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5.xml" ContentType="application/vnd.openxmlformats-officedocument.drawing+xml"/>
  <Override PartName="/xl/charts/chart18.xml" ContentType="application/vnd.openxmlformats-officedocument.drawingml.chart+xml"/>
  <Override PartName="/xl/drawings/drawing16.xml" ContentType="application/vnd.openxmlformats-officedocument.drawing+xml"/>
  <Override PartName="/xl/charts/chart19.xml" ContentType="application/vnd.openxmlformats-officedocument.drawingml.chart+xml"/>
  <Override PartName="/xl/drawings/drawing17.xml" ContentType="application/vnd.openxmlformats-officedocument.drawing+xml"/>
  <Override PartName="/xl/charts/chart20.xml" ContentType="application/vnd.openxmlformats-officedocument.drawingml.chart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Krull\ProjektImMaster\2025-03-10_Results\Excel-Dateien\"/>
    </mc:Choice>
  </mc:AlternateContent>
  <xr:revisionPtr revIDLastSave="0" documentId="13_ncr:1_{4EF0CFA6-B775-4C82-9C94-021D2126D717}" xr6:coauthVersionLast="47" xr6:coauthVersionMax="47" xr10:uidLastSave="{00000000-0000-0000-0000-000000000000}"/>
  <bookViews>
    <workbookView xWindow="-120" yWindow="-120" windowWidth="19440" windowHeight="14880" xr2:uid="{07551D4C-CA6C-0249-9BD6-7962516A076B}"/>
  </bookViews>
  <sheets>
    <sheet name="Summary" sheetId="18" r:id="rId1"/>
    <sheet name="24.26-DC" sheetId="1" r:id="rId2"/>
    <sheet name="24.26-MD" sheetId="2" r:id="rId3"/>
    <sheet name="24.49-B707" sheetId="3" r:id="rId4"/>
    <sheet name="24.53-B727" sheetId="4" r:id="rId5"/>
    <sheet name="24.72-B737-200" sheetId="5" r:id="rId6"/>
    <sheet name="24.72-B737-300" sheetId="16" r:id="rId7"/>
    <sheet name="24.72-B737-800" sheetId="17" r:id="rId8"/>
    <sheet name="24.78-B747" sheetId="6" r:id="rId9"/>
    <sheet name="24.90-B757" sheetId="7" r:id="rId10"/>
    <sheet name="24.96-B767" sheetId="8" r:id="rId11"/>
    <sheet name="24.99-B777" sheetId="9" r:id="rId12"/>
    <sheet name="24.107-A300" sheetId="10" r:id="rId13"/>
    <sheet name="24.123-A320B737" sheetId="11" r:id="rId14"/>
    <sheet name="24.131-A340" sheetId="12" r:id="rId15"/>
    <sheet name="24.142-F28" sheetId="13" r:id="rId16"/>
    <sheet name="24.142-F100" sheetId="14" r:id="rId17"/>
    <sheet name="(c)" sheetId="19" r:id="rId18"/>
  </sheets>
  <definedNames>
    <definedName name="solver_adj" localSheetId="12" hidden="1">'24.107-A300'!$AO$4:$AO$13</definedName>
    <definedName name="solver_adj" localSheetId="13" hidden="1">'24.123-A320B737'!$W$4:$W$10</definedName>
    <definedName name="solver_adj" localSheetId="14" hidden="1">'24.131-A340'!$X$4:$X$10</definedName>
    <definedName name="solver_adj" localSheetId="16" hidden="1">'24.142-F100'!$BA$4:$BA$15</definedName>
    <definedName name="solver_adj" localSheetId="15" hidden="1">'24.142-F28'!$AC$4:$AC$11</definedName>
    <definedName name="solver_adj" localSheetId="1" hidden="1">'24.26-DC'!$X$5:$X$11</definedName>
    <definedName name="solver_adj" localSheetId="2" hidden="1">'24.26-MD'!$X$5:$X$11</definedName>
    <definedName name="solver_adj" localSheetId="3" hidden="1">'24.49-B707'!$X$5:$X$11</definedName>
    <definedName name="solver_adj" localSheetId="4" hidden="1">'24.53-B727'!$AO$5:$AO$12</definedName>
    <definedName name="solver_adj" localSheetId="5" hidden="1">'24.72-B737-200'!$W$5:$W$11</definedName>
    <definedName name="solver_adj" localSheetId="6" hidden="1">'24.72-B737-300'!$V$5:$V$11</definedName>
    <definedName name="solver_adj" localSheetId="7" hidden="1">'24.72-B737-800'!$AB$5:$AB$12</definedName>
    <definedName name="solver_adj" localSheetId="8" hidden="1">'24.78-B747'!$AO$4:$AO$13</definedName>
    <definedName name="solver_adj" localSheetId="9" hidden="1">'24.90-B757'!$X$4:$X$10</definedName>
    <definedName name="solver_adj" localSheetId="10" hidden="1">'24.96-B767'!$X$4:$X$10</definedName>
    <definedName name="solver_adj" localSheetId="11" hidden="1">'24.99-B777'!$W$4:$W$10</definedName>
    <definedName name="solver_cvg" localSheetId="12" hidden="1">0.0001</definedName>
    <definedName name="solver_cvg" localSheetId="13" hidden="1">0.0001</definedName>
    <definedName name="solver_cvg" localSheetId="14" hidden="1">0.0001</definedName>
    <definedName name="solver_cvg" localSheetId="16" hidden="1">0.0001</definedName>
    <definedName name="solver_cvg" localSheetId="15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drv" localSheetId="12" hidden="1">1</definedName>
    <definedName name="solver_drv" localSheetId="13" hidden="1">1</definedName>
    <definedName name="solver_drv" localSheetId="14" hidden="1">1</definedName>
    <definedName name="solver_drv" localSheetId="16" hidden="1">1</definedName>
    <definedName name="solver_drv" localSheetId="15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1</definedName>
    <definedName name="solver_drv" localSheetId="9" hidden="1">1</definedName>
    <definedName name="solver_drv" localSheetId="10" hidden="1">1</definedName>
    <definedName name="solver_drv" localSheetId="11" hidden="1">1</definedName>
    <definedName name="solver_eng" localSheetId="12" hidden="1">1</definedName>
    <definedName name="solver_eng" localSheetId="13" hidden="1">1</definedName>
    <definedName name="solver_eng" localSheetId="14" hidden="1">1</definedName>
    <definedName name="solver_eng" localSheetId="16" hidden="1">1</definedName>
    <definedName name="solver_eng" localSheetId="15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ng" localSheetId="8" hidden="1">1</definedName>
    <definedName name="solver_eng" localSheetId="9" hidden="1">1</definedName>
    <definedName name="solver_eng" localSheetId="10" hidden="1">1</definedName>
    <definedName name="solver_eng" localSheetId="11" hidden="1">1</definedName>
    <definedName name="solver_itr" localSheetId="12" hidden="1">2147483647</definedName>
    <definedName name="solver_itr" localSheetId="13" hidden="1">2147483647</definedName>
    <definedName name="solver_itr" localSheetId="14" hidden="1">2147483647</definedName>
    <definedName name="solver_itr" localSheetId="16" hidden="1">2147483647</definedName>
    <definedName name="solver_itr" localSheetId="15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itr" localSheetId="10" hidden="1">2147483647</definedName>
    <definedName name="solver_itr" localSheetId="11" hidden="1">2147483647</definedName>
    <definedName name="solver_lhs1" localSheetId="12" hidden="1">'24.107-A300'!$AO$10</definedName>
    <definedName name="solver_lhs1" localSheetId="13" hidden="1">'24.123-A320B737'!$W$10</definedName>
    <definedName name="solver_lhs1" localSheetId="14" hidden="1">'24.131-A340'!$X$10</definedName>
    <definedName name="solver_lhs1" localSheetId="16" hidden="1">'24.142-F100'!$BA$10</definedName>
    <definedName name="solver_lhs1" localSheetId="15" hidden="1">'24.142-F28'!$AC$10</definedName>
    <definedName name="solver_lhs1" localSheetId="1" hidden="1">'24.26-DC'!$X$11</definedName>
    <definedName name="solver_lhs1" localSheetId="2" hidden="1">'24.26-MD'!$X$5</definedName>
    <definedName name="solver_lhs1" localSheetId="3" hidden="1">'24.49-B707'!$X$11</definedName>
    <definedName name="solver_lhs1" localSheetId="4" hidden="1">'24.53-B727'!$AO$10</definedName>
    <definedName name="solver_lhs1" localSheetId="5" hidden="1">'24.72-B737-200'!$W$10</definedName>
    <definedName name="solver_lhs1" localSheetId="6" hidden="1">'24.72-B737-300'!$V$10</definedName>
    <definedName name="solver_lhs1" localSheetId="7" hidden="1">'24.72-B737-800'!$AB$10</definedName>
    <definedName name="solver_lhs1" localSheetId="8" hidden="1">'24.78-B747'!$AO$10</definedName>
    <definedName name="solver_lhs1" localSheetId="9" hidden="1">'24.90-B757'!$X$10</definedName>
    <definedName name="solver_lhs1" localSheetId="10" hidden="1">'24.96-B767'!$X$10</definedName>
    <definedName name="solver_lhs1" localSheetId="11" hidden="1">'24.99-B777'!$W$10</definedName>
    <definedName name="solver_lhs10" localSheetId="12" hidden="1">'24.107-A300'!$AO$8</definedName>
    <definedName name="solver_lhs10" localSheetId="1" hidden="1">'24.26-DC'!$X$4</definedName>
    <definedName name="solver_lhs10" localSheetId="8" hidden="1">'24.78-B747'!$AO$8</definedName>
    <definedName name="solver_lhs10" localSheetId="11" hidden="1">'24.99-B777'!$W$4</definedName>
    <definedName name="solver_lhs11" localSheetId="12" hidden="1">'24.107-A300'!$AO$9</definedName>
    <definedName name="solver_lhs11" localSheetId="1" hidden="1">'24.26-DC'!$X$5</definedName>
    <definedName name="solver_lhs11" localSheetId="8" hidden="1">'24.78-B747'!$AO$9</definedName>
    <definedName name="solver_lhs11" localSheetId="11" hidden="1">'24.99-B777'!$W$5</definedName>
    <definedName name="solver_lhs12" localSheetId="12" hidden="1">'24.107-A300'!$AO$9</definedName>
    <definedName name="solver_lhs12" localSheetId="1" hidden="1">'24.26-DC'!$X$5</definedName>
    <definedName name="solver_lhs12" localSheetId="8" hidden="1">'24.78-B747'!$AO$9</definedName>
    <definedName name="solver_lhs12" localSheetId="11" hidden="1">'24.99-B777'!$W$5</definedName>
    <definedName name="solver_lhs13" localSheetId="12" hidden="1">'24.107-A300'!$AO$7</definedName>
    <definedName name="solver_lhs13" localSheetId="1" hidden="1">'24.26-DC'!$X$5</definedName>
    <definedName name="solver_lhs13" localSheetId="11" hidden="1">'24.99-B777'!$W$6</definedName>
    <definedName name="solver_lhs14" localSheetId="12" hidden="1">'24.107-A300'!$AO$7</definedName>
    <definedName name="solver_lhs14" localSheetId="11" hidden="1">'24.99-B777'!$W$6</definedName>
    <definedName name="solver_lhs15" localSheetId="12" hidden="1">'24.107-A300'!$AO$8</definedName>
    <definedName name="solver_lhs15" localSheetId="11" hidden="1">'24.99-B777'!$W$7</definedName>
    <definedName name="solver_lhs16" localSheetId="12" hidden="1">'24.107-A300'!$AO$8</definedName>
    <definedName name="solver_lhs16" localSheetId="11" hidden="1">'24.99-B777'!$W$7</definedName>
    <definedName name="solver_lhs17" localSheetId="12" hidden="1">'24.107-A300'!$AO$9</definedName>
    <definedName name="solver_lhs17" localSheetId="11" hidden="1">'24.99-B777'!$W$8</definedName>
    <definedName name="solver_lhs18" localSheetId="12" hidden="1">'24.107-A300'!$AO$9</definedName>
    <definedName name="solver_lhs18" localSheetId="11" hidden="1">'24.99-B777'!$W$8</definedName>
    <definedName name="solver_lhs19" localSheetId="11" hidden="1">'24.99-B777'!$W$9</definedName>
    <definedName name="solver_lhs2" localSheetId="12" hidden="1">'24.107-A300'!$AO$10</definedName>
    <definedName name="solver_lhs2" localSheetId="13" hidden="1">'24.123-A320B737'!$W$10</definedName>
    <definedName name="solver_lhs2" localSheetId="14" hidden="1">'24.131-A340'!$X$10</definedName>
    <definedName name="solver_lhs2" localSheetId="16" hidden="1">'24.142-F100'!$BA$11</definedName>
    <definedName name="solver_lhs2" localSheetId="15" hidden="1">'24.142-F28'!$AC$10</definedName>
    <definedName name="solver_lhs2" localSheetId="1" hidden="1">'24.26-DC'!$X$11</definedName>
    <definedName name="solver_lhs2" localSheetId="3" hidden="1">'24.49-B707'!$X$11</definedName>
    <definedName name="solver_lhs2" localSheetId="4" hidden="1">'24.53-B727'!$AO$10</definedName>
    <definedName name="solver_lhs2" localSheetId="5" hidden="1">'24.72-B737-200'!$W$10</definedName>
    <definedName name="solver_lhs2" localSheetId="6" hidden="1">'24.72-B737-300'!$V$10</definedName>
    <definedName name="solver_lhs2" localSheetId="7" hidden="1">'24.72-B737-800'!$AB$10</definedName>
    <definedName name="solver_lhs2" localSheetId="8" hidden="1">'24.78-B747'!$AO$10</definedName>
    <definedName name="solver_lhs2" localSheetId="9" hidden="1">'24.90-B757'!$X$10</definedName>
    <definedName name="solver_lhs2" localSheetId="10" hidden="1">'24.96-B767'!$X$10</definedName>
    <definedName name="solver_lhs2" localSheetId="11" hidden="1">'24.99-B777'!$W$10</definedName>
    <definedName name="solver_lhs20" localSheetId="11" hidden="1">'24.99-B777'!$W$9</definedName>
    <definedName name="solver_lhs3" localSheetId="12" hidden="1">'24.107-A300'!$AO$11</definedName>
    <definedName name="solver_lhs3" localSheetId="13" hidden="1">'24.123-A320B737'!$W$8</definedName>
    <definedName name="solver_lhs3" localSheetId="14" hidden="1">'24.131-A340'!$X$8</definedName>
    <definedName name="solver_lhs3" localSheetId="16" hidden="1">'24.142-F100'!$BA$12</definedName>
    <definedName name="solver_lhs3" localSheetId="15" hidden="1">'24.142-F28'!$AC$11</definedName>
    <definedName name="solver_lhs3" localSheetId="1" hidden="1">'24.26-DC'!$X$9</definedName>
    <definedName name="solver_lhs3" localSheetId="3" hidden="1">'24.49-B707'!$X$9</definedName>
    <definedName name="solver_lhs3" localSheetId="4" hidden="1">'24.53-B727'!$AO$11</definedName>
    <definedName name="solver_lhs3" localSheetId="5" hidden="1">'24.72-B737-200'!$W$11</definedName>
    <definedName name="solver_lhs3" localSheetId="6" hidden="1">'24.72-B737-300'!$V$11</definedName>
    <definedName name="solver_lhs3" localSheetId="7" hidden="1">'24.72-B737-800'!$AB$11</definedName>
    <definedName name="solver_lhs3" localSheetId="8" hidden="1">'24.78-B747'!$AO$11</definedName>
    <definedName name="solver_lhs3" localSheetId="9" hidden="1">'24.90-B757'!$X$5</definedName>
    <definedName name="solver_lhs3" localSheetId="10" hidden="1">'24.96-B767'!$X$8</definedName>
    <definedName name="solver_lhs3" localSheetId="11" hidden="1">'24.99-B777'!$W$8</definedName>
    <definedName name="solver_lhs4" localSheetId="12" hidden="1">'24.107-A300'!$AO$11</definedName>
    <definedName name="solver_lhs4" localSheetId="13" hidden="1">'24.123-A320B737'!$W$8</definedName>
    <definedName name="solver_lhs4" localSheetId="14" hidden="1">'24.131-A340'!$X$8</definedName>
    <definedName name="solver_lhs4" localSheetId="16" hidden="1">'24.142-F100'!$BA$13</definedName>
    <definedName name="solver_lhs4" localSheetId="15" hidden="1">'24.142-F28'!$AC$11</definedName>
    <definedName name="solver_lhs4" localSheetId="1" hidden="1">'24.26-DC'!$X$9</definedName>
    <definedName name="solver_lhs4" localSheetId="3" hidden="1">'24.49-B707'!$X$9</definedName>
    <definedName name="solver_lhs4" localSheetId="4" hidden="1">'24.53-B727'!$AO$11</definedName>
    <definedName name="solver_lhs4" localSheetId="5" hidden="1">'24.72-B737-200'!$W$11</definedName>
    <definedName name="solver_lhs4" localSheetId="6" hidden="1">'24.72-B737-300'!$V$11</definedName>
    <definedName name="solver_lhs4" localSheetId="7" hidden="1">'24.72-B737-800'!$AB$11</definedName>
    <definedName name="solver_lhs4" localSheetId="8" hidden="1">'24.78-B747'!$AO$11</definedName>
    <definedName name="solver_lhs4" localSheetId="9" hidden="1">'24.90-B757'!$X$8</definedName>
    <definedName name="solver_lhs4" localSheetId="10" hidden="1">'24.96-B767'!$X$8</definedName>
    <definedName name="solver_lhs4" localSheetId="11" hidden="1">'24.99-B777'!$W$8</definedName>
    <definedName name="solver_lhs5" localSheetId="12" hidden="1">'24.107-A300'!$AO$12</definedName>
    <definedName name="solver_lhs5" localSheetId="13" hidden="1">'24.123-A320B737'!$W$9</definedName>
    <definedName name="solver_lhs5" localSheetId="14" hidden="1">'24.131-A340'!$X$9</definedName>
    <definedName name="solver_lhs5" localSheetId="16" hidden="1">'24.142-F100'!$BA$14</definedName>
    <definedName name="solver_lhs5" localSheetId="15" hidden="1">'24.142-F28'!$AC$8</definedName>
    <definedName name="solver_lhs5" localSheetId="1" hidden="1">'24.26-DC'!$X$10</definedName>
    <definedName name="solver_lhs5" localSheetId="3" hidden="1">'24.49-B707'!$X$10</definedName>
    <definedName name="solver_lhs5" localSheetId="4" hidden="1">'24.53-B727'!$AO$12</definedName>
    <definedName name="solver_lhs5" localSheetId="5" hidden="1">'24.72-B737-200'!$W$9</definedName>
    <definedName name="solver_lhs5" localSheetId="6" hidden="1">'24.72-B737-300'!$V$9</definedName>
    <definedName name="solver_lhs5" localSheetId="7" hidden="1">'24.72-B737-800'!$AB$12</definedName>
    <definedName name="solver_lhs5" localSheetId="8" hidden="1">'24.78-B747'!$AO$12</definedName>
    <definedName name="solver_lhs5" localSheetId="9" hidden="1">'24.90-B757'!$X$8</definedName>
    <definedName name="solver_lhs5" localSheetId="10" hidden="1">'24.96-B767'!$X$9</definedName>
    <definedName name="solver_lhs5" localSheetId="11" hidden="1">'24.99-B777'!$W$9</definedName>
    <definedName name="solver_lhs6" localSheetId="12" hidden="1">'24.107-A300'!$AO$12</definedName>
    <definedName name="solver_lhs6" localSheetId="13" hidden="1">'24.123-A320B737'!$W$9</definedName>
    <definedName name="solver_lhs6" localSheetId="14" hidden="1">'24.131-A340'!$X$9</definedName>
    <definedName name="solver_lhs6" localSheetId="16" hidden="1">'24.142-F100'!$BA$15</definedName>
    <definedName name="solver_lhs6" localSheetId="15" hidden="1">'24.142-F28'!$AC$8</definedName>
    <definedName name="solver_lhs6" localSheetId="1" hidden="1">'24.26-DC'!$X$10</definedName>
    <definedName name="solver_lhs6" localSheetId="3" hidden="1">'24.49-B707'!$X$10</definedName>
    <definedName name="solver_lhs6" localSheetId="4" hidden="1">'24.53-B727'!$AO$12</definedName>
    <definedName name="solver_lhs6" localSheetId="5" hidden="1">'24.72-B737-200'!$W$9</definedName>
    <definedName name="solver_lhs6" localSheetId="6" hidden="1">'24.72-B737-300'!$V$9</definedName>
    <definedName name="solver_lhs6" localSheetId="7" hidden="1">'24.72-B737-800'!$AB$12</definedName>
    <definedName name="solver_lhs6" localSheetId="8" hidden="1">'24.78-B747'!$AO$12</definedName>
    <definedName name="solver_lhs6" localSheetId="9" hidden="1">'24.90-B757'!$X$9</definedName>
    <definedName name="solver_lhs6" localSheetId="10" hidden="1">'24.96-B767'!$X$9</definedName>
    <definedName name="solver_lhs6" localSheetId="11" hidden="1">'24.99-B777'!$W$9</definedName>
    <definedName name="solver_lhs7" localSheetId="12" hidden="1">'24.107-A300'!$AO$13</definedName>
    <definedName name="solver_lhs7" localSheetId="16" hidden="1">'24.142-F100'!$BA$8</definedName>
    <definedName name="solver_lhs7" localSheetId="15" hidden="1">'24.142-F28'!$AC$9</definedName>
    <definedName name="solver_lhs7" localSheetId="1" hidden="1">'24.26-DC'!$X$10</definedName>
    <definedName name="solver_lhs7" localSheetId="4" hidden="1">'24.53-B727'!$AO$9</definedName>
    <definedName name="solver_lhs7" localSheetId="7" hidden="1">'24.72-B737-800'!$AB$9</definedName>
    <definedName name="solver_lhs7" localSheetId="8" hidden="1">'24.78-B747'!$AO$13</definedName>
    <definedName name="solver_lhs7" localSheetId="9" hidden="1">'24.90-B757'!$X$9</definedName>
    <definedName name="solver_lhs7" localSheetId="11" hidden="1">'24.99-B777'!$W$9</definedName>
    <definedName name="solver_lhs8" localSheetId="12" hidden="1">'24.107-A300'!$AO$13</definedName>
    <definedName name="solver_lhs8" localSheetId="16" hidden="1">'24.142-F100'!$BA$9</definedName>
    <definedName name="solver_lhs8" localSheetId="15" hidden="1">'24.142-F28'!$AC$9</definedName>
    <definedName name="solver_lhs8" localSheetId="1" hidden="1">'24.26-DC'!$X$3</definedName>
    <definedName name="solver_lhs8" localSheetId="4" hidden="1">'24.53-B727'!$AO$9</definedName>
    <definedName name="solver_lhs8" localSheetId="7" hidden="1">'24.72-B737-800'!$AB$9</definedName>
    <definedName name="solver_lhs8" localSheetId="8" hidden="1">'24.78-B747'!$AO$13</definedName>
    <definedName name="solver_lhs8" localSheetId="11" hidden="1">'24.99-B777'!$W$3</definedName>
    <definedName name="solver_lhs9" localSheetId="12" hidden="1">'24.107-A300'!$AO$8</definedName>
    <definedName name="solver_lhs9" localSheetId="1" hidden="1">'24.26-DC'!$X$4</definedName>
    <definedName name="solver_lhs9" localSheetId="8" hidden="1">'24.78-B747'!$AO$8</definedName>
    <definedName name="solver_lhs9" localSheetId="11" hidden="1">'24.99-B777'!$W$4</definedName>
    <definedName name="solver_lin" localSheetId="12" hidden="1">2</definedName>
    <definedName name="solver_lin" localSheetId="13" hidden="1">2</definedName>
    <definedName name="solver_lin" localSheetId="14" hidden="1">2</definedName>
    <definedName name="solver_lin" localSheetId="16" hidden="1">2</definedName>
    <definedName name="solver_lin" localSheetId="15" hidden="1">2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lin" localSheetId="4" hidden="1">2</definedName>
    <definedName name="solver_lin" localSheetId="5" hidden="1">2</definedName>
    <definedName name="solver_lin" localSheetId="6" hidden="1">2</definedName>
    <definedName name="solver_lin" localSheetId="7" hidden="1">2</definedName>
    <definedName name="solver_lin" localSheetId="8" hidden="1">2</definedName>
    <definedName name="solver_lin" localSheetId="9" hidden="1">2</definedName>
    <definedName name="solver_lin" localSheetId="10" hidden="1">2</definedName>
    <definedName name="solver_lin" localSheetId="11" hidden="1">2</definedName>
    <definedName name="solver_mip" localSheetId="12" hidden="1">2147483647</definedName>
    <definedName name="solver_mip" localSheetId="13" hidden="1">2147483647</definedName>
    <definedName name="solver_mip" localSheetId="14" hidden="1">2147483647</definedName>
    <definedName name="solver_mip" localSheetId="16" hidden="1">2147483647</definedName>
    <definedName name="solver_mip" localSheetId="15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ip" localSheetId="10" hidden="1">2147483647</definedName>
    <definedName name="solver_mip" localSheetId="11" hidden="1">2147483647</definedName>
    <definedName name="solver_mni" localSheetId="12" hidden="1">30</definedName>
    <definedName name="solver_mni" localSheetId="13" hidden="1">30</definedName>
    <definedName name="solver_mni" localSheetId="14" hidden="1">30</definedName>
    <definedName name="solver_mni" localSheetId="16" hidden="1">30</definedName>
    <definedName name="solver_mni" localSheetId="15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ni" localSheetId="10" hidden="1">30</definedName>
    <definedName name="solver_mni" localSheetId="11" hidden="1">60</definedName>
    <definedName name="solver_mrt" localSheetId="12" hidden="1">0.075</definedName>
    <definedName name="solver_mrt" localSheetId="13" hidden="1">0.075</definedName>
    <definedName name="solver_mrt" localSheetId="14" hidden="1">0.075</definedName>
    <definedName name="solver_mrt" localSheetId="16" hidden="1">0.075</definedName>
    <definedName name="solver_mrt" localSheetId="15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rt" localSheetId="10" hidden="1">0.075</definedName>
    <definedName name="solver_mrt" localSheetId="11" hidden="1">0.075</definedName>
    <definedName name="solver_msl" localSheetId="12" hidden="1">2</definedName>
    <definedName name="solver_msl" localSheetId="13" hidden="1">2</definedName>
    <definedName name="solver_msl" localSheetId="14" hidden="1">2</definedName>
    <definedName name="solver_msl" localSheetId="16" hidden="1">2</definedName>
    <definedName name="solver_msl" localSheetId="15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msl" localSheetId="10" hidden="1">2</definedName>
    <definedName name="solver_msl" localSheetId="11" hidden="1">2</definedName>
    <definedName name="solver_neg" localSheetId="12" hidden="1">1</definedName>
    <definedName name="solver_neg" localSheetId="13" hidden="1">1</definedName>
    <definedName name="solver_neg" localSheetId="14" hidden="1">1</definedName>
    <definedName name="solver_neg" localSheetId="16" hidden="1">1</definedName>
    <definedName name="solver_neg" localSheetId="15" hidden="1">1</definedName>
    <definedName name="solver_neg" localSheetId="1" hidden="1">2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2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eg" localSheetId="10" hidden="1">1</definedName>
    <definedName name="solver_neg" localSheetId="11" hidden="1">1</definedName>
    <definedName name="solver_nod" localSheetId="12" hidden="1">2147483647</definedName>
    <definedName name="solver_nod" localSheetId="13" hidden="1">2147483647</definedName>
    <definedName name="solver_nod" localSheetId="14" hidden="1">2147483647</definedName>
    <definedName name="solver_nod" localSheetId="16" hidden="1">2147483647</definedName>
    <definedName name="solver_nod" localSheetId="15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od" localSheetId="10" hidden="1">2147483647</definedName>
    <definedName name="solver_nod" localSheetId="11" hidden="1">2147483647</definedName>
    <definedName name="solver_num" localSheetId="12" hidden="1">12</definedName>
    <definedName name="solver_num" localSheetId="13" hidden="1">0</definedName>
    <definedName name="solver_num" localSheetId="14" hidden="1">0</definedName>
    <definedName name="solver_num" localSheetId="16" hidden="1">8</definedName>
    <definedName name="solver_num" localSheetId="15" hidden="1">0</definedName>
    <definedName name="solver_num" localSheetId="1" hidden="1">0</definedName>
    <definedName name="solver_num" localSheetId="2" hidden="1">0</definedName>
    <definedName name="solver_num" localSheetId="3" hidden="1">6</definedName>
    <definedName name="solver_num" localSheetId="4" hidden="1">8</definedName>
    <definedName name="solver_num" localSheetId="5" hidden="1">0</definedName>
    <definedName name="solver_num" localSheetId="6" hidden="1">6</definedName>
    <definedName name="solver_num" localSheetId="7" hidden="1">0</definedName>
    <definedName name="solver_num" localSheetId="8" hidden="1">0</definedName>
    <definedName name="solver_num" localSheetId="9" hidden="1">7</definedName>
    <definedName name="solver_num" localSheetId="10" hidden="1">0</definedName>
    <definedName name="solver_num" localSheetId="11" hidden="1">6</definedName>
    <definedName name="solver_opt" localSheetId="12" hidden="1">'24.107-A300'!$AP$22</definedName>
    <definedName name="solver_opt" localSheetId="13" hidden="1">'24.123-A320B737'!$X$15</definedName>
    <definedName name="solver_opt" localSheetId="14" hidden="1">'24.131-A340'!$Y$16</definedName>
    <definedName name="solver_opt" localSheetId="16" hidden="1">'24.142-F100'!$BB$26</definedName>
    <definedName name="solver_opt" localSheetId="15" hidden="1">'24.142-F28'!$AD$18</definedName>
    <definedName name="solver_opt" localSheetId="1" hidden="1">'24.26-DC'!$X$20</definedName>
    <definedName name="solver_opt" localSheetId="2" hidden="1">'24.26-MD'!$X$16</definedName>
    <definedName name="solver_opt" localSheetId="3" hidden="1">'24.49-B707'!$X$16</definedName>
    <definedName name="solver_opt" localSheetId="4" hidden="1">'24.53-B727'!$AP$21</definedName>
    <definedName name="solver_opt" localSheetId="5" hidden="1">'24.72-B737-200'!$X$18</definedName>
    <definedName name="solver_opt" localSheetId="6" hidden="1">'24.72-B737-300'!$W$19</definedName>
    <definedName name="solver_opt" localSheetId="7" hidden="1">'24.72-B737-800'!$AC$19</definedName>
    <definedName name="solver_opt" localSheetId="8" hidden="1">'24.78-B747'!$AP$23</definedName>
    <definedName name="solver_opt" localSheetId="9" hidden="1">'24.90-B757'!$X$19</definedName>
    <definedName name="solver_opt" localSheetId="10" hidden="1">'24.96-B767'!$X$20</definedName>
    <definedName name="solver_opt" localSheetId="11" hidden="1">'24.99-B777'!$X$20</definedName>
    <definedName name="solver_pre" localSheetId="12" hidden="1">0.000001</definedName>
    <definedName name="solver_pre" localSheetId="13" hidden="1">0.000001</definedName>
    <definedName name="solver_pre" localSheetId="14" hidden="1">0.000001</definedName>
    <definedName name="solver_pre" localSheetId="16" hidden="1">0.000001</definedName>
    <definedName name="solver_pre" localSheetId="15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rbv" localSheetId="12" hidden="1">1</definedName>
    <definedName name="solver_rbv" localSheetId="13" hidden="1">1</definedName>
    <definedName name="solver_rbv" localSheetId="14" hidden="1">1</definedName>
    <definedName name="solver_rbv" localSheetId="16" hidden="1">1</definedName>
    <definedName name="solver_rbv" localSheetId="15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2</definedName>
    <definedName name="solver_rbv" localSheetId="8" hidden="1">1</definedName>
    <definedName name="solver_rbv" localSheetId="9" hidden="1">1</definedName>
    <definedName name="solver_rbv" localSheetId="10" hidden="1">1</definedName>
    <definedName name="solver_rbv" localSheetId="11" hidden="1">1</definedName>
    <definedName name="solver_rel1" localSheetId="12" hidden="1">1</definedName>
    <definedName name="solver_rel1" localSheetId="13" hidden="1">1</definedName>
    <definedName name="solver_rel1" localSheetId="14" hidden="1">1</definedName>
    <definedName name="solver_rel1" localSheetId="16" hidden="1">1</definedName>
    <definedName name="solver_rel1" localSheetId="15" hidden="1">1</definedName>
    <definedName name="solver_rel1" localSheetId="1" hidden="1">1</definedName>
    <definedName name="solver_rel1" localSheetId="2" hidden="1">3</definedName>
    <definedName name="solver_rel1" localSheetId="3" hidden="1">1</definedName>
    <definedName name="solver_rel1" localSheetId="4" hidden="1">1</definedName>
    <definedName name="solver_rel1" localSheetId="5" hidden="1">1</definedName>
    <definedName name="solver_rel1" localSheetId="6" hidden="1">1</definedName>
    <definedName name="solver_rel1" localSheetId="7" hidden="1">1</definedName>
    <definedName name="solver_rel1" localSheetId="8" hidden="1">1</definedName>
    <definedName name="solver_rel1" localSheetId="9" hidden="1">1</definedName>
    <definedName name="solver_rel1" localSheetId="10" hidden="1">1</definedName>
    <definedName name="solver_rel1" localSheetId="11" hidden="1">1</definedName>
    <definedName name="solver_rel10" localSheetId="12" hidden="1">3</definedName>
    <definedName name="solver_rel10" localSheetId="1" hidden="1">3</definedName>
    <definedName name="solver_rel10" localSheetId="8" hidden="1">3</definedName>
    <definedName name="solver_rel10" localSheetId="11" hidden="1">3</definedName>
    <definedName name="solver_rel11" localSheetId="12" hidden="1">1</definedName>
    <definedName name="solver_rel11" localSheetId="1" hidden="1">1</definedName>
    <definedName name="solver_rel11" localSheetId="8" hidden="1">1</definedName>
    <definedName name="solver_rel11" localSheetId="11" hidden="1">1</definedName>
    <definedName name="solver_rel12" localSheetId="12" hidden="1">3</definedName>
    <definedName name="solver_rel12" localSheetId="1" hidden="1">4</definedName>
    <definedName name="solver_rel12" localSheetId="8" hidden="1">3</definedName>
    <definedName name="solver_rel12" localSheetId="11" hidden="1">3</definedName>
    <definedName name="solver_rel13" localSheetId="12" hidden="1">1</definedName>
    <definedName name="solver_rel13" localSheetId="1" hidden="1">3</definedName>
    <definedName name="solver_rel13" localSheetId="11" hidden="1">1</definedName>
    <definedName name="solver_rel14" localSheetId="12" hidden="1">3</definedName>
    <definedName name="solver_rel14" localSheetId="11" hidden="1">3</definedName>
    <definedName name="solver_rel15" localSheetId="12" hidden="1">1</definedName>
    <definedName name="solver_rel15" localSheetId="11" hidden="1">1</definedName>
    <definedName name="solver_rel16" localSheetId="12" hidden="1">3</definedName>
    <definedName name="solver_rel16" localSheetId="11" hidden="1">3</definedName>
    <definedName name="solver_rel17" localSheetId="12" hidden="1">1</definedName>
    <definedName name="solver_rel17" localSheetId="11" hidden="1">1</definedName>
    <definedName name="solver_rel18" localSheetId="12" hidden="1">3</definedName>
    <definedName name="solver_rel18" localSheetId="11" hidden="1">3</definedName>
    <definedName name="solver_rel19" localSheetId="11" hidden="1">1</definedName>
    <definedName name="solver_rel2" localSheetId="12" hidden="1">3</definedName>
    <definedName name="solver_rel2" localSheetId="13" hidden="1">3</definedName>
    <definedName name="solver_rel2" localSheetId="14" hidden="1">3</definedName>
    <definedName name="solver_rel2" localSheetId="16" hidden="1">1</definedName>
    <definedName name="solver_rel2" localSheetId="15" hidden="1">3</definedName>
    <definedName name="solver_rel2" localSheetId="1" hidden="1">3</definedName>
    <definedName name="solver_rel2" localSheetId="3" hidden="1">3</definedName>
    <definedName name="solver_rel2" localSheetId="4" hidden="1">3</definedName>
    <definedName name="solver_rel2" localSheetId="5" hidden="1">3</definedName>
    <definedName name="solver_rel2" localSheetId="6" hidden="1">3</definedName>
    <definedName name="solver_rel2" localSheetId="7" hidden="1">3</definedName>
    <definedName name="solver_rel2" localSheetId="8" hidden="1">3</definedName>
    <definedName name="solver_rel2" localSheetId="9" hidden="1">3</definedName>
    <definedName name="solver_rel2" localSheetId="10" hidden="1">3</definedName>
    <definedName name="solver_rel2" localSheetId="11" hidden="1">3</definedName>
    <definedName name="solver_rel20" localSheetId="11" hidden="1">3</definedName>
    <definedName name="solver_rel3" localSheetId="12" hidden="1">1</definedName>
    <definedName name="solver_rel3" localSheetId="13" hidden="1">1</definedName>
    <definedName name="solver_rel3" localSheetId="14" hidden="1">1</definedName>
    <definedName name="solver_rel3" localSheetId="16" hidden="1">1</definedName>
    <definedName name="solver_rel3" localSheetId="15" hidden="1">1</definedName>
    <definedName name="solver_rel3" localSheetId="1" hidden="1">1</definedName>
    <definedName name="solver_rel3" localSheetId="3" hidden="1">1</definedName>
    <definedName name="solver_rel3" localSheetId="4" hidden="1">1</definedName>
    <definedName name="solver_rel3" localSheetId="5" hidden="1">1</definedName>
    <definedName name="solver_rel3" localSheetId="6" hidden="1">1</definedName>
    <definedName name="solver_rel3" localSheetId="7" hidden="1">1</definedName>
    <definedName name="solver_rel3" localSheetId="8" hidden="1">1</definedName>
    <definedName name="solver_rel3" localSheetId="9" hidden="1">1</definedName>
    <definedName name="solver_rel3" localSheetId="10" hidden="1">1</definedName>
    <definedName name="solver_rel3" localSheetId="11" hidden="1">1</definedName>
    <definedName name="solver_rel4" localSheetId="12" hidden="1">3</definedName>
    <definedName name="solver_rel4" localSheetId="13" hidden="1">3</definedName>
    <definedName name="solver_rel4" localSheetId="14" hidden="1">3</definedName>
    <definedName name="solver_rel4" localSheetId="16" hidden="1">1</definedName>
    <definedName name="solver_rel4" localSheetId="15" hidden="1">3</definedName>
    <definedName name="solver_rel4" localSheetId="1" hidden="1">3</definedName>
    <definedName name="solver_rel4" localSheetId="3" hidden="1">3</definedName>
    <definedName name="solver_rel4" localSheetId="4" hidden="1">3</definedName>
    <definedName name="solver_rel4" localSheetId="5" hidden="1">3</definedName>
    <definedName name="solver_rel4" localSheetId="6" hidden="1">3</definedName>
    <definedName name="solver_rel4" localSheetId="7" hidden="1">3</definedName>
    <definedName name="solver_rel4" localSheetId="8" hidden="1">3</definedName>
    <definedName name="solver_rel4" localSheetId="9" hidden="1">1</definedName>
    <definedName name="solver_rel4" localSheetId="10" hidden="1">3</definedName>
    <definedName name="solver_rel4" localSheetId="11" hidden="1">3</definedName>
    <definedName name="solver_rel5" localSheetId="12" hidden="1">1</definedName>
    <definedName name="solver_rel5" localSheetId="13" hidden="1">1</definedName>
    <definedName name="solver_rel5" localSheetId="14" hidden="1">1</definedName>
    <definedName name="solver_rel5" localSheetId="16" hidden="1">1</definedName>
    <definedName name="solver_rel5" localSheetId="15" hidden="1">1</definedName>
    <definedName name="solver_rel5" localSheetId="1" hidden="1">1</definedName>
    <definedName name="solver_rel5" localSheetId="3" hidden="1">1</definedName>
    <definedName name="solver_rel5" localSheetId="4" hidden="1">1</definedName>
    <definedName name="solver_rel5" localSheetId="5" hidden="1">1</definedName>
    <definedName name="solver_rel5" localSheetId="6" hidden="1">1</definedName>
    <definedName name="solver_rel5" localSheetId="7" hidden="1">1</definedName>
    <definedName name="solver_rel5" localSheetId="8" hidden="1">1</definedName>
    <definedName name="solver_rel5" localSheetId="9" hidden="1">3</definedName>
    <definedName name="solver_rel5" localSheetId="10" hidden="1">1</definedName>
    <definedName name="solver_rel5" localSheetId="11" hidden="1">1</definedName>
    <definedName name="solver_rel6" localSheetId="12" hidden="1">3</definedName>
    <definedName name="solver_rel6" localSheetId="13" hidden="1">3</definedName>
    <definedName name="solver_rel6" localSheetId="14" hidden="1">3</definedName>
    <definedName name="solver_rel6" localSheetId="16" hidden="1">1</definedName>
    <definedName name="solver_rel6" localSheetId="15" hidden="1">3</definedName>
    <definedName name="solver_rel6" localSheetId="1" hidden="1">3</definedName>
    <definedName name="solver_rel6" localSheetId="3" hidden="1">3</definedName>
    <definedName name="solver_rel6" localSheetId="4" hidden="1">3</definedName>
    <definedName name="solver_rel6" localSheetId="5" hidden="1">3</definedName>
    <definedName name="solver_rel6" localSheetId="6" hidden="1">3</definedName>
    <definedName name="solver_rel6" localSheetId="7" hidden="1">3</definedName>
    <definedName name="solver_rel6" localSheetId="8" hidden="1">3</definedName>
    <definedName name="solver_rel6" localSheetId="9" hidden="1">1</definedName>
    <definedName name="solver_rel6" localSheetId="10" hidden="1">3</definedName>
    <definedName name="solver_rel6" localSheetId="11" hidden="1">3</definedName>
    <definedName name="solver_rel7" localSheetId="12" hidden="1">1</definedName>
    <definedName name="solver_rel7" localSheetId="16" hidden="1">1</definedName>
    <definedName name="solver_rel7" localSheetId="15" hidden="1">1</definedName>
    <definedName name="solver_rel7" localSheetId="1" hidden="1">3</definedName>
    <definedName name="solver_rel7" localSheetId="4" hidden="1">1</definedName>
    <definedName name="solver_rel7" localSheetId="7" hidden="1">1</definedName>
    <definedName name="solver_rel7" localSheetId="8" hidden="1">1</definedName>
    <definedName name="solver_rel7" localSheetId="9" hidden="1">3</definedName>
    <definedName name="solver_rel7" localSheetId="11" hidden="1">3</definedName>
    <definedName name="solver_rel8" localSheetId="12" hidden="1">3</definedName>
    <definedName name="solver_rel8" localSheetId="16" hidden="1">1</definedName>
    <definedName name="solver_rel8" localSheetId="15" hidden="1">3</definedName>
    <definedName name="solver_rel8" localSheetId="1" hidden="1">3</definedName>
    <definedName name="solver_rel8" localSheetId="4" hidden="1">3</definedName>
    <definedName name="solver_rel8" localSheetId="7" hidden="1">3</definedName>
    <definedName name="solver_rel8" localSheetId="8" hidden="1">3</definedName>
    <definedName name="solver_rel8" localSheetId="11" hidden="1">3</definedName>
    <definedName name="solver_rel9" localSheetId="12" hidden="1">1</definedName>
    <definedName name="solver_rel9" localSheetId="1" hidden="1">1</definedName>
    <definedName name="solver_rel9" localSheetId="8" hidden="1">1</definedName>
    <definedName name="solver_rel9" localSheetId="11" hidden="1">1</definedName>
    <definedName name="solver_rhs1" localSheetId="12" hidden="1">0.25</definedName>
    <definedName name="solver_rhs1" localSheetId="13" hidden="1">0.3</definedName>
    <definedName name="solver_rhs1" localSheetId="14" hidden="1">0.12</definedName>
    <definedName name="solver_rhs1" localSheetId="16" hidden="1">0.3</definedName>
    <definedName name="solver_rhs1" localSheetId="15" hidden="1">0.3</definedName>
    <definedName name="solver_rhs1" localSheetId="1" hidden="1">0.4</definedName>
    <definedName name="solver_rhs1" localSheetId="2" hidden="1">0.001</definedName>
    <definedName name="solver_rhs1" localSheetId="3" hidden="1">0.12</definedName>
    <definedName name="solver_rhs1" localSheetId="4" hidden="1">0.3</definedName>
    <definedName name="solver_rhs1" localSheetId="5" hidden="1">0.15</definedName>
    <definedName name="solver_rhs1" localSheetId="6" hidden="1">0.2</definedName>
    <definedName name="solver_rhs1" localSheetId="7" hidden="1">0.3</definedName>
    <definedName name="solver_rhs1" localSheetId="8" hidden="1">0.3</definedName>
    <definedName name="solver_rhs1" localSheetId="9" hidden="1">0.3</definedName>
    <definedName name="solver_rhs1" localSheetId="10" hidden="1">0.3</definedName>
    <definedName name="solver_rhs1" localSheetId="11" hidden="1">0.3</definedName>
    <definedName name="solver_rhs10" localSheetId="12" hidden="1">0.08</definedName>
    <definedName name="solver_rhs10" localSheetId="1" hidden="1">0</definedName>
    <definedName name="solver_rhs10" localSheetId="8" hidden="1">0.08</definedName>
    <definedName name="solver_rhs10" localSheetId="11" hidden="1">300</definedName>
    <definedName name="solver_rhs11" localSheetId="12" hidden="1">0.25</definedName>
    <definedName name="solver_rhs11" localSheetId="1" hidden="1">50</definedName>
    <definedName name="solver_rhs11" localSheetId="8" hidden="1">0.3</definedName>
    <definedName name="solver_rhs11" localSheetId="11" hidden="1">'24.99-B777'!$D$3</definedName>
    <definedName name="solver_rhs12" localSheetId="12" hidden="1">0.08</definedName>
    <definedName name="solver_rhs12" localSheetId="1" hidden="1">"Ganzzahlig"</definedName>
    <definedName name="solver_rhs12" localSheetId="8" hidden="1">0.08</definedName>
    <definedName name="solver_rhs12" localSheetId="11" hidden="1">100</definedName>
    <definedName name="solver_rhs13" localSheetId="12" hidden="1">15</definedName>
    <definedName name="solver_rhs13" localSheetId="1" hidden="1">2</definedName>
    <definedName name="solver_rhs13" localSheetId="11" hidden="1">1</definedName>
    <definedName name="solver_rhs14" localSheetId="12" hidden="1">5</definedName>
    <definedName name="solver_rhs14" localSheetId="11" hidden="1">0.00000001</definedName>
    <definedName name="solver_rhs15" localSheetId="12" hidden="1">0.3</definedName>
    <definedName name="solver_rhs15" localSheetId="11" hidden="1">20</definedName>
    <definedName name="solver_rhs16" localSheetId="12" hidden="1">0.01</definedName>
    <definedName name="solver_rhs16" localSheetId="11" hidden="1">5</definedName>
    <definedName name="solver_rhs17" localSheetId="12" hidden="1">0.3</definedName>
    <definedName name="solver_rhs17" localSheetId="11" hidden="1">0.3</definedName>
    <definedName name="solver_rhs18" localSheetId="12" hidden="1">0.01</definedName>
    <definedName name="solver_rhs18" localSheetId="11" hidden="1">0.01</definedName>
    <definedName name="solver_rhs19" localSheetId="11" hidden="1">0.3</definedName>
    <definedName name="solver_rhs2" localSheetId="12" hidden="1">0.08</definedName>
    <definedName name="solver_rhs2" localSheetId="13" hidden="1">0.08</definedName>
    <definedName name="solver_rhs2" localSheetId="14" hidden="1">0.08</definedName>
    <definedName name="solver_rhs2" localSheetId="16" hidden="1">0.3</definedName>
    <definedName name="solver_rhs2" localSheetId="15" hidden="1">0.08</definedName>
    <definedName name="solver_rhs2" localSheetId="1" hidden="1">0.05</definedName>
    <definedName name="solver_rhs2" localSheetId="3" hidden="1">0.08</definedName>
    <definedName name="solver_rhs2" localSheetId="4" hidden="1">0.08</definedName>
    <definedName name="solver_rhs2" localSheetId="5" hidden="1">0.08</definedName>
    <definedName name="solver_rhs2" localSheetId="6" hidden="1">0.08</definedName>
    <definedName name="solver_rhs2" localSheetId="7" hidden="1">0.08</definedName>
    <definedName name="solver_rhs2" localSheetId="8" hidden="1">0.08</definedName>
    <definedName name="solver_rhs2" localSheetId="9" hidden="1">0.05</definedName>
    <definedName name="solver_rhs2" localSheetId="10" hidden="1">0.01</definedName>
    <definedName name="solver_rhs2" localSheetId="11" hidden="1">0.01</definedName>
    <definedName name="solver_rhs20" localSheetId="11" hidden="1">0.01</definedName>
    <definedName name="solver_rhs3" localSheetId="12" hidden="1">0.25</definedName>
    <definedName name="solver_rhs3" localSheetId="13" hidden="1">0.3</definedName>
    <definedName name="solver_rhs3" localSheetId="14" hidden="1">0.12</definedName>
    <definedName name="solver_rhs3" localSheetId="16" hidden="1">0.3</definedName>
    <definedName name="solver_rhs3" localSheetId="15" hidden="1">0.3</definedName>
    <definedName name="solver_rhs3" localSheetId="1" hidden="1">0.4</definedName>
    <definedName name="solver_rhs3" localSheetId="3" hidden="1">0.12</definedName>
    <definedName name="solver_rhs3" localSheetId="4" hidden="1">0.3</definedName>
    <definedName name="solver_rhs3" localSheetId="5" hidden="1">0.15</definedName>
    <definedName name="solver_rhs3" localSheetId="6" hidden="1">0.2</definedName>
    <definedName name="solver_rhs3" localSheetId="7" hidden="1">0.3</definedName>
    <definedName name="solver_rhs3" localSheetId="8" hidden="1">0.3</definedName>
    <definedName name="solver_rhs3" localSheetId="9" hidden="1">'24.90-B757'!$D$3</definedName>
    <definedName name="solver_rhs3" localSheetId="10" hidden="1">0.3</definedName>
    <definedName name="solver_rhs3" localSheetId="11" hidden="1">0.3</definedName>
    <definedName name="solver_rhs4" localSheetId="12" hidden="1">0.08</definedName>
    <definedName name="solver_rhs4" localSheetId="13" hidden="1">0.08</definedName>
    <definedName name="solver_rhs4" localSheetId="14" hidden="1">0.08</definedName>
    <definedName name="solver_rhs4" localSheetId="16" hidden="1">0.3</definedName>
    <definedName name="solver_rhs4" localSheetId="15" hidden="1">0.08</definedName>
    <definedName name="solver_rhs4" localSheetId="1" hidden="1">0.05</definedName>
    <definedName name="solver_rhs4" localSheetId="3" hidden="1">0.08</definedName>
    <definedName name="solver_rhs4" localSheetId="4" hidden="1">0.08</definedName>
    <definedName name="solver_rhs4" localSheetId="5" hidden="1">0.08</definedName>
    <definedName name="solver_rhs4" localSheetId="6" hidden="1">0.08</definedName>
    <definedName name="solver_rhs4" localSheetId="7" hidden="1">0.08</definedName>
    <definedName name="solver_rhs4" localSheetId="8" hidden="1">0.08</definedName>
    <definedName name="solver_rhs4" localSheetId="9" hidden="1">0.3</definedName>
    <definedName name="solver_rhs4" localSheetId="10" hidden="1">0.01</definedName>
    <definedName name="solver_rhs4" localSheetId="11" hidden="1">0.01</definedName>
    <definedName name="solver_rhs5" localSheetId="12" hidden="1">0.25</definedName>
    <definedName name="solver_rhs5" localSheetId="13" hidden="1">0.3</definedName>
    <definedName name="solver_rhs5" localSheetId="14" hidden="1">0.12</definedName>
    <definedName name="solver_rhs5" localSheetId="16" hidden="1">0.3</definedName>
    <definedName name="solver_rhs5" localSheetId="15" hidden="1">0.3</definedName>
    <definedName name="solver_rhs5" localSheetId="1" hidden="1">0.4</definedName>
    <definedName name="solver_rhs5" localSheetId="3" hidden="1">0.12</definedName>
    <definedName name="solver_rhs5" localSheetId="4" hidden="1">0.3</definedName>
    <definedName name="solver_rhs5" localSheetId="5" hidden="1">0.15</definedName>
    <definedName name="solver_rhs5" localSheetId="6" hidden="1">0.2</definedName>
    <definedName name="solver_rhs5" localSheetId="7" hidden="1">0.3</definedName>
    <definedName name="solver_rhs5" localSheetId="8" hidden="1">0.3</definedName>
    <definedName name="solver_rhs5" localSheetId="9" hidden="1">0.05</definedName>
    <definedName name="solver_rhs5" localSheetId="10" hidden="1">0.3</definedName>
    <definedName name="solver_rhs5" localSheetId="11" hidden="1">0.3</definedName>
    <definedName name="solver_rhs6" localSheetId="12" hidden="1">0.08</definedName>
    <definedName name="solver_rhs6" localSheetId="13" hidden="1">0.08</definedName>
    <definedName name="solver_rhs6" localSheetId="14" hidden="1">0.08</definedName>
    <definedName name="solver_rhs6" localSheetId="16" hidden="1">0.3</definedName>
    <definedName name="solver_rhs6" localSheetId="15" hidden="1">0.08</definedName>
    <definedName name="solver_rhs6" localSheetId="1" hidden="1">0.05</definedName>
    <definedName name="solver_rhs6" localSheetId="3" hidden="1">0.08</definedName>
    <definedName name="solver_rhs6" localSheetId="4" hidden="1">0.08</definedName>
    <definedName name="solver_rhs6" localSheetId="5" hidden="1">0.08</definedName>
    <definedName name="solver_rhs6" localSheetId="6" hidden="1">0.08</definedName>
    <definedName name="solver_rhs6" localSheetId="7" hidden="1">0.08</definedName>
    <definedName name="solver_rhs6" localSheetId="8" hidden="1">0.08</definedName>
    <definedName name="solver_rhs6" localSheetId="9" hidden="1">0.3</definedName>
    <definedName name="solver_rhs6" localSheetId="10" hidden="1">0.01</definedName>
    <definedName name="solver_rhs6" localSheetId="11" hidden="1">0.01</definedName>
    <definedName name="solver_rhs7" localSheetId="12" hidden="1">0.25</definedName>
    <definedName name="solver_rhs7" localSheetId="16" hidden="1">0.3</definedName>
    <definedName name="solver_rhs7" localSheetId="15" hidden="1">0.3</definedName>
    <definedName name="solver_rhs7" localSheetId="1" hidden="1">0.05</definedName>
    <definedName name="solver_rhs7" localSheetId="4" hidden="1">0.3</definedName>
    <definedName name="solver_rhs7" localSheetId="7" hidden="1">0.3</definedName>
    <definedName name="solver_rhs7" localSheetId="8" hidden="1">0.3</definedName>
    <definedName name="solver_rhs7" localSheetId="9" hidden="1">0.05</definedName>
    <definedName name="solver_rhs7" localSheetId="11" hidden="1">0.01</definedName>
    <definedName name="solver_rhs8" localSheetId="12" hidden="1">0.08</definedName>
    <definedName name="solver_rhs8" localSheetId="16" hidden="1">0.3</definedName>
    <definedName name="solver_rhs8" localSheetId="15" hidden="1">0.08</definedName>
    <definedName name="solver_rhs8" localSheetId="1" hidden="1">0</definedName>
    <definedName name="solver_rhs8" localSheetId="4" hidden="1">0.08</definedName>
    <definedName name="solver_rhs8" localSheetId="7" hidden="1">0.08</definedName>
    <definedName name="solver_rhs8" localSheetId="8" hidden="1">0.08</definedName>
    <definedName name="solver_rhs8" localSheetId="11" hidden="1">1</definedName>
    <definedName name="solver_rhs9" localSheetId="12" hidden="1">0.25</definedName>
    <definedName name="solver_rhs9" localSheetId="1" hidden="1">5</definedName>
    <definedName name="solver_rhs9" localSheetId="8" hidden="1">0.3</definedName>
    <definedName name="solver_rhs9" localSheetId="11" hidden="1">600</definedName>
    <definedName name="solver_rlx" localSheetId="12" hidden="1">2</definedName>
    <definedName name="solver_rlx" localSheetId="13" hidden="1">2</definedName>
    <definedName name="solver_rlx" localSheetId="14" hidden="1">2</definedName>
    <definedName name="solver_rlx" localSheetId="16" hidden="1">2</definedName>
    <definedName name="solver_rlx" localSheetId="15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lx" localSheetId="10" hidden="1">2</definedName>
    <definedName name="solver_rlx" localSheetId="11" hidden="1">2</definedName>
    <definedName name="solver_rsd" localSheetId="12" hidden="1">0</definedName>
    <definedName name="solver_rsd" localSheetId="13" hidden="1">0</definedName>
    <definedName name="solver_rsd" localSheetId="14" hidden="1">0</definedName>
    <definedName name="solver_rsd" localSheetId="16" hidden="1">0</definedName>
    <definedName name="solver_rsd" localSheetId="15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rsd" localSheetId="10" hidden="1">0</definedName>
    <definedName name="solver_rsd" localSheetId="11" hidden="1">0</definedName>
    <definedName name="solver_scl" localSheetId="12" hidden="1">1</definedName>
    <definedName name="solver_scl" localSheetId="13" hidden="1">1</definedName>
    <definedName name="solver_scl" localSheetId="14" hidden="1">1</definedName>
    <definedName name="solver_scl" localSheetId="16" hidden="1">1</definedName>
    <definedName name="solver_scl" localSheetId="15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8" hidden="1">1</definedName>
    <definedName name="solver_scl" localSheetId="9" hidden="1">1</definedName>
    <definedName name="solver_scl" localSheetId="10" hidden="1">1</definedName>
    <definedName name="solver_scl" localSheetId="11" hidden="1">1</definedName>
    <definedName name="solver_sho" localSheetId="12" hidden="1">2</definedName>
    <definedName name="solver_sho" localSheetId="13" hidden="1">2</definedName>
    <definedName name="solver_sho" localSheetId="14" hidden="1">2</definedName>
    <definedName name="solver_sho" localSheetId="16" hidden="1">2</definedName>
    <definedName name="solver_sho" localSheetId="15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sz" localSheetId="12" hidden="1">100</definedName>
    <definedName name="solver_ssz" localSheetId="13" hidden="1">100</definedName>
    <definedName name="solver_ssz" localSheetId="14" hidden="1">100</definedName>
    <definedName name="solver_ssz" localSheetId="16" hidden="1">100</definedName>
    <definedName name="solver_ssz" localSheetId="15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ssz" localSheetId="10" hidden="1">100</definedName>
    <definedName name="solver_ssz" localSheetId="11" hidden="1">100</definedName>
    <definedName name="solver_tim" localSheetId="12" hidden="1">2147483647</definedName>
    <definedName name="solver_tim" localSheetId="13" hidden="1">2147483647</definedName>
    <definedName name="solver_tim" localSheetId="14" hidden="1">2147483647</definedName>
    <definedName name="solver_tim" localSheetId="16" hidden="1">2147483647</definedName>
    <definedName name="solver_tim" localSheetId="15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im" localSheetId="10" hidden="1">2147483647</definedName>
    <definedName name="solver_tim" localSheetId="11" hidden="1">2147483647</definedName>
    <definedName name="solver_tol" localSheetId="12" hidden="1">0.01</definedName>
    <definedName name="solver_tol" localSheetId="13" hidden="1">0.01</definedName>
    <definedName name="solver_tol" localSheetId="14" hidden="1">0.01</definedName>
    <definedName name="solver_tol" localSheetId="16" hidden="1">0.01</definedName>
    <definedName name="solver_tol" localSheetId="15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ol" localSheetId="10" hidden="1">0.01</definedName>
    <definedName name="solver_tol" localSheetId="11" hidden="1">0.01</definedName>
    <definedName name="solver_typ" localSheetId="12" hidden="1">2</definedName>
    <definedName name="solver_typ" localSheetId="13" hidden="1">2</definedName>
    <definedName name="solver_typ" localSheetId="14" hidden="1">2</definedName>
    <definedName name="solver_typ" localSheetId="16" hidden="1">2</definedName>
    <definedName name="solver_typ" localSheetId="15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typ" localSheetId="8" hidden="1">2</definedName>
    <definedName name="solver_typ" localSheetId="9" hidden="1">2</definedName>
    <definedName name="solver_typ" localSheetId="10" hidden="1">2</definedName>
    <definedName name="solver_typ" localSheetId="11" hidden="1">2</definedName>
    <definedName name="solver_val" localSheetId="12" hidden="1">0</definedName>
    <definedName name="solver_val" localSheetId="13" hidden="1">0</definedName>
    <definedName name="solver_val" localSheetId="14" hidden="1">0</definedName>
    <definedName name="solver_val" localSheetId="16" hidden="1">0</definedName>
    <definedName name="solver_val" localSheetId="15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0</definedName>
    <definedName name="solver_ver" localSheetId="12" hidden="1">2</definedName>
    <definedName name="solver_ver" localSheetId="13" hidden="1">2</definedName>
    <definedName name="solver_ver" localSheetId="14" hidden="1">2</definedName>
    <definedName name="solver_ver" localSheetId="16" hidden="1">2</definedName>
    <definedName name="solver_ver" localSheetId="15" hidden="1">2</definedName>
    <definedName name="solver_ver" localSheetId="1" hidden="1">2</definedName>
    <definedName name="solver_ver" localSheetId="2" hidden="1">2</definedName>
    <definedName name="solver_ver" localSheetId="3" hidden="1">2</definedName>
    <definedName name="solver_ver" localSheetId="4" hidden="1">2</definedName>
    <definedName name="solver_ver" localSheetId="5" hidden="1">2</definedName>
    <definedName name="solver_ver" localSheetId="6" hidden="1">2</definedName>
    <definedName name="solver_ver" localSheetId="7" hidden="1">2</definedName>
    <definedName name="solver_ver" localSheetId="8" hidden="1">2</definedName>
    <definedName name="solver_ver" localSheetId="9" hidden="1">2</definedName>
    <definedName name="solver_ver" localSheetId="10" hidden="1">2</definedName>
    <definedName name="solver_ver" localSheetId="11" hidden="1">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31" i="14" l="1"/>
  <c r="AD23" i="13"/>
  <c r="Y21" i="12"/>
  <c r="X20" i="11"/>
  <c r="AP30" i="10"/>
  <c r="X26" i="9"/>
  <c r="X26" i="8"/>
  <c r="X24" i="7"/>
  <c r="AP29" i="6"/>
  <c r="AC25" i="17"/>
  <c r="W25" i="16"/>
  <c r="X24" i="5"/>
  <c r="AP26" i="4"/>
  <c r="X22" i="3"/>
  <c r="X22" i="2"/>
  <c r="X26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3" i="1"/>
  <c r="M3" i="1"/>
  <c r="S3" i="1"/>
  <c r="AW4" i="14"/>
  <c r="AW5" i="14"/>
  <c r="AW6" i="14"/>
  <c r="AW7" i="14"/>
  <c r="AW8" i="14"/>
  <c r="AW9" i="14"/>
  <c r="AW10" i="14"/>
  <c r="AW11" i="14"/>
  <c r="AW12" i="14"/>
  <c r="AW13" i="14"/>
  <c r="AW14" i="14"/>
  <c r="AW15" i="14"/>
  <c r="AW16" i="14"/>
  <c r="AW17" i="14"/>
  <c r="AW18" i="14"/>
  <c r="AW19" i="14"/>
  <c r="AW20" i="14"/>
  <c r="AW21" i="14"/>
  <c r="AW22" i="14"/>
  <c r="AW23" i="14"/>
  <c r="AW24" i="14"/>
  <c r="AW25" i="14"/>
  <c r="AW26" i="14"/>
  <c r="AW27" i="14"/>
  <c r="AW28" i="14"/>
  <c r="AW29" i="14"/>
  <c r="AW30" i="14"/>
  <c r="AW31" i="14"/>
  <c r="AW32" i="14"/>
  <c r="AW33" i="14"/>
  <c r="AW34" i="14"/>
  <c r="AW35" i="14"/>
  <c r="AW36" i="14"/>
  <c r="AW37" i="14"/>
  <c r="AW38" i="14"/>
  <c r="AW39" i="14"/>
  <c r="AW40" i="14"/>
  <c r="AW41" i="14"/>
  <c r="AW42" i="14"/>
  <c r="AW43" i="14"/>
  <c r="AW44" i="14"/>
  <c r="AW45" i="14"/>
  <c r="AW46" i="14"/>
  <c r="AW47" i="14"/>
  <c r="AW48" i="14"/>
  <c r="AW49" i="14"/>
  <c r="AW50" i="14"/>
  <c r="AW51" i="14"/>
  <c r="AW52" i="14"/>
  <c r="AW53" i="14"/>
  <c r="AW54" i="14"/>
  <c r="AW55" i="14"/>
  <c r="AW56" i="14"/>
  <c r="AW57" i="14"/>
  <c r="AW58" i="14"/>
  <c r="AW59" i="14"/>
  <c r="AW60" i="14"/>
  <c r="AW61" i="14"/>
  <c r="AW62" i="14"/>
  <c r="AW63" i="14"/>
  <c r="AW64" i="14"/>
  <c r="AW65" i="14"/>
  <c r="AW66" i="14"/>
  <c r="AW67" i="14"/>
  <c r="AW68" i="14"/>
  <c r="AW69" i="14"/>
  <c r="AW70" i="14"/>
  <c r="AW71" i="14"/>
  <c r="AW72" i="14"/>
  <c r="AW73" i="14"/>
  <c r="AW74" i="14"/>
  <c r="AW75" i="14"/>
  <c r="AW76" i="14"/>
  <c r="AW77" i="14"/>
  <c r="AW78" i="14"/>
  <c r="AW79" i="14"/>
  <c r="AW80" i="14"/>
  <c r="AW81" i="14"/>
  <c r="AW82" i="14"/>
  <c r="AW83" i="14"/>
  <c r="AW84" i="14"/>
  <c r="AW85" i="14"/>
  <c r="AW86" i="14"/>
  <c r="AW87" i="14"/>
  <c r="AW88" i="14"/>
  <c r="AQ4" i="14"/>
  <c r="AQ5" i="14"/>
  <c r="AQ6" i="14"/>
  <c r="AQ7" i="14"/>
  <c r="AQ8" i="14"/>
  <c r="AQ9" i="14"/>
  <c r="AQ10" i="14"/>
  <c r="AQ11" i="14"/>
  <c r="AQ12" i="14"/>
  <c r="AQ13" i="14"/>
  <c r="AQ14" i="14"/>
  <c r="AQ15" i="14"/>
  <c r="AQ16" i="14"/>
  <c r="AQ17" i="14"/>
  <c r="AQ18" i="14"/>
  <c r="AQ19" i="14"/>
  <c r="AQ20" i="14"/>
  <c r="AQ21" i="14"/>
  <c r="AQ22" i="14"/>
  <c r="AQ23" i="14"/>
  <c r="AQ24" i="14"/>
  <c r="AQ25" i="14"/>
  <c r="AQ26" i="14"/>
  <c r="AQ27" i="14"/>
  <c r="AQ28" i="14"/>
  <c r="AQ29" i="14"/>
  <c r="AQ30" i="14"/>
  <c r="AQ31" i="14"/>
  <c r="AQ32" i="14"/>
  <c r="AQ33" i="14"/>
  <c r="AQ34" i="14"/>
  <c r="AQ35" i="14"/>
  <c r="AQ36" i="14"/>
  <c r="AQ37" i="14"/>
  <c r="AQ38" i="14"/>
  <c r="AQ39" i="14"/>
  <c r="AQ40" i="14"/>
  <c r="AQ41" i="14"/>
  <c r="AQ42" i="14"/>
  <c r="AQ43" i="14"/>
  <c r="AQ44" i="14"/>
  <c r="AQ45" i="14"/>
  <c r="AQ46" i="14"/>
  <c r="AQ47" i="14"/>
  <c r="AQ48" i="14"/>
  <c r="AQ49" i="14"/>
  <c r="AQ50" i="14"/>
  <c r="AQ51" i="14"/>
  <c r="AQ52" i="14"/>
  <c r="AQ53" i="14"/>
  <c r="AQ54" i="14"/>
  <c r="AQ55" i="14"/>
  <c r="AQ56" i="14"/>
  <c r="AQ57" i="14"/>
  <c r="AQ58" i="14"/>
  <c r="AQ59" i="14"/>
  <c r="AQ60" i="14"/>
  <c r="AQ61" i="14"/>
  <c r="AQ62" i="14"/>
  <c r="AQ63" i="14"/>
  <c r="AQ64" i="14"/>
  <c r="AQ65" i="14"/>
  <c r="AQ66" i="14"/>
  <c r="AQ67" i="14"/>
  <c r="AQ68" i="14"/>
  <c r="AQ69" i="14"/>
  <c r="AQ70" i="14"/>
  <c r="AQ71" i="14"/>
  <c r="AQ72" i="14"/>
  <c r="AQ73" i="14"/>
  <c r="AQ74" i="14"/>
  <c r="AQ75" i="14"/>
  <c r="AQ76" i="14"/>
  <c r="AQ77" i="14"/>
  <c r="AQ78" i="14"/>
  <c r="AQ79" i="14"/>
  <c r="AQ80" i="14"/>
  <c r="AQ81" i="14"/>
  <c r="AQ82" i="14"/>
  <c r="AQ83" i="14"/>
  <c r="AQ84" i="14"/>
  <c r="AQ85" i="14"/>
  <c r="AQ86" i="14"/>
  <c r="AQ87" i="14"/>
  <c r="AQ88" i="14"/>
  <c r="AQ89" i="14"/>
  <c r="AQ90" i="14"/>
  <c r="AQ91" i="14"/>
  <c r="AQ92" i="14"/>
  <c r="AQ93" i="14"/>
  <c r="AQ94" i="14"/>
  <c r="AQ95" i="14"/>
  <c r="AQ96" i="14"/>
  <c r="AQ97" i="14"/>
  <c r="AQ98" i="14"/>
  <c r="AK4" i="14"/>
  <c r="AK5" i="14"/>
  <c r="AK6" i="14"/>
  <c r="AK7" i="14"/>
  <c r="AK8" i="14"/>
  <c r="AK9" i="14"/>
  <c r="AK10" i="14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28" i="14"/>
  <c r="AK29" i="14"/>
  <c r="AK30" i="14"/>
  <c r="AK31" i="14"/>
  <c r="AK32" i="14"/>
  <c r="AK33" i="14"/>
  <c r="AK34" i="14"/>
  <c r="AK35" i="14"/>
  <c r="AK36" i="14"/>
  <c r="AK37" i="14"/>
  <c r="AK38" i="14"/>
  <c r="AK39" i="14"/>
  <c r="AK40" i="14"/>
  <c r="AK41" i="14"/>
  <c r="AK42" i="14"/>
  <c r="AK43" i="14"/>
  <c r="AK44" i="14"/>
  <c r="AK45" i="14"/>
  <c r="AK46" i="14"/>
  <c r="AK47" i="14"/>
  <c r="AK48" i="14"/>
  <c r="AK49" i="14"/>
  <c r="AK50" i="14"/>
  <c r="AK51" i="14"/>
  <c r="AK52" i="14"/>
  <c r="AK53" i="14"/>
  <c r="AK54" i="14"/>
  <c r="AK55" i="14"/>
  <c r="AK56" i="14"/>
  <c r="AK57" i="14"/>
  <c r="AK58" i="14"/>
  <c r="AK59" i="14"/>
  <c r="AK60" i="14"/>
  <c r="AK61" i="14"/>
  <c r="AK62" i="14"/>
  <c r="AK63" i="14"/>
  <c r="AK64" i="14"/>
  <c r="AK65" i="14"/>
  <c r="AK66" i="14"/>
  <c r="AK67" i="14"/>
  <c r="AK68" i="14"/>
  <c r="AK69" i="14"/>
  <c r="AK70" i="14"/>
  <c r="AK71" i="14"/>
  <c r="AK72" i="14"/>
  <c r="AK73" i="14"/>
  <c r="AK74" i="14"/>
  <c r="AK75" i="14"/>
  <c r="AK76" i="14"/>
  <c r="AK77" i="14"/>
  <c r="AK78" i="14"/>
  <c r="AK79" i="14"/>
  <c r="AK80" i="14"/>
  <c r="AK81" i="14"/>
  <c r="AK82" i="14"/>
  <c r="AK83" i="14"/>
  <c r="AK84" i="14"/>
  <c r="AK85" i="14"/>
  <c r="AK86" i="14"/>
  <c r="AK87" i="14"/>
  <c r="AK88" i="14"/>
  <c r="AK89" i="14"/>
  <c r="AK90" i="14"/>
  <c r="AK91" i="14"/>
  <c r="AK92" i="14"/>
  <c r="AK93" i="14"/>
  <c r="AK94" i="14"/>
  <c r="AK95" i="14"/>
  <c r="AK96" i="14"/>
  <c r="AK97" i="14"/>
  <c r="AK98" i="14"/>
  <c r="AK99" i="14"/>
  <c r="AE4" i="14"/>
  <c r="AE5" i="14"/>
  <c r="AE6" i="14"/>
  <c r="AE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E40" i="14"/>
  <c r="AE41" i="14"/>
  <c r="AE42" i="14"/>
  <c r="AE43" i="14"/>
  <c r="AE44" i="14"/>
  <c r="AE45" i="14"/>
  <c r="AE46" i="14"/>
  <c r="AE47" i="14"/>
  <c r="AE48" i="14"/>
  <c r="AE49" i="14"/>
  <c r="AE50" i="14"/>
  <c r="AE51" i="14"/>
  <c r="AE52" i="14"/>
  <c r="AE53" i="14"/>
  <c r="AE54" i="14"/>
  <c r="AE55" i="14"/>
  <c r="AE56" i="14"/>
  <c r="AE57" i="14"/>
  <c r="AE58" i="14"/>
  <c r="AE59" i="14"/>
  <c r="AE60" i="14"/>
  <c r="AE61" i="14"/>
  <c r="AE62" i="14"/>
  <c r="AE63" i="14"/>
  <c r="AE64" i="14"/>
  <c r="AE65" i="14"/>
  <c r="AE66" i="14"/>
  <c r="AE67" i="14"/>
  <c r="AE68" i="14"/>
  <c r="AE69" i="14"/>
  <c r="AE70" i="14"/>
  <c r="AE71" i="14"/>
  <c r="AE72" i="14"/>
  <c r="AE73" i="14"/>
  <c r="AE74" i="14"/>
  <c r="AE75" i="14"/>
  <c r="AE76" i="14"/>
  <c r="AE77" i="14"/>
  <c r="AE78" i="14"/>
  <c r="AE79" i="14"/>
  <c r="AE80" i="14"/>
  <c r="AE81" i="14"/>
  <c r="AE82" i="14"/>
  <c r="AE83" i="14"/>
  <c r="AE84" i="14"/>
  <c r="AE85" i="14"/>
  <c r="AE86" i="14"/>
  <c r="AE87" i="14"/>
  <c r="AE88" i="14"/>
  <c r="AE89" i="14"/>
  <c r="AE90" i="14"/>
  <c r="AE91" i="14"/>
  <c r="AE92" i="14"/>
  <c r="AE93" i="14"/>
  <c r="AE94" i="14"/>
  <c r="AE95" i="14"/>
  <c r="AE96" i="14"/>
  <c r="AE97" i="14"/>
  <c r="AE98" i="14"/>
  <c r="AE99" i="14"/>
  <c r="Y4" i="14"/>
  <c r="Y5" i="14"/>
  <c r="Y6" i="14"/>
  <c r="Y7" i="14"/>
  <c r="Y8" i="14"/>
  <c r="Y9" i="14"/>
  <c r="Y10" i="14"/>
  <c r="Y11" i="14"/>
  <c r="Y12" i="14"/>
  <c r="Y13" i="14"/>
  <c r="Y14" i="14"/>
  <c r="Y15" i="14"/>
  <c r="Y16" i="14"/>
  <c r="Y17" i="14"/>
  <c r="Y18" i="14"/>
  <c r="Y19" i="14"/>
  <c r="Y20" i="14"/>
  <c r="Y21" i="14"/>
  <c r="Y22" i="14"/>
  <c r="Y23" i="14"/>
  <c r="Y24" i="14"/>
  <c r="Y25" i="14"/>
  <c r="Y26" i="14"/>
  <c r="Y27" i="14"/>
  <c r="Y28" i="14"/>
  <c r="Y29" i="14"/>
  <c r="Y30" i="14"/>
  <c r="Y31" i="14"/>
  <c r="Y32" i="14"/>
  <c r="Y33" i="14"/>
  <c r="Y34" i="14"/>
  <c r="Y35" i="14"/>
  <c r="Y36" i="14"/>
  <c r="Y37" i="14"/>
  <c r="Y38" i="14"/>
  <c r="Y39" i="14"/>
  <c r="Y40" i="14"/>
  <c r="Y41" i="14"/>
  <c r="Y42" i="14"/>
  <c r="Y43" i="14"/>
  <c r="Y44" i="14"/>
  <c r="Y45" i="14"/>
  <c r="Y46" i="14"/>
  <c r="Y47" i="14"/>
  <c r="Y48" i="14"/>
  <c r="Y49" i="14"/>
  <c r="Y50" i="14"/>
  <c r="Y51" i="14"/>
  <c r="Y52" i="14"/>
  <c r="Y53" i="14"/>
  <c r="Y54" i="14"/>
  <c r="Y55" i="14"/>
  <c r="Y56" i="14"/>
  <c r="Y57" i="14"/>
  <c r="Y58" i="14"/>
  <c r="Y59" i="14"/>
  <c r="Y60" i="14"/>
  <c r="Y61" i="14"/>
  <c r="Y62" i="14"/>
  <c r="Y63" i="14"/>
  <c r="Y64" i="14"/>
  <c r="Y65" i="14"/>
  <c r="Y66" i="14"/>
  <c r="Y67" i="14"/>
  <c r="Y68" i="14"/>
  <c r="Y69" i="14"/>
  <c r="Y70" i="14"/>
  <c r="Y71" i="14"/>
  <c r="Y72" i="14"/>
  <c r="Y73" i="14"/>
  <c r="Y74" i="14"/>
  <c r="Y75" i="14"/>
  <c r="Y76" i="14"/>
  <c r="Y77" i="14"/>
  <c r="Y78" i="14"/>
  <c r="Y79" i="14"/>
  <c r="Y80" i="14"/>
  <c r="Y81" i="14"/>
  <c r="Y82" i="14"/>
  <c r="Y83" i="14"/>
  <c r="Y84" i="14"/>
  <c r="Y85" i="14"/>
  <c r="Y86" i="14"/>
  <c r="Y87" i="14"/>
  <c r="Y88" i="14"/>
  <c r="Y89" i="14"/>
  <c r="Y90" i="14"/>
  <c r="Y91" i="14"/>
  <c r="Y92" i="14"/>
  <c r="Y93" i="14"/>
  <c r="Y94" i="14"/>
  <c r="Y95" i="14"/>
  <c r="S4" i="14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5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5" i="14"/>
  <c r="S86" i="14"/>
  <c r="S87" i="14"/>
  <c r="S88" i="14"/>
  <c r="S89" i="14"/>
  <c r="S90" i="14"/>
  <c r="S91" i="14"/>
  <c r="S92" i="14"/>
  <c r="S93" i="14"/>
  <c r="S94" i="14"/>
  <c r="S95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M4" i="13"/>
  <c r="M5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2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69" i="13"/>
  <c r="M70" i="13"/>
  <c r="M71" i="13"/>
  <c r="M72" i="13"/>
  <c r="M73" i="13"/>
  <c r="M74" i="13"/>
  <c r="M75" i="13"/>
  <c r="M76" i="13"/>
  <c r="M77" i="13"/>
  <c r="M78" i="13"/>
  <c r="M79" i="13"/>
  <c r="M80" i="13"/>
  <c r="M81" i="13"/>
  <c r="M82" i="13"/>
  <c r="M83" i="13"/>
  <c r="M84" i="13"/>
  <c r="M85" i="13"/>
  <c r="M86" i="13"/>
  <c r="M87" i="13"/>
  <c r="M88" i="13"/>
  <c r="M89" i="13"/>
  <c r="M90" i="13"/>
  <c r="M91" i="13"/>
  <c r="M92" i="13"/>
  <c r="M93" i="13"/>
  <c r="M94" i="13"/>
  <c r="M95" i="13"/>
  <c r="M96" i="13"/>
  <c r="M97" i="13"/>
  <c r="M98" i="13"/>
  <c r="M99" i="13"/>
  <c r="M100" i="13"/>
  <c r="M101" i="13"/>
  <c r="M102" i="13"/>
  <c r="M103" i="13"/>
  <c r="M104" i="13"/>
  <c r="M105" i="13"/>
  <c r="S4" i="13"/>
  <c r="S5" i="13"/>
  <c r="S6" i="13"/>
  <c r="S7" i="13"/>
  <c r="S8" i="13"/>
  <c r="S9" i="13"/>
  <c r="S10" i="13"/>
  <c r="S11" i="13"/>
  <c r="S12" i="13"/>
  <c r="S13" i="13"/>
  <c r="S14" i="13"/>
  <c r="S15" i="13"/>
  <c r="S16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4" i="13"/>
  <c r="S65" i="13"/>
  <c r="S66" i="13"/>
  <c r="S67" i="13"/>
  <c r="S68" i="13"/>
  <c r="S69" i="13"/>
  <c r="S70" i="13"/>
  <c r="S71" i="13"/>
  <c r="S72" i="13"/>
  <c r="S73" i="13"/>
  <c r="S74" i="13"/>
  <c r="S75" i="13"/>
  <c r="S76" i="13"/>
  <c r="S77" i="13"/>
  <c r="S78" i="13"/>
  <c r="S79" i="13"/>
  <c r="S80" i="13"/>
  <c r="S81" i="13"/>
  <c r="S82" i="13"/>
  <c r="S83" i="13"/>
  <c r="S84" i="13"/>
  <c r="S85" i="13"/>
  <c r="S86" i="13"/>
  <c r="S87" i="13"/>
  <c r="S88" i="13"/>
  <c r="S89" i="13"/>
  <c r="S90" i="13"/>
  <c r="S91" i="13"/>
  <c r="S92" i="13"/>
  <c r="S93" i="13"/>
  <c r="S94" i="13"/>
  <c r="S95" i="13"/>
  <c r="S96" i="13"/>
  <c r="S97" i="13"/>
  <c r="S98" i="13"/>
  <c r="S99" i="13"/>
  <c r="S100" i="13"/>
  <c r="S101" i="13"/>
  <c r="S102" i="13"/>
  <c r="S103" i="13"/>
  <c r="S104" i="13"/>
  <c r="S105" i="13"/>
  <c r="S106" i="13"/>
  <c r="S107" i="13"/>
  <c r="Y4" i="13"/>
  <c r="Y5" i="13"/>
  <c r="Y6" i="13"/>
  <c r="Y7" i="13"/>
  <c r="Y8" i="13"/>
  <c r="Y9" i="13"/>
  <c r="Y10" i="13"/>
  <c r="Y11" i="13"/>
  <c r="Y12" i="13"/>
  <c r="Y13" i="13"/>
  <c r="Y14" i="13"/>
  <c r="Y15" i="13"/>
  <c r="Y16" i="13"/>
  <c r="Y17" i="13"/>
  <c r="Y18" i="13"/>
  <c r="Y19" i="13"/>
  <c r="Y20" i="13"/>
  <c r="Y21" i="13"/>
  <c r="Y22" i="13"/>
  <c r="Y23" i="13"/>
  <c r="Y24" i="13"/>
  <c r="Y25" i="13"/>
  <c r="Y26" i="13"/>
  <c r="Y27" i="13"/>
  <c r="Y28" i="13"/>
  <c r="Y29" i="13"/>
  <c r="Y30" i="13"/>
  <c r="Y31" i="13"/>
  <c r="Y32" i="13"/>
  <c r="Y33" i="13"/>
  <c r="Y34" i="13"/>
  <c r="Y35" i="13"/>
  <c r="Y36" i="13"/>
  <c r="Y37" i="13"/>
  <c r="Y38" i="13"/>
  <c r="Y39" i="13"/>
  <c r="Y40" i="13"/>
  <c r="Y41" i="13"/>
  <c r="Y42" i="13"/>
  <c r="Y43" i="13"/>
  <c r="Y44" i="13"/>
  <c r="Y45" i="13"/>
  <c r="Y46" i="13"/>
  <c r="Y47" i="13"/>
  <c r="Y48" i="13"/>
  <c r="Y49" i="13"/>
  <c r="Y50" i="13"/>
  <c r="Y51" i="13"/>
  <c r="Y52" i="13"/>
  <c r="Y53" i="13"/>
  <c r="Y54" i="13"/>
  <c r="Y55" i="13"/>
  <c r="Y56" i="13"/>
  <c r="Y57" i="13"/>
  <c r="Y58" i="13"/>
  <c r="Y59" i="13"/>
  <c r="Y60" i="13"/>
  <c r="Y61" i="13"/>
  <c r="Y62" i="13"/>
  <c r="Y63" i="13"/>
  <c r="Y64" i="13"/>
  <c r="Y65" i="13"/>
  <c r="Y66" i="13"/>
  <c r="Y67" i="13"/>
  <c r="Y68" i="13"/>
  <c r="Y69" i="13"/>
  <c r="Y70" i="13"/>
  <c r="Y71" i="13"/>
  <c r="Y72" i="13"/>
  <c r="Y73" i="13"/>
  <c r="Y74" i="13"/>
  <c r="Y75" i="13"/>
  <c r="Y76" i="13"/>
  <c r="Y77" i="13"/>
  <c r="Y78" i="13"/>
  <c r="Y79" i="13"/>
  <c r="Y80" i="13"/>
  <c r="Y81" i="13"/>
  <c r="Y82" i="13"/>
  <c r="Y83" i="13"/>
  <c r="Y84" i="13"/>
  <c r="Y85" i="13"/>
  <c r="Y86" i="13"/>
  <c r="Y87" i="13"/>
  <c r="Y88" i="13"/>
  <c r="Y89" i="13"/>
  <c r="Y90" i="13"/>
  <c r="Y91" i="13"/>
  <c r="Y92" i="13"/>
  <c r="Y93" i="13"/>
  <c r="Y94" i="13"/>
  <c r="Y95" i="13"/>
  <c r="Y96" i="13"/>
  <c r="Y97" i="13"/>
  <c r="Y98" i="13"/>
  <c r="Y99" i="13"/>
  <c r="Y100" i="13"/>
  <c r="Y101" i="13"/>
  <c r="Y102" i="13"/>
  <c r="Y103" i="13"/>
  <c r="Y104" i="13"/>
  <c r="Y105" i="13"/>
  <c r="Y106" i="13"/>
  <c r="Y107" i="13"/>
  <c r="Y108" i="13"/>
  <c r="Y109" i="13"/>
  <c r="Y110" i="13"/>
  <c r="Y111" i="13"/>
  <c r="Y112" i="13"/>
  <c r="Y113" i="13"/>
  <c r="Y114" i="13"/>
  <c r="Y115" i="13"/>
  <c r="S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47" i="12"/>
  <c r="S48" i="12"/>
  <c r="S49" i="12"/>
  <c r="S50" i="12"/>
  <c r="S51" i="12"/>
  <c r="S52" i="12"/>
  <c r="S53" i="12"/>
  <c r="S54" i="12"/>
  <c r="S55" i="12"/>
  <c r="S56" i="12"/>
  <c r="S57" i="12"/>
  <c r="S58" i="12"/>
  <c r="S59" i="12"/>
  <c r="S60" i="12"/>
  <c r="S61" i="12"/>
  <c r="S62" i="12"/>
  <c r="S63" i="12"/>
  <c r="S64" i="12"/>
  <c r="S65" i="12"/>
  <c r="S66" i="12"/>
  <c r="S67" i="12"/>
  <c r="S68" i="12"/>
  <c r="S69" i="12"/>
  <c r="S70" i="12"/>
  <c r="S71" i="12"/>
  <c r="S72" i="12"/>
  <c r="S73" i="12"/>
  <c r="S74" i="12"/>
  <c r="S75" i="12"/>
  <c r="S76" i="12"/>
  <c r="S77" i="12"/>
  <c r="S78" i="12"/>
  <c r="S79" i="12"/>
  <c r="S80" i="12"/>
  <c r="S81" i="12"/>
  <c r="S82" i="12"/>
  <c r="S83" i="12"/>
  <c r="S84" i="12"/>
  <c r="S85" i="12"/>
  <c r="S86" i="12"/>
  <c r="S87" i="12"/>
  <c r="S88" i="12"/>
  <c r="S89" i="12"/>
  <c r="S90" i="12"/>
  <c r="S91" i="12"/>
  <c r="S92" i="12"/>
  <c r="S93" i="12"/>
  <c r="S94" i="12"/>
  <c r="S95" i="12"/>
  <c r="S96" i="12"/>
  <c r="S97" i="12"/>
  <c r="S98" i="12"/>
  <c r="S99" i="12"/>
  <c r="S100" i="12"/>
  <c r="S101" i="12"/>
  <c r="S102" i="12"/>
  <c r="S103" i="12"/>
  <c r="S104" i="12"/>
  <c r="S105" i="12"/>
  <c r="S106" i="12"/>
  <c r="S107" i="12"/>
  <c r="S108" i="12"/>
  <c r="S109" i="12"/>
  <c r="S110" i="12"/>
  <c r="S111" i="12"/>
  <c r="S112" i="12"/>
  <c r="S113" i="12"/>
  <c r="S114" i="12"/>
  <c r="S115" i="12"/>
  <c r="S116" i="12"/>
  <c r="S117" i="12"/>
  <c r="S118" i="12"/>
  <c r="S119" i="12"/>
  <c r="S120" i="12"/>
  <c r="S121" i="12"/>
  <c r="S122" i="12"/>
  <c r="S123" i="12"/>
  <c r="S124" i="12"/>
  <c r="S125" i="12"/>
  <c r="S126" i="12"/>
  <c r="S127" i="12"/>
  <c r="S128" i="12"/>
  <c r="S129" i="12"/>
  <c r="S130" i="12"/>
  <c r="S131" i="12"/>
  <c r="S132" i="12"/>
  <c r="S133" i="12"/>
  <c r="S134" i="12"/>
  <c r="S135" i="12"/>
  <c r="S136" i="12"/>
  <c r="S137" i="12"/>
  <c r="S138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S4" i="1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S53" i="11"/>
  <c r="S54" i="11"/>
  <c r="S55" i="11"/>
  <c r="S56" i="11"/>
  <c r="S57" i="11"/>
  <c r="S58" i="11"/>
  <c r="S59" i="11"/>
  <c r="S60" i="11"/>
  <c r="S61" i="11"/>
  <c r="S62" i="11"/>
  <c r="S63" i="11"/>
  <c r="S64" i="11"/>
  <c r="S65" i="11"/>
  <c r="S66" i="11"/>
  <c r="S67" i="11"/>
  <c r="S68" i="11"/>
  <c r="S69" i="11"/>
  <c r="S70" i="11"/>
  <c r="S71" i="11"/>
  <c r="S72" i="11"/>
  <c r="S73" i="11"/>
  <c r="S74" i="11"/>
  <c r="S75" i="11"/>
  <c r="S76" i="11"/>
  <c r="S77" i="11"/>
  <c r="S78" i="11"/>
  <c r="S79" i="11"/>
  <c r="S80" i="11"/>
  <c r="S81" i="11"/>
  <c r="S82" i="11"/>
  <c r="S83" i="11"/>
  <c r="S84" i="11"/>
  <c r="S85" i="11"/>
  <c r="S86" i="11"/>
  <c r="S87" i="11"/>
  <c r="S88" i="11"/>
  <c r="S89" i="11"/>
  <c r="S90" i="11"/>
  <c r="S91" i="11"/>
  <c r="S92" i="11"/>
  <c r="S93" i="11"/>
  <c r="S94" i="11"/>
  <c r="S95" i="11"/>
  <c r="S96" i="11"/>
  <c r="S97" i="11"/>
  <c r="S98" i="11"/>
  <c r="S99" i="11"/>
  <c r="S100" i="11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AK4" i="10"/>
  <c r="AK5" i="10"/>
  <c r="AK6" i="10"/>
  <c r="AK7" i="10"/>
  <c r="AK8" i="10"/>
  <c r="AK9" i="10"/>
  <c r="AK10" i="10"/>
  <c r="AK11" i="10"/>
  <c r="AK12" i="10"/>
  <c r="AK13" i="10"/>
  <c r="AK14" i="10"/>
  <c r="AK15" i="10"/>
  <c r="AK16" i="10"/>
  <c r="AK17" i="10"/>
  <c r="AK18" i="10"/>
  <c r="AK19" i="10"/>
  <c r="AK20" i="10"/>
  <c r="AK21" i="10"/>
  <c r="AK22" i="10"/>
  <c r="AK23" i="10"/>
  <c r="AK24" i="10"/>
  <c r="AK25" i="10"/>
  <c r="AK26" i="10"/>
  <c r="AK27" i="10"/>
  <c r="AK28" i="10"/>
  <c r="AK29" i="10"/>
  <c r="AK30" i="10"/>
  <c r="AK31" i="10"/>
  <c r="AK32" i="10"/>
  <c r="AK33" i="10"/>
  <c r="AK34" i="10"/>
  <c r="AK35" i="10"/>
  <c r="AK36" i="10"/>
  <c r="AK37" i="10"/>
  <c r="AK38" i="10"/>
  <c r="AK39" i="10"/>
  <c r="AK40" i="10"/>
  <c r="AK41" i="10"/>
  <c r="AK42" i="10"/>
  <c r="AK43" i="10"/>
  <c r="AK44" i="10"/>
  <c r="AK45" i="10"/>
  <c r="AK46" i="10"/>
  <c r="AK47" i="10"/>
  <c r="AK48" i="10"/>
  <c r="AK49" i="10"/>
  <c r="AK50" i="10"/>
  <c r="AK51" i="10"/>
  <c r="AK52" i="10"/>
  <c r="AK53" i="10"/>
  <c r="AK54" i="10"/>
  <c r="AK55" i="10"/>
  <c r="AK56" i="10"/>
  <c r="AK57" i="10"/>
  <c r="AK58" i="10"/>
  <c r="AK59" i="10"/>
  <c r="AK60" i="10"/>
  <c r="AK61" i="10"/>
  <c r="AK62" i="10"/>
  <c r="AK63" i="10"/>
  <c r="AK64" i="10"/>
  <c r="AK65" i="10"/>
  <c r="AK66" i="10"/>
  <c r="AK67" i="10"/>
  <c r="AK68" i="10"/>
  <c r="AK69" i="10"/>
  <c r="AK70" i="10"/>
  <c r="AK71" i="10"/>
  <c r="AK72" i="10"/>
  <c r="AK73" i="10"/>
  <c r="AK74" i="10"/>
  <c r="AK75" i="10"/>
  <c r="AK76" i="10"/>
  <c r="AK77" i="10"/>
  <c r="AK78" i="10"/>
  <c r="AK79" i="10"/>
  <c r="AK80" i="10"/>
  <c r="AK81" i="10"/>
  <c r="AK82" i="10"/>
  <c r="AK83" i="10"/>
  <c r="AK84" i="10"/>
  <c r="AK85" i="10"/>
  <c r="AK86" i="10"/>
  <c r="AK87" i="10"/>
  <c r="AK88" i="10"/>
  <c r="AK89" i="10"/>
  <c r="AK90" i="10"/>
  <c r="AK91" i="10"/>
  <c r="AK92" i="10"/>
  <c r="AE4" i="10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27" i="10"/>
  <c r="AE28" i="10"/>
  <c r="AE29" i="10"/>
  <c r="AE30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AE43" i="10"/>
  <c r="AE44" i="10"/>
  <c r="AE45" i="10"/>
  <c r="AE46" i="10"/>
  <c r="AE47" i="10"/>
  <c r="AE48" i="10"/>
  <c r="AE49" i="10"/>
  <c r="AE50" i="10"/>
  <c r="AE51" i="10"/>
  <c r="AE52" i="10"/>
  <c r="AE53" i="10"/>
  <c r="AE54" i="10"/>
  <c r="AE55" i="10"/>
  <c r="AE56" i="10"/>
  <c r="AE57" i="10"/>
  <c r="AE58" i="10"/>
  <c r="AE59" i="10"/>
  <c r="AE60" i="10"/>
  <c r="AE61" i="10"/>
  <c r="AE62" i="10"/>
  <c r="AE63" i="10"/>
  <c r="AE64" i="10"/>
  <c r="AE65" i="10"/>
  <c r="AE66" i="10"/>
  <c r="AE67" i="10"/>
  <c r="AE68" i="10"/>
  <c r="AE69" i="10"/>
  <c r="AE70" i="10"/>
  <c r="AE71" i="10"/>
  <c r="AE72" i="10"/>
  <c r="AE73" i="10"/>
  <c r="AE74" i="10"/>
  <c r="AE75" i="10"/>
  <c r="AE76" i="10"/>
  <c r="AE77" i="10"/>
  <c r="AE78" i="10"/>
  <c r="AE79" i="10"/>
  <c r="AE80" i="10"/>
  <c r="AE81" i="10"/>
  <c r="AE82" i="10"/>
  <c r="AE83" i="10"/>
  <c r="AE84" i="10"/>
  <c r="AE85" i="10"/>
  <c r="AE86" i="10"/>
  <c r="AE87" i="10"/>
  <c r="AE88" i="10"/>
  <c r="AE89" i="10"/>
  <c r="AE90" i="10"/>
  <c r="AE91" i="10"/>
  <c r="AE92" i="10"/>
  <c r="AE93" i="10"/>
  <c r="AE94" i="10"/>
  <c r="AE95" i="10"/>
  <c r="AE96" i="10"/>
  <c r="AE97" i="10"/>
  <c r="AE98" i="10"/>
  <c r="AE99" i="10"/>
  <c r="AE100" i="10"/>
  <c r="AE101" i="10"/>
  <c r="AE102" i="10"/>
  <c r="AE103" i="10"/>
  <c r="AE104" i="10"/>
  <c r="AE105" i="10"/>
  <c r="AE106" i="10"/>
  <c r="AE107" i="10"/>
  <c r="AE108" i="10"/>
  <c r="Y4" i="10"/>
  <c r="Y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Y51" i="10"/>
  <c r="Y52" i="10"/>
  <c r="Y53" i="10"/>
  <c r="Y54" i="10"/>
  <c r="Y55" i="10"/>
  <c r="Y56" i="10"/>
  <c r="Y57" i="10"/>
  <c r="Y58" i="10"/>
  <c r="Y59" i="10"/>
  <c r="Y60" i="10"/>
  <c r="Y61" i="10"/>
  <c r="Y62" i="10"/>
  <c r="Y63" i="10"/>
  <c r="Y64" i="10"/>
  <c r="Y65" i="10"/>
  <c r="Y66" i="10"/>
  <c r="Y67" i="10"/>
  <c r="Y68" i="10"/>
  <c r="Y69" i="10"/>
  <c r="Y70" i="10"/>
  <c r="Y71" i="10"/>
  <c r="Y72" i="10"/>
  <c r="Y73" i="10"/>
  <c r="Y74" i="10"/>
  <c r="Y75" i="10"/>
  <c r="Y76" i="10"/>
  <c r="Y77" i="10"/>
  <c r="Y78" i="10"/>
  <c r="Y79" i="10"/>
  <c r="Y80" i="10"/>
  <c r="Y81" i="10"/>
  <c r="Y82" i="10"/>
  <c r="Y83" i="10"/>
  <c r="Y84" i="10"/>
  <c r="Y85" i="10"/>
  <c r="Y86" i="10"/>
  <c r="Y87" i="10"/>
  <c r="Y88" i="10"/>
  <c r="Y89" i="10"/>
  <c r="Y90" i="10"/>
  <c r="Y91" i="10"/>
  <c r="Y92" i="10"/>
  <c r="Y93" i="10"/>
  <c r="Y94" i="10"/>
  <c r="Y95" i="10"/>
  <c r="Y96" i="10"/>
  <c r="Y97" i="10"/>
  <c r="Y98" i="10"/>
  <c r="Y99" i="10"/>
  <c r="Y100" i="10"/>
  <c r="Y101" i="10"/>
  <c r="Y102" i="10"/>
  <c r="Y103" i="10"/>
  <c r="Y104" i="10"/>
  <c r="Y105" i="10"/>
  <c r="Y106" i="10"/>
  <c r="Y107" i="10"/>
  <c r="Y108" i="10"/>
  <c r="S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79" i="10"/>
  <c r="S80" i="10"/>
  <c r="S81" i="10"/>
  <c r="S82" i="10"/>
  <c r="S83" i="10"/>
  <c r="S84" i="10"/>
  <c r="S85" i="10"/>
  <c r="S86" i="10"/>
  <c r="S87" i="10"/>
  <c r="S88" i="10"/>
  <c r="S89" i="10"/>
  <c r="S90" i="10"/>
  <c r="S91" i="10"/>
  <c r="S92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S64" i="9"/>
  <c r="S65" i="9"/>
  <c r="S66" i="9"/>
  <c r="S67" i="9"/>
  <c r="S68" i="9"/>
  <c r="S69" i="9"/>
  <c r="S70" i="9"/>
  <c r="S71" i="9"/>
  <c r="S72" i="9"/>
  <c r="S73" i="9"/>
  <c r="S74" i="9"/>
  <c r="S75" i="9"/>
  <c r="S76" i="9"/>
  <c r="S77" i="9"/>
  <c r="S78" i="9"/>
  <c r="S79" i="9"/>
  <c r="S80" i="9"/>
  <c r="S81" i="9"/>
  <c r="S82" i="9"/>
  <c r="S83" i="9"/>
  <c r="S84" i="9"/>
  <c r="S85" i="9"/>
  <c r="S86" i="9"/>
  <c r="S87" i="9"/>
  <c r="S88" i="9"/>
  <c r="S89" i="9"/>
  <c r="S90" i="9"/>
  <c r="S91" i="9"/>
  <c r="S92" i="9"/>
  <c r="S93" i="9"/>
  <c r="S94" i="9"/>
  <c r="S95" i="9"/>
  <c r="S96" i="9"/>
  <c r="S97" i="9"/>
  <c r="S98" i="9"/>
  <c r="S99" i="9"/>
  <c r="S100" i="9"/>
  <c r="S101" i="9"/>
  <c r="S102" i="9"/>
  <c r="S103" i="9"/>
  <c r="S104" i="9"/>
  <c r="S105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S4" i="8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72" i="8"/>
  <c r="S73" i="8"/>
  <c r="S74" i="8"/>
  <c r="S75" i="8"/>
  <c r="S76" i="8"/>
  <c r="S77" i="8"/>
  <c r="S78" i="8"/>
  <c r="S79" i="8"/>
  <c r="S80" i="8"/>
  <c r="S81" i="8"/>
  <c r="S82" i="8"/>
  <c r="S83" i="8"/>
  <c r="S84" i="8"/>
  <c r="S85" i="8"/>
  <c r="S86" i="8"/>
  <c r="S87" i="8"/>
  <c r="S88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AK4" i="6"/>
  <c r="AK5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65" i="6"/>
  <c r="AK66" i="6"/>
  <c r="AK67" i="6"/>
  <c r="AK68" i="6"/>
  <c r="AK69" i="6"/>
  <c r="AK70" i="6"/>
  <c r="AK71" i="6"/>
  <c r="AK72" i="6"/>
  <c r="AK73" i="6"/>
  <c r="AK74" i="6"/>
  <c r="AK75" i="6"/>
  <c r="AK76" i="6"/>
  <c r="AK77" i="6"/>
  <c r="AK78" i="6"/>
  <c r="AK79" i="6"/>
  <c r="AK80" i="6"/>
  <c r="AK81" i="6"/>
  <c r="AK82" i="6"/>
  <c r="AK83" i="6"/>
  <c r="AK84" i="6"/>
  <c r="AK85" i="6"/>
  <c r="AK86" i="6"/>
  <c r="AK87" i="6"/>
  <c r="AK88" i="6"/>
  <c r="AK89" i="6"/>
  <c r="AK90" i="6"/>
  <c r="AK91" i="6"/>
  <c r="AK92" i="6"/>
  <c r="AK93" i="6"/>
  <c r="AK94" i="6"/>
  <c r="AK95" i="6"/>
  <c r="AK96" i="6"/>
  <c r="AK97" i="6"/>
  <c r="AK98" i="6"/>
  <c r="AK99" i="6"/>
  <c r="AK100" i="6"/>
  <c r="AK101" i="6"/>
  <c r="AK102" i="6"/>
  <c r="AK103" i="6"/>
  <c r="AK104" i="6"/>
  <c r="AK105" i="6"/>
  <c r="AE4" i="6"/>
  <c r="AE5" i="6"/>
  <c r="AE6" i="6"/>
  <c r="AE7" i="6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Y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103" i="6"/>
  <c r="Y104" i="6"/>
  <c r="Y105" i="6"/>
  <c r="Y106" i="6"/>
  <c r="Y107" i="6"/>
  <c r="Y108" i="6"/>
  <c r="Y109" i="6"/>
  <c r="Y110" i="6"/>
  <c r="Y111" i="6"/>
  <c r="Y112" i="6"/>
  <c r="Y113" i="6"/>
  <c r="Y114" i="6"/>
  <c r="Y115" i="6"/>
  <c r="Y116" i="6"/>
  <c r="Y117" i="6"/>
  <c r="Y118" i="6"/>
  <c r="Y119" i="6"/>
  <c r="Y120" i="6"/>
  <c r="Y121" i="6"/>
  <c r="Y122" i="6"/>
  <c r="Y12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X4" i="17"/>
  <c r="X5" i="17"/>
  <c r="X6" i="17"/>
  <c r="X7" i="17"/>
  <c r="X8" i="17"/>
  <c r="X9" i="17"/>
  <c r="X10" i="17"/>
  <c r="X11" i="17"/>
  <c r="X12" i="17"/>
  <c r="X13" i="17"/>
  <c r="X14" i="17"/>
  <c r="X15" i="17"/>
  <c r="X16" i="17"/>
  <c r="X17" i="17"/>
  <c r="X18" i="17"/>
  <c r="X19" i="17"/>
  <c r="X20" i="17"/>
  <c r="X21" i="17"/>
  <c r="X22" i="17"/>
  <c r="X23" i="17"/>
  <c r="X24" i="17"/>
  <c r="X25" i="17"/>
  <c r="X26" i="17"/>
  <c r="X27" i="17"/>
  <c r="X28" i="17"/>
  <c r="X29" i="17"/>
  <c r="X30" i="17"/>
  <c r="X31" i="17"/>
  <c r="X32" i="17"/>
  <c r="X33" i="17"/>
  <c r="X34" i="17"/>
  <c r="X35" i="17"/>
  <c r="X36" i="17"/>
  <c r="X37" i="17"/>
  <c r="X38" i="17"/>
  <c r="X39" i="17"/>
  <c r="X40" i="17"/>
  <c r="X41" i="17"/>
  <c r="X42" i="17"/>
  <c r="X43" i="17"/>
  <c r="X44" i="17"/>
  <c r="X45" i="17"/>
  <c r="X46" i="17"/>
  <c r="X47" i="17"/>
  <c r="X48" i="17"/>
  <c r="X49" i="17"/>
  <c r="X50" i="17"/>
  <c r="X51" i="17"/>
  <c r="X52" i="17"/>
  <c r="X53" i="17"/>
  <c r="X54" i="17"/>
  <c r="X55" i="17"/>
  <c r="X56" i="17"/>
  <c r="X57" i="17"/>
  <c r="X58" i="17"/>
  <c r="X59" i="17"/>
  <c r="X60" i="17"/>
  <c r="X61" i="17"/>
  <c r="X62" i="17"/>
  <c r="X63" i="17"/>
  <c r="X64" i="17"/>
  <c r="X65" i="17"/>
  <c r="X66" i="17"/>
  <c r="X67" i="17"/>
  <c r="X68" i="17"/>
  <c r="X69" i="17"/>
  <c r="X70" i="17"/>
  <c r="X71" i="17"/>
  <c r="X72" i="17"/>
  <c r="X73" i="17"/>
  <c r="X74" i="17"/>
  <c r="X75" i="17"/>
  <c r="X76" i="17"/>
  <c r="X77" i="17"/>
  <c r="X78" i="17"/>
  <c r="X79" i="17"/>
  <c r="X80" i="17"/>
  <c r="X81" i="17"/>
  <c r="X82" i="17"/>
  <c r="X83" i="17"/>
  <c r="X84" i="17"/>
  <c r="X85" i="17"/>
  <c r="X86" i="17"/>
  <c r="X87" i="17"/>
  <c r="X88" i="17"/>
  <c r="X89" i="17"/>
  <c r="X90" i="17"/>
  <c r="X91" i="17"/>
  <c r="X92" i="17"/>
  <c r="X93" i="17"/>
  <c r="X94" i="17"/>
  <c r="X95" i="17"/>
  <c r="X96" i="17"/>
  <c r="X97" i="17"/>
  <c r="X98" i="17"/>
  <c r="X99" i="17"/>
  <c r="X100" i="17"/>
  <c r="X101" i="17"/>
  <c r="X102" i="17"/>
  <c r="X103" i="17"/>
  <c r="X104" i="17"/>
  <c r="X105" i="17"/>
  <c r="X106" i="17"/>
  <c r="X107" i="17"/>
  <c r="X108" i="17"/>
  <c r="X109" i="17"/>
  <c r="X110" i="17"/>
  <c r="X111" i="17"/>
  <c r="X112" i="17"/>
  <c r="X113" i="17"/>
  <c r="X114" i="17"/>
  <c r="X115" i="17"/>
  <c r="X116" i="17"/>
  <c r="X117" i="17"/>
  <c r="X118" i="17"/>
  <c r="X119" i="17"/>
  <c r="X120" i="17"/>
  <c r="X121" i="17"/>
  <c r="X122" i="17"/>
  <c r="X123" i="17"/>
  <c r="X124" i="17"/>
  <c r="X125" i="17"/>
  <c r="X126" i="17"/>
  <c r="X127" i="17"/>
  <c r="X128" i="17"/>
  <c r="X129" i="17"/>
  <c r="X130" i="17"/>
  <c r="X131" i="17"/>
  <c r="X132" i="17"/>
  <c r="X133" i="17"/>
  <c r="X134" i="17"/>
  <c r="X135" i="17"/>
  <c r="X136" i="17"/>
  <c r="X137" i="17"/>
  <c r="X138" i="17"/>
  <c r="X139" i="17"/>
  <c r="X140" i="17"/>
  <c r="X141" i="17"/>
  <c r="X142" i="17"/>
  <c r="X143" i="17"/>
  <c r="X144" i="17"/>
  <c r="X145" i="17"/>
  <c r="X146" i="17"/>
  <c r="X147" i="17"/>
  <c r="X148" i="17"/>
  <c r="X149" i="17"/>
  <c r="X150" i="17"/>
  <c r="X151" i="17"/>
  <c r="X152" i="17"/>
  <c r="X153" i="17"/>
  <c r="X154" i="17"/>
  <c r="X155" i="17"/>
  <c r="X156" i="17"/>
  <c r="R4" i="17"/>
  <c r="R5" i="17"/>
  <c r="R6" i="17"/>
  <c r="R7" i="17"/>
  <c r="R8" i="17"/>
  <c r="R9" i="17"/>
  <c r="R10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29" i="17"/>
  <c r="R30" i="17"/>
  <c r="R31" i="17"/>
  <c r="R32" i="17"/>
  <c r="R33" i="17"/>
  <c r="R34" i="17"/>
  <c r="R35" i="17"/>
  <c r="R36" i="17"/>
  <c r="R37" i="17"/>
  <c r="R38" i="17"/>
  <c r="R39" i="17"/>
  <c r="R40" i="17"/>
  <c r="R41" i="17"/>
  <c r="R42" i="17"/>
  <c r="R43" i="17"/>
  <c r="R44" i="17"/>
  <c r="R45" i="17"/>
  <c r="R46" i="17"/>
  <c r="R47" i="17"/>
  <c r="R48" i="17"/>
  <c r="R49" i="17"/>
  <c r="R50" i="17"/>
  <c r="R51" i="17"/>
  <c r="R52" i="17"/>
  <c r="R53" i="17"/>
  <c r="R54" i="17"/>
  <c r="R55" i="17"/>
  <c r="R56" i="17"/>
  <c r="R57" i="17"/>
  <c r="R58" i="17"/>
  <c r="R59" i="17"/>
  <c r="R60" i="17"/>
  <c r="R61" i="17"/>
  <c r="R62" i="17"/>
  <c r="R63" i="17"/>
  <c r="R64" i="17"/>
  <c r="R65" i="17"/>
  <c r="R66" i="17"/>
  <c r="R67" i="17"/>
  <c r="R68" i="17"/>
  <c r="R69" i="17"/>
  <c r="R70" i="17"/>
  <c r="R71" i="17"/>
  <c r="R72" i="17"/>
  <c r="R73" i="17"/>
  <c r="R74" i="17"/>
  <c r="R75" i="17"/>
  <c r="R76" i="17"/>
  <c r="R77" i="17"/>
  <c r="R78" i="17"/>
  <c r="R79" i="17"/>
  <c r="R80" i="17"/>
  <c r="R81" i="17"/>
  <c r="R82" i="17"/>
  <c r="R83" i="17"/>
  <c r="R84" i="17"/>
  <c r="R85" i="17"/>
  <c r="R86" i="17"/>
  <c r="R87" i="17"/>
  <c r="R88" i="17"/>
  <c r="R89" i="17"/>
  <c r="R90" i="17"/>
  <c r="R91" i="17"/>
  <c r="R92" i="17"/>
  <c r="R93" i="17"/>
  <c r="R94" i="17"/>
  <c r="R95" i="17"/>
  <c r="R96" i="17"/>
  <c r="R97" i="17"/>
  <c r="R98" i="17"/>
  <c r="R99" i="17"/>
  <c r="R100" i="17"/>
  <c r="R101" i="17"/>
  <c r="R102" i="17"/>
  <c r="R103" i="17"/>
  <c r="R104" i="17"/>
  <c r="R105" i="17"/>
  <c r="R106" i="17"/>
  <c r="R107" i="17"/>
  <c r="R108" i="17"/>
  <c r="R109" i="17"/>
  <c r="R110" i="17"/>
  <c r="R111" i="17"/>
  <c r="R112" i="17"/>
  <c r="R113" i="17"/>
  <c r="R114" i="17"/>
  <c r="R115" i="17"/>
  <c r="R116" i="17"/>
  <c r="R117" i="17"/>
  <c r="R118" i="17"/>
  <c r="R119" i="17"/>
  <c r="R120" i="17"/>
  <c r="R121" i="17"/>
  <c r="R122" i="17"/>
  <c r="R123" i="17"/>
  <c r="R124" i="17"/>
  <c r="R125" i="17"/>
  <c r="R126" i="17"/>
  <c r="R127" i="17"/>
  <c r="R128" i="17"/>
  <c r="R129" i="17"/>
  <c r="R130" i="17"/>
  <c r="R131" i="17"/>
  <c r="R132" i="17"/>
  <c r="R133" i="17"/>
  <c r="R134" i="17"/>
  <c r="R135" i="17"/>
  <c r="R136" i="17"/>
  <c r="R137" i="17"/>
  <c r="R138" i="17"/>
  <c r="R139" i="17"/>
  <c r="R140" i="17"/>
  <c r="R141" i="17"/>
  <c r="R142" i="17"/>
  <c r="R143" i="17"/>
  <c r="R144" i="17"/>
  <c r="R145" i="17"/>
  <c r="R146" i="17"/>
  <c r="R147" i="17"/>
  <c r="R148" i="17"/>
  <c r="R149" i="17"/>
  <c r="R150" i="17"/>
  <c r="R151" i="17"/>
  <c r="R152" i="17"/>
  <c r="R153" i="17"/>
  <c r="R154" i="17"/>
  <c r="R155" i="17"/>
  <c r="R156" i="17"/>
  <c r="L4" i="17"/>
  <c r="L5" i="17"/>
  <c r="L6" i="17"/>
  <c r="L7" i="17"/>
  <c r="L8" i="17"/>
  <c r="L9" i="17"/>
  <c r="L10" i="17"/>
  <c r="L11" i="17"/>
  <c r="L12" i="17"/>
  <c r="L13" i="17"/>
  <c r="L14" i="17"/>
  <c r="L15" i="17"/>
  <c r="L16" i="17"/>
  <c r="L17" i="17"/>
  <c r="L18" i="17"/>
  <c r="L19" i="17"/>
  <c r="L20" i="17"/>
  <c r="L21" i="17"/>
  <c r="L22" i="17"/>
  <c r="L23" i="17"/>
  <c r="L24" i="17"/>
  <c r="L25" i="17"/>
  <c r="L26" i="17"/>
  <c r="L27" i="17"/>
  <c r="L28" i="17"/>
  <c r="L29" i="17"/>
  <c r="L30" i="17"/>
  <c r="L31" i="17"/>
  <c r="L32" i="17"/>
  <c r="L33" i="17"/>
  <c r="L34" i="17"/>
  <c r="L35" i="17"/>
  <c r="L36" i="17"/>
  <c r="L37" i="17"/>
  <c r="L38" i="17"/>
  <c r="L39" i="17"/>
  <c r="L40" i="17"/>
  <c r="L41" i="17"/>
  <c r="L42" i="17"/>
  <c r="L43" i="17"/>
  <c r="L44" i="17"/>
  <c r="L45" i="17"/>
  <c r="L46" i="17"/>
  <c r="L47" i="17"/>
  <c r="L48" i="17"/>
  <c r="L49" i="17"/>
  <c r="L50" i="17"/>
  <c r="L51" i="17"/>
  <c r="L52" i="17"/>
  <c r="L53" i="17"/>
  <c r="L54" i="17"/>
  <c r="L55" i="17"/>
  <c r="L56" i="17"/>
  <c r="L57" i="17"/>
  <c r="L58" i="17"/>
  <c r="L59" i="17"/>
  <c r="L60" i="17"/>
  <c r="L61" i="17"/>
  <c r="L62" i="17"/>
  <c r="L63" i="17"/>
  <c r="L64" i="17"/>
  <c r="L65" i="17"/>
  <c r="L66" i="17"/>
  <c r="L67" i="17"/>
  <c r="L68" i="17"/>
  <c r="L69" i="17"/>
  <c r="L70" i="17"/>
  <c r="L71" i="17"/>
  <c r="L72" i="17"/>
  <c r="L73" i="17"/>
  <c r="L74" i="17"/>
  <c r="L75" i="17"/>
  <c r="L76" i="17"/>
  <c r="L77" i="17"/>
  <c r="L78" i="17"/>
  <c r="L79" i="17"/>
  <c r="L80" i="17"/>
  <c r="L81" i="17"/>
  <c r="L82" i="17"/>
  <c r="L83" i="17"/>
  <c r="L84" i="17"/>
  <c r="L85" i="17"/>
  <c r="L86" i="17"/>
  <c r="L87" i="17"/>
  <c r="L88" i="17"/>
  <c r="L89" i="17"/>
  <c r="L90" i="17"/>
  <c r="L91" i="17"/>
  <c r="L92" i="17"/>
  <c r="L93" i="17"/>
  <c r="L94" i="17"/>
  <c r="L95" i="17"/>
  <c r="L96" i="17"/>
  <c r="L97" i="17"/>
  <c r="L98" i="17"/>
  <c r="L99" i="17"/>
  <c r="L100" i="17"/>
  <c r="L101" i="17"/>
  <c r="L102" i="17"/>
  <c r="L103" i="17"/>
  <c r="L104" i="17"/>
  <c r="L105" i="17"/>
  <c r="L106" i="17"/>
  <c r="L107" i="17"/>
  <c r="L108" i="17"/>
  <c r="L109" i="17"/>
  <c r="L110" i="17"/>
  <c r="L111" i="17"/>
  <c r="L112" i="17"/>
  <c r="L113" i="17"/>
  <c r="L114" i="17"/>
  <c r="L115" i="17"/>
  <c r="L116" i="17"/>
  <c r="L117" i="17"/>
  <c r="L118" i="17"/>
  <c r="L119" i="17"/>
  <c r="L120" i="17"/>
  <c r="L121" i="17"/>
  <c r="L122" i="17"/>
  <c r="L123" i="17"/>
  <c r="L124" i="17"/>
  <c r="L125" i="17"/>
  <c r="L126" i="17"/>
  <c r="L127" i="17"/>
  <c r="L128" i="17"/>
  <c r="L129" i="17"/>
  <c r="L130" i="17"/>
  <c r="L131" i="17"/>
  <c r="L132" i="17"/>
  <c r="L133" i="17"/>
  <c r="L134" i="17"/>
  <c r="L135" i="17"/>
  <c r="L136" i="17"/>
  <c r="L137" i="17"/>
  <c r="F4" i="17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F109" i="17"/>
  <c r="F110" i="17"/>
  <c r="F111" i="17"/>
  <c r="F112" i="17"/>
  <c r="F113" i="17"/>
  <c r="F114" i="17"/>
  <c r="F115" i="17"/>
  <c r="F116" i="17"/>
  <c r="F117" i="17"/>
  <c r="F118" i="17"/>
  <c r="F119" i="17"/>
  <c r="F120" i="17"/>
  <c r="F121" i="17"/>
  <c r="F122" i="17"/>
  <c r="F123" i="17"/>
  <c r="F124" i="17"/>
  <c r="F125" i="17"/>
  <c r="R4" i="16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R54" i="16"/>
  <c r="R55" i="16"/>
  <c r="R56" i="16"/>
  <c r="R57" i="16"/>
  <c r="R58" i="16"/>
  <c r="R59" i="16"/>
  <c r="R60" i="16"/>
  <c r="R61" i="16"/>
  <c r="R62" i="16"/>
  <c r="R63" i="16"/>
  <c r="R64" i="16"/>
  <c r="R65" i="16"/>
  <c r="R66" i="16"/>
  <c r="R67" i="16"/>
  <c r="R68" i="16"/>
  <c r="R69" i="16"/>
  <c r="R70" i="16"/>
  <c r="R71" i="16"/>
  <c r="R72" i="16"/>
  <c r="R73" i="16"/>
  <c r="R74" i="16"/>
  <c r="R75" i="16"/>
  <c r="R76" i="16"/>
  <c r="R77" i="16"/>
  <c r="R78" i="16"/>
  <c r="R79" i="16"/>
  <c r="R80" i="16"/>
  <c r="R81" i="16"/>
  <c r="R82" i="16"/>
  <c r="R83" i="16"/>
  <c r="R84" i="16"/>
  <c r="R85" i="16"/>
  <c r="R86" i="16"/>
  <c r="R87" i="16"/>
  <c r="R88" i="16"/>
  <c r="R89" i="16"/>
  <c r="R90" i="16"/>
  <c r="R91" i="16"/>
  <c r="R92" i="16"/>
  <c r="R93" i="16"/>
  <c r="R94" i="16"/>
  <c r="R95" i="16"/>
  <c r="R96" i="16"/>
  <c r="R97" i="16"/>
  <c r="R98" i="16"/>
  <c r="R99" i="16"/>
  <c r="R100" i="16"/>
  <c r="R101" i="16"/>
  <c r="R102" i="16"/>
  <c r="R103" i="16"/>
  <c r="R104" i="16"/>
  <c r="R105" i="16"/>
  <c r="R106" i="16"/>
  <c r="R107" i="16"/>
  <c r="R108" i="16"/>
  <c r="L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AI4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3" i="2"/>
  <c r="M3" i="2"/>
  <c r="S3" i="2"/>
  <c r="G3" i="3"/>
  <c r="M3" i="3"/>
  <c r="S3" i="3"/>
  <c r="AI3" i="4"/>
  <c r="Z3" i="4"/>
  <c r="Q3" i="4"/>
  <c r="H3" i="4"/>
  <c r="G3" i="5"/>
  <c r="M3" i="5"/>
  <c r="S3" i="5"/>
  <c r="F3" i="16"/>
  <c r="L3" i="16"/>
  <c r="R3" i="16"/>
  <c r="F3" i="17"/>
  <c r="L3" i="17"/>
  <c r="R3" i="17"/>
  <c r="X3" i="17"/>
  <c r="AK3" i="6"/>
  <c r="AE3" i="6"/>
  <c r="Y3" i="6"/>
  <c r="S3" i="6"/>
  <c r="M3" i="6"/>
  <c r="G3" i="6"/>
  <c r="G3" i="7"/>
  <c r="M3" i="7"/>
  <c r="S3" i="7"/>
  <c r="G3" i="8"/>
  <c r="M3" i="8"/>
  <c r="S3" i="8"/>
  <c r="G3" i="9"/>
  <c r="M3" i="9"/>
  <c r="S3" i="9"/>
  <c r="AK3" i="10"/>
  <c r="AE3" i="10"/>
  <c r="Y3" i="10"/>
  <c r="S3" i="10"/>
  <c r="M3" i="10"/>
  <c r="G3" i="10"/>
  <c r="G3" i="11"/>
  <c r="M3" i="11"/>
  <c r="S3" i="11"/>
  <c r="G3" i="12"/>
  <c r="M3" i="12"/>
  <c r="S3" i="12"/>
  <c r="G3" i="13"/>
  <c r="M3" i="13"/>
  <c r="S3" i="13"/>
  <c r="Y3" i="13"/>
  <c r="AW3" i="14"/>
  <c r="AQ3" i="14"/>
  <c r="AK3" i="14"/>
  <c r="AE3" i="14"/>
  <c r="Y3" i="14"/>
  <c r="S3" i="14"/>
  <c r="M3" i="14"/>
  <c r="G3" i="14"/>
  <c r="F17" i="18"/>
  <c r="G17" i="18"/>
  <c r="H17" i="18"/>
  <c r="I17" i="18"/>
  <c r="J17" i="18"/>
  <c r="K17" i="18"/>
  <c r="L17" i="18"/>
  <c r="M17" i="18"/>
  <c r="N17" i="18"/>
  <c r="O17" i="18"/>
  <c r="P17" i="18"/>
  <c r="Q17" i="18"/>
  <c r="R17" i="18"/>
  <c r="S17" i="18"/>
  <c r="T17" i="18"/>
  <c r="K4" i="18"/>
  <c r="L4" i="18"/>
  <c r="M4" i="18"/>
  <c r="N4" i="18"/>
  <c r="O4" i="18"/>
  <c r="P4" i="18"/>
  <c r="Q4" i="18"/>
  <c r="R4" i="18"/>
  <c r="S4" i="18"/>
  <c r="T4" i="18"/>
  <c r="K5" i="18"/>
  <c r="L5" i="18"/>
  <c r="M5" i="18"/>
  <c r="N5" i="18"/>
  <c r="O5" i="18"/>
  <c r="P5" i="18"/>
  <c r="Q5" i="18"/>
  <c r="R5" i="18"/>
  <c r="S5" i="18"/>
  <c r="T5" i="18"/>
  <c r="K6" i="18"/>
  <c r="L6" i="18"/>
  <c r="M6" i="18"/>
  <c r="N6" i="18"/>
  <c r="O6" i="18"/>
  <c r="P6" i="18"/>
  <c r="Q6" i="18"/>
  <c r="R6" i="18"/>
  <c r="S6" i="18"/>
  <c r="T6" i="18"/>
  <c r="K7" i="18"/>
  <c r="L7" i="18"/>
  <c r="M7" i="18"/>
  <c r="N7" i="18"/>
  <c r="O7" i="18"/>
  <c r="P7" i="18"/>
  <c r="Q7" i="18"/>
  <c r="R7" i="18"/>
  <c r="S7" i="18"/>
  <c r="T7" i="18"/>
  <c r="K8" i="18"/>
  <c r="L8" i="18"/>
  <c r="M8" i="18"/>
  <c r="N8" i="18"/>
  <c r="O8" i="18"/>
  <c r="P8" i="18"/>
  <c r="Q8" i="18"/>
  <c r="R8" i="18"/>
  <c r="S8" i="18"/>
  <c r="T8" i="18"/>
  <c r="K9" i="18"/>
  <c r="L9" i="18"/>
  <c r="M9" i="18"/>
  <c r="N9" i="18"/>
  <c r="O9" i="18"/>
  <c r="P9" i="18"/>
  <c r="Q9" i="18"/>
  <c r="R9" i="18"/>
  <c r="S9" i="18"/>
  <c r="T9" i="18"/>
  <c r="T3" i="18"/>
  <c r="S3" i="18"/>
  <c r="R3" i="18"/>
  <c r="Q3" i="18"/>
  <c r="P3" i="18"/>
  <c r="O3" i="18"/>
  <c r="N3" i="18"/>
  <c r="M3" i="18"/>
  <c r="L3" i="18"/>
  <c r="K3" i="18"/>
  <c r="J4" i="18"/>
  <c r="J5" i="18"/>
  <c r="J6" i="18"/>
  <c r="J7" i="18"/>
  <c r="J8" i="18"/>
  <c r="J9" i="18"/>
  <c r="J3" i="18"/>
  <c r="I4" i="18"/>
  <c r="I5" i="18"/>
  <c r="I6" i="18"/>
  <c r="I7" i="18"/>
  <c r="I8" i="18"/>
  <c r="I9" i="18"/>
  <c r="I3" i="18"/>
  <c r="H4" i="18"/>
  <c r="H5" i="18"/>
  <c r="H6" i="18"/>
  <c r="H7" i="18"/>
  <c r="H8" i="18"/>
  <c r="H9" i="18"/>
  <c r="H3" i="18"/>
  <c r="G4" i="18"/>
  <c r="G5" i="18"/>
  <c r="G6" i="18"/>
  <c r="G7" i="18"/>
  <c r="G8" i="18"/>
  <c r="G9" i="18"/>
  <c r="G3" i="18"/>
  <c r="F4" i="18"/>
  <c r="F5" i="18"/>
  <c r="F6" i="18"/>
  <c r="F7" i="18"/>
  <c r="F8" i="18"/>
  <c r="F9" i="18"/>
  <c r="F3" i="18"/>
  <c r="E4" i="18"/>
  <c r="E5" i="18"/>
  <c r="E6" i="18"/>
  <c r="E7" i="18"/>
  <c r="E8" i="18"/>
  <c r="E9" i="18"/>
  <c r="E3" i="18"/>
  <c r="E1" i="16"/>
  <c r="D4" i="16" s="1"/>
  <c r="BO12" i="14"/>
  <c r="BO13" i="14" s="1"/>
  <c r="BO15" i="14" s="1"/>
  <c r="BR11" i="14"/>
  <c r="BR12" i="14" s="1"/>
  <c r="BR13" i="14" s="1"/>
  <c r="BO11" i="14"/>
  <c r="AN12" i="13"/>
  <c r="AN13" i="13" s="1"/>
  <c r="AN20" i="13" s="1"/>
  <c r="AQ11" i="13"/>
  <c r="AQ12" i="13" s="1"/>
  <c r="AQ13" i="13" s="1"/>
  <c r="AQ20" i="13" s="1"/>
  <c r="AN11" i="13"/>
  <c r="AO2" i="13"/>
  <c r="AN12" i="12"/>
  <c r="AN13" i="12" s="1"/>
  <c r="AK12" i="12"/>
  <c r="AK13" i="12" s="1"/>
  <c r="AN11" i="12"/>
  <c r="AK11" i="12"/>
  <c r="AK12" i="11"/>
  <c r="AK13" i="11" s="1"/>
  <c r="AK15" i="11" s="1"/>
  <c r="AN11" i="11"/>
  <c r="AN12" i="11" s="1"/>
  <c r="AN13" i="11" s="1"/>
  <c r="AK11" i="11"/>
  <c r="BE12" i="10"/>
  <c r="BE13" i="10" s="1"/>
  <c r="BE15" i="10" s="1"/>
  <c r="BH11" i="10"/>
  <c r="BH12" i="10" s="1"/>
  <c r="BH13" i="10" s="1"/>
  <c r="BE11" i="10"/>
  <c r="AJ12" i="9"/>
  <c r="AJ13" i="9" s="1"/>
  <c r="AM11" i="9"/>
  <c r="AM12" i="9" s="1"/>
  <c r="AM13" i="9" s="1"/>
  <c r="AM20" i="9" s="1"/>
  <c r="AJ11" i="9"/>
  <c r="AK2" i="9"/>
  <c r="AJ13" i="7"/>
  <c r="AJ15" i="7" s="1"/>
  <c r="AM12" i="7"/>
  <c r="AM13" i="7" s="1"/>
  <c r="AM20" i="7" s="1"/>
  <c r="AM21" i="7" s="1"/>
  <c r="AJ12" i="7"/>
  <c r="AM11" i="7"/>
  <c r="AJ11" i="7"/>
  <c r="BB13" i="6"/>
  <c r="BB20" i="6" s="1"/>
  <c r="BB21" i="6" s="1"/>
  <c r="BB12" i="6"/>
  <c r="BE11" i="6"/>
  <c r="BE12" i="6" s="1"/>
  <c r="BE13" i="6" s="1"/>
  <c r="BB11" i="6"/>
  <c r="AN12" i="17"/>
  <c r="AN13" i="17" s="1"/>
  <c r="AN20" i="17" s="1"/>
  <c r="AN21" i="17" s="1"/>
  <c r="AQ11" i="17"/>
  <c r="AQ12" i="17" s="1"/>
  <c r="AQ13" i="17" s="1"/>
  <c r="AQ15" i="17" s="1"/>
  <c r="AN11" i="17"/>
  <c r="AJ12" i="5"/>
  <c r="AJ13" i="5" s="1"/>
  <c r="AM11" i="5"/>
  <c r="AM12" i="5" s="1"/>
  <c r="AM13" i="5" s="1"/>
  <c r="AJ11" i="5"/>
  <c r="BB12" i="4"/>
  <c r="BB13" i="4" s="1"/>
  <c r="BE11" i="4"/>
  <c r="BE12" i="4" s="1"/>
  <c r="BE13" i="4" s="1"/>
  <c r="BE15" i="4" s="1"/>
  <c r="BB11" i="4"/>
  <c r="AM11" i="3"/>
  <c r="AM12" i="3" s="1"/>
  <c r="AM13" i="3" s="1"/>
  <c r="AJ12" i="3"/>
  <c r="AJ13" i="3" s="1"/>
  <c r="AJ11" i="3"/>
  <c r="AI12" i="2"/>
  <c r="AI13" i="2" s="1"/>
  <c r="AI15" i="2" s="1"/>
  <c r="AL11" i="2"/>
  <c r="AL12" i="2" s="1"/>
  <c r="AL13" i="2" s="1"/>
  <c r="AL15" i="2" s="1"/>
  <c r="AI11" i="2"/>
  <c r="AJ13" i="1"/>
  <c r="AJ14" i="1" s="1"/>
  <c r="AJ12" i="1"/>
  <c r="E17" i="18" l="1"/>
  <c r="AQ21" i="13"/>
  <c r="AN15" i="13"/>
  <c r="AK20" i="12"/>
  <c r="AK21" i="12" s="1"/>
  <c r="AK15" i="12"/>
  <c r="AM21" i="9"/>
  <c r="AJ15" i="9"/>
  <c r="AJ20" i="7"/>
  <c r="AJ21" i="7" s="1"/>
  <c r="BB15" i="6"/>
  <c r="AN15" i="17"/>
  <c r="AJ20" i="5"/>
  <c r="AJ21" i="5" s="1"/>
  <c r="AJ15" i="5"/>
  <c r="BB20" i="4"/>
  <c r="BB21" i="4" s="1"/>
  <c r="BB15" i="4"/>
  <c r="AJ20" i="3"/>
  <c r="AJ21" i="3" s="1"/>
  <c r="AJ15" i="3"/>
  <c r="D3" i="18"/>
  <c r="D17" i="18"/>
  <c r="C17" i="18"/>
  <c r="AJ16" i="1"/>
  <c r="AJ21" i="1"/>
  <c r="AJ22" i="1" s="1"/>
  <c r="D9" i="18"/>
  <c r="D8" i="18"/>
  <c r="D7" i="18"/>
  <c r="D6" i="18"/>
  <c r="D5" i="18"/>
  <c r="D4" i="18"/>
  <c r="C6" i="18"/>
  <c r="C9" i="18"/>
  <c r="C5" i="18"/>
  <c r="C8" i="18"/>
  <c r="C7" i="18"/>
  <c r="C4" i="18"/>
  <c r="C3" i="18"/>
  <c r="D6" i="16"/>
  <c r="D75" i="16"/>
  <c r="D67" i="16"/>
  <c r="D59" i="16"/>
  <c r="D51" i="16"/>
  <c r="D43" i="16"/>
  <c r="D35" i="16"/>
  <c r="D27" i="16"/>
  <c r="D19" i="16"/>
  <c r="D11" i="16"/>
  <c r="D78" i="16"/>
  <c r="D62" i="16"/>
  <c r="D54" i="16"/>
  <c r="D30" i="16"/>
  <c r="D74" i="16"/>
  <c r="D66" i="16"/>
  <c r="D58" i="16"/>
  <c r="D50" i="16"/>
  <c r="D42" i="16"/>
  <c r="D34" i="16"/>
  <c r="D26" i="16"/>
  <c r="D18" i="16"/>
  <c r="D10" i="16"/>
  <c r="D81" i="16"/>
  <c r="D73" i="16"/>
  <c r="D65" i="16"/>
  <c r="D57" i="16"/>
  <c r="D49" i="16"/>
  <c r="D41" i="16"/>
  <c r="D33" i="16"/>
  <c r="D25" i="16"/>
  <c r="D17" i="16"/>
  <c r="D9" i="16"/>
  <c r="D38" i="16"/>
  <c r="D3" i="16"/>
  <c r="D80" i="16"/>
  <c r="D72" i="16"/>
  <c r="D64" i="16"/>
  <c r="D56" i="16"/>
  <c r="D48" i="16"/>
  <c r="D40" i="16"/>
  <c r="D32" i="16"/>
  <c r="D24" i="16"/>
  <c r="D16" i="16"/>
  <c r="D8" i="16"/>
  <c r="D79" i="16"/>
  <c r="D71" i="16"/>
  <c r="D63" i="16"/>
  <c r="D55" i="16"/>
  <c r="D47" i="16"/>
  <c r="D39" i="16"/>
  <c r="D31" i="16"/>
  <c r="D23" i="16"/>
  <c r="D15" i="16"/>
  <c r="D7" i="16"/>
  <c r="D70" i="16"/>
  <c r="D46" i="16"/>
  <c r="D22" i="16"/>
  <c r="D77" i="16"/>
  <c r="D69" i="16"/>
  <c r="D61" i="16"/>
  <c r="D53" i="16"/>
  <c r="D45" i="16"/>
  <c r="D37" i="16"/>
  <c r="D29" i="16"/>
  <c r="D21" i="16"/>
  <c r="D13" i="16"/>
  <c r="D5" i="16"/>
  <c r="D14" i="16"/>
  <c r="D76" i="16"/>
  <c r="D68" i="16"/>
  <c r="D60" i="16"/>
  <c r="D52" i="16"/>
  <c r="D44" i="16"/>
  <c r="D36" i="16"/>
  <c r="D28" i="16"/>
  <c r="D20" i="16"/>
  <c r="D12" i="16"/>
  <c r="BO20" i="14"/>
  <c r="BO21" i="14" s="1"/>
  <c r="BR20" i="14"/>
  <c r="BR21" i="14" s="1"/>
  <c r="BR15" i="14"/>
  <c r="AQ15" i="13"/>
  <c r="AN21" i="13"/>
  <c r="AN20" i="12"/>
  <c r="AN21" i="12" s="1"/>
  <c r="AN15" i="12"/>
  <c r="AN20" i="11"/>
  <c r="AN21" i="11" s="1"/>
  <c r="AN15" i="11"/>
  <c r="AK20" i="11"/>
  <c r="AK21" i="11" s="1"/>
  <c r="BH20" i="10"/>
  <c r="BH21" i="10" s="1"/>
  <c r="BH15" i="10"/>
  <c r="BE20" i="10"/>
  <c r="BE21" i="10" s="1"/>
  <c r="AJ20" i="9"/>
  <c r="AJ21" i="9" s="1"/>
  <c r="AM15" i="9"/>
  <c r="AM15" i="7"/>
  <c r="BE20" i="6"/>
  <c r="BE21" i="6" s="1"/>
  <c r="BE15" i="6"/>
  <c r="AQ20" i="17"/>
  <c r="AQ21" i="17" s="1"/>
  <c r="AM20" i="5"/>
  <c r="AM21" i="5" s="1"/>
  <c r="AM15" i="5"/>
  <c r="BE20" i="4"/>
  <c r="BE21" i="4" s="1"/>
  <c r="AM20" i="3"/>
  <c r="AM21" i="3" s="1"/>
  <c r="AM15" i="3"/>
  <c r="AL20" i="2"/>
  <c r="AL21" i="2" s="1"/>
  <c r="AI20" i="2"/>
  <c r="AI21" i="2" s="1"/>
  <c r="AM12" i="1" l="1"/>
  <c r="AM13" i="1" s="1"/>
  <c r="AM14" i="1" s="1"/>
  <c r="AM16" i="1" s="1"/>
  <c r="AN12" i="8"/>
  <c r="AN13" i="8" s="1"/>
  <c r="AN14" i="8" s="1"/>
  <c r="AK13" i="8"/>
  <c r="AK14" i="8" s="1"/>
  <c r="AK12" i="8"/>
  <c r="AH13" i="16"/>
  <c r="AH15" i="16" s="1"/>
  <c r="AK11" i="16"/>
  <c r="AK12" i="16" s="1"/>
  <c r="AK13" i="16" s="1"/>
  <c r="AH12" i="16"/>
  <c r="AH11" i="16"/>
  <c r="F1" i="3"/>
  <c r="L1" i="3"/>
  <c r="R1" i="3"/>
  <c r="Q1" i="17"/>
  <c r="W1" i="17"/>
  <c r="K1" i="17"/>
  <c r="E1" i="17"/>
  <c r="Q1" i="16"/>
  <c r="K1" i="16"/>
  <c r="F1" i="5"/>
  <c r="L1" i="5"/>
  <c r="R1" i="5"/>
  <c r="F1" i="14"/>
  <c r="L1" i="14"/>
  <c r="R1" i="14"/>
  <c r="X1" i="14"/>
  <c r="AD1" i="14"/>
  <c r="AJ1" i="14"/>
  <c r="AP1" i="14"/>
  <c r="AV1" i="14"/>
  <c r="F1" i="13"/>
  <c r="L1" i="13"/>
  <c r="R1" i="13"/>
  <c r="X1" i="13"/>
  <c r="F1" i="12"/>
  <c r="L1" i="12"/>
  <c r="R1" i="12"/>
  <c r="F1" i="11"/>
  <c r="L1" i="11"/>
  <c r="R1" i="11"/>
  <c r="F1" i="6"/>
  <c r="L1" i="6"/>
  <c r="R1" i="6"/>
  <c r="X1" i="6"/>
  <c r="AD1" i="6"/>
  <c r="AJ1" i="6"/>
  <c r="F1" i="2"/>
  <c r="L1" i="2"/>
  <c r="R1" i="2"/>
  <c r="F1" i="10"/>
  <c r="L1" i="10"/>
  <c r="R1" i="10"/>
  <c r="X1" i="10"/>
  <c r="AD1" i="10"/>
  <c r="AJ1" i="10"/>
  <c r="F1" i="9"/>
  <c r="L1" i="9"/>
  <c r="R1" i="9"/>
  <c r="AK21" i="8" l="1"/>
  <c r="AK22" i="8" s="1"/>
  <c r="AK16" i="8"/>
  <c r="AN21" i="8"/>
  <c r="AN22" i="8" s="1"/>
  <c r="AN16" i="8"/>
  <c r="AH20" i="16"/>
  <c r="AH21" i="16" s="1"/>
  <c r="W5" i="13"/>
  <c r="W6" i="13"/>
  <c r="AU4" i="14"/>
  <c r="AU12" i="14"/>
  <c r="AU20" i="14"/>
  <c r="AU28" i="14"/>
  <c r="AU36" i="14"/>
  <c r="AU44" i="14"/>
  <c r="AU52" i="14"/>
  <c r="AU60" i="14"/>
  <c r="AU68" i="14"/>
  <c r="AU76" i="14"/>
  <c r="AU84" i="14"/>
  <c r="AU13" i="14"/>
  <c r="AU61" i="14"/>
  <c r="AU88" i="14"/>
  <c r="AU5" i="14"/>
  <c r="AU45" i="14"/>
  <c r="AU6" i="14"/>
  <c r="AU14" i="14"/>
  <c r="AU22" i="14"/>
  <c r="AU30" i="14"/>
  <c r="AU38" i="14"/>
  <c r="AU46" i="14"/>
  <c r="AU54" i="14"/>
  <c r="AU62" i="14"/>
  <c r="AU70" i="14"/>
  <c r="AU78" i="14"/>
  <c r="AU86" i="14"/>
  <c r="AU23" i="14"/>
  <c r="AU55" i="14"/>
  <c r="AU71" i="14"/>
  <c r="AU79" i="14"/>
  <c r="AU7" i="14"/>
  <c r="AU15" i="14"/>
  <c r="AU31" i="14"/>
  <c r="AU39" i="14"/>
  <c r="AU47" i="14"/>
  <c r="AU63" i="14"/>
  <c r="AU87" i="14"/>
  <c r="AU8" i="14"/>
  <c r="AU16" i="14"/>
  <c r="AU24" i="14"/>
  <c r="AU32" i="14"/>
  <c r="AU40" i="14"/>
  <c r="AU48" i="14"/>
  <c r="AU56" i="14"/>
  <c r="AU64" i="14"/>
  <c r="AU72" i="14"/>
  <c r="AU80" i="14"/>
  <c r="AU9" i="14"/>
  <c r="AU17" i="14"/>
  <c r="AU25" i="14"/>
  <c r="AU33" i="14"/>
  <c r="AU41" i="14"/>
  <c r="AU49" i="14"/>
  <c r="AU57" i="14"/>
  <c r="AU65" i="14"/>
  <c r="AU73" i="14"/>
  <c r="AU81" i="14"/>
  <c r="AU3" i="14"/>
  <c r="AU21" i="14"/>
  <c r="AU53" i="14"/>
  <c r="AU85" i="14"/>
  <c r="AU10" i="14"/>
  <c r="AU18" i="14"/>
  <c r="AU26" i="14"/>
  <c r="AU34" i="14"/>
  <c r="AU42" i="14"/>
  <c r="AU50" i="14"/>
  <c r="AU58" i="14"/>
  <c r="AU66" i="14"/>
  <c r="AU74" i="14"/>
  <c r="AU82" i="14"/>
  <c r="AU37" i="14"/>
  <c r="AU69" i="14"/>
  <c r="AU11" i="14"/>
  <c r="AU19" i="14"/>
  <c r="AU27" i="14"/>
  <c r="AU35" i="14"/>
  <c r="AU43" i="14"/>
  <c r="AU51" i="14"/>
  <c r="AU59" i="14"/>
  <c r="AU67" i="14"/>
  <c r="AU75" i="14"/>
  <c r="AU83" i="14"/>
  <c r="AU29" i="14"/>
  <c r="AU77" i="14"/>
  <c r="AO4" i="14"/>
  <c r="AO12" i="14"/>
  <c r="AO20" i="14"/>
  <c r="AO28" i="14"/>
  <c r="AO36" i="14"/>
  <c r="AO44" i="14"/>
  <c r="AO52" i="14"/>
  <c r="AO60" i="14"/>
  <c r="AO68" i="14"/>
  <c r="AO76" i="14"/>
  <c r="AO84" i="14"/>
  <c r="AO92" i="14"/>
  <c r="AO77" i="14"/>
  <c r="AO5" i="14"/>
  <c r="AO13" i="14"/>
  <c r="AO21" i="14"/>
  <c r="AO29" i="14"/>
  <c r="AO37" i="14"/>
  <c r="AO45" i="14"/>
  <c r="AO53" i="14"/>
  <c r="AO61" i="14"/>
  <c r="AO6" i="14"/>
  <c r="AO14" i="14"/>
  <c r="AO22" i="14"/>
  <c r="AO30" i="14"/>
  <c r="AO38" i="14"/>
  <c r="AO46" i="14"/>
  <c r="AO54" i="14"/>
  <c r="AO62" i="14"/>
  <c r="AO70" i="14"/>
  <c r="AO78" i="14"/>
  <c r="AO86" i="14"/>
  <c r="AO94" i="14"/>
  <c r="AO7" i="14"/>
  <c r="AO15" i="14"/>
  <c r="AO23" i="14"/>
  <c r="AO31" i="14"/>
  <c r="AO39" i="14"/>
  <c r="AO47" i="14"/>
  <c r="AO55" i="14"/>
  <c r="AO63" i="14"/>
  <c r="AO71" i="14"/>
  <c r="AO79" i="14"/>
  <c r="AO87" i="14"/>
  <c r="AO95" i="14"/>
  <c r="AO8" i="14"/>
  <c r="AO16" i="14"/>
  <c r="AO24" i="14"/>
  <c r="AO32" i="14"/>
  <c r="AO40" i="14"/>
  <c r="AO48" i="14"/>
  <c r="AO56" i="14"/>
  <c r="AO64" i="14"/>
  <c r="AO72" i="14"/>
  <c r="AO80" i="14"/>
  <c r="AO88" i="14"/>
  <c r="AO96" i="14"/>
  <c r="AO9" i="14"/>
  <c r="AO17" i="14"/>
  <c r="AO25" i="14"/>
  <c r="AO33" i="14"/>
  <c r="AO41" i="14"/>
  <c r="AO49" i="14"/>
  <c r="AO57" i="14"/>
  <c r="AO65" i="14"/>
  <c r="AO73" i="14"/>
  <c r="AO81" i="14"/>
  <c r="AO89" i="14"/>
  <c r="AO97" i="14"/>
  <c r="AO3" i="14"/>
  <c r="AO93" i="14"/>
  <c r="AO10" i="14"/>
  <c r="AO18" i="14"/>
  <c r="AO26" i="14"/>
  <c r="AO34" i="14"/>
  <c r="AO42" i="14"/>
  <c r="AO50" i="14"/>
  <c r="AO58" i="14"/>
  <c r="AO66" i="14"/>
  <c r="AO74" i="14"/>
  <c r="AO82" i="14"/>
  <c r="AO90" i="14"/>
  <c r="AO98" i="14"/>
  <c r="AO85" i="14"/>
  <c r="AO11" i="14"/>
  <c r="AO19" i="14"/>
  <c r="AO27" i="14"/>
  <c r="AO35" i="14"/>
  <c r="AO43" i="14"/>
  <c r="AO51" i="14"/>
  <c r="AO59" i="14"/>
  <c r="AO67" i="14"/>
  <c r="AO75" i="14"/>
  <c r="AO83" i="14"/>
  <c r="AO91" i="14"/>
  <c r="AO69" i="14"/>
  <c r="AI4" i="14"/>
  <c r="AI12" i="14"/>
  <c r="AI20" i="14"/>
  <c r="AI28" i="14"/>
  <c r="AI36" i="14"/>
  <c r="AI44" i="14"/>
  <c r="AI52" i="14"/>
  <c r="AI60" i="14"/>
  <c r="AI68" i="14"/>
  <c r="AI76" i="14"/>
  <c r="AI84" i="14"/>
  <c r="AI92" i="14"/>
  <c r="AI5" i="14"/>
  <c r="AI45" i="14"/>
  <c r="AI69" i="14"/>
  <c r="AI6" i="14"/>
  <c r="AI14" i="14"/>
  <c r="AI22" i="14"/>
  <c r="AI30" i="14"/>
  <c r="AI38" i="14"/>
  <c r="AI46" i="14"/>
  <c r="AI54" i="14"/>
  <c r="AI62" i="14"/>
  <c r="AI70" i="14"/>
  <c r="AI78" i="14"/>
  <c r="AI86" i="14"/>
  <c r="AI94" i="14"/>
  <c r="AI21" i="14"/>
  <c r="AI85" i="14"/>
  <c r="AI7" i="14"/>
  <c r="AI15" i="14"/>
  <c r="AI23" i="14"/>
  <c r="AI31" i="14"/>
  <c r="AI39" i="14"/>
  <c r="AI47" i="14"/>
  <c r="AI55" i="14"/>
  <c r="AI63" i="14"/>
  <c r="AI71" i="14"/>
  <c r="AI79" i="14"/>
  <c r="AI87" i="14"/>
  <c r="AI95" i="14"/>
  <c r="AI13" i="14"/>
  <c r="AI77" i="14"/>
  <c r="AI8" i="14"/>
  <c r="AI16" i="14"/>
  <c r="AI24" i="14"/>
  <c r="AI32" i="14"/>
  <c r="AI40" i="14"/>
  <c r="AI48" i="14"/>
  <c r="AI56" i="14"/>
  <c r="AI64" i="14"/>
  <c r="AI72" i="14"/>
  <c r="AI80" i="14"/>
  <c r="AI88" i="14"/>
  <c r="AI96" i="14"/>
  <c r="AI29" i="14"/>
  <c r="AI93" i="14"/>
  <c r="AI9" i="14"/>
  <c r="AI17" i="14"/>
  <c r="AI25" i="14"/>
  <c r="AI33" i="14"/>
  <c r="AI41" i="14"/>
  <c r="AI49" i="14"/>
  <c r="AI57" i="14"/>
  <c r="AI65" i="14"/>
  <c r="AI73" i="14"/>
  <c r="AI81" i="14"/>
  <c r="AI89" i="14"/>
  <c r="AI97" i="14"/>
  <c r="AI53" i="14"/>
  <c r="AI10" i="14"/>
  <c r="AI18" i="14"/>
  <c r="AI26" i="14"/>
  <c r="AI34" i="14"/>
  <c r="AI42" i="14"/>
  <c r="AI50" i="14"/>
  <c r="AI58" i="14"/>
  <c r="AI66" i="14"/>
  <c r="AI74" i="14"/>
  <c r="AI82" i="14"/>
  <c r="AI90" i="14"/>
  <c r="AI98" i="14"/>
  <c r="AI3" i="14"/>
  <c r="AI37" i="14"/>
  <c r="AI11" i="14"/>
  <c r="AI19" i="14"/>
  <c r="AI27" i="14"/>
  <c r="AI35" i="14"/>
  <c r="AI43" i="14"/>
  <c r="AI51" i="14"/>
  <c r="AI59" i="14"/>
  <c r="AI67" i="14"/>
  <c r="AI75" i="14"/>
  <c r="AI83" i="14"/>
  <c r="AI91" i="14"/>
  <c r="AI99" i="14"/>
  <c r="AI61" i="14"/>
  <c r="AC4" i="14"/>
  <c r="AC12" i="14"/>
  <c r="AC20" i="14"/>
  <c r="AC28" i="14"/>
  <c r="AC36" i="14"/>
  <c r="AC44" i="14"/>
  <c r="AC52" i="14"/>
  <c r="AC60" i="14"/>
  <c r="AC68" i="14"/>
  <c r="AC76" i="14"/>
  <c r="AC84" i="14"/>
  <c r="AC92" i="14"/>
  <c r="AC5" i="14"/>
  <c r="AC13" i="14"/>
  <c r="AC21" i="14"/>
  <c r="AC29" i="14"/>
  <c r="AC37" i="14"/>
  <c r="AC45" i="14"/>
  <c r="AC53" i="14"/>
  <c r="AC61" i="14"/>
  <c r="AC69" i="14"/>
  <c r="AC77" i="14"/>
  <c r="AC85" i="14"/>
  <c r="AC93" i="14"/>
  <c r="AC6" i="14"/>
  <c r="AC14" i="14"/>
  <c r="AC22" i="14"/>
  <c r="AC30" i="14"/>
  <c r="AC38" i="14"/>
  <c r="AC46" i="14"/>
  <c r="AC54" i="14"/>
  <c r="AC62" i="14"/>
  <c r="AC70" i="14"/>
  <c r="AC78" i="14"/>
  <c r="AC86" i="14"/>
  <c r="AC94" i="14"/>
  <c r="AC7" i="14"/>
  <c r="AC15" i="14"/>
  <c r="AC23" i="14"/>
  <c r="AC31" i="14"/>
  <c r="AC39" i="14"/>
  <c r="AC47" i="14"/>
  <c r="AC55" i="14"/>
  <c r="AC63" i="14"/>
  <c r="AC71" i="14"/>
  <c r="AC79" i="14"/>
  <c r="AC87" i="14"/>
  <c r="AC95" i="14"/>
  <c r="AC8" i="14"/>
  <c r="AC16" i="14"/>
  <c r="AC24" i="14"/>
  <c r="AC32" i="14"/>
  <c r="AC40" i="14"/>
  <c r="AC48" i="14"/>
  <c r="AC56" i="14"/>
  <c r="AC64" i="14"/>
  <c r="AC72" i="14"/>
  <c r="AC80" i="14"/>
  <c r="AC88" i="14"/>
  <c r="AC96" i="14"/>
  <c r="AC9" i="14"/>
  <c r="AC17" i="14"/>
  <c r="AC25" i="14"/>
  <c r="AC33" i="14"/>
  <c r="AC41" i="14"/>
  <c r="AC49" i="14"/>
  <c r="AC57" i="14"/>
  <c r="AC65" i="14"/>
  <c r="AC73" i="14"/>
  <c r="AC81" i="14"/>
  <c r="AC89" i="14"/>
  <c r="AC97" i="14"/>
  <c r="AC10" i="14"/>
  <c r="AC18" i="14"/>
  <c r="AC26" i="14"/>
  <c r="AC34" i="14"/>
  <c r="AC42" i="14"/>
  <c r="AC50" i="14"/>
  <c r="AC58" i="14"/>
  <c r="AC66" i="14"/>
  <c r="AC74" i="14"/>
  <c r="AC82" i="14"/>
  <c r="AC90" i="14"/>
  <c r="AC98" i="14"/>
  <c r="AC11" i="14"/>
  <c r="AC19" i="14"/>
  <c r="AC27" i="14"/>
  <c r="AC35" i="14"/>
  <c r="AC43" i="14"/>
  <c r="AC51" i="14"/>
  <c r="AC59" i="14"/>
  <c r="AC67" i="14"/>
  <c r="AC75" i="14"/>
  <c r="AC83" i="14"/>
  <c r="AC91" i="14"/>
  <c r="AC99" i="14"/>
  <c r="AC3" i="14"/>
  <c r="W4" i="14"/>
  <c r="W12" i="14"/>
  <c r="W20" i="14"/>
  <c r="W28" i="14"/>
  <c r="W36" i="14"/>
  <c r="W44" i="14"/>
  <c r="W52" i="14"/>
  <c r="W60" i="14"/>
  <c r="W68" i="14"/>
  <c r="W76" i="14"/>
  <c r="W84" i="14"/>
  <c r="W92" i="14"/>
  <c r="W43" i="14"/>
  <c r="W67" i="14"/>
  <c r="W5" i="14"/>
  <c r="W13" i="14"/>
  <c r="W21" i="14"/>
  <c r="W29" i="14"/>
  <c r="W37" i="14"/>
  <c r="W45" i="14"/>
  <c r="W53" i="14"/>
  <c r="W61" i="14"/>
  <c r="W69" i="14"/>
  <c r="W77" i="14"/>
  <c r="W85" i="14"/>
  <c r="W93" i="14"/>
  <c r="W59" i="14"/>
  <c r="W6" i="14"/>
  <c r="W14" i="14"/>
  <c r="W22" i="14"/>
  <c r="W30" i="14"/>
  <c r="W38" i="14"/>
  <c r="W46" i="14"/>
  <c r="W54" i="14"/>
  <c r="W62" i="14"/>
  <c r="W70" i="14"/>
  <c r="W78" i="14"/>
  <c r="W86" i="14"/>
  <c r="W94" i="14"/>
  <c r="W11" i="14"/>
  <c r="W7" i="14"/>
  <c r="W15" i="14"/>
  <c r="W23" i="14"/>
  <c r="W31" i="14"/>
  <c r="W39" i="14"/>
  <c r="W47" i="14"/>
  <c r="W55" i="14"/>
  <c r="W63" i="14"/>
  <c r="W71" i="14"/>
  <c r="W79" i="14"/>
  <c r="W87" i="14"/>
  <c r="W95" i="14"/>
  <c r="W35" i="14"/>
  <c r="W75" i="14"/>
  <c r="W8" i="14"/>
  <c r="W16" i="14"/>
  <c r="W24" i="14"/>
  <c r="W32" i="14"/>
  <c r="W40" i="14"/>
  <c r="W48" i="14"/>
  <c r="W56" i="14"/>
  <c r="W64" i="14"/>
  <c r="W72" i="14"/>
  <c r="W80" i="14"/>
  <c r="W88" i="14"/>
  <c r="W3" i="14"/>
  <c r="W19" i="14"/>
  <c r="W91" i="14"/>
  <c r="W9" i="14"/>
  <c r="W17" i="14"/>
  <c r="W25" i="14"/>
  <c r="W33" i="14"/>
  <c r="W41" i="14"/>
  <c r="W49" i="14"/>
  <c r="W57" i="14"/>
  <c r="W65" i="14"/>
  <c r="W73" i="14"/>
  <c r="W81" i="14"/>
  <c r="W89" i="14"/>
  <c r="W27" i="14"/>
  <c r="W83" i="14"/>
  <c r="W10" i="14"/>
  <c r="W18" i="14"/>
  <c r="W26" i="14"/>
  <c r="W34" i="14"/>
  <c r="W42" i="14"/>
  <c r="W50" i="14"/>
  <c r="W58" i="14"/>
  <c r="W66" i="14"/>
  <c r="W74" i="14"/>
  <c r="W82" i="14"/>
  <c r="W90" i="14"/>
  <c r="W51" i="14"/>
  <c r="Q4" i="14"/>
  <c r="Q12" i="14"/>
  <c r="Q20" i="14"/>
  <c r="Q28" i="14"/>
  <c r="Q36" i="14"/>
  <c r="Q44" i="14"/>
  <c r="Q52" i="14"/>
  <c r="Q60" i="14"/>
  <c r="Q68" i="14"/>
  <c r="Q76" i="14"/>
  <c r="Q84" i="14"/>
  <c r="Q92" i="14"/>
  <c r="Q5" i="14"/>
  <c r="Q13" i="14"/>
  <c r="Q21" i="14"/>
  <c r="Q29" i="14"/>
  <c r="Q37" i="14"/>
  <c r="Q45" i="14"/>
  <c r="Q53" i="14"/>
  <c r="Q61" i="14"/>
  <c r="Q69" i="14"/>
  <c r="Q77" i="14"/>
  <c r="Q85" i="14"/>
  <c r="Q93" i="14"/>
  <c r="Q3" i="14"/>
  <c r="Q6" i="14"/>
  <c r="Q14" i="14"/>
  <c r="Q22" i="14"/>
  <c r="Q30" i="14"/>
  <c r="Q38" i="14"/>
  <c r="Q46" i="14"/>
  <c r="Q54" i="14"/>
  <c r="Q62" i="14"/>
  <c r="Q70" i="14"/>
  <c r="Q78" i="14"/>
  <c r="Q86" i="14"/>
  <c r="Q94" i="14"/>
  <c r="Q7" i="14"/>
  <c r="Q15" i="14"/>
  <c r="Q23" i="14"/>
  <c r="Q31" i="14"/>
  <c r="Q39" i="14"/>
  <c r="Q47" i="14"/>
  <c r="Q55" i="14"/>
  <c r="Q63" i="14"/>
  <c r="Q71" i="14"/>
  <c r="Q79" i="14"/>
  <c r="Q87" i="14"/>
  <c r="Q95" i="14"/>
  <c r="Q8" i="14"/>
  <c r="Q16" i="14"/>
  <c r="Q24" i="14"/>
  <c r="Q32" i="14"/>
  <c r="Q40" i="14"/>
  <c r="Q48" i="14"/>
  <c r="Q56" i="14"/>
  <c r="Q64" i="14"/>
  <c r="Q72" i="14"/>
  <c r="Q80" i="14"/>
  <c r="Q88" i="14"/>
  <c r="Q9" i="14"/>
  <c r="Q17" i="14"/>
  <c r="Q25" i="14"/>
  <c r="Q33" i="14"/>
  <c r="Q41" i="14"/>
  <c r="Q49" i="14"/>
  <c r="Q57" i="14"/>
  <c r="Q65" i="14"/>
  <c r="Q73" i="14"/>
  <c r="Q81" i="14"/>
  <c r="Q89" i="14"/>
  <c r="Q10" i="14"/>
  <c r="Q18" i="14"/>
  <c r="Q26" i="14"/>
  <c r="Q34" i="14"/>
  <c r="Q42" i="14"/>
  <c r="Q50" i="14"/>
  <c r="Q58" i="14"/>
  <c r="Q66" i="14"/>
  <c r="Q74" i="14"/>
  <c r="Q82" i="14"/>
  <c r="Q90" i="14"/>
  <c r="Q11" i="14"/>
  <c r="Q19" i="14"/>
  <c r="Q27" i="14"/>
  <c r="Q35" i="14"/>
  <c r="Q43" i="14"/>
  <c r="Q51" i="14"/>
  <c r="Q59" i="14"/>
  <c r="Q67" i="14"/>
  <c r="Q75" i="14"/>
  <c r="Q83" i="14"/>
  <c r="Q91" i="14"/>
  <c r="K4" i="14"/>
  <c r="K12" i="14"/>
  <c r="K20" i="14"/>
  <c r="K28" i="14"/>
  <c r="K36" i="14"/>
  <c r="K44" i="14"/>
  <c r="K52" i="14"/>
  <c r="K60" i="14"/>
  <c r="K68" i="14"/>
  <c r="K76" i="14"/>
  <c r="K84" i="14"/>
  <c r="K92" i="14"/>
  <c r="K35" i="14"/>
  <c r="K83" i="14"/>
  <c r="K5" i="14"/>
  <c r="K13" i="14"/>
  <c r="K21" i="14"/>
  <c r="K29" i="14"/>
  <c r="K37" i="14"/>
  <c r="K45" i="14"/>
  <c r="K53" i="14"/>
  <c r="K61" i="14"/>
  <c r="K69" i="14"/>
  <c r="K77" i="14"/>
  <c r="K85" i="14"/>
  <c r="K93" i="14"/>
  <c r="K51" i="14"/>
  <c r="K67" i="14"/>
  <c r="K6" i="14"/>
  <c r="K14" i="14"/>
  <c r="K22" i="14"/>
  <c r="K30" i="14"/>
  <c r="K38" i="14"/>
  <c r="K46" i="14"/>
  <c r="K54" i="14"/>
  <c r="K62" i="14"/>
  <c r="K70" i="14"/>
  <c r="K78" i="14"/>
  <c r="K86" i="14"/>
  <c r="K94" i="14"/>
  <c r="K59" i="14"/>
  <c r="K75" i="14"/>
  <c r="K7" i="14"/>
  <c r="K15" i="14"/>
  <c r="K23" i="14"/>
  <c r="K31" i="14"/>
  <c r="K39" i="14"/>
  <c r="K47" i="14"/>
  <c r="K55" i="14"/>
  <c r="K63" i="14"/>
  <c r="K71" i="14"/>
  <c r="K79" i="14"/>
  <c r="K87" i="14"/>
  <c r="K95" i="14"/>
  <c r="K27" i="14"/>
  <c r="K8" i="14"/>
  <c r="K16" i="14"/>
  <c r="K24" i="14"/>
  <c r="K32" i="14"/>
  <c r="K40" i="14"/>
  <c r="K48" i="14"/>
  <c r="K56" i="14"/>
  <c r="K64" i="14"/>
  <c r="K72" i="14"/>
  <c r="K80" i="14"/>
  <c r="K88" i="14"/>
  <c r="K43" i="14"/>
  <c r="K9" i="14"/>
  <c r="K17" i="14"/>
  <c r="K25" i="14"/>
  <c r="K33" i="14"/>
  <c r="K41" i="14"/>
  <c r="K49" i="14"/>
  <c r="K57" i="14"/>
  <c r="K65" i="14"/>
  <c r="K73" i="14"/>
  <c r="K81" i="14"/>
  <c r="K89" i="14"/>
  <c r="K11" i="14"/>
  <c r="K91" i="14"/>
  <c r="K10" i="14"/>
  <c r="K18" i="14"/>
  <c r="K26" i="14"/>
  <c r="K34" i="14"/>
  <c r="K42" i="14"/>
  <c r="K50" i="14"/>
  <c r="K58" i="14"/>
  <c r="K66" i="14"/>
  <c r="K74" i="14"/>
  <c r="K82" i="14"/>
  <c r="K90" i="14"/>
  <c r="K3" i="14"/>
  <c r="K19" i="14"/>
  <c r="E4" i="14"/>
  <c r="E12" i="14"/>
  <c r="E20" i="14"/>
  <c r="E28" i="14"/>
  <c r="E36" i="14"/>
  <c r="E44" i="14"/>
  <c r="E52" i="14"/>
  <c r="E60" i="14"/>
  <c r="E68" i="14"/>
  <c r="E76" i="14"/>
  <c r="E84" i="14"/>
  <c r="E92" i="14"/>
  <c r="E5" i="14"/>
  <c r="E13" i="14"/>
  <c r="E21" i="14"/>
  <c r="E29" i="14"/>
  <c r="E37" i="14"/>
  <c r="E45" i="14"/>
  <c r="E53" i="14"/>
  <c r="E61" i="14"/>
  <c r="E69" i="14"/>
  <c r="E77" i="14"/>
  <c r="E85" i="14"/>
  <c r="E93" i="14"/>
  <c r="E6" i="14"/>
  <c r="E14" i="14"/>
  <c r="E22" i="14"/>
  <c r="E30" i="14"/>
  <c r="E38" i="14"/>
  <c r="E46" i="14"/>
  <c r="E54" i="14"/>
  <c r="E62" i="14"/>
  <c r="E70" i="14"/>
  <c r="E78" i="14"/>
  <c r="E86" i="14"/>
  <c r="E94" i="14"/>
  <c r="E7" i="14"/>
  <c r="E15" i="14"/>
  <c r="E23" i="14"/>
  <c r="E31" i="14"/>
  <c r="E39" i="14"/>
  <c r="E47" i="14"/>
  <c r="E55" i="14"/>
  <c r="E63" i="14"/>
  <c r="E71" i="14"/>
  <c r="E79" i="14"/>
  <c r="E87" i="14"/>
  <c r="E95" i="14"/>
  <c r="E8" i="14"/>
  <c r="E16" i="14"/>
  <c r="E24" i="14"/>
  <c r="E32" i="14"/>
  <c r="E40" i="14"/>
  <c r="E48" i="14"/>
  <c r="E56" i="14"/>
  <c r="E64" i="14"/>
  <c r="E72" i="14"/>
  <c r="E80" i="14"/>
  <c r="E88" i="14"/>
  <c r="E96" i="14"/>
  <c r="E9" i="14"/>
  <c r="E17" i="14"/>
  <c r="E25" i="14"/>
  <c r="E33" i="14"/>
  <c r="E41" i="14"/>
  <c r="E49" i="14"/>
  <c r="E57" i="14"/>
  <c r="E65" i="14"/>
  <c r="E73" i="14"/>
  <c r="E81" i="14"/>
  <c r="E89" i="14"/>
  <c r="E97" i="14"/>
  <c r="E3" i="14"/>
  <c r="E10" i="14"/>
  <c r="E18" i="14"/>
  <c r="E26" i="14"/>
  <c r="E34" i="14"/>
  <c r="E42" i="14"/>
  <c r="E50" i="14"/>
  <c r="E58" i="14"/>
  <c r="E66" i="14"/>
  <c r="E74" i="14"/>
  <c r="E82" i="14"/>
  <c r="E90" i="14"/>
  <c r="E11" i="14"/>
  <c r="E19" i="14"/>
  <c r="E27" i="14"/>
  <c r="E35" i="14"/>
  <c r="E43" i="14"/>
  <c r="E51" i="14"/>
  <c r="E59" i="14"/>
  <c r="E67" i="14"/>
  <c r="E75" i="14"/>
  <c r="E83" i="14"/>
  <c r="E91" i="14"/>
  <c r="W14" i="13"/>
  <c r="W22" i="13"/>
  <c r="W30" i="13"/>
  <c r="W38" i="13"/>
  <c r="W46" i="13"/>
  <c r="W54" i="13"/>
  <c r="W62" i="13"/>
  <c r="W70" i="13"/>
  <c r="W78" i="13"/>
  <c r="W86" i="13"/>
  <c r="W94" i="13"/>
  <c r="W102" i="13"/>
  <c r="W110" i="13"/>
  <c r="W23" i="13"/>
  <c r="W47" i="13"/>
  <c r="W55" i="13"/>
  <c r="W63" i="13"/>
  <c r="W71" i="13"/>
  <c r="W87" i="13"/>
  <c r="W8" i="13"/>
  <c r="W16" i="13"/>
  <c r="W24" i="13"/>
  <c r="W32" i="13"/>
  <c r="W40" i="13"/>
  <c r="W48" i="13"/>
  <c r="W56" i="13"/>
  <c r="W64" i="13"/>
  <c r="W72" i="13"/>
  <c r="W80" i="13"/>
  <c r="W88" i="13"/>
  <c r="W96" i="13"/>
  <c r="W104" i="13"/>
  <c r="W112" i="13"/>
  <c r="W9" i="13"/>
  <c r="W17" i="13"/>
  <c r="W25" i="13"/>
  <c r="W33" i="13"/>
  <c r="W41" i="13"/>
  <c r="W49" i="13"/>
  <c r="W57" i="13"/>
  <c r="W65" i="13"/>
  <c r="W73" i="13"/>
  <c r="W81" i="13"/>
  <c r="W89" i="13"/>
  <c r="W97" i="13"/>
  <c r="W105" i="13"/>
  <c r="W113" i="13"/>
  <c r="W39" i="13"/>
  <c r="W79" i="13"/>
  <c r="W10" i="13"/>
  <c r="W18" i="13"/>
  <c r="W26" i="13"/>
  <c r="W34" i="13"/>
  <c r="W42" i="13"/>
  <c r="W50" i="13"/>
  <c r="W58" i="13"/>
  <c r="W66" i="13"/>
  <c r="W74" i="13"/>
  <c r="W82" i="13"/>
  <c r="W90" i="13"/>
  <c r="W98" i="13"/>
  <c r="W106" i="13"/>
  <c r="W114" i="13"/>
  <c r="W31" i="13"/>
  <c r="W111" i="13"/>
  <c r="W11" i="13"/>
  <c r="W19" i="13"/>
  <c r="W27" i="13"/>
  <c r="W35" i="13"/>
  <c r="W43" i="13"/>
  <c r="W51" i="13"/>
  <c r="W59" i="13"/>
  <c r="W67" i="13"/>
  <c r="W75" i="13"/>
  <c r="W83" i="13"/>
  <c r="W91" i="13"/>
  <c r="W99" i="13"/>
  <c r="W107" i="13"/>
  <c r="W115" i="13"/>
  <c r="W4" i="13"/>
  <c r="W12" i="13"/>
  <c r="W20" i="13"/>
  <c r="W28" i="13"/>
  <c r="W36" i="13"/>
  <c r="W44" i="13"/>
  <c r="W52" i="13"/>
  <c r="W60" i="13"/>
  <c r="W68" i="13"/>
  <c r="W76" i="13"/>
  <c r="W84" i="13"/>
  <c r="W92" i="13"/>
  <c r="W100" i="13"/>
  <c r="W108" i="13"/>
  <c r="W3" i="13"/>
  <c r="W15" i="13"/>
  <c r="W95" i="13"/>
  <c r="W13" i="13"/>
  <c r="W21" i="13"/>
  <c r="W29" i="13"/>
  <c r="W37" i="13"/>
  <c r="W45" i="13"/>
  <c r="W53" i="13"/>
  <c r="W61" i="13"/>
  <c r="W69" i="13"/>
  <c r="W77" i="13"/>
  <c r="W85" i="13"/>
  <c r="W93" i="13"/>
  <c r="W101" i="13"/>
  <c r="W109" i="13"/>
  <c r="W7" i="13"/>
  <c r="W103" i="13"/>
  <c r="Q6" i="13"/>
  <c r="Q14" i="13"/>
  <c r="Q22" i="13"/>
  <c r="Q30" i="13"/>
  <c r="Q38" i="13"/>
  <c r="Q46" i="13"/>
  <c r="Q54" i="13"/>
  <c r="Q62" i="13"/>
  <c r="Q70" i="13"/>
  <c r="Q78" i="13"/>
  <c r="Q86" i="13"/>
  <c r="Q94" i="13"/>
  <c r="Q102" i="13"/>
  <c r="Q103" i="13"/>
  <c r="Q7" i="13"/>
  <c r="Q15" i="13"/>
  <c r="Q23" i="13"/>
  <c r="Q31" i="13"/>
  <c r="Q39" i="13"/>
  <c r="Q47" i="13"/>
  <c r="Q55" i="13"/>
  <c r="Q63" i="13"/>
  <c r="Q71" i="13"/>
  <c r="Q79" i="13"/>
  <c r="Q87" i="13"/>
  <c r="Q95" i="13"/>
  <c r="Q8" i="13"/>
  <c r="Q16" i="13"/>
  <c r="Q24" i="13"/>
  <c r="Q32" i="13"/>
  <c r="Q40" i="13"/>
  <c r="Q48" i="13"/>
  <c r="Q56" i="13"/>
  <c r="Q64" i="13"/>
  <c r="Q72" i="13"/>
  <c r="Q80" i="13"/>
  <c r="Q88" i="13"/>
  <c r="Q96" i="13"/>
  <c r="Q104" i="13"/>
  <c r="Q9" i="13"/>
  <c r="Q17" i="13"/>
  <c r="Q25" i="13"/>
  <c r="Q33" i="13"/>
  <c r="Q41" i="13"/>
  <c r="Q49" i="13"/>
  <c r="Q57" i="13"/>
  <c r="Q65" i="13"/>
  <c r="Q73" i="13"/>
  <c r="Q81" i="13"/>
  <c r="Q89" i="13"/>
  <c r="Q97" i="13"/>
  <c r="Q105" i="13"/>
  <c r="Q10" i="13"/>
  <c r="Q18" i="13"/>
  <c r="Q26" i="13"/>
  <c r="Q34" i="13"/>
  <c r="Q42" i="13"/>
  <c r="Q50" i="13"/>
  <c r="Q58" i="13"/>
  <c r="Q66" i="13"/>
  <c r="Q74" i="13"/>
  <c r="Q82" i="13"/>
  <c r="Q90" i="13"/>
  <c r="Q98" i="13"/>
  <c r="Q106" i="13"/>
  <c r="Q11" i="13"/>
  <c r="Q19" i="13"/>
  <c r="Q27" i="13"/>
  <c r="Q35" i="13"/>
  <c r="Q43" i="13"/>
  <c r="Q51" i="13"/>
  <c r="Q59" i="13"/>
  <c r="Q67" i="13"/>
  <c r="Q75" i="13"/>
  <c r="Q83" i="13"/>
  <c r="Q91" i="13"/>
  <c r="Q99" i="13"/>
  <c r="Q107" i="13"/>
  <c r="Q4" i="13"/>
  <c r="Q12" i="13"/>
  <c r="Q20" i="13"/>
  <c r="Q28" i="13"/>
  <c r="Q36" i="13"/>
  <c r="Q44" i="13"/>
  <c r="Q52" i="13"/>
  <c r="Q60" i="13"/>
  <c r="Q68" i="13"/>
  <c r="Q76" i="13"/>
  <c r="Q84" i="13"/>
  <c r="Q92" i="13"/>
  <c r="Q100" i="13"/>
  <c r="Q5" i="13"/>
  <c r="Q13" i="13"/>
  <c r="Q21" i="13"/>
  <c r="Q29" i="13"/>
  <c r="Q37" i="13"/>
  <c r="Q45" i="13"/>
  <c r="Q53" i="13"/>
  <c r="Q61" i="13"/>
  <c r="Q69" i="13"/>
  <c r="Q77" i="13"/>
  <c r="Q85" i="13"/>
  <c r="Q93" i="13"/>
  <c r="Q101" i="13"/>
  <c r="Q3" i="13"/>
  <c r="K4" i="13"/>
  <c r="K12" i="13"/>
  <c r="K20" i="13"/>
  <c r="K28" i="13"/>
  <c r="K36" i="13"/>
  <c r="K44" i="13"/>
  <c r="K52" i="13"/>
  <c r="K60" i="13"/>
  <c r="K68" i="13"/>
  <c r="K76" i="13"/>
  <c r="K84" i="13"/>
  <c r="K92" i="13"/>
  <c r="K100" i="13"/>
  <c r="K3" i="13"/>
  <c r="K5" i="13"/>
  <c r="K13" i="13"/>
  <c r="K21" i="13"/>
  <c r="K29" i="13"/>
  <c r="K37" i="13"/>
  <c r="K45" i="13"/>
  <c r="K53" i="13"/>
  <c r="K61" i="13"/>
  <c r="K69" i="13"/>
  <c r="K77" i="13"/>
  <c r="K85" i="13"/>
  <c r="K93" i="13"/>
  <c r="K101" i="13"/>
  <c r="K6" i="13"/>
  <c r="K14" i="13"/>
  <c r="K22" i="13"/>
  <c r="K30" i="13"/>
  <c r="K38" i="13"/>
  <c r="K46" i="13"/>
  <c r="K54" i="13"/>
  <c r="K62" i="13"/>
  <c r="K70" i="13"/>
  <c r="K78" i="13"/>
  <c r="K86" i="13"/>
  <c r="K94" i="13"/>
  <c r="K102" i="13"/>
  <c r="K7" i="13"/>
  <c r="K15" i="13"/>
  <c r="K23" i="13"/>
  <c r="K31" i="13"/>
  <c r="K39" i="13"/>
  <c r="K47" i="13"/>
  <c r="K55" i="13"/>
  <c r="K63" i="13"/>
  <c r="K71" i="13"/>
  <c r="K79" i="13"/>
  <c r="K87" i="13"/>
  <c r="K95" i="13"/>
  <c r="K103" i="13"/>
  <c r="K8" i="13"/>
  <c r="K16" i="13"/>
  <c r="K24" i="13"/>
  <c r="K32" i="13"/>
  <c r="K40" i="13"/>
  <c r="K48" i="13"/>
  <c r="K56" i="13"/>
  <c r="K64" i="13"/>
  <c r="K72" i="13"/>
  <c r="K80" i="13"/>
  <c r="K88" i="13"/>
  <c r="K96" i="13"/>
  <c r="K104" i="13"/>
  <c r="K9" i="13"/>
  <c r="K17" i="13"/>
  <c r="K25" i="13"/>
  <c r="K33" i="13"/>
  <c r="K41" i="13"/>
  <c r="K49" i="13"/>
  <c r="K57" i="13"/>
  <c r="K65" i="13"/>
  <c r="K73" i="13"/>
  <c r="K81" i="13"/>
  <c r="K89" i="13"/>
  <c r="K97" i="13"/>
  <c r="K105" i="13"/>
  <c r="K10" i="13"/>
  <c r="K18" i="13"/>
  <c r="K26" i="13"/>
  <c r="K34" i="13"/>
  <c r="K42" i="13"/>
  <c r="K50" i="13"/>
  <c r="K58" i="13"/>
  <c r="K66" i="13"/>
  <c r="K74" i="13"/>
  <c r="K82" i="13"/>
  <c r="K90" i="13"/>
  <c r="K98" i="13"/>
  <c r="K11" i="13"/>
  <c r="K19" i="13"/>
  <c r="K27" i="13"/>
  <c r="K35" i="13"/>
  <c r="K43" i="13"/>
  <c r="K51" i="13"/>
  <c r="K59" i="13"/>
  <c r="K67" i="13"/>
  <c r="K75" i="13"/>
  <c r="K83" i="13"/>
  <c r="K91" i="13"/>
  <c r="K99" i="13"/>
  <c r="E11" i="13"/>
  <c r="E19" i="13"/>
  <c r="E27" i="13"/>
  <c r="E35" i="13"/>
  <c r="E43" i="13"/>
  <c r="E51" i="13"/>
  <c r="E59" i="13"/>
  <c r="E67" i="13"/>
  <c r="E75" i="13"/>
  <c r="E83" i="13"/>
  <c r="E91" i="13"/>
  <c r="E99" i="13"/>
  <c r="E12" i="13"/>
  <c r="E68" i="13"/>
  <c r="E20" i="13"/>
  <c r="E60" i="13"/>
  <c r="E92" i="13"/>
  <c r="E5" i="13"/>
  <c r="E13" i="13"/>
  <c r="E21" i="13"/>
  <c r="E29" i="13"/>
  <c r="E37" i="13"/>
  <c r="E45" i="13"/>
  <c r="E53" i="13"/>
  <c r="E61" i="13"/>
  <c r="E69" i="13"/>
  <c r="E77" i="13"/>
  <c r="E85" i="13"/>
  <c r="E93" i="13"/>
  <c r="E101" i="13"/>
  <c r="E6" i="13"/>
  <c r="E14" i="13"/>
  <c r="E22" i="13"/>
  <c r="E30" i="13"/>
  <c r="E38" i="13"/>
  <c r="E46" i="13"/>
  <c r="E54" i="13"/>
  <c r="E62" i="13"/>
  <c r="E70" i="13"/>
  <c r="E78" i="13"/>
  <c r="E86" i="13"/>
  <c r="E94" i="13"/>
  <c r="E102" i="13"/>
  <c r="E4" i="13"/>
  <c r="E36" i="13"/>
  <c r="E84" i="13"/>
  <c r="E7" i="13"/>
  <c r="E15" i="13"/>
  <c r="E23" i="13"/>
  <c r="E31" i="13"/>
  <c r="E39" i="13"/>
  <c r="E47" i="13"/>
  <c r="E55" i="13"/>
  <c r="E63" i="13"/>
  <c r="E71" i="13"/>
  <c r="E79" i="13"/>
  <c r="E87" i="13"/>
  <c r="E95" i="13"/>
  <c r="E103" i="13"/>
  <c r="E76" i="13"/>
  <c r="E8" i="13"/>
  <c r="E16" i="13"/>
  <c r="E24" i="13"/>
  <c r="E32" i="13"/>
  <c r="E40" i="13"/>
  <c r="E48" i="13"/>
  <c r="E56" i="13"/>
  <c r="E64" i="13"/>
  <c r="E72" i="13"/>
  <c r="E80" i="13"/>
  <c r="E88" i="13"/>
  <c r="E96" i="13"/>
  <c r="E104" i="13"/>
  <c r="E28" i="13"/>
  <c r="E100" i="13"/>
  <c r="E9" i="13"/>
  <c r="E17" i="13"/>
  <c r="E25" i="13"/>
  <c r="E33" i="13"/>
  <c r="E41" i="13"/>
  <c r="E49" i="13"/>
  <c r="E57" i="13"/>
  <c r="E65" i="13"/>
  <c r="E73" i="13"/>
  <c r="E81" i="13"/>
  <c r="E89" i="13"/>
  <c r="E97" i="13"/>
  <c r="E52" i="13"/>
  <c r="E10" i="13"/>
  <c r="E18" i="13"/>
  <c r="E26" i="13"/>
  <c r="E34" i="13"/>
  <c r="E42" i="13"/>
  <c r="E50" i="13"/>
  <c r="E58" i="13"/>
  <c r="E66" i="13"/>
  <c r="E74" i="13"/>
  <c r="E82" i="13"/>
  <c r="E90" i="13"/>
  <c r="E98" i="13"/>
  <c r="E44" i="13"/>
  <c r="E3" i="13"/>
  <c r="Q4" i="12"/>
  <c r="Q12" i="12"/>
  <c r="R12" i="12" s="1"/>
  <c r="Q20" i="12"/>
  <c r="R20" i="12" s="1"/>
  <c r="Q28" i="12"/>
  <c r="R28" i="12" s="1"/>
  <c r="Q36" i="12"/>
  <c r="R36" i="12" s="1"/>
  <c r="Q44" i="12"/>
  <c r="R44" i="12" s="1"/>
  <c r="Q52" i="12"/>
  <c r="R52" i="12" s="1"/>
  <c r="Q60" i="12"/>
  <c r="R60" i="12" s="1"/>
  <c r="Q68" i="12"/>
  <c r="Q76" i="12"/>
  <c r="R76" i="12" s="1"/>
  <c r="Q84" i="12"/>
  <c r="R84" i="12" s="1"/>
  <c r="Q92" i="12"/>
  <c r="R92" i="12" s="1"/>
  <c r="Q100" i="12"/>
  <c r="R100" i="12" s="1"/>
  <c r="Q108" i="12"/>
  <c r="R108" i="12" s="1"/>
  <c r="Q116" i="12"/>
  <c r="R116" i="12" s="1"/>
  <c r="Q124" i="12"/>
  <c r="R124" i="12" s="1"/>
  <c r="Q132" i="12"/>
  <c r="Q77" i="12"/>
  <c r="R77" i="12" s="1"/>
  <c r="Q117" i="12"/>
  <c r="R117" i="12" s="1"/>
  <c r="Q106" i="12"/>
  <c r="R106" i="12" s="1"/>
  <c r="Q5" i="12"/>
  <c r="R5" i="12" s="1"/>
  <c r="Q13" i="12"/>
  <c r="R13" i="12" s="1"/>
  <c r="Q21" i="12"/>
  <c r="R21" i="12" s="1"/>
  <c r="Q29" i="12"/>
  <c r="R29" i="12" s="1"/>
  <c r="Q37" i="12"/>
  <c r="Q45" i="12"/>
  <c r="R45" i="12" s="1"/>
  <c r="Q53" i="12"/>
  <c r="R53" i="12" s="1"/>
  <c r="Q61" i="12"/>
  <c r="R61" i="12" s="1"/>
  <c r="Q69" i="12"/>
  <c r="R69" i="12" s="1"/>
  <c r="Q93" i="12"/>
  <c r="R93" i="12" s="1"/>
  <c r="Q101" i="12"/>
  <c r="R101" i="12" s="1"/>
  <c r="Q125" i="12"/>
  <c r="R125" i="12" s="1"/>
  <c r="Q130" i="12"/>
  <c r="Q6" i="12"/>
  <c r="R6" i="12" s="1"/>
  <c r="Q14" i="12"/>
  <c r="R14" i="12" s="1"/>
  <c r="Q22" i="12"/>
  <c r="R22" i="12" s="1"/>
  <c r="Q30" i="12"/>
  <c r="R30" i="12" s="1"/>
  <c r="Q38" i="12"/>
  <c r="R38" i="12" s="1"/>
  <c r="Q46" i="12"/>
  <c r="R46" i="12" s="1"/>
  <c r="Q54" i="12"/>
  <c r="R54" i="12" s="1"/>
  <c r="Q62" i="12"/>
  <c r="Q70" i="12"/>
  <c r="Q78" i="12"/>
  <c r="R78" i="12" s="1"/>
  <c r="Q86" i="12"/>
  <c r="R86" i="12" s="1"/>
  <c r="Q94" i="12"/>
  <c r="R94" i="12" s="1"/>
  <c r="Q102" i="12"/>
  <c r="R102" i="12" s="1"/>
  <c r="Q110" i="12"/>
  <c r="R110" i="12" s="1"/>
  <c r="Q118" i="12"/>
  <c r="R118" i="12" s="1"/>
  <c r="Q126" i="12"/>
  <c r="Q134" i="12"/>
  <c r="Q49" i="12"/>
  <c r="R49" i="12" s="1"/>
  <c r="Q89" i="12"/>
  <c r="R89" i="12" s="1"/>
  <c r="Q121" i="12"/>
  <c r="R121" i="12" s="1"/>
  <c r="Q7" i="12"/>
  <c r="R7" i="12" s="1"/>
  <c r="Q15" i="12"/>
  <c r="R15" i="12" s="1"/>
  <c r="Q23" i="12"/>
  <c r="R23" i="12" s="1"/>
  <c r="Q31" i="12"/>
  <c r="Q39" i="12"/>
  <c r="R39" i="12" s="1"/>
  <c r="Q47" i="12"/>
  <c r="R47" i="12" s="1"/>
  <c r="Q55" i="12"/>
  <c r="R55" i="12" s="1"/>
  <c r="Q63" i="12"/>
  <c r="R63" i="12" s="1"/>
  <c r="Q71" i="12"/>
  <c r="R71" i="12" s="1"/>
  <c r="Q79" i="12"/>
  <c r="R79" i="12" s="1"/>
  <c r="Q87" i="12"/>
  <c r="R87" i="12" s="1"/>
  <c r="Q95" i="12"/>
  <c r="Q103" i="12"/>
  <c r="R103" i="12" s="1"/>
  <c r="Q111" i="12"/>
  <c r="R111" i="12" s="1"/>
  <c r="Q119" i="12"/>
  <c r="R119" i="12" s="1"/>
  <c r="Q127" i="12"/>
  <c r="R127" i="12" s="1"/>
  <c r="Q135" i="12"/>
  <c r="R135" i="12" s="1"/>
  <c r="Q57" i="12"/>
  <c r="R57" i="12" s="1"/>
  <c r="Q81" i="12"/>
  <c r="R81" i="12" s="1"/>
  <c r="Q113" i="12"/>
  <c r="Q122" i="12"/>
  <c r="Q8" i="12"/>
  <c r="R8" i="12" s="1"/>
  <c r="Q16" i="12"/>
  <c r="R16" i="12" s="1"/>
  <c r="Q24" i="12"/>
  <c r="R24" i="12" s="1"/>
  <c r="Q32" i="12"/>
  <c r="R32" i="12" s="1"/>
  <c r="Q40" i="12"/>
  <c r="R40" i="12" s="1"/>
  <c r="Q48" i="12"/>
  <c r="R48" i="12" s="1"/>
  <c r="Q56" i="12"/>
  <c r="Q64" i="12"/>
  <c r="Q72" i="12"/>
  <c r="R72" i="12" s="1"/>
  <c r="Q80" i="12"/>
  <c r="R80" i="12" s="1"/>
  <c r="Q88" i="12"/>
  <c r="R88" i="12" s="1"/>
  <c r="Q96" i="12"/>
  <c r="R96" i="12" s="1"/>
  <c r="Q104" i="12"/>
  <c r="R104" i="12" s="1"/>
  <c r="Q112" i="12"/>
  <c r="R112" i="12" s="1"/>
  <c r="Q120" i="12"/>
  <c r="Q128" i="12"/>
  <c r="R128" i="12" s="1"/>
  <c r="Q136" i="12"/>
  <c r="R136" i="12" s="1"/>
  <c r="Q41" i="12"/>
  <c r="R41" i="12" s="1"/>
  <c r="Q105" i="12"/>
  <c r="R105" i="12" s="1"/>
  <c r="Q137" i="12"/>
  <c r="R137" i="12" s="1"/>
  <c r="Q138" i="12"/>
  <c r="R138" i="12" s="1"/>
  <c r="Q9" i="12"/>
  <c r="R9" i="12" s="1"/>
  <c r="Q17" i="12"/>
  <c r="Q25" i="12"/>
  <c r="R25" i="12" s="1"/>
  <c r="Q33" i="12"/>
  <c r="R33" i="12" s="1"/>
  <c r="Q65" i="12"/>
  <c r="R65" i="12" s="1"/>
  <c r="Q73" i="12"/>
  <c r="R73" i="12" s="1"/>
  <c r="Q97" i="12"/>
  <c r="R97" i="12" s="1"/>
  <c r="Q129" i="12"/>
  <c r="R129" i="12" s="1"/>
  <c r="Q10" i="12"/>
  <c r="R10" i="12" s="1"/>
  <c r="Q18" i="12"/>
  <c r="Q26" i="12"/>
  <c r="R26" i="12" s="1"/>
  <c r="Q34" i="12"/>
  <c r="R34" i="12" s="1"/>
  <c r="Q42" i="12"/>
  <c r="R42" i="12" s="1"/>
  <c r="Q50" i="12"/>
  <c r="R50" i="12" s="1"/>
  <c r="Q58" i="12"/>
  <c r="R58" i="12" s="1"/>
  <c r="Q66" i="12"/>
  <c r="R66" i="12" s="1"/>
  <c r="Q74" i="12"/>
  <c r="R74" i="12" s="1"/>
  <c r="Q82" i="12"/>
  <c r="Q90" i="12"/>
  <c r="Q98" i="12"/>
  <c r="R98" i="12" s="1"/>
  <c r="Q11" i="12"/>
  <c r="R11" i="12" s="1"/>
  <c r="Q19" i="12"/>
  <c r="R19" i="12" s="1"/>
  <c r="Q27" i="12"/>
  <c r="R27" i="12" s="1"/>
  <c r="Q35" i="12"/>
  <c r="R35" i="12" s="1"/>
  <c r="Q43" i="12"/>
  <c r="R43" i="12" s="1"/>
  <c r="Q51" i="12"/>
  <c r="Q59" i="12"/>
  <c r="R59" i="12" s="1"/>
  <c r="Q67" i="12"/>
  <c r="R67" i="12" s="1"/>
  <c r="Q75" i="12"/>
  <c r="R75" i="12" s="1"/>
  <c r="Q83" i="12"/>
  <c r="R83" i="12" s="1"/>
  <c r="Q91" i="12"/>
  <c r="R91" i="12" s="1"/>
  <c r="Q99" i="12"/>
  <c r="R99" i="12" s="1"/>
  <c r="Q107" i="12"/>
  <c r="R107" i="12" s="1"/>
  <c r="Q115" i="12"/>
  <c r="Q123" i="12"/>
  <c r="R123" i="12" s="1"/>
  <c r="Q131" i="12"/>
  <c r="R131" i="12" s="1"/>
  <c r="Q3" i="12"/>
  <c r="R3" i="12" s="1"/>
  <c r="Q85" i="12"/>
  <c r="R85" i="12" s="1"/>
  <c r="Q109" i="12"/>
  <c r="R109" i="12" s="1"/>
  <c r="Q133" i="12"/>
  <c r="R133" i="12" s="1"/>
  <c r="Q114" i="12"/>
  <c r="R114" i="12" s="1"/>
  <c r="K4" i="12"/>
  <c r="K12" i="12"/>
  <c r="K20" i="12"/>
  <c r="K28" i="12"/>
  <c r="K36" i="12"/>
  <c r="K44" i="12"/>
  <c r="K52" i="12"/>
  <c r="K60" i="12"/>
  <c r="K68" i="12"/>
  <c r="K76" i="12"/>
  <c r="K84" i="12"/>
  <c r="K92" i="12"/>
  <c r="K100" i="12"/>
  <c r="K108" i="12"/>
  <c r="K116" i="12"/>
  <c r="K124" i="12"/>
  <c r="K132" i="12"/>
  <c r="K85" i="12"/>
  <c r="K125" i="12"/>
  <c r="K5" i="12"/>
  <c r="K13" i="12"/>
  <c r="K21" i="12"/>
  <c r="K29" i="12"/>
  <c r="K37" i="12"/>
  <c r="K45" i="12"/>
  <c r="K53" i="12"/>
  <c r="K61" i="12"/>
  <c r="K77" i="12"/>
  <c r="K93" i="12"/>
  <c r="K101" i="12"/>
  <c r="K117" i="12"/>
  <c r="K133" i="12"/>
  <c r="K6" i="12"/>
  <c r="K14" i="12"/>
  <c r="K22" i="12"/>
  <c r="K30" i="12"/>
  <c r="K38" i="12"/>
  <c r="K46" i="12"/>
  <c r="K54" i="12"/>
  <c r="K62" i="12"/>
  <c r="K70" i="12"/>
  <c r="K78" i="12"/>
  <c r="K86" i="12"/>
  <c r="K94" i="12"/>
  <c r="K102" i="12"/>
  <c r="K110" i="12"/>
  <c r="K118" i="12"/>
  <c r="K126" i="12"/>
  <c r="K134" i="12"/>
  <c r="K74" i="12"/>
  <c r="K106" i="12"/>
  <c r="K130" i="12"/>
  <c r="K7" i="12"/>
  <c r="K15" i="12"/>
  <c r="K23" i="12"/>
  <c r="K31" i="12"/>
  <c r="K39" i="12"/>
  <c r="K47" i="12"/>
  <c r="K55" i="12"/>
  <c r="K63" i="12"/>
  <c r="K71" i="12"/>
  <c r="K79" i="12"/>
  <c r="K87" i="12"/>
  <c r="K95" i="12"/>
  <c r="K103" i="12"/>
  <c r="K111" i="12"/>
  <c r="K119" i="12"/>
  <c r="K127" i="12"/>
  <c r="K3" i="12"/>
  <c r="K66" i="12"/>
  <c r="K8" i="12"/>
  <c r="K16" i="12"/>
  <c r="K24" i="12"/>
  <c r="K32" i="12"/>
  <c r="K40" i="12"/>
  <c r="K48" i="12"/>
  <c r="K56" i="12"/>
  <c r="K64" i="12"/>
  <c r="K72" i="12"/>
  <c r="K80" i="12"/>
  <c r="K88" i="12"/>
  <c r="K96" i="12"/>
  <c r="K104" i="12"/>
  <c r="K112" i="12"/>
  <c r="K120" i="12"/>
  <c r="K128" i="12"/>
  <c r="K90" i="12"/>
  <c r="K9" i="12"/>
  <c r="K17" i="12"/>
  <c r="K25" i="12"/>
  <c r="K33" i="12"/>
  <c r="K41" i="12"/>
  <c r="K49" i="12"/>
  <c r="K57" i="12"/>
  <c r="K65" i="12"/>
  <c r="K73" i="12"/>
  <c r="K81" i="12"/>
  <c r="K89" i="12"/>
  <c r="K97" i="12"/>
  <c r="K105" i="12"/>
  <c r="K113" i="12"/>
  <c r="K121" i="12"/>
  <c r="K129" i="12"/>
  <c r="K50" i="12"/>
  <c r="K114" i="12"/>
  <c r="K10" i="12"/>
  <c r="K18" i="12"/>
  <c r="K26" i="12"/>
  <c r="K34" i="12"/>
  <c r="K42" i="12"/>
  <c r="K58" i="12"/>
  <c r="K82" i="12"/>
  <c r="K98" i="12"/>
  <c r="K122" i="12"/>
  <c r="K11" i="12"/>
  <c r="K19" i="12"/>
  <c r="K27" i="12"/>
  <c r="K35" i="12"/>
  <c r="K43" i="12"/>
  <c r="K51" i="12"/>
  <c r="K59" i="12"/>
  <c r="K67" i="12"/>
  <c r="K75" i="12"/>
  <c r="K83" i="12"/>
  <c r="K91" i="12"/>
  <c r="K99" i="12"/>
  <c r="K107" i="12"/>
  <c r="K115" i="12"/>
  <c r="K123" i="12"/>
  <c r="K131" i="12"/>
  <c r="K69" i="12"/>
  <c r="K109" i="12"/>
  <c r="E4" i="12"/>
  <c r="E12" i="12"/>
  <c r="E20" i="12"/>
  <c r="E28" i="12"/>
  <c r="E36" i="12"/>
  <c r="E44" i="12"/>
  <c r="E52" i="12"/>
  <c r="E60" i="12"/>
  <c r="E68" i="12"/>
  <c r="E76" i="12"/>
  <c r="E84" i="12"/>
  <c r="E92" i="12"/>
  <c r="E100" i="12"/>
  <c r="E108" i="12"/>
  <c r="E116" i="12"/>
  <c r="E124" i="12"/>
  <c r="E132" i="12"/>
  <c r="E26" i="12"/>
  <c r="E90" i="12"/>
  <c r="E83" i="12"/>
  <c r="E5" i="12"/>
  <c r="E13" i="12"/>
  <c r="E21" i="12"/>
  <c r="E29" i="12"/>
  <c r="E37" i="12"/>
  <c r="E45" i="12"/>
  <c r="E53" i="12"/>
  <c r="E61" i="12"/>
  <c r="E69" i="12"/>
  <c r="E77" i="12"/>
  <c r="E85" i="12"/>
  <c r="E93" i="12"/>
  <c r="E101" i="12"/>
  <c r="E109" i="12"/>
  <c r="E117" i="12"/>
  <c r="E125" i="12"/>
  <c r="E133" i="12"/>
  <c r="E42" i="12"/>
  <c r="E74" i="12"/>
  <c r="E106" i="12"/>
  <c r="E99" i="12"/>
  <c r="E6" i="12"/>
  <c r="E14" i="12"/>
  <c r="E22" i="12"/>
  <c r="E30" i="12"/>
  <c r="E38" i="12"/>
  <c r="E46" i="12"/>
  <c r="E54" i="12"/>
  <c r="E62" i="12"/>
  <c r="E70" i="12"/>
  <c r="E78" i="12"/>
  <c r="E86" i="12"/>
  <c r="E94" i="12"/>
  <c r="E102" i="12"/>
  <c r="E110" i="12"/>
  <c r="E118" i="12"/>
  <c r="E126" i="12"/>
  <c r="E34" i="12"/>
  <c r="E98" i="12"/>
  <c r="E91" i="12"/>
  <c r="E7" i="12"/>
  <c r="E15" i="12"/>
  <c r="E23" i="12"/>
  <c r="E31" i="12"/>
  <c r="E39" i="12"/>
  <c r="E47" i="12"/>
  <c r="E55" i="12"/>
  <c r="E63" i="12"/>
  <c r="E71" i="12"/>
  <c r="E79" i="12"/>
  <c r="E87" i="12"/>
  <c r="E95" i="12"/>
  <c r="E103" i="12"/>
  <c r="E111" i="12"/>
  <c r="E119" i="12"/>
  <c r="E127" i="12"/>
  <c r="E58" i="12"/>
  <c r="E122" i="12"/>
  <c r="E3" i="12"/>
  <c r="E123" i="12"/>
  <c r="E8" i="12"/>
  <c r="E16" i="12"/>
  <c r="E24" i="12"/>
  <c r="E32" i="12"/>
  <c r="E40" i="12"/>
  <c r="E48" i="12"/>
  <c r="E56" i="12"/>
  <c r="E64" i="12"/>
  <c r="E72" i="12"/>
  <c r="E80" i="12"/>
  <c r="E88" i="12"/>
  <c r="E96" i="12"/>
  <c r="E104" i="12"/>
  <c r="E112" i="12"/>
  <c r="E120" i="12"/>
  <c r="E128" i="12"/>
  <c r="E50" i="12"/>
  <c r="E114" i="12"/>
  <c r="E115" i="12"/>
  <c r="E9" i="12"/>
  <c r="E17" i="12"/>
  <c r="E25" i="12"/>
  <c r="E33" i="12"/>
  <c r="E41" i="12"/>
  <c r="E49" i="12"/>
  <c r="E57" i="12"/>
  <c r="E65" i="12"/>
  <c r="E73" i="12"/>
  <c r="E81" i="12"/>
  <c r="E89" i="12"/>
  <c r="E97" i="12"/>
  <c r="E105" i="12"/>
  <c r="E113" i="12"/>
  <c r="E121" i="12"/>
  <c r="E129" i="12"/>
  <c r="E18" i="12"/>
  <c r="E82" i="12"/>
  <c r="E75" i="12"/>
  <c r="E10" i="12"/>
  <c r="E66" i="12"/>
  <c r="E130" i="12"/>
  <c r="E11" i="12"/>
  <c r="E19" i="12"/>
  <c r="E27" i="12"/>
  <c r="E35" i="12"/>
  <c r="E43" i="12"/>
  <c r="E51" i="12"/>
  <c r="E59" i="12"/>
  <c r="E67" i="12"/>
  <c r="E107" i="12"/>
  <c r="E131" i="12"/>
  <c r="Q4" i="11"/>
  <c r="Q12" i="11"/>
  <c r="Q20" i="11"/>
  <c r="Q28" i="11"/>
  <c r="Q36" i="11"/>
  <c r="Q44" i="11"/>
  <c r="Q52" i="11"/>
  <c r="Q60" i="11"/>
  <c r="Q68" i="11"/>
  <c r="Q76" i="11"/>
  <c r="Q84" i="11"/>
  <c r="Q92" i="11"/>
  <c r="Q100" i="11"/>
  <c r="Q62" i="11"/>
  <c r="Q78" i="11"/>
  <c r="Q5" i="11"/>
  <c r="Q13" i="11"/>
  <c r="Q21" i="11"/>
  <c r="Q29" i="11"/>
  <c r="Q37" i="11"/>
  <c r="Q45" i="11"/>
  <c r="Q53" i="11"/>
  <c r="Q61" i="11"/>
  <c r="Q69" i="11"/>
  <c r="Q77" i="11"/>
  <c r="Q85" i="11"/>
  <c r="Q93" i="11"/>
  <c r="Q3" i="11"/>
  <c r="Q46" i="11"/>
  <c r="Q86" i="11"/>
  <c r="Q6" i="11"/>
  <c r="Q14" i="11"/>
  <c r="Q22" i="11"/>
  <c r="Q30" i="11"/>
  <c r="Q38" i="11"/>
  <c r="Q54" i="11"/>
  <c r="Q70" i="11"/>
  <c r="Q94" i="11"/>
  <c r="Q7" i="11"/>
  <c r="Q15" i="11"/>
  <c r="Q23" i="11"/>
  <c r="Q31" i="11"/>
  <c r="Q39" i="11"/>
  <c r="Q47" i="11"/>
  <c r="Q55" i="11"/>
  <c r="Q63" i="11"/>
  <c r="Q71" i="11"/>
  <c r="Q79" i="11"/>
  <c r="Q87" i="11"/>
  <c r="Q95" i="11"/>
  <c r="Q98" i="11"/>
  <c r="Q8" i="11"/>
  <c r="Q16" i="11"/>
  <c r="Q24" i="11"/>
  <c r="Q32" i="11"/>
  <c r="Q40" i="11"/>
  <c r="Q48" i="11"/>
  <c r="Q56" i="11"/>
  <c r="Q64" i="11"/>
  <c r="Q72" i="11"/>
  <c r="Q80" i="11"/>
  <c r="Q88" i="11"/>
  <c r="Q96" i="11"/>
  <c r="Q9" i="11"/>
  <c r="Q17" i="11"/>
  <c r="Q25" i="11"/>
  <c r="Q33" i="11"/>
  <c r="Q41" i="11"/>
  <c r="Q49" i="11"/>
  <c r="Q57" i="11"/>
  <c r="Q65" i="11"/>
  <c r="Q73" i="11"/>
  <c r="Q81" i="11"/>
  <c r="Q89" i="11"/>
  <c r="Q97" i="11"/>
  <c r="Q82" i="11"/>
  <c r="Q10" i="11"/>
  <c r="Q18" i="11"/>
  <c r="Q26" i="11"/>
  <c r="Q34" i="11"/>
  <c r="Q42" i="11"/>
  <c r="Q50" i="11"/>
  <c r="Q58" i="11"/>
  <c r="Q66" i="11"/>
  <c r="Q74" i="11"/>
  <c r="Q90" i="11"/>
  <c r="Q11" i="11"/>
  <c r="Q19" i="11"/>
  <c r="Q27" i="11"/>
  <c r="Q35" i="11"/>
  <c r="Q43" i="11"/>
  <c r="Q51" i="11"/>
  <c r="Q59" i="11"/>
  <c r="Q67" i="11"/>
  <c r="Q75" i="11"/>
  <c r="Q83" i="11"/>
  <c r="Q91" i="11"/>
  <c r="Q99" i="11"/>
  <c r="K4" i="11"/>
  <c r="K12" i="11"/>
  <c r="K20" i="11"/>
  <c r="K28" i="11"/>
  <c r="K36" i="11"/>
  <c r="K44" i="11"/>
  <c r="K52" i="11"/>
  <c r="K60" i="11"/>
  <c r="K68" i="11"/>
  <c r="K76" i="11"/>
  <c r="K84" i="11"/>
  <c r="K3" i="11"/>
  <c r="K75" i="11"/>
  <c r="K5" i="11"/>
  <c r="K13" i="11"/>
  <c r="K21" i="11"/>
  <c r="K29" i="11"/>
  <c r="K37" i="11"/>
  <c r="K45" i="11"/>
  <c r="K53" i="11"/>
  <c r="K61" i="11"/>
  <c r="K69" i="11"/>
  <c r="K77" i="11"/>
  <c r="K85" i="11"/>
  <c r="K6" i="11"/>
  <c r="K14" i="11"/>
  <c r="K22" i="11"/>
  <c r="K30" i="11"/>
  <c r="K38" i="11"/>
  <c r="K46" i="11"/>
  <c r="K54" i="11"/>
  <c r="K62" i="11"/>
  <c r="K70" i="11"/>
  <c r="K78" i="11"/>
  <c r="K86" i="11"/>
  <c r="K27" i="11"/>
  <c r="K7" i="11"/>
  <c r="K15" i="11"/>
  <c r="K23" i="11"/>
  <c r="K31" i="11"/>
  <c r="K39" i="11"/>
  <c r="K47" i="11"/>
  <c r="K55" i="11"/>
  <c r="K63" i="11"/>
  <c r="K71" i="11"/>
  <c r="K79" i="11"/>
  <c r="K87" i="11"/>
  <c r="K19" i="11"/>
  <c r="K8" i="11"/>
  <c r="K16" i="11"/>
  <c r="K24" i="11"/>
  <c r="K32" i="11"/>
  <c r="K40" i="11"/>
  <c r="K48" i="11"/>
  <c r="K56" i="11"/>
  <c r="K64" i="11"/>
  <c r="K72" i="11"/>
  <c r="K80" i="11"/>
  <c r="K88" i="11"/>
  <c r="K35" i="11"/>
  <c r="K51" i="11"/>
  <c r="K67" i="11"/>
  <c r="K9" i="11"/>
  <c r="K17" i="11"/>
  <c r="K25" i="11"/>
  <c r="K33" i="11"/>
  <c r="K41" i="11"/>
  <c r="K49" i="11"/>
  <c r="K57" i="11"/>
  <c r="K65" i="11"/>
  <c r="K73" i="11"/>
  <c r="K81" i="11"/>
  <c r="K89" i="11"/>
  <c r="K43" i="11"/>
  <c r="K10" i="11"/>
  <c r="K18" i="11"/>
  <c r="K26" i="11"/>
  <c r="K34" i="11"/>
  <c r="K42" i="11"/>
  <c r="K50" i="11"/>
  <c r="K58" i="11"/>
  <c r="K66" i="11"/>
  <c r="K74" i="11"/>
  <c r="K82" i="11"/>
  <c r="K11" i="11"/>
  <c r="K59" i="11"/>
  <c r="K83" i="11"/>
  <c r="E4" i="11"/>
  <c r="E12" i="11"/>
  <c r="E20" i="11"/>
  <c r="E28" i="11"/>
  <c r="E36" i="11"/>
  <c r="E44" i="11"/>
  <c r="E52" i="11"/>
  <c r="E60" i="11"/>
  <c r="E68" i="11"/>
  <c r="E76" i="11"/>
  <c r="E84" i="11"/>
  <c r="E5" i="11"/>
  <c r="E13" i="11"/>
  <c r="E21" i="11"/>
  <c r="E29" i="11"/>
  <c r="E37" i="11"/>
  <c r="E45" i="11"/>
  <c r="E53" i="11"/>
  <c r="E61" i="11"/>
  <c r="E69" i="11"/>
  <c r="E77" i="11"/>
  <c r="E85" i="11"/>
  <c r="E6" i="11"/>
  <c r="E14" i="11"/>
  <c r="E22" i="11"/>
  <c r="E30" i="11"/>
  <c r="E38" i="11"/>
  <c r="E46" i="11"/>
  <c r="E54" i="11"/>
  <c r="E62" i="11"/>
  <c r="E70" i="11"/>
  <c r="E78" i="11"/>
  <c r="E86" i="11"/>
  <c r="E87" i="11"/>
  <c r="E7" i="11"/>
  <c r="E15" i="11"/>
  <c r="E23" i="11"/>
  <c r="E31" i="11"/>
  <c r="E39" i="11"/>
  <c r="E47" i="11"/>
  <c r="E55" i="11"/>
  <c r="E63" i="11"/>
  <c r="E71" i="11"/>
  <c r="E79" i="11"/>
  <c r="E8" i="11"/>
  <c r="E16" i="11"/>
  <c r="E24" i="11"/>
  <c r="E32" i="11"/>
  <c r="E40" i="11"/>
  <c r="E48" i="11"/>
  <c r="E56" i="11"/>
  <c r="E64" i="11"/>
  <c r="E72" i="11"/>
  <c r="E80" i="11"/>
  <c r="E88" i="11"/>
  <c r="E9" i="11"/>
  <c r="E17" i="11"/>
  <c r="E25" i="11"/>
  <c r="E33" i="11"/>
  <c r="E41" i="11"/>
  <c r="E49" i="11"/>
  <c r="E57" i="11"/>
  <c r="E65" i="11"/>
  <c r="E73" i="11"/>
  <c r="E81" i="11"/>
  <c r="E10" i="11"/>
  <c r="E18" i="11"/>
  <c r="E26" i="11"/>
  <c r="E34" i="11"/>
  <c r="E42" i="11"/>
  <c r="E50" i="11"/>
  <c r="E58" i="11"/>
  <c r="E66" i="11"/>
  <c r="E74" i="11"/>
  <c r="E82" i="11"/>
  <c r="E3" i="11"/>
  <c r="E11" i="11"/>
  <c r="E19" i="11"/>
  <c r="E27" i="11"/>
  <c r="E35" i="11"/>
  <c r="E43" i="11"/>
  <c r="E51" i="11"/>
  <c r="E59" i="11"/>
  <c r="E67" i="11"/>
  <c r="E75" i="11"/>
  <c r="E83" i="11"/>
  <c r="AI4" i="10"/>
  <c r="AI12" i="10"/>
  <c r="AI20" i="10"/>
  <c r="AI28" i="10"/>
  <c r="AI36" i="10"/>
  <c r="AI44" i="10"/>
  <c r="AI52" i="10"/>
  <c r="AI60" i="10"/>
  <c r="AI68" i="10"/>
  <c r="AI76" i="10"/>
  <c r="AI84" i="10"/>
  <c r="AI92" i="10"/>
  <c r="AI69" i="10"/>
  <c r="AI33" i="10"/>
  <c r="AI73" i="10"/>
  <c r="AI42" i="10"/>
  <c r="AI90" i="10"/>
  <c r="AI5" i="10"/>
  <c r="AI13" i="10"/>
  <c r="AI21" i="10"/>
  <c r="AI29" i="10"/>
  <c r="AI37" i="10"/>
  <c r="AI45" i="10"/>
  <c r="AI53" i="10"/>
  <c r="AI61" i="10"/>
  <c r="AI85" i="10"/>
  <c r="AI57" i="10"/>
  <c r="AI66" i="10"/>
  <c r="AI6" i="10"/>
  <c r="AI14" i="10"/>
  <c r="AI22" i="10"/>
  <c r="AI30" i="10"/>
  <c r="AI38" i="10"/>
  <c r="AI46" i="10"/>
  <c r="AI54" i="10"/>
  <c r="AI62" i="10"/>
  <c r="AI70" i="10"/>
  <c r="AI78" i="10"/>
  <c r="AI86" i="10"/>
  <c r="AI80" i="10"/>
  <c r="AI25" i="10"/>
  <c r="AI81" i="10"/>
  <c r="AI34" i="10"/>
  <c r="AI7" i="10"/>
  <c r="AI15" i="10"/>
  <c r="AI23" i="10"/>
  <c r="AI31" i="10"/>
  <c r="AI39" i="10"/>
  <c r="AI47" i="10"/>
  <c r="AI55" i="10"/>
  <c r="AI63" i="10"/>
  <c r="AI71" i="10"/>
  <c r="AI79" i="10"/>
  <c r="AI87" i="10"/>
  <c r="AI72" i="10"/>
  <c r="AI17" i="10"/>
  <c r="AI89" i="10"/>
  <c r="AI58" i="10"/>
  <c r="AI8" i="10"/>
  <c r="AI16" i="10"/>
  <c r="AI24" i="10"/>
  <c r="AI32" i="10"/>
  <c r="AI40" i="10"/>
  <c r="AI48" i="10"/>
  <c r="AI56" i="10"/>
  <c r="AI64" i="10"/>
  <c r="AI88" i="10"/>
  <c r="AI49" i="10"/>
  <c r="AI74" i="10"/>
  <c r="AI9" i="10"/>
  <c r="AI10" i="10"/>
  <c r="AI18" i="10"/>
  <c r="AI26" i="10"/>
  <c r="AI82" i="10"/>
  <c r="AI11" i="10"/>
  <c r="AI19" i="10"/>
  <c r="AI27" i="10"/>
  <c r="AI35" i="10"/>
  <c r="AI43" i="10"/>
  <c r="AI51" i="10"/>
  <c r="AI59" i="10"/>
  <c r="AI67" i="10"/>
  <c r="AI75" i="10"/>
  <c r="AI83" i="10"/>
  <c r="AI91" i="10"/>
  <c r="AI77" i="10"/>
  <c r="AI3" i="10"/>
  <c r="AI41" i="10"/>
  <c r="AI65" i="10"/>
  <c r="AI50" i="10"/>
  <c r="AC4" i="10"/>
  <c r="AC12" i="10"/>
  <c r="AC20" i="10"/>
  <c r="AC28" i="10"/>
  <c r="AC36" i="10"/>
  <c r="AC44" i="10"/>
  <c r="AC52" i="10"/>
  <c r="AC60" i="10"/>
  <c r="AC68" i="10"/>
  <c r="AC76" i="10"/>
  <c r="AC84" i="10"/>
  <c r="AC92" i="10"/>
  <c r="AC100" i="10"/>
  <c r="AC108" i="10"/>
  <c r="AC5" i="10"/>
  <c r="AC13" i="10"/>
  <c r="AC21" i="10"/>
  <c r="AC29" i="10"/>
  <c r="AC37" i="10"/>
  <c r="AC45" i="10"/>
  <c r="AC53" i="10"/>
  <c r="AC61" i="10"/>
  <c r="AC69" i="10"/>
  <c r="AC77" i="10"/>
  <c r="AC85" i="10"/>
  <c r="AC93" i="10"/>
  <c r="AC101" i="10"/>
  <c r="AC6" i="10"/>
  <c r="AC14" i="10"/>
  <c r="AC22" i="10"/>
  <c r="AC30" i="10"/>
  <c r="AC38" i="10"/>
  <c r="AC46" i="10"/>
  <c r="AC54" i="10"/>
  <c r="AC62" i="10"/>
  <c r="AC70" i="10"/>
  <c r="AC78" i="10"/>
  <c r="AC86" i="10"/>
  <c r="AC94" i="10"/>
  <c r="AC102" i="10"/>
  <c r="AC7" i="10"/>
  <c r="AC15" i="10"/>
  <c r="AC23" i="10"/>
  <c r="AC31" i="10"/>
  <c r="AC39" i="10"/>
  <c r="AC47" i="10"/>
  <c r="AC55" i="10"/>
  <c r="AC63" i="10"/>
  <c r="AC71" i="10"/>
  <c r="AC79" i="10"/>
  <c r="AC87" i="10"/>
  <c r="AC95" i="10"/>
  <c r="AC103" i="10"/>
  <c r="AC3" i="10"/>
  <c r="AC8" i="10"/>
  <c r="AC16" i="10"/>
  <c r="AC24" i="10"/>
  <c r="AC32" i="10"/>
  <c r="AC40" i="10"/>
  <c r="AC48" i="10"/>
  <c r="AC56" i="10"/>
  <c r="AC64" i="10"/>
  <c r="AC72" i="10"/>
  <c r="AC80" i="10"/>
  <c r="AC88" i="10"/>
  <c r="AC96" i="10"/>
  <c r="AC104" i="10"/>
  <c r="AC9" i="10"/>
  <c r="AC17" i="10"/>
  <c r="AC25" i="10"/>
  <c r="AC33" i="10"/>
  <c r="AC41" i="10"/>
  <c r="AC49" i="10"/>
  <c r="AC57" i="10"/>
  <c r="AC65" i="10"/>
  <c r="AC73" i="10"/>
  <c r="AC81" i="10"/>
  <c r="AC89" i="10"/>
  <c r="AC97" i="10"/>
  <c r="AC105" i="10"/>
  <c r="AC10" i="10"/>
  <c r="AC18" i="10"/>
  <c r="AC26" i="10"/>
  <c r="AC34" i="10"/>
  <c r="AC42" i="10"/>
  <c r="AC50" i="10"/>
  <c r="AC58" i="10"/>
  <c r="AC66" i="10"/>
  <c r="AC74" i="10"/>
  <c r="AC82" i="10"/>
  <c r="AC90" i="10"/>
  <c r="AC98" i="10"/>
  <c r="AC106" i="10"/>
  <c r="AC11" i="10"/>
  <c r="AC19" i="10"/>
  <c r="AC27" i="10"/>
  <c r="AC35" i="10"/>
  <c r="AC43" i="10"/>
  <c r="AC51" i="10"/>
  <c r="AC59" i="10"/>
  <c r="AC67" i="10"/>
  <c r="AC75" i="10"/>
  <c r="AC83" i="10"/>
  <c r="AC91" i="10"/>
  <c r="AC99" i="10"/>
  <c r="AC107" i="10"/>
  <c r="W4" i="10"/>
  <c r="W12" i="10"/>
  <c r="W20" i="10"/>
  <c r="W28" i="10"/>
  <c r="W36" i="10"/>
  <c r="W44" i="10"/>
  <c r="W52" i="10"/>
  <c r="W60" i="10"/>
  <c r="W68" i="10"/>
  <c r="W76" i="10"/>
  <c r="W84" i="10"/>
  <c r="W92" i="10"/>
  <c r="W100" i="10"/>
  <c r="W108" i="10"/>
  <c r="W43" i="10"/>
  <c r="W67" i="10"/>
  <c r="W99" i="10"/>
  <c r="W5" i="10"/>
  <c r="W13" i="10"/>
  <c r="W21" i="10"/>
  <c r="W29" i="10"/>
  <c r="W37" i="10"/>
  <c r="W45" i="10"/>
  <c r="W53" i="10"/>
  <c r="W61" i="10"/>
  <c r="W69" i="10"/>
  <c r="W77" i="10"/>
  <c r="W85" i="10"/>
  <c r="W93" i="10"/>
  <c r="W101" i="10"/>
  <c r="W59" i="10"/>
  <c r="W6" i="10"/>
  <c r="W14" i="10"/>
  <c r="W22" i="10"/>
  <c r="W30" i="10"/>
  <c r="W38" i="10"/>
  <c r="W46" i="10"/>
  <c r="W54" i="10"/>
  <c r="W62" i="10"/>
  <c r="W70" i="10"/>
  <c r="W78" i="10"/>
  <c r="W86" i="10"/>
  <c r="W94" i="10"/>
  <c r="W102" i="10"/>
  <c r="W27" i="10"/>
  <c r="W75" i="10"/>
  <c r="W7" i="10"/>
  <c r="W15" i="10"/>
  <c r="W23" i="10"/>
  <c r="W31" i="10"/>
  <c r="W39" i="10"/>
  <c r="W47" i="10"/>
  <c r="W55" i="10"/>
  <c r="W63" i="10"/>
  <c r="W71" i="10"/>
  <c r="W79" i="10"/>
  <c r="W87" i="10"/>
  <c r="W95" i="10"/>
  <c r="W103" i="10"/>
  <c r="W11" i="10"/>
  <c r="W91" i="10"/>
  <c r="W8" i="10"/>
  <c r="W16" i="10"/>
  <c r="W24" i="10"/>
  <c r="W32" i="10"/>
  <c r="W40" i="10"/>
  <c r="W48" i="10"/>
  <c r="W56" i="10"/>
  <c r="W64" i="10"/>
  <c r="W72" i="10"/>
  <c r="W80" i="10"/>
  <c r="W88" i="10"/>
  <c r="W96" i="10"/>
  <c r="W104" i="10"/>
  <c r="W19" i="10"/>
  <c r="W107" i="10"/>
  <c r="W9" i="10"/>
  <c r="W17" i="10"/>
  <c r="W25" i="10"/>
  <c r="W33" i="10"/>
  <c r="W41" i="10"/>
  <c r="W49" i="10"/>
  <c r="W57" i="10"/>
  <c r="W65" i="10"/>
  <c r="W73" i="10"/>
  <c r="W81" i="10"/>
  <c r="W89" i="10"/>
  <c r="W97" i="10"/>
  <c r="W105" i="10"/>
  <c r="W3" i="10"/>
  <c r="W35" i="10"/>
  <c r="W83" i="10"/>
  <c r="W10" i="10"/>
  <c r="W18" i="10"/>
  <c r="W26" i="10"/>
  <c r="W34" i="10"/>
  <c r="W42" i="10"/>
  <c r="W50" i="10"/>
  <c r="W58" i="10"/>
  <c r="W66" i="10"/>
  <c r="W74" i="10"/>
  <c r="W82" i="10"/>
  <c r="W90" i="10"/>
  <c r="W98" i="10"/>
  <c r="W106" i="10"/>
  <c r="W51" i="10"/>
  <c r="Q4" i="10"/>
  <c r="Q12" i="10"/>
  <c r="Q20" i="10"/>
  <c r="Q28" i="10"/>
  <c r="Q36" i="10"/>
  <c r="Q44" i="10"/>
  <c r="Q52" i="10"/>
  <c r="Q60" i="10"/>
  <c r="Q68" i="10"/>
  <c r="Q76" i="10"/>
  <c r="Q84" i="10"/>
  <c r="Q92" i="10"/>
  <c r="Q100" i="10"/>
  <c r="Q5" i="10"/>
  <c r="Q13" i="10"/>
  <c r="Q21" i="10"/>
  <c r="Q29" i="10"/>
  <c r="Q37" i="10"/>
  <c r="Q45" i="10"/>
  <c r="Q53" i="10"/>
  <c r="Q61" i="10"/>
  <c r="Q69" i="10"/>
  <c r="Q77" i="10"/>
  <c r="Q85" i="10"/>
  <c r="Q93" i="10"/>
  <c r="Q101" i="10"/>
  <c r="Q6" i="10"/>
  <c r="Q14" i="10"/>
  <c r="Q22" i="10"/>
  <c r="Q30" i="10"/>
  <c r="Q38" i="10"/>
  <c r="Q46" i="10"/>
  <c r="Q54" i="10"/>
  <c r="Q62" i="10"/>
  <c r="Q70" i="10"/>
  <c r="Q78" i="10"/>
  <c r="Q86" i="10"/>
  <c r="Q94" i="10"/>
  <c r="Q102" i="10"/>
  <c r="Q7" i="10"/>
  <c r="Q15" i="10"/>
  <c r="Q23" i="10"/>
  <c r="Q31" i="10"/>
  <c r="Q39" i="10"/>
  <c r="Q47" i="10"/>
  <c r="Q55" i="10"/>
  <c r="Q63" i="10"/>
  <c r="Q71" i="10"/>
  <c r="Q79" i="10"/>
  <c r="Q87" i="10"/>
  <c r="Q95" i="10"/>
  <c r="Q103" i="10"/>
  <c r="Q8" i="10"/>
  <c r="Q16" i="10"/>
  <c r="Q24" i="10"/>
  <c r="Q32" i="10"/>
  <c r="Q40" i="10"/>
  <c r="Q48" i="10"/>
  <c r="Q56" i="10"/>
  <c r="Q64" i="10"/>
  <c r="Q72" i="10"/>
  <c r="Q80" i="10"/>
  <c r="Q88" i="10"/>
  <c r="Q96" i="10"/>
  <c r="Q104" i="10"/>
  <c r="Q9" i="10"/>
  <c r="Q17" i="10"/>
  <c r="Q25" i="10"/>
  <c r="Q33" i="10"/>
  <c r="Q41" i="10"/>
  <c r="Q49" i="10"/>
  <c r="Q57" i="10"/>
  <c r="Q65" i="10"/>
  <c r="Q73" i="10"/>
  <c r="Q81" i="10"/>
  <c r="Q89" i="10"/>
  <c r="Q97" i="10"/>
  <c r="Q105" i="10"/>
  <c r="Q3" i="10"/>
  <c r="Q10" i="10"/>
  <c r="Q18" i="10"/>
  <c r="Q26" i="10"/>
  <c r="Q34" i="10"/>
  <c r="Q42" i="10"/>
  <c r="Q50" i="10"/>
  <c r="Q58" i="10"/>
  <c r="Q66" i="10"/>
  <c r="Q74" i="10"/>
  <c r="Q82" i="10"/>
  <c r="Q90" i="10"/>
  <c r="Q98" i="10"/>
  <c r="Q106" i="10"/>
  <c r="Q11" i="10"/>
  <c r="Q19" i="10"/>
  <c r="Q27" i="10"/>
  <c r="Q35" i="10"/>
  <c r="Q43" i="10"/>
  <c r="Q51" i="10"/>
  <c r="Q59" i="10"/>
  <c r="Q67" i="10"/>
  <c r="Q75" i="10"/>
  <c r="Q83" i="10"/>
  <c r="Q91" i="10"/>
  <c r="Q99" i="10"/>
  <c r="K4" i="10"/>
  <c r="K12" i="10"/>
  <c r="K20" i="10"/>
  <c r="K28" i="10"/>
  <c r="K36" i="10"/>
  <c r="K44" i="10"/>
  <c r="K52" i="10"/>
  <c r="K60" i="10"/>
  <c r="K68" i="10"/>
  <c r="K76" i="10"/>
  <c r="K84" i="10"/>
  <c r="K92" i="10"/>
  <c r="K100" i="10"/>
  <c r="K108" i="10"/>
  <c r="K3" i="10"/>
  <c r="K5" i="10"/>
  <c r="K13" i="10"/>
  <c r="K21" i="10"/>
  <c r="K29" i="10"/>
  <c r="K37" i="10"/>
  <c r="K45" i="10"/>
  <c r="K53" i="10"/>
  <c r="K61" i="10"/>
  <c r="K69" i="10"/>
  <c r="K77" i="10"/>
  <c r="K85" i="10"/>
  <c r="K93" i="10"/>
  <c r="K101" i="10"/>
  <c r="K109" i="10"/>
  <c r="K6" i="10"/>
  <c r="K14" i="10"/>
  <c r="K22" i="10"/>
  <c r="K30" i="10"/>
  <c r="K38" i="10"/>
  <c r="K46" i="10"/>
  <c r="K54" i="10"/>
  <c r="K62" i="10"/>
  <c r="K70" i="10"/>
  <c r="K78" i="10"/>
  <c r="K86" i="10"/>
  <c r="K94" i="10"/>
  <c r="K102" i="10"/>
  <c r="K7" i="10"/>
  <c r="K15" i="10"/>
  <c r="K23" i="10"/>
  <c r="K31" i="10"/>
  <c r="K39" i="10"/>
  <c r="K47" i="10"/>
  <c r="K55" i="10"/>
  <c r="K63" i="10"/>
  <c r="K71" i="10"/>
  <c r="K79" i="10"/>
  <c r="K87" i="10"/>
  <c r="K95" i="10"/>
  <c r="K103" i="10"/>
  <c r="K8" i="10"/>
  <c r="K16" i="10"/>
  <c r="K24" i="10"/>
  <c r="K32" i="10"/>
  <c r="K40" i="10"/>
  <c r="K48" i="10"/>
  <c r="K56" i="10"/>
  <c r="K64" i="10"/>
  <c r="K72" i="10"/>
  <c r="K80" i="10"/>
  <c r="K88" i="10"/>
  <c r="K96" i="10"/>
  <c r="K104" i="10"/>
  <c r="K9" i="10"/>
  <c r="K17" i="10"/>
  <c r="K25" i="10"/>
  <c r="K33" i="10"/>
  <c r="K41" i="10"/>
  <c r="K49" i="10"/>
  <c r="K57" i="10"/>
  <c r="K65" i="10"/>
  <c r="K73" i="10"/>
  <c r="K81" i="10"/>
  <c r="K89" i="10"/>
  <c r="K97" i="10"/>
  <c r="K105" i="10"/>
  <c r="K10" i="10"/>
  <c r="K18" i="10"/>
  <c r="K26" i="10"/>
  <c r="K34" i="10"/>
  <c r="K42" i="10"/>
  <c r="K50" i="10"/>
  <c r="K58" i="10"/>
  <c r="K66" i="10"/>
  <c r="K74" i="10"/>
  <c r="K82" i="10"/>
  <c r="K90" i="10"/>
  <c r="K98" i="10"/>
  <c r="K106" i="10"/>
  <c r="K11" i="10"/>
  <c r="K19" i="10"/>
  <c r="K27" i="10"/>
  <c r="K35" i="10"/>
  <c r="K43" i="10"/>
  <c r="K51" i="10"/>
  <c r="K59" i="10"/>
  <c r="K67" i="10"/>
  <c r="K75" i="10"/>
  <c r="K83" i="10"/>
  <c r="K91" i="10"/>
  <c r="K99" i="10"/>
  <c r="K107" i="10"/>
  <c r="E4" i="10"/>
  <c r="E12" i="10"/>
  <c r="E20" i="10"/>
  <c r="E28" i="10"/>
  <c r="E36" i="10"/>
  <c r="E44" i="10"/>
  <c r="E52" i="10"/>
  <c r="E60" i="10"/>
  <c r="E68" i="10"/>
  <c r="E76" i="10"/>
  <c r="E84" i="10"/>
  <c r="E92" i="10"/>
  <c r="E100" i="10"/>
  <c r="E5" i="10"/>
  <c r="E13" i="10"/>
  <c r="E21" i="10"/>
  <c r="E29" i="10"/>
  <c r="E37" i="10"/>
  <c r="E45" i="10"/>
  <c r="E53" i="10"/>
  <c r="E61" i="10"/>
  <c r="E69" i="10"/>
  <c r="E77" i="10"/>
  <c r="E85" i="10"/>
  <c r="E93" i="10"/>
  <c r="E101" i="10"/>
  <c r="E6" i="10"/>
  <c r="E14" i="10"/>
  <c r="E22" i="10"/>
  <c r="E30" i="10"/>
  <c r="E38" i="10"/>
  <c r="E46" i="10"/>
  <c r="E54" i="10"/>
  <c r="E62" i="10"/>
  <c r="E70" i="10"/>
  <c r="E78" i="10"/>
  <c r="E86" i="10"/>
  <c r="E94" i="10"/>
  <c r="E7" i="10"/>
  <c r="E15" i="10"/>
  <c r="E23" i="10"/>
  <c r="E31" i="10"/>
  <c r="E39" i="10"/>
  <c r="E47" i="10"/>
  <c r="E55" i="10"/>
  <c r="E63" i="10"/>
  <c r="E71" i="10"/>
  <c r="E79" i="10"/>
  <c r="E87" i="10"/>
  <c r="E95" i="10"/>
  <c r="E3" i="10"/>
  <c r="E8" i="10"/>
  <c r="E16" i="10"/>
  <c r="E24" i="10"/>
  <c r="E32" i="10"/>
  <c r="E40" i="10"/>
  <c r="E48" i="10"/>
  <c r="E56" i="10"/>
  <c r="E64" i="10"/>
  <c r="E72" i="10"/>
  <c r="E80" i="10"/>
  <c r="E88" i="10"/>
  <c r="E96" i="10"/>
  <c r="E9" i="10"/>
  <c r="E17" i="10"/>
  <c r="E25" i="10"/>
  <c r="E33" i="10"/>
  <c r="E41" i="10"/>
  <c r="E49" i="10"/>
  <c r="E57" i="10"/>
  <c r="E65" i="10"/>
  <c r="E73" i="10"/>
  <c r="E81" i="10"/>
  <c r="E89" i="10"/>
  <c r="E97" i="10"/>
  <c r="E10" i="10"/>
  <c r="E18" i="10"/>
  <c r="E26" i="10"/>
  <c r="E34" i="10"/>
  <c r="E42" i="10"/>
  <c r="E50" i="10"/>
  <c r="E58" i="10"/>
  <c r="E66" i="10"/>
  <c r="E74" i="10"/>
  <c r="E82" i="10"/>
  <c r="E90" i="10"/>
  <c r="E98" i="10"/>
  <c r="E11" i="10"/>
  <c r="E19" i="10"/>
  <c r="E27" i="10"/>
  <c r="E35" i="10"/>
  <c r="E43" i="10"/>
  <c r="E51" i="10"/>
  <c r="E59" i="10"/>
  <c r="E67" i="10"/>
  <c r="E75" i="10"/>
  <c r="E83" i="10"/>
  <c r="E91" i="10"/>
  <c r="E99" i="10"/>
  <c r="Q4" i="9"/>
  <c r="Q12" i="9"/>
  <c r="Q20" i="9"/>
  <c r="Q28" i="9"/>
  <c r="Q36" i="9"/>
  <c r="Q44" i="9"/>
  <c r="Q52" i="9"/>
  <c r="Q60" i="9"/>
  <c r="Q68" i="9"/>
  <c r="Q76" i="9"/>
  <c r="Q84" i="9"/>
  <c r="Q92" i="9"/>
  <c r="Q100" i="9"/>
  <c r="Q77" i="9"/>
  <c r="Q93" i="9"/>
  <c r="Q74" i="9"/>
  <c r="Q19" i="9"/>
  <c r="Q99" i="9"/>
  <c r="Q5" i="9"/>
  <c r="Q13" i="9"/>
  <c r="Q21" i="9"/>
  <c r="Q29" i="9"/>
  <c r="Q37" i="9"/>
  <c r="Q45" i="9"/>
  <c r="Q53" i="9"/>
  <c r="Q61" i="9"/>
  <c r="Q69" i="9"/>
  <c r="Q85" i="9"/>
  <c r="Q101" i="9"/>
  <c r="Q11" i="9"/>
  <c r="Q6" i="9"/>
  <c r="Q14" i="9"/>
  <c r="Q22" i="9"/>
  <c r="Q30" i="9"/>
  <c r="Q38" i="9"/>
  <c r="Q46" i="9"/>
  <c r="Q54" i="9"/>
  <c r="Q62" i="9"/>
  <c r="Q70" i="9"/>
  <c r="Q78" i="9"/>
  <c r="Q86" i="9"/>
  <c r="Q94" i="9"/>
  <c r="Q102" i="9"/>
  <c r="Q89" i="9"/>
  <c r="Q82" i="9"/>
  <c r="Q3" i="9"/>
  <c r="Q51" i="9"/>
  <c r="Q83" i="9"/>
  <c r="Q7" i="9"/>
  <c r="Q15" i="9"/>
  <c r="Q23" i="9"/>
  <c r="Q31" i="9"/>
  <c r="Q39" i="9"/>
  <c r="Q47" i="9"/>
  <c r="Q55" i="9"/>
  <c r="Q63" i="9"/>
  <c r="Q71" i="9"/>
  <c r="Q79" i="9"/>
  <c r="Q87" i="9"/>
  <c r="Q95" i="9"/>
  <c r="Q103" i="9"/>
  <c r="Q81" i="9"/>
  <c r="Q98" i="9"/>
  <c r="Q35" i="9"/>
  <c r="Q67" i="9"/>
  <c r="Q8" i="9"/>
  <c r="Q16" i="9"/>
  <c r="Q24" i="9"/>
  <c r="Q32" i="9"/>
  <c r="Q40" i="9"/>
  <c r="Q48" i="9"/>
  <c r="Q56" i="9"/>
  <c r="Q64" i="9"/>
  <c r="Q72" i="9"/>
  <c r="Q80" i="9"/>
  <c r="Q88" i="9"/>
  <c r="Q96" i="9"/>
  <c r="Q104" i="9"/>
  <c r="Q66" i="9"/>
  <c r="Q43" i="9"/>
  <c r="Q75" i="9"/>
  <c r="Q9" i="9"/>
  <c r="Q17" i="9"/>
  <c r="Q25" i="9"/>
  <c r="Q33" i="9"/>
  <c r="Q41" i="9"/>
  <c r="Q49" i="9"/>
  <c r="Q57" i="9"/>
  <c r="Q65" i="9"/>
  <c r="Q73" i="9"/>
  <c r="Q97" i="9"/>
  <c r="Q105" i="9"/>
  <c r="Q27" i="9"/>
  <c r="Q91" i="9"/>
  <c r="Q10" i="9"/>
  <c r="Q18" i="9"/>
  <c r="Q26" i="9"/>
  <c r="Q34" i="9"/>
  <c r="Q42" i="9"/>
  <c r="Q50" i="9"/>
  <c r="Q58" i="9"/>
  <c r="Q90" i="9"/>
  <c r="Q59" i="9"/>
  <c r="K4" i="9"/>
  <c r="K12" i="9"/>
  <c r="K20" i="9"/>
  <c r="K28" i="9"/>
  <c r="K36" i="9"/>
  <c r="K44" i="9"/>
  <c r="K52" i="9"/>
  <c r="K60" i="9"/>
  <c r="K68" i="9"/>
  <c r="K76" i="9"/>
  <c r="K84" i="9"/>
  <c r="K92" i="9"/>
  <c r="K100" i="9"/>
  <c r="K108" i="9"/>
  <c r="K116" i="9"/>
  <c r="K124" i="9"/>
  <c r="K3" i="9"/>
  <c r="K59" i="9"/>
  <c r="K67" i="9"/>
  <c r="K99" i="9"/>
  <c r="K5" i="9"/>
  <c r="K13" i="9"/>
  <c r="K21" i="9"/>
  <c r="K29" i="9"/>
  <c r="K37" i="9"/>
  <c r="K45" i="9"/>
  <c r="K53" i="9"/>
  <c r="K61" i="9"/>
  <c r="K69" i="9"/>
  <c r="K77" i="9"/>
  <c r="K85" i="9"/>
  <c r="K93" i="9"/>
  <c r="K101" i="9"/>
  <c r="K109" i="9"/>
  <c r="K117" i="9"/>
  <c r="K43" i="9"/>
  <c r="K83" i="9"/>
  <c r="K6" i="9"/>
  <c r="K14" i="9"/>
  <c r="K22" i="9"/>
  <c r="K30" i="9"/>
  <c r="K38" i="9"/>
  <c r="K46" i="9"/>
  <c r="K54" i="9"/>
  <c r="K62" i="9"/>
  <c r="K70" i="9"/>
  <c r="K78" i="9"/>
  <c r="K86" i="9"/>
  <c r="K94" i="9"/>
  <c r="K102" i="9"/>
  <c r="K110" i="9"/>
  <c r="K118" i="9"/>
  <c r="K35" i="9"/>
  <c r="K91" i="9"/>
  <c r="K7" i="9"/>
  <c r="K15" i="9"/>
  <c r="K23" i="9"/>
  <c r="K31" i="9"/>
  <c r="K39" i="9"/>
  <c r="K47" i="9"/>
  <c r="K55" i="9"/>
  <c r="K63" i="9"/>
  <c r="K71" i="9"/>
  <c r="K79" i="9"/>
  <c r="K87" i="9"/>
  <c r="K95" i="9"/>
  <c r="K103" i="9"/>
  <c r="K111" i="9"/>
  <c r="K119" i="9"/>
  <c r="K27" i="9"/>
  <c r="K107" i="9"/>
  <c r="K8" i="9"/>
  <c r="K16" i="9"/>
  <c r="K24" i="9"/>
  <c r="K32" i="9"/>
  <c r="K40" i="9"/>
  <c r="K48" i="9"/>
  <c r="K56" i="9"/>
  <c r="K64" i="9"/>
  <c r="K72" i="9"/>
  <c r="K80" i="9"/>
  <c r="K88" i="9"/>
  <c r="K96" i="9"/>
  <c r="K104" i="9"/>
  <c r="K112" i="9"/>
  <c r="K120" i="9"/>
  <c r="K19" i="9"/>
  <c r="K123" i="9"/>
  <c r="K9" i="9"/>
  <c r="K17" i="9"/>
  <c r="K25" i="9"/>
  <c r="K33" i="9"/>
  <c r="K41" i="9"/>
  <c r="K49" i="9"/>
  <c r="K57" i="9"/>
  <c r="K65" i="9"/>
  <c r="K73" i="9"/>
  <c r="K81" i="9"/>
  <c r="K89" i="9"/>
  <c r="K97" i="9"/>
  <c r="K105" i="9"/>
  <c r="K113" i="9"/>
  <c r="K121" i="9"/>
  <c r="K11" i="9"/>
  <c r="K10" i="9"/>
  <c r="K18" i="9"/>
  <c r="K26" i="9"/>
  <c r="K34" i="9"/>
  <c r="K42" i="9"/>
  <c r="K50" i="9"/>
  <c r="K58" i="9"/>
  <c r="K66" i="9"/>
  <c r="K74" i="9"/>
  <c r="K82" i="9"/>
  <c r="K90" i="9"/>
  <c r="K98" i="9"/>
  <c r="K106" i="9"/>
  <c r="K114" i="9"/>
  <c r="K122" i="9"/>
  <c r="K51" i="9"/>
  <c r="K75" i="9"/>
  <c r="K115" i="9"/>
  <c r="E4" i="9"/>
  <c r="E12" i="9"/>
  <c r="E20" i="9"/>
  <c r="E28" i="9"/>
  <c r="E36" i="9"/>
  <c r="E44" i="9"/>
  <c r="E52" i="9"/>
  <c r="E60" i="9"/>
  <c r="E68" i="9"/>
  <c r="E76" i="9"/>
  <c r="E84" i="9"/>
  <c r="E92" i="9"/>
  <c r="E100" i="9"/>
  <c r="E108" i="9"/>
  <c r="E116" i="9"/>
  <c r="E124" i="9"/>
  <c r="E132" i="9"/>
  <c r="E140" i="9"/>
  <c r="E5" i="9"/>
  <c r="E13" i="9"/>
  <c r="E21" i="9"/>
  <c r="E29" i="9"/>
  <c r="E37" i="9"/>
  <c r="E45" i="9"/>
  <c r="E53" i="9"/>
  <c r="E61" i="9"/>
  <c r="E69" i="9"/>
  <c r="E77" i="9"/>
  <c r="E85" i="9"/>
  <c r="E93" i="9"/>
  <c r="E101" i="9"/>
  <c r="E109" i="9"/>
  <c r="E117" i="9"/>
  <c r="E125" i="9"/>
  <c r="E133" i="9"/>
  <c r="E6" i="9"/>
  <c r="E14" i="9"/>
  <c r="E22" i="9"/>
  <c r="E30" i="9"/>
  <c r="E38" i="9"/>
  <c r="E46" i="9"/>
  <c r="E54" i="9"/>
  <c r="E62" i="9"/>
  <c r="E70" i="9"/>
  <c r="E78" i="9"/>
  <c r="E86" i="9"/>
  <c r="E94" i="9"/>
  <c r="E102" i="9"/>
  <c r="E110" i="9"/>
  <c r="E118" i="9"/>
  <c r="E126" i="9"/>
  <c r="E134" i="9"/>
  <c r="E3" i="9"/>
  <c r="E7" i="9"/>
  <c r="E15" i="9"/>
  <c r="E23" i="9"/>
  <c r="E31" i="9"/>
  <c r="E39" i="9"/>
  <c r="E47" i="9"/>
  <c r="E55" i="9"/>
  <c r="E63" i="9"/>
  <c r="E71" i="9"/>
  <c r="E79" i="9"/>
  <c r="E87" i="9"/>
  <c r="E95" i="9"/>
  <c r="E103" i="9"/>
  <c r="E111" i="9"/>
  <c r="E119" i="9"/>
  <c r="E127" i="9"/>
  <c r="E135" i="9"/>
  <c r="E8" i="9"/>
  <c r="E16" i="9"/>
  <c r="E24" i="9"/>
  <c r="E32" i="9"/>
  <c r="E40" i="9"/>
  <c r="E48" i="9"/>
  <c r="E56" i="9"/>
  <c r="E64" i="9"/>
  <c r="E72" i="9"/>
  <c r="E80" i="9"/>
  <c r="E88" i="9"/>
  <c r="E96" i="9"/>
  <c r="E104" i="9"/>
  <c r="E112" i="9"/>
  <c r="E120" i="9"/>
  <c r="E128" i="9"/>
  <c r="E136" i="9"/>
  <c r="E9" i="9"/>
  <c r="E17" i="9"/>
  <c r="E25" i="9"/>
  <c r="E33" i="9"/>
  <c r="E41" i="9"/>
  <c r="E49" i="9"/>
  <c r="E57" i="9"/>
  <c r="E65" i="9"/>
  <c r="E73" i="9"/>
  <c r="E81" i="9"/>
  <c r="E89" i="9"/>
  <c r="E97" i="9"/>
  <c r="E105" i="9"/>
  <c r="E113" i="9"/>
  <c r="E121" i="9"/>
  <c r="E129" i="9"/>
  <c r="E137" i="9"/>
  <c r="E10" i="9"/>
  <c r="E18" i="9"/>
  <c r="E26" i="9"/>
  <c r="E34" i="9"/>
  <c r="E42" i="9"/>
  <c r="E50" i="9"/>
  <c r="E58" i="9"/>
  <c r="E66" i="9"/>
  <c r="E74" i="9"/>
  <c r="E82" i="9"/>
  <c r="E90" i="9"/>
  <c r="E98" i="9"/>
  <c r="E106" i="9"/>
  <c r="E114" i="9"/>
  <c r="E122" i="9"/>
  <c r="E130" i="9"/>
  <c r="E138" i="9"/>
  <c r="E11" i="9"/>
  <c r="E19" i="9"/>
  <c r="E27" i="9"/>
  <c r="E35" i="9"/>
  <c r="E43" i="9"/>
  <c r="E51" i="9"/>
  <c r="E59" i="9"/>
  <c r="E67" i="9"/>
  <c r="E75" i="9"/>
  <c r="E83" i="9"/>
  <c r="E91" i="9"/>
  <c r="E99" i="9"/>
  <c r="E107" i="9"/>
  <c r="E115" i="9"/>
  <c r="E123" i="9"/>
  <c r="E131" i="9"/>
  <c r="E139" i="9"/>
  <c r="AI4" i="6"/>
  <c r="AI12" i="6"/>
  <c r="AI20" i="6"/>
  <c r="AI28" i="6"/>
  <c r="AI36" i="6"/>
  <c r="AI44" i="6"/>
  <c r="AI52" i="6"/>
  <c r="AI60" i="6"/>
  <c r="AI68" i="6"/>
  <c r="AI76" i="6"/>
  <c r="AI84" i="6"/>
  <c r="AI92" i="6"/>
  <c r="AI100" i="6"/>
  <c r="AI101" i="6"/>
  <c r="AI94" i="6"/>
  <c r="AI5" i="6"/>
  <c r="AI13" i="6"/>
  <c r="AI21" i="6"/>
  <c r="AI29" i="6"/>
  <c r="AI37" i="6"/>
  <c r="AI45" i="6"/>
  <c r="AI53" i="6"/>
  <c r="AI61" i="6"/>
  <c r="AI69" i="6"/>
  <c r="AI77" i="6"/>
  <c r="AI85" i="6"/>
  <c r="AI93" i="6"/>
  <c r="AI86" i="6"/>
  <c r="AI6" i="6"/>
  <c r="AI14" i="6"/>
  <c r="AI22" i="6"/>
  <c r="AI30" i="6"/>
  <c r="AI38" i="6"/>
  <c r="AI46" i="6"/>
  <c r="AI78" i="6"/>
  <c r="AI7" i="6"/>
  <c r="AI15" i="6"/>
  <c r="AI23" i="6"/>
  <c r="AI31" i="6"/>
  <c r="AI39" i="6"/>
  <c r="AI47" i="6"/>
  <c r="AI55" i="6"/>
  <c r="AI63" i="6"/>
  <c r="AI71" i="6"/>
  <c r="AI79" i="6"/>
  <c r="AI87" i="6"/>
  <c r="AI95" i="6"/>
  <c r="AI103" i="6"/>
  <c r="AI62" i="6"/>
  <c r="AI8" i="6"/>
  <c r="AI16" i="6"/>
  <c r="AI24" i="6"/>
  <c r="AI32" i="6"/>
  <c r="AI40" i="6"/>
  <c r="AI48" i="6"/>
  <c r="AI56" i="6"/>
  <c r="AI64" i="6"/>
  <c r="AI72" i="6"/>
  <c r="AI80" i="6"/>
  <c r="AI88" i="6"/>
  <c r="AI96" i="6"/>
  <c r="AI104" i="6"/>
  <c r="AI9" i="6"/>
  <c r="AI17" i="6"/>
  <c r="AI25" i="6"/>
  <c r="AI33" i="6"/>
  <c r="AI41" i="6"/>
  <c r="AI49" i="6"/>
  <c r="AI57" i="6"/>
  <c r="AI65" i="6"/>
  <c r="AI73" i="6"/>
  <c r="AI81" i="6"/>
  <c r="AI89" i="6"/>
  <c r="AI97" i="6"/>
  <c r="AI105" i="6"/>
  <c r="AI70" i="6"/>
  <c r="AI10" i="6"/>
  <c r="AI18" i="6"/>
  <c r="AI26" i="6"/>
  <c r="AI34" i="6"/>
  <c r="AI42" i="6"/>
  <c r="AI50" i="6"/>
  <c r="AI58" i="6"/>
  <c r="AI66" i="6"/>
  <c r="AI74" i="6"/>
  <c r="AI82" i="6"/>
  <c r="AI90" i="6"/>
  <c r="AI98" i="6"/>
  <c r="AI3" i="6"/>
  <c r="AI102" i="6"/>
  <c r="AI11" i="6"/>
  <c r="AI19" i="6"/>
  <c r="AI27" i="6"/>
  <c r="AI35" i="6"/>
  <c r="AI43" i="6"/>
  <c r="AI51" i="6"/>
  <c r="AI59" i="6"/>
  <c r="AI67" i="6"/>
  <c r="AI75" i="6"/>
  <c r="AI83" i="6"/>
  <c r="AI91" i="6"/>
  <c r="AI99" i="6"/>
  <c r="AI54" i="6"/>
  <c r="AC4" i="6"/>
  <c r="AC12" i="6"/>
  <c r="AC20" i="6"/>
  <c r="AC28" i="6"/>
  <c r="AC36" i="6"/>
  <c r="AC44" i="6"/>
  <c r="AC52" i="6"/>
  <c r="AC60" i="6"/>
  <c r="AC68" i="6"/>
  <c r="AC76" i="6"/>
  <c r="AC84" i="6"/>
  <c r="AC92" i="6"/>
  <c r="AC100" i="6"/>
  <c r="AC108" i="6"/>
  <c r="AC50" i="6"/>
  <c r="AC114" i="6"/>
  <c r="AC35" i="6"/>
  <c r="AC83" i="6"/>
  <c r="AC5" i="6"/>
  <c r="AC13" i="6"/>
  <c r="AC21" i="6"/>
  <c r="AC29" i="6"/>
  <c r="AC37" i="6"/>
  <c r="AC45" i="6"/>
  <c r="AC53" i="6"/>
  <c r="AC61" i="6"/>
  <c r="AC69" i="6"/>
  <c r="AC77" i="6"/>
  <c r="AC85" i="6"/>
  <c r="AC93" i="6"/>
  <c r="AC101" i="6"/>
  <c r="AC109" i="6"/>
  <c r="AC34" i="6"/>
  <c r="AC82" i="6"/>
  <c r="AC27" i="6"/>
  <c r="AC75" i="6"/>
  <c r="AC6" i="6"/>
  <c r="AC14" i="6"/>
  <c r="AC22" i="6"/>
  <c r="AC30" i="6"/>
  <c r="AC38" i="6"/>
  <c r="AC46" i="6"/>
  <c r="AC54" i="6"/>
  <c r="AC62" i="6"/>
  <c r="AC70" i="6"/>
  <c r="AC78" i="6"/>
  <c r="AC86" i="6"/>
  <c r="AC94" i="6"/>
  <c r="AC102" i="6"/>
  <c r="AC110" i="6"/>
  <c r="AC26" i="6"/>
  <c r="AC58" i="6"/>
  <c r="AC74" i="6"/>
  <c r="AC11" i="6"/>
  <c r="AC67" i="6"/>
  <c r="AC99" i="6"/>
  <c r="AC7" i="6"/>
  <c r="AC15" i="6"/>
  <c r="AC23" i="6"/>
  <c r="AC31" i="6"/>
  <c r="AC39" i="6"/>
  <c r="AC47" i="6"/>
  <c r="AC55" i="6"/>
  <c r="AC63" i="6"/>
  <c r="AC71" i="6"/>
  <c r="AC79" i="6"/>
  <c r="AC87" i="6"/>
  <c r="AC95" i="6"/>
  <c r="AC103" i="6"/>
  <c r="AC111" i="6"/>
  <c r="AC42" i="6"/>
  <c r="AC90" i="6"/>
  <c r="AC43" i="6"/>
  <c r="AC91" i="6"/>
  <c r="AC8" i="6"/>
  <c r="AC16" i="6"/>
  <c r="AC24" i="6"/>
  <c r="AC32" i="6"/>
  <c r="AC40" i="6"/>
  <c r="AC48" i="6"/>
  <c r="AC56" i="6"/>
  <c r="AC64" i="6"/>
  <c r="AC72" i="6"/>
  <c r="AC80" i="6"/>
  <c r="AC88" i="6"/>
  <c r="AC96" i="6"/>
  <c r="AC104" i="6"/>
  <c r="AC112" i="6"/>
  <c r="AC18" i="6"/>
  <c r="AC98" i="6"/>
  <c r="AC3" i="6"/>
  <c r="AC51" i="6"/>
  <c r="AC9" i="6"/>
  <c r="AC17" i="6"/>
  <c r="AC25" i="6"/>
  <c r="AC33" i="6"/>
  <c r="AC41" i="6"/>
  <c r="AC49" i="6"/>
  <c r="AC57" i="6"/>
  <c r="AC65" i="6"/>
  <c r="AC73" i="6"/>
  <c r="AC81" i="6"/>
  <c r="AC89" i="6"/>
  <c r="AC97" i="6"/>
  <c r="AC105" i="6"/>
  <c r="AC113" i="6"/>
  <c r="AC10" i="6"/>
  <c r="AC66" i="6"/>
  <c r="AC106" i="6"/>
  <c r="AC19" i="6"/>
  <c r="AC59" i="6"/>
  <c r="AC107" i="6"/>
  <c r="W4" i="6"/>
  <c r="W12" i="6"/>
  <c r="W20" i="6"/>
  <c r="W28" i="6"/>
  <c r="W36" i="6"/>
  <c r="W44" i="6"/>
  <c r="W52" i="6"/>
  <c r="W60" i="6"/>
  <c r="W68" i="6"/>
  <c r="W76" i="6"/>
  <c r="W84" i="6"/>
  <c r="W92" i="6"/>
  <c r="W100" i="6"/>
  <c r="W108" i="6"/>
  <c r="W116" i="6"/>
  <c r="W5" i="6"/>
  <c r="W13" i="6"/>
  <c r="W21" i="6"/>
  <c r="W29" i="6"/>
  <c r="W37" i="6"/>
  <c r="W45" i="6"/>
  <c r="W53" i="6"/>
  <c r="W61" i="6"/>
  <c r="W69" i="6"/>
  <c r="W77" i="6"/>
  <c r="W85" i="6"/>
  <c r="W93" i="6"/>
  <c r="W101" i="6"/>
  <c r="W109" i="6"/>
  <c r="W117" i="6"/>
  <c r="W6" i="6"/>
  <c r="W14" i="6"/>
  <c r="W22" i="6"/>
  <c r="W30" i="6"/>
  <c r="W38" i="6"/>
  <c r="W46" i="6"/>
  <c r="W54" i="6"/>
  <c r="W62" i="6"/>
  <c r="W70" i="6"/>
  <c r="W78" i="6"/>
  <c r="W86" i="6"/>
  <c r="W94" i="6"/>
  <c r="W102" i="6"/>
  <c r="W110" i="6"/>
  <c r="W118" i="6"/>
  <c r="W7" i="6"/>
  <c r="W15" i="6"/>
  <c r="W23" i="6"/>
  <c r="W31" i="6"/>
  <c r="W39" i="6"/>
  <c r="W47" i="6"/>
  <c r="W55" i="6"/>
  <c r="W63" i="6"/>
  <c r="W71" i="6"/>
  <c r="W79" i="6"/>
  <c r="W87" i="6"/>
  <c r="W95" i="6"/>
  <c r="W103" i="6"/>
  <c r="W111" i="6"/>
  <c r="W119" i="6"/>
  <c r="W8" i="6"/>
  <c r="W16" i="6"/>
  <c r="W24" i="6"/>
  <c r="W32" i="6"/>
  <c r="W40" i="6"/>
  <c r="W48" i="6"/>
  <c r="W56" i="6"/>
  <c r="W64" i="6"/>
  <c r="W72" i="6"/>
  <c r="W80" i="6"/>
  <c r="W88" i="6"/>
  <c r="W96" i="6"/>
  <c r="W104" i="6"/>
  <c r="W112" i="6"/>
  <c r="W120" i="6"/>
  <c r="W9" i="6"/>
  <c r="W17" i="6"/>
  <c r="W25" i="6"/>
  <c r="W33" i="6"/>
  <c r="W41" i="6"/>
  <c r="W49" i="6"/>
  <c r="W57" i="6"/>
  <c r="W65" i="6"/>
  <c r="W73" i="6"/>
  <c r="W81" i="6"/>
  <c r="W89" i="6"/>
  <c r="W97" i="6"/>
  <c r="W105" i="6"/>
  <c r="W113" i="6"/>
  <c r="W121" i="6"/>
  <c r="W10" i="6"/>
  <c r="W18" i="6"/>
  <c r="W26" i="6"/>
  <c r="W34" i="6"/>
  <c r="W42" i="6"/>
  <c r="W50" i="6"/>
  <c r="W58" i="6"/>
  <c r="W66" i="6"/>
  <c r="W74" i="6"/>
  <c r="W82" i="6"/>
  <c r="W90" i="6"/>
  <c r="W98" i="6"/>
  <c r="W106" i="6"/>
  <c r="W114" i="6"/>
  <c r="W122" i="6"/>
  <c r="W11" i="6"/>
  <c r="W19" i="6"/>
  <c r="W27" i="6"/>
  <c r="W35" i="6"/>
  <c r="W43" i="6"/>
  <c r="W51" i="6"/>
  <c r="W59" i="6"/>
  <c r="W67" i="6"/>
  <c r="W75" i="6"/>
  <c r="W83" i="6"/>
  <c r="W91" i="6"/>
  <c r="W99" i="6"/>
  <c r="W107" i="6"/>
  <c r="W115" i="6"/>
  <c r="W123" i="6"/>
  <c r="W3" i="6"/>
  <c r="Q4" i="6"/>
  <c r="Q12" i="6"/>
  <c r="Q20" i="6"/>
  <c r="Q28" i="6"/>
  <c r="Q36" i="6"/>
  <c r="Q44" i="6"/>
  <c r="Q52" i="6"/>
  <c r="Q60" i="6"/>
  <c r="Q68" i="6"/>
  <c r="Q76" i="6"/>
  <c r="Q84" i="6"/>
  <c r="Q92" i="6"/>
  <c r="Q100" i="6"/>
  <c r="Q108" i="6"/>
  <c r="Q116" i="6"/>
  <c r="Q5" i="6"/>
  <c r="Q21" i="6"/>
  <c r="Q29" i="6"/>
  <c r="Q37" i="6"/>
  <c r="Q45" i="6"/>
  <c r="Q61" i="6"/>
  <c r="Q85" i="6"/>
  <c r="Q6" i="6"/>
  <c r="Q14" i="6"/>
  <c r="Q22" i="6"/>
  <c r="Q30" i="6"/>
  <c r="Q38" i="6"/>
  <c r="Q46" i="6"/>
  <c r="Q54" i="6"/>
  <c r="Q62" i="6"/>
  <c r="Q70" i="6"/>
  <c r="Q78" i="6"/>
  <c r="Q86" i="6"/>
  <c r="Q94" i="6"/>
  <c r="Q102" i="6"/>
  <c r="Q110" i="6"/>
  <c r="Q118" i="6"/>
  <c r="Q114" i="6"/>
  <c r="Q3" i="6"/>
  <c r="Q77" i="6"/>
  <c r="Q7" i="6"/>
  <c r="Q15" i="6"/>
  <c r="Q23" i="6"/>
  <c r="Q31" i="6"/>
  <c r="Q39" i="6"/>
  <c r="Q47" i="6"/>
  <c r="Q55" i="6"/>
  <c r="Q63" i="6"/>
  <c r="Q71" i="6"/>
  <c r="Q79" i="6"/>
  <c r="Q87" i="6"/>
  <c r="Q95" i="6"/>
  <c r="Q103" i="6"/>
  <c r="Q111" i="6"/>
  <c r="Q119" i="6"/>
  <c r="Q106" i="6"/>
  <c r="Q101" i="6"/>
  <c r="Q8" i="6"/>
  <c r="Q16" i="6"/>
  <c r="Q24" i="6"/>
  <c r="Q32" i="6"/>
  <c r="Q40" i="6"/>
  <c r="Q48" i="6"/>
  <c r="Q56" i="6"/>
  <c r="Q64" i="6"/>
  <c r="Q72" i="6"/>
  <c r="Q80" i="6"/>
  <c r="Q88" i="6"/>
  <c r="Q96" i="6"/>
  <c r="Q104" i="6"/>
  <c r="Q112" i="6"/>
  <c r="Q120" i="6"/>
  <c r="Q90" i="6"/>
  <c r="Q109" i="6"/>
  <c r="Q9" i="6"/>
  <c r="Q17" i="6"/>
  <c r="Q25" i="6"/>
  <c r="Q33" i="6"/>
  <c r="Q41" i="6"/>
  <c r="Q49" i="6"/>
  <c r="Q57" i="6"/>
  <c r="Q65" i="6"/>
  <c r="Q73" i="6"/>
  <c r="Q81" i="6"/>
  <c r="Q89" i="6"/>
  <c r="Q97" i="6"/>
  <c r="Q105" i="6"/>
  <c r="Q113" i="6"/>
  <c r="Q121" i="6"/>
  <c r="Q98" i="6"/>
  <c r="Q53" i="6"/>
  <c r="Q10" i="6"/>
  <c r="Q18" i="6"/>
  <c r="Q26" i="6"/>
  <c r="Q34" i="6"/>
  <c r="Q42" i="6"/>
  <c r="Q50" i="6"/>
  <c r="Q58" i="6"/>
  <c r="Q66" i="6"/>
  <c r="Q74" i="6"/>
  <c r="Q82" i="6"/>
  <c r="Q117" i="6"/>
  <c r="Q11" i="6"/>
  <c r="Q19" i="6"/>
  <c r="Q27" i="6"/>
  <c r="Q35" i="6"/>
  <c r="Q43" i="6"/>
  <c r="Q51" i="6"/>
  <c r="Q59" i="6"/>
  <c r="Q67" i="6"/>
  <c r="Q75" i="6"/>
  <c r="Q83" i="6"/>
  <c r="Q91" i="6"/>
  <c r="Q99" i="6"/>
  <c r="Q107" i="6"/>
  <c r="Q115" i="6"/>
  <c r="Q13" i="6"/>
  <c r="Q69" i="6"/>
  <c r="Q93" i="6"/>
  <c r="K4" i="6"/>
  <c r="K12" i="6"/>
  <c r="K20" i="6"/>
  <c r="K28" i="6"/>
  <c r="K36" i="6"/>
  <c r="K44" i="6"/>
  <c r="K52" i="6"/>
  <c r="K60" i="6"/>
  <c r="K68" i="6"/>
  <c r="K76" i="6"/>
  <c r="K84" i="6"/>
  <c r="K92" i="6"/>
  <c r="K100" i="6"/>
  <c r="K108" i="6"/>
  <c r="K116" i="6"/>
  <c r="K3" i="6"/>
  <c r="K5" i="6"/>
  <c r="K13" i="6"/>
  <c r="K21" i="6"/>
  <c r="K29" i="6"/>
  <c r="K37" i="6"/>
  <c r="K45" i="6"/>
  <c r="K53" i="6"/>
  <c r="K61" i="6"/>
  <c r="K69" i="6"/>
  <c r="K77" i="6"/>
  <c r="K85" i="6"/>
  <c r="K93" i="6"/>
  <c r="K101" i="6"/>
  <c r="K109" i="6"/>
  <c r="K6" i="6"/>
  <c r="K14" i="6"/>
  <c r="K22" i="6"/>
  <c r="K30" i="6"/>
  <c r="K38" i="6"/>
  <c r="K46" i="6"/>
  <c r="K54" i="6"/>
  <c r="K62" i="6"/>
  <c r="K70" i="6"/>
  <c r="K78" i="6"/>
  <c r="K86" i="6"/>
  <c r="K94" i="6"/>
  <c r="K102" i="6"/>
  <c r="K110" i="6"/>
  <c r="K7" i="6"/>
  <c r="K15" i="6"/>
  <c r="K23" i="6"/>
  <c r="K31" i="6"/>
  <c r="K39" i="6"/>
  <c r="K47" i="6"/>
  <c r="K55" i="6"/>
  <c r="K63" i="6"/>
  <c r="K71" i="6"/>
  <c r="K79" i="6"/>
  <c r="K87" i="6"/>
  <c r="K95" i="6"/>
  <c r="K103" i="6"/>
  <c r="K111" i="6"/>
  <c r="K8" i="6"/>
  <c r="K16" i="6"/>
  <c r="K24" i="6"/>
  <c r="K32" i="6"/>
  <c r="K40" i="6"/>
  <c r="K48" i="6"/>
  <c r="K56" i="6"/>
  <c r="K64" i="6"/>
  <c r="K72" i="6"/>
  <c r="K80" i="6"/>
  <c r="K88" i="6"/>
  <c r="K96" i="6"/>
  <c r="K104" i="6"/>
  <c r="K112" i="6"/>
  <c r="K9" i="6"/>
  <c r="K17" i="6"/>
  <c r="K25" i="6"/>
  <c r="K33" i="6"/>
  <c r="K41" i="6"/>
  <c r="K49" i="6"/>
  <c r="K57" i="6"/>
  <c r="K65" i="6"/>
  <c r="K73" i="6"/>
  <c r="K81" i="6"/>
  <c r="K89" i="6"/>
  <c r="K97" i="6"/>
  <c r="K105" i="6"/>
  <c r="K113" i="6"/>
  <c r="K10" i="6"/>
  <c r="K18" i="6"/>
  <c r="K26" i="6"/>
  <c r="K34" i="6"/>
  <c r="K42" i="6"/>
  <c r="K50" i="6"/>
  <c r="K58" i="6"/>
  <c r="K66" i="6"/>
  <c r="K74" i="6"/>
  <c r="K82" i="6"/>
  <c r="K90" i="6"/>
  <c r="K98" i="6"/>
  <c r="K106" i="6"/>
  <c r="K114" i="6"/>
  <c r="K11" i="6"/>
  <c r="K19" i="6"/>
  <c r="K27" i="6"/>
  <c r="K35" i="6"/>
  <c r="K43" i="6"/>
  <c r="K51" i="6"/>
  <c r="K59" i="6"/>
  <c r="K67" i="6"/>
  <c r="K75" i="6"/>
  <c r="K83" i="6"/>
  <c r="K91" i="6"/>
  <c r="K99" i="6"/>
  <c r="K107" i="6"/>
  <c r="K115" i="6"/>
  <c r="E4" i="6"/>
  <c r="E12" i="6"/>
  <c r="E20" i="6"/>
  <c r="E28" i="6"/>
  <c r="E36" i="6"/>
  <c r="E44" i="6"/>
  <c r="E52" i="6"/>
  <c r="E60" i="6"/>
  <c r="E68" i="6"/>
  <c r="E76" i="6"/>
  <c r="E84" i="6"/>
  <c r="E92" i="6"/>
  <c r="E100" i="6"/>
  <c r="E108" i="6"/>
  <c r="E116" i="6"/>
  <c r="E5" i="6"/>
  <c r="E13" i="6"/>
  <c r="E21" i="6"/>
  <c r="E29" i="6"/>
  <c r="E37" i="6"/>
  <c r="E45" i="6"/>
  <c r="E53" i="6"/>
  <c r="E61" i="6"/>
  <c r="E69" i="6"/>
  <c r="E77" i="6"/>
  <c r="E85" i="6"/>
  <c r="E93" i="6"/>
  <c r="E101" i="6"/>
  <c r="E109" i="6"/>
  <c r="E117" i="6"/>
  <c r="E6" i="6"/>
  <c r="E14" i="6"/>
  <c r="E22" i="6"/>
  <c r="E30" i="6"/>
  <c r="E38" i="6"/>
  <c r="E46" i="6"/>
  <c r="E54" i="6"/>
  <c r="E62" i="6"/>
  <c r="E70" i="6"/>
  <c r="E78" i="6"/>
  <c r="E86" i="6"/>
  <c r="E94" i="6"/>
  <c r="E102" i="6"/>
  <c r="E110" i="6"/>
  <c r="E7" i="6"/>
  <c r="E15" i="6"/>
  <c r="E23" i="6"/>
  <c r="E31" i="6"/>
  <c r="E39" i="6"/>
  <c r="E47" i="6"/>
  <c r="E55" i="6"/>
  <c r="E63" i="6"/>
  <c r="E71" i="6"/>
  <c r="E79" i="6"/>
  <c r="E87" i="6"/>
  <c r="E95" i="6"/>
  <c r="E103" i="6"/>
  <c r="E111" i="6"/>
  <c r="E3" i="6"/>
  <c r="E8" i="6"/>
  <c r="E16" i="6"/>
  <c r="E24" i="6"/>
  <c r="E32" i="6"/>
  <c r="E40" i="6"/>
  <c r="E48" i="6"/>
  <c r="E56" i="6"/>
  <c r="E64" i="6"/>
  <c r="E72" i="6"/>
  <c r="E80" i="6"/>
  <c r="E88" i="6"/>
  <c r="E96" i="6"/>
  <c r="E104" i="6"/>
  <c r="E112" i="6"/>
  <c r="E9" i="6"/>
  <c r="E17" i="6"/>
  <c r="E25" i="6"/>
  <c r="E33" i="6"/>
  <c r="E41" i="6"/>
  <c r="E49" i="6"/>
  <c r="E57" i="6"/>
  <c r="E65" i="6"/>
  <c r="E73" i="6"/>
  <c r="E81" i="6"/>
  <c r="E89" i="6"/>
  <c r="E97" i="6"/>
  <c r="E105" i="6"/>
  <c r="E113" i="6"/>
  <c r="E10" i="6"/>
  <c r="E18" i="6"/>
  <c r="E26" i="6"/>
  <c r="E34" i="6"/>
  <c r="E42" i="6"/>
  <c r="E50" i="6"/>
  <c r="E58" i="6"/>
  <c r="E66" i="6"/>
  <c r="E74" i="6"/>
  <c r="E82" i="6"/>
  <c r="E90" i="6"/>
  <c r="E98" i="6"/>
  <c r="E106" i="6"/>
  <c r="E114" i="6"/>
  <c r="E11" i="6"/>
  <c r="E19" i="6"/>
  <c r="E27" i="6"/>
  <c r="E35" i="6"/>
  <c r="E43" i="6"/>
  <c r="E51" i="6"/>
  <c r="E59" i="6"/>
  <c r="E67" i="6"/>
  <c r="E75" i="6"/>
  <c r="E83" i="6"/>
  <c r="E91" i="6"/>
  <c r="E99" i="6"/>
  <c r="E107" i="6"/>
  <c r="E115" i="6"/>
  <c r="K5" i="5"/>
  <c r="K13" i="5"/>
  <c r="K21" i="5"/>
  <c r="K29" i="5"/>
  <c r="K37" i="5"/>
  <c r="K45" i="5"/>
  <c r="K53" i="5"/>
  <c r="K61" i="5"/>
  <c r="K69" i="5"/>
  <c r="K77" i="5"/>
  <c r="K85" i="5"/>
  <c r="K93" i="5"/>
  <c r="K101" i="5"/>
  <c r="K6" i="5"/>
  <c r="K14" i="5"/>
  <c r="K22" i="5"/>
  <c r="K30" i="5"/>
  <c r="K38" i="5"/>
  <c r="K46" i="5"/>
  <c r="K54" i="5"/>
  <c r="K62" i="5"/>
  <c r="K70" i="5"/>
  <c r="K78" i="5"/>
  <c r="K86" i="5"/>
  <c r="K94" i="5"/>
  <c r="K102" i="5"/>
  <c r="K4" i="5"/>
  <c r="K7" i="5"/>
  <c r="K15" i="5"/>
  <c r="K23" i="5"/>
  <c r="K31" i="5"/>
  <c r="K39" i="5"/>
  <c r="K47" i="5"/>
  <c r="K55" i="5"/>
  <c r="K63" i="5"/>
  <c r="K71" i="5"/>
  <c r="K79" i="5"/>
  <c r="K87" i="5"/>
  <c r="K95" i="5"/>
  <c r="K103" i="5"/>
  <c r="K3" i="5"/>
  <c r="K36" i="5"/>
  <c r="K92" i="5"/>
  <c r="K8" i="5"/>
  <c r="K16" i="5"/>
  <c r="K24" i="5"/>
  <c r="K32" i="5"/>
  <c r="K40" i="5"/>
  <c r="K48" i="5"/>
  <c r="K56" i="5"/>
  <c r="K64" i="5"/>
  <c r="K72" i="5"/>
  <c r="K80" i="5"/>
  <c r="K88" i="5"/>
  <c r="K96" i="5"/>
  <c r="K104" i="5"/>
  <c r="K44" i="5"/>
  <c r="K9" i="5"/>
  <c r="K17" i="5"/>
  <c r="K25" i="5"/>
  <c r="K33" i="5"/>
  <c r="K41" i="5"/>
  <c r="K49" i="5"/>
  <c r="K57" i="5"/>
  <c r="K65" i="5"/>
  <c r="K73" i="5"/>
  <c r="K81" i="5"/>
  <c r="K89" i="5"/>
  <c r="K97" i="5"/>
  <c r="K105" i="5"/>
  <c r="K60" i="5"/>
  <c r="K76" i="5"/>
  <c r="K10" i="5"/>
  <c r="K18" i="5"/>
  <c r="K26" i="5"/>
  <c r="K34" i="5"/>
  <c r="K42" i="5"/>
  <c r="K50" i="5"/>
  <c r="K58" i="5"/>
  <c r="K66" i="5"/>
  <c r="K74" i="5"/>
  <c r="K82" i="5"/>
  <c r="K90" i="5"/>
  <c r="K98" i="5"/>
  <c r="K106" i="5"/>
  <c r="K20" i="5"/>
  <c r="K100" i="5"/>
  <c r="K11" i="5"/>
  <c r="K19" i="5"/>
  <c r="K27" i="5"/>
  <c r="K35" i="5"/>
  <c r="K43" i="5"/>
  <c r="K51" i="5"/>
  <c r="K59" i="5"/>
  <c r="K67" i="5"/>
  <c r="K75" i="5"/>
  <c r="K83" i="5"/>
  <c r="K91" i="5"/>
  <c r="K99" i="5"/>
  <c r="K28" i="5"/>
  <c r="K12" i="5"/>
  <c r="K52" i="5"/>
  <c r="K68" i="5"/>
  <c r="K84" i="5"/>
  <c r="Q6" i="5"/>
  <c r="Q14" i="5"/>
  <c r="Q22" i="5"/>
  <c r="Q30" i="5"/>
  <c r="Q38" i="5"/>
  <c r="Q46" i="5"/>
  <c r="Q54" i="5"/>
  <c r="Q62" i="5"/>
  <c r="Q70" i="5"/>
  <c r="Q78" i="5"/>
  <c r="Q86" i="5"/>
  <c r="Q94" i="5"/>
  <c r="Q102" i="5"/>
  <c r="Q110" i="5"/>
  <c r="Q72" i="5"/>
  <c r="Q96" i="5"/>
  <c r="Q45" i="5"/>
  <c r="Q7" i="5"/>
  <c r="Q15" i="5"/>
  <c r="Q23" i="5"/>
  <c r="Q31" i="5"/>
  <c r="Q39" i="5"/>
  <c r="Q47" i="5"/>
  <c r="Q55" i="5"/>
  <c r="Q63" i="5"/>
  <c r="Q71" i="5"/>
  <c r="Q79" i="5"/>
  <c r="Q87" i="5"/>
  <c r="Q95" i="5"/>
  <c r="Q103" i="5"/>
  <c r="Q3" i="5"/>
  <c r="Q56" i="5"/>
  <c r="Q104" i="5"/>
  <c r="Q13" i="5"/>
  <c r="Q69" i="5"/>
  <c r="Q8" i="5"/>
  <c r="Q16" i="5"/>
  <c r="Q24" i="5"/>
  <c r="Q32" i="5"/>
  <c r="Q40" i="5"/>
  <c r="Q48" i="5"/>
  <c r="Q64" i="5"/>
  <c r="Q80" i="5"/>
  <c r="Q88" i="5"/>
  <c r="Q61" i="5"/>
  <c r="Q9" i="5"/>
  <c r="Q17" i="5"/>
  <c r="Q25" i="5"/>
  <c r="Q33" i="5"/>
  <c r="Q41" i="5"/>
  <c r="Q49" i="5"/>
  <c r="Q57" i="5"/>
  <c r="Q65" i="5"/>
  <c r="Q73" i="5"/>
  <c r="Q81" i="5"/>
  <c r="Q89" i="5"/>
  <c r="Q97" i="5"/>
  <c r="Q105" i="5"/>
  <c r="Q21" i="5"/>
  <c r="Q85" i="5"/>
  <c r="Q10" i="5"/>
  <c r="Q18" i="5"/>
  <c r="Q26" i="5"/>
  <c r="Q34" i="5"/>
  <c r="Q42" i="5"/>
  <c r="Q50" i="5"/>
  <c r="Q58" i="5"/>
  <c r="Q66" i="5"/>
  <c r="Q74" i="5"/>
  <c r="Q82" i="5"/>
  <c r="Q90" i="5"/>
  <c r="Q98" i="5"/>
  <c r="Q106" i="5"/>
  <c r="Q37" i="5"/>
  <c r="Q101" i="5"/>
  <c r="Q11" i="5"/>
  <c r="Q19" i="5"/>
  <c r="Q27" i="5"/>
  <c r="Q35" i="5"/>
  <c r="Q43" i="5"/>
  <c r="Q51" i="5"/>
  <c r="Q59" i="5"/>
  <c r="Q67" i="5"/>
  <c r="Q75" i="5"/>
  <c r="Q83" i="5"/>
  <c r="Q91" i="5"/>
  <c r="Q99" i="5"/>
  <c r="Q107" i="5"/>
  <c r="Q60" i="5"/>
  <c r="Q92" i="5"/>
  <c r="Q108" i="5"/>
  <c r="Q77" i="5"/>
  <c r="Q4" i="5"/>
  <c r="Q12" i="5"/>
  <c r="Q20" i="5"/>
  <c r="Q28" i="5"/>
  <c r="Q36" i="5"/>
  <c r="Q44" i="5"/>
  <c r="Q52" i="5"/>
  <c r="Q68" i="5"/>
  <c r="Q76" i="5"/>
  <c r="Q84" i="5"/>
  <c r="Q100" i="5"/>
  <c r="Q5" i="5"/>
  <c r="Q53" i="5"/>
  <c r="Q109" i="5"/>
  <c r="Q29" i="5"/>
  <c r="Q93" i="5"/>
  <c r="E4" i="5"/>
  <c r="E12" i="5"/>
  <c r="E20" i="5"/>
  <c r="E28" i="5"/>
  <c r="E36" i="5"/>
  <c r="E44" i="5"/>
  <c r="E52" i="5"/>
  <c r="E60" i="5"/>
  <c r="E68" i="5"/>
  <c r="E76" i="5"/>
  <c r="E84" i="5"/>
  <c r="E92" i="5"/>
  <c r="E100" i="5"/>
  <c r="E108" i="5"/>
  <c r="E107" i="5"/>
  <c r="E5" i="5"/>
  <c r="E13" i="5"/>
  <c r="E21" i="5"/>
  <c r="E29" i="5"/>
  <c r="E37" i="5"/>
  <c r="E45" i="5"/>
  <c r="E53" i="5"/>
  <c r="E61" i="5"/>
  <c r="E69" i="5"/>
  <c r="E77" i="5"/>
  <c r="E85" i="5"/>
  <c r="E93" i="5"/>
  <c r="E101" i="5"/>
  <c r="E109" i="5"/>
  <c r="E6" i="5"/>
  <c r="E14" i="5"/>
  <c r="E22" i="5"/>
  <c r="E30" i="5"/>
  <c r="E38" i="5"/>
  <c r="E46" i="5"/>
  <c r="E54" i="5"/>
  <c r="E62" i="5"/>
  <c r="E70" i="5"/>
  <c r="E78" i="5"/>
  <c r="E86" i="5"/>
  <c r="E94" i="5"/>
  <c r="E102" i="5"/>
  <c r="E110" i="5"/>
  <c r="E7" i="5"/>
  <c r="E15" i="5"/>
  <c r="E23" i="5"/>
  <c r="E31" i="5"/>
  <c r="E39" i="5"/>
  <c r="E47" i="5"/>
  <c r="E55" i="5"/>
  <c r="E63" i="5"/>
  <c r="E71" i="5"/>
  <c r="E79" i="5"/>
  <c r="E87" i="5"/>
  <c r="E95" i="5"/>
  <c r="E103" i="5"/>
  <c r="E111" i="5"/>
  <c r="E3" i="5"/>
  <c r="E8" i="5"/>
  <c r="E16" i="5"/>
  <c r="E24" i="5"/>
  <c r="E32" i="5"/>
  <c r="E40" i="5"/>
  <c r="E48" i="5"/>
  <c r="E56" i="5"/>
  <c r="E64" i="5"/>
  <c r="E72" i="5"/>
  <c r="E80" i="5"/>
  <c r="E88" i="5"/>
  <c r="E96" i="5"/>
  <c r="E104" i="5"/>
  <c r="E112" i="5"/>
  <c r="E9" i="5"/>
  <c r="E17" i="5"/>
  <c r="E25" i="5"/>
  <c r="E33" i="5"/>
  <c r="E41" i="5"/>
  <c r="E49" i="5"/>
  <c r="E57" i="5"/>
  <c r="E65" i="5"/>
  <c r="E73" i="5"/>
  <c r="E81" i="5"/>
  <c r="E89" i="5"/>
  <c r="E97" i="5"/>
  <c r="E105" i="5"/>
  <c r="E113" i="5"/>
  <c r="E10" i="5"/>
  <c r="E18" i="5"/>
  <c r="E26" i="5"/>
  <c r="E34" i="5"/>
  <c r="E42" i="5"/>
  <c r="E50" i="5"/>
  <c r="E58" i="5"/>
  <c r="E66" i="5"/>
  <c r="E74" i="5"/>
  <c r="E82" i="5"/>
  <c r="E90" i="5"/>
  <c r="E98" i="5"/>
  <c r="E106" i="5"/>
  <c r="E114" i="5"/>
  <c r="E11" i="5"/>
  <c r="E19" i="5"/>
  <c r="E27" i="5"/>
  <c r="E35" i="5"/>
  <c r="E43" i="5"/>
  <c r="E51" i="5"/>
  <c r="E59" i="5"/>
  <c r="E67" i="5"/>
  <c r="E75" i="5"/>
  <c r="E83" i="5"/>
  <c r="E91" i="5"/>
  <c r="E99" i="5"/>
  <c r="P11" i="16"/>
  <c r="P19" i="16"/>
  <c r="P27" i="16"/>
  <c r="P35" i="16"/>
  <c r="P43" i="16"/>
  <c r="P51" i="16"/>
  <c r="P59" i="16"/>
  <c r="P67" i="16"/>
  <c r="Q67" i="16" s="1"/>
  <c r="P75" i="16"/>
  <c r="P83" i="16"/>
  <c r="P91" i="16"/>
  <c r="Q91" i="16" s="1"/>
  <c r="P99" i="16"/>
  <c r="P107" i="16"/>
  <c r="P29" i="16"/>
  <c r="P77" i="16"/>
  <c r="P4" i="16"/>
  <c r="Q4" i="16" s="1"/>
  <c r="P12" i="16"/>
  <c r="P20" i="16"/>
  <c r="P28" i="16"/>
  <c r="Q28" i="16" s="1"/>
  <c r="P36" i="16"/>
  <c r="P44" i="16"/>
  <c r="P52" i="16"/>
  <c r="P60" i="16"/>
  <c r="P68" i="16"/>
  <c r="Q68" i="16" s="1"/>
  <c r="P76" i="16"/>
  <c r="P84" i="16"/>
  <c r="P92" i="16"/>
  <c r="Q92" i="16" s="1"/>
  <c r="P100" i="16"/>
  <c r="P108" i="16"/>
  <c r="P5" i="16"/>
  <c r="P37" i="16"/>
  <c r="P69" i="16"/>
  <c r="Q69" i="16" s="1"/>
  <c r="P3" i="16"/>
  <c r="P101" i="16"/>
  <c r="P6" i="16"/>
  <c r="Q6" i="16" s="1"/>
  <c r="P14" i="16"/>
  <c r="P22" i="16"/>
  <c r="P30" i="16"/>
  <c r="P38" i="16"/>
  <c r="P46" i="16"/>
  <c r="Q46" i="16" s="1"/>
  <c r="P54" i="16"/>
  <c r="P62" i="16"/>
  <c r="P70" i="16"/>
  <c r="Q70" i="16" s="1"/>
  <c r="P78" i="16"/>
  <c r="P86" i="16"/>
  <c r="P94" i="16"/>
  <c r="P102" i="16"/>
  <c r="P7" i="16"/>
  <c r="Q7" i="16" s="1"/>
  <c r="P15" i="16"/>
  <c r="P23" i="16"/>
  <c r="P31" i="16"/>
  <c r="Q31" i="16" s="1"/>
  <c r="P39" i="16"/>
  <c r="P47" i="16"/>
  <c r="P55" i="16"/>
  <c r="P63" i="16"/>
  <c r="Q63" i="16" s="1"/>
  <c r="P71" i="16"/>
  <c r="Q71" i="16" s="1"/>
  <c r="P79" i="16"/>
  <c r="P87" i="16"/>
  <c r="P95" i="16"/>
  <c r="Q95" i="16" s="1"/>
  <c r="P103" i="16"/>
  <c r="P13" i="16"/>
  <c r="P61" i="16"/>
  <c r="P8" i="16"/>
  <c r="P16" i="16"/>
  <c r="Q16" i="16" s="1"/>
  <c r="P24" i="16"/>
  <c r="P32" i="16"/>
  <c r="Q32" i="16" s="1"/>
  <c r="P40" i="16"/>
  <c r="Q40" i="16" s="1"/>
  <c r="P48" i="16"/>
  <c r="P56" i="16"/>
  <c r="P64" i="16"/>
  <c r="P72" i="16"/>
  <c r="Q72" i="16" s="1"/>
  <c r="P80" i="16"/>
  <c r="Q80" i="16" s="1"/>
  <c r="P88" i="16"/>
  <c r="P96" i="16"/>
  <c r="P104" i="16"/>
  <c r="Q104" i="16" s="1"/>
  <c r="P9" i="16"/>
  <c r="P17" i="16"/>
  <c r="P25" i="16"/>
  <c r="P33" i="16"/>
  <c r="Q33" i="16" s="1"/>
  <c r="P41" i="16"/>
  <c r="Q41" i="16" s="1"/>
  <c r="P49" i="16"/>
  <c r="P57" i="16"/>
  <c r="Q57" i="16" s="1"/>
  <c r="P65" i="16"/>
  <c r="Q65" i="16" s="1"/>
  <c r="P73" i="16"/>
  <c r="P81" i="16"/>
  <c r="P89" i="16"/>
  <c r="P97" i="16"/>
  <c r="Q97" i="16" s="1"/>
  <c r="P105" i="16"/>
  <c r="Q105" i="16" s="1"/>
  <c r="P21" i="16"/>
  <c r="P53" i="16"/>
  <c r="P93" i="16"/>
  <c r="Q93" i="16" s="1"/>
  <c r="P10" i="16"/>
  <c r="P18" i="16"/>
  <c r="P26" i="16"/>
  <c r="P34" i="16"/>
  <c r="Q34" i="16" s="1"/>
  <c r="P42" i="16"/>
  <c r="Q42" i="16" s="1"/>
  <c r="P50" i="16"/>
  <c r="P58" i="16"/>
  <c r="P66" i="16"/>
  <c r="Q66" i="16" s="1"/>
  <c r="P74" i="16"/>
  <c r="P82" i="16"/>
  <c r="P90" i="16"/>
  <c r="P98" i="16"/>
  <c r="Q98" i="16" s="1"/>
  <c r="P106" i="16"/>
  <c r="Q106" i="16" s="1"/>
  <c r="P45" i="16"/>
  <c r="P85" i="16"/>
  <c r="Q85" i="16" s="1"/>
  <c r="J6" i="16"/>
  <c r="K6" i="16" s="1"/>
  <c r="J14" i="16"/>
  <c r="J22" i="16"/>
  <c r="J30" i="16"/>
  <c r="K30" i="16" s="1"/>
  <c r="J38" i="16"/>
  <c r="J46" i="16"/>
  <c r="K46" i="16" s="1"/>
  <c r="J54" i="16"/>
  <c r="J62" i="16"/>
  <c r="J70" i="16"/>
  <c r="K70" i="16" s="1"/>
  <c r="J78" i="16"/>
  <c r="J86" i="16"/>
  <c r="J94" i="16"/>
  <c r="K94" i="16" s="1"/>
  <c r="J24" i="16"/>
  <c r="J72" i="16"/>
  <c r="K72" i="16" s="1"/>
  <c r="J7" i="16"/>
  <c r="J15" i="16"/>
  <c r="J23" i="16"/>
  <c r="K23" i="16" s="1"/>
  <c r="J31" i="16"/>
  <c r="J39" i="16"/>
  <c r="J47" i="16"/>
  <c r="J55" i="16"/>
  <c r="K55" i="16" s="1"/>
  <c r="J63" i="16"/>
  <c r="K63" i="16" s="1"/>
  <c r="J71" i="16"/>
  <c r="J79" i="16"/>
  <c r="K79" i="16" s="1"/>
  <c r="J87" i="16"/>
  <c r="K87" i="16" s="1"/>
  <c r="J8" i="16"/>
  <c r="J56" i="16"/>
  <c r="J9" i="16"/>
  <c r="K9" i="16" s="1"/>
  <c r="J17" i="16"/>
  <c r="K17" i="16" s="1"/>
  <c r="J25" i="16"/>
  <c r="K25" i="16" s="1"/>
  <c r="J33" i="16"/>
  <c r="J41" i="16"/>
  <c r="J49" i="16"/>
  <c r="K49" i="16" s="1"/>
  <c r="J57" i="16"/>
  <c r="J65" i="16"/>
  <c r="J73" i="16"/>
  <c r="K73" i="16" s="1"/>
  <c r="J81" i="16"/>
  <c r="K81" i="16" s="1"/>
  <c r="J89" i="16"/>
  <c r="K89" i="16" s="1"/>
  <c r="J3" i="16"/>
  <c r="J40" i="16"/>
  <c r="K40" i="16" s="1"/>
  <c r="J10" i="16"/>
  <c r="K10" i="16" s="1"/>
  <c r="J18" i="16"/>
  <c r="J26" i="16"/>
  <c r="J34" i="16"/>
  <c r="J42" i="16"/>
  <c r="K42" i="16" s="1"/>
  <c r="J50" i="16"/>
  <c r="K50" i="16" s="1"/>
  <c r="J58" i="16"/>
  <c r="J66" i="16"/>
  <c r="K66" i="16" s="1"/>
  <c r="J74" i="16"/>
  <c r="K74" i="16" s="1"/>
  <c r="J82" i="16"/>
  <c r="J90" i="16"/>
  <c r="J16" i="16"/>
  <c r="J64" i="16"/>
  <c r="K64" i="16" s="1"/>
  <c r="J11" i="16"/>
  <c r="K11" i="16" s="1"/>
  <c r="J19" i="16"/>
  <c r="J27" i="16"/>
  <c r="K27" i="16" s="1"/>
  <c r="J35" i="16"/>
  <c r="K35" i="16" s="1"/>
  <c r="J43" i="16"/>
  <c r="K43" i="16" s="1"/>
  <c r="J51" i="16"/>
  <c r="K51" i="16" s="1"/>
  <c r="J59" i="16"/>
  <c r="J67" i="16"/>
  <c r="J75" i="16"/>
  <c r="K75" i="16" s="1"/>
  <c r="J83" i="16"/>
  <c r="J91" i="16"/>
  <c r="K91" i="16" s="1"/>
  <c r="J4" i="16"/>
  <c r="K4" i="16" s="1"/>
  <c r="J12" i="16"/>
  <c r="K12" i="16" s="1"/>
  <c r="J20" i="16"/>
  <c r="K20" i="16" s="1"/>
  <c r="J28" i="16"/>
  <c r="J36" i="16"/>
  <c r="J44" i="16"/>
  <c r="K44" i="16" s="1"/>
  <c r="J52" i="16"/>
  <c r="J60" i="16"/>
  <c r="K60" i="16" s="1"/>
  <c r="J68" i="16"/>
  <c r="K68" i="16" s="1"/>
  <c r="J76" i="16"/>
  <c r="K76" i="16" s="1"/>
  <c r="J84" i="16"/>
  <c r="K84" i="16" s="1"/>
  <c r="J92" i="16"/>
  <c r="J48" i="16"/>
  <c r="K48" i="16" s="1"/>
  <c r="J80" i="16"/>
  <c r="K80" i="16" s="1"/>
  <c r="J5" i="16"/>
  <c r="J13" i="16"/>
  <c r="J21" i="16"/>
  <c r="K21" i="16" s="1"/>
  <c r="J29" i="16"/>
  <c r="K29" i="16" s="1"/>
  <c r="J37" i="16"/>
  <c r="K37" i="16" s="1"/>
  <c r="J45" i="16"/>
  <c r="K45" i="16" s="1"/>
  <c r="J53" i="16"/>
  <c r="K53" i="16" s="1"/>
  <c r="J61" i="16"/>
  <c r="K61" i="16" s="1"/>
  <c r="J69" i="16"/>
  <c r="J77" i="16"/>
  <c r="J85" i="16"/>
  <c r="K85" i="16" s="1"/>
  <c r="J93" i="16"/>
  <c r="K93" i="16" s="1"/>
  <c r="J32" i="16"/>
  <c r="K32" i="16" s="1"/>
  <c r="J88" i="16"/>
  <c r="P4" i="17"/>
  <c r="Q4" i="17" s="1"/>
  <c r="P12" i="17"/>
  <c r="P20" i="17"/>
  <c r="Q20" i="17" s="1"/>
  <c r="P28" i="17"/>
  <c r="Q28" i="17" s="1"/>
  <c r="P36" i="17"/>
  <c r="Q36" i="17" s="1"/>
  <c r="P44" i="17"/>
  <c r="Q44" i="17" s="1"/>
  <c r="P52" i="17"/>
  <c r="Q52" i="17" s="1"/>
  <c r="P60" i="17"/>
  <c r="Q60" i="17" s="1"/>
  <c r="P68" i="17"/>
  <c r="Q68" i="17" s="1"/>
  <c r="P76" i="17"/>
  <c r="P84" i="17"/>
  <c r="Q84" i="17" s="1"/>
  <c r="P92" i="17"/>
  <c r="Q92" i="17" s="1"/>
  <c r="P100" i="17"/>
  <c r="Q100" i="17" s="1"/>
  <c r="P108" i="17"/>
  <c r="Q108" i="17" s="1"/>
  <c r="P116" i="17"/>
  <c r="Q116" i="17" s="1"/>
  <c r="P124" i="17"/>
  <c r="Q124" i="17" s="1"/>
  <c r="P132" i="17"/>
  <c r="Q132" i="17" s="1"/>
  <c r="P140" i="17"/>
  <c r="P148" i="17"/>
  <c r="Q148" i="17" s="1"/>
  <c r="P156" i="17"/>
  <c r="Q156" i="17" s="1"/>
  <c r="P5" i="17"/>
  <c r="Q5" i="17" s="1"/>
  <c r="P13" i="17"/>
  <c r="Q13" i="17" s="1"/>
  <c r="P21" i="17"/>
  <c r="Q21" i="17" s="1"/>
  <c r="P29" i="17"/>
  <c r="Q29" i="17" s="1"/>
  <c r="P37" i="17"/>
  <c r="Q37" i="17" s="1"/>
  <c r="P45" i="17"/>
  <c r="P53" i="17"/>
  <c r="Q53" i="17" s="1"/>
  <c r="P61" i="17"/>
  <c r="Q61" i="17" s="1"/>
  <c r="P69" i="17"/>
  <c r="Q69" i="17" s="1"/>
  <c r="P77" i="17"/>
  <c r="Q77" i="17" s="1"/>
  <c r="P85" i="17"/>
  <c r="Q85" i="17" s="1"/>
  <c r="P93" i="17"/>
  <c r="Q93" i="17" s="1"/>
  <c r="P101" i="17"/>
  <c r="Q101" i="17" s="1"/>
  <c r="P109" i="17"/>
  <c r="P117" i="17"/>
  <c r="Q117" i="17" s="1"/>
  <c r="P125" i="17"/>
  <c r="Q125" i="17" s="1"/>
  <c r="P133" i="17"/>
  <c r="Q133" i="17" s="1"/>
  <c r="P141" i="17"/>
  <c r="Q141" i="17" s="1"/>
  <c r="P149" i="17"/>
  <c r="Q149" i="17" s="1"/>
  <c r="P6" i="17"/>
  <c r="Q6" i="17" s="1"/>
  <c r="P14" i="17"/>
  <c r="Q14" i="17" s="1"/>
  <c r="P22" i="17"/>
  <c r="P30" i="17"/>
  <c r="Q30" i="17" s="1"/>
  <c r="P38" i="17"/>
  <c r="Q38" i="17" s="1"/>
  <c r="P46" i="17"/>
  <c r="Q46" i="17" s="1"/>
  <c r="P54" i="17"/>
  <c r="Q54" i="17" s="1"/>
  <c r="P62" i="17"/>
  <c r="Q62" i="17" s="1"/>
  <c r="P70" i="17"/>
  <c r="Q70" i="17" s="1"/>
  <c r="P78" i="17"/>
  <c r="Q78" i="17" s="1"/>
  <c r="P86" i="17"/>
  <c r="P94" i="17"/>
  <c r="Q94" i="17" s="1"/>
  <c r="P102" i="17"/>
  <c r="Q102" i="17" s="1"/>
  <c r="P110" i="17"/>
  <c r="Q110" i="17" s="1"/>
  <c r="P118" i="17"/>
  <c r="Q118" i="17" s="1"/>
  <c r="P126" i="17"/>
  <c r="Q126" i="17" s="1"/>
  <c r="P134" i="17"/>
  <c r="Q134" i="17" s="1"/>
  <c r="P142" i="17"/>
  <c r="Q142" i="17" s="1"/>
  <c r="P150" i="17"/>
  <c r="P7" i="17"/>
  <c r="Q7" i="17" s="1"/>
  <c r="P15" i="17"/>
  <c r="Q15" i="17" s="1"/>
  <c r="P23" i="17"/>
  <c r="Q23" i="17" s="1"/>
  <c r="P31" i="17"/>
  <c r="Q31" i="17" s="1"/>
  <c r="P39" i="17"/>
  <c r="Q39" i="17" s="1"/>
  <c r="P47" i="17"/>
  <c r="Q47" i="17" s="1"/>
  <c r="P55" i="17"/>
  <c r="Q55" i="17" s="1"/>
  <c r="P63" i="17"/>
  <c r="P71" i="17"/>
  <c r="Q71" i="17" s="1"/>
  <c r="P79" i="17"/>
  <c r="Q79" i="17" s="1"/>
  <c r="P87" i="17"/>
  <c r="Q87" i="17" s="1"/>
  <c r="P95" i="17"/>
  <c r="Q95" i="17" s="1"/>
  <c r="P103" i="17"/>
  <c r="Q103" i="17" s="1"/>
  <c r="P111" i="17"/>
  <c r="Q111" i="17" s="1"/>
  <c r="P119" i="17"/>
  <c r="Q119" i="17" s="1"/>
  <c r="P127" i="17"/>
  <c r="P135" i="17"/>
  <c r="Q135" i="17" s="1"/>
  <c r="P143" i="17"/>
  <c r="Q143" i="17" s="1"/>
  <c r="P151" i="17"/>
  <c r="Q151" i="17" s="1"/>
  <c r="P8" i="17"/>
  <c r="Q8" i="17" s="1"/>
  <c r="P16" i="17"/>
  <c r="Q16" i="17" s="1"/>
  <c r="P24" i="17"/>
  <c r="Q24" i="17" s="1"/>
  <c r="P32" i="17"/>
  <c r="Q32" i="17" s="1"/>
  <c r="P40" i="17"/>
  <c r="P48" i="17"/>
  <c r="Q48" i="17" s="1"/>
  <c r="P56" i="17"/>
  <c r="Q56" i="17" s="1"/>
  <c r="P64" i="17"/>
  <c r="Q64" i="17" s="1"/>
  <c r="P72" i="17"/>
  <c r="Q72" i="17" s="1"/>
  <c r="P80" i="17"/>
  <c r="Q80" i="17" s="1"/>
  <c r="P88" i="17"/>
  <c r="Q88" i="17" s="1"/>
  <c r="P96" i="17"/>
  <c r="Q96" i="17" s="1"/>
  <c r="P104" i="17"/>
  <c r="P112" i="17"/>
  <c r="Q112" i="17" s="1"/>
  <c r="P120" i="17"/>
  <c r="Q120" i="17" s="1"/>
  <c r="P128" i="17"/>
  <c r="Q128" i="17" s="1"/>
  <c r="P136" i="17"/>
  <c r="Q136" i="17" s="1"/>
  <c r="P144" i="17"/>
  <c r="Q144" i="17" s="1"/>
  <c r="P152" i="17"/>
  <c r="Q152" i="17" s="1"/>
  <c r="P9" i="17"/>
  <c r="Q9" i="17" s="1"/>
  <c r="P17" i="17"/>
  <c r="P25" i="17"/>
  <c r="Q25" i="17" s="1"/>
  <c r="P33" i="17"/>
  <c r="Q33" i="17" s="1"/>
  <c r="P41" i="17"/>
  <c r="Q41" i="17" s="1"/>
  <c r="P49" i="17"/>
  <c r="Q49" i="17" s="1"/>
  <c r="P57" i="17"/>
  <c r="Q57" i="17" s="1"/>
  <c r="P65" i="17"/>
  <c r="Q65" i="17" s="1"/>
  <c r="P73" i="17"/>
  <c r="Q73" i="17" s="1"/>
  <c r="P81" i="17"/>
  <c r="P89" i="17"/>
  <c r="Q89" i="17" s="1"/>
  <c r="P97" i="17"/>
  <c r="Q97" i="17" s="1"/>
  <c r="P105" i="17"/>
  <c r="Q105" i="17" s="1"/>
  <c r="P113" i="17"/>
  <c r="Q113" i="17" s="1"/>
  <c r="P121" i="17"/>
  <c r="Q121" i="17" s="1"/>
  <c r="P129" i="17"/>
  <c r="Q129" i="17" s="1"/>
  <c r="P137" i="17"/>
  <c r="Q137" i="17" s="1"/>
  <c r="P145" i="17"/>
  <c r="P153" i="17"/>
  <c r="Q153" i="17" s="1"/>
  <c r="P10" i="17"/>
  <c r="Q10" i="17" s="1"/>
  <c r="P18" i="17"/>
  <c r="Q18" i="17" s="1"/>
  <c r="P26" i="17"/>
  <c r="Q26" i="17" s="1"/>
  <c r="P34" i="17"/>
  <c r="Q34" i="17" s="1"/>
  <c r="P42" i="17"/>
  <c r="Q42" i="17" s="1"/>
  <c r="P50" i="17"/>
  <c r="Q50" i="17" s="1"/>
  <c r="P58" i="17"/>
  <c r="P66" i="17"/>
  <c r="Q66" i="17" s="1"/>
  <c r="P74" i="17"/>
  <c r="Q74" i="17" s="1"/>
  <c r="P82" i="17"/>
  <c r="Q82" i="17" s="1"/>
  <c r="P90" i="17"/>
  <c r="Q90" i="17" s="1"/>
  <c r="P98" i="17"/>
  <c r="Q98" i="17" s="1"/>
  <c r="P106" i="17"/>
  <c r="Q106" i="17" s="1"/>
  <c r="P114" i="17"/>
  <c r="Q114" i="17" s="1"/>
  <c r="P122" i="17"/>
  <c r="P130" i="17"/>
  <c r="Q130" i="17" s="1"/>
  <c r="P138" i="17"/>
  <c r="Q138" i="17" s="1"/>
  <c r="P146" i="17"/>
  <c r="Q146" i="17" s="1"/>
  <c r="P154" i="17"/>
  <c r="Q154" i="17" s="1"/>
  <c r="P11" i="17"/>
  <c r="Q11" i="17" s="1"/>
  <c r="P19" i="17"/>
  <c r="Q19" i="17" s="1"/>
  <c r="P27" i="17"/>
  <c r="Q27" i="17" s="1"/>
  <c r="P35" i="17"/>
  <c r="P43" i="17"/>
  <c r="Q43" i="17" s="1"/>
  <c r="P51" i="17"/>
  <c r="Q51" i="17" s="1"/>
  <c r="P59" i="17"/>
  <c r="Q59" i="17" s="1"/>
  <c r="P67" i="17"/>
  <c r="Q67" i="17" s="1"/>
  <c r="P75" i="17"/>
  <c r="Q75" i="17" s="1"/>
  <c r="P83" i="17"/>
  <c r="Q83" i="17" s="1"/>
  <c r="P91" i="17"/>
  <c r="Q91" i="17" s="1"/>
  <c r="P99" i="17"/>
  <c r="P107" i="17"/>
  <c r="Q107" i="17" s="1"/>
  <c r="P115" i="17"/>
  <c r="Q115" i="17" s="1"/>
  <c r="P123" i="17"/>
  <c r="Q123" i="17" s="1"/>
  <c r="P131" i="17"/>
  <c r="Q131" i="17" s="1"/>
  <c r="P139" i="17"/>
  <c r="Q139" i="17" s="1"/>
  <c r="P147" i="17"/>
  <c r="Q147" i="17" s="1"/>
  <c r="P155" i="17"/>
  <c r="Q155" i="17" s="1"/>
  <c r="D4" i="17"/>
  <c r="D12" i="17"/>
  <c r="E12" i="17" s="1"/>
  <c r="D20" i="17"/>
  <c r="E20" i="17" s="1"/>
  <c r="D28" i="17"/>
  <c r="E28" i="17" s="1"/>
  <c r="D36" i="17"/>
  <c r="E36" i="17" s="1"/>
  <c r="D44" i="17"/>
  <c r="E44" i="17" s="1"/>
  <c r="D52" i="17"/>
  <c r="E52" i="17" s="1"/>
  <c r="D60" i="17"/>
  <c r="E60" i="17" s="1"/>
  <c r="D68" i="17"/>
  <c r="D76" i="17"/>
  <c r="E76" i="17" s="1"/>
  <c r="D84" i="17"/>
  <c r="E84" i="17" s="1"/>
  <c r="D92" i="17"/>
  <c r="E92" i="17" s="1"/>
  <c r="D100" i="17"/>
  <c r="E100" i="17" s="1"/>
  <c r="D108" i="17"/>
  <c r="E108" i="17" s="1"/>
  <c r="D116" i="17"/>
  <c r="E116" i="17" s="1"/>
  <c r="D124" i="17"/>
  <c r="E124" i="17" s="1"/>
  <c r="D5" i="17"/>
  <c r="D13" i="17"/>
  <c r="E13" i="17" s="1"/>
  <c r="D21" i="17"/>
  <c r="E21" i="17" s="1"/>
  <c r="D29" i="17"/>
  <c r="E29" i="17" s="1"/>
  <c r="D37" i="17"/>
  <c r="E37" i="17" s="1"/>
  <c r="D45" i="17"/>
  <c r="D53" i="17"/>
  <c r="E53" i="17" s="1"/>
  <c r="D61" i="17"/>
  <c r="E61" i="17" s="1"/>
  <c r="D69" i="17"/>
  <c r="D77" i="17"/>
  <c r="E77" i="17" s="1"/>
  <c r="D85" i="17"/>
  <c r="E85" i="17" s="1"/>
  <c r="D93" i="17"/>
  <c r="E93" i="17" s="1"/>
  <c r="D101" i="17"/>
  <c r="E101" i="17" s="1"/>
  <c r="D109" i="17"/>
  <c r="E109" i="17" s="1"/>
  <c r="D117" i="17"/>
  <c r="E117" i="17" s="1"/>
  <c r="D125" i="17"/>
  <c r="E125" i="17" s="1"/>
  <c r="D6" i="17"/>
  <c r="D14" i="17"/>
  <c r="E14" i="17" s="1"/>
  <c r="D22" i="17"/>
  <c r="E22" i="17" s="1"/>
  <c r="D30" i="17"/>
  <c r="E30" i="17" s="1"/>
  <c r="D38" i="17"/>
  <c r="E38" i="17" s="1"/>
  <c r="D46" i="17"/>
  <c r="E46" i="17" s="1"/>
  <c r="D54" i="17"/>
  <c r="E54" i="17" s="1"/>
  <c r="D62" i="17"/>
  <c r="E62" i="17" s="1"/>
  <c r="D70" i="17"/>
  <c r="D78" i="17"/>
  <c r="E78" i="17" s="1"/>
  <c r="D86" i="17"/>
  <c r="E86" i="17" s="1"/>
  <c r="D94" i="17"/>
  <c r="E94" i="17" s="1"/>
  <c r="D102" i="17"/>
  <c r="E102" i="17" s="1"/>
  <c r="D110" i="17"/>
  <c r="E110" i="17" s="1"/>
  <c r="D118" i="17"/>
  <c r="E118" i="17" s="1"/>
  <c r="D7" i="17"/>
  <c r="E7" i="17" s="1"/>
  <c r="D15" i="17"/>
  <c r="D23" i="17"/>
  <c r="E23" i="17" s="1"/>
  <c r="D31" i="17"/>
  <c r="E31" i="17" s="1"/>
  <c r="D39" i="17"/>
  <c r="E39" i="17" s="1"/>
  <c r="D47" i="17"/>
  <c r="E47" i="17" s="1"/>
  <c r="D55" i="17"/>
  <c r="D63" i="17"/>
  <c r="E63" i="17" s="1"/>
  <c r="D71" i="17"/>
  <c r="E71" i="17" s="1"/>
  <c r="D79" i="17"/>
  <c r="D87" i="17"/>
  <c r="E87" i="17" s="1"/>
  <c r="D95" i="17"/>
  <c r="E95" i="17" s="1"/>
  <c r="D103" i="17"/>
  <c r="E103" i="17" s="1"/>
  <c r="D111" i="17"/>
  <c r="E111" i="17" s="1"/>
  <c r="D119" i="17"/>
  <c r="E119" i="17" s="1"/>
  <c r="D8" i="17"/>
  <c r="E8" i="17" s="1"/>
  <c r="D16" i="17"/>
  <c r="E16" i="17" s="1"/>
  <c r="D24" i="17"/>
  <c r="D32" i="17"/>
  <c r="E32" i="17" s="1"/>
  <c r="D40" i="17"/>
  <c r="E40" i="17" s="1"/>
  <c r="D48" i="17"/>
  <c r="E48" i="17" s="1"/>
  <c r="D56" i="17"/>
  <c r="E56" i="17" s="1"/>
  <c r="D64" i="17"/>
  <c r="E64" i="17" s="1"/>
  <c r="D72" i="17"/>
  <c r="E72" i="17" s="1"/>
  <c r="D80" i="17"/>
  <c r="E80" i="17" s="1"/>
  <c r="D88" i="17"/>
  <c r="D96" i="17"/>
  <c r="E96" i="17" s="1"/>
  <c r="D104" i="17"/>
  <c r="E104" i="17" s="1"/>
  <c r="D112" i="17"/>
  <c r="E112" i="17" s="1"/>
  <c r="D120" i="17"/>
  <c r="E120" i="17" s="1"/>
  <c r="D9" i="17"/>
  <c r="E9" i="17" s="1"/>
  <c r="D17" i="17"/>
  <c r="E17" i="17" s="1"/>
  <c r="D25" i="17"/>
  <c r="E25" i="17" s="1"/>
  <c r="D33" i="17"/>
  <c r="D41" i="17"/>
  <c r="E41" i="17" s="1"/>
  <c r="D49" i="17"/>
  <c r="E49" i="17" s="1"/>
  <c r="D57" i="17"/>
  <c r="E57" i="17" s="1"/>
  <c r="D65" i="17"/>
  <c r="E65" i="17" s="1"/>
  <c r="D73" i="17"/>
  <c r="E73" i="17" s="1"/>
  <c r="D81" i="17"/>
  <c r="E81" i="17" s="1"/>
  <c r="D89" i="17"/>
  <c r="E89" i="17" s="1"/>
  <c r="D97" i="17"/>
  <c r="D105" i="17"/>
  <c r="E105" i="17" s="1"/>
  <c r="D113" i="17"/>
  <c r="E113" i="17" s="1"/>
  <c r="D121" i="17"/>
  <c r="E121" i="17" s="1"/>
  <c r="D10" i="17"/>
  <c r="E10" i="17" s="1"/>
  <c r="D18" i="17"/>
  <c r="E18" i="17" s="1"/>
  <c r="D26" i="17"/>
  <c r="E26" i="17" s="1"/>
  <c r="D34" i="17"/>
  <c r="E34" i="17" s="1"/>
  <c r="D42" i="17"/>
  <c r="D50" i="17"/>
  <c r="E50" i="17" s="1"/>
  <c r="D58" i="17"/>
  <c r="E58" i="17" s="1"/>
  <c r="D66" i="17"/>
  <c r="E66" i="17" s="1"/>
  <c r="D74" i="17"/>
  <c r="E74" i="17" s="1"/>
  <c r="D82" i="17"/>
  <c r="E82" i="17" s="1"/>
  <c r="D90" i="17"/>
  <c r="E90" i="17" s="1"/>
  <c r="D98" i="17"/>
  <c r="E98" i="17" s="1"/>
  <c r="D106" i="17"/>
  <c r="D114" i="17"/>
  <c r="E114" i="17" s="1"/>
  <c r="D122" i="17"/>
  <c r="E122" i="17" s="1"/>
  <c r="D11" i="17"/>
  <c r="E11" i="17" s="1"/>
  <c r="D19" i="17"/>
  <c r="E19" i="17" s="1"/>
  <c r="D27" i="17"/>
  <c r="D35" i="17"/>
  <c r="E35" i="17" s="1"/>
  <c r="D43" i="17"/>
  <c r="E43" i="17" s="1"/>
  <c r="D51" i="17"/>
  <c r="D59" i="17"/>
  <c r="E59" i="17" s="1"/>
  <c r="D67" i="17"/>
  <c r="E67" i="17" s="1"/>
  <c r="D75" i="17"/>
  <c r="E75" i="17" s="1"/>
  <c r="D83" i="17"/>
  <c r="E83" i="17" s="1"/>
  <c r="D91" i="17"/>
  <c r="E91" i="17" s="1"/>
  <c r="D99" i="17"/>
  <c r="E99" i="17" s="1"/>
  <c r="D107" i="17"/>
  <c r="E107" i="17" s="1"/>
  <c r="D115" i="17"/>
  <c r="D123" i="17"/>
  <c r="E123" i="17" s="1"/>
  <c r="J10" i="17"/>
  <c r="K10" i="17" s="1"/>
  <c r="J18" i="17"/>
  <c r="K18" i="17" s="1"/>
  <c r="J26" i="17"/>
  <c r="K26" i="17" s="1"/>
  <c r="J34" i="17"/>
  <c r="K34" i="17" s="1"/>
  <c r="J42" i="17"/>
  <c r="K42" i="17" s="1"/>
  <c r="J50" i="17"/>
  <c r="K50" i="17" s="1"/>
  <c r="J58" i="17"/>
  <c r="J66" i="17"/>
  <c r="K66" i="17" s="1"/>
  <c r="J74" i="17"/>
  <c r="K74" i="17" s="1"/>
  <c r="J82" i="17"/>
  <c r="K82" i="17" s="1"/>
  <c r="J90" i="17"/>
  <c r="K90" i="17" s="1"/>
  <c r="J98" i="17"/>
  <c r="K98" i="17" s="1"/>
  <c r="J106" i="17"/>
  <c r="K106" i="17" s="1"/>
  <c r="J114" i="17"/>
  <c r="K114" i="17" s="1"/>
  <c r="J122" i="17"/>
  <c r="J130" i="17"/>
  <c r="K130" i="17" s="1"/>
  <c r="J11" i="17"/>
  <c r="K11" i="17" s="1"/>
  <c r="J19" i="17"/>
  <c r="K19" i="17" s="1"/>
  <c r="J27" i="17"/>
  <c r="K27" i="17" s="1"/>
  <c r="J35" i="17"/>
  <c r="K35" i="17" s="1"/>
  <c r="J43" i="17"/>
  <c r="K43" i="17" s="1"/>
  <c r="J51" i="17"/>
  <c r="K51" i="17" s="1"/>
  <c r="J59" i="17"/>
  <c r="J67" i="17"/>
  <c r="K67" i="17" s="1"/>
  <c r="J75" i="17"/>
  <c r="K75" i="17" s="1"/>
  <c r="J83" i="17"/>
  <c r="K83" i="17" s="1"/>
  <c r="J91" i="17"/>
  <c r="K91" i="17" s="1"/>
  <c r="J99" i="17"/>
  <c r="K99" i="17" s="1"/>
  <c r="J107" i="17"/>
  <c r="K107" i="17" s="1"/>
  <c r="J115" i="17"/>
  <c r="K115" i="17" s="1"/>
  <c r="J123" i="17"/>
  <c r="J131" i="17"/>
  <c r="K131" i="17" s="1"/>
  <c r="J4" i="17"/>
  <c r="K4" i="17" s="1"/>
  <c r="J12" i="17"/>
  <c r="K12" i="17" s="1"/>
  <c r="J20" i="17"/>
  <c r="K20" i="17" s="1"/>
  <c r="J28" i="17"/>
  <c r="K28" i="17" s="1"/>
  <c r="J36" i="17"/>
  <c r="K36" i="17" s="1"/>
  <c r="J44" i="17"/>
  <c r="K44" i="17" s="1"/>
  <c r="J52" i="17"/>
  <c r="J60" i="17"/>
  <c r="K60" i="17" s="1"/>
  <c r="J68" i="17"/>
  <c r="K68" i="17" s="1"/>
  <c r="J76" i="17"/>
  <c r="K76" i="17" s="1"/>
  <c r="J84" i="17"/>
  <c r="K84" i="17" s="1"/>
  <c r="J92" i="17"/>
  <c r="K92" i="17" s="1"/>
  <c r="J100" i="17"/>
  <c r="K100" i="17" s="1"/>
  <c r="J108" i="17"/>
  <c r="K108" i="17" s="1"/>
  <c r="J116" i="17"/>
  <c r="J124" i="17"/>
  <c r="K124" i="17" s="1"/>
  <c r="J132" i="17"/>
  <c r="K132" i="17" s="1"/>
  <c r="J5" i="17"/>
  <c r="K5" i="17" s="1"/>
  <c r="J13" i="17"/>
  <c r="K13" i="17" s="1"/>
  <c r="J21" i="17"/>
  <c r="K21" i="17" s="1"/>
  <c r="J29" i="17"/>
  <c r="K29" i="17" s="1"/>
  <c r="J37" i="17"/>
  <c r="K37" i="17" s="1"/>
  <c r="J45" i="17"/>
  <c r="J53" i="17"/>
  <c r="K53" i="17" s="1"/>
  <c r="J61" i="17"/>
  <c r="K61" i="17" s="1"/>
  <c r="J69" i="17"/>
  <c r="K69" i="17" s="1"/>
  <c r="J77" i="17"/>
  <c r="K77" i="17" s="1"/>
  <c r="J85" i="17"/>
  <c r="K85" i="17" s="1"/>
  <c r="J93" i="17"/>
  <c r="K93" i="17" s="1"/>
  <c r="J101" i="17"/>
  <c r="K101" i="17" s="1"/>
  <c r="J109" i="17"/>
  <c r="J117" i="17"/>
  <c r="K117" i="17" s="1"/>
  <c r="J125" i="17"/>
  <c r="K125" i="17" s="1"/>
  <c r="J133" i="17"/>
  <c r="K133" i="17" s="1"/>
  <c r="J6" i="17"/>
  <c r="K6" i="17" s="1"/>
  <c r="J14" i="17"/>
  <c r="K14" i="17" s="1"/>
  <c r="J22" i="17"/>
  <c r="K22" i="17" s="1"/>
  <c r="J30" i="17"/>
  <c r="K30" i="17" s="1"/>
  <c r="J38" i="17"/>
  <c r="J46" i="17"/>
  <c r="K46" i="17" s="1"/>
  <c r="J54" i="17"/>
  <c r="K54" i="17" s="1"/>
  <c r="J62" i="17"/>
  <c r="K62" i="17" s="1"/>
  <c r="J70" i="17"/>
  <c r="K70" i="17" s="1"/>
  <c r="J78" i="17"/>
  <c r="K78" i="17" s="1"/>
  <c r="J86" i="17"/>
  <c r="K86" i="17" s="1"/>
  <c r="J94" i="17"/>
  <c r="K94" i="17" s="1"/>
  <c r="J102" i="17"/>
  <c r="J110" i="17"/>
  <c r="K110" i="17" s="1"/>
  <c r="J118" i="17"/>
  <c r="K118" i="17" s="1"/>
  <c r="J126" i="17"/>
  <c r="K126" i="17" s="1"/>
  <c r="J134" i="17"/>
  <c r="K134" i="17" s="1"/>
  <c r="J7" i="17"/>
  <c r="K7" i="17" s="1"/>
  <c r="J15" i="17"/>
  <c r="K15" i="17" s="1"/>
  <c r="J23" i="17"/>
  <c r="K23" i="17" s="1"/>
  <c r="J31" i="17"/>
  <c r="J39" i="17"/>
  <c r="K39" i="17" s="1"/>
  <c r="J47" i="17"/>
  <c r="K47" i="17" s="1"/>
  <c r="J55" i="17"/>
  <c r="K55" i="17" s="1"/>
  <c r="J63" i="17"/>
  <c r="K63" i="17" s="1"/>
  <c r="J71" i="17"/>
  <c r="K71" i="17" s="1"/>
  <c r="J79" i="17"/>
  <c r="K79" i="17" s="1"/>
  <c r="J87" i="17"/>
  <c r="K87" i="17" s="1"/>
  <c r="J95" i="17"/>
  <c r="J103" i="17"/>
  <c r="K103" i="17" s="1"/>
  <c r="J111" i="17"/>
  <c r="K111" i="17" s="1"/>
  <c r="J119" i="17"/>
  <c r="K119" i="17" s="1"/>
  <c r="J127" i="17"/>
  <c r="K127" i="17" s="1"/>
  <c r="J135" i="17"/>
  <c r="K135" i="17" s="1"/>
  <c r="J8" i="17"/>
  <c r="K8" i="17" s="1"/>
  <c r="J16" i="17"/>
  <c r="K16" i="17" s="1"/>
  <c r="J24" i="17"/>
  <c r="J32" i="17"/>
  <c r="K32" i="17" s="1"/>
  <c r="J40" i="17"/>
  <c r="K40" i="17" s="1"/>
  <c r="J48" i="17"/>
  <c r="K48" i="17" s="1"/>
  <c r="J56" i="17"/>
  <c r="K56" i="17" s="1"/>
  <c r="J64" i="17"/>
  <c r="K64" i="17" s="1"/>
  <c r="J72" i="17"/>
  <c r="K72" i="17" s="1"/>
  <c r="J80" i="17"/>
  <c r="K80" i="17" s="1"/>
  <c r="J88" i="17"/>
  <c r="J96" i="17"/>
  <c r="K96" i="17" s="1"/>
  <c r="J104" i="17"/>
  <c r="K104" i="17" s="1"/>
  <c r="J112" i="17"/>
  <c r="K112" i="17" s="1"/>
  <c r="J120" i="17"/>
  <c r="K120" i="17" s="1"/>
  <c r="J128" i="17"/>
  <c r="K128" i="17" s="1"/>
  <c r="J136" i="17"/>
  <c r="K136" i="17" s="1"/>
  <c r="J9" i="17"/>
  <c r="K9" i="17" s="1"/>
  <c r="J17" i="17"/>
  <c r="J25" i="17"/>
  <c r="K25" i="17" s="1"/>
  <c r="J33" i="17"/>
  <c r="K33" i="17" s="1"/>
  <c r="J41" i="17"/>
  <c r="K41" i="17" s="1"/>
  <c r="J49" i="17"/>
  <c r="K49" i="17" s="1"/>
  <c r="J57" i="17"/>
  <c r="K57" i="17" s="1"/>
  <c r="J65" i="17"/>
  <c r="K65" i="17" s="1"/>
  <c r="J73" i="17"/>
  <c r="K73" i="17" s="1"/>
  <c r="J81" i="17"/>
  <c r="J89" i="17"/>
  <c r="K89" i="17" s="1"/>
  <c r="J97" i="17"/>
  <c r="K97" i="17" s="1"/>
  <c r="J105" i="17"/>
  <c r="K105" i="17" s="1"/>
  <c r="J113" i="17"/>
  <c r="K113" i="17" s="1"/>
  <c r="J121" i="17"/>
  <c r="K121" i="17" s="1"/>
  <c r="J129" i="17"/>
  <c r="K129" i="17" s="1"/>
  <c r="J137" i="17"/>
  <c r="K137" i="17" s="1"/>
  <c r="V3" i="17"/>
  <c r="V11" i="17"/>
  <c r="V19" i="17"/>
  <c r="W19" i="17" s="1"/>
  <c r="V27" i="17"/>
  <c r="W27" i="17" s="1"/>
  <c r="V35" i="17"/>
  <c r="W35" i="17" s="1"/>
  <c r="V43" i="17"/>
  <c r="W43" i="17" s="1"/>
  <c r="V51" i="17"/>
  <c r="W51" i="17" s="1"/>
  <c r="V59" i="17"/>
  <c r="W59" i="17" s="1"/>
  <c r="V67" i="17"/>
  <c r="V75" i="17"/>
  <c r="W75" i="17" s="1"/>
  <c r="V83" i="17"/>
  <c r="W83" i="17" s="1"/>
  <c r="V91" i="17"/>
  <c r="W91" i="17" s="1"/>
  <c r="V99" i="17"/>
  <c r="W99" i="17" s="1"/>
  <c r="V66" i="17"/>
  <c r="W66" i="17" s="1"/>
  <c r="V4" i="17"/>
  <c r="W4" i="17" s="1"/>
  <c r="V12" i="17"/>
  <c r="W12" i="17" s="1"/>
  <c r="V20" i="17"/>
  <c r="V28" i="17"/>
  <c r="W28" i="17" s="1"/>
  <c r="V36" i="17"/>
  <c r="W36" i="17" s="1"/>
  <c r="V44" i="17"/>
  <c r="W44" i="17" s="1"/>
  <c r="V52" i="17"/>
  <c r="W52" i="17" s="1"/>
  <c r="V60" i="17"/>
  <c r="W60" i="17" s="1"/>
  <c r="V68" i="17"/>
  <c r="W68" i="17" s="1"/>
  <c r="V76" i="17"/>
  <c r="W76" i="17" s="1"/>
  <c r="V84" i="17"/>
  <c r="W84" i="17" s="1"/>
  <c r="V92" i="17"/>
  <c r="W92" i="17" s="1"/>
  <c r="V34" i="17"/>
  <c r="W34" i="17" s="1"/>
  <c r="V5" i="17"/>
  <c r="W5" i="17" s="1"/>
  <c r="V13" i="17"/>
  <c r="W13" i="17" s="1"/>
  <c r="V21" i="17"/>
  <c r="W21" i="17" s="1"/>
  <c r="V29" i="17"/>
  <c r="W29" i="17" s="1"/>
  <c r="V37" i="17"/>
  <c r="W37" i="17" s="1"/>
  <c r="V45" i="17"/>
  <c r="W45" i="17" s="1"/>
  <c r="V53" i="17"/>
  <c r="W53" i="17" s="1"/>
  <c r="V61" i="17"/>
  <c r="W61" i="17" s="1"/>
  <c r="V69" i="17"/>
  <c r="W69" i="17" s="1"/>
  <c r="V77" i="17"/>
  <c r="W77" i="17" s="1"/>
  <c r="V85" i="17"/>
  <c r="W85" i="17" s="1"/>
  <c r="V93" i="17"/>
  <c r="W93" i="17" s="1"/>
  <c r="V7" i="17"/>
  <c r="W7" i="17" s="1"/>
  <c r="V55" i="17"/>
  <c r="W55" i="17" s="1"/>
  <c r="V71" i="17"/>
  <c r="W71" i="17" s="1"/>
  <c r="V95" i="17"/>
  <c r="W95" i="17" s="1"/>
  <c r="V88" i="17"/>
  <c r="W88" i="17" s="1"/>
  <c r="V50" i="17"/>
  <c r="W50" i="17" s="1"/>
  <c r="V90" i="17"/>
  <c r="W90" i="17" s="1"/>
  <c r="V6" i="17"/>
  <c r="W6" i="17" s="1"/>
  <c r="V14" i="17"/>
  <c r="W14" i="17" s="1"/>
  <c r="V22" i="17"/>
  <c r="W22" i="17" s="1"/>
  <c r="V30" i="17"/>
  <c r="W30" i="17" s="1"/>
  <c r="V38" i="17"/>
  <c r="W38" i="17" s="1"/>
  <c r="V46" i="17"/>
  <c r="W46" i="17" s="1"/>
  <c r="V54" i="17"/>
  <c r="W54" i="17" s="1"/>
  <c r="V62" i="17"/>
  <c r="W62" i="17" s="1"/>
  <c r="V70" i="17"/>
  <c r="W70" i="17" s="1"/>
  <c r="V78" i="17"/>
  <c r="W78" i="17" s="1"/>
  <c r="V86" i="17"/>
  <c r="W86" i="17" s="1"/>
  <c r="V94" i="17"/>
  <c r="W94" i="17" s="1"/>
  <c r="V15" i="17"/>
  <c r="W15" i="17" s="1"/>
  <c r="V47" i="17"/>
  <c r="W47" i="17" s="1"/>
  <c r="V79" i="17"/>
  <c r="W79" i="17" s="1"/>
  <c r="V96" i="17"/>
  <c r="W96" i="17" s="1"/>
  <c r="V58" i="17"/>
  <c r="W58" i="17" s="1"/>
  <c r="V23" i="17"/>
  <c r="W23" i="17" s="1"/>
  <c r="V31" i="17"/>
  <c r="W31" i="17" s="1"/>
  <c r="V39" i="17"/>
  <c r="W39" i="17" s="1"/>
  <c r="V63" i="17"/>
  <c r="W63" i="17" s="1"/>
  <c r="V87" i="17"/>
  <c r="W87" i="17" s="1"/>
  <c r="V42" i="17"/>
  <c r="W42" i="17" s="1"/>
  <c r="V98" i="17"/>
  <c r="W98" i="17" s="1"/>
  <c r="V8" i="17"/>
  <c r="W8" i="17" s="1"/>
  <c r="V16" i="17"/>
  <c r="W16" i="17" s="1"/>
  <c r="V24" i="17"/>
  <c r="W24" i="17" s="1"/>
  <c r="V32" i="17"/>
  <c r="W32" i="17" s="1"/>
  <c r="V40" i="17"/>
  <c r="W40" i="17" s="1"/>
  <c r="V48" i="17"/>
  <c r="W48" i="17" s="1"/>
  <c r="V56" i="17"/>
  <c r="W56" i="17" s="1"/>
  <c r="V64" i="17"/>
  <c r="W64" i="17" s="1"/>
  <c r="V72" i="17"/>
  <c r="W72" i="17" s="1"/>
  <c r="V80" i="17"/>
  <c r="W80" i="17" s="1"/>
  <c r="V74" i="17"/>
  <c r="V9" i="17"/>
  <c r="W9" i="17" s="1"/>
  <c r="V17" i="17"/>
  <c r="W17" i="17" s="1"/>
  <c r="V25" i="17"/>
  <c r="W25" i="17" s="1"/>
  <c r="V33" i="17"/>
  <c r="W33" i="17" s="1"/>
  <c r="V41" i="17"/>
  <c r="W41" i="17" s="1"/>
  <c r="V49" i="17"/>
  <c r="W49" i="17" s="1"/>
  <c r="V57" i="17"/>
  <c r="W57" i="17" s="1"/>
  <c r="V65" i="17"/>
  <c r="V73" i="17"/>
  <c r="W73" i="17" s="1"/>
  <c r="V81" i="17"/>
  <c r="W81" i="17" s="1"/>
  <c r="V89" i="17"/>
  <c r="W89" i="17" s="1"/>
  <c r="V97" i="17"/>
  <c r="W97" i="17" s="1"/>
  <c r="V10" i="17"/>
  <c r="W10" i="17" s="1"/>
  <c r="V18" i="17"/>
  <c r="W18" i="17" s="1"/>
  <c r="V26" i="17"/>
  <c r="W26" i="17" s="1"/>
  <c r="V82" i="17"/>
  <c r="W82" i="17" s="1"/>
  <c r="P3" i="17"/>
  <c r="Q3" i="17" s="1"/>
  <c r="J3" i="17"/>
  <c r="K3" i="17" s="1"/>
  <c r="D3" i="17"/>
  <c r="E3" i="17" s="1"/>
  <c r="Q22" i="16"/>
  <c r="Q38" i="16"/>
  <c r="Q62" i="16"/>
  <c r="Q86" i="16"/>
  <c r="Q102" i="16"/>
  <c r="Q103" i="16"/>
  <c r="Q23" i="16"/>
  <c r="Q39" i="16"/>
  <c r="Q47" i="16"/>
  <c r="Q8" i="16"/>
  <c r="Q24" i="16"/>
  <c r="Q48" i="16"/>
  <c r="Q88" i="16"/>
  <c r="Q61" i="16"/>
  <c r="Q17" i="16"/>
  <c r="Q81" i="16"/>
  <c r="Q10" i="16"/>
  <c r="Q50" i="16"/>
  <c r="Q58" i="16"/>
  <c r="Q74" i="16"/>
  <c r="Q19" i="16"/>
  <c r="Q27" i="16"/>
  <c r="Q59" i="16"/>
  <c r="Q75" i="16"/>
  <c r="Q83" i="16"/>
  <c r="Q12" i="16"/>
  <c r="Q20" i="16"/>
  <c r="Q36" i="16"/>
  <c r="Q60" i="16"/>
  <c r="Q76" i="16"/>
  <c r="Q84" i="16"/>
  <c r="Q100" i="16"/>
  <c r="Q5" i="16"/>
  <c r="Q13" i="16"/>
  <c r="Q21" i="16"/>
  <c r="Q29" i="16"/>
  <c r="Q37" i="16"/>
  <c r="Q45" i="16"/>
  <c r="K22" i="16"/>
  <c r="K54" i="16"/>
  <c r="K86" i="16"/>
  <c r="K7" i="16"/>
  <c r="K15" i="16"/>
  <c r="K71" i="16"/>
  <c r="K56" i="16"/>
  <c r="K33" i="16"/>
  <c r="K41" i="16"/>
  <c r="K3" i="16"/>
  <c r="K58" i="16"/>
  <c r="K19" i="16"/>
  <c r="K83" i="16"/>
  <c r="K52" i="16"/>
  <c r="Q8" i="3"/>
  <c r="Q16" i="3"/>
  <c r="Q24" i="3"/>
  <c r="Q32" i="3"/>
  <c r="Q40" i="3"/>
  <c r="Q48" i="3"/>
  <c r="Q56" i="3"/>
  <c r="Q64" i="3"/>
  <c r="Q72" i="3"/>
  <c r="Q80" i="3"/>
  <c r="Q88" i="3"/>
  <c r="Q96" i="3"/>
  <c r="Q104" i="3"/>
  <c r="Q29" i="3"/>
  <c r="Q69" i="3"/>
  <c r="Q78" i="3"/>
  <c r="Q9" i="3"/>
  <c r="Q17" i="3"/>
  <c r="Q25" i="3"/>
  <c r="Q33" i="3"/>
  <c r="Q41" i="3"/>
  <c r="Q49" i="3"/>
  <c r="Q57" i="3"/>
  <c r="Q65" i="3"/>
  <c r="Q73" i="3"/>
  <c r="Q81" i="3"/>
  <c r="Q89" i="3"/>
  <c r="Q97" i="3"/>
  <c r="Q105" i="3"/>
  <c r="Q53" i="3"/>
  <c r="Q77" i="3"/>
  <c r="Q70" i="3"/>
  <c r="Q47" i="3"/>
  <c r="Q87" i="3"/>
  <c r="Q10" i="3"/>
  <c r="Q18" i="3"/>
  <c r="Q26" i="3"/>
  <c r="Q34" i="3"/>
  <c r="Q42" i="3"/>
  <c r="Q50" i="3"/>
  <c r="Q58" i="3"/>
  <c r="Q66" i="3"/>
  <c r="Q74" i="3"/>
  <c r="Q82" i="3"/>
  <c r="Q90" i="3"/>
  <c r="Q98" i="3"/>
  <c r="Q106" i="3"/>
  <c r="Q21" i="3"/>
  <c r="Q85" i="3"/>
  <c r="Q11" i="3"/>
  <c r="Q19" i="3"/>
  <c r="Q27" i="3"/>
  <c r="Q35" i="3"/>
  <c r="Q43" i="3"/>
  <c r="Q51" i="3"/>
  <c r="Q59" i="3"/>
  <c r="Q67" i="3"/>
  <c r="Q75" i="3"/>
  <c r="Q83" i="3"/>
  <c r="Q91" i="3"/>
  <c r="Q99" i="3"/>
  <c r="Q107" i="3"/>
  <c r="Q13" i="3"/>
  <c r="Q3" i="3"/>
  <c r="Q102" i="3"/>
  <c r="Q31" i="3"/>
  <c r="Q79" i="3"/>
  <c r="Q4" i="3"/>
  <c r="Q12" i="3"/>
  <c r="Q20" i="3"/>
  <c r="Q28" i="3"/>
  <c r="Q36" i="3"/>
  <c r="Q44" i="3"/>
  <c r="Q52" i="3"/>
  <c r="Q60" i="3"/>
  <c r="Q68" i="3"/>
  <c r="Q76" i="3"/>
  <c r="Q84" i="3"/>
  <c r="Q92" i="3"/>
  <c r="Q100" i="3"/>
  <c r="Q108" i="3"/>
  <c r="Q45" i="3"/>
  <c r="Q101" i="3"/>
  <c r="Q86" i="3"/>
  <c r="Q39" i="3"/>
  <c r="Q95" i="3"/>
  <c r="Q5" i="3"/>
  <c r="Q37" i="3"/>
  <c r="Q61" i="3"/>
  <c r="Q93" i="3"/>
  <c r="Q63" i="3"/>
  <c r="Q6" i="3"/>
  <c r="Q14" i="3"/>
  <c r="Q22" i="3"/>
  <c r="Q30" i="3"/>
  <c r="Q38" i="3"/>
  <c r="Q46" i="3"/>
  <c r="Q54" i="3"/>
  <c r="Q62" i="3"/>
  <c r="Q94" i="3"/>
  <c r="Q7" i="3"/>
  <c r="Q55" i="3"/>
  <c r="Q103" i="3"/>
  <c r="Q15" i="3"/>
  <c r="Q23" i="3"/>
  <c r="Q71" i="3"/>
  <c r="K4" i="3"/>
  <c r="K12" i="3"/>
  <c r="K20" i="3"/>
  <c r="K28" i="3"/>
  <c r="K36" i="3"/>
  <c r="K44" i="3"/>
  <c r="K52" i="3"/>
  <c r="K60" i="3"/>
  <c r="K68" i="3"/>
  <c r="K76" i="3"/>
  <c r="K84" i="3"/>
  <c r="K92" i="3"/>
  <c r="K100" i="3"/>
  <c r="K108" i="3"/>
  <c r="K116" i="3"/>
  <c r="K124" i="3"/>
  <c r="K132" i="3"/>
  <c r="K5" i="3"/>
  <c r="K13" i="3"/>
  <c r="K21" i="3"/>
  <c r="K29" i="3"/>
  <c r="K37" i="3"/>
  <c r="K45" i="3"/>
  <c r="K53" i="3"/>
  <c r="K61" i="3"/>
  <c r="K69" i="3"/>
  <c r="K77" i="3"/>
  <c r="K85" i="3"/>
  <c r="K93" i="3"/>
  <c r="K101" i="3"/>
  <c r="K109" i="3"/>
  <c r="K117" i="3"/>
  <c r="K125" i="3"/>
  <c r="K133" i="3"/>
  <c r="K107" i="3"/>
  <c r="K6" i="3"/>
  <c r="K14" i="3"/>
  <c r="K22" i="3"/>
  <c r="K30" i="3"/>
  <c r="K38" i="3"/>
  <c r="K46" i="3"/>
  <c r="K54" i="3"/>
  <c r="K62" i="3"/>
  <c r="K70" i="3"/>
  <c r="K78" i="3"/>
  <c r="K86" i="3"/>
  <c r="K94" i="3"/>
  <c r="K102" i="3"/>
  <c r="K110" i="3"/>
  <c r="K118" i="3"/>
  <c r="K126" i="3"/>
  <c r="K134" i="3"/>
  <c r="K7" i="3"/>
  <c r="K15" i="3"/>
  <c r="K23" i="3"/>
  <c r="K31" i="3"/>
  <c r="K39" i="3"/>
  <c r="K47" i="3"/>
  <c r="K55" i="3"/>
  <c r="K63" i="3"/>
  <c r="K71" i="3"/>
  <c r="K79" i="3"/>
  <c r="K87" i="3"/>
  <c r="K95" i="3"/>
  <c r="K103" i="3"/>
  <c r="K111" i="3"/>
  <c r="K119" i="3"/>
  <c r="K127" i="3"/>
  <c r="K135" i="3"/>
  <c r="K115" i="3"/>
  <c r="K8" i="3"/>
  <c r="K16" i="3"/>
  <c r="K24" i="3"/>
  <c r="K32" i="3"/>
  <c r="K40" i="3"/>
  <c r="K48" i="3"/>
  <c r="K56" i="3"/>
  <c r="K64" i="3"/>
  <c r="K72" i="3"/>
  <c r="K80" i="3"/>
  <c r="K88" i="3"/>
  <c r="K96" i="3"/>
  <c r="K104" i="3"/>
  <c r="K112" i="3"/>
  <c r="K120" i="3"/>
  <c r="K128" i="3"/>
  <c r="K3" i="3"/>
  <c r="K131" i="3"/>
  <c r="K9" i="3"/>
  <c r="K17" i="3"/>
  <c r="K25" i="3"/>
  <c r="K33" i="3"/>
  <c r="K41" i="3"/>
  <c r="K49" i="3"/>
  <c r="K57" i="3"/>
  <c r="K65" i="3"/>
  <c r="K73" i="3"/>
  <c r="K81" i="3"/>
  <c r="K89" i="3"/>
  <c r="K97" i="3"/>
  <c r="K105" i="3"/>
  <c r="K113" i="3"/>
  <c r="K121" i="3"/>
  <c r="K129" i="3"/>
  <c r="K99" i="3"/>
  <c r="K10" i="3"/>
  <c r="K18" i="3"/>
  <c r="K26" i="3"/>
  <c r="K34" i="3"/>
  <c r="K42" i="3"/>
  <c r="K50" i="3"/>
  <c r="K58" i="3"/>
  <c r="K66" i="3"/>
  <c r="K74" i="3"/>
  <c r="K82" i="3"/>
  <c r="K90" i="3"/>
  <c r="K98" i="3"/>
  <c r="K106" i="3"/>
  <c r="K114" i="3"/>
  <c r="K122" i="3"/>
  <c r="K130" i="3"/>
  <c r="K11" i="3"/>
  <c r="K19" i="3"/>
  <c r="K27" i="3"/>
  <c r="K35" i="3"/>
  <c r="K43" i="3"/>
  <c r="K51" i="3"/>
  <c r="K59" i="3"/>
  <c r="K67" i="3"/>
  <c r="K75" i="3"/>
  <c r="K83" i="3"/>
  <c r="K91" i="3"/>
  <c r="K123" i="3"/>
  <c r="E4" i="3"/>
  <c r="E12" i="3"/>
  <c r="E20" i="3"/>
  <c r="E28" i="3"/>
  <c r="E36" i="3"/>
  <c r="E44" i="3"/>
  <c r="E52" i="3"/>
  <c r="E60" i="3"/>
  <c r="E68" i="3"/>
  <c r="E76" i="3"/>
  <c r="E84" i="3"/>
  <c r="E92" i="3"/>
  <c r="E100" i="3"/>
  <c r="E108" i="3"/>
  <c r="E116" i="3"/>
  <c r="E124" i="3"/>
  <c r="E132" i="3"/>
  <c r="E140" i="3"/>
  <c r="E5" i="3"/>
  <c r="E13" i="3"/>
  <c r="E21" i="3"/>
  <c r="E29" i="3"/>
  <c r="E37" i="3"/>
  <c r="E45" i="3"/>
  <c r="E53" i="3"/>
  <c r="E61" i="3"/>
  <c r="E69" i="3"/>
  <c r="E77" i="3"/>
  <c r="E85" i="3"/>
  <c r="E93" i="3"/>
  <c r="E101" i="3"/>
  <c r="E109" i="3"/>
  <c r="E117" i="3"/>
  <c r="E125" i="3"/>
  <c r="E133" i="3"/>
  <c r="E141" i="3"/>
  <c r="E6" i="3"/>
  <c r="E14" i="3"/>
  <c r="E22" i="3"/>
  <c r="E30" i="3"/>
  <c r="E38" i="3"/>
  <c r="E46" i="3"/>
  <c r="E54" i="3"/>
  <c r="E62" i="3"/>
  <c r="E70" i="3"/>
  <c r="E78" i="3"/>
  <c r="E86" i="3"/>
  <c r="E94" i="3"/>
  <c r="E102" i="3"/>
  <c r="E110" i="3"/>
  <c r="E118" i="3"/>
  <c r="E126" i="3"/>
  <c r="E134" i="3"/>
  <c r="E142" i="3"/>
  <c r="E7" i="3"/>
  <c r="E15" i="3"/>
  <c r="E23" i="3"/>
  <c r="E31" i="3"/>
  <c r="E39" i="3"/>
  <c r="E47" i="3"/>
  <c r="E55" i="3"/>
  <c r="E63" i="3"/>
  <c r="E71" i="3"/>
  <c r="E79" i="3"/>
  <c r="E87" i="3"/>
  <c r="E95" i="3"/>
  <c r="E103" i="3"/>
  <c r="E111" i="3"/>
  <c r="E119" i="3"/>
  <c r="E127" i="3"/>
  <c r="E135" i="3"/>
  <c r="E143" i="3"/>
  <c r="E8" i="3"/>
  <c r="E16" i="3"/>
  <c r="E24" i="3"/>
  <c r="E32" i="3"/>
  <c r="E40" i="3"/>
  <c r="E48" i="3"/>
  <c r="E56" i="3"/>
  <c r="E64" i="3"/>
  <c r="E72" i="3"/>
  <c r="E80" i="3"/>
  <c r="E88" i="3"/>
  <c r="E96" i="3"/>
  <c r="E104" i="3"/>
  <c r="E112" i="3"/>
  <c r="E120" i="3"/>
  <c r="E128" i="3"/>
  <c r="E136" i="3"/>
  <c r="E144" i="3"/>
  <c r="E9" i="3"/>
  <c r="E17" i="3"/>
  <c r="E25" i="3"/>
  <c r="E33" i="3"/>
  <c r="E41" i="3"/>
  <c r="E49" i="3"/>
  <c r="E57" i="3"/>
  <c r="E65" i="3"/>
  <c r="E73" i="3"/>
  <c r="E81" i="3"/>
  <c r="E89" i="3"/>
  <c r="E97" i="3"/>
  <c r="E105" i="3"/>
  <c r="E113" i="3"/>
  <c r="E121" i="3"/>
  <c r="E129" i="3"/>
  <c r="E137" i="3"/>
  <c r="E145" i="3"/>
  <c r="E10" i="3"/>
  <c r="E18" i="3"/>
  <c r="E26" i="3"/>
  <c r="E34" i="3"/>
  <c r="E42" i="3"/>
  <c r="E50" i="3"/>
  <c r="E58" i="3"/>
  <c r="E66" i="3"/>
  <c r="E74" i="3"/>
  <c r="E82" i="3"/>
  <c r="E90" i="3"/>
  <c r="E98" i="3"/>
  <c r="E106" i="3"/>
  <c r="E114" i="3"/>
  <c r="E122" i="3"/>
  <c r="E130" i="3"/>
  <c r="E138" i="3"/>
  <c r="E146" i="3"/>
  <c r="E11" i="3"/>
  <c r="E19" i="3"/>
  <c r="E27" i="3"/>
  <c r="E35" i="3"/>
  <c r="E43" i="3"/>
  <c r="E51" i="3"/>
  <c r="E59" i="3"/>
  <c r="E67" i="3"/>
  <c r="E75" i="3"/>
  <c r="E83" i="3"/>
  <c r="E91" i="3"/>
  <c r="E99" i="3"/>
  <c r="E107" i="3"/>
  <c r="E115" i="3"/>
  <c r="E123" i="3"/>
  <c r="E131" i="3"/>
  <c r="E139" i="3"/>
  <c r="E147" i="3"/>
  <c r="E3" i="3"/>
  <c r="Q4" i="2"/>
  <c r="Q12" i="2"/>
  <c r="Q20" i="2"/>
  <c r="Q28" i="2"/>
  <c r="Q36" i="2"/>
  <c r="Q44" i="2"/>
  <c r="Q52" i="2"/>
  <c r="Q60" i="2"/>
  <c r="Q68" i="2"/>
  <c r="Q76" i="2"/>
  <c r="Q84" i="2"/>
  <c r="Q92" i="2"/>
  <c r="Q100" i="2"/>
  <c r="Q5" i="2"/>
  <c r="Q13" i="2"/>
  <c r="Q21" i="2"/>
  <c r="Q29" i="2"/>
  <c r="Q37" i="2"/>
  <c r="Q45" i="2"/>
  <c r="Q53" i="2"/>
  <c r="Q77" i="2"/>
  <c r="Q101" i="2"/>
  <c r="Q6" i="2"/>
  <c r="Q14" i="2"/>
  <c r="Q22" i="2"/>
  <c r="Q30" i="2"/>
  <c r="Q38" i="2"/>
  <c r="Q46" i="2"/>
  <c r="Q54" i="2"/>
  <c r="Q62" i="2"/>
  <c r="Q70" i="2"/>
  <c r="Q78" i="2"/>
  <c r="Q86" i="2"/>
  <c r="Q94" i="2"/>
  <c r="Q3" i="2"/>
  <c r="Q15" i="2"/>
  <c r="Q39" i="2"/>
  <c r="Q55" i="2"/>
  <c r="Q63" i="2"/>
  <c r="Q79" i="2"/>
  <c r="Q95" i="2"/>
  <c r="Q7" i="2"/>
  <c r="Q23" i="2"/>
  <c r="Q31" i="2"/>
  <c r="Q47" i="2"/>
  <c r="Q71" i="2"/>
  <c r="Q87" i="2"/>
  <c r="Q8" i="2"/>
  <c r="Q16" i="2"/>
  <c r="Q24" i="2"/>
  <c r="Q32" i="2"/>
  <c r="Q40" i="2"/>
  <c r="Q48" i="2"/>
  <c r="Q56" i="2"/>
  <c r="Q64" i="2"/>
  <c r="Q72" i="2"/>
  <c r="Q80" i="2"/>
  <c r="Q88" i="2"/>
  <c r="Q96" i="2"/>
  <c r="Q58" i="2"/>
  <c r="Q90" i="2"/>
  <c r="Q61" i="2"/>
  <c r="Q9" i="2"/>
  <c r="Q17" i="2"/>
  <c r="Q25" i="2"/>
  <c r="Q33" i="2"/>
  <c r="Q41" i="2"/>
  <c r="Q49" i="2"/>
  <c r="Q57" i="2"/>
  <c r="Q65" i="2"/>
  <c r="Q73" i="2"/>
  <c r="Q81" i="2"/>
  <c r="Q89" i="2"/>
  <c r="Q97" i="2"/>
  <c r="Q50" i="2"/>
  <c r="Q82" i="2"/>
  <c r="Q99" i="2"/>
  <c r="Q69" i="2"/>
  <c r="Q10" i="2"/>
  <c r="Q18" i="2"/>
  <c r="Q26" i="2"/>
  <c r="Q34" i="2"/>
  <c r="Q42" i="2"/>
  <c r="Q66" i="2"/>
  <c r="Q74" i="2"/>
  <c r="Q98" i="2"/>
  <c r="Q93" i="2"/>
  <c r="Q11" i="2"/>
  <c r="Q19" i="2"/>
  <c r="Q27" i="2"/>
  <c r="Q35" i="2"/>
  <c r="Q43" i="2"/>
  <c r="Q51" i="2"/>
  <c r="Q59" i="2"/>
  <c r="Q67" i="2"/>
  <c r="Q75" i="2"/>
  <c r="Q83" i="2"/>
  <c r="Q91" i="2"/>
  <c r="Q85" i="2"/>
  <c r="K4" i="2"/>
  <c r="K12" i="2"/>
  <c r="K20" i="2"/>
  <c r="K28" i="2"/>
  <c r="K36" i="2"/>
  <c r="K44" i="2"/>
  <c r="K52" i="2"/>
  <c r="K60" i="2"/>
  <c r="K68" i="2"/>
  <c r="K76" i="2"/>
  <c r="K84" i="2"/>
  <c r="K92" i="2"/>
  <c r="K100" i="2"/>
  <c r="K49" i="2"/>
  <c r="K66" i="2"/>
  <c r="K5" i="2"/>
  <c r="K13" i="2"/>
  <c r="K21" i="2"/>
  <c r="K29" i="2"/>
  <c r="K37" i="2"/>
  <c r="K45" i="2"/>
  <c r="K53" i="2"/>
  <c r="K61" i="2"/>
  <c r="K69" i="2"/>
  <c r="K77" i="2"/>
  <c r="K85" i="2"/>
  <c r="K93" i="2"/>
  <c r="K101" i="2"/>
  <c r="K81" i="2"/>
  <c r="K3" i="2"/>
  <c r="K6" i="2"/>
  <c r="K14" i="2"/>
  <c r="K22" i="2"/>
  <c r="K30" i="2"/>
  <c r="K38" i="2"/>
  <c r="K46" i="2"/>
  <c r="K54" i="2"/>
  <c r="K62" i="2"/>
  <c r="K70" i="2"/>
  <c r="K78" i="2"/>
  <c r="K86" i="2"/>
  <c r="K94" i="2"/>
  <c r="K102" i="2"/>
  <c r="K25" i="2"/>
  <c r="K73" i="2"/>
  <c r="K90" i="2"/>
  <c r="K7" i="2"/>
  <c r="K15" i="2"/>
  <c r="K23" i="2"/>
  <c r="K31" i="2"/>
  <c r="K39" i="2"/>
  <c r="K47" i="2"/>
  <c r="K55" i="2"/>
  <c r="K63" i="2"/>
  <c r="K71" i="2"/>
  <c r="K79" i="2"/>
  <c r="K87" i="2"/>
  <c r="K95" i="2"/>
  <c r="K33" i="2"/>
  <c r="K57" i="2"/>
  <c r="K74" i="2"/>
  <c r="K8" i="2"/>
  <c r="K16" i="2"/>
  <c r="K24" i="2"/>
  <c r="K32" i="2"/>
  <c r="K40" i="2"/>
  <c r="K48" i="2"/>
  <c r="K56" i="2"/>
  <c r="K64" i="2"/>
  <c r="K72" i="2"/>
  <c r="K80" i="2"/>
  <c r="K88" i="2"/>
  <c r="K96" i="2"/>
  <c r="K17" i="2"/>
  <c r="K65" i="2"/>
  <c r="K82" i="2"/>
  <c r="K9" i="2"/>
  <c r="K41" i="2"/>
  <c r="K89" i="2"/>
  <c r="K10" i="2"/>
  <c r="K18" i="2"/>
  <c r="K26" i="2"/>
  <c r="K34" i="2"/>
  <c r="K42" i="2"/>
  <c r="K50" i="2"/>
  <c r="K58" i="2"/>
  <c r="K11" i="2"/>
  <c r="K19" i="2"/>
  <c r="K27" i="2"/>
  <c r="K35" i="2"/>
  <c r="K43" i="2"/>
  <c r="K51" i="2"/>
  <c r="K59" i="2"/>
  <c r="K67" i="2"/>
  <c r="K75" i="2"/>
  <c r="K83" i="2"/>
  <c r="K91" i="2"/>
  <c r="K99" i="2"/>
  <c r="K97" i="2"/>
  <c r="K98" i="2"/>
  <c r="E4" i="2"/>
  <c r="E12" i="2"/>
  <c r="E20" i="2"/>
  <c r="E28" i="2"/>
  <c r="E36" i="2"/>
  <c r="E44" i="2"/>
  <c r="E52" i="2"/>
  <c r="E60" i="2"/>
  <c r="E68" i="2"/>
  <c r="E76" i="2"/>
  <c r="E84" i="2"/>
  <c r="E92" i="2"/>
  <c r="E100" i="2"/>
  <c r="E93" i="2"/>
  <c r="E5" i="2"/>
  <c r="E13" i="2"/>
  <c r="E21" i="2"/>
  <c r="E29" i="2"/>
  <c r="E37" i="2"/>
  <c r="E45" i="2"/>
  <c r="E53" i="2"/>
  <c r="E61" i="2"/>
  <c r="E69" i="2"/>
  <c r="E77" i="2"/>
  <c r="E85" i="2"/>
  <c r="E6" i="2"/>
  <c r="E14" i="2"/>
  <c r="E22" i="2"/>
  <c r="E30" i="2"/>
  <c r="E38" i="2"/>
  <c r="E46" i="2"/>
  <c r="E54" i="2"/>
  <c r="E62" i="2"/>
  <c r="E70" i="2"/>
  <c r="E78" i="2"/>
  <c r="E86" i="2"/>
  <c r="E94" i="2"/>
  <c r="E102" i="2"/>
  <c r="E7" i="2"/>
  <c r="E15" i="2"/>
  <c r="E23" i="2"/>
  <c r="E31" i="2"/>
  <c r="E39" i="2"/>
  <c r="E47" i="2"/>
  <c r="E55" i="2"/>
  <c r="E63" i="2"/>
  <c r="E71" i="2"/>
  <c r="E79" i="2"/>
  <c r="E87" i="2"/>
  <c r="E95" i="2"/>
  <c r="E103" i="2"/>
  <c r="E8" i="2"/>
  <c r="E16" i="2"/>
  <c r="E24" i="2"/>
  <c r="E32" i="2"/>
  <c r="E40" i="2"/>
  <c r="E48" i="2"/>
  <c r="E56" i="2"/>
  <c r="E64" i="2"/>
  <c r="E72" i="2"/>
  <c r="E80" i="2"/>
  <c r="E88" i="2"/>
  <c r="E96" i="2"/>
  <c r="E104" i="2"/>
  <c r="E3" i="2"/>
  <c r="E9" i="2"/>
  <c r="E17" i="2"/>
  <c r="E25" i="2"/>
  <c r="E33" i="2"/>
  <c r="E41" i="2"/>
  <c r="E49" i="2"/>
  <c r="E57" i="2"/>
  <c r="E65" i="2"/>
  <c r="E73" i="2"/>
  <c r="E81" i="2"/>
  <c r="E89" i="2"/>
  <c r="E97" i="2"/>
  <c r="E90" i="2"/>
  <c r="E10" i="2"/>
  <c r="E18" i="2"/>
  <c r="E26" i="2"/>
  <c r="E34" i="2"/>
  <c r="E42" i="2"/>
  <c r="E50" i="2"/>
  <c r="E58" i="2"/>
  <c r="E66" i="2"/>
  <c r="E74" i="2"/>
  <c r="E82" i="2"/>
  <c r="E98" i="2"/>
  <c r="E11" i="2"/>
  <c r="E19" i="2"/>
  <c r="E27" i="2"/>
  <c r="E35" i="2"/>
  <c r="E43" i="2"/>
  <c r="E51" i="2"/>
  <c r="E59" i="2"/>
  <c r="E67" i="2"/>
  <c r="E75" i="2"/>
  <c r="E83" i="2"/>
  <c r="E91" i="2"/>
  <c r="E99" i="2"/>
  <c r="E101" i="2"/>
  <c r="AM21" i="1"/>
  <c r="AM22" i="1" s="1"/>
  <c r="R130" i="12"/>
  <c r="R122" i="12"/>
  <c r="R90" i="12"/>
  <c r="R82" i="12"/>
  <c r="R18" i="12"/>
  <c r="R17" i="12"/>
  <c r="R37" i="12"/>
  <c r="R64" i="12"/>
  <c r="R95" i="12"/>
  <c r="R31" i="12"/>
  <c r="R113" i="12"/>
  <c r="R134" i="12"/>
  <c r="R70" i="12"/>
  <c r="R132" i="12"/>
  <c r="R68" i="12"/>
  <c r="Q99" i="17"/>
  <c r="Q35" i="17"/>
  <c r="K81" i="17"/>
  <c r="K17" i="17"/>
  <c r="E115" i="17"/>
  <c r="E51" i="17"/>
  <c r="E27" i="17"/>
  <c r="W65" i="17"/>
  <c r="Q122" i="17"/>
  <c r="Q58" i="17"/>
  <c r="K88" i="17"/>
  <c r="K24" i="17"/>
  <c r="E106" i="17"/>
  <c r="E42" i="17"/>
  <c r="Q145" i="17"/>
  <c r="Q81" i="17"/>
  <c r="Q17" i="17"/>
  <c r="K95" i="17"/>
  <c r="K31" i="17"/>
  <c r="E97" i="17"/>
  <c r="E33" i="17"/>
  <c r="Q104" i="17"/>
  <c r="Q40" i="17"/>
  <c r="K102" i="17"/>
  <c r="K38" i="17"/>
  <c r="E88" i="17"/>
  <c r="E24" i="17"/>
  <c r="Q127" i="17"/>
  <c r="Q63" i="17"/>
  <c r="K109" i="17"/>
  <c r="K45" i="17"/>
  <c r="E79" i="17"/>
  <c r="E55" i="17"/>
  <c r="E15" i="17"/>
  <c r="Q150" i="17"/>
  <c r="Q86" i="17"/>
  <c r="Q22" i="17"/>
  <c r="K116" i="17"/>
  <c r="K52" i="17"/>
  <c r="E70" i="17"/>
  <c r="E6" i="17"/>
  <c r="W20" i="17"/>
  <c r="Q109" i="17"/>
  <c r="Q45" i="17"/>
  <c r="K123" i="17"/>
  <c r="K59" i="17"/>
  <c r="E69" i="17"/>
  <c r="E45" i="17"/>
  <c r="W67" i="17"/>
  <c r="W11" i="17"/>
  <c r="Q140" i="17"/>
  <c r="Q76" i="17"/>
  <c r="Q12" i="17"/>
  <c r="K122" i="17"/>
  <c r="K58" i="17"/>
  <c r="E68" i="17"/>
  <c r="E4" i="17"/>
  <c r="E79" i="16"/>
  <c r="E71" i="16"/>
  <c r="E55" i="16"/>
  <c r="E47" i="16"/>
  <c r="E39" i="16"/>
  <c r="E31" i="16"/>
  <c r="E23" i="16"/>
  <c r="E15" i="16"/>
  <c r="E7" i="16"/>
  <c r="K82" i="16"/>
  <c r="K34" i="16"/>
  <c r="K18" i="16"/>
  <c r="Q107" i="16"/>
  <c r="Q99" i="16"/>
  <c r="Q51" i="16"/>
  <c r="Q43" i="16"/>
  <c r="Q35" i="16"/>
  <c r="Q11" i="16"/>
  <c r="E78" i="16"/>
  <c r="E62" i="16"/>
  <c r="E54" i="16"/>
  <c r="E46" i="16"/>
  <c r="E38" i="16"/>
  <c r="E30" i="16"/>
  <c r="E22" i="16"/>
  <c r="E14" i="16"/>
  <c r="K65" i="16"/>
  <c r="K57" i="16"/>
  <c r="Q82" i="16"/>
  <c r="Q26" i="16"/>
  <c r="Q18" i="16"/>
  <c r="E69" i="16"/>
  <c r="E61" i="16"/>
  <c r="E53" i="16"/>
  <c r="E45" i="16"/>
  <c r="E37" i="16"/>
  <c r="E29" i="16"/>
  <c r="E21" i="16"/>
  <c r="E13" i="16"/>
  <c r="E5" i="16"/>
  <c r="K88" i="16"/>
  <c r="K24" i="16"/>
  <c r="K16" i="16"/>
  <c r="K8" i="16"/>
  <c r="Q89" i="16"/>
  <c r="Q73" i="16"/>
  <c r="Q49" i="16"/>
  <c r="Q25" i="16"/>
  <c r="Q9" i="16"/>
  <c r="E76" i="16"/>
  <c r="E44" i="16"/>
  <c r="E28" i="16"/>
  <c r="E20" i="16"/>
  <c r="E4" i="16"/>
  <c r="K47" i="16"/>
  <c r="K39" i="16"/>
  <c r="K31" i="16"/>
  <c r="Q96" i="16"/>
  <c r="Q56" i="16"/>
  <c r="E75" i="16"/>
  <c r="E67" i="16"/>
  <c r="E59" i="16"/>
  <c r="E51" i="16"/>
  <c r="E43" i="16"/>
  <c r="E35" i="16"/>
  <c r="E19" i="16"/>
  <c r="E11" i="16"/>
  <c r="K78" i="16"/>
  <c r="K62" i="16"/>
  <c r="K38" i="16"/>
  <c r="K14" i="16"/>
  <c r="Q87" i="16"/>
  <c r="Q79" i="16"/>
  <c r="Q55" i="16"/>
  <c r="Q15" i="16"/>
  <c r="E68" i="16"/>
  <c r="E3" i="16"/>
  <c r="E74" i="16"/>
  <c r="E66" i="16"/>
  <c r="E58" i="16"/>
  <c r="E50" i="16"/>
  <c r="E42" i="16"/>
  <c r="E34" i="16"/>
  <c r="E26" i="16"/>
  <c r="E18" i="16"/>
  <c r="E10" i="16"/>
  <c r="K77" i="16"/>
  <c r="K69" i="16"/>
  <c r="K13" i="16"/>
  <c r="K5" i="16"/>
  <c r="Q94" i="16"/>
  <c r="Q78" i="16"/>
  <c r="Q54" i="16"/>
  <c r="Q30" i="16"/>
  <c r="Q14" i="16"/>
  <c r="E81" i="16"/>
  <c r="E73" i="16"/>
  <c r="E65" i="16"/>
  <c r="E57" i="16"/>
  <c r="E49" i="16"/>
  <c r="E41" i="16"/>
  <c r="E33" i="16"/>
  <c r="E25" i="16"/>
  <c r="E17" i="16"/>
  <c r="E9" i="16"/>
  <c r="K92" i="16"/>
  <c r="K36" i="16"/>
  <c r="K28" i="16"/>
  <c r="Q101" i="16"/>
  <c r="Q77" i="16"/>
  <c r="Q53" i="16"/>
  <c r="E36" i="16"/>
  <c r="E80" i="16"/>
  <c r="E72" i="16"/>
  <c r="E64" i="16"/>
  <c r="E56" i="16"/>
  <c r="E48" i="16"/>
  <c r="E40" i="16"/>
  <c r="E32" i="16"/>
  <c r="E24" i="16"/>
  <c r="E16" i="16"/>
  <c r="E8" i="16"/>
  <c r="K67" i="16"/>
  <c r="K59" i="16"/>
  <c r="Q108" i="16"/>
  <c r="Q52" i="16"/>
  <c r="Q44" i="16"/>
  <c r="AK15" i="16"/>
  <c r="AK20" i="16"/>
  <c r="AK21" i="16" s="1"/>
  <c r="Q3" i="16"/>
  <c r="W74" i="17"/>
  <c r="W3" i="17"/>
  <c r="E5" i="17"/>
  <c r="E6" i="16"/>
  <c r="E70" i="16"/>
  <c r="E77" i="16"/>
  <c r="E63" i="16"/>
  <c r="E60" i="16"/>
  <c r="E52" i="16"/>
  <c r="E12" i="16"/>
  <c r="E27" i="16"/>
  <c r="K90" i="16"/>
  <c r="K26" i="16"/>
  <c r="Q90" i="16"/>
  <c r="Q64" i="16"/>
  <c r="F1" i="8"/>
  <c r="L1" i="8"/>
  <c r="R1" i="8"/>
  <c r="F1" i="7"/>
  <c r="L1" i="7"/>
  <c r="R1" i="7"/>
  <c r="R1" i="1"/>
  <c r="L1" i="1"/>
  <c r="F1" i="1"/>
  <c r="R4" i="12"/>
  <c r="R51" i="12"/>
  <c r="R56" i="12"/>
  <c r="R62" i="12"/>
  <c r="R115" i="12"/>
  <c r="R120" i="12"/>
  <c r="R126" i="12"/>
  <c r="Q3" i="8" l="1"/>
  <c r="Q4" i="8"/>
  <c r="Q12" i="8"/>
  <c r="Q20" i="8"/>
  <c r="Q28" i="8"/>
  <c r="Q36" i="8"/>
  <c r="Q44" i="8"/>
  <c r="Q52" i="8"/>
  <c r="Q60" i="8"/>
  <c r="Q68" i="8"/>
  <c r="Q76" i="8"/>
  <c r="Q84" i="8"/>
  <c r="Q25" i="8"/>
  <c r="Q73" i="8"/>
  <c r="Q74" i="8"/>
  <c r="Q35" i="8"/>
  <c r="Q5" i="8"/>
  <c r="Q13" i="8"/>
  <c r="Q21" i="8"/>
  <c r="Q29" i="8"/>
  <c r="Q37" i="8"/>
  <c r="Q45" i="8"/>
  <c r="Q53" i="8"/>
  <c r="Q61" i="8"/>
  <c r="Q69" i="8"/>
  <c r="Q77" i="8"/>
  <c r="Q85" i="8"/>
  <c r="Q49" i="8"/>
  <c r="Q66" i="8"/>
  <c r="Q19" i="8"/>
  <c r="Q83" i="8"/>
  <c r="Q6" i="8"/>
  <c r="Q14" i="8"/>
  <c r="Q22" i="8"/>
  <c r="Q30" i="8"/>
  <c r="Q38" i="8"/>
  <c r="Q46" i="8"/>
  <c r="Q54" i="8"/>
  <c r="Q62" i="8"/>
  <c r="Q70" i="8"/>
  <c r="Q78" i="8"/>
  <c r="Q86" i="8"/>
  <c r="Q9" i="8"/>
  <c r="Q81" i="8"/>
  <c r="Q58" i="8"/>
  <c r="Q11" i="8"/>
  <c r="Q59" i="8"/>
  <c r="Q7" i="8"/>
  <c r="Q15" i="8"/>
  <c r="Q23" i="8"/>
  <c r="Q31" i="8"/>
  <c r="Q39" i="8"/>
  <c r="Q47" i="8"/>
  <c r="Q55" i="8"/>
  <c r="Q63" i="8"/>
  <c r="Q71" i="8"/>
  <c r="Q79" i="8"/>
  <c r="Q87" i="8"/>
  <c r="Q17" i="8"/>
  <c r="Q65" i="8"/>
  <c r="Q82" i="8"/>
  <c r="Q43" i="8"/>
  <c r="Q8" i="8"/>
  <c r="Q16" i="8"/>
  <c r="Q24" i="8"/>
  <c r="Q32" i="8"/>
  <c r="Q40" i="8"/>
  <c r="Q48" i="8"/>
  <c r="Q56" i="8"/>
  <c r="Q64" i="8"/>
  <c r="Q72" i="8"/>
  <c r="Q80" i="8"/>
  <c r="Q88" i="8"/>
  <c r="Q41" i="8"/>
  <c r="Q42" i="8"/>
  <c r="Q75" i="8"/>
  <c r="Q33" i="8"/>
  <c r="Q57" i="8"/>
  <c r="Q67" i="8"/>
  <c r="Q10" i="8"/>
  <c r="Q18" i="8"/>
  <c r="Q26" i="8"/>
  <c r="Q34" i="8"/>
  <c r="Q50" i="8"/>
  <c r="Q27" i="8"/>
  <c r="Q51" i="8"/>
  <c r="K3" i="8"/>
  <c r="K11" i="8"/>
  <c r="K19" i="8"/>
  <c r="K27" i="8"/>
  <c r="K35" i="8"/>
  <c r="K43" i="8"/>
  <c r="K51" i="8"/>
  <c r="K59" i="8"/>
  <c r="K67" i="8"/>
  <c r="K75" i="8"/>
  <c r="K83" i="8"/>
  <c r="K91" i="8"/>
  <c r="K99" i="8"/>
  <c r="K18" i="8"/>
  <c r="K74" i="8"/>
  <c r="K4" i="8"/>
  <c r="K12" i="8"/>
  <c r="K20" i="8"/>
  <c r="K28" i="8"/>
  <c r="K36" i="8"/>
  <c r="K44" i="8"/>
  <c r="K52" i="8"/>
  <c r="K60" i="8"/>
  <c r="K68" i="8"/>
  <c r="K76" i="8"/>
  <c r="K84" i="8"/>
  <c r="K92" i="8"/>
  <c r="K100" i="8"/>
  <c r="K5" i="8"/>
  <c r="K13" i="8"/>
  <c r="K21" i="8"/>
  <c r="K29" i="8"/>
  <c r="K37" i="8"/>
  <c r="K45" i="8"/>
  <c r="K53" i="8"/>
  <c r="K61" i="8"/>
  <c r="K69" i="8"/>
  <c r="K77" i="8"/>
  <c r="K85" i="8"/>
  <c r="K93" i="8"/>
  <c r="K101" i="8"/>
  <c r="K6" i="8"/>
  <c r="K14" i="8"/>
  <c r="K22" i="8"/>
  <c r="K30" i="8"/>
  <c r="K38" i="8"/>
  <c r="K46" i="8"/>
  <c r="K54" i="8"/>
  <c r="K62" i="8"/>
  <c r="K70" i="8"/>
  <c r="K78" i="8"/>
  <c r="K86" i="8"/>
  <c r="K94" i="8"/>
  <c r="K102" i="8"/>
  <c r="K26" i="8"/>
  <c r="K82" i="8"/>
  <c r="K7" i="8"/>
  <c r="K15" i="8"/>
  <c r="K23" i="8"/>
  <c r="K31" i="8"/>
  <c r="K39" i="8"/>
  <c r="K47" i="8"/>
  <c r="K55" i="8"/>
  <c r="K63" i="8"/>
  <c r="K71" i="8"/>
  <c r="K79" i="8"/>
  <c r="K87" i="8"/>
  <c r="K95" i="8"/>
  <c r="K103" i="8"/>
  <c r="K10" i="8"/>
  <c r="K106" i="8"/>
  <c r="K8" i="8"/>
  <c r="K16" i="8"/>
  <c r="K24" i="8"/>
  <c r="K32" i="8"/>
  <c r="K40" i="8"/>
  <c r="K48" i="8"/>
  <c r="K56" i="8"/>
  <c r="K64" i="8"/>
  <c r="K72" i="8"/>
  <c r="K80" i="8"/>
  <c r="K88" i="8"/>
  <c r="K96" i="8"/>
  <c r="K104" i="8"/>
  <c r="K98" i="8"/>
  <c r="K9" i="8"/>
  <c r="K17" i="8"/>
  <c r="K25" i="8"/>
  <c r="K33" i="8"/>
  <c r="K41" i="8"/>
  <c r="K49" i="8"/>
  <c r="K57" i="8"/>
  <c r="K65" i="8"/>
  <c r="K73" i="8"/>
  <c r="K81" i="8"/>
  <c r="K89" i="8"/>
  <c r="K97" i="8"/>
  <c r="K105" i="8"/>
  <c r="K42" i="8"/>
  <c r="K50" i="8"/>
  <c r="K66" i="8"/>
  <c r="K34" i="8"/>
  <c r="K58" i="8"/>
  <c r="K90" i="8"/>
  <c r="E3" i="8"/>
  <c r="E4" i="8"/>
  <c r="E12" i="8"/>
  <c r="E20" i="8"/>
  <c r="E28" i="8"/>
  <c r="E36" i="8"/>
  <c r="E44" i="8"/>
  <c r="E52" i="8"/>
  <c r="E60" i="8"/>
  <c r="E68" i="8"/>
  <c r="E76" i="8"/>
  <c r="E84" i="8"/>
  <c r="E92" i="8"/>
  <c r="E5" i="8"/>
  <c r="E13" i="8"/>
  <c r="E21" i="8"/>
  <c r="E29" i="8"/>
  <c r="E37" i="8"/>
  <c r="E45" i="8"/>
  <c r="E53" i="8"/>
  <c r="E61" i="8"/>
  <c r="E69" i="8"/>
  <c r="E77" i="8"/>
  <c r="E85" i="8"/>
  <c r="E91" i="8"/>
  <c r="E6" i="8"/>
  <c r="E14" i="8"/>
  <c r="E22" i="8"/>
  <c r="E30" i="8"/>
  <c r="E38" i="8"/>
  <c r="E46" i="8"/>
  <c r="E54" i="8"/>
  <c r="E62" i="8"/>
  <c r="E70" i="8"/>
  <c r="E78" i="8"/>
  <c r="E86" i="8"/>
  <c r="E83" i="8"/>
  <c r="E7" i="8"/>
  <c r="E15" i="8"/>
  <c r="E23" i="8"/>
  <c r="E31" i="8"/>
  <c r="E39" i="8"/>
  <c r="E47" i="8"/>
  <c r="E55" i="8"/>
  <c r="E63" i="8"/>
  <c r="E71" i="8"/>
  <c r="E79" i="8"/>
  <c r="E87" i="8"/>
  <c r="E8" i="8"/>
  <c r="E16" i="8"/>
  <c r="E24" i="8"/>
  <c r="E32" i="8"/>
  <c r="E40" i="8"/>
  <c r="E48" i="8"/>
  <c r="E56" i="8"/>
  <c r="E64" i="8"/>
  <c r="E72" i="8"/>
  <c r="E80" i="8"/>
  <c r="E88" i="8"/>
  <c r="E9" i="8"/>
  <c r="E17" i="8"/>
  <c r="E25" i="8"/>
  <c r="E33" i="8"/>
  <c r="E41" i="8"/>
  <c r="E49" i="8"/>
  <c r="E57" i="8"/>
  <c r="E65" i="8"/>
  <c r="E73" i="8"/>
  <c r="E81" i="8"/>
  <c r="E89" i="8"/>
  <c r="E75" i="8"/>
  <c r="E10" i="8"/>
  <c r="E18" i="8"/>
  <c r="E26" i="8"/>
  <c r="E34" i="8"/>
  <c r="E42" i="8"/>
  <c r="E50" i="8"/>
  <c r="E58" i="8"/>
  <c r="E66" i="8"/>
  <c r="E74" i="8"/>
  <c r="E82" i="8"/>
  <c r="E90" i="8"/>
  <c r="E11" i="8"/>
  <c r="E19" i="8"/>
  <c r="E27" i="8"/>
  <c r="E35" i="8"/>
  <c r="E43" i="8"/>
  <c r="E51" i="8"/>
  <c r="E59" i="8"/>
  <c r="E67" i="8"/>
  <c r="Q4" i="7"/>
  <c r="Q12" i="7"/>
  <c r="Q20" i="7"/>
  <c r="Q28" i="7"/>
  <c r="Q36" i="7"/>
  <c r="Q44" i="7"/>
  <c r="Q52" i="7"/>
  <c r="Q60" i="7"/>
  <c r="Q68" i="7"/>
  <c r="Q5" i="7"/>
  <c r="Q21" i="7"/>
  <c r="Q69" i="7"/>
  <c r="Q13" i="7"/>
  <c r="Q6" i="7"/>
  <c r="Q14" i="7"/>
  <c r="Q22" i="7"/>
  <c r="Q30" i="7"/>
  <c r="Q38" i="7"/>
  <c r="Q46" i="7"/>
  <c r="Q54" i="7"/>
  <c r="Q62" i="7"/>
  <c r="Q70" i="7"/>
  <c r="Q34" i="7"/>
  <c r="Q58" i="7"/>
  <c r="Q53" i="7"/>
  <c r="Q7" i="7"/>
  <c r="Q15" i="7"/>
  <c r="Q23" i="7"/>
  <c r="Q31" i="7"/>
  <c r="Q39" i="7"/>
  <c r="Q47" i="7"/>
  <c r="Q55" i="7"/>
  <c r="Q63" i="7"/>
  <c r="Q3" i="7"/>
  <c r="Q26" i="7"/>
  <c r="Q50" i="7"/>
  <c r="Q37" i="7"/>
  <c r="Q8" i="7"/>
  <c r="Q16" i="7"/>
  <c r="Q24" i="7"/>
  <c r="Q32" i="7"/>
  <c r="Q40" i="7"/>
  <c r="Q48" i="7"/>
  <c r="Q56" i="7"/>
  <c r="Q64" i="7"/>
  <c r="Q66" i="7"/>
  <c r="Q29" i="7"/>
  <c r="Q9" i="7"/>
  <c r="Q17" i="7"/>
  <c r="Q25" i="7"/>
  <c r="Q33" i="7"/>
  <c r="Q41" i="7"/>
  <c r="Q49" i="7"/>
  <c r="Q57" i="7"/>
  <c r="Q65" i="7"/>
  <c r="Q18" i="7"/>
  <c r="Q42" i="7"/>
  <c r="Q45" i="7"/>
  <c r="Q10" i="7"/>
  <c r="Q11" i="7"/>
  <c r="Q19" i="7"/>
  <c r="Q27" i="7"/>
  <c r="Q35" i="7"/>
  <c r="Q43" i="7"/>
  <c r="Q51" i="7"/>
  <c r="Q59" i="7"/>
  <c r="Q67" i="7"/>
  <c r="Q61" i="7"/>
  <c r="K4" i="7"/>
  <c r="K12" i="7"/>
  <c r="K20" i="7"/>
  <c r="K28" i="7"/>
  <c r="K36" i="7"/>
  <c r="K44" i="7"/>
  <c r="K52" i="7"/>
  <c r="K60" i="7"/>
  <c r="K68" i="7"/>
  <c r="K76" i="7"/>
  <c r="K84" i="7"/>
  <c r="K5" i="7"/>
  <c r="K13" i="7"/>
  <c r="K21" i="7"/>
  <c r="K29" i="7"/>
  <c r="K37" i="7"/>
  <c r="K45" i="7"/>
  <c r="K53" i="7"/>
  <c r="K61" i="7"/>
  <c r="K69" i="7"/>
  <c r="K77" i="7"/>
  <c r="K85" i="7"/>
  <c r="K6" i="7"/>
  <c r="K14" i="7"/>
  <c r="K22" i="7"/>
  <c r="K30" i="7"/>
  <c r="K38" i="7"/>
  <c r="K46" i="7"/>
  <c r="K54" i="7"/>
  <c r="K62" i="7"/>
  <c r="K70" i="7"/>
  <c r="K78" i="7"/>
  <c r="K79" i="7"/>
  <c r="K35" i="7"/>
  <c r="K83" i="7"/>
  <c r="K7" i="7"/>
  <c r="K15" i="7"/>
  <c r="K23" i="7"/>
  <c r="K31" i="7"/>
  <c r="K39" i="7"/>
  <c r="K47" i="7"/>
  <c r="K55" i="7"/>
  <c r="K63" i="7"/>
  <c r="K71" i="7"/>
  <c r="K43" i="7"/>
  <c r="K8" i="7"/>
  <c r="K16" i="7"/>
  <c r="K24" i="7"/>
  <c r="K32" i="7"/>
  <c r="K40" i="7"/>
  <c r="K48" i="7"/>
  <c r="K56" i="7"/>
  <c r="K64" i="7"/>
  <c r="K72" i="7"/>
  <c r="K80" i="7"/>
  <c r="K19" i="7"/>
  <c r="K67" i="7"/>
  <c r="K9" i="7"/>
  <c r="K17" i="7"/>
  <c r="K25" i="7"/>
  <c r="K33" i="7"/>
  <c r="K41" i="7"/>
  <c r="K49" i="7"/>
  <c r="K57" i="7"/>
  <c r="K65" i="7"/>
  <c r="K73" i="7"/>
  <c r="K81" i="7"/>
  <c r="K59" i="7"/>
  <c r="K10" i="7"/>
  <c r="K18" i="7"/>
  <c r="K26" i="7"/>
  <c r="K34" i="7"/>
  <c r="K42" i="7"/>
  <c r="K50" i="7"/>
  <c r="K58" i="7"/>
  <c r="K66" i="7"/>
  <c r="K74" i="7"/>
  <c r="K82" i="7"/>
  <c r="K3" i="7"/>
  <c r="K11" i="7"/>
  <c r="K27" i="7"/>
  <c r="K51" i="7"/>
  <c r="K75" i="7"/>
  <c r="E4" i="7"/>
  <c r="E12" i="7"/>
  <c r="E20" i="7"/>
  <c r="E28" i="7"/>
  <c r="E36" i="7"/>
  <c r="E44" i="7"/>
  <c r="E52" i="7"/>
  <c r="E60" i="7"/>
  <c r="E68" i="7"/>
  <c r="E76" i="7"/>
  <c r="E84" i="7"/>
  <c r="E5" i="7"/>
  <c r="E13" i="7"/>
  <c r="E21" i="7"/>
  <c r="E29" i="7"/>
  <c r="E37" i="7"/>
  <c r="E45" i="7"/>
  <c r="E53" i="7"/>
  <c r="E61" i="7"/>
  <c r="E69" i="7"/>
  <c r="E77" i="7"/>
  <c r="E85" i="7"/>
  <c r="E6" i="7"/>
  <c r="E14" i="7"/>
  <c r="E22" i="7"/>
  <c r="E30" i="7"/>
  <c r="E38" i="7"/>
  <c r="E46" i="7"/>
  <c r="E54" i="7"/>
  <c r="E62" i="7"/>
  <c r="E70" i="7"/>
  <c r="E78" i="7"/>
  <c r="E86" i="7"/>
  <c r="E7" i="7"/>
  <c r="E15" i="7"/>
  <c r="E23" i="7"/>
  <c r="E31" i="7"/>
  <c r="E39" i="7"/>
  <c r="E47" i="7"/>
  <c r="E55" i="7"/>
  <c r="E63" i="7"/>
  <c r="E71" i="7"/>
  <c r="E79" i="7"/>
  <c r="E87" i="7"/>
  <c r="E8" i="7"/>
  <c r="E16" i="7"/>
  <c r="E24" i="7"/>
  <c r="E32" i="7"/>
  <c r="E40" i="7"/>
  <c r="E48" i="7"/>
  <c r="E56" i="7"/>
  <c r="E64" i="7"/>
  <c r="E72" i="7"/>
  <c r="E80" i="7"/>
  <c r="E88" i="7"/>
  <c r="E3" i="7"/>
  <c r="E9" i="7"/>
  <c r="E17" i="7"/>
  <c r="E25" i="7"/>
  <c r="E33" i="7"/>
  <c r="E41" i="7"/>
  <c r="E49" i="7"/>
  <c r="E57" i="7"/>
  <c r="E65" i="7"/>
  <c r="E73" i="7"/>
  <c r="E81" i="7"/>
  <c r="E10" i="7"/>
  <c r="E18" i="7"/>
  <c r="E26" i="7"/>
  <c r="E34" i="7"/>
  <c r="E42" i="7"/>
  <c r="E50" i="7"/>
  <c r="E58" i="7"/>
  <c r="E66" i="7"/>
  <c r="E74" i="7"/>
  <c r="E82" i="7"/>
  <c r="E11" i="7"/>
  <c r="E19" i="7"/>
  <c r="E27" i="7"/>
  <c r="E35" i="7"/>
  <c r="E43" i="7"/>
  <c r="E51" i="7"/>
  <c r="E59" i="7"/>
  <c r="E67" i="7"/>
  <c r="E75" i="7"/>
  <c r="E83" i="7"/>
  <c r="K8" i="1"/>
  <c r="K16" i="1"/>
  <c r="K24" i="1"/>
  <c r="K32" i="1"/>
  <c r="K40" i="1"/>
  <c r="K48" i="1"/>
  <c r="K56" i="1"/>
  <c r="K64" i="1"/>
  <c r="K72" i="1"/>
  <c r="K80" i="1"/>
  <c r="K88" i="1"/>
  <c r="K96" i="1"/>
  <c r="K104" i="1"/>
  <c r="K112" i="1"/>
  <c r="K17" i="1"/>
  <c r="K49" i="1"/>
  <c r="K81" i="1"/>
  <c r="K10" i="1"/>
  <c r="K18" i="1"/>
  <c r="K26" i="1"/>
  <c r="K34" i="1"/>
  <c r="K42" i="1"/>
  <c r="K50" i="1"/>
  <c r="K58" i="1"/>
  <c r="K66" i="1"/>
  <c r="K74" i="1"/>
  <c r="K82" i="1"/>
  <c r="K90" i="1"/>
  <c r="K98" i="1"/>
  <c r="K106" i="1"/>
  <c r="K114" i="1"/>
  <c r="K62" i="1"/>
  <c r="K94" i="1"/>
  <c r="K95" i="1"/>
  <c r="K9" i="1"/>
  <c r="K57" i="1"/>
  <c r="K97" i="1"/>
  <c r="K11" i="1"/>
  <c r="K19" i="1"/>
  <c r="K27" i="1"/>
  <c r="K35" i="1"/>
  <c r="K43" i="1"/>
  <c r="K51" i="1"/>
  <c r="K59" i="1"/>
  <c r="K67" i="1"/>
  <c r="K75" i="1"/>
  <c r="K83" i="1"/>
  <c r="K91" i="1"/>
  <c r="K99" i="1"/>
  <c r="K107" i="1"/>
  <c r="K70" i="1"/>
  <c r="K4" i="1"/>
  <c r="K12" i="1"/>
  <c r="K20" i="1"/>
  <c r="K28" i="1"/>
  <c r="K36" i="1"/>
  <c r="K44" i="1"/>
  <c r="K52" i="1"/>
  <c r="K60" i="1"/>
  <c r="K68" i="1"/>
  <c r="K76" i="1"/>
  <c r="K84" i="1"/>
  <c r="K92" i="1"/>
  <c r="K100" i="1"/>
  <c r="K108" i="1"/>
  <c r="K3" i="1"/>
  <c r="K78" i="1"/>
  <c r="K5" i="1"/>
  <c r="K13" i="1"/>
  <c r="K21" i="1"/>
  <c r="K29" i="1"/>
  <c r="K37" i="1"/>
  <c r="K45" i="1"/>
  <c r="K53" i="1"/>
  <c r="K61" i="1"/>
  <c r="K69" i="1"/>
  <c r="K77" i="1"/>
  <c r="K85" i="1"/>
  <c r="K93" i="1"/>
  <c r="K101" i="1"/>
  <c r="K109" i="1"/>
  <c r="K46" i="1"/>
  <c r="K102" i="1"/>
  <c r="K111" i="1"/>
  <c r="K33" i="1"/>
  <c r="K65" i="1"/>
  <c r="K105" i="1"/>
  <c r="K6" i="1"/>
  <c r="K14" i="1"/>
  <c r="K22" i="1"/>
  <c r="K30" i="1"/>
  <c r="K38" i="1"/>
  <c r="K54" i="1"/>
  <c r="K86" i="1"/>
  <c r="K110" i="1"/>
  <c r="K41" i="1"/>
  <c r="K89" i="1"/>
  <c r="K7" i="1"/>
  <c r="K15" i="1"/>
  <c r="K23" i="1"/>
  <c r="K31" i="1"/>
  <c r="K39" i="1"/>
  <c r="K47" i="1"/>
  <c r="K55" i="1"/>
  <c r="K63" i="1"/>
  <c r="K71" i="1"/>
  <c r="K79" i="1"/>
  <c r="K87" i="1"/>
  <c r="K103" i="1"/>
  <c r="K25" i="1"/>
  <c r="K73" i="1"/>
  <c r="K113" i="1"/>
  <c r="Q4" i="1"/>
  <c r="Q12" i="1"/>
  <c r="Q20" i="1"/>
  <c r="Q28" i="1"/>
  <c r="Q36" i="1"/>
  <c r="Q44" i="1"/>
  <c r="Q52" i="1"/>
  <c r="Q60" i="1"/>
  <c r="Q68" i="1"/>
  <c r="Q76" i="1"/>
  <c r="Q84" i="1"/>
  <c r="Q92" i="1"/>
  <c r="Q100" i="1"/>
  <c r="Q5" i="1"/>
  <c r="Q13" i="1"/>
  <c r="Q21" i="1"/>
  <c r="Q29" i="1"/>
  <c r="Q37" i="1"/>
  <c r="Q45" i="1"/>
  <c r="Q69" i="1"/>
  <c r="Q93" i="1"/>
  <c r="Q101" i="1"/>
  <c r="Q6" i="1"/>
  <c r="Q14" i="1"/>
  <c r="Q22" i="1"/>
  <c r="Q30" i="1"/>
  <c r="Q38" i="1"/>
  <c r="Q46" i="1"/>
  <c r="Q54" i="1"/>
  <c r="Q62" i="1"/>
  <c r="Q70" i="1"/>
  <c r="Q78" i="1"/>
  <c r="Q86" i="1"/>
  <c r="Q94" i="1"/>
  <c r="Q102" i="1"/>
  <c r="Q61" i="1"/>
  <c r="Q7" i="1"/>
  <c r="Q15" i="1"/>
  <c r="Q23" i="1"/>
  <c r="Q31" i="1"/>
  <c r="Q39" i="1"/>
  <c r="Q47" i="1"/>
  <c r="Q55" i="1"/>
  <c r="Q63" i="1"/>
  <c r="Q71" i="1"/>
  <c r="Q79" i="1"/>
  <c r="Q87" i="1"/>
  <c r="Q95" i="1"/>
  <c r="Q103" i="1"/>
  <c r="Q3" i="1"/>
  <c r="Q8" i="1"/>
  <c r="Q16" i="1"/>
  <c r="Q24" i="1"/>
  <c r="Q32" i="1"/>
  <c r="Q40" i="1"/>
  <c r="Q48" i="1"/>
  <c r="Q56" i="1"/>
  <c r="Q64" i="1"/>
  <c r="Q72" i="1"/>
  <c r="Q80" i="1"/>
  <c r="Q88" i="1"/>
  <c r="Q96" i="1"/>
  <c r="Q9" i="1"/>
  <c r="Q17" i="1"/>
  <c r="Q25" i="1"/>
  <c r="Q33" i="1"/>
  <c r="Q41" i="1"/>
  <c r="Q49" i="1"/>
  <c r="Q57" i="1"/>
  <c r="Q65" i="1"/>
  <c r="Q73" i="1"/>
  <c r="Q81" i="1"/>
  <c r="Q89" i="1"/>
  <c r="Q97" i="1"/>
  <c r="Q77" i="1"/>
  <c r="Q10" i="1"/>
  <c r="Q18" i="1"/>
  <c r="Q26" i="1"/>
  <c r="Q34" i="1"/>
  <c r="Q42" i="1"/>
  <c r="Q50" i="1"/>
  <c r="Q58" i="1"/>
  <c r="Q66" i="1"/>
  <c r="Q74" i="1"/>
  <c r="Q82" i="1"/>
  <c r="Q90" i="1"/>
  <c r="Q98" i="1"/>
  <c r="Q53" i="1"/>
  <c r="Q11" i="1"/>
  <c r="Q19" i="1"/>
  <c r="Q27" i="1"/>
  <c r="Q35" i="1"/>
  <c r="Q43" i="1"/>
  <c r="Q51" i="1"/>
  <c r="Q59" i="1"/>
  <c r="Q67" i="1"/>
  <c r="Q75" i="1"/>
  <c r="Q83" i="1"/>
  <c r="Q91" i="1"/>
  <c r="Q99" i="1"/>
  <c r="Q85" i="1"/>
  <c r="E9" i="1"/>
  <c r="E17" i="1"/>
  <c r="E25" i="1"/>
  <c r="E33" i="1"/>
  <c r="E41" i="1"/>
  <c r="E49" i="1"/>
  <c r="E57" i="1"/>
  <c r="E65" i="1"/>
  <c r="E73" i="1"/>
  <c r="E81" i="1"/>
  <c r="E89" i="1"/>
  <c r="E97" i="1"/>
  <c r="E105" i="1"/>
  <c r="E113" i="1"/>
  <c r="E26" i="1"/>
  <c r="E50" i="1"/>
  <c r="E66" i="1"/>
  <c r="E82" i="1"/>
  <c r="E98" i="1"/>
  <c r="E8" i="1"/>
  <c r="E72" i="1"/>
  <c r="E96" i="1"/>
  <c r="E10" i="1"/>
  <c r="E18" i="1"/>
  <c r="E34" i="1"/>
  <c r="E42" i="1"/>
  <c r="E58" i="1"/>
  <c r="E74" i="1"/>
  <c r="E90" i="1"/>
  <c r="E106" i="1"/>
  <c r="E48" i="1"/>
  <c r="E11" i="1"/>
  <c r="E19" i="1"/>
  <c r="E27" i="1"/>
  <c r="E35" i="1"/>
  <c r="E43" i="1"/>
  <c r="E51" i="1"/>
  <c r="E59" i="1"/>
  <c r="E67" i="1"/>
  <c r="E75" i="1"/>
  <c r="E83" i="1"/>
  <c r="E91" i="1"/>
  <c r="E99" i="1"/>
  <c r="E107" i="1"/>
  <c r="E46" i="1"/>
  <c r="E70" i="1"/>
  <c r="E86" i="1"/>
  <c r="E79" i="1"/>
  <c r="E111" i="1"/>
  <c r="E24" i="1"/>
  <c r="E64" i="1"/>
  <c r="E104" i="1"/>
  <c r="E4" i="1"/>
  <c r="E12" i="1"/>
  <c r="E20" i="1"/>
  <c r="E28" i="1"/>
  <c r="E36" i="1"/>
  <c r="E44" i="1"/>
  <c r="E52" i="1"/>
  <c r="E60" i="1"/>
  <c r="E68" i="1"/>
  <c r="E76" i="1"/>
  <c r="E84" i="1"/>
  <c r="E92" i="1"/>
  <c r="E100" i="1"/>
  <c r="E108" i="1"/>
  <c r="E3" i="1"/>
  <c r="E38" i="1"/>
  <c r="E94" i="1"/>
  <c r="E95" i="1"/>
  <c r="E56" i="1"/>
  <c r="E88" i="1"/>
  <c r="E5" i="1"/>
  <c r="E13" i="1"/>
  <c r="E21" i="1"/>
  <c r="E29" i="1"/>
  <c r="E37" i="1"/>
  <c r="E45" i="1"/>
  <c r="E53" i="1"/>
  <c r="E61" i="1"/>
  <c r="E69" i="1"/>
  <c r="E77" i="1"/>
  <c r="E85" i="1"/>
  <c r="E93" i="1"/>
  <c r="E101" i="1"/>
  <c r="E109" i="1"/>
  <c r="E62" i="1"/>
  <c r="E110" i="1"/>
  <c r="E87" i="1"/>
  <c r="E40" i="1"/>
  <c r="E6" i="1"/>
  <c r="E14" i="1"/>
  <c r="E22" i="1"/>
  <c r="E30" i="1"/>
  <c r="E54" i="1"/>
  <c r="E78" i="1"/>
  <c r="E102" i="1"/>
  <c r="E32" i="1"/>
  <c r="E112" i="1"/>
  <c r="E7" i="1"/>
  <c r="E15" i="1"/>
  <c r="E23" i="1"/>
  <c r="E31" i="1"/>
  <c r="E39" i="1"/>
  <c r="E47" i="1"/>
  <c r="E55" i="1"/>
  <c r="E63" i="1"/>
  <c r="E71" i="1"/>
  <c r="E103" i="1"/>
  <c r="E16" i="1"/>
  <c r="E80" i="1"/>
  <c r="W18" i="16"/>
  <c r="AC15" i="17"/>
  <c r="AC18" i="17"/>
  <c r="AC17" i="17"/>
  <c r="AC16" i="17"/>
  <c r="W17" i="16"/>
  <c r="W16" i="16"/>
  <c r="W19" i="16" l="1"/>
  <c r="AC19" i="17"/>
  <c r="F3" i="1"/>
  <c r="AC20" i="17" l="1"/>
  <c r="K14" i="18" s="1"/>
  <c r="AC23" i="17"/>
  <c r="W20" i="16"/>
  <c r="J14" i="18" s="1"/>
  <c r="W23" i="16"/>
  <c r="T4" i="12"/>
  <c r="T5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T52" i="12"/>
  <c r="T53" i="12"/>
  <c r="T54" i="12"/>
  <c r="T55" i="12"/>
  <c r="T56" i="12"/>
  <c r="T57" i="12"/>
  <c r="T58" i="12"/>
  <c r="T59" i="12"/>
  <c r="T60" i="12"/>
  <c r="T61" i="12"/>
  <c r="T62" i="12"/>
  <c r="T63" i="12"/>
  <c r="T64" i="12"/>
  <c r="T65" i="12"/>
  <c r="T66" i="12"/>
  <c r="T67" i="12"/>
  <c r="T68" i="12"/>
  <c r="T69" i="12"/>
  <c r="T70" i="12"/>
  <c r="T71" i="12"/>
  <c r="T72" i="12"/>
  <c r="T73" i="12"/>
  <c r="T74" i="12"/>
  <c r="T75" i="12"/>
  <c r="T76" i="12"/>
  <c r="T77" i="12"/>
  <c r="T78" i="12"/>
  <c r="T79" i="12"/>
  <c r="T80" i="12"/>
  <c r="T81" i="12"/>
  <c r="T82" i="12"/>
  <c r="T83" i="12"/>
  <c r="T84" i="12"/>
  <c r="T85" i="12"/>
  <c r="T86" i="12"/>
  <c r="T87" i="12"/>
  <c r="T88" i="12"/>
  <c r="T89" i="12"/>
  <c r="T90" i="12"/>
  <c r="T91" i="12"/>
  <c r="T92" i="12"/>
  <c r="T93" i="12"/>
  <c r="T94" i="12"/>
  <c r="T95" i="12"/>
  <c r="T96" i="12"/>
  <c r="T97" i="12"/>
  <c r="T98" i="12"/>
  <c r="T99" i="12"/>
  <c r="T100" i="12"/>
  <c r="T101" i="12"/>
  <c r="T102" i="12"/>
  <c r="T103" i="12"/>
  <c r="T104" i="12"/>
  <c r="T105" i="12"/>
  <c r="T106" i="12"/>
  <c r="T107" i="12"/>
  <c r="T108" i="12"/>
  <c r="T109" i="12"/>
  <c r="T110" i="12"/>
  <c r="T111" i="12"/>
  <c r="T112" i="12"/>
  <c r="T113" i="12"/>
  <c r="T114" i="12"/>
  <c r="T115" i="12"/>
  <c r="T116" i="12"/>
  <c r="T117" i="12"/>
  <c r="T118" i="12"/>
  <c r="T119" i="12"/>
  <c r="T120" i="12"/>
  <c r="T121" i="12"/>
  <c r="T122" i="12"/>
  <c r="T123" i="12"/>
  <c r="T124" i="12"/>
  <c r="T125" i="12"/>
  <c r="T126" i="12"/>
  <c r="T127" i="12"/>
  <c r="T128" i="12"/>
  <c r="T129" i="12"/>
  <c r="T130" i="12"/>
  <c r="T131" i="12"/>
  <c r="T132" i="12"/>
  <c r="T133" i="12"/>
  <c r="T134" i="12"/>
  <c r="T135" i="12"/>
  <c r="T136" i="12"/>
  <c r="T137" i="12"/>
  <c r="T138" i="12"/>
  <c r="T3" i="12"/>
  <c r="T1" i="12" s="1"/>
  <c r="L5" i="7"/>
  <c r="L6" i="7"/>
  <c r="L7" i="7"/>
  <c r="L8" i="7"/>
  <c r="L10" i="7"/>
  <c r="L11" i="7"/>
  <c r="L13" i="7"/>
  <c r="L14" i="7"/>
  <c r="L16" i="7"/>
  <c r="L18" i="7"/>
  <c r="L19" i="7"/>
  <c r="L21" i="7"/>
  <c r="L22" i="7"/>
  <c r="L23" i="7"/>
  <c r="L24" i="7"/>
  <c r="L26" i="7"/>
  <c r="L27" i="7"/>
  <c r="L29" i="7"/>
  <c r="L30" i="7"/>
  <c r="L31" i="7"/>
  <c r="L32" i="7"/>
  <c r="L34" i="7"/>
  <c r="L35" i="7"/>
  <c r="L37" i="7"/>
  <c r="L38" i="7"/>
  <c r="L39" i="7"/>
  <c r="L40" i="7"/>
  <c r="L42" i="7"/>
  <c r="L43" i="7"/>
  <c r="L45" i="7"/>
  <c r="L46" i="7"/>
  <c r="L50" i="7"/>
  <c r="L51" i="7"/>
  <c r="L53" i="7"/>
  <c r="L54" i="7"/>
  <c r="L55" i="7"/>
  <c r="L56" i="7"/>
  <c r="L59" i="7"/>
  <c r="L61" i="7"/>
  <c r="L62" i="7"/>
  <c r="L63" i="7"/>
  <c r="L64" i="7"/>
  <c r="L66" i="7"/>
  <c r="L67" i="7"/>
  <c r="L69" i="7"/>
  <c r="L70" i="7"/>
  <c r="L71" i="7"/>
  <c r="L72" i="7"/>
  <c r="L74" i="7"/>
  <c r="L75" i="7"/>
  <c r="L77" i="7"/>
  <c r="L80" i="7"/>
  <c r="L82" i="7"/>
  <c r="L83" i="7"/>
  <c r="L85" i="7"/>
  <c r="F4" i="7"/>
  <c r="F5" i="7"/>
  <c r="F6" i="7"/>
  <c r="F8" i="7"/>
  <c r="F9" i="7"/>
  <c r="F11" i="7"/>
  <c r="F12" i="7"/>
  <c r="F13" i="7"/>
  <c r="F14" i="7"/>
  <c r="F16" i="7"/>
  <c r="F17" i="7"/>
  <c r="F19" i="7"/>
  <c r="F20" i="7"/>
  <c r="F21" i="7"/>
  <c r="F24" i="7"/>
  <c r="F25" i="7"/>
  <c r="F27" i="7"/>
  <c r="F28" i="7"/>
  <c r="F29" i="7"/>
  <c r="F30" i="7"/>
  <c r="F32" i="7"/>
  <c r="F33" i="7"/>
  <c r="F35" i="7"/>
  <c r="F36" i="7"/>
  <c r="F37" i="7"/>
  <c r="F38" i="7"/>
  <c r="F40" i="7"/>
  <c r="F41" i="7"/>
  <c r="F43" i="7"/>
  <c r="F44" i="7"/>
  <c r="F45" i="7"/>
  <c r="F46" i="7"/>
  <c r="F48" i="7"/>
  <c r="F49" i="7"/>
  <c r="F51" i="7"/>
  <c r="F52" i="7"/>
  <c r="F53" i="7"/>
  <c r="F54" i="7"/>
  <c r="F56" i="7"/>
  <c r="F57" i="7"/>
  <c r="F59" i="7"/>
  <c r="F60" i="7"/>
  <c r="F61" i="7"/>
  <c r="F62" i="7"/>
  <c r="F64" i="7"/>
  <c r="F65" i="7"/>
  <c r="F67" i="7"/>
  <c r="F68" i="7"/>
  <c r="F69" i="7"/>
  <c r="F70" i="7"/>
  <c r="F72" i="7"/>
  <c r="F73" i="7"/>
  <c r="F75" i="7"/>
  <c r="F76" i="7"/>
  <c r="F77" i="7"/>
  <c r="F78" i="7"/>
  <c r="F80" i="7"/>
  <c r="F81" i="7"/>
  <c r="F83" i="7"/>
  <c r="F84" i="7"/>
  <c r="F85" i="7"/>
  <c r="F88" i="7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R3" i="5"/>
  <c r="L3" i="5"/>
  <c r="F3" i="5"/>
  <c r="R4" i="1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4" i="11"/>
  <c r="R75" i="11"/>
  <c r="R76" i="11"/>
  <c r="R77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L4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R3" i="11"/>
  <c r="AV4" i="14"/>
  <c r="AV5" i="14"/>
  <c r="AV6" i="14"/>
  <c r="AV7" i="14"/>
  <c r="AV8" i="14"/>
  <c r="AV9" i="14"/>
  <c r="AV10" i="14"/>
  <c r="AV11" i="14"/>
  <c r="AV12" i="14"/>
  <c r="AV13" i="14"/>
  <c r="AV14" i="14"/>
  <c r="AV15" i="14"/>
  <c r="AV16" i="14"/>
  <c r="AV17" i="14"/>
  <c r="AV18" i="14"/>
  <c r="AV19" i="14"/>
  <c r="AV20" i="14"/>
  <c r="AV21" i="14"/>
  <c r="AV22" i="14"/>
  <c r="AV23" i="14"/>
  <c r="AV24" i="14"/>
  <c r="AV25" i="14"/>
  <c r="AV26" i="14"/>
  <c r="AV27" i="14"/>
  <c r="AV28" i="14"/>
  <c r="AV29" i="14"/>
  <c r="AV30" i="14"/>
  <c r="AV31" i="14"/>
  <c r="AV32" i="14"/>
  <c r="AV33" i="14"/>
  <c r="AV34" i="14"/>
  <c r="AV35" i="14"/>
  <c r="AV36" i="14"/>
  <c r="AV37" i="14"/>
  <c r="AV38" i="14"/>
  <c r="AV39" i="14"/>
  <c r="AV40" i="14"/>
  <c r="AV41" i="14"/>
  <c r="AV42" i="14"/>
  <c r="AV43" i="14"/>
  <c r="AV44" i="14"/>
  <c r="AV45" i="14"/>
  <c r="AV46" i="14"/>
  <c r="AV47" i="14"/>
  <c r="AV48" i="14"/>
  <c r="AV49" i="14"/>
  <c r="AV50" i="14"/>
  <c r="AV51" i="14"/>
  <c r="AV52" i="14"/>
  <c r="AV53" i="14"/>
  <c r="AV54" i="14"/>
  <c r="AV55" i="14"/>
  <c r="AV56" i="14"/>
  <c r="AV57" i="14"/>
  <c r="AV58" i="14"/>
  <c r="AV59" i="14"/>
  <c r="AV60" i="14"/>
  <c r="AV61" i="14"/>
  <c r="AV62" i="14"/>
  <c r="AV63" i="14"/>
  <c r="AV64" i="14"/>
  <c r="AV65" i="14"/>
  <c r="AV66" i="14"/>
  <c r="AV67" i="14"/>
  <c r="AV68" i="14"/>
  <c r="AV69" i="14"/>
  <c r="AV70" i="14"/>
  <c r="AV71" i="14"/>
  <c r="AV72" i="14"/>
  <c r="AV73" i="14"/>
  <c r="AV74" i="14"/>
  <c r="AV75" i="14"/>
  <c r="AV76" i="14"/>
  <c r="AV77" i="14"/>
  <c r="AV78" i="14"/>
  <c r="AV79" i="14"/>
  <c r="AV80" i="14"/>
  <c r="AV81" i="14"/>
  <c r="AV82" i="14"/>
  <c r="AV83" i="14"/>
  <c r="AV84" i="14"/>
  <c r="AV85" i="14"/>
  <c r="AV86" i="14"/>
  <c r="AV87" i="14"/>
  <c r="AV88" i="14"/>
  <c r="AP4" i="14"/>
  <c r="AP5" i="14"/>
  <c r="AP6" i="14"/>
  <c r="AP7" i="14"/>
  <c r="AP8" i="14"/>
  <c r="AP9" i="14"/>
  <c r="AP10" i="14"/>
  <c r="AP11" i="14"/>
  <c r="AP12" i="14"/>
  <c r="AP13" i="14"/>
  <c r="AP14" i="14"/>
  <c r="AP15" i="14"/>
  <c r="AP16" i="14"/>
  <c r="AP17" i="14"/>
  <c r="AP18" i="14"/>
  <c r="AP19" i="14"/>
  <c r="AP20" i="14"/>
  <c r="AP21" i="14"/>
  <c r="AP22" i="14"/>
  <c r="AP23" i="14"/>
  <c r="AP24" i="14"/>
  <c r="AP25" i="14"/>
  <c r="AP26" i="14"/>
  <c r="AP27" i="14"/>
  <c r="AP28" i="14"/>
  <c r="AP29" i="14"/>
  <c r="AP30" i="14"/>
  <c r="AP31" i="14"/>
  <c r="AP32" i="14"/>
  <c r="AP33" i="14"/>
  <c r="AP34" i="14"/>
  <c r="AP35" i="14"/>
  <c r="AP36" i="14"/>
  <c r="AP37" i="14"/>
  <c r="AP38" i="14"/>
  <c r="AP39" i="14"/>
  <c r="AP40" i="14"/>
  <c r="AP41" i="14"/>
  <c r="AP42" i="14"/>
  <c r="AP43" i="14"/>
  <c r="AP44" i="14"/>
  <c r="AP45" i="14"/>
  <c r="AP46" i="14"/>
  <c r="AP47" i="14"/>
  <c r="AP48" i="14"/>
  <c r="AP49" i="14"/>
  <c r="AP50" i="14"/>
  <c r="AP51" i="14"/>
  <c r="AP52" i="14"/>
  <c r="AP53" i="14"/>
  <c r="AP54" i="14"/>
  <c r="AP55" i="14"/>
  <c r="AP56" i="14"/>
  <c r="AP57" i="14"/>
  <c r="AP58" i="14"/>
  <c r="AP59" i="14"/>
  <c r="AP60" i="14"/>
  <c r="AP61" i="14"/>
  <c r="AP62" i="14"/>
  <c r="AP63" i="14"/>
  <c r="AP64" i="14"/>
  <c r="AP65" i="14"/>
  <c r="AP66" i="14"/>
  <c r="AP67" i="14"/>
  <c r="AP68" i="14"/>
  <c r="AP69" i="14"/>
  <c r="AP70" i="14"/>
  <c r="AP71" i="14"/>
  <c r="AP72" i="14"/>
  <c r="AP73" i="14"/>
  <c r="AP74" i="14"/>
  <c r="AP75" i="14"/>
  <c r="AP76" i="14"/>
  <c r="AP77" i="14"/>
  <c r="AP78" i="14"/>
  <c r="AP79" i="14"/>
  <c r="AP80" i="14"/>
  <c r="AP81" i="14"/>
  <c r="AP82" i="14"/>
  <c r="AP83" i="14"/>
  <c r="AP84" i="14"/>
  <c r="AP85" i="14"/>
  <c r="AP86" i="14"/>
  <c r="AP87" i="14"/>
  <c r="AP88" i="14"/>
  <c r="AP89" i="14"/>
  <c r="AP90" i="14"/>
  <c r="AP91" i="14"/>
  <c r="AP92" i="14"/>
  <c r="AP93" i="14"/>
  <c r="AP94" i="14"/>
  <c r="AP95" i="14"/>
  <c r="AP96" i="14"/>
  <c r="AP97" i="14"/>
  <c r="AP98" i="14"/>
  <c r="AJ4" i="14"/>
  <c r="AJ5" i="14"/>
  <c r="AJ6" i="14"/>
  <c r="AJ7" i="14"/>
  <c r="AJ8" i="14"/>
  <c r="AJ9" i="14"/>
  <c r="AJ10" i="14"/>
  <c r="AJ11" i="14"/>
  <c r="AJ12" i="14"/>
  <c r="AJ13" i="14"/>
  <c r="AJ14" i="14"/>
  <c r="AJ15" i="14"/>
  <c r="AJ16" i="14"/>
  <c r="AJ17" i="14"/>
  <c r="AJ18" i="14"/>
  <c r="AJ19" i="14"/>
  <c r="AJ20" i="14"/>
  <c r="AJ21" i="14"/>
  <c r="AJ22" i="14"/>
  <c r="AJ23" i="14"/>
  <c r="AJ24" i="14"/>
  <c r="AJ25" i="14"/>
  <c r="AJ26" i="14"/>
  <c r="AJ27" i="14"/>
  <c r="AJ28" i="14"/>
  <c r="AJ29" i="14"/>
  <c r="AJ30" i="14"/>
  <c r="AJ31" i="14"/>
  <c r="AJ32" i="14"/>
  <c r="AJ33" i="14"/>
  <c r="AJ34" i="14"/>
  <c r="AJ35" i="14"/>
  <c r="AJ36" i="14"/>
  <c r="AJ37" i="14"/>
  <c r="AJ38" i="14"/>
  <c r="AJ39" i="14"/>
  <c r="AJ40" i="14"/>
  <c r="AJ41" i="14"/>
  <c r="AJ42" i="14"/>
  <c r="AJ43" i="14"/>
  <c r="AJ44" i="14"/>
  <c r="AJ45" i="14"/>
  <c r="AJ46" i="14"/>
  <c r="AJ47" i="14"/>
  <c r="AJ48" i="14"/>
  <c r="AJ49" i="14"/>
  <c r="AJ50" i="14"/>
  <c r="AJ51" i="14"/>
  <c r="AJ52" i="14"/>
  <c r="AJ53" i="14"/>
  <c r="AJ54" i="14"/>
  <c r="AJ55" i="14"/>
  <c r="AJ56" i="14"/>
  <c r="AJ57" i="14"/>
  <c r="AJ58" i="14"/>
  <c r="AJ59" i="14"/>
  <c r="AJ60" i="14"/>
  <c r="AJ61" i="14"/>
  <c r="AJ62" i="14"/>
  <c r="AJ63" i="14"/>
  <c r="AJ64" i="14"/>
  <c r="AJ65" i="14"/>
  <c r="AJ66" i="14"/>
  <c r="AJ67" i="14"/>
  <c r="AJ68" i="14"/>
  <c r="AJ69" i="14"/>
  <c r="AJ70" i="14"/>
  <c r="AJ71" i="14"/>
  <c r="AJ72" i="14"/>
  <c r="AJ73" i="14"/>
  <c r="AJ74" i="14"/>
  <c r="AJ75" i="14"/>
  <c r="AJ76" i="14"/>
  <c r="AJ77" i="14"/>
  <c r="AJ78" i="14"/>
  <c r="AJ79" i="14"/>
  <c r="AJ80" i="14"/>
  <c r="AJ81" i="14"/>
  <c r="AJ82" i="14"/>
  <c r="AJ83" i="14"/>
  <c r="AJ84" i="14"/>
  <c r="AJ85" i="14"/>
  <c r="AJ86" i="14"/>
  <c r="AJ87" i="14"/>
  <c r="AJ88" i="14"/>
  <c r="AJ89" i="14"/>
  <c r="AJ90" i="14"/>
  <c r="AJ91" i="14"/>
  <c r="AJ92" i="14"/>
  <c r="AJ93" i="14"/>
  <c r="AJ94" i="14"/>
  <c r="AJ95" i="14"/>
  <c r="AJ96" i="14"/>
  <c r="AJ97" i="14"/>
  <c r="AJ98" i="14"/>
  <c r="AJ99" i="14"/>
  <c r="AD99" i="14"/>
  <c r="AD4" i="14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AD51" i="14"/>
  <c r="AD52" i="14"/>
  <c r="AD53" i="14"/>
  <c r="AD54" i="14"/>
  <c r="AD55" i="14"/>
  <c r="AD56" i="14"/>
  <c r="AD57" i="14"/>
  <c r="AD58" i="14"/>
  <c r="AD59" i="14"/>
  <c r="AD60" i="14"/>
  <c r="AD61" i="14"/>
  <c r="AD62" i="14"/>
  <c r="AD63" i="14"/>
  <c r="AD64" i="14"/>
  <c r="AD65" i="14"/>
  <c r="AD66" i="14"/>
  <c r="AD67" i="14"/>
  <c r="AD68" i="14"/>
  <c r="AD69" i="14"/>
  <c r="AD70" i="14"/>
  <c r="AD71" i="14"/>
  <c r="AD72" i="14"/>
  <c r="AD73" i="14"/>
  <c r="AD74" i="14"/>
  <c r="AD75" i="14"/>
  <c r="AD76" i="14"/>
  <c r="AD77" i="14"/>
  <c r="AD78" i="14"/>
  <c r="AD79" i="14"/>
  <c r="AD80" i="14"/>
  <c r="AD81" i="14"/>
  <c r="AD82" i="14"/>
  <c r="AD83" i="14"/>
  <c r="AD84" i="14"/>
  <c r="AD85" i="14"/>
  <c r="AD86" i="14"/>
  <c r="AD87" i="14"/>
  <c r="AD88" i="14"/>
  <c r="AD89" i="14"/>
  <c r="AD90" i="14"/>
  <c r="AD91" i="14"/>
  <c r="AD92" i="14"/>
  <c r="AD93" i="14"/>
  <c r="AD94" i="14"/>
  <c r="AD95" i="14"/>
  <c r="AD96" i="14"/>
  <c r="AD97" i="14"/>
  <c r="AD98" i="14"/>
  <c r="X4" i="14"/>
  <c r="X5" i="14"/>
  <c r="X6" i="14"/>
  <c r="X7" i="14"/>
  <c r="X8" i="14"/>
  <c r="X9" i="14"/>
  <c r="X10" i="14"/>
  <c r="X11" i="14"/>
  <c r="X12" i="14"/>
  <c r="X13" i="14"/>
  <c r="X14" i="14"/>
  <c r="X15" i="14"/>
  <c r="X16" i="14"/>
  <c r="X17" i="14"/>
  <c r="X18" i="14"/>
  <c r="X19" i="14"/>
  <c r="X20" i="14"/>
  <c r="X21" i="14"/>
  <c r="X22" i="14"/>
  <c r="X23" i="14"/>
  <c r="X24" i="14"/>
  <c r="X25" i="14"/>
  <c r="X26" i="14"/>
  <c r="X27" i="14"/>
  <c r="X28" i="14"/>
  <c r="X29" i="14"/>
  <c r="X30" i="14"/>
  <c r="X31" i="14"/>
  <c r="X32" i="14"/>
  <c r="X33" i="14"/>
  <c r="X34" i="14"/>
  <c r="X35" i="14"/>
  <c r="X36" i="14"/>
  <c r="X37" i="14"/>
  <c r="X38" i="14"/>
  <c r="X39" i="14"/>
  <c r="X40" i="14"/>
  <c r="X41" i="14"/>
  <c r="X42" i="14"/>
  <c r="X43" i="14"/>
  <c r="X44" i="14"/>
  <c r="X45" i="14"/>
  <c r="X46" i="14"/>
  <c r="X47" i="14"/>
  <c r="X48" i="14"/>
  <c r="X49" i="14"/>
  <c r="X50" i="14"/>
  <c r="X51" i="14"/>
  <c r="X52" i="14"/>
  <c r="X53" i="14"/>
  <c r="X54" i="14"/>
  <c r="X55" i="14"/>
  <c r="X56" i="14"/>
  <c r="X57" i="14"/>
  <c r="X58" i="14"/>
  <c r="X59" i="14"/>
  <c r="X60" i="14"/>
  <c r="X61" i="14"/>
  <c r="X62" i="14"/>
  <c r="X63" i="14"/>
  <c r="X64" i="14"/>
  <c r="X65" i="14"/>
  <c r="X66" i="14"/>
  <c r="X67" i="14"/>
  <c r="X68" i="14"/>
  <c r="X69" i="14"/>
  <c r="X70" i="14"/>
  <c r="X71" i="14"/>
  <c r="X72" i="14"/>
  <c r="X73" i="14"/>
  <c r="X74" i="14"/>
  <c r="X75" i="14"/>
  <c r="X76" i="14"/>
  <c r="X77" i="14"/>
  <c r="X78" i="14"/>
  <c r="X79" i="14"/>
  <c r="X80" i="14"/>
  <c r="X81" i="14"/>
  <c r="X82" i="14"/>
  <c r="X83" i="14"/>
  <c r="X84" i="14"/>
  <c r="X85" i="14"/>
  <c r="X86" i="14"/>
  <c r="X87" i="14"/>
  <c r="X88" i="14"/>
  <c r="X89" i="14"/>
  <c r="X90" i="14"/>
  <c r="X91" i="14"/>
  <c r="X92" i="14"/>
  <c r="X93" i="14"/>
  <c r="X94" i="14"/>
  <c r="X95" i="14"/>
  <c r="R4" i="14"/>
  <c r="R5" i="14"/>
  <c r="R6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66" i="14"/>
  <c r="R67" i="14"/>
  <c r="R68" i="14"/>
  <c r="R69" i="14"/>
  <c r="R70" i="14"/>
  <c r="R71" i="14"/>
  <c r="R72" i="14"/>
  <c r="R73" i="14"/>
  <c r="R74" i="14"/>
  <c r="R75" i="14"/>
  <c r="R76" i="14"/>
  <c r="R77" i="14"/>
  <c r="R78" i="14"/>
  <c r="R79" i="14"/>
  <c r="R80" i="14"/>
  <c r="R81" i="14"/>
  <c r="R82" i="14"/>
  <c r="R83" i="14"/>
  <c r="R84" i="14"/>
  <c r="R85" i="14"/>
  <c r="R86" i="14"/>
  <c r="R87" i="14"/>
  <c r="R88" i="14"/>
  <c r="R89" i="14"/>
  <c r="R90" i="14"/>
  <c r="R91" i="14"/>
  <c r="R92" i="14"/>
  <c r="R93" i="14"/>
  <c r="R94" i="14"/>
  <c r="R95" i="14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AP3" i="14"/>
  <c r="AJ3" i="14"/>
  <c r="AD3" i="14"/>
  <c r="R3" i="14"/>
  <c r="R8" i="13"/>
  <c r="R16" i="13"/>
  <c r="R24" i="13"/>
  <c r="R32" i="13"/>
  <c r="R40" i="13"/>
  <c r="R48" i="13"/>
  <c r="R56" i="13"/>
  <c r="R64" i="13"/>
  <c r="R72" i="13"/>
  <c r="R80" i="13"/>
  <c r="R88" i="13"/>
  <c r="R96" i="13"/>
  <c r="R104" i="13"/>
  <c r="R11" i="13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L105" i="12"/>
  <c r="L106" i="12"/>
  <c r="L107" i="12"/>
  <c r="L108" i="12"/>
  <c r="L109" i="12"/>
  <c r="L110" i="12"/>
  <c r="L111" i="12"/>
  <c r="L112" i="12"/>
  <c r="L113" i="12"/>
  <c r="L114" i="12"/>
  <c r="L115" i="12"/>
  <c r="L116" i="12"/>
  <c r="L117" i="12"/>
  <c r="L118" i="12"/>
  <c r="L119" i="12"/>
  <c r="L120" i="12"/>
  <c r="L121" i="12"/>
  <c r="L122" i="12"/>
  <c r="L123" i="12"/>
  <c r="L124" i="12"/>
  <c r="L125" i="12"/>
  <c r="L126" i="12"/>
  <c r="L127" i="12"/>
  <c r="L128" i="12"/>
  <c r="L129" i="12"/>
  <c r="L130" i="12"/>
  <c r="L131" i="12"/>
  <c r="L132" i="12"/>
  <c r="L133" i="12"/>
  <c r="L134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L3" i="12"/>
  <c r="AJ4" i="10"/>
  <c r="AJ5" i="10"/>
  <c r="AJ6" i="10"/>
  <c r="AJ7" i="10"/>
  <c r="AJ8" i="10"/>
  <c r="AJ9" i="10"/>
  <c r="AJ10" i="10"/>
  <c r="AJ11" i="10"/>
  <c r="AJ12" i="10"/>
  <c r="AJ13" i="10"/>
  <c r="AJ14" i="10"/>
  <c r="AJ15" i="10"/>
  <c r="AJ16" i="10"/>
  <c r="AJ17" i="10"/>
  <c r="AJ18" i="10"/>
  <c r="AJ19" i="10"/>
  <c r="AJ20" i="10"/>
  <c r="AJ21" i="10"/>
  <c r="AJ22" i="10"/>
  <c r="AJ23" i="10"/>
  <c r="AJ24" i="10"/>
  <c r="AJ25" i="10"/>
  <c r="AJ26" i="10"/>
  <c r="AJ27" i="10"/>
  <c r="AJ28" i="10"/>
  <c r="AJ29" i="10"/>
  <c r="AJ30" i="10"/>
  <c r="AJ31" i="10"/>
  <c r="AJ32" i="10"/>
  <c r="AJ33" i="10"/>
  <c r="AJ34" i="10"/>
  <c r="AJ35" i="10"/>
  <c r="AJ36" i="10"/>
  <c r="AJ37" i="10"/>
  <c r="AJ38" i="10"/>
  <c r="AJ39" i="10"/>
  <c r="AJ40" i="10"/>
  <c r="AJ41" i="10"/>
  <c r="AJ42" i="10"/>
  <c r="AJ43" i="10"/>
  <c r="AJ44" i="10"/>
  <c r="AJ45" i="10"/>
  <c r="AJ46" i="10"/>
  <c r="AJ47" i="10"/>
  <c r="AJ48" i="10"/>
  <c r="AJ49" i="10"/>
  <c r="AJ50" i="10"/>
  <c r="AJ51" i="10"/>
  <c r="AJ52" i="10"/>
  <c r="AJ53" i="10"/>
  <c r="AJ54" i="10"/>
  <c r="AJ55" i="10"/>
  <c r="AJ56" i="10"/>
  <c r="AJ57" i="10"/>
  <c r="AJ58" i="10"/>
  <c r="AJ59" i="10"/>
  <c r="AJ60" i="10"/>
  <c r="AJ61" i="10"/>
  <c r="AJ62" i="10"/>
  <c r="AJ63" i="10"/>
  <c r="AJ64" i="10"/>
  <c r="AJ65" i="10"/>
  <c r="AJ66" i="10"/>
  <c r="AJ67" i="10"/>
  <c r="AJ68" i="10"/>
  <c r="AJ69" i="10"/>
  <c r="AJ70" i="10"/>
  <c r="AJ71" i="10"/>
  <c r="AJ72" i="10"/>
  <c r="AJ73" i="10"/>
  <c r="AJ74" i="10"/>
  <c r="AJ75" i="10"/>
  <c r="AJ76" i="10"/>
  <c r="AJ77" i="10"/>
  <c r="AJ78" i="10"/>
  <c r="AJ79" i="10"/>
  <c r="AJ80" i="10"/>
  <c r="AJ81" i="10"/>
  <c r="AJ82" i="10"/>
  <c r="AJ83" i="10"/>
  <c r="AJ84" i="10"/>
  <c r="AJ85" i="10"/>
  <c r="AJ86" i="10"/>
  <c r="AJ87" i="10"/>
  <c r="AJ88" i="10"/>
  <c r="AJ89" i="10"/>
  <c r="AJ90" i="10"/>
  <c r="AJ91" i="10"/>
  <c r="AJ92" i="10"/>
  <c r="AD4" i="10"/>
  <c r="AD5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25" i="10"/>
  <c r="AD26" i="10"/>
  <c r="AD27" i="10"/>
  <c r="AD28" i="10"/>
  <c r="AD29" i="10"/>
  <c r="AD30" i="10"/>
  <c r="AD31" i="10"/>
  <c r="AD32" i="10"/>
  <c r="AD33" i="10"/>
  <c r="AD34" i="10"/>
  <c r="AD35" i="10"/>
  <c r="AD36" i="10"/>
  <c r="AD37" i="10"/>
  <c r="AD38" i="10"/>
  <c r="AD39" i="10"/>
  <c r="AD40" i="10"/>
  <c r="AD41" i="10"/>
  <c r="AD42" i="10"/>
  <c r="AD43" i="10"/>
  <c r="AD44" i="10"/>
  <c r="AD45" i="10"/>
  <c r="AD46" i="10"/>
  <c r="AD47" i="10"/>
  <c r="AD48" i="10"/>
  <c r="AD49" i="10"/>
  <c r="AD50" i="10"/>
  <c r="AD51" i="10"/>
  <c r="AD52" i="10"/>
  <c r="AD53" i="10"/>
  <c r="AD54" i="10"/>
  <c r="AD55" i="10"/>
  <c r="AD56" i="10"/>
  <c r="AD57" i="10"/>
  <c r="AD58" i="10"/>
  <c r="AD59" i="10"/>
  <c r="AD60" i="10"/>
  <c r="AD61" i="10"/>
  <c r="AD62" i="10"/>
  <c r="AD63" i="10"/>
  <c r="AD64" i="10"/>
  <c r="AD65" i="10"/>
  <c r="AD66" i="10"/>
  <c r="AD67" i="10"/>
  <c r="AD68" i="10"/>
  <c r="AD69" i="10"/>
  <c r="AD70" i="10"/>
  <c r="AD71" i="10"/>
  <c r="AD72" i="10"/>
  <c r="AD73" i="10"/>
  <c r="AD74" i="10"/>
  <c r="AD75" i="10"/>
  <c r="AD76" i="10"/>
  <c r="AD77" i="10"/>
  <c r="AD78" i="10"/>
  <c r="AD79" i="10"/>
  <c r="AD80" i="10"/>
  <c r="AD81" i="10"/>
  <c r="AD82" i="10"/>
  <c r="AD83" i="10"/>
  <c r="AD84" i="10"/>
  <c r="AD85" i="10"/>
  <c r="AD86" i="10"/>
  <c r="AD87" i="10"/>
  <c r="AD88" i="10"/>
  <c r="AD89" i="10"/>
  <c r="AD90" i="10"/>
  <c r="AD91" i="10"/>
  <c r="AD92" i="10"/>
  <c r="AD93" i="10"/>
  <c r="AD94" i="10"/>
  <c r="AD95" i="10"/>
  <c r="AD96" i="10"/>
  <c r="AD97" i="10"/>
  <c r="AD98" i="10"/>
  <c r="AD99" i="10"/>
  <c r="AD100" i="10"/>
  <c r="AD101" i="10"/>
  <c r="AD102" i="10"/>
  <c r="AD103" i="10"/>
  <c r="AD104" i="10"/>
  <c r="AD105" i="10"/>
  <c r="AD106" i="10"/>
  <c r="AD107" i="10"/>
  <c r="AD108" i="10"/>
  <c r="X4" i="10"/>
  <c r="X5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25" i="10"/>
  <c r="X26" i="10"/>
  <c r="X27" i="10"/>
  <c r="X28" i="10"/>
  <c r="X29" i="10"/>
  <c r="X30" i="10"/>
  <c r="X31" i="10"/>
  <c r="X32" i="10"/>
  <c r="X33" i="10"/>
  <c r="X34" i="10"/>
  <c r="X35" i="10"/>
  <c r="X36" i="10"/>
  <c r="X37" i="10"/>
  <c r="X38" i="10"/>
  <c r="X39" i="10"/>
  <c r="X40" i="10"/>
  <c r="X41" i="10"/>
  <c r="X42" i="10"/>
  <c r="X43" i="10"/>
  <c r="X44" i="10"/>
  <c r="X45" i="10"/>
  <c r="X46" i="10"/>
  <c r="X47" i="10"/>
  <c r="X48" i="10"/>
  <c r="X49" i="10"/>
  <c r="X50" i="10"/>
  <c r="X51" i="10"/>
  <c r="X52" i="10"/>
  <c r="X53" i="10"/>
  <c r="X54" i="10"/>
  <c r="X55" i="10"/>
  <c r="X56" i="10"/>
  <c r="X57" i="10"/>
  <c r="X58" i="10"/>
  <c r="X59" i="10"/>
  <c r="X60" i="10"/>
  <c r="X61" i="10"/>
  <c r="X62" i="10"/>
  <c r="X63" i="10"/>
  <c r="X64" i="10"/>
  <c r="X65" i="10"/>
  <c r="X66" i="10"/>
  <c r="X67" i="10"/>
  <c r="X68" i="10"/>
  <c r="X69" i="10"/>
  <c r="X70" i="10"/>
  <c r="X71" i="10"/>
  <c r="X72" i="10"/>
  <c r="X73" i="10"/>
  <c r="X74" i="10"/>
  <c r="X75" i="10"/>
  <c r="X76" i="10"/>
  <c r="X77" i="10"/>
  <c r="X78" i="10"/>
  <c r="X79" i="10"/>
  <c r="X80" i="10"/>
  <c r="X81" i="10"/>
  <c r="X82" i="10"/>
  <c r="X83" i="10"/>
  <c r="X84" i="10"/>
  <c r="X85" i="10"/>
  <c r="X86" i="10"/>
  <c r="X87" i="10"/>
  <c r="X88" i="10"/>
  <c r="X89" i="10"/>
  <c r="X90" i="10"/>
  <c r="X91" i="10"/>
  <c r="X92" i="10"/>
  <c r="X93" i="10"/>
  <c r="X94" i="10"/>
  <c r="X95" i="10"/>
  <c r="X96" i="10"/>
  <c r="X97" i="10"/>
  <c r="X98" i="10"/>
  <c r="X99" i="10"/>
  <c r="X100" i="10"/>
  <c r="X101" i="10"/>
  <c r="X102" i="10"/>
  <c r="X103" i="10"/>
  <c r="X104" i="10"/>
  <c r="X105" i="10"/>
  <c r="X106" i="10"/>
  <c r="X107" i="10"/>
  <c r="X108" i="10"/>
  <c r="R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86" i="10"/>
  <c r="R87" i="10"/>
  <c r="R88" i="10"/>
  <c r="R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AJ3" i="10"/>
  <c r="X3" i="10"/>
  <c r="AJ4" i="6"/>
  <c r="AJ5" i="6"/>
  <c r="AJ6" i="6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J38" i="6"/>
  <c r="AJ39" i="6"/>
  <c r="AJ40" i="6"/>
  <c r="AJ41" i="6"/>
  <c r="AJ42" i="6"/>
  <c r="AJ43" i="6"/>
  <c r="AJ44" i="6"/>
  <c r="AJ45" i="6"/>
  <c r="AJ46" i="6"/>
  <c r="AJ47" i="6"/>
  <c r="AJ48" i="6"/>
  <c r="AJ49" i="6"/>
  <c r="AJ50" i="6"/>
  <c r="AJ51" i="6"/>
  <c r="AJ52" i="6"/>
  <c r="AJ53" i="6"/>
  <c r="AJ54" i="6"/>
  <c r="AJ55" i="6"/>
  <c r="AJ56" i="6"/>
  <c r="AJ57" i="6"/>
  <c r="AJ58" i="6"/>
  <c r="AJ59" i="6"/>
  <c r="AJ60" i="6"/>
  <c r="AJ61" i="6"/>
  <c r="AJ62" i="6"/>
  <c r="AJ63" i="6"/>
  <c r="AJ64" i="6"/>
  <c r="AJ65" i="6"/>
  <c r="AJ66" i="6"/>
  <c r="AJ67" i="6"/>
  <c r="AJ68" i="6"/>
  <c r="AJ69" i="6"/>
  <c r="AJ70" i="6"/>
  <c r="AJ71" i="6"/>
  <c r="AJ72" i="6"/>
  <c r="AJ73" i="6"/>
  <c r="AJ74" i="6"/>
  <c r="AJ75" i="6"/>
  <c r="AJ76" i="6"/>
  <c r="AJ77" i="6"/>
  <c r="AJ78" i="6"/>
  <c r="AJ79" i="6"/>
  <c r="AJ80" i="6"/>
  <c r="AJ81" i="6"/>
  <c r="AJ82" i="6"/>
  <c r="AJ83" i="6"/>
  <c r="AJ84" i="6"/>
  <c r="AJ85" i="6"/>
  <c r="AJ86" i="6"/>
  <c r="AJ87" i="6"/>
  <c r="AJ88" i="6"/>
  <c r="AJ89" i="6"/>
  <c r="AJ90" i="6"/>
  <c r="AJ91" i="6"/>
  <c r="AJ92" i="6"/>
  <c r="AJ93" i="6"/>
  <c r="AJ94" i="6"/>
  <c r="AJ95" i="6"/>
  <c r="AJ96" i="6"/>
  <c r="AJ97" i="6"/>
  <c r="AJ98" i="6"/>
  <c r="AJ99" i="6"/>
  <c r="AJ100" i="6"/>
  <c r="AJ101" i="6"/>
  <c r="AJ102" i="6"/>
  <c r="AJ103" i="6"/>
  <c r="AJ104" i="6"/>
  <c r="AJ105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50" i="6"/>
  <c r="AD51" i="6"/>
  <c r="AD52" i="6"/>
  <c r="AD53" i="6"/>
  <c r="AD54" i="6"/>
  <c r="AD55" i="6"/>
  <c r="AD56" i="6"/>
  <c r="AD57" i="6"/>
  <c r="AD58" i="6"/>
  <c r="AD59" i="6"/>
  <c r="AD60" i="6"/>
  <c r="AD61" i="6"/>
  <c r="AD62" i="6"/>
  <c r="AD63" i="6"/>
  <c r="AD64" i="6"/>
  <c r="AD65" i="6"/>
  <c r="AD66" i="6"/>
  <c r="AD67" i="6"/>
  <c r="AD68" i="6"/>
  <c r="AD69" i="6"/>
  <c r="AD70" i="6"/>
  <c r="AD71" i="6"/>
  <c r="AD72" i="6"/>
  <c r="AD73" i="6"/>
  <c r="AD74" i="6"/>
  <c r="AD75" i="6"/>
  <c r="AD76" i="6"/>
  <c r="AD77" i="6"/>
  <c r="AD78" i="6"/>
  <c r="AD79" i="6"/>
  <c r="AD80" i="6"/>
  <c r="AD81" i="6"/>
  <c r="AD82" i="6"/>
  <c r="AD83" i="6"/>
  <c r="AD84" i="6"/>
  <c r="AD85" i="6"/>
  <c r="AD86" i="6"/>
  <c r="AD87" i="6"/>
  <c r="AD88" i="6"/>
  <c r="AD89" i="6"/>
  <c r="AD90" i="6"/>
  <c r="AD91" i="6"/>
  <c r="AD92" i="6"/>
  <c r="AD93" i="6"/>
  <c r="AD94" i="6"/>
  <c r="AD95" i="6"/>
  <c r="AD96" i="6"/>
  <c r="AD97" i="6"/>
  <c r="AD98" i="6"/>
  <c r="AD99" i="6"/>
  <c r="AD100" i="6"/>
  <c r="AD101" i="6"/>
  <c r="AD102" i="6"/>
  <c r="AD103" i="6"/>
  <c r="AD104" i="6"/>
  <c r="AD105" i="6"/>
  <c r="AD106" i="6"/>
  <c r="AD107" i="6"/>
  <c r="AD108" i="6"/>
  <c r="AD109" i="6"/>
  <c r="AD110" i="6"/>
  <c r="AD111" i="6"/>
  <c r="AD112" i="6"/>
  <c r="AD113" i="6"/>
  <c r="AD114" i="6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AJ3" i="6"/>
  <c r="X3" i="6"/>
  <c r="L3" i="6"/>
  <c r="L4" i="7"/>
  <c r="L9" i="7"/>
  <c r="L12" i="7"/>
  <c r="L15" i="7"/>
  <c r="L17" i="7"/>
  <c r="L20" i="7"/>
  <c r="L25" i="7"/>
  <c r="L28" i="7"/>
  <c r="L33" i="7"/>
  <c r="L36" i="7"/>
  <c r="L41" i="7"/>
  <c r="L44" i="7"/>
  <c r="L47" i="7"/>
  <c r="L48" i="7"/>
  <c r="L49" i="7"/>
  <c r="L52" i="7"/>
  <c r="L57" i="7"/>
  <c r="L58" i="7"/>
  <c r="L60" i="7"/>
  <c r="L65" i="7"/>
  <c r="L68" i="7"/>
  <c r="L73" i="7"/>
  <c r="L76" i="7"/>
  <c r="L78" i="7"/>
  <c r="L79" i="7"/>
  <c r="L81" i="7"/>
  <c r="L84" i="7"/>
  <c r="F7" i="7"/>
  <c r="F10" i="7"/>
  <c r="F15" i="7"/>
  <c r="F18" i="7"/>
  <c r="F22" i="7"/>
  <c r="F23" i="7"/>
  <c r="F26" i="7"/>
  <c r="F31" i="7"/>
  <c r="F34" i="7"/>
  <c r="F39" i="7"/>
  <c r="F42" i="7"/>
  <c r="F47" i="7"/>
  <c r="F50" i="7"/>
  <c r="F55" i="7"/>
  <c r="F58" i="7"/>
  <c r="F63" i="7"/>
  <c r="F66" i="7"/>
  <c r="F71" i="7"/>
  <c r="F74" i="7"/>
  <c r="F79" i="7"/>
  <c r="F82" i="7"/>
  <c r="F86" i="7"/>
  <c r="F87" i="7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3" i="8"/>
  <c r="F5" i="8"/>
  <c r="R3" i="3"/>
  <c r="L3" i="3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R3" i="2"/>
  <c r="L3" i="2"/>
  <c r="F3" i="2"/>
  <c r="AJ1" i="4"/>
  <c r="AK1" i="4" s="1"/>
  <c r="AA1" i="4"/>
  <c r="AB1" i="4" s="1"/>
  <c r="R1" i="4"/>
  <c r="S1" i="4" s="1"/>
  <c r="I1" i="4"/>
  <c r="J1" i="4" s="1"/>
  <c r="R4" i="1"/>
  <c r="L5" i="1"/>
  <c r="L9" i="1"/>
  <c r="L17" i="1"/>
  <c r="L25" i="1"/>
  <c r="L33" i="1"/>
  <c r="L41" i="1"/>
  <c r="L49" i="1"/>
  <c r="L57" i="1"/>
  <c r="L65" i="1"/>
  <c r="L73" i="1"/>
  <c r="L81" i="1"/>
  <c r="L89" i="1"/>
  <c r="L97" i="1"/>
  <c r="L105" i="1"/>
  <c r="L113" i="1"/>
  <c r="R10" i="1"/>
  <c r="R18" i="1"/>
  <c r="R26" i="1"/>
  <c r="R34" i="1"/>
  <c r="R42" i="1"/>
  <c r="R50" i="1"/>
  <c r="R58" i="1"/>
  <c r="R66" i="1"/>
  <c r="R74" i="1"/>
  <c r="R82" i="1"/>
  <c r="R90" i="1"/>
  <c r="R98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R11" i="1"/>
  <c r="L10" i="1"/>
  <c r="AF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3" i="4"/>
  <c r="W24" i="16" l="1"/>
  <c r="J16" i="18" s="1"/>
  <c r="J15" i="18"/>
  <c r="F42" i="4"/>
  <c r="F4" i="4"/>
  <c r="F68" i="4"/>
  <c r="F45" i="4"/>
  <c r="F22" i="4"/>
  <c r="F15" i="4"/>
  <c r="F8" i="4"/>
  <c r="F72" i="4"/>
  <c r="F65" i="4"/>
  <c r="F50" i="4"/>
  <c r="F12" i="4"/>
  <c r="F27" i="4"/>
  <c r="F53" i="4"/>
  <c r="F30" i="4"/>
  <c r="F23" i="4"/>
  <c r="F16" i="4"/>
  <c r="F9" i="4"/>
  <c r="F73" i="4"/>
  <c r="F58" i="4"/>
  <c r="F20" i="4"/>
  <c r="F67" i="4"/>
  <c r="F61" i="4"/>
  <c r="F38" i="4"/>
  <c r="F31" i="4"/>
  <c r="F24" i="4"/>
  <c r="F17" i="4"/>
  <c r="F3" i="4"/>
  <c r="F66" i="4"/>
  <c r="F28" i="4"/>
  <c r="F5" i="4"/>
  <c r="F69" i="4"/>
  <c r="F46" i="4"/>
  <c r="F39" i="4"/>
  <c r="F32" i="4"/>
  <c r="F25" i="4"/>
  <c r="F10" i="4"/>
  <c r="F19" i="4"/>
  <c r="F36" i="4"/>
  <c r="F13" i="4"/>
  <c r="F35" i="4"/>
  <c r="F54" i="4"/>
  <c r="F47" i="4"/>
  <c r="F40" i="4"/>
  <c r="F33" i="4"/>
  <c r="F18" i="4"/>
  <c r="F51" i="4"/>
  <c r="F44" i="4"/>
  <c r="F21" i="4"/>
  <c r="F59" i="4"/>
  <c r="F62" i="4"/>
  <c r="F55" i="4"/>
  <c r="F48" i="4"/>
  <c r="F41" i="4"/>
  <c r="F26" i="4"/>
  <c r="F11" i="4"/>
  <c r="F52" i="4"/>
  <c r="F29" i="4"/>
  <c r="F6" i="4"/>
  <c r="F70" i="4"/>
  <c r="F63" i="4"/>
  <c r="F56" i="4"/>
  <c r="F49" i="4"/>
  <c r="F34" i="4"/>
  <c r="F43" i="4"/>
  <c r="F60" i="4"/>
  <c r="F37" i="4"/>
  <c r="F14" i="4"/>
  <c r="F7" i="4"/>
  <c r="F71" i="4"/>
  <c r="F64" i="4"/>
  <c r="F57" i="4"/>
  <c r="O50" i="4"/>
  <c r="O27" i="4"/>
  <c r="O28" i="4"/>
  <c r="O5" i="4"/>
  <c r="O69" i="4"/>
  <c r="O46" i="4"/>
  <c r="O31" i="4"/>
  <c r="O16" i="4"/>
  <c r="O80" i="4"/>
  <c r="O65" i="4"/>
  <c r="O58" i="4"/>
  <c r="O35" i="4"/>
  <c r="O36" i="4"/>
  <c r="O13" i="4"/>
  <c r="O77" i="4"/>
  <c r="O54" i="4"/>
  <c r="O39" i="4"/>
  <c r="O24" i="4"/>
  <c r="O9" i="4"/>
  <c r="O73" i="4"/>
  <c r="O3" i="4"/>
  <c r="O66" i="4"/>
  <c r="O59" i="4"/>
  <c r="O44" i="4"/>
  <c r="O21" i="4"/>
  <c r="O51" i="4"/>
  <c r="O62" i="4"/>
  <c r="O47" i="4"/>
  <c r="O32" i="4"/>
  <c r="O17" i="4"/>
  <c r="O81" i="4"/>
  <c r="O10" i="4"/>
  <c r="O74" i="4"/>
  <c r="O67" i="4"/>
  <c r="O52" i="4"/>
  <c r="O29" i="4"/>
  <c r="O6" i="4"/>
  <c r="O70" i="4"/>
  <c r="O55" i="4"/>
  <c r="O40" i="4"/>
  <c r="O25" i="4"/>
  <c r="O18" i="4"/>
  <c r="O82" i="4"/>
  <c r="O83" i="4"/>
  <c r="O60" i="4"/>
  <c r="O37" i="4"/>
  <c r="O14" i="4"/>
  <c r="O78" i="4"/>
  <c r="O63" i="4"/>
  <c r="O48" i="4"/>
  <c r="O33" i="4"/>
  <c r="O26" i="4"/>
  <c r="O19" i="4"/>
  <c r="O4" i="4"/>
  <c r="O68" i="4"/>
  <c r="O45" i="4"/>
  <c r="O22" i="4"/>
  <c r="O7" i="4"/>
  <c r="O71" i="4"/>
  <c r="O56" i="4"/>
  <c r="O41" i="4"/>
  <c r="O34" i="4"/>
  <c r="O75" i="4"/>
  <c r="O12" i="4"/>
  <c r="O76" i="4"/>
  <c r="O53" i="4"/>
  <c r="O30" i="4"/>
  <c r="O15" i="4"/>
  <c r="O79" i="4"/>
  <c r="O64" i="4"/>
  <c r="O49" i="4"/>
  <c r="O42" i="4"/>
  <c r="O11" i="4"/>
  <c r="O20" i="4"/>
  <c r="O43" i="4"/>
  <c r="O61" i="4"/>
  <c r="O38" i="4"/>
  <c r="O23" i="4"/>
  <c r="O8" i="4"/>
  <c r="O72" i="4"/>
  <c r="O57" i="4"/>
  <c r="X3" i="4"/>
  <c r="X67" i="4"/>
  <c r="X60" i="4"/>
  <c r="X53" i="4"/>
  <c r="X54" i="4"/>
  <c r="X55" i="4"/>
  <c r="X56" i="4"/>
  <c r="X57" i="4"/>
  <c r="X58" i="4"/>
  <c r="X11" i="4"/>
  <c r="X4" i="4"/>
  <c r="X68" i="4"/>
  <c r="X61" i="4"/>
  <c r="X62" i="4"/>
  <c r="X63" i="4"/>
  <c r="X64" i="4"/>
  <c r="X65" i="4"/>
  <c r="X66" i="4"/>
  <c r="X19" i="4"/>
  <c r="X12" i="4"/>
  <c r="X5" i="4"/>
  <c r="X6" i="4"/>
  <c r="X7" i="4"/>
  <c r="X8" i="4"/>
  <c r="X9" i="4"/>
  <c r="X10" i="4"/>
  <c r="X27" i="4"/>
  <c r="X20" i="4"/>
  <c r="X13" i="4"/>
  <c r="X14" i="4"/>
  <c r="X15" i="4"/>
  <c r="X16" i="4"/>
  <c r="X17" i="4"/>
  <c r="X18" i="4"/>
  <c r="X35" i="4"/>
  <c r="X28" i="4"/>
  <c r="X21" i="4"/>
  <c r="X22" i="4"/>
  <c r="X23" i="4"/>
  <c r="X24" i="4"/>
  <c r="X25" i="4"/>
  <c r="X26" i="4"/>
  <c r="X43" i="4"/>
  <c r="X36" i="4"/>
  <c r="X29" i="4"/>
  <c r="X30" i="4"/>
  <c r="X31" i="4"/>
  <c r="X32" i="4"/>
  <c r="X33" i="4"/>
  <c r="X34" i="4"/>
  <c r="X51" i="4"/>
  <c r="X44" i="4"/>
  <c r="X37" i="4"/>
  <c r="X38" i="4"/>
  <c r="X39" i="4"/>
  <c r="X40" i="4"/>
  <c r="X41" i="4"/>
  <c r="X42" i="4"/>
  <c r="X59" i="4"/>
  <c r="X52" i="4"/>
  <c r="X45" i="4"/>
  <c r="X46" i="4"/>
  <c r="X47" i="4"/>
  <c r="X48" i="4"/>
  <c r="X49" i="4"/>
  <c r="X50" i="4"/>
  <c r="AG12" i="4"/>
  <c r="AG29" i="4"/>
  <c r="AG15" i="4"/>
  <c r="AG40" i="4"/>
  <c r="AG26" i="4"/>
  <c r="AG20" i="4"/>
  <c r="AG37" i="4"/>
  <c r="AG23" i="4"/>
  <c r="AG9" i="4"/>
  <c r="AG34" i="4"/>
  <c r="AG28" i="4"/>
  <c r="AG6" i="4"/>
  <c r="AG31" i="4"/>
  <c r="AG17" i="4"/>
  <c r="AG42" i="4"/>
  <c r="AG36" i="4"/>
  <c r="AG14" i="4"/>
  <c r="AG39" i="4"/>
  <c r="AG25" i="4"/>
  <c r="AG11" i="4"/>
  <c r="AG44" i="4"/>
  <c r="AG22" i="4"/>
  <c r="AG8" i="4"/>
  <c r="AG33" i="4"/>
  <c r="AG19" i="4"/>
  <c r="AG5" i="4"/>
  <c r="AG30" i="4"/>
  <c r="AG16" i="4"/>
  <c r="AG41" i="4"/>
  <c r="AG27" i="4"/>
  <c r="AG3" i="4"/>
  <c r="AG13" i="4"/>
  <c r="AG38" i="4"/>
  <c r="AG24" i="4"/>
  <c r="AG10" i="4"/>
  <c r="AG35" i="4"/>
  <c r="AG4" i="4"/>
  <c r="AG21" i="4"/>
  <c r="AG7" i="4"/>
  <c r="AG32" i="4"/>
  <c r="AG18" i="4"/>
  <c r="AG43" i="4"/>
  <c r="AC24" i="17"/>
  <c r="K16" i="18" s="1"/>
  <c r="K15" i="18"/>
  <c r="G10" i="4"/>
  <c r="G18" i="4"/>
  <c r="G26" i="4"/>
  <c r="G34" i="4"/>
  <c r="G42" i="4"/>
  <c r="G50" i="4"/>
  <c r="G58" i="4"/>
  <c r="G66" i="4"/>
  <c r="G3" i="4"/>
  <c r="G11" i="4"/>
  <c r="G59" i="4"/>
  <c r="G4" i="4"/>
  <c r="G51" i="4"/>
  <c r="G67" i="4"/>
  <c r="G44" i="4"/>
  <c r="G20" i="4"/>
  <c r="G68" i="4"/>
  <c r="G5" i="4"/>
  <c r="G13" i="4"/>
  <c r="G21" i="4"/>
  <c r="G29" i="4"/>
  <c r="G37" i="4"/>
  <c r="G45" i="4"/>
  <c r="G53" i="4"/>
  <c r="G61" i="4"/>
  <c r="G69" i="4"/>
  <c r="G35" i="4"/>
  <c r="G52" i="4"/>
  <c r="G6" i="4"/>
  <c r="G14" i="4"/>
  <c r="G22" i="4"/>
  <c r="G30" i="4"/>
  <c r="G38" i="4"/>
  <c r="G46" i="4"/>
  <c r="G54" i="4"/>
  <c r="G62" i="4"/>
  <c r="G70" i="4"/>
  <c r="G43" i="4"/>
  <c r="G36" i="4"/>
  <c r="G7" i="4"/>
  <c r="G15" i="4"/>
  <c r="G23" i="4"/>
  <c r="G31" i="4"/>
  <c r="G39" i="4"/>
  <c r="G47" i="4"/>
  <c r="G55" i="4"/>
  <c r="G63" i="4"/>
  <c r="G71" i="4"/>
  <c r="G27" i="4"/>
  <c r="G28" i="4"/>
  <c r="G8" i="4"/>
  <c r="G16" i="4"/>
  <c r="G24" i="4"/>
  <c r="G32" i="4"/>
  <c r="G40" i="4"/>
  <c r="G48" i="4"/>
  <c r="G56" i="4"/>
  <c r="G64" i="4"/>
  <c r="G72" i="4"/>
  <c r="G12" i="4"/>
  <c r="G9" i="4"/>
  <c r="G17" i="4"/>
  <c r="G25" i="4"/>
  <c r="G33" i="4"/>
  <c r="G41" i="4"/>
  <c r="G49" i="4"/>
  <c r="G57" i="4"/>
  <c r="G65" i="4"/>
  <c r="G73" i="4"/>
  <c r="G19" i="4"/>
  <c r="G60" i="4"/>
  <c r="P10" i="4"/>
  <c r="P18" i="4"/>
  <c r="P26" i="4"/>
  <c r="P34" i="4"/>
  <c r="P42" i="4"/>
  <c r="P50" i="4"/>
  <c r="P58" i="4"/>
  <c r="P66" i="4"/>
  <c r="P74" i="4"/>
  <c r="P82" i="4"/>
  <c r="P11" i="4"/>
  <c r="P3" i="4"/>
  <c r="P19" i="4"/>
  <c r="P27" i="4"/>
  <c r="P35" i="4"/>
  <c r="P43" i="4"/>
  <c r="P51" i="4"/>
  <c r="P59" i="4"/>
  <c r="P67" i="4"/>
  <c r="P83" i="4"/>
  <c r="P12" i="4"/>
  <c r="P44" i="4"/>
  <c r="P76" i="4"/>
  <c r="P4" i="4"/>
  <c r="P20" i="4"/>
  <c r="P68" i="4"/>
  <c r="P5" i="4"/>
  <c r="P13" i="4"/>
  <c r="P21" i="4"/>
  <c r="P29" i="4"/>
  <c r="P37" i="4"/>
  <c r="P45" i="4"/>
  <c r="P53" i="4"/>
  <c r="P61" i="4"/>
  <c r="P69" i="4"/>
  <c r="P77" i="4"/>
  <c r="P52" i="4"/>
  <c r="P6" i="4"/>
  <c r="P14" i="4"/>
  <c r="P22" i="4"/>
  <c r="P30" i="4"/>
  <c r="P38" i="4"/>
  <c r="P46" i="4"/>
  <c r="P54" i="4"/>
  <c r="P62" i="4"/>
  <c r="P70" i="4"/>
  <c r="P78" i="4"/>
  <c r="P36" i="4"/>
  <c r="P7" i="4"/>
  <c r="P15" i="4"/>
  <c r="P23" i="4"/>
  <c r="P31" i="4"/>
  <c r="P39" i="4"/>
  <c r="P47" i="4"/>
  <c r="P55" i="4"/>
  <c r="P63" i="4"/>
  <c r="P71" i="4"/>
  <c r="P79" i="4"/>
  <c r="P28" i="4"/>
  <c r="P8" i="4"/>
  <c r="P16" i="4"/>
  <c r="P24" i="4"/>
  <c r="P32" i="4"/>
  <c r="P40" i="4"/>
  <c r="P48" i="4"/>
  <c r="P56" i="4"/>
  <c r="P64" i="4"/>
  <c r="P72" i="4"/>
  <c r="P80" i="4"/>
  <c r="P75" i="4"/>
  <c r="P9" i="4"/>
  <c r="P17" i="4"/>
  <c r="P25" i="4"/>
  <c r="P33" i="4"/>
  <c r="P41" i="4"/>
  <c r="P49" i="4"/>
  <c r="P57" i="4"/>
  <c r="P65" i="4"/>
  <c r="P73" i="4"/>
  <c r="P81" i="4"/>
  <c r="P60" i="4"/>
  <c r="Y11" i="4"/>
  <c r="Y19" i="4"/>
  <c r="Y27" i="4"/>
  <c r="Y35" i="4"/>
  <c r="Y43" i="4"/>
  <c r="Y51" i="4"/>
  <c r="Y59" i="4"/>
  <c r="Y67" i="4"/>
  <c r="Y21" i="4"/>
  <c r="Y4" i="4"/>
  <c r="Y12" i="4"/>
  <c r="Y20" i="4"/>
  <c r="Y28" i="4"/>
  <c r="Y36" i="4"/>
  <c r="Y44" i="4"/>
  <c r="Y52" i="4"/>
  <c r="Y60" i="4"/>
  <c r="Y68" i="4"/>
  <c r="Y61" i="4"/>
  <c r="Y3" i="4"/>
  <c r="Y29" i="4"/>
  <c r="Y37" i="4"/>
  <c r="Y45" i="4"/>
  <c r="Y53" i="4"/>
  <c r="Y6" i="4"/>
  <c r="Y14" i="4"/>
  <c r="Y22" i="4"/>
  <c r="Y30" i="4"/>
  <c r="Y38" i="4"/>
  <c r="Y46" i="4"/>
  <c r="Y54" i="4"/>
  <c r="Y62" i="4"/>
  <c r="Y5" i="4"/>
  <c r="Y7" i="4"/>
  <c r="Y15" i="4"/>
  <c r="Y23" i="4"/>
  <c r="Y31" i="4"/>
  <c r="Y39" i="4"/>
  <c r="Y47" i="4"/>
  <c r="Y55" i="4"/>
  <c r="Y63" i="4"/>
  <c r="Y8" i="4"/>
  <c r="Y16" i="4"/>
  <c r="Y24" i="4"/>
  <c r="Y32" i="4"/>
  <c r="Y40" i="4"/>
  <c r="Y48" i="4"/>
  <c r="Y56" i="4"/>
  <c r="Y64" i="4"/>
  <c r="Y9" i="4"/>
  <c r="Y17" i="4"/>
  <c r="Y25" i="4"/>
  <c r="Y33" i="4"/>
  <c r="Y41" i="4"/>
  <c r="Y49" i="4"/>
  <c r="Y57" i="4"/>
  <c r="Y65" i="4"/>
  <c r="Y13" i="4"/>
  <c r="Y10" i="4"/>
  <c r="Y18" i="4"/>
  <c r="Y26" i="4"/>
  <c r="Y34" i="4"/>
  <c r="Y42" i="4"/>
  <c r="Y50" i="4"/>
  <c r="Y58" i="4"/>
  <c r="Y66" i="4"/>
  <c r="AH3" i="4"/>
  <c r="AH4" i="4"/>
  <c r="AH12" i="4"/>
  <c r="AH20" i="4"/>
  <c r="AH28" i="4"/>
  <c r="AH36" i="4"/>
  <c r="AH44" i="4"/>
  <c r="AH5" i="4"/>
  <c r="AH13" i="4"/>
  <c r="AH21" i="4"/>
  <c r="AH29" i="4"/>
  <c r="AH37" i="4"/>
  <c r="AH14" i="4"/>
  <c r="AH6" i="4"/>
  <c r="AH7" i="4"/>
  <c r="AH15" i="4"/>
  <c r="AH23" i="4"/>
  <c r="AH31" i="4"/>
  <c r="AH39" i="4"/>
  <c r="AH8" i="4"/>
  <c r="AH16" i="4"/>
  <c r="AH24" i="4"/>
  <c r="AH32" i="4"/>
  <c r="AH40" i="4"/>
  <c r="AH22" i="4"/>
  <c r="AH9" i="4"/>
  <c r="AH17" i="4"/>
  <c r="AH25" i="4"/>
  <c r="AH33" i="4"/>
  <c r="AH41" i="4"/>
  <c r="AH30" i="4"/>
  <c r="AH10" i="4"/>
  <c r="AH18" i="4"/>
  <c r="AH26" i="4"/>
  <c r="AH34" i="4"/>
  <c r="AH42" i="4"/>
  <c r="AH11" i="4"/>
  <c r="AH19" i="4"/>
  <c r="AH27" i="4"/>
  <c r="AH35" i="4"/>
  <c r="AH43" i="4"/>
  <c r="AH38" i="4"/>
  <c r="R108" i="3"/>
  <c r="R100" i="3"/>
  <c r="R92" i="3"/>
  <c r="R84" i="3"/>
  <c r="R76" i="3"/>
  <c r="R68" i="3"/>
  <c r="R60" i="3"/>
  <c r="R52" i="3"/>
  <c r="R44" i="3"/>
  <c r="R36" i="3"/>
  <c r="R28" i="3"/>
  <c r="R20" i="3"/>
  <c r="R12" i="3"/>
  <c r="R4" i="3"/>
  <c r="R107" i="3"/>
  <c r="R99" i="3"/>
  <c r="R91" i="3"/>
  <c r="R83" i="3"/>
  <c r="R75" i="3"/>
  <c r="R67" i="3"/>
  <c r="R59" i="3"/>
  <c r="R51" i="3"/>
  <c r="R43" i="3"/>
  <c r="R35" i="3"/>
  <c r="R27" i="3"/>
  <c r="R19" i="3"/>
  <c r="R11" i="3"/>
  <c r="R106" i="3"/>
  <c r="R98" i="3"/>
  <c r="R90" i="3"/>
  <c r="R82" i="3"/>
  <c r="R74" i="3"/>
  <c r="R66" i="3"/>
  <c r="R58" i="3"/>
  <c r="R50" i="3"/>
  <c r="R42" i="3"/>
  <c r="R34" i="3"/>
  <c r="R26" i="3"/>
  <c r="R18" i="3"/>
  <c r="R10" i="3"/>
  <c r="R105" i="3"/>
  <c r="R97" i="3"/>
  <c r="R89" i="3"/>
  <c r="R81" i="3"/>
  <c r="R73" i="3"/>
  <c r="R65" i="3"/>
  <c r="R57" i="3"/>
  <c r="R49" i="3"/>
  <c r="R41" i="3"/>
  <c r="R33" i="3"/>
  <c r="R25" i="3"/>
  <c r="R17" i="3"/>
  <c r="R9" i="3"/>
  <c r="R104" i="3"/>
  <c r="R96" i="3"/>
  <c r="R88" i="3"/>
  <c r="R80" i="3"/>
  <c r="R72" i="3"/>
  <c r="R64" i="3"/>
  <c r="R56" i="3"/>
  <c r="R48" i="3"/>
  <c r="R40" i="3"/>
  <c r="R32" i="3"/>
  <c r="R24" i="3"/>
  <c r="R16" i="3"/>
  <c r="R8" i="3"/>
  <c r="R103" i="3"/>
  <c r="R95" i="3"/>
  <c r="R87" i="3"/>
  <c r="R79" i="3"/>
  <c r="R71" i="3"/>
  <c r="R63" i="3"/>
  <c r="R55" i="3"/>
  <c r="R47" i="3"/>
  <c r="R39" i="3"/>
  <c r="R31" i="3"/>
  <c r="R23" i="3"/>
  <c r="R15" i="3"/>
  <c r="R7" i="3"/>
  <c r="R102" i="3"/>
  <c r="R94" i="3"/>
  <c r="R86" i="3"/>
  <c r="R78" i="3"/>
  <c r="R70" i="3"/>
  <c r="R62" i="3"/>
  <c r="R54" i="3"/>
  <c r="R46" i="3"/>
  <c r="R38" i="3"/>
  <c r="R30" i="3"/>
  <c r="R22" i="3"/>
  <c r="R14" i="3"/>
  <c r="R6" i="3"/>
  <c r="R101" i="3"/>
  <c r="R93" i="3"/>
  <c r="R85" i="3"/>
  <c r="R77" i="3"/>
  <c r="R69" i="3"/>
  <c r="R61" i="3"/>
  <c r="R53" i="3"/>
  <c r="R45" i="3"/>
  <c r="R37" i="3"/>
  <c r="R29" i="3"/>
  <c r="R21" i="3"/>
  <c r="R13" i="3"/>
  <c r="R5" i="3"/>
  <c r="L130" i="3"/>
  <c r="L122" i="3"/>
  <c r="L114" i="3"/>
  <c r="L106" i="3"/>
  <c r="L98" i="3"/>
  <c r="L90" i="3"/>
  <c r="L82" i="3"/>
  <c r="L74" i="3"/>
  <c r="L66" i="3"/>
  <c r="L58" i="3"/>
  <c r="L50" i="3"/>
  <c r="L42" i="3"/>
  <c r="L34" i="3"/>
  <c r="L26" i="3"/>
  <c r="L18" i="3"/>
  <c r="L10" i="3"/>
  <c r="L129" i="3"/>
  <c r="L121" i="3"/>
  <c r="L113" i="3"/>
  <c r="L105" i="3"/>
  <c r="L97" i="3"/>
  <c r="L89" i="3"/>
  <c r="L81" i="3"/>
  <c r="L73" i="3"/>
  <c r="L65" i="3"/>
  <c r="L57" i="3"/>
  <c r="L49" i="3"/>
  <c r="L41" i="3"/>
  <c r="L33" i="3"/>
  <c r="L25" i="3"/>
  <c r="L17" i="3"/>
  <c r="L9" i="3"/>
  <c r="L128" i="3"/>
  <c r="L120" i="3"/>
  <c r="L112" i="3"/>
  <c r="L104" i="3"/>
  <c r="L96" i="3"/>
  <c r="L88" i="3"/>
  <c r="L80" i="3"/>
  <c r="L72" i="3"/>
  <c r="L64" i="3"/>
  <c r="L56" i="3"/>
  <c r="L48" i="3"/>
  <c r="L40" i="3"/>
  <c r="L32" i="3"/>
  <c r="L24" i="3"/>
  <c r="L16" i="3"/>
  <c r="L8" i="3"/>
  <c r="L135" i="3"/>
  <c r="L127" i="3"/>
  <c r="L119" i="3"/>
  <c r="L111" i="3"/>
  <c r="L103" i="3"/>
  <c r="L95" i="3"/>
  <c r="L87" i="3"/>
  <c r="L79" i="3"/>
  <c r="L71" i="3"/>
  <c r="L63" i="3"/>
  <c r="L55" i="3"/>
  <c r="L47" i="3"/>
  <c r="L39" i="3"/>
  <c r="L31" i="3"/>
  <c r="L23" i="3"/>
  <c r="L15" i="3"/>
  <c r="L7" i="3"/>
  <c r="L134" i="3"/>
  <c r="L126" i="3"/>
  <c r="L118" i="3"/>
  <c r="L110" i="3"/>
  <c r="L102" i="3"/>
  <c r="L94" i="3"/>
  <c r="L86" i="3"/>
  <c r="L78" i="3"/>
  <c r="L70" i="3"/>
  <c r="L62" i="3"/>
  <c r="L54" i="3"/>
  <c r="L46" i="3"/>
  <c r="L38" i="3"/>
  <c r="L30" i="3"/>
  <c r="L22" i="3"/>
  <c r="L14" i="3"/>
  <c r="L6" i="3"/>
  <c r="L133" i="3"/>
  <c r="L125" i="3"/>
  <c r="L117" i="3"/>
  <c r="L109" i="3"/>
  <c r="L101" i="3"/>
  <c r="L93" i="3"/>
  <c r="L85" i="3"/>
  <c r="L77" i="3"/>
  <c r="L69" i="3"/>
  <c r="L61" i="3"/>
  <c r="L53" i="3"/>
  <c r="L45" i="3"/>
  <c r="L37" i="3"/>
  <c r="L29" i="3"/>
  <c r="L21" i="3"/>
  <c r="L13" i="3"/>
  <c r="L5" i="3"/>
  <c r="L132" i="3"/>
  <c r="L124" i="3"/>
  <c r="L116" i="3"/>
  <c r="L108" i="3"/>
  <c r="L100" i="3"/>
  <c r="L92" i="3"/>
  <c r="L84" i="3"/>
  <c r="L76" i="3"/>
  <c r="L68" i="3"/>
  <c r="L60" i="3"/>
  <c r="L52" i="3"/>
  <c r="L44" i="3"/>
  <c r="L36" i="3"/>
  <c r="L28" i="3"/>
  <c r="L20" i="3"/>
  <c r="L12" i="3"/>
  <c r="L4" i="3"/>
  <c r="L131" i="3"/>
  <c r="L123" i="3"/>
  <c r="L115" i="3"/>
  <c r="L107" i="3"/>
  <c r="L99" i="3"/>
  <c r="L91" i="3"/>
  <c r="L83" i="3"/>
  <c r="L75" i="3"/>
  <c r="L67" i="3"/>
  <c r="L59" i="3"/>
  <c r="L51" i="3"/>
  <c r="L43" i="3"/>
  <c r="L35" i="3"/>
  <c r="L27" i="3"/>
  <c r="L19" i="3"/>
  <c r="L11" i="3"/>
  <c r="X14" i="2"/>
  <c r="X15" i="2"/>
  <c r="F102" i="2"/>
  <c r="F94" i="2"/>
  <c r="F86" i="2"/>
  <c r="F78" i="2"/>
  <c r="F70" i="2"/>
  <c r="F62" i="2"/>
  <c r="F54" i="2"/>
  <c r="F46" i="2"/>
  <c r="F38" i="2"/>
  <c r="F30" i="2"/>
  <c r="F22" i="2"/>
  <c r="F14" i="2"/>
  <c r="F6" i="2"/>
  <c r="F101" i="2"/>
  <c r="F93" i="2"/>
  <c r="F85" i="2"/>
  <c r="F77" i="2"/>
  <c r="F69" i="2"/>
  <c r="F61" i="2"/>
  <c r="F53" i="2"/>
  <c r="F45" i="2"/>
  <c r="F37" i="2"/>
  <c r="F29" i="2"/>
  <c r="F21" i="2"/>
  <c r="F13" i="2"/>
  <c r="F5" i="2"/>
  <c r="F100" i="2"/>
  <c r="F92" i="2"/>
  <c r="F84" i="2"/>
  <c r="F76" i="2"/>
  <c r="F68" i="2"/>
  <c r="F60" i="2"/>
  <c r="F52" i="2"/>
  <c r="F44" i="2"/>
  <c r="F36" i="2"/>
  <c r="F28" i="2"/>
  <c r="F20" i="2"/>
  <c r="F12" i="2"/>
  <c r="F4" i="2"/>
  <c r="F99" i="2"/>
  <c r="F91" i="2"/>
  <c r="F83" i="2"/>
  <c r="F75" i="2"/>
  <c r="F67" i="2"/>
  <c r="F59" i="2"/>
  <c r="F51" i="2"/>
  <c r="F43" i="2"/>
  <c r="F35" i="2"/>
  <c r="F27" i="2"/>
  <c r="F19" i="2"/>
  <c r="F11" i="2"/>
  <c r="F98" i="2"/>
  <c r="F90" i="2"/>
  <c r="F82" i="2"/>
  <c r="F74" i="2"/>
  <c r="F66" i="2"/>
  <c r="F58" i="2"/>
  <c r="F50" i="2"/>
  <c r="F42" i="2"/>
  <c r="F34" i="2"/>
  <c r="F26" i="2"/>
  <c r="F18" i="2"/>
  <c r="F10" i="2"/>
  <c r="F97" i="2"/>
  <c r="F89" i="2"/>
  <c r="F81" i="2"/>
  <c r="F73" i="2"/>
  <c r="F65" i="2"/>
  <c r="F57" i="2"/>
  <c r="F49" i="2"/>
  <c r="F41" i="2"/>
  <c r="F33" i="2"/>
  <c r="F25" i="2"/>
  <c r="F17" i="2"/>
  <c r="F9" i="2"/>
  <c r="F104" i="2"/>
  <c r="F96" i="2"/>
  <c r="F88" i="2"/>
  <c r="F80" i="2"/>
  <c r="F72" i="2"/>
  <c r="F64" i="2"/>
  <c r="F56" i="2"/>
  <c r="F48" i="2"/>
  <c r="F40" i="2"/>
  <c r="F32" i="2"/>
  <c r="F24" i="2"/>
  <c r="F16" i="2"/>
  <c r="F8" i="2"/>
  <c r="F103" i="2"/>
  <c r="F95" i="2"/>
  <c r="F87" i="2"/>
  <c r="F79" i="2"/>
  <c r="F71" i="2"/>
  <c r="F63" i="2"/>
  <c r="F55" i="2"/>
  <c r="F47" i="2"/>
  <c r="F39" i="2"/>
  <c r="F31" i="2"/>
  <c r="F23" i="2"/>
  <c r="F15" i="2"/>
  <c r="F7" i="2"/>
  <c r="L3" i="7"/>
  <c r="X17" i="7" s="1"/>
  <c r="X17" i="1"/>
  <c r="R11" i="7"/>
  <c r="R58" i="7"/>
  <c r="R18" i="7"/>
  <c r="R65" i="7"/>
  <c r="R57" i="7"/>
  <c r="R49" i="7"/>
  <c r="R41" i="7"/>
  <c r="R33" i="7"/>
  <c r="R25" i="7"/>
  <c r="R17" i="7"/>
  <c r="R9" i="7"/>
  <c r="R26" i="7"/>
  <c r="R64" i="7"/>
  <c r="R56" i="7"/>
  <c r="R48" i="7"/>
  <c r="R40" i="7"/>
  <c r="R32" i="7"/>
  <c r="R24" i="7"/>
  <c r="R16" i="7"/>
  <c r="R8" i="7"/>
  <c r="R63" i="7"/>
  <c r="R55" i="7"/>
  <c r="R47" i="7"/>
  <c r="R39" i="7"/>
  <c r="R31" i="7"/>
  <c r="R23" i="7"/>
  <c r="R15" i="7"/>
  <c r="R7" i="7"/>
  <c r="R50" i="7"/>
  <c r="R10" i="7"/>
  <c r="R70" i="7"/>
  <c r="R62" i="7"/>
  <c r="R54" i="7"/>
  <c r="R46" i="7"/>
  <c r="R38" i="7"/>
  <c r="R30" i="7"/>
  <c r="R22" i="7"/>
  <c r="R14" i="7"/>
  <c r="R6" i="7"/>
  <c r="R42" i="7"/>
  <c r="R69" i="7"/>
  <c r="R61" i="7"/>
  <c r="R53" i="7"/>
  <c r="R45" i="7"/>
  <c r="R37" i="7"/>
  <c r="R29" i="7"/>
  <c r="R21" i="7"/>
  <c r="R13" i="7"/>
  <c r="R5" i="7"/>
  <c r="R66" i="7"/>
  <c r="R34" i="7"/>
  <c r="R3" i="7"/>
  <c r="R68" i="7"/>
  <c r="R60" i="7"/>
  <c r="R52" i="7"/>
  <c r="R44" i="7"/>
  <c r="R36" i="7"/>
  <c r="R28" i="7"/>
  <c r="R20" i="7"/>
  <c r="R12" i="7"/>
  <c r="R4" i="7"/>
  <c r="R67" i="7"/>
  <c r="R59" i="7"/>
  <c r="R51" i="7"/>
  <c r="R43" i="7"/>
  <c r="R35" i="7"/>
  <c r="R27" i="7"/>
  <c r="R19" i="7"/>
  <c r="X19" i="8"/>
  <c r="X18" i="8"/>
  <c r="F68" i="8"/>
  <c r="F60" i="8"/>
  <c r="F52" i="8"/>
  <c r="F44" i="8"/>
  <c r="F36" i="8"/>
  <c r="F28" i="8"/>
  <c r="F20" i="8"/>
  <c r="F12" i="8"/>
  <c r="F4" i="8"/>
  <c r="F67" i="8"/>
  <c r="F59" i="8"/>
  <c r="F51" i="8"/>
  <c r="F43" i="8"/>
  <c r="F35" i="8"/>
  <c r="F27" i="8"/>
  <c r="F19" i="8"/>
  <c r="F11" i="8"/>
  <c r="F66" i="8"/>
  <c r="F58" i="8"/>
  <c r="F50" i="8"/>
  <c r="F42" i="8"/>
  <c r="F34" i="8"/>
  <c r="F26" i="8"/>
  <c r="F18" i="8"/>
  <c r="F10" i="8"/>
  <c r="F65" i="8"/>
  <c r="F57" i="8"/>
  <c r="F49" i="8"/>
  <c r="F41" i="8"/>
  <c r="F33" i="8"/>
  <c r="F25" i="8"/>
  <c r="F17" i="8"/>
  <c r="F9" i="8"/>
  <c r="F64" i="8"/>
  <c r="F56" i="8"/>
  <c r="F48" i="8"/>
  <c r="F40" i="8"/>
  <c r="F32" i="8"/>
  <c r="F24" i="8"/>
  <c r="F16" i="8"/>
  <c r="F8" i="8"/>
  <c r="F63" i="8"/>
  <c r="F55" i="8"/>
  <c r="F47" i="8"/>
  <c r="F39" i="8"/>
  <c r="F31" i="8"/>
  <c r="F23" i="8"/>
  <c r="F15" i="8"/>
  <c r="F7" i="8"/>
  <c r="F70" i="8"/>
  <c r="F62" i="8"/>
  <c r="F54" i="8"/>
  <c r="F46" i="8"/>
  <c r="F38" i="8"/>
  <c r="F30" i="8"/>
  <c r="F22" i="8"/>
  <c r="F14" i="8"/>
  <c r="F6" i="8"/>
  <c r="F69" i="8"/>
  <c r="F61" i="8"/>
  <c r="F53" i="8"/>
  <c r="F45" i="8"/>
  <c r="F37" i="8"/>
  <c r="F29" i="8"/>
  <c r="F21" i="8"/>
  <c r="F13" i="8"/>
  <c r="X17" i="5"/>
  <c r="X16" i="5"/>
  <c r="X15" i="5"/>
  <c r="AJ8" i="4"/>
  <c r="AK8" i="4" s="1"/>
  <c r="AJ16" i="4"/>
  <c r="AK16" i="4" s="1"/>
  <c r="AJ24" i="4"/>
  <c r="AK24" i="4" s="1"/>
  <c r="AJ32" i="4"/>
  <c r="AK32" i="4" s="1"/>
  <c r="AJ40" i="4"/>
  <c r="AK40" i="4" s="1"/>
  <c r="AJ9" i="4"/>
  <c r="AK9" i="4" s="1"/>
  <c r="AJ17" i="4"/>
  <c r="AK17" i="4" s="1"/>
  <c r="AJ25" i="4"/>
  <c r="AK25" i="4" s="1"/>
  <c r="AJ33" i="4"/>
  <c r="AK33" i="4" s="1"/>
  <c r="AJ41" i="4"/>
  <c r="AK41" i="4" s="1"/>
  <c r="AJ10" i="4"/>
  <c r="AK10" i="4" s="1"/>
  <c r="AJ18" i="4"/>
  <c r="AK18" i="4" s="1"/>
  <c r="AJ26" i="4"/>
  <c r="AK26" i="4" s="1"/>
  <c r="AJ34" i="4"/>
  <c r="AK34" i="4" s="1"/>
  <c r="AJ42" i="4"/>
  <c r="AK42" i="4" s="1"/>
  <c r="AJ11" i="4"/>
  <c r="AK11" i="4" s="1"/>
  <c r="AJ19" i="4"/>
  <c r="AK19" i="4" s="1"/>
  <c r="AJ27" i="4"/>
  <c r="AK27" i="4" s="1"/>
  <c r="AJ35" i="4"/>
  <c r="AK35" i="4" s="1"/>
  <c r="AJ43" i="4"/>
  <c r="AK43" i="4" s="1"/>
  <c r="AJ4" i="4"/>
  <c r="AK4" i="4" s="1"/>
  <c r="AJ12" i="4"/>
  <c r="AK12" i="4" s="1"/>
  <c r="AJ20" i="4"/>
  <c r="AK20" i="4" s="1"/>
  <c r="AJ28" i="4"/>
  <c r="AK28" i="4" s="1"/>
  <c r="AJ36" i="4"/>
  <c r="AK36" i="4" s="1"/>
  <c r="AJ44" i="4"/>
  <c r="AK44" i="4" s="1"/>
  <c r="AJ5" i="4"/>
  <c r="AK5" i="4" s="1"/>
  <c r="AJ13" i="4"/>
  <c r="AK13" i="4" s="1"/>
  <c r="AJ21" i="4"/>
  <c r="AK21" i="4" s="1"/>
  <c r="AJ29" i="4"/>
  <c r="AK29" i="4" s="1"/>
  <c r="AJ37" i="4"/>
  <c r="AK37" i="4" s="1"/>
  <c r="AJ3" i="4"/>
  <c r="AK3" i="4" s="1"/>
  <c r="AJ6" i="4"/>
  <c r="AK6" i="4" s="1"/>
  <c r="AJ14" i="4"/>
  <c r="AK14" i="4" s="1"/>
  <c r="AJ22" i="4"/>
  <c r="AK22" i="4" s="1"/>
  <c r="AJ30" i="4"/>
  <c r="AK30" i="4" s="1"/>
  <c r="AJ38" i="4"/>
  <c r="AK38" i="4" s="1"/>
  <c r="AJ7" i="4"/>
  <c r="AK7" i="4" s="1"/>
  <c r="AJ15" i="4"/>
  <c r="AK15" i="4" s="1"/>
  <c r="AJ23" i="4"/>
  <c r="AK23" i="4" s="1"/>
  <c r="AJ31" i="4"/>
  <c r="AK31" i="4" s="1"/>
  <c r="AJ39" i="4"/>
  <c r="AK39" i="4" s="1"/>
  <c r="AA9" i="4"/>
  <c r="AB9" i="4" s="1"/>
  <c r="AA17" i="4"/>
  <c r="AB17" i="4" s="1"/>
  <c r="AA25" i="4"/>
  <c r="AB25" i="4" s="1"/>
  <c r="AA33" i="4"/>
  <c r="AB33" i="4" s="1"/>
  <c r="AA41" i="4"/>
  <c r="AB41" i="4" s="1"/>
  <c r="AA49" i="4"/>
  <c r="AB49" i="4" s="1"/>
  <c r="AA57" i="4"/>
  <c r="AB57" i="4" s="1"/>
  <c r="AA65" i="4"/>
  <c r="AB65" i="4" s="1"/>
  <c r="AA10" i="4"/>
  <c r="AB10" i="4" s="1"/>
  <c r="AA18" i="4"/>
  <c r="AB18" i="4" s="1"/>
  <c r="AA26" i="4"/>
  <c r="AB26" i="4" s="1"/>
  <c r="AA34" i="4"/>
  <c r="AB34" i="4" s="1"/>
  <c r="AA42" i="4"/>
  <c r="AB42" i="4" s="1"/>
  <c r="AA50" i="4"/>
  <c r="AB50" i="4" s="1"/>
  <c r="AA58" i="4"/>
  <c r="AB58" i="4" s="1"/>
  <c r="AA66" i="4"/>
  <c r="AB66" i="4" s="1"/>
  <c r="AA11" i="4"/>
  <c r="AB11" i="4" s="1"/>
  <c r="AA19" i="4"/>
  <c r="AB19" i="4" s="1"/>
  <c r="AA27" i="4"/>
  <c r="AB27" i="4" s="1"/>
  <c r="AA35" i="4"/>
  <c r="AB35" i="4" s="1"/>
  <c r="AA43" i="4"/>
  <c r="AB43" i="4" s="1"/>
  <c r="AA51" i="4"/>
  <c r="AB51" i="4" s="1"/>
  <c r="AA59" i="4"/>
  <c r="AB59" i="4" s="1"/>
  <c r="AA67" i="4"/>
  <c r="AB67" i="4" s="1"/>
  <c r="AA4" i="4"/>
  <c r="AB4" i="4" s="1"/>
  <c r="AA12" i="4"/>
  <c r="AB12" i="4" s="1"/>
  <c r="AA20" i="4"/>
  <c r="AB20" i="4" s="1"/>
  <c r="AA28" i="4"/>
  <c r="AB28" i="4" s="1"/>
  <c r="AA36" i="4"/>
  <c r="AB36" i="4" s="1"/>
  <c r="AA44" i="4"/>
  <c r="AB44" i="4" s="1"/>
  <c r="AA52" i="4"/>
  <c r="AB52" i="4" s="1"/>
  <c r="AA60" i="4"/>
  <c r="AB60" i="4" s="1"/>
  <c r="AA68" i="4"/>
  <c r="AB68" i="4" s="1"/>
  <c r="AA5" i="4"/>
  <c r="AB5" i="4" s="1"/>
  <c r="AA13" i="4"/>
  <c r="AB13" i="4" s="1"/>
  <c r="AA21" i="4"/>
  <c r="AB21" i="4" s="1"/>
  <c r="AA29" i="4"/>
  <c r="AB29" i="4" s="1"/>
  <c r="AA37" i="4"/>
  <c r="AB37" i="4" s="1"/>
  <c r="AA45" i="4"/>
  <c r="AB45" i="4" s="1"/>
  <c r="AA53" i="4"/>
  <c r="AB53" i="4" s="1"/>
  <c r="AA61" i="4"/>
  <c r="AB61" i="4" s="1"/>
  <c r="AA6" i="4"/>
  <c r="AB6" i="4" s="1"/>
  <c r="AA14" i="4"/>
  <c r="AB14" i="4" s="1"/>
  <c r="AA22" i="4"/>
  <c r="AB22" i="4" s="1"/>
  <c r="AA30" i="4"/>
  <c r="AB30" i="4" s="1"/>
  <c r="AA38" i="4"/>
  <c r="AB38" i="4" s="1"/>
  <c r="AA46" i="4"/>
  <c r="AB46" i="4" s="1"/>
  <c r="AA54" i="4"/>
  <c r="AB54" i="4" s="1"/>
  <c r="AA62" i="4"/>
  <c r="AB62" i="4" s="1"/>
  <c r="AA7" i="4"/>
  <c r="AB7" i="4" s="1"/>
  <c r="AA15" i="4"/>
  <c r="AB15" i="4" s="1"/>
  <c r="AA23" i="4"/>
  <c r="AB23" i="4" s="1"/>
  <c r="AA31" i="4"/>
  <c r="AB31" i="4" s="1"/>
  <c r="AA39" i="4"/>
  <c r="AB39" i="4" s="1"/>
  <c r="AA47" i="4"/>
  <c r="AB47" i="4" s="1"/>
  <c r="AA55" i="4"/>
  <c r="AB55" i="4" s="1"/>
  <c r="AA63" i="4"/>
  <c r="AB63" i="4" s="1"/>
  <c r="AA3" i="4"/>
  <c r="AB3" i="4" s="1"/>
  <c r="AA8" i="4"/>
  <c r="AB8" i="4" s="1"/>
  <c r="AA16" i="4"/>
  <c r="AB16" i="4" s="1"/>
  <c r="AA24" i="4"/>
  <c r="AB24" i="4" s="1"/>
  <c r="AA32" i="4"/>
  <c r="AB32" i="4" s="1"/>
  <c r="AA40" i="4"/>
  <c r="AB40" i="4" s="1"/>
  <c r="AA48" i="4"/>
  <c r="AB48" i="4" s="1"/>
  <c r="AA56" i="4"/>
  <c r="AB56" i="4" s="1"/>
  <c r="AA64" i="4"/>
  <c r="AB64" i="4" s="1"/>
  <c r="I8" i="4"/>
  <c r="J8" i="4" s="1"/>
  <c r="I16" i="4"/>
  <c r="J16" i="4" s="1"/>
  <c r="I24" i="4"/>
  <c r="J24" i="4" s="1"/>
  <c r="I32" i="4"/>
  <c r="J32" i="4" s="1"/>
  <c r="I40" i="4"/>
  <c r="J40" i="4" s="1"/>
  <c r="I48" i="4"/>
  <c r="J48" i="4" s="1"/>
  <c r="I56" i="4"/>
  <c r="J56" i="4" s="1"/>
  <c r="I64" i="4"/>
  <c r="J64" i="4" s="1"/>
  <c r="I72" i="4"/>
  <c r="J72" i="4" s="1"/>
  <c r="I9" i="4"/>
  <c r="J9" i="4" s="1"/>
  <c r="I17" i="4"/>
  <c r="J17" i="4" s="1"/>
  <c r="I25" i="4"/>
  <c r="J25" i="4" s="1"/>
  <c r="I33" i="4"/>
  <c r="J33" i="4" s="1"/>
  <c r="I41" i="4"/>
  <c r="J41" i="4" s="1"/>
  <c r="I49" i="4"/>
  <c r="J49" i="4" s="1"/>
  <c r="I57" i="4"/>
  <c r="J57" i="4" s="1"/>
  <c r="I65" i="4"/>
  <c r="J65" i="4" s="1"/>
  <c r="I73" i="4"/>
  <c r="J73" i="4" s="1"/>
  <c r="I10" i="4"/>
  <c r="J10" i="4" s="1"/>
  <c r="I18" i="4"/>
  <c r="J18" i="4" s="1"/>
  <c r="I26" i="4"/>
  <c r="J26" i="4" s="1"/>
  <c r="I34" i="4"/>
  <c r="J34" i="4" s="1"/>
  <c r="I42" i="4"/>
  <c r="J42" i="4" s="1"/>
  <c r="I50" i="4"/>
  <c r="J50" i="4" s="1"/>
  <c r="I58" i="4"/>
  <c r="J58" i="4" s="1"/>
  <c r="I66" i="4"/>
  <c r="J66" i="4" s="1"/>
  <c r="I3" i="4"/>
  <c r="J3" i="4" s="1"/>
  <c r="I11" i="4"/>
  <c r="J11" i="4" s="1"/>
  <c r="I19" i="4"/>
  <c r="J19" i="4" s="1"/>
  <c r="I27" i="4"/>
  <c r="J27" i="4" s="1"/>
  <c r="I35" i="4"/>
  <c r="J35" i="4" s="1"/>
  <c r="I43" i="4"/>
  <c r="J43" i="4" s="1"/>
  <c r="I51" i="4"/>
  <c r="J51" i="4" s="1"/>
  <c r="I59" i="4"/>
  <c r="J59" i="4" s="1"/>
  <c r="I67" i="4"/>
  <c r="J67" i="4" s="1"/>
  <c r="I4" i="4"/>
  <c r="J4" i="4" s="1"/>
  <c r="I12" i="4"/>
  <c r="J12" i="4" s="1"/>
  <c r="I20" i="4"/>
  <c r="J20" i="4" s="1"/>
  <c r="I28" i="4"/>
  <c r="J28" i="4" s="1"/>
  <c r="I36" i="4"/>
  <c r="J36" i="4" s="1"/>
  <c r="I44" i="4"/>
  <c r="J44" i="4" s="1"/>
  <c r="I52" i="4"/>
  <c r="J52" i="4" s="1"/>
  <c r="I60" i="4"/>
  <c r="J60" i="4" s="1"/>
  <c r="I68" i="4"/>
  <c r="J68" i="4" s="1"/>
  <c r="I5" i="4"/>
  <c r="J5" i="4" s="1"/>
  <c r="I13" i="4"/>
  <c r="J13" i="4" s="1"/>
  <c r="I21" i="4"/>
  <c r="J21" i="4" s="1"/>
  <c r="I29" i="4"/>
  <c r="J29" i="4" s="1"/>
  <c r="I37" i="4"/>
  <c r="J37" i="4" s="1"/>
  <c r="I45" i="4"/>
  <c r="J45" i="4" s="1"/>
  <c r="I53" i="4"/>
  <c r="J53" i="4" s="1"/>
  <c r="I61" i="4"/>
  <c r="J61" i="4" s="1"/>
  <c r="I69" i="4"/>
  <c r="J69" i="4" s="1"/>
  <c r="I6" i="4"/>
  <c r="J6" i="4" s="1"/>
  <c r="I14" i="4"/>
  <c r="J14" i="4" s="1"/>
  <c r="I22" i="4"/>
  <c r="J22" i="4" s="1"/>
  <c r="I30" i="4"/>
  <c r="J30" i="4" s="1"/>
  <c r="I38" i="4"/>
  <c r="J38" i="4" s="1"/>
  <c r="I46" i="4"/>
  <c r="J46" i="4" s="1"/>
  <c r="I54" i="4"/>
  <c r="J54" i="4" s="1"/>
  <c r="I62" i="4"/>
  <c r="J62" i="4" s="1"/>
  <c r="I70" i="4"/>
  <c r="J70" i="4" s="1"/>
  <c r="I7" i="4"/>
  <c r="J7" i="4" s="1"/>
  <c r="I15" i="4"/>
  <c r="J15" i="4" s="1"/>
  <c r="I23" i="4"/>
  <c r="J23" i="4" s="1"/>
  <c r="I31" i="4"/>
  <c r="J31" i="4" s="1"/>
  <c r="I39" i="4"/>
  <c r="J39" i="4" s="1"/>
  <c r="I47" i="4"/>
  <c r="J47" i="4" s="1"/>
  <c r="I55" i="4"/>
  <c r="J55" i="4" s="1"/>
  <c r="I63" i="4"/>
  <c r="J63" i="4" s="1"/>
  <c r="I71" i="4"/>
  <c r="J71" i="4" s="1"/>
  <c r="R8" i="4"/>
  <c r="S8" i="4" s="1"/>
  <c r="R16" i="4"/>
  <c r="S16" i="4" s="1"/>
  <c r="R24" i="4"/>
  <c r="S24" i="4" s="1"/>
  <c r="R32" i="4"/>
  <c r="S32" i="4" s="1"/>
  <c r="R40" i="4"/>
  <c r="S40" i="4" s="1"/>
  <c r="R48" i="4"/>
  <c r="S48" i="4" s="1"/>
  <c r="R56" i="4"/>
  <c r="S56" i="4" s="1"/>
  <c r="R64" i="4"/>
  <c r="S64" i="4" s="1"/>
  <c r="R72" i="4"/>
  <c r="S72" i="4" s="1"/>
  <c r="R80" i="4"/>
  <c r="S80" i="4" s="1"/>
  <c r="R9" i="4"/>
  <c r="S9" i="4" s="1"/>
  <c r="R17" i="4"/>
  <c r="S17" i="4" s="1"/>
  <c r="R25" i="4"/>
  <c r="S25" i="4" s="1"/>
  <c r="R33" i="4"/>
  <c r="S33" i="4" s="1"/>
  <c r="R41" i="4"/>
  <c r="S41" i="4" s="1"/>
  <c r="R49" i="4"/>
  <c r="S49" i="4" s="1"/>
  <c r="R57" i="4"/>
  <c r="S57" i="4" s="1"/>
  <c r="R65" i="4"/>
  <c r="S65" i="4" s="1"/>
  <c r="R73" i="4"/>
  <c r="S73" i="4" s="1"/>
  <c r="R81" i="4"/>
  <c r="S81" i="4" s="1"/>
  <c r="R10" i="4"/>
  <c r="S10" i="4" s="1"/>
  <c r="R18" i="4"/>
  <c r="S18" i="4" s="1"/>
  <c r="R26" i="4"/>
  <c r="S26" i="4" s="1"/>
  <c r="R34" i="4"/>
  <c r="S34" i="4" s="1"/>
  <c r="R42" i="4"/>
  <c r="S42" i="4" s="1"/>
  <c r="R50" i="4"/>
  <c r="S50" i="4" s="1"/>
  <c r="R58" i="4"/>
  <c r="S58" i="4" s="1"/>
  <c r="R66" i="4"/>
  <c r="S66" i="4" s="1"/>
  <c r="R74" i="4"/>
  <c r="S74" i="4" s="1"/>
  <c r="R82" i="4"/>
  <c r="S82" i="4" s="1"/>
  <c r="R11" i="4"/>
  <c r="S11" i="4" s="1"/>
  <c r="R19" i="4"/>
  <c r="S19" i="4" s="1"/>
  <c r="R27" i="4"/>
  <c r="S27" i="4" s="1"/>
  <c r="R35" i="4"/>
  <c r="S35" i="4" s="1"/>
  <c r="R43" i="4"/>
  <c r="S43" i="4" s="1"/>
  <c r="R51" i="4"/>
  <c r="S51" i="4" s="1"/>
  <c r="R59" i="4"/>
  <c r="S59" i="4" s="1"/>
  <c r="R67" i="4"/>
  <c r="S67" i="4" s="1"/>
  <c r="R75" i="4"/>
  <c r="S75" i="4" s="1"/>
  <c r="R83" i="4"/>
  <c r="S83" i="4" s="1"/>
  <c r="R3" i="4"/>
  <c r="S3" i="4" s="1"/>
  <c r="R4" i="4"/>
  <c r="S4" i="4" s="1"/>
  <c r="R12" i="4"/>
  <c r="S12" i="4" s="1"/>
  <c r="R20" i="4"/>
  <c r="S20" i="4" s="1"/>
  <c r="R28" i="4"/>
  <c r="S28" i="4" s="1"/>
  <c r="R36" i="4"/>
  <c r="S36" i="4" s="1"/>
  <c r="R44" i="4"/>
  <c r="S44" i="4" s="1"/>
  <c r="R52" i="4"/>
  <c r="S52" i="4" s="1"/>
  <c r="R60" i="4"/>
  <c r="S60" i="4" s="1"/>
  <c r="R68" i="4"/>
  <c r="S68" i="4" s="1"/>
  <c r="R76" i="4"/>
  <c r="S76" i="4" s="1"/>
  <c r="R5" i="4"/>
  <c r="S5" i="4" s="1"/>
  <c r="R13" i="4"/>
  <c r="S13" i="4" s="1"/>
  <c r="R21" i="4"/>
  <c r="S21" i="4" s="1"/>
  <c r="R29" i="4"/>
  <c r="S29" i="4" s="1"/>
  <c r="R37" i="4"/>
  <c r="S37" i="4" s="1"/>
  <c r="R45" i="4"/>
  <c r="S45" i="4" s="1"/>
  <c r="R53" i="4"/>
  <c r="S53" i="4" s="1"/>
  <c r="R61" i="4"/>
  <c r="S61" i="4" s="1"/>
  <c r="R69" i="4"/>
  <c r="S69" i="4" s="1"/>
  <c r="R77" i="4"/>
  <c r="S77" i="4" s="1"/>
  <c r="R6" i="4"/>
  <c r="S6" i="4" s="1"/>
  <c r="R14" i="4"/>
  <c r="S14" i="4" s="1"/>
  <c r="R22" i="4"/>
  <c r="S22" i="4" s="1"/>
  <c r="R30" i="4"/>
  <c r="S30" i="4" s="1"/>
  <c r="R38" i="4"/>
  <c r="S38" i="4" s="1"/>
  <c r="R46" i="4"/>
  <c r="S46" i="4" s="1"/>
  <c r="R54" i="4"/>
  <c r="S54" i="4" s="1"/>
  <c r="R62" i="4"/>
  <c r="S62" i="4" s="1"/>
  <c r="R70" i="4"/>
  <c r="S70" i="4" s="1"/>
  <c r="R78" i="4"/>
  <c r="S78" i="4" s="1"/>
  <c r="R7" i="4"/>
  <c r="S7" i="4" s="1"/>
  <c r="R15" i="4"/>
  <c r="S15" i="4" s="1"/>
  <c r="R23" i="4"/>
  <c r="S23" i="4" s="1"/>
  <c r="R31" i="4"/>
  <c r="S31" i="4" s="1"/>
  <c r="R39" i="4"/>
  <c r="S39" i="4" s="1"/>
  <c r="R47" i="4"/>
  <c r="S47" i="4" s="1"/>
  <c r="R55" i="4"/>
  <c r="S55" i="4" s="1"/>
  <c r="R63" i="4"/>
  <c r="S63" i="4" s="1"/>
  <c r="R71" i="4"/>
  <c r="S71" i="4" s="1"/>
  <c r="R79" i="4"/>
  <c r="S79" i="4" s="1"/>
  <c r="X14" i="11"/>
  <c r="L3" i="11"/>
  <c r="X13" i="11" s="1"/>
  <c r="F3" i="11"/>
  <c r="X12" i="11" s="1"/>
  <c r="BB22" i="14"/>
  <c r="BB19" i="14"/>
  <c r="BB23" i="14"/>
  <c r="BB21" i="14"/>
  <c r="AV3" i="14"/>
  <c r="BB24" i="14" s="1"/>
  <c r="X3" i="14"/>
  <c r="BB20" i="14" s="1"/>
  <c r="L3" i="14"/>
  <c r="BB18" i="14" s="1"/>
  <c r="F3" i="14"/>
  <c r="BB17" i="14" s="1"/>
  <c r="X3" i="13"/>
  <c r="F41" i="13"/>
  <c r="R103" i="13"/>
  <c r="R95" i="13"/>
  <c r="R87" i="13"/>
  <c r="R79" i="13"/>
  <c r="R71" i="13"/>
  <c r="R63" i="13"/>
  <c r="R55" i="13"/>
  <c r="R47" i="13"/>
  <c r="R39" i="13"/>
  <c r="R31" i="13"/>
  <c r="R23" i="13"/>
  <c r="R15" i="13"/>
  <c r="R7" i="13"/>
  <c r="X63" i="13"/>
  <c r="X39" i="13"/>
  <c r="X31" i="13"/>
  <c r="F98" i="13"/>
  <c r="F72" i="13"/>
  <c r="F66" i="13"/>
  <c r="F35" i="13"/>
  <c r="F14" i="13"/>
  <c r="F5" i="13"/>
  <c r="R102" i="13"/>
  <c r="R94" i="13"/>
  <c r="R86" i="13"/>
  <c r="R78" i="13"/>
  <c r="R70" i="13"/>
  <c r="R62" i="13"/>
  <c r="R54" i="13"/>
  <c r="R46" i="13"/>
  <c r="R38" i="13"/>
  <c r="R30" i="13"/>
  <c r="R22" i="13"/>
  <c r="R14" i="13"/>
  <c r="R6" i="13"/>
  <c r="X110" i="13"/>
  <c r="X102" i="13"/>
  <c r="X94" i="13"/>
  <c r="X78" i="13"/>
  <c r="X54" i="13"/>
  <c r="X46" i="13"/>
  <c r="X38" i="13"/>
  <c r="X30" i="13"/>
  <c r="X15" i="13"/>
  <c r="F86" i="13"/>
  <c r="F97" i="13"/>
  <c r="F91" i="13"/>
  <c r="F84" i="13"/>
  <c r="F78" i="13"/>
  <c r="F59" i="13"/>
  <c r="F46" i="13"/>
  <c r="F34" i="13"/>
  <c r="F29" i="13"/>
  <c r="F18" i="13"/>
  <c r="F9" i="13"/>
  <c r="R101" i="13"/>
  <c r="R93" i="13"/>
  <c r="R85" i="13"/>
  <c r="R77" i="13"/>
  <c r="R69" i="13"/>
  <c r="R61" i="13"/>
  <c r="R53" i="13"/>
  <c r="R45" i="13"/>
  <c r="R37" i="13"/>
  <c r="R29" i="13"/>
  <c r="R21" i="13"/>
  <c r="R13" i="13"/>
  <c r="R5" i="13"/>
  <c r="X109" i="13"/>
  <c r="X101" i="13"/>
  <c r="X85" i="13"/>
  <c r="X69" i="13"/>
  <c r="X61" i="13"/>
  <c r="X53" i="13"/>
  <c r="X45" i="13"/>
  <c r="X37" i="13"/>
  <c r="X21" i="13"/>
  <c r="F3" i="13"/>
  <c r="F103" i="13"/>
  <c r="F96" i="13"/>
  <c r="F90" i="13"/>
  <c r="F77" i="13"/>
  <c r="F64" i="13"/>
  <c r="F45" i="13"/>
  <c r="F39" i="13"/>
  <c r="F28" i="13"/>
  <c r="F23" i="13"/>
  <c r="F13" i="13"/>
  <c r="R100" i="13"/>
  <c r="R92" i="13"/>
  <c r="R84" i="13"/>
  <c r="R76" i="13"/>
  <c r="R68" i="13"/>
  <c r="R60" i="13"/>
  <c r="R52" i="13"/>
  <c r="R44" i="13"/>
  <c r="R36" i="13"/>
  <c r="R28" i="13"/>
  <c r="R20" i="13"/>
  <c r="R12" i="13"/>
  <c r="R4" i="13"/>
  <c r="X108" i="13"/>
  <c r="X100" i="13"/>
  <c r="X92" i="13"/>
  <c r="X84" i="13"/>
  <c r="X76" i="13"/>
  <c r="X60" i="13"/>
  <c r="X44" i="13"/>
  <c r="X36" i="13"/>
  <c r="X28" i="13"/>
  <c r="X20" i="13"/>
  <c r="X13" i="13"/>
  <c r="F102" i="13"/>
  <c r="F83" i="13"/>
  <c r="F76" i="13"/>
  <c r="F70" i="13"/>
  <c r="F57" i="13"/>
  <c r="F51" i="13"/>
  <c r="F38" i="13"/>
  <c r="F22" i="13"/>
  <c r="F17" i="13"/>
  <c r="F8" i="13"/>
  <c r="R107" i="13"/>
  <c r="R99" i="13"/>
  <c r="R91" i="13"/>
  <c r="R83" i="13"/>
  <c r="R75" i="13"/>
  <c r="R67" i="13"/>
  <c r="R59" i="13"/>
  <c r="R51" i="13"/>
  <c r="R43" i="13"/>
  <c r="R35" i="13"/>
  <c r="R27" i="13"/>
  <c r="R19" i="13"/>
  <c r="X115" i="13"/>
  <c r="X99" i="13"/>
  <c r="X83" i="13"/>
  <c r="X75" i="13"/>
  <c r="X67" i="13"/>
  <c r="X59" i="13"/>
  <c r="X51" i="13"/>
  <c r="X35" i="13"/>
  <c r="X19" i="13"/>
  <c r="X12" i="13"/>
  <c r="X6" i="13"/>
  <c r="R3" i="13"/>
  <c r="F101" i="13"/>
  <c r="F88" i="13"/>
  <c r="F69" i="13"/>
  <c r="F63" i="13"/>
  <c r="F56" i="13"/>
  <c r="F50" i="13"/>
  <c r="F32" i="13"/>
  <c r="F27" i="13"/>
  <c r="F12" i="13"/>
  <c r="R106" i="13"/>
  <c r="R98" i="13"/>
  <c r="R90" i="13"/>
  <c r="R82" i="13"/>
  <c r="R74" i="13"/>
  <c r="R66" i="13"/>
  <c r="R58" i="13"/>
  <c r="R50" i="13"/>
  <c r="R42" i="13"/>
  <c r="R34" i="13"/>
  <c r="R26" i="13"/>
  <c r="R18" i="13"/>
  <c r="R10" i="13"/>
  <c r="X114" i="13"/>
  <c r="X106" i="13"/>
  <c r="X98" i="13"/>
  <c r="X90" i="13"/>
  <c r="X82" i="13"/>
  <c r="X74" i="13"/>
  <c r="X58" i="13"/>
  <c r="X50" i="13"/>
  <c r="X42" i="13"/>
  <c r="X34" i="13"/>
  <c r="X26" i="13"/>
  <c r="X18" i="13"/>
  <c r="X5" i="13"/>
  <c r="F94" i="13"/>
  <c r="F81" i="13"/>
  <c r="F75" i="13"/>
  <c r="F68" i="13"/>
  <c r="F62" i="13"/>
  <c r="F49" i="13"/>
  <c r="F43" i="13"/>
  <c r="F26" i="13"/>
  <c r="F21" i="13"/>
  <c r="F16" i="13"/>
  <c r="R105" i="13"/>
  <c r="R97" i="13"/>
  <c r="R89" i="13"/>
  <c r="R81" i="13"/>
  <c r="R73" i="13"/>
  <c r="R65" i="13"/>
  <c r="R57" i="13"/>
  <c r="R49" i="13"/>
  <c r="R41" i="13"/>
  <c r="R33" i="13"/>
  <c r="R25" i="13"/>
  <c r="R17" i="13"/>
  <c r="R9" i="13"/>
  <c r="X113" i="13"/>
  <c r="X105" i="13"/>
  <c r="X97" i="13"/>
  <c r="X89" i="13"/>
  <c r="X81" i="13"/>
  <c r="X73" i="13"/>
  <c r="X65" i="13"/>
  <c r="X57" i="13"/>
  <c r="X49" i="13"/>
  <c r="X41" i="13"/>
  <c r="X33" i="13"/>
  <c r="X25" i="13"/>
  <c r="X17" i="13"/>
  <c r="X11" i="13"/>
  <c r="L74" i="13"/>
  <c r="Y14" i="12"/>
  <c r="F3" i="12"/>
  <c r="Y13" i="12" s="1"/>
  <c r="AP20" i="10"/>
  <c r="AP18" i="10"/>
  <c r="AD3" i="10"/>
  <c r="AP19" i="10" s="1"/>
  <c r="R3" i="10"/>
  <c r="AP17" i="10" s="1"/>
  <c r="L3" i="10"/>
  <c r="AP16" i="10" s="1"/>
  <c r="F3" i="10"/>
  <c r="AP15" i="10" s="1"/>
  <c r="AP17" i="6"/>
  <c r="AP19" i="6"/>
  <c r="AP21" i="6"/>
  <c r="AD3" i="6"/>
  <c r="AP20" i="6" s="1"/>
  <c r="R3" i="6"/>
  <c r="AP18" i="6" s="1"/>
  <c r="R3" i="8"/>
  <c r="F3" i="8"/>
  <c r="F79" i="9"/>
  <c r="F22" i="9"/>
  <c r="F109" i="9"/>
  <c r="F101" i="9"/>
  <c r="F124" i="9"/>
  <c r="F116" i="9"/>
  <c r="F139" i="9"/>
  <c r="F131" i="9"/>
  <c r="F99" i="9"/>
  <c r="F75" i="9"/>
  <c r="F51" i="9"/>
  <c r="F43" i="9"/>
  <c r="F35" i="9"/>
  <c r="F11" i="9"/>
  <c r="F138" i="9"/>
  <c r="F106" i="9"/>
  <c r="F82" i="9"/>
  <c r="F74" i="9"/>
  <c r="F50" i="9"/>
  <c r="F42" i="9"/>
  <c r="F67" i="9"/>
  <c r="F89" i="9"/>
  <c r="F25" i="9"/>
  <c r="F91" i="9"/>
  <c r="F112" i="9"/>
  <c r="F104" i="9"/>
  <c r="F48" i="9"/>
  <c r="F40" i="9"/>
  <c r="F135" i="9"/>
  <c r="F71" i="9"/>
  <c r="F7" i="9"/>
  <c r="F45" i="9"/>
  <c r="F37" i="9"/>
  <c r="F70" i="9"/>
  <c r="F38" i="9"/>
  <c r="F92" i="9"/>
  <c r="F84" i="9"/>
  <c r="F28" i="9"/>
  <c r="F20" i="9"/>
  <c r="F4" i="9"/>
  <c r="F86" i="9"/>
  <c r="F130" i="9"/>
  <c r="F122" i="9"/>
  <c r="F114" i="9"/>
  <c r="F98" i="9"/>
  <c r="F90" i="9"/>
  <c r="F66" i="9"/>
  <c r="F34" i="9"/>
  <c r="F26" i="9"/>
  <c r="R97" i="1"/>
  <c r="R89" i="1"/>
  <c r="R81" i="1"/>
  <c r="R73" i="1"/>
  <c r="R65" i="1"/>
  <c r="R57" i="1"/>
  <c r="R49" i="1"/>
  <c r="R41" i="1"/>
  <c r="R33" i="1"/>
  <c r="R25" i="1"/>
  <c r="R17" i="1"/>
  <c r="R9" i="1"/>
  <c r="R3" i="1"/>
  <c r="R96" i="1"/>
  <c r="R88" i="1"/>
  <c r="R80" i="1"/>
  <c r="R72" i="1"/>
  <c r="R64" i="1"/>
  <c r="R56" i="1"/>
  <c r="R48" i="1"/>
  <c r="R40" i="1"/>
  <c r="R32" i="1"/>
  <c r="R24" i="1"/>
  <c r="R16" i="1"/>
  <c r="R8" i="1"/>
  <c r="R103" i="1"/>
  <c r="R95" i="1"/>
  <c r="R87" i="1"/>
  <c r="R79" i="1"/>
  <c r="R71" i="1"/>
  <c r="R63" i="1"/>
  <c r="R55" i="1"/>
  <c r="R47" i="1"/>
  <c r="R39" i="1"/>
  <c r="R31" i="1"/>
  <c r="R23" i="1"/>
  <c r="R15" i="1"/>
  <c r="R7" i="1"/>
  <c r="R102" i="1"/>
  <c r="R94" i="1"/>
  <c r="R86" i="1"/>
  <c r="R78" i="1"/>
  <c r="R70" i="1"/>
  <c r="R62" i="1"/>
  <c r="R54" i="1"/>
  <c r="R46" i="1"/>
  <c r="R38" i="1"/>
  <c r="R30" i="1"/>
  <c r="R22" i="1"/>
  <c r="R14" i="1"/>
  <c r="R6" i="1"/>
  <c r="R101" i="1"/>
  <c r="R93" i="1"/>
  <c r="R85" i="1"/>
  <c r="R77" i="1"/>
  <c r="R69" i="1"/>
  <c r="R61" i="1"/>
  <c r="R53" i="1"/>
  <c r="R45" i="1"/>
  <c r="R37" i="1"/>
  <c r="R29" i="1"/>
  <c r="R21" i="1"/>
  <c r="R13" i="1"/>
  <c r="R5" i="1"/>
  <c r="R100" i="1"/>
  <c r="R92" i="1"/>
  <c r="R84" i="1"/>
  <c r="R76" i="1"/>
  <c r="R68" i="1"/>
  <c r="R60" i="1"/>
  <c r="R52" i="1"/>
  <c r="R44" i="1"/>
  <c r="R36" i="1"/>
  <c r="R28" i="1"/>
  <c r="R20" i="1"/>
  <c r="R12" i="1"/>
  <c r="R99" i="1"/>
  <c r="R91" i="1"/>
  <c r="R83" i="1"/>
  <c r="R75" i="1"/>
  <c r="R67" i="1"/>
  <c r="R59" i="1"/>
  <c r="R51" i="1"/>
  <c r="R43" i="1"/>
  <c r="R35" i="1"/>
  <c r="R27" i="1"/>
  <c r="R19" i="1"/>
  <c r="L3" i="1"/>
  <c r="L112" i="1"/>
  <c r="L104" i="1"/>
  <c r="L96" i="1"/>
  <c r="L88" i="1"/>
  <c r="L80" i="1"/>
  <c r="L72" i="1"/>
  <c r="L64" i="1"/>
  <c r="L56" i="1"/>
  <c r="L48" i="1"/>
  <c r="L40" i="1"/>
  <c r="L32" i="1"/>
  <c r="L24" i="1"/>
  <c r="L16" i="1"/>
  <c r="L8" i="1"/>
  <c r="L111" i="1"/>
  <c r="L103" i="1"/>
  <c r="L95" i="1"/>
  <c r="L87" i="1"/>
  <c r="L79" i="1"/>
  <c r="L71" i="1"/>
  <c r="L63" i="1"/>
  <c r="L55" i="1"/>
  <c r="L47" i="1"/>
  <c r="L39" i="1"/>
  <c r="L31" i="1"/>
  <c r="L23" i="1"/>
  <c r="L15" i="1"/>
  <c r="L7" i="1"/>
  <c r="L110" i="1"/>
  <c r="L102" i="1"/>
  <c r="L94" i="1"/>
  <c r="L86" i="1"/>
  <c r="L78" i="1"/>
  <c r="L70" i="1"/>
  <c r="L62" i="1"/>
  <c r="L54" i="1"/>
  <c r="L46" i="1"/>
  <c r="L38" i="1"/>
  <c r="L30" i="1"/>
  <c r="L22" i="1"/>
  <c r="L14" i="1"/>
  <c r="L6" i="1"/>
  <c r="L109" i="1"/>
  <c r="L101" i="1"/>
  <c r="L93" i="1"/>
  <c r="L85" i="1"/>
  <c r="L77" i="1"/>
  <c r="L69" i="1"/>
  <c r="L61" i="1"/>
  <c r="L53" i="1"/>
  <c r="L45" i="1"/>
  <c r="L37" i="1"/>
  <c r="L29" i="1"/>
  <c r="L21" i="1"/>
  <c r="L13" i="1"/>
  <c r="L108" i="1"/>
  <c r="L100" i="1"/>
  <c r="L92" i="1"/>
  <c r="L84" i="1"/>
  <c r="L76" i="1"/>
  <c r="L68" i="1"/>
  <c r="L60" i="1"/>
  <c r="L52" i="1"/>
  <c r="L44" i="1"/>
  <c r="L36" i="1"/>
  <c r="L28" i="1"/>
  <c r="L20" i="1"/>
  <c r="L12" i="1"/>
  <c r="L4" i="1"/>
  <c r="L107" i="1"/>
  <c r="L99" i="1"/>
  <c r="L91" i="1"/>
  <c r="L83" i="1"/>
  <c r="L75" i="1"/>
  <c r="L67" i="1"/>
  <c r="L59" i="1"/>
  <c r="L51" i="1"/>
  <c r="L43" i="1"/>
  <c r="L35" i="1"/>
  <c r="L27" i="1"/>
  <c r="L19" i="1"/>
  <c r="L11" i="1"/>
  <c r="L114" i="1"/>
  <c r="L106" i="1"/>
  <c r="L98" i="1"/>
  <c r="L90" i="1"/>
  <c r="L82" i="1"/>
  <c r="L74" i="1"/>
  <c r="L66" i="1"/>
  <c r="L58" i="1"/>
  <c r="L50" i="1"/>
  <c r="L42" i="1"/>
  <c r="L34" i="1"/>
  <c r="L26" i="1"/>
  <c r="L18" i="1"/>
  <c r="L98" i="9"/>
  <c r="L66" i="9"/>
  <c r="L34" i="9"/>
  <c r="L10" i="9"/>
  <c r="F115" i="9"/>
  <c r="R4" i="9"/>
  <c r="L121" i="9"/>
  <c r="L113" i="9"/>
  <c r="L105" i="9"/>
  <c r="L97" i="9"/>
  <c r="L89" i="9"/>
  <c r="L81" i="9"/>
  <c r="L73" i="9"/>
  <c r="L65" i="9"/>
  <c r="L57" i="9"/>
  <c r="L49" i="9"/>
  <c r="L41" i="9"/>
  <c r="L33" i="9"/>
  <c r="L25" i="9"/>
  <c r="L17" i="9"/>
  <c r="L9" i="9"/>
  <c r="F58" i="9"/>
  <c r="F18" i="9"/>
  <c r="F10" i="9"/>
  <c r="L106" i="9"/>
  <c r="L74" i="9"/>
  <c r="L42" i="9"/>
  <c r="F123" i="9"/>
  <c r="F19" i="9"/>
  <c r="L120" i="9"/>
  <c r="L112" i="9"/>
  <c r="L104" i="9"/>
  <c r="L96" i="9"/>
  <c r="L88" i="9"/>
  <c r="L80" i="9"/>
  <c r="L72" i="9"/>
  <c r="L64" i="9"/>
  <c r="L56" i="9"/>
  <c r="L48" i="9"/>
  <c r="L40" i="9"/>
  <c r="L32" i="9"/>
  <c r="L24" i="9"/>
  <c r="L16" i="9"/>
  <c r="L8" i="9"/>
  <c r="F137" i="9"/>
  <c r="F129" i="9"/>
  <c r="F121" i="9"/>
  <c r="F113" i="9"/>
  <c r="F105" i="9"/>
  <c r="F97" i="9"/>
  <c r="F81" i="9"/>
  <c r="F73" i="9"/>
  <c r="F65" i="9"/>
  <c r="F57" i="9"/>
  <c r="F49" i="9"/>
  <c r="F41" i="9"/>
  <c r="F33" i="9"/>
  <c r="F17" i="9"/>
  <c r="F9" i="9"/>
  <c r="L122" i="9"/>
  <c r="L90" i="9"/>
  <c r="L50" i="9"/>
  <c r="L18" i="9"/>
  <c r="F107" i="9"/>
  <c r="F83" i="9"/>
  <c r="F59" i="9"/>
  <c r="F27" i="9"/>
  <c r="L119" i="9"/>
  <c r="L111" i="9"/>
  <c r="L103" i="9"/>
  <c r="L95" i="9"/>
  <c r="L87" i="9"/>
  <c r="L79" i="9"/>
  <c r="L71" i="9"/>
  <c r="L63" i="9"/>
  <c r="L55" i="9"/>
  <c r="L47" i="9"/>
  <c r="L39" i="9"/>
  <c r="L31" i="9"/>
  <c r="L23" i="9"/>
  <c r="L15" i="9"/>
  <c r="L7" i="9"/>
  <c r="F136" i="9"/>
  <c r="F128" i="9"/>
  <c r="F120" i="9"/>
  <c r="F96" i="9"/>
  <c r="F88" i="9"/>
  <c r="F80" i="9"/>
  <c r="F72" i="9"/>
  <c r="F64" i="9"/>
  <c r="F56" i="9"/>
  <c r="F32" i="9"/>
  <c r="F24" i="9"/>
  <c r="F16" i="9"/>
  <c r="F8" i="9"/>
  <c r="L3" i="9"/>
  <c r="L118" i="9"/>
  <c r="L110" i="9"/>
  <c r="L102" i="9"/>
  <c r="L94" i="9"/>
  <c r="L86" i="9"/>
  <c r="L78" i="9"/>
  <c r="L70" i="9"/>
  <c r="L62" i="9"/>
  <c r="L54" i="9"/>
  <c r="L46" i="9"/>
  <c r="L38" i="9"/>
  <c r="L30" i="9"/>
  <c r="L22" i="9"/>
  <c r="L14" i="9"/>
  <c r="L6" i="9"/>
  <c r="F127" i="9"/>
  <c r="F119" i="9"/>
  <c r="F111" i="9"/>
  <c r="F103" i="9"/>
  <c r="F95" i="9"/>
  <c r="F87" i="9"/>
  <c r="F63" i="9"/>
  <c r="F55" i="9"/>
  <c r="F47" i="9"/>
  <c r="F39" i="9"/>
  <c r="F31" i="9"/>
  <c r="F23" i="9"/>
  <c r="F15" i="9"/>
  <c r="F3" i="9"/>
  <c r="L117" i="9"/>
  <c r="L109" i="9"/>
  <c r="L101" i="9"/>
  <c r="L93" i="9"/>
  <c r="L85" i="9"/>
  <c r="L77" i="9"/>
  <c r="L69" i="9"/>
  <c r="L61" i="9"/>
  <c r="L53" i="9"/>
  <c r="L45" i="9"/>
  <c r="L37" i="9"/>
  <c r="L29" i="9"/>
  <c r="L21" i="9"/>
  <c r="L13" i="9"/>
  <c r="L5" i="9"/>
  <c r="F134" i="9"/>
  <c r="F126" i="9"/>
  <c r="F118" i="9"/>
  <c r="F110" i="9"/>
  <c r="F102" i="9"/>
  <c r="F94" i="9"/>
  <c r="F78" i="9"/>
  <c r="F62" i="9"/>
  <c r="F54" i="9"/>
  <c r="F46" i="9"/>
  <c r="F30" i="9"/>
  <c r="F14" i="9"/>
  <c r="F6" i="9"/>
  <c r="L124" i="9"/>
  <c r="L116" i="9"/>
  <c r="L108" i="9"/>
  <c r="L100" i="9"/>
  <c r="L92" i="9"/>
  <c r="L84" i="9"/>
  <c r="L76" i="9"/>
  <c r="L68" i="9"/>
  <c r="L60" i="9"/>
  <c r="L52" i="9"/>
  <c r="L44" i="9"/>
  <c r="L36" i="9"/>
  <c r="L28" i="9"/>
  <c r="L20" i="9"/>
  <c r="L12" i="9"/>
  <c r="L4" i="9"/>
  <c r="F133" i="9"/>
  <c r="F125" i="9"/>
  <c r="F117" i="9"/>
  <c r="F93" i="9"/>
  <c r="F85" i="9"/>
  <c r="F77" i="9"/>
  <c r="F69" i="9"/>
  <c r="F61" i="9"/>
  <c r="F53" i="9"/>
  <c r="F29" i="9"/>
  <c r="F21" i="9"/>
  <c r="F13" i="9"/>
  <c r="F5" i="9"/>
  <c r="L114" i="9"/>
  <c r="L82" i="9"/>
  <c r="L58" i="9"/>
  <c r="L26" i="9"/>
  <c r="L123" i="9"/>
  <c r="L115" i="9"/>
  <c r="L107" i="9"/>
  <c r="L99" i="9"/>
  <c r="L91" i="9"/>
  <c r="L83" i="9"/>
  <c r="L75" i="9"/>
  <c r="L67" i="9"/>
  <c r="L59" i="9"/>
  <c r="L51" i="9"/>
  <c r="L43" i="9"/>
  <c r="L35" i="9"/>
  <c r="L27" i="9"/>
  <c r="L19" i="9"/>
  <c r="L11" i="9"/>
  <c r="F140" i="9"/>
  <c r="F132" i="9"/>
  <c r="F108" i="9"/>
  <c r="F100" i="9"/>
  <c r="F76" i="9"/>
  <c r="F68" i="9"/>
  <c r="F60" i="9"/>
  <c r="F52" i="9"/>
  <c r="F44" i="9"/>
  <c r="F36" i="9"/>
  <c r="F12" i="9"/>
  <c r="R83" i="9"/>
  <c r="R19" i="9"/>
  <c r="R34" i="9"/>
  <c r="R97" i="9"/>
  <c r="R89" i="9"/>
  <c r="R81" i="9"/>
  <c r="R73" i="9"/>
  <c r="R65" i="9"/>
  <c r="R57" i="9"/>
  <c r="R49" i="9"/>
  <c r="R91" i="9"/>
  <c r="R59" i="9"/>
  <c r="R27" i="9"/>
  <c r="R98" i="9"/>
  <c r="R82" i="9"/>
  <c r="R58" i="9"/>
  <c r="R18" i="9"/>
  <c r="R105" i="9"/>
  <c r="R9" i="9"/>
  <c r="R104" i="9"/>
  <c r="R96" i="9"/>
  <c r="R88" i="9"/>
  <c r="R80" i="9"/>
  <c r="R72" i="9"/>
  <c r="R64" i="9"/>
  <c r="R56" i="9"/>
  <c r="R48" i="9"/>
  <c r="R40" i="9"/>
  <c r="R32" i="9"/>
  <c r="R24" i="9"/>
  <c r="R16" i="9"/>
  <c r="R8" i="9"/>
  <c r="R99" i="9"/>
  <c r="R67" i="9"/>
  <c r="R11" i="9"/>
  <c r="R90" i="9"/>
  <c r="R74" i="9"/>
  <c r="R66" i="9"/>
  <c r="R10" i="9"/>
  <c r="R17" i="9"/>
  <c r="R103" i="9"/>
  <c r="R95" i="9"/>
  <c r="R87" i="9"/>
  <c r="R79" i="9"/>
  <c r="R71" i="9"/>
  <c r="R63" i="9"/>
  <c r="R55" i="9"/>
  <c r="R47" i="9"/>
  <c r="R39" i="9"/>
  <c r="R31" i="9"/>
  <c r="R23" i="9"/>
  <c r="R15" i="9"/>
  <c r="R7" i="9"/>
  <c r="R51" i="9"/>
  <c r="R50" i="9"/>
  <c r="R33" i="9"/>
  <c r="R102" i="9"/>
  <c r="R94" i="9"/>
  <c r="R86" i="9"/>
  <c r="R78" i="9"/>
  <c r="R70" i="9"/>
  <c r="R62" i="9"/>
  <c r="R54" i="9"/>
  <c r="R46" i="9"/>
  <c r="R38" i="9"/>
  <c r="R30" i="9"/>
  <c r="R22" i="9"/>
  <c r="R14" i="9"/>
  <c r="R6" i="9"/>
  <c r="R3" i="9"/>
  <c r="R75" i="9"/>
  <c r="R35" i="9"/>
  <c r="R26" i="9"/>
  <c r="R25" i="9"/>
  <c r="R101" i="9"/>
  <c r="R93" i="9"/>
  <c r="R85" i="9"/>
  <c r="R77" i="9"/>
  <c r="R69" i="9"/>
  <c r="R61" i="9"/>
  <c r="R53" i="9"/>
  <c r="R45" i="9"/>
  <c r="R37" i="9"/>
  <c r="R29" i="9"/>
  <c r="R21" i="9"/>
  <c r="R13" i="9"/>
  <c r="R5" i="9"/>
  <c r="R43" i="9"/>
  <c r="R42" i="9"/>
  <c r="R41" i="9"/>
  <c r="R100" i="9"/>
  <c r="R92" i="9"/>
  <c r="R84" i="9"/>
  <c r="R76" i="9"/>
  <c r="R68" i="9"/>
  <c r="R60" i="9"/>
  <c r="R52" i="9"/>
  <c r="R44" i="9"/>
  <c r="R36" i="9"/>
  <c r="R28" i="9"/>
  <c r="R20" i="9"/>
  <c r="R12" i="9"/>
  <c r="AP19" i="4" l="1"/>
  <c r="AP18" i="4"/>
  <c r="AP17" i="4"/>
  <c r="AP20" i="4"/>
  <c r="AP25" i="10"/>
  <c r="AP26" i="10" s="1"/>
  <c r="X17" i="9"/>
  <c r="X18" i="9"/>
  <c r="X19" i="9"/>
  <c r="X15" i="3"/>
  <c r="X14" i="3"/>
  <c r="F7" i="3"/>
  <c r="F15" i="3"/>
  <c r="F23" i="3"/>
  <c r="F31" i="3"/>
  <c r="F39" i="3"/>
  <c r="F47" i="3"/>
  <c r="F55" i="3"/>
  <c r="F63" i="3"/>
  <c r="F71" i="3"/>
  <c r="F79" i="3"/>
  <c r="F87" i="3"/>
  <c r="F95" i="3"/>
  <c r="F103" i="3"/>
  <c r="F111" i="3"/>
  <c r="F119" i="3"/>
  <c r="F127" i="3"/>
  <c r="F135" i="3"/>
  <c r="F143" i="3"/>
  <c r="F8" i="3"/>
  <c r="F16" i="3"/>
  <c r="F24" i="3"/>
  <c r="F32" i="3"/>
  <c r="F40" i="3"/>
  <c r="F48" i="3"/>
  <c r="F56" i="3"/>
  <c r="F64" i="3"/>
  <c r="F72" i="3"/>
  <c r="F80" i="3"/>
  <c r="F88" i="3"/>
  <c r="F96" i="3"/>
  <c r="F104" i="3"/>
  <c r="F112" i="3"/>
  <c r="F120" i="3"/>
  <c r="F128" i="3"/>
  <c r="F136" i="3"/>
  <c r="F144" i="3"/>
  <c r="F22" i="3"/>
  <c r="F78" i="3"/>
  <c r="F102" i="3"/>
  <c r="F9" i="3"/>
  <c r="F17" i="3"/>
  <c r="F25" i="3"/>
  <c r="F33" i="3"/>
  <c r="F41" i="3"/>
  <c r="F49" i="3"/>
  <c r="F57" i="3"/>
  <c r="F65" i="3"/>
  <c r="F73" i="3"/>
  <c r="F81" i="3"/>
  <c r="F89" i="3"/>
  <c r="F97" i="3"/>
  <c r="F105" i="3"/>
  <c r="F113" i="3"/>
  <c r="F121" i="3"/>
  <c r="F129" i="3"/>
  <c r="F137" i="3"/>
  <c r="F145" i="3"/>
  <c r="F14" i="3"/>
  <c r="F62" i="3"/>
  <c r="F94" i="3"/>
  <c r="F142" i="3"/>
  <c r="F10" i="3"/>
  <c r="F18" i="3"/>
  <c r="F26" i="3"/>
  <c r="F34" i="3"/>
  <c r="F42" i="3"/>
  <c r="F50" i="3"/>
  <c r="F58" i="3"/>
  <c r="F66" i="3"/>
  <c r="F74" i="3"/>
  <c r="F82" i="3"/>
  <c r="F90" i="3"/>
  <c r="F98" i="3"/>
  <c r="F106" i="3"/>
  <c r="F114" i="3"/>
  <c r="F122" i="3"/>
  <c r="F130" i="3"/>
  <c r="F138" i="3"/>
  <c r="F146" i="3"/>
  <c r="F46" i="3"/>
  <c r="F126" i="3"/>
  <c r="F11" i="3"/>
  <c r="F19" i="3"/>
  <c r="F27" i="3"/>
  <c r="F35" i="3"/>
  <c r="F43" i="3"/>
  <c r="F51" i="3"/>
  <c r="F59" i="3"/>
  <c r="F67" i="3"/>
  <c r="F75" i="3"/>
  <c r="F83" i="3"/>
  <c r="F91" i="3"/>
  <c r="F99" i="3"/>
  <c r="F107" i="3"/>
  <c r="F115" i="3"/>
  <c r="F123" i="3"/>
  <c r="F131" i="3"/>
  <c r="F139" i="3"/>
  <c r="F147" i="3"/>
  <c r="F30" i="3"/>
  <c r="F70" i="3"/>
  <c r="F118" i="3"/>
  <c r="F4" i="3"/>
  <c r="F12" i="3"/>
  <c r="F20" i="3"/>
  <c r="F28" i="3"/>
  <c r="F36" i="3"/>
  <c r="F44" i="3"/>
  <c r="F52" i="3"/>
  <c r="F60" i="3"/>
  <c r="F68" i="3"/>
  <c r="F76" i="3"/>
  <c r="F84" i="3"/>
  <c r="F92" i="3"/>
  <c r="F100" i="3"/>
  <c r="F108" i="3"/>
  <c r="F116" i="3"/>
  <c r="F124" i="3"/>
  <c r="F132" i="3"/>
  <c r="F140" i="3"/>
  <c r="F6" i="3"/>
  <c r="F54" i="3"/>
  <c r="F86" i="3"/>
  <c r="F134" i="3"/>
  <c r="F5" i="3"/>
  <c r="F13" i="3"/>
  <c r="F21" i="3"/>
  <c r="F29" i="3"/>
  <c r="F37" i="3"/>
  <c r="F45" i="3"/>
  <c r="F53" i="3"/>
  <c r="F61" i="3"/>
  <c r="F69" i="3"/>
  <c r="F77" i="3"/>
  <c r="F85" i="3"/>
  <c r="F93" i="3"/>
  <c r="F101" i="3"/>
  <c r="F109" i="3"/>
  <c r="F117" i="3"/>
  <c r="F125" i="3"/>
  <c r="F133" i="3"/>
  <c r="F141" i="3"/>
  <c r="F38" i="3"/>
  <c r="F110" i="3"/>
  <c r="X13" i="2"/>
  <c r="X16" i="2" s="1"/>
  <c r="Y15" i="12"/>
  <c r="Y16" i="12" s="1"/>
  <c r="X19" i="1"/>
  <c r="X18" i="1"/>
  <c r="X18" i="7"/>
  <c r="X17" i="8"/>
  <c r="X20" i="8" s="1"/>
  <c r="X18" i="5"/>
  <c r="BP11" i="4"/>
  <c r="BP8" i="4"/>
  <c r="BP9" i="4"/>
  <c r="BP10" i="4"/>
  <c r="X15" i="11"/>
  <c r="BB26" i="14"/>
  <c r="AD15" i="13"/>
  <c r="L31" i="13"/>
  <c r="L95" i="13"/>
  <c r="L64" i="13"/>
  <c r="L33" i="13"/>
  <c r="L97" i="13"/>
  <c r="L50" i="13"/>
  <c r="L6" i="13"/>
  <c r="F47" i="13"/>
  <c r="X9" i="13"/>
  <c r="X79" i="13"/>
  <c r="F60" i="13"/>
  <c r="X16" i="13"/>
  <c r="X80" i="13"/>
  <c r="L39" i="13"/>
  <c r="L103" i="13"/>
  <c r="L9" i="13"/>
  <c r="L72" i="13"/>
  <c r="L41" i="13"/>
  <c r="L105" i="13"/>
  <c r="L58" i="13"/>
  <c r="L12" i="13"/>
  <c r="F53" i="13"/>
  <c r="X23" i="13"/>
  <c r="X87" i="13"/>
  <c r="F67" i="13"/>
  <c r="X24" i="13"/>
  <c r="X88" i="13"/>
  <c r="L16" i="13"/>
  <c r="L80" i="13"/>
  <c r="L49" i="13"/>
  <c r="L4" i="13"/>
  <c r="L66" i="13"/>
  <c r="X95" i="13"/>
  <c r="F10" i="13"/>
  <c r="F73" i="13"/>
  <c r="X32" i="13"/>
  <c r="X96" i="13"/>
  <c r="L24" i="13"/>
  <c r="L88" i="13"/>
  <c r="L57" i="13"/>
  <c r="L11" i="13"/>
  <c r="X103" i="13"/>
  <c r="F15" i="13"/>
  <c r="X40" i="13"/>
  <c r="X104" i="13"/>
  <c r="L3" i="13"/>
  <c r="L30" i="13"/>
  <c r="L38" i="13"/>
  <c r="L14" i="13"/>
  <c r="L19" i="13"/>
  <c r="L27" i="13"/>
  <c r="L35" i="13"/>
  <c r="L43" i="13"/>
  <c r="L51" i="13"/>
  <c r="L59" i="13"/>
  <c r="L67" i="13"/>
  <c r="L75" i="13"/>
  <c r="L83" i="13"/>
  <c r="L91" i="13"/>
  <c r="L99" i="13"/>
  <c r="L20" i="13"/>
  <c r="L28" i="13"/>
  <c r="L36" i="13"/>
  <c r="L44" i="13"/>
  <c r="L52" i="13"/>
  <c r="L60" i="13"/>
  <c r="L68" i="13"/>
  <c r="L76" i="13"/>
  <c r="L84" i="13"/>
  <c r="L92" i="13"/>
  <c r="L100" i="13"/>
  <c r="L7" i="13"/>
  <c r="L13" i="13"/>
  <c r="L21" i="13"/>
  <c r="L29" i="13"/>
  <c r="L37" i="13"/>
  <c r="L45" i="13"/>
  <c r="L53" i="13"/>
  <c r="L61" i="13"/>
  <c r="L69" i="13"/>
  <c r="L77" i="13"/>
  <c r="L85" i="13"/>
  <c r="L93" i="13"/>
  <c r="L101" i="13"/>
  <c r="L22" i="13"/>
  <c r="L46" i="13"/>
  <c r="L54" i="13"/>
  <c r="L62" i="13"/>
  <c r="L70" i="13"/>
  <c r="L78" i="13"/>
  <c r="L86" i="13"/>
  <c r="L94" i="13"/>
  <c r="L102" i="13"/>
  <c r="L47" i="13"/>
  <c r="L63" i="13"/>
  <c r="L96" i="13"/>
  <c r="L65" i="13"/>
  <c r="L18" i="13"/>
  <c r="L82" i="13"/>
  <c r="F6" i="13"/>
  <c r="F11" i="13"/>
  <c r="F20" i="13"/>
  <c r="F31" i="13"/>
  <c r="F36" i="13"/>
  <c r="F42" i="13"/>
  <c r="F48" i="13"/>
  <c r="F55" i="13"/>
  <c r="F61" i="13"/>
  <c r="F74" i="13"/>
  <c r="F80" i="13"/>
  <c r="F87" i="13"/>
  <c r="F93" i="13"/>
  <c r="X62" i="13"/>
  <c r="F19" i="13"/>
  <c r="F79" i="13"/>
  <c r="X47" i="13"/>
  <c r="X111" i="13"/>
  <c r="F25" i="13"/>
  <c r="F92" i="13"/>
  <c r="X48" i="13"/>
  <c r="X112" i="13"/>
  <c r="L55" i="13"/>
  <c r="L32" i="13"/>
  <c r="L71" i="13"/>
  <c r="F37" i="13"/>
  <c r="F100" i="13"/>
  <c r="X66" i="13"/>
  <c r="L40" i="13"/>
  <c r="L104" i="13"/>
  <c r="F82" i="13"/>
  <c r="X27" i="13"/>
  <c r="X91" i="13"/>
  <c r="L10" i="13"/>
  <c r="L73" i="13"/>
  <c r="F33" i="13"/>
  <c r="F89" i="13"/>
  <c r="X52" i="13"/>
  <c r="L26" i="13"/>
  <c r="L90" i="13"/>
  <c r="F58" i="13"/>
  <c r="X14" i="13"/>
  <c r="X77" i="13"/>
  <c r="F52" i="13"/>
  <c r="X8" i="13"/>
  <c r="X70" i="13"/>
  <c r="F24" i="13"/>
  <c r="F85" i="13"/>
  <c r="X55" i="13"/>
  <c r="F30" i="13"/>
  <c r="F99" i="13"/>
  <c r="X56" i="13"/>
  <c r="L8" i="13"/>
  <c r="L48" i="13"/>
  <c r="L34" i="13"/>
  <c r="L98" i="13"/>
  <c r="X64" i="13"/>
  <c r="F7" i="13"/>
  <c r="L15" i="13"/>
  <c r="L79" i="13"/>
  <c r="L17" i="13"/>
  <c r="L81" i="13"/>
  <c r="L23" i="13"/>
  <c r="L87" i="13"/>
  <c r="L56" i="13"/>
  <c r="F95" i="13"/>
  <c r="X43" i="13"/>
  <c r="X107" i="13"/>
  <c r="L25" i="13"/>
  <c r="L89" i="13"/>
  <c r="F44" i="13"/>
  <c r="X7" i="13"/>
  <c r="X68" i="13"/>
  <c r="L42" i="13"/>
  <c r="F4" i="13"/>
  <c r="F71" i="13"/>
  <c r="X29" i="13"/>
  <c r="X93" i="13"/>
  <c r="L5" i="13"/>
  <c r="F65" i="13"/>
  <c r="X22" i="13"/>
  <c r="X86" i="13"/>
  <c r="F40" i="13"/>
  <c r="F104" i="13"/>
  <c r="X71" i="13"/>
  <c r="F54" i="13"/>
  <c r="X10" i="13"/>
  <c r="X72" i="13"/>
  <c r="X4" i="13"/>
  <c r="AP22" i="10"/>
  <c r="F3" i="3"/>
  <c r="BB27" i="14" l="1"/>
  <c r="T14" i="18" s="1"/>
  <c r="BB29" i="14"/>
  <c r="Y17" i="12"/>
  <c r="R14" i="18" s="1"/>
  <c r="Y19" i="12"/>
  <c r="AP23" i="10"/>
  <c r="P14" i="18" s="1"/>
  <c r="AP28" i="10"/>
  <c r="X17" i="2"/>
  <c r="F14" i="18" s="1"/>
  <c r="X20" i="2"/>
  <c r="X16" i="11"/>
  <c r="Q14" i="18" s="1"/>
  <c r="X18" i="11"/>
  <c r="X19" i="5"/>
  <c r="I14" i="18" s="1"/>
  <c r="X22" i="5"/>
  <c r="X21" i="8"/>
  <c r="N14" i="18" s="1"/>
  <c r="X24" i="8"/>
  <c r="AP21" i="4"/>
  <c r="AP24" i="4" s="1"/>
  <c r="H15" i="18" s="1"/>
  <c r="X13" i="3"/>
  <c r="X16" i="3" s="1"/>
  <c r="X20" i="1"/>
  <c r="BP12" i="4"/>
  <c r="BP13" i="4" s="1"/>
  <c r="AD13" i="13"/>
  <c r="AD16" i="13"/>
  <c r="AD14" i="13"/>
  <c r="X20" i="9"/>
  <c r="F3" i="6"/>
  <c r="AP16" i="6" s="1"/>
  <c r="AP23" i="6" s="1"/>
  <c r="BB30" i="14" l="1"/>
  <c r="T16" i="18" s="1"/>
  <c r="T15" i="18"/>
  <c r="AP29" i="10"/>
  <c r="P16" i="18" s="1"/>
  <c r="P15" i="18"/>
  <c r="X25" i="8"/>
  <c r="N16" i="18" s="1"/>
  <c r="N15" i="18"/>
  <c r="X23" i="5"/>
  <c r="I16" i="18" s="1"/>
  <c r="I15" i="18"/>
  <c r="X21" i="2"/>
  <c r="F16" i="18" s="1"/>
  <c r="F15" i="18"/>
  <c r="Y20" i="12"/>
  <c r="R16" i="18" s="1"/>
  <c r="R15" i="18"/>
  <c r="X19" i="11"/>
  <c r="Q16" i="18" s="1"/>
  <c r="Q15" i="18"/>
  <c r="AP22" i="4"/>
  <c r="H14" i="18" s="1"/>
  <c r="AP25" i="4"/>
  <c r="H16" i="18" s="1"/>
  <c r="X21" i="9"/>
  <c r="O14" i="18" s="1"/>
  <c r="X24" i="9"/>
  <c r="AP24" i="6"/>
  <c r="L14" i="18" s="1"/>
  <c r="AP27" i="6"/>
  <c r="X17" i="3"/>
  <c r="G14" i="18" s="1"/>
  <c r="X20" i="3"/>
  <c r="X21" i="1"/>
  <c r="E14" i="18" s="1"/>
  <c r="X24" i="1"/>
  <c r="AD18" i="13"/>
  <c r="AP28" i="6" l="1"/>
  <c r="L16" i="18" s="1"/>
  <c r="L15" i="18"/>
  <c r="X21" i="3"/>
  <c r="G16" i="18" s="1"/>
  <c r="G15" i="18"/>
  <c r="X25" i="1"/>
  <c r="E16" i="18" s="1"/>
  <c r="E15" i="18"/>
  <c r="X25" i="9"/>
  <c r="O16" i="18" s="1"/>
  <c r="O15" i="18"/>
  <c r="AD19" i="13"/>
  <c r="S14" i="18" s="1"/>
  <c r="AD21" i="13"/>
  <c r="F3" i="7"/>
  <c r="X16" i="7" s="1"/>
  <c r="X19" i="7" s="1"/>
  <c r="AD22" i="13" l="1"/>
  <c r="S16" i="18" s="1"/>
  <c r="S15" i="18"/>
  <c r="X20" i="7"/>
  <c r="M14" i="18" s="1"/>
  <c r="D14" i="18" s="1"/>
  <c r="X22" i="7"/>
  <c r="X23" i="7" l="1"/>
  <c r="M16" i="18" s="1"/>
  <c r="M15" i="18"/>
  <c r="D15" i="18"/>
  <c r="C16" i="18"/>
  <c r="C14" i="18"/>
  <c r="D16" i="18"/>
  <c r="C15" i="18"/>
</calcChain>
</file>

<file path=xl/sharedStrings.xml><?xml version="1.0" encoding="utf-8"?>
<sst xmlns="http://schemas.openxmlformats.org/spreadsheetml/2006/main" count="1274" uniqueCount="153">
  <si>
    <t>DC-10-30</t>
  </si>
  <si>
    <t>cl0.3</t>
  </si>
  <si>
    <t>cl0.4</t>
  </si>
  <si>
    <t>cl0.5</t>
  </si>
  <si>
    <t>Ma</t>
  </si>
  <si>
    <t>Cd x10^4</t>
  </si>
  <si>
    <t>MD-11</t>
  </si>
  <si>
    <t>B707-120</t>
  </si>
  <si>
    <t>cl0.2</t>
  </si>
  <si>
    <t>B727-200</t>
  </si>
  <si>
    <t xml:space="preserve">Cd </t>
  </si>
  <si>
    <t>B737-200</t>
  </si>
  <si>
    <t>B737-300</t>
  </si>
  <si>
    <t>B737-800</t>
  </si>
  <si>
    <t>B747-100</t>
  </si>
  <si>
    <t>cl0.35</t>
  </si>
  <si>
    <t>cl0.45</t>
  </si>
  <si>
    <t>B757-200</t>
  </si>
  <si>
    <t>B767-300</t>
  </si>
  <si>
    <t>B777-200</t>
  </si>
  <si>
    <t>A300-B2</t>
  </si>
  <si>
    <t>A320-200</t>
  </si>
  <si>
    <t>A340-200</t>
  </si>
  <si>
    <t>F28-Mk4000</t>
  </si>
  <si>
    <t>cl0.25</t>
  </si>
  <si>
    <t>Fokker 100</t>
  </si>
  <si>
    <t>cl0.55</t>
  </si>
  <si>
    <t>cl0.6</t>
  </si>
  <si>
    <t>cl0.5 von 24.123</t>
  </si>
  <si>
    <t>cl über cd</t>
  </si>
  <si>
    <t>lilienthal</t>
  </si>
  <si>
    <t>drag polar</t>
  </si>
  <si>
    <t>a</t>
  </si>
  <si>
    <t>b</t>
  </si>
  <si>
    <t>c</t>
  </si>
  <si>
    <t>d</t>
  </si>
  <si>
    <t>neues Cd(y)</t>
  </si>
  <si>
    <t>(yneu-yalt)^2</t>
  </si>
  <si>
    <t>Summe Fehlerquadrate</t>
  </si>
  <si>
    <t>gesamt</t>
  </si>
  <si>
    <t>e</t>
  </si>
  <si>
    <t>Parameter</t>
  </si>
  <si>
    <t>Summe0.2</t>
  </si>
  <si>
    <t>Summe0.3</t>
  </si>
  <si>
    <t>Summe0.4</t>
  </si>
  <si>
    <t>Summe0.5</t>
  </si>
  <si>
    <t>Summeges</t>
  </si>
  <si>
    <t>cl, cdo, Mcrit</t>
  </si>
  <si>
    <t>neues cd</t>
  </si>
  <si>
    <t>ges</t>
  </si>
  <si>
    <t xml:space="preserve"> Summe/Anzahl Kurven</t>
  </si>
  <si>
    <t>für kleine werte</t>
  </si>
  <si>
    <t xml:space="preserve">parameter </t>
  </si>
  <si>
    <t>für große werte</t>
  </si>
  <si>
    <t>Summe Fehler</t>
  </si>
  <si>
    <t>Summe/ Anzahl</t>
  </si>
  <si>
    <t>Cdneu klein</t>
  </si>
  <si>
    <t>cdneu klein</t>
  </si>
  <si>
    <t>Cdneu groß</t>
  </si>
  <si>
    <t>(ynew-yalt)^2</t>
  </si>
  <si>
    <t>für MDD nach douglas</t>
  </si>
  <si>
    <t>cd0</t>
  </si>
  <si>
    <t>f</t>
  </si>
  <si>
    <t>deltaM</t>
  </si>
  <si>
    <t>ohne 0.5</t>
  </si>
  <si>
    <t>summe/anzahl</t>
  </si>
  <si>
    <t>delta M</t>
  </si>
  <si>
    <t>optimiert</t>
  </si>
  <si>
    <t>A</t>
  </si>
  <si>
    <t>aspect ratio</t>
  </si>
  <si>
    <t>wing span</t>
  </si>
  <si>
    <t>taper ratio</t>
  </si>
  <si>
    <t>lambda</t>
  </si>
  <si>
    <t>fuselage width</t>
  </si>
  <si>
    <t>Method 1</t>
  </si>
  <si>
    <t>k_e,f</t>
  </si>
  <si>
    <t>sweep_25</t>
  </si>
  <si>
    <t>b (m)</t>
  </si>
  <si>
    <t>d_f (m)</t>
  </si>
  <si>
    <t>phi (°)</t>
  </si>
  <si>
    <t>f(lambda)</t>
  </si>
  <si>
    <t>delta lamba (sweep)</t>
  </si>
  <si>
    <t>f(lambda-delta lambda)</t>
  </si>
  <si>
    <t>e_theo</t>
  </si>
  <si>
    <t>e_theo (sweep)</t>
  </si>
  <si>
    <t>k_e,D0</t>
  </si>
  <si>
    <t>k_e,D0 (sweep)</t>
  </si>
  <si>
    <t xml:space="preserve">Vergleichswerte </t>
  </si>
  <si>
    <t>Method 2</t>
  </si>
  <si>
    <t>K</t>
  </si>
  <si>
    <t>Q</t>
  </si>
  <si>
    <t>Q (sweep)</t>
  </si>
  <si>
    <t>K (sweep)</t>
  </si>
  <si>
    <t>K=0.38</t>
  </si>
  <si>
    <t>Summe/Anzahl Werte</t>
  </si>
  <si>
    <t>Wurzel</t>
  </si>
  <si>
    <t>-</t>
  </si>
  <si>
    <t>Wing area</t>
  </si>
  <si>
    <t>S (m^2)</t>
  </si>
  <si>
    <t xml:space="preserve">wing area </t>
  </si>
  <si>
    <t>abgeschätzt mit Messungen einer Zeichnung</t>
  </si>
  <si>
    <t>DC</t>
  </si>
  <si>
    <t>MD</t>
  </si>
  <si>
    <t>B707</t>
  </si>
  <si>
    <t>B727</t>
  </si>
  <si>
    <t>B747</t>
  </si>
  <si>
    <t>B757</t>
  </si>
  <si>
    <t>B767</t>
  </si>
  <si>
    <t>B777</t>
  </si>
  <si>
    <t>A300</t>
  </si>
  <si>
    <t>A320</t>
  </si>
  <si>
    <t>A340</t>
  </si>
  <si>
    <t>F28</t>
  </si>
  <si>
    <t>F100</t>
  </si>
  <si>
    <t>parameters</t>
  </si>
  <si>
    <t>median</t>
  </si>
  <si>
    <t>mean</t>
  </si>
  <si>
    <t>a [cts]</t>
  </si>
  <si>
    <t>d [cts]</t>
  </si>
  <si>
    <t>cd0 [cts]</t>
  </si>
  <si>
    <t>b [-]</t>
  </si>
  <si>
    <t>c [-]</t>
  </si>
  <si>
    <t>e [-]</t>
  </si>
  <si>
    <t>f [-]</t>
  </si>
  <si>
    <t>sqareroot (variance) [cts]</t>
  </si>
  <si>
    <t>SSE = Sum of Squared Errors</t>
  </si>
  <si>
    <t>SSE per number of values [cts]^2</t>
  </si>
  <si>
    <t>SSE per number of graphs [cts]^2</t>
  </si>
  <si>
    <t>MSE</t>
  </si>
  <si>
    <t>RMSE</t>
  </si>
  <si>
    <t>RMSPE</t>
  </si>
  <si>
    <t>MSE = Mean Squared Error</t>
  </si>
  <si>
    <t>RMSE = Root Mean Squared Error</t>
  </si>
  <si>
    <t>RMSPE = Root Mean Squared Percentage Error</t>
  </si>
  <si>
    <t>[-]</t>
  </si>
  <si>
    <t>((yneu-yalt)/yalt)^2</t>
  </si>
  <si>
    <t>always withour jump</t>
  </si>
  <si>
    <t>always without kink</t>
  </si>
  <si>
    <t>Copyright © 2025</t>
  </si>
  <si>
    <t>Marlis Krull</t>
  </si>
  <si>
    <t>The spreadsheet for the Project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</si>
  <si>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</si>
  <si>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</si>
  <si>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</si>
  <si>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</si>
  <si>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</si>
  <si>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</si>
  <si>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</si>
  <si>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</si>
  <si>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</si>
  <si>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https://doi.org/10.7910/DVN/2UBNIE</t>
  </si>
  <si>
    <t>Lock's Function</t>
  </si>
  <si>
    <t>"Identifying Wave Drag for the Generic Drag Polar Equation –  Unveiling Polars of 16 Passenger Aircraft"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</si>
</sst>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6" formatCode="0.00000000000"/>
    <numFmt numFmtId="167" formatCode="0.000E+00"/>
    <numFmt numFmtId="168" formatCode="0.00000"/>
  </numFmts>
  <fonts count="11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0563C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FBFBF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0" borderId="5" xfId="0" applyBorder="1"/>
    <xf numFmtId="0" fontId="0" fillId="0" borderId="4" xfId="0" applyBorder="1"/>
    <xf numFmtId="0" fontId="0" fillId="0" borderId="0" xfId="0" applyAlignment="1">
      <alignment horizontal="center"/>
    </xf>
    <xf numFmtId="0" fontId="0" fillId="0" borderId="6" xfId="0" applyBorder="1"/>
    <xf numFmtId="0" fontId="2" fillId="0" borderId="0" xfId="0" applyFont="1"/>
    <xf numFmtId="0" fontId="0" fillId="0" borderId="7" xfId="0" applyBorder="1"/>
    <xf numFmtId="0" fontId="0" fillId="0" borderId="0" xfId="0" applyAlignment="1">
      <alignment horizontal="right"/>
    </xf>
    <xf numFmtId="0" fontId="0" fillId="3" borderId="0" xfId="0" applyFill="1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left" vertical="center"/>
    </xf>
    <xf numFmtId="1" fontId="0" fillId="0" borderId="0" xfId="0" applyNumberFormat="1"/>
    <xf numFmtId="1" fontId="0" fillId="0" borderId="2" xfId="0" applyNumberFormat="1" applyBorder="1"/>
    <xf numFmtId="2" fontId="0" fillId="0" borderId="2" xfId="0" applyNumberFormat="1" applyBorder="1"/>
    <xf numFmtId="2" fontId="3" fillId="4" borderId="0" xfId="0" applyNumberFormat="1" applyFont="1" applyFill="1"/>
    <xf numFmtId="166" fontId="0" fillId="0" borderId="0" xfId="0" applyNumberFormat="1"/>
    <xf numFmtId="0" fontId="4" fillId="5" borderId="0" xfId="0" applyFont="1" applyFill="1"/>
    <xf numFmtId="0" fontId="5" fillId="5" borderId="0" xfId="0" applyFont="1" applyFill="1"/>
    <xf numFmtId="0" fontId="6" fillId="5" borderId="0" xfId="0" applyFont="1" applyFill="1"/>
    <xf numFmtId="0" fontId="7" fillId="5" borderId="0" xfId="0" applyFont="1" applyFill="1"/>
    <xf numFmtId="0" fontId="9" fillId="5" borderId="0" xfId="1" applyFill="1"/>
    <xf numFmtId="0" fontId="8" fillId="5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3" fillId="0" borderId="0" xfId="0" applyFont="1"/>
    <xf numFmtId="167" fontId="0" fillId="0" borderId="0" xfId="0" applyNumberFormat="1"/>
    <xf numFmtId="167" fontId="0" fillId="0" borderId="2" xfId="0" applyNumberFormat="1" applyBorder="1"/>
    <xf numFmtId="164" fontId="0" fillId="0" borderId="2" xfId="0" applyNumberFormat="1" applyBorder="1"/>
    <xf numFmtId="168" fontId="3" fillId="4" borderId="0" xfId="0" applyNumberFormat="1" applyFont="1" applyFill="1"/>
    <xf numFmtId="168" fontId="0" fillId="0" borderId="2" xfId="0" applyNumberFormat="1" applyBorder="1"/>
    <xf numFmtId="168" fontId="0" fillId="0" borderId="0" xfId="0" applyNumberFormat="1"/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0" fontId="10" fillId="5" borderId="0" xfId="0" applyFont="1" applyFill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8AD8"/>
      <color rgb="FF929000"/>
      <color rgb="FF9452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DC-10-30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'24.26-DC'!$O$3:$O$103</c:f>
              <c:numCache>
                <c:formatCode>General</c:formatCode>
                <c:ptCount val="101"/>
                <c:pt idx="0">
                  <c:v>0.60059797999999998</c:v>
                </c:pt>
                <c:pt idx="1">
                  <c:v>0.60365968999999997</c:v>
                </c:pt>
                <c:pt idx="2">
                  <c:v>0.60672108000000002</c:v>
                </c:pt>
                <c:pt idx="3">
                  <c:v>0.60949812000000003</c:v>
                </c:pt>
                <c:pt idx="4">
                  <c:v>0.61227545000000005</c:v>
                </c:pt>
                <c:pt idx="5">
                  <c:v>0.61505317999999998</c:v>
                </c:pt>
                <c:pt idx="6">
                  <c:v>0.61783043999999998</c:v>
                </c:pt>
                <c:pt idx="7">
                  <c:v>0.62060771000000003</c:v>
                </c:pt>
                <c:pt idx="8">
                  <c:v>0.62338517000000004</c:v>
                </c:pt>
                <c:pt idx="9">
                  <c:v>0.62616172999999997</c:v>
                </c:pt>
                <c:pt idx="10">
                  <c:v>0.62893926</c:v>
                </c:pt>
                <c:pt idx="11">
                  <c:v>0.63171626000000003</c:v>
                </c:pt>
                <c:pt idx="12">
                  <c:v>0.63449392000000004</c:v>
                </c:pt>
                <c:pt idx="13">
                  <c:v>0.63727155000000002</c:v>
                </c:pt>
                <c:pt idx="14">
                  <c:v>0.64004806999999997</c:v>
                </c:pt>
                <c:pt idx="15">
                  <c:v>0.64282539999999999</c:v>
                </c:pt>
                <c:pt idx="16">
                  <c:v>0.64560260000000003</c:v>
                </c:pt>
                <c:pt idx="17">
                  <c:v>0.64837979999999995</c:v>
                </c:pt>
                <c:pt idx="18">
                  <c:v>0.65115641999999996</c:v>
                </c:pt>
                <c:pt idx="19">
                  <c:v>0.65393374999999998</c:v>
                </c:pt>
                <c:pt idx="20">
                  <c:v>0.65671095999999995</c:v>
                </c:pt>
                <c:pt idx="21">
                  <c:v>0.65948832000000002</c:v>
                </c:pt>
                <c:pt idx="22">
                  <c:v>0.6622652</c:v>
                </c:pt>
                <c:pt idx="23">
                  <c:v>0.66504229999999998</c:v>
                </c:pt>
                <c:pt idx="24">
                  <c:v>0.66781964000000005</c:v>
                </c:pt>
                <c:pt idx="25">
                  <c:v>0.67059634999999995</c:v>
                </c:pt>
                <c:pt idx="26">
                  <c:v>0.67337316000000003</c:v>
                </c:pt>
                <c:pt idx="27">
                  <c:v>0.67615037</c:v>
                </c:pt>
                <c:pt idx="28">
                  <c:v>0.67892744000000005</c:v>
                </c:pt>
                <c:pt idx="29">
                  <c:v>0.68170408999999998</c:v>
                </c:pt>
                <c:pt idx="30">
                  <c:v>0.68448103000000005</c:v>
                </c:pt>
                <c:pt idx="31">
                  <c:v>0.68725859</c:v>
                </c:pt>
                <c:pt idx="32">
                  <c:v>0.69003484999999998</c:v>
                </c:pt>
                <c:pt idx="33">
                  <c:v>0.69281205000000001</c:v>
                </c:pt>
                <c:pt idx="34">
                  <c:v>0.69558867000000002</c:v>
                </c:pt>
                <c:pt idx="35">
                  <c:v>0.69836606000000001</c:v>
                </c:pt>
                <c:pt idx="36">
                  <c:v>0.70114282000000006</c:v>
                </c:pt>
                <c:pt idx="37">
                  <c:v>0.70391968999999999</c:v>
                </c:pt>
                <c:pt idx="38">
                  <c:v>0.70669601999999998</c:v>
                </c:pt>
                <c:pt idx="39">
                  <c:v>0.70947269999999996</c:v>
                </c:pt>
                <c:pt idx="40">
                  <c:v>0.71224993999999997</c:v>
                </c:pt>
                <c:pt idx="41">
                  <c:v>0.71502661999999995</c:v>
                </c:pt>
                <c:pt idx="42">
                  <c:v>0.71780359000000005</c:v>
                </c:pt>
                <c:pt idx="43">
                  <c:v>0.72063052000000005</c:v>
                </c:pt>
                <c:pt idx="44">
                  <c:v>0.72335662999999994</c:v>
                </c:pt>
                <c:pt idx="45">
                  <c:v>0.72613338000000005</c:v>
                </c:pt>
                <c:pt idx="46">
                  <c:v>0.72890973999999997</c:v>
                </c:pt>
                <c:pt idx="47">
                  <c:v>0.73168652000000001</c:v>
                </c:pt>
                <c:pt idx="48">
                  <c:v>0.73446288000000004</c:v>
                </c:pt>
                <c:pt idx="49">
                  <c:v>0.73723956000000002</c:v>
                </c:pt>
                <c:pt idx="50">
                  <c:v>0.74029999999999996</c:v>
                </c:pt>
                <c:pt idx="51">
                  <c:v>0.74279253000000001</c:v>
                </c:pt>
                <c:pt idx="52">
                  <c:v>0.74528530999999998</c:v>
                </c:pt>
                <c:pt idx="53">
                  <c:v>0.74834520999999998</c:v>
                </c:pt>
                <c:pt idx="54">
                  <c:v>0.75112128</c:v>
                </c:pt>
                <c:pt idx="55">
                  <c:v>0.75361365000000002</c:v>
                </c:pt>
                <c:pt idx="56">
                  <c:v>0.75667382999999999</c:v>
                </c:pt>
                <c:pt idx="57">
                  <c:v>0.75945003</c:v>
                </c:pt>
                <c:pt idx="58">
                  <c:v>0.76222637999999998</c:v>
                </c:pt>
                <c:pt idx="59">
                  <c:v>0.76500232000000001</c:v>
                </c:pt>
                <c:pt idx="60">
                  <c:v>0.76777845</c:v>
                </c:pt>
                <c:pt idx="61">
                  <c:v>0.77055435000000005</c:v>
                </c:pt>
                <c:pt idx="62">
                  <c:v>0.77333041000000002</c:v>
                </c:pt>
                <c:pt idx="63">
                  <c:v>0.77610628000000004</c:v>
                </c:pt>
                <c:pt idx="64">
                  <c:v>0.77888228000000004</c:v>
                </c:pt>
                <c:pt idx="65">
                  <c:v>0.78165812000000001</c:v>
                </c:pt>
                <c:pt idx="66">
                  <c:v>0.78443399000000003</c:v>
                </c:pt>
                <c:pt idx="67">
                  <c:v>0.78720950000000001</c:v>
                </c:pt>
                <c:pt idx="68">
                  <c:v>0.78998546999999997</c:v>
                </c:pt>
                <c:pt idx="69">
                  <c:v>0.79276126999999996</c:v>
                </c:pt>
                <c:pt idx="70">
                  <c:v>0.79553669000000005</c:v>
                </c:pt>
                <c:pt idx="71">
                  <c:v>0.79831246</c:v>
                </c:pt>
                <c:pt idx="72">
                  <c:v>0.80108751</c:v>
                </c:pt>
                <c:pt idx="73">
                  <c:v>0.80386279999999999</c:v>
                </c:pt>
                <c:pt idx="74">
                  <c:v>0.80663733999999998</c:v>
                </c:pt>
                <c:pt idx="75">
                  <c:v>0.80941183999999999</c:v>
                </c:pt>
                <c:pt idx="76">
                  <c:v>0.81218553000000004</c:v>
                </c:pt>
                <c:pt idx="77">
                  <c:v>0.81495883000000002</c:v>
                </c:pt>
                <c:pt idx="78">
                  <c:v>0.81773138000000001</c:v>
                </c:pt>
                <c:pt idx="79">
                  <c:v>0.82050321999999998</c:v>
                </c:pt>
                <c:pt idx="80">
                  <c:v>0.82327349999999999</c:v>
                </c:pt>
                <c:pt idx="81">
                  <c:v>0.82566494999999995</c:v>
                </c:pt>
                <c:pt idx="82">
                  <c:v>0.82767749000000002</c:v>
                </c:pt>
                <c:pt idx="83">
                  <c:v>0.82969904999999999</c:v>
                </c:pt>
                <c:pt idx="84">
                  <c:v>0.83125828999999996</c:v>
                </c:pt>
                <c:pt idx="85">
                  <c:v>0.83272005000000004</c:v>
                </c:pt>
                <c:pt idx="86">
                  <c:v>0.83408148000000004</c:v>
                </c:pt>
                <c:pt idx="87">
                  <c:v>0.83533594</c:v>
                </c:pt>
                <c:pt idx="88">
                  <c:v>0.83658997000000002</c:v>
                </c:pt>
                <c:pt idx="89">
                  <c:v>0.83784356999999998</c:v>
                </c:pt>
                <c:pt idx="90">
                  <c:v>0.83931716999999995</c:v>
                </c:pt>
                <c:pt idx="91">
                  <c:v>0.84039269000000005</c:v>
                </c:pt>
                <c:pt idx="92">
                  <c:v>0.84124555000000001</c:v>
                </c:pt>
                <c:pt idx="93">
                  <c:v>0.84221449999999998</c:v>
                </c:pt>
                <c:pt idx="94">
                  <c:v>0.84329588</c:v>
                </c:pt>
                <c:pt idx="95">
                  <c:v>0.84454481999999997</c:v>
                </c:pt>
                <c:pt idx="96">
                  <c:v>0.84581417999999997</c:v>
                </c:pt>
                <c:pt idx="97">
                  <c:v>0.84698604</c:v>
                </c:pt>
                <c:pt idx="98">
                  <c:v>0.84796868999999997</c:v>
                </c:pt>
                <c:pt idx="99">
                  <c:v>0.84875370000000006</c:v>
                </c:pt>
                <c:pt idx="100">
                  <c:v>0.84964574999999998</c:v>
                </c:pt>
              </c:numCache>
            </c:numRef>
          </c:xVal>
          <c:yVal>
            <c:numRef>
              <c:f>'24.26-DC'!$P$3:$P$103</c:f>
              <c:numCache>
                <c:formatCode>General</c:formatCode>
                <c:ptCount val="101"/>
                <c:pt idx="0">
                  <c:v>275.08282600000001</c:v>
                </c:pt>
                <c:pt idx="1">
                  <c:v>275.11005399999999</c:v>
                </c:pt>
                <c:pt idx="2">
                  <c:v>275.19451199999997</c:v>
                </c:pt>
                <c:pt idx="3">
                  <c:v>275.32434999999998</c:v>
                </c:pt>
                <c:pt idx="4">
                  <c:v>275.40268200000003</c:v>
                </c:pt>
                <c:pt idx="5">
                  <c:v>275.41233999999997</c:v>
                </c:pt>
                <c:pt idx="6">
                  <c:v>275.502118</c:v>
                </c:pt>
                <c:pt idx="7">
                  <c:v>275.59189600000002</c:v>
                </c:pt>
                <c:pt idx="8">
                  <c:v>275.64876700000002</c:v>
                </c:pt>
                <c:pt idx="9">
                  <c:v>275.86301900000001</c:v>
                </c:pt>
                <c:pt idx="10">
                  <c:v>275.907014</c:v>
                </c:pt>
                <c:pt idx="11">
                  <c:v>276.042575</c:v>
                </c:pt>
                <c:pt idx="12">
                  <c:v>276.06367799999998</c:v>
                </c:pt>
                <c:pt idx="13">
                  <c:v>276.09050400000001</c:v>
                </c:pt>
                <c:pt idx="14">
                  <c:v>276.31190900000001</c:v>
                </c:pt>
                <c:pt idx="15">
                  <c:v>276.390241</c:v>
                </c:pt>
                <c:pt idx="16">
                  <c:v>276.49146500000001</c:v>
                </c:pt>
                <c:pt idx="17">
                  <c:v>276.59268900000001</c:v>
                </c:pt>
                <c:pt idx="18">
                  <c:v>276.79692499999999</c:v>
                </c:pt>
                <c:pt idx="19">
                  <c:v>276.87525799999997</c:v>
                </c:pt>
                <c:pt idx="20">
                  <c:v>276.97648199999998</c:v>
                </c:pt>
                <c:pt idx="21">
                  <c:v>277.04909099999998</c:v>
                </c:pt>
                <c:pt idx="22">
                  <c:v>277.20754399999998</c:v>
                </c:pt>
                <c:pt idx="23">
                  <c:v>277.32593600000001</c:v>
                </c:pt>
                <c:pt idx="24">
                  <c:v>277.404269</c:v>
                </c:pt>
                <c:pt idx="25">
                  <c:v>277.59133600000001</c:v>
                </c:pt>
                <c:pt idx="26">
                  <c:v>277.761235</c:v>
                </c:pt>
                <c:pt idx="27">
                  <c:v>277.862459</c:v>
                </c:pt>
                <c:pt idx="28">
                  <c:v>277.98657400000002</c:v>
                </c:pt>
                <c:pt idx="29">
                  <c:v>278.18508800000001</c:v>
                </c:pt>
                <c:pt idx="30">
                  <c:v>278.33209499999998</c:v>
                </c:pt>
                <c:pt idx="31">
                  <c:v>278.37036699999999</c:v>
                </c:pt>
                <c:pt idx="32">
                  <c:v>278.63755500000002</c:v>
                </c:pt>
                <c:pt idx="33">
                  <c:v>278.73877900000002</c:v>
                </c:pt>
                <c:pt idx="34">
                  <c:v>278.943015</c:v>
                </c:pt>
                <c:pt idx="35">
                  <c:v>279.01133199999998</c:v>
                </c:pt>
                <c:pt idx="36">
                  <c:v>279.19124599999998</c:v>
                </c:pt>
                <c:pt idx="37">
                  <c:v>279.34969899999999</c:v>
                </c:pt>
                <c:pt idx="38">
                  <c:v>279.60544099999998</c:v>
                </c:pt>
                <c:pt idx="39">
                  <c:v>279.79823199999998</c:v>
                </c:pt>
                <c:pt idx="40">
                  <c:v>279.893733</c:v>
                </c:pt>
                <c:pt idx="41">
                  <c:v>280.086523</c:v>
                </c:pt>
                <c:pt idx="42">
                  <c:v>280.22780699999998</c:v>
                </c:pt>
                <c:pt idx="43">
                  <c:v>280.466453</c:v>
                </c:pt>
                <c:pt idx="44">
                  <c:v>280.67061699999999</c:v>
                </c:pt>
                <c:pt idx="45">
                  <c:v>280.85196200000001</c:v>
                </c:pt>
                <c:pt idx="46">
                  <c:v>281.10198100000002</c:v>
                </c:pt>
                <c:pt idx="47">
                  <c:v>281.277603</c:v>
                </c:pt>
                <c:pt idx="48">
                  <c:v>281.52762200000001</c:v>
                </c:pt>
                <c:pt idx="49">
                  <c:v>281.72041300000001</c:v>
                </c:pt>
                <c:pt idx="50">
                  <c:v>281.97083500000002</c:v>
                </c:pt>
                <c:pt idx="51">
                  <c:v>282.174668</c:v>
                </c:pt>
                <c:pt idx="52">
                  <c:v>282.33415000000002</c:v>
                </c:pt>
                <c:pt idx="53">
                  <c:v>282.68043</c:v>
                </c:pt>
                <c:pt idx="54">
                  <c:v>282.98195600000003</c:v>
                </c:pt>
                <c:pt idx="55">
                  <c:v>283.214404</c:v>
                </c:pt>
                <c:pt idx="56">
                  <c:v>283.51060899999999</c:v>
                </c:pt>
                <c:pt idx="57">
                  <c:v>283.789243</c:v>
                </c:pt>
                <c:pt idx="58">
                  <c:v>284.03926300000001</c:v>
                </c:pt>
                <c:pt idx="59">
                  <c:v>284.36367999999999</c:v>
                </c:pt>
                <c:pt idx="60">
                  <c:v>284.65375999999998</c:v>
                </c:pt>
                <c:pt idx="61">
                  <c:v>284.98390000000001</c:v>
                </c:pt>
                <c:pt idx="62">
                  <c:v>285.28542499999998</c:v>
                </c:pt>
                <c:pt idx="63">
                  <c:v>285.62128799999999</c:v>
                </c:pt>
                <c:pt idx="64">
                  <c:v>285.93425999999999</c:v>
                </c:pt>
                <c:pt idx="65">
                  <c:v>286.275846</c:v>
                </c:pt>
                <c:pt idx="66">
                  <c:v>286.61170900000002</c:v>
                </c:pt>
                <c:pt idx="67">
                  <c:v>287.01052399999998</c:v>
                </c:pt>
                <c:pt idx="68">
                  <c:v>287.32921800000003</c:v>
                </c:pt>
                <c:pt idx="69">
                  <c:v>287.67652700000002</c:v>
                </c:pt>
                <c:pt idx="70">
                  <c:v>288.092511</c:v>
                </c:pt>
                <c:pt idx="71">
                  <c:v>288.44554299999999</c:v>
                </c:pt>
                <c:pt idx="72">
                  <c:v>288.92447800000002</c:v>
                </c:pt>
                <c:pt idx="73">
                  <c:v>289.36335400000002</c:v>
                </c:pt>
                <c:pt idx="74">
                  <c:v>289.93385599999999</c:v>
                </c:pt>
                <c:pt idx="75">
                  <c:v>290.51008100000001</c:v>
                </c:pt>
                <c:pt idx="76">
                  <c:v>291.22937899999999</c:v>
                </c:pt>
                <c:pt idx="77">
                  <c:v>292.01735100000002</c:v>
                </c:pt>
                <c:pt idx="78">
                  <c:v>292.93695100000002</c:v>
                </c:pt>
                <c:pt idx="79">
                  <c:v>293.98245400000002</c:v>
                </c:pt>
                <c:pt idx="80">
                  <c:v>295.30265700000001</c:v>
                </c:pt>
                <c:pt idx="81">
                  <c:v>296.628761</c:v>
                </c:pt>
                <c:pt idx="82">
                  <c:v>297.97722099999999</c:v>
                </c:pt>
                <c:pt idx="83">
                  <c:v>299.59061800000001</c:v>
                </c:pt>
                <c:pt idx="84">
                  <c:v>301.09057100000001</c:v>
                </c:pt>
                <c:pt idx="85">
                  <c:v>302.55066599999998</c:v>
                </c:pt>
                <c:pt idx="86">
                  <c:v>304.20914399999998</c:v>
                </c:pt>
                <c:pt idx="87">
                  <c:v>305.64623699999999</c:v>
                </c:pt>
                <c:pt idx="88">
                  <c:v>307.15887199999997</c:v>
                </c:pt>
                <c:pt idx="89">
                  <c:v>308.74705</c:v>
                </c:pt>
                <c:pt idx="90">
                  <c:v>310.50551100000001</c:v>
                </c:pt>
                <c:pt idx="91">
                  <c:v>311.95494200000002</c:v>
                </c:pt>
                <c:pt idx="92">
                  <c:v>313.331661</c:v>
                </c:pt>
                <c:pt idx="93">
                  <c:v>314.86008099999998</c:v>
                </c:pt>
                <c:pt idx="94">
                  <c:v>316.42518200000001</c:v>
                </c:pt>
                <c:pt idx="95">
                  <c:v>318.216725</c:v>
                </c:pt>
                <c:pt idx="96">
                  <c:v>320.062028</c:v>
                </c:pt>
                <c:pt idx="97">
                  <c:v>321.89503300000001</c:v>
                </c:pt>
                <c:pt idx="98">
                  <c:v>323.551175</c:v>
                </c:pt>
                <c:pt idx="99">
                  <c:v>325.07213999999999</c:v>
                </c:pt>
                <c:pt idx="100">
                  <c:v>326.80234799999999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601-2F46-BF9F-9D7AA0E683FB}"/>
            </c:ext>
          </c:extLst>
        </c:ser>
        <c:ser>
          <c:idx val="1"/>
          <c:order val="1"/>
          <c:tx>
            <c:v>cl0.5Neu</c:v>
          </c:tx>
          <c:spPr>
            <a:ln w="19050" cap="rnd">
              <a:solidFill>
                <a:srgbClr val="00B050">
                  <a:alpha val="7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'24.26-DC'!$O$3:$O$103</c:f>
              <c:numCache>
                <c:formatCode>General</c:formatCode>
                <c:ptCount val="101"/>
                <c:pt idx="0">
                  <c:v>0.60059797999999998</c:v>
                </c:pt>
                <c:pt idx="1">
                  <c:v>0.60365968999999997</c:v>
                </c:pt>
                <c:pt idx="2">
                  <c:v>0.60672108000000002</c:v>
                </c:pt>
                <c:pt idx="3">
                  <c:v>0.60949812000000003</c:v>
                </c:pt>
                <c:pt idx="4">
                  <c:v>0.61227545000000005</c:v>
                </c:pt>
                <c:pt idx="5">
                  <c:v>0.61505317999999998</c:v>
                </c:pt>
                <c:pt idx="6">
                  <c:v>0.61783043999999998</c:v>
                </c:pt>
                <c:pt idx="7">
                  <c:v>0.62060771000000003</c:v>
                </c:pt>
                <c:pt idx="8">
                  <c:v>0.62338517000000004</c:v>
                </c:pt>
                <c:pt idx="9">
                  <c:v>0.62616172999999997</c:v>
                </c:pt>
                <c:pt idx="10">
                  <c:v>0.62893926</c:v>
                </c:pt>
                <c:pt idx="11">
                  <c:v>0.63171626000000003</c:v>
                </c:pt>
                <c:pt idx="12">
                  <c:v>0.63449392000000004</c:v>
                </c:pt>
                <c:pt idx="13">
                  <c:v>0.63727155000000002</c:v>
                </c:pt>
                <c:pt idx="14">
                  <c:v>0.64004806999999997</c:v>
                </c:pt>
                <c:pt idx="15">
                  <c:v>0.64282539999999999</c:v>
                </c:pt>
                <c:pt idx="16">
                  <c:v>0.64560260000000003</c:v>
                </c:pt>
                <c:pt idx="17">
                  <c:v>0.64837979999999995</c:v>
                </c:pt>
                <c:pt idx="18">
                  <c:v>0.65115641999999996</c:v>
                </c:pt>
                <c:pt idx="19">
                  <c:v>0.65393374999999998</c:v>
                </c:pt>
                <c:pt idx="20">
                  <c:v>0.65671095999999995</c:v>
                </c:pt>
                <c:pt idx="21">
                  <c:v>0.65948832000000002</c:v>
                </c:pt>
                <c:pt idx="22">
                  <c:v>0.6622652</c:v>
                </c:pt>
                <c:pt idx="23">
                  <c:v>0.66504229999999998</c:v>
                </c:pt>
                <c:pt idx="24">
                  <c:v>0.66781964000000005</c:v>
                </c:pt>
                <c:pt idx="25">
                  <c:v>0.67059634999999995</c:v>
                </c:pt>
                <c:pt idx="26">
                  <c:v>0.67337316000000003</c:v>
                </c:pt>
                <c:pt idx="27">
                  <c:v>0.67615037</c:v>
                </c:pt>
                <c:pt idx="28">
                  <c:v>0.67892744000000005</c:v>
                </c:pt>
                <c:pt idx="29">
                  <c:v>0.68170408999999998</c:v>
                </c:pt>
                <c:pt idx="30">
                  <c:v>0.68448103000000005</c:v>
                </c:pt>
                <c:pt idx="31">
                  <c:v>0.68725859</c:v>
                </c:pt>
                <c:pt idx="32">
                  <c:v>0.69003484999999998</c:v>
                </c:pt>
                <c:pt idx="33">
                  <c:v>0.69281205000000001</c:v>
                </c:pt>
                <c:pt idx="34">
                  <c:v>0.69558867000000002</c:v>
                </c:pt>
                <c:pt idx="35">
                  <c:v>0.69836606000000001</c:v>
                </c:pt>
                <c:pt idx="36">
                  <c:v>0.70114282000000006</c:v>
                </c:pt>
                <c:pt idx="37">
                  <c:v>0.70391968999999999</c:v>
                </c:pt>
                <c:pt idx="38">
                  <c:v>0.70669601999999998</c:v>
                </c:pt>
                <c:pt idx="39">
                  <c:v>0.70947269999999996</c:v>
                </c:pt>
                <c:pt idx="40">
                  <c:v>0.71224993999999997</c:v>
                </c:pt>
                <c:pt idx="41">
                  <c:v>0.71502661999999995</c:v>
                </c:pt>
                <c:pt idx="42">
                  <c:v>0.71780359000000005</c:v>
                </c:pt>
                <c:pt idx="43">
                  <c:v>0.72063052000000005</c:v>
                </c:pt>
                <c:pt idx="44">
                  <c:v>0.72335662999999994</c:v>
                </c:pt>
                <c:pt idx="45">
                  <c:v>0.72613338000000005</c:v>
                </c:pt>
                <c:pt idx="46">
                  <c:v>0.72890973999999997</c:v>
                </c:pt>
                <c:pt idx="47">
                  <c:v>0.73168652000000001</c:v>
                </c:pt>
                <c:pt idx="48">
                  <c:v>0.73446288000000004</c:v>
                </c:pt>
                <c:pt idx="49">
                  <c:v>0.73723956000000002</c:v>
                </c:pt>
                <c:pt idx="50">
                  <c:v>0.74029999999999996</c:v>
                </c:pt>
                <c:pt idx="51">
                  <c:v>0.74279253000000001</c:v>
                </c:pt>
                <c:pt idx="52">
                  <c:v>0.74528530999999998</c:v>
                </c:pt>
                <c:pt idx="53">
                  <c:v>0.74834520999999998</c:v>
                </c:pt>
                <c:pt idx="54">
                  <c:v>0.75112128</c:v>
                </c:pt>
                <c:pt idx="55">
                  <c:v>0.75361365000000002</c:v>
                </c:pt>
                <c:pt idx="56">
                  <c:v>0.75667382999999999</c:v>
                </c:pt>
                <c:pt idx="57">
                  <c:v>0.75945003</c:v>
                </c:pt>
                <c:pt idx="58">
                  <c:v>0.76222637999999998</c:v>
                </c:pt>
                <c:pt idx="59">
                  <c:v>0.76500232000000001</c:v>
                </c:pt>
                <c:pt idx="60">
                  <c:v>0.76777845</c:v>
                </c:pt>
                <c:pt idx="61">
                  <c:v>0.77055435000000005</c:v>
                </c:pt>
                <c:pt idx="62">
                  <c:v>0.77333041000000002</c:v>
                </c:pt>
                <c:pt idx="63">
                  <c:v>0.77610628000000004</c:v>
                </c:pt>
                <c:pt idx="64">
                  <c:v>0.77888228000000004</c:v>
                </c:pt>
                <c:pt idx="65">
                  <c:v>0.78165812000000001</c:v>
                </c:pt>
                <c:pt idx="66">
                  <c:v>0.78443399000000003</c:v>
                </c:pt>
                <c:pt idx="67">
                  <c:v>0.78720950000000001</c:v>
                </c:pt>
                <c:pt idx="68">
                  <c:v>0.78998546999999997</c:v>
                </c:pt>
                <c:pt idx="69">
                  <c:v>0.79276126999999996</c:v>
                </c:pt>
                <c:pt idx="70">
                  <c:v>0.79553669000000005</c:v>
                </c:pt>
                <c:pt idx="71">
                  <c:v>0.79831246</c:v>
                </c:pt>
                <c:pt idx="72">
                  <c:v>0.80108751</c:v>
                </c:pt>
                <c:pt idx="73">
                  <c:v>0.80386279999999999</c:v>
                </c:pt>
                <c:pt idx="74">
                  <c:v>0.80663733999999998</c:v>
                </c:pt>
                <c:pt idx="75">
                  <c:v>0.80941183999999999</c:v>
                </c:pt>
                <c:pt idx="76">
                  <c:v>0.81218553000000004</c:v>
                </c:pt>
                <c:pt idx="77">
                  <c:v>0.81495883000000002</c:v>
                </c:pt>
                <c:pt idx="78">
                  <c:v>0.81773138000000001</c:v>
                </c:pt>
                <c:pt idx="79">
                  <c:v>0.82050321999999998</c:v>
                </c:pt>
                <c:pt idx="80">
                  <c:v>0.82327349999999999</c:v>
                </c:pt>
                <c:pt idx="81">
                  <c:v>0.82566494999999995</c:v>
                </c:pt>
                <c:pt idx="82">
                  <c:v>0.82767749000000002</c:v>
                </c:pt>
                <c:pt idx="83">
                  <c:v>0.82969904999999999</c:v>
                </c:pt>
                <c:pt idx="84">
                  <c:v>0.83125828999999996</c:v>
                </c:pt>
                <c:pt idx="85">
                  <c:v>0.83272005000000004</c:v>
                </c:pt>
                <c:pt idx="86">
                  <c:v>0.83408148000000004</c:v>
                </c:pt>
                <c:pt idx="87">
                  <c:v>0.83533594</c:v>
                </c:pt>
                <c:pt idx="88">
                  <c:v>0.83658997000000002</c:v>
                </c:pt>
                <c:pt idx="89">
                  <c:v>0.83784356999999998</c:v>
                </c:pt>
                <c:pt idx="90">
                  <c:v>0.83931716999999995</c:v>
                </c:pt>
                <c:pt idx="91">
                  <c:v>0.84039269000000005</c:v>
                </c:pt>
                <c:pt idx="92">
                  <c:v>0.84124555000000001</c:v>
                </c:pt>
                <c:pt idx="93">
                  <c:v>0.84221449999999998</c:v>
                </c:pt>
                <c:pt idx="94">
                  <c:v>0.84329588</c:v>
                </c:pt>
                <c:pt idx="95">
                  <c:v>0.84454481999999997</c:v>
                </c:pt>
                <c:pt idx="96">
                  <c:v>0.84581417999999997</c:v>
                </c:pt>
                <c:pt idx="97">
                  <c:v>0.84698604</c:v>
                </c:pt>
                <c:pt idx="98">
                  <c:v>0.84796868999999997</c:v>
                </c:pt>
                <c:pt idx="99">
                  <c:v>0.84875370000000006</c:v>
                </c:pt>
                <c:pt idx="100">
                  <c:v>0.84964574999999998</c:v>
                </c:pt>
              </c:numCache>
            </c:numRef>
          </c:xVal>
          <c:yVal>
            <c:numRef>
              <c:f>'24.26-DC'!$Q$3:$Q$103</c:f>
              <c:numCache>
                <c:formatCode>General</c:formatCode>
                <c:ptCount val="101"/>
                <c:pt idx="0">
                  <c:v>276.35238474243238</c:v>
                </c:pt>
                <c:pt idx="1">
                  <c:v>276.36021788063908</c:v>
                </c:pt>
                <c:pt idx="2">
                  <c:v>276.36876632798362</c:v>
                </c:pt>
                <c:pt idx="3">
                  <c:v>276.37718825852755</c:v>
                </c:pt>
                <c:pt idx="4">
                  <c:v>276.38629335263551</c:v>
                </c:pt>
                <c:pt idx="5">
                  <c:v>276.39613081028779</c:v>
                </c:pt>
                <c:pt idx="6">
                  <c:v>276.40674910208202</c:v>
                </c:pt>
                <c:pt idx="7">
                  <c:v>276.4182046052004</c:v>
                </c:pt>
                <c:pt idx="8">
                  <c:v>276.43055622197551</c:v>
                </c:pt>
                <c:pt idx="9">
                  <c:v>276.44386030218027</c:v>
                </c:pt>
                <c:pt idx="10">
                  <c:v>276.45819109366312</c:v>
                </c:pt>
                <c:pt idx="11">
                  <c:v>276.47361021861684</c:v>
                </c:pt>
                <c:pt idx="12">
                  <c:v>276.49019758761727</c:v>
                </c:pt>
                <c:pt idx="13">
                  <c:v>276.50802700352267</c:v>
                </c:pt>
                <c:pt idx="14">
                  <c:v>276.527172754302</c:v>
                </c:pt>
                <c:pt idx="15">
                  <c:v>276.54773460750084</c:v>
                </c:pt>
                <c:pt idx="16">
                  <c:v>276.56979784951528</c:v>
                </c:pt>
                <c:pt idx="17">
                  <c:v>276.59346037717194</c:v>
                </c:pt>
                <c:pt idx="18">
                  <c:v>276.61881917877997</c:v>
                </c:pt>
                <c:pt idx="19">
                  <c:v>276.64599439691699</c:v>
                </c:pt>
                <c:pt idx="20">
                  <c:v>276.67509280850135</c:v>
                </c:pt>
                <c:pt idx="21">
                  <c:v>276.70623799261102</c:v>
                </c:pt>
                <c:pt idx="22">
                  <c:v>276.73954990508804</c:v>
                </c:pt>
                <c:pt idx="23">
                  <c:v>276.7751710644585</c:v>
                </c:pt>
                <c:pt idx="24">
                  <c:v>276.81324414422642</c:v>
                </c:pt>
                <c:pt idx="25">
                  <c:v>276.85390626665514</c:v>
                </c:pt>
                <c:pt idx="26">
                  <c:v>276.89732508577185</c:v>
                </c:pt>
                <c:pt idx="27">
                  <c:v>276.9436723511227</c:v>
                </c:pt>
                <c:pt idx="28">
                  <c:v>276.99311479001676</c:v>
                </c:pt>
                <c:pt idx="29">
                  <c:v>277.04583122518954</c:v>
                </c:pt>
                <c:pt idx="30">
                  <c:v>277.10202960714969</c:v>
                </c:pt>
                <c:pt idx="31">
                  <c:v>277.16192357394868</c:v>
                </c:pt>
                <c:pt idx="32">
                  <c:v>277.2256864850084</c:v>
                </c:pt>
                <c:pt idx="33">
                  <c:v>277.29359677569175</c:v>
                </c:pt>
                <c:pt idx="34">
                  <c:v>277.36585793444488</c:v>
                </c:pt>
                <c:pt idx="35">
                  <c:v>277.44275831388711</c:v>
                </c:pt>
                <c:pt idx="36">
                  <c:v>277.52452568902089</c:v>
                </c:pt>
                <c:pt idx="37">
                  <c:v>277.61146085945296</c:v>
                </c:pt>
                <c:pt idx="38">
                  <c:v>277.703837497785</c:v>
                </c:pt>
                <c:pt idx="39">
                  <c:v>277.80199566361813</c:v>
                </c:pt>
                <c:pt idx="40">
                  <c:v>277.90627338018521</c:v>
                </c:pt>
                <c:pt idx="41">
                  <c:v>278.01697384609906</c:v>
                </c:pt>
                <c:pt idx="42">
                  <c:v>278.13449381180408</c:v>
                </c:pt>
                <c:pt idx="43">
                  <c:v>278.26151742170384</c:v>
                </c:pt>
                <c:pt idx="44">
                  <c:v>278.39146864552811</c:v>
                </c:pt>
                <c:pt idx="45">
                  <c:v>278.53178353992115</c:v>
                </c:pt>
                <c:pt idx="46">
                  <c:v>278.68054611420609</c:v>
                </c:pt>
                <c:pt idx="47">
                  <c:v>278.83827330998639</c:v>
                </c:pt>
                <c:pt idx="48">
                  <c:v>279.00541667687048</c:v>
                </c:pt>
                <c:pt idx="49">
                  <c:v>279.1825471173571</c:v>
                </c:pt>
                <c:pt idx="50">
                  <c:v>279.3899948757437</c:v>
                </c:pt>
                <c:pt idx="51">
                  <c:v>279.56893995071289</c:v>
                </c:pt>
                <c:pt idx="52">
                  <c:v>279.75735748092472</c:v>
                </c:pt>
                <c:pt idx="53">
                  <c:v>280.00226458894622</c:v>
                </c:pt>
                <c:pt idx="54">
                  <c:v>280.238171881928</c:v>
                </c:pt>
                <c:pt idx="55">
                  <c:v>280.46171047891204</c:v>
                </c:pt>
                <c:pt idx="56">
                  <c:v>280.75222012882159</c:v>
                </c:pt>
                <c:pt idx="57">
                  <c:v>281.03193731043575</c:v>
                </c:pt>
                <c:pt idx="58">
                  <c:v>281.32806334388783</c:v>
                </c:pt>
                <c:pt idx="59">
                  <c:v>281.64183459006392</c:v>
                </c:pt>
                <c:pt idx="60">
                  <c:v>281.97495618638669</c:v>
                </c:pt>
                <c:pt idx="61">
                  <c:v>282.32936157026484</c:v>
                </c:pt>
                <c:pt idx="62">
                  <c:v>282.70743367633128</c:v>
                </c:pt>
                <c:pt idx="63">
                  <c:v>283.11181262002879</c:v>
                </c:pt>
                <c:pt idx="64">
                  <c:v>283.54559233165298</c:v>
                </c:pt>
                <c:pt idx="65">
                  <c:v>284.01214068078286</c:v>
                </c:pt>
                <c:pt idx="66">
                  <c:v>284.51527319141962</c:v>
                </c:pt>
                <c:pt idx="67">
                  <c:v>285.05907695811493</c:v>
                </c:pt>
                <c:pt idx="68">
                  <c:v>285.64826733038359</c:v>
                </c:pt>
                <c:pt idx="69">
                  <c:v>286.28766619916689</c:v>
                </c:pt>
                <c:pt idx="70">
                  <c:v>286.98256323088771</c:v>
                </c:pt>
                <c:pt idx="71">
                  <c:v>287.73891027936588</c:v>
                </c:pt>
                <c:pt idx="72">
                  <c:v>288.56259933510239</c:v>
                </c:pt>
                <c:pt idx="73">
                  <c:v>289.46053505272278</c:v>
                </c:pt>
                <c:pt idx="74">
                  <c:v>290.43946661155547</c:v>
                </c:pt>
                <c:pt idx="75">
                  <c:v>291.50717069173862</c:v>
                </c:pt>
                <c:pt idx="76">
                  <c:v>292.67135694051979</c:v>
                </c:pt>
                <c:pt idx="77">
                  <c:v>293.94069271895137</c:v>
                </c:pt>
                <c:pt idx="78">
                  <c:v>295.32403028090619</c:v>
                </c:pt>
                <c:pt idx="79">
                  <c:v>296.83093448008617</c:v>
                </c:pt>
                <c:pt idx="80">
                  <c:v>298.47100218763092</c:v>
                </c:pt>
                <c:pt idx="81">
                  <c:v>300.00283350500081</c:v>
                </c:pt>
                <c:pt idx="82">
                  <c:v>301.38095253839663</c:v>
                </c:pt>
                <c:pt idx="83">
                  <c:v>302.85205078353579</c:v>
                </c:pt>
                <c:pt idx="84">
                  <c:v>304.04920286589157</c:v>
                </c:pt>
                <c:pt idx="85">
                  <c:v>305.2231989076742</c:v>
                </c:pt>
                <c:pt idx="86">
                  <c:v>306.36337798566967</c:v>
                </c:pt>
                <c:pt idx="87">
                  <c:v>307.4553492397543</c:v>
                </c:pt>
                <c:pt idx="88">
                  <c:v>308.58797455230501</c:v>
                </c:pt>
                <c:pt idx="89">
                  <c:v>309.76257413945461</c:v>
                </c:pt>
                <c:pt idx="90">
                  <c:v>311.19936559324685</c:v>
                </c:pt>
                <c:pt idx="91">
                  <c:v>312.28753551480509</c:v>
                </c:pt>
                <c:pt idx="92">
                  <c:v>313.17483273471316</c:v>
                </c:pt>
                <c:pt idx="93">
                  <c:v>314.20976175367673</c:v>
                </c:pt>
                <c:pt idx="94">
                  <c:v>315.39935434651557</c:v>
                </c:pt>
                <c:pt idx="95">
                  <c:v>316.81996093176076</c:v>
                </c:pt>
                <c:pt idx="96">
                  <c:v>318.31666962380081</c:v>
                </c:pt>
                <c:pt idx="97">
                  <c:v>319.74724498056833</c:v>
                </c:pt>
                <c:pt idx="98">
                  <c:v>320.98404129347034</c:v>
                </c:pt>
                <c:pt idx="99">
                  <c:v>321.99708201708222</c:v>
                </c:pt>
                <c:pt idx="100">
                  <c:v>323.17582568761782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955-1041-93B4-435E4E631FE0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'24.26-DC'!$I$3:$I$114</c:f>
              <c:numCache>
                <c:formatCode>General</c:formatCode>
                <c:ptCount val="112"/>
                <c:pt idx="0">
                  <c:v>0.60012105999999998</c:v>
                </c:pt>
                <c:pt idx="1">
                  <c:v>0.60318309999999997</c:v>
                </c:pt>
                <c:pt idx="2">
                  <c:v>0.60624493999999995</c:v>
                </c:pt>
                <c:pt idx="3">
                  <c:v>0.60902270000000003</c:v>
                </c:pt>
                <c:pt idx="4">
                  <c:v>0.61180009999999996</c:v>
                </c:pt>
                <c:pt idx="5">
                  <c:v>0.61457768999999995</c:v>
                </c:pt>
                <c:pt idx="6">
                  <c:v>0.61735525000000002</c:v>
                </c:pt>
                <c:pt idx="7">
                  <c:v>0.62013271000000003</c:v>
                </c:pt>
                <c:pt idx="8">
                  <c:v>0.62291014</c:v>
                </c:pt>
                <c:pt idx="9">
                  <c:v>0.62568780000000002</c:v>
                </c:pt>
                <c:pt idx="10">
                  <c:v>0.62846548999999996</c:v>
                </c:pt>
                <c:pt idx="11">
                  <c:v>0.63124294999999997</c:v>
                </c:pt>
                <c:pt idx="12">
                  <c:v>0.63402048</c:v>
                </c:pt>
                <c:pt idx="13">
                  <c:v>0.63679752000000001</c:v>
                </c:pt>
                <c:pt idx="14">
                  <c:v>0.63957476000000002</c:v>
                </c:pt>
                <c:pt idx="15">
                  <c:v>0.64235218999999999</c:v>
                </c:pt>
                <c:pt idx="16">
                  <c:v>0.64512994000000001</c:v>
                </c:pt>
                <c:pt idx="17">
                  <c:v>0.64790766</c:v>
                </c:pt>
                <c:pt idx="18">
                  <c:v>0.65068486999999997</c:v>
                </c:pt>
                <c:pt idx="19">
                  <c:v>0.65346249000000001</c:v>
                </c:pt>
                <c:pt idx="20">
                  <c:v>0.65623978999999999</c:v>
                </c:pt>
                <c:pt idx="21">
                  <c:v>0.65901719000000003</c:v>
                </c:pt>
                <c:pt idx="22">
                  <c:v>0.66179500999999996</c:v>
                </c:pt>
                <c:pt idx="23">
                  <c:v>0.66457237999999996</c:v>
                </c:pt>
                <c:pt idx="24">
                  <c:v>0.66734974000000002</c:v>
                </c:pt>
                <c:pt idx="25">
                  <c:v>0.67012667999999997</c:v>
                </c:pt>
                <c:pt idx="26">
                  <c:v>0.67290397999999996</c:v>
                </c:pt>
                <c:pt idx="27">
                  <c:v>0.67568128000000005</c:v>
                </c:pt>
                <c:pt idx="28">
                  <c:v>0.67845800000000001</c:v>
                </c:pt>
                <c:pt idx="29">
                  <c:v>0.68123575000000003</c:v>
                </c:pt>
                <c:pt idx="30">
                  <c:v>0.68401283000000002</c:v>
                </c:pt>
                <c:pt idx="31">
                  <c:v>0.68678974000000004</c:v>
                </c:pt>
                <c:pt idx="32">
                  <c:v>0.68956722999999998</c:v>
                </c:pt>
                <c:pt idx="33">
                  <c:v>0.69234450000000003</c:v>
                </c:pt>
                <c:pt idx="34">
                  <c:v>0.69512099000000005</c:v>
                </c:pt>
                <c:pt idx="35">
                  <c:v>0.69789818999999997</c:v>
                </c:pt>
                <c:pt idx="36">
                  <c:v>0.7006751</c:v>
                </c:pt>
                <c:pt idx="37">
                  <c:v>0.70345239999999998</c:v>
                </c:pt>
                <c:pt idx="38">
                  <c:v>0.70622947000000003</c:v>
                </c:pt>
                <c:pt idx="39">
                  <c:v>0.70900673999999997</c:v>
                </c:pt>
                <c:pt idx="40">
                  <c:v>0.71178385</c:v>
                </c:pt>
                <c:pt idx="41">
                  <c:v>0.71456065999999996</c:v>
                </c:pt>
                <c:pt idx="42">
                  <c:v>0.71733769999999997</c:v>
                </c:pt>
                <c:pt idx="43">
                  <c:v>0.72011415000000001</c:v>
                </c:pt>
                <c:pt idx="44">
                  <c:v>0.72289132</c:v>
                </c:pt>
                <c:pt idx="45">
                  <c:v>0.72566839999999999</c:v>
                </c:pt>
                <c:pt idx="46">
                  <c:v>0.72844578999999998</c:v>
                </c:pt>
                <c:pt idx="47">
                  <c:v>0.73122290000000001</c:v>
                </c:pt>
                <c:pt idx="48">
                  <c:v>0.73399926000000004</c:v>
                </c:pt>
                <c:pt idx="49">
                  <c:v>0.73677577999999999</c:v>
                </c:pt>
                <c:pt idx="50">
                  <c:v>0.73955272000000005</c:v>
                </c:pt>
                <c:pt idx="51">
                  <c:v>0.74232969000000004</c:v>
                </c:pt>
                <c:pt idx="52">
                  <c:v>0.74510686000000004</c:v>
                </c:pt>
                <c:pt idx="53">
                  <c:v>0.74788345000000001</c:v>
                </c:pt>
                <c:pt idx="54">
                  <c:v>0.75066005999999996</c:v>
                </c:pt>
                <c:pt idx="55">
                  <c:v>0.75343671000000001</c:v>
                </c:pt>
                <c:pt idx="56">
                  <c:v>0.75621316999999999</c:v>
                </c:pt>
                <c:pt idx="57">
                  <c:v>0.75899017999999996</c:v>
                </c:pt>
                <c:pt idx="58">
                  <c:v>0.76176670000000002</c:v>
                </c:pt>
                <c:pt idx="59">
                  <c:v>0.76454299000000003</c:v>
                </c:pt>
                <c:pt idx="60">
                  <c:v>0.76731974000000003</c:v>
                </c:pt>
                <c:pt idx="61">
                  <c:v>0.77009629000000002</c:v>
                </c:pt>
                <c:pt idx="62">
                  <c:v>0.77287209999999995</c:v>
                </c:pt>
                <c:pt idx="63">
                  <c:v>0.77564891000000002</c:v>
                </c:pt>
                <c:pt idx="64">
                  <c:v>0.77842529999999999</c:v>
                </c:pt>
                <c:pt idx="65">
                  <c:v>0.78120224000000005</c:v>
                </c:pt>
                <c:pt idx="66">
                  <c:v>0.78397804000000004</c:v>
                </c:pt>
                <c:pt idx="67">
                  <c:v>0.78647078999999998</c:v>
                </c:pt>
                <c:pt idx="68">
                  <c:v>0.78953088999999999</c:v>
                </c:pt>
                <c:pt idx="69">
                  <c:v>0.79259055</c:v>
                </c:pt>
                <c:pt idx="70">
                  <c:v>0.79508270000000003</c:v>
                </c:pt>
                <c:pt idx="71">
                  <c:v>0.79814229000000003</c:v>
                </c:pt>
                <c:pt idx="72">
                  <c:v>0.80091822999999995</c:v>
                </c:pt>
                <c:pt idx="73">
                  <c:v>0.80369354000000004</c:v>
                </c:pt>
                <c:pt idx="74">
                  <c:v>0.80646914999999997</c:v>
                </c:pt>
                <c:pt idx="75">
                  <c:v>0.80924509</c:v>
                </c:pt>
                <c:pt idx="76">
                  <c:v>0.81173713000000003</c:v>
                </c:pt>
                <c:pt idx="77">
                  <c:v>0.81451267000000005</c:v>
                </c:pt>
                <c:pt idx="78">
                  <c:v>0.81728849999999997</c:v>
                </c:pt>
                <c:pt idx="79">
                  <c:v>0.82006316999999995</c:v>
                </c:pt>
                <c:pt idx="80">
                  <c:v>0.82283757999999996</c:v>
                </c:pt>
                <c:pt idx="81">
                  <c:v>0.82561262999999996</c:v>
                </c:pt>
                <c:pt idx="82">
                  <c:v>0.82838661999999996</c:v>
                </c:pt>
                <c:pt idx="83">
                  <c:v>0.83116038000000003</c:v>
                </c:pt>
                <c:pt idx="84">
                  <c:v>0.83403996000000002</c:v>
                </c:pt>
                <c:pt idx="85">
                  <c:v>0.83670887000000005</c:v>
                </c:pt>
                <c:pt idx="86">
                  <c:v>0.83965139</c:v>
                </c:pt>
                <c:pt idx="87">
                  <c:v>0.84225110999999997</c:v>
                </c:pt>
                <c:pt idx="88">
                  <c:v>0.84488786999999999</c:v>
                </c:pt>
                <c:pt idx="89">
                  <c:v>0.84733051999999998</c:v>
                </c:pt>
                <c:pt idx="90">
                  <c:v>0.84930194000000003</c:v>
                </c:pt>
                <c:pt idx="91">
                  <c:v>0.85084024000000003</c:v>
                </c:pt>
                <c:pt idx="92">
                  <c:v>0.85243913000000004</c:v>
                </c:pt>
                <c:pt idx="93">
                  <c:v>0.85384462999999999</c:v>
                </c:pt>
                <c:pt idx="94">
                  <c:v>0.85550738999999998</c:v>
                </c:pt>
                <c:pt idx="95">
                  <c:v>0.85700306999999998</c:v>
                </c:pt>
                <c:pt idx="96">
                  <c:v>0.85845307000000004</c:v>
                </c:pt>
                <c:pt idx="97">
                  <c:v>0.85949560000000003</c:v>
                </c:pt>
                <c:pt idx="98">
                  <c:v>0.86045141000000003</c:v>
                </c:pt>
                <c:pt idx="99">
                  <c:v>0.86151802</c:v>
                </c:pt>
                <c:pt idx="100">
                  <c:v>0.86225858</c:v>
                </c:pt>
                <c:pt idx="101">
                  <c:v>0.86279269000000003</c:v>
                </c:pt>
                <c:pt idx="102">
                  <c:v>0.86361823999999998</c:v>
                </c:pt>
                <c:pt idx="103">
                  <c:v>0.86446268999999998</c:v>
                </c:pt>
                <c:pt idx="104">
                  <c:v>0.86544485000000004</c:v>
                </c:pt>
                <c:pt idx="105">
                  <c:v>0.86631908999999996</c:v>
                </c:pt>
                <c:pt idx="106">
                  <c:v>0.86715301</c:v>
                </c:pt>
                <c:pt idx="107">
                  <c:v>0.86765548000000003</c:v>
                </c:pt>
                <c:pt idx="108">
                  <c:v>0.86840200000000001</c:v>
                </c:pt>
                <c:pt idx="109">
                  <c:v>0.86893726999999998</c:v>
                </c:pt>
                <c:pt idx="110">
                  <c:v>0.86958921</c:v>
                </c:pt>
                <c:pt idx="111">
                  <c:v>0.87005167999999999</c:v>
                </c:pt>
              </c:numCache>
            </c:numRef>
          </c:xVal>
          <c:yVal>
            <c:numRef>
              <c:f>'24.26-DC'!$J$3:$J$114</c:f>
              <c:numCache>
                <c:formatCode>General</c:formatCode>
                <c:ptCount val="112"/>
                <c:pt idx="0">
                  <c:v>225.687352</c:v>
                </c:pt>
                <c:pt idx="1">
                  <c:v>225.657352</c:v>
                </c:pt>
                <c:pt idx="2">
                  <c:v>225.661689</c:v>
                </c:pt>
                <c:pt idx="3">
                  <c:v>225.66562300000001</c:v>
                </c:pt>
                <c:pt idx="4">
                  <c:v>225.73250999999999</c:v>
                </c:pt>
                <c:pt idx="5">
                  <c:v>225.76505900000001</c:v>
                </c:pt>
                <c:pt idx="6">
                  <c:v>225.80333099999999</c:v>
                </c:pt>
                <c:pt idx="7">
                  <c:v>225.85877099999999</c:v>
                </c:pt>
                <c:pt idx="8">
                  <c:v>225.91993500000001</c:v>
                </c:pt>
                <c:pt idx="9">
                  <c:v>225.94103799999999</c:v>
                </c:pt>
                <c:pt idx="10">
                  <c:v>225.95641800000001</c:v>
                </c:pt>
                <c:pt idx="11">
                  <c:v>226.01185899999999</c:v>
                </c:pt>
                <c:pt idx="12">
                  <c:v>226.05585400000001</c:v>
                </c:pt>
                <c:pt idx="13">
                  <c:v>226.18569199999999</c:v>
                </c:pt>
                <c:pt idx="14">
                  <c:v>226.281193</c:v>
                </c:pt>
                <c:pt idx="15">
                  <c:v>226.34235699999999</c:v>
                </c:pt>
                <c:pt idx="16">
                  <c:v>226.34629100000001</c:v>
                </c:pt>
                <c:pt idx="17">
                  <c:v>226.35594900000001</c:v>
                </c:pt>
                <c:pt idx="18">
                  <c:v>226.45717300000001</c:v>
                </c:pt>
                <c:pt idx="19">
                  <c:v>226.48399900000001</c:v>
                </c:pt>
                <c:pt idx="20">
                  <c:v>226.56805399999999</c:v>
                </c:pt>
                <c:pt idx="21">
                  <c:v>226.63494</c:v>
                </c:pt>
                <c:pt idx="22">
                  <c:v>226.62742900000001</c:v>
                </c:pt>
                <c:pt idx="23">
                  <c:v>226.70003800000001</c:v>
                </c:pt>
                <c:pt idx="24">
                  <c:v>226.772648</c:v>
                </c:pt>
                <c:pt idx="25">
                  <c:v>226.91965500000001</c:v>
                </c:pt>
                <c:pt idx="26">
                  <c:v>227.00371000000001</c:v>
                </c:pt>
                <c:pt idx="27">
                  <c:v>227.08919599999999</c:v>
                </c:pt>
                <c:pt idx="28">
                  <c:v>227.274833</c:v>
                </c:pt>
                <c:pt idx="29">
                  <c:v>227.27876699999999</c:v>
                </c:pt>
                <c:pt idx="30">
                  <c:v>227.402883</c:v>
                </c:pt>
                <c:pt idx="31">
                  <c:v>227.55561299999999</c:v>
                </c:pt>
                <c:pt idx="32">
                  <c:v>227.60533100000001</c:v>
                </c:pt>
                <c:pt idx="33">
                  <c:v>227.695109</c:v>
                </c:pt>
                <c:pt idx="34">
                  <c:v>227.922236</c:v>
                </c:pt>
                <c:pt idx="35">
                  <c:v>228.02346</c:v>
                </c:pt>
                <c:pt idx="36">
                  <c:v>228.17618999999999</c:v>
                </c:pt>
                <c:pt idx="37">
                  <c:v>228.260246</c:v>
                </c:pt>
                <c:pt idx="38">
                  <c:v>228.38436100000001</c:v>
                </c:pt>
                <c:pt idx="39">
                  <c:v>228.47413900000001</c:v>
                </c:pt>
                <c:pt idx="40">
                  <c:v>228.59253200000001</c:v>
                </c:pt>
                <c:pt idx="41">
                  <c:v>228.76243099999999</c:v>
                </c:pt>
                <c:pt idx="42">
                  <c:v>228.892269</c:v>
                </c:pt>
                <c:pt idx="43">
                  <c:v>229.12512000000001</c:v>
                </c:pt>
                <c:pt idx="44">
                  <c:v>229.232067</c:v>
                </c:pt>
                <c:pt idx="45">
                  <c:v>229.35618199999999</c:v>
                </c:pt>
                <c:pt idx="46">
                  <c:v>229.423068</c:v>
                </c:pt>
                <c:pt idx="47">
                  <c:v>229.541461</c:v>
                </c:pt>
                <c:pt idx="48">
                  <c:v>229.791481</c:v>
                </c:pt>
                <c:pt idx="49">
                  <c:v>230.01288500000001</c:v>
                </c:pt>
                <c:pt idx="50">
                  <c:v>230.15989300000001</c:v>
                </c:pt>
                <c:pt idx="51">
                  <c:v>230.301177</c:v>
                </c:pt>
                <c:pt idx="52">
                  <c:v>230.40812399999999</c:v>
                </c:pt>
                <c:pt idx="53">
                  <c:v>230.61808300000001</c:v>
                </c:pt>
                <c:pt idx="54">
                  <c:v>230.82231899999999</c:v>
                </c:pt>
                <c:pt idx="55">
                  <c:v>231.02083200000001</c:v>
                </c:pt>
                <c:pt idx="56">
                  <c:v>231.253683</c:v>
                </c:pt>
                <c:pt idx="57">
                  <c:v>231.38924399999999</c:v>
                </c:pt>
                <c:pt idx="58">
                  <c:v>231.610649</c:v>
                </c:pt>
                <c:pt idx="59">
                  <c:v>231.87211500000001</c:v>
                </c:pt>
                <c:pt idx="60">
                  <c:v>232.053459</c:v>
                </c:pt>
                <c:pt idx="61">
                  <c:v>232.26914099999999</c:v>
                </c:pt>
                <c:pt idx="62">
                  <c:v>232.61501899999999</c:v>
                </c:pt>
                <c:pt idx="63">
                  <c:v>232.786349</c:v>
                </c:pt>
                <c:pt idx="64">
                  <c:v>233.03064499999999</c:v>
                </c:pt>
                <c:pt idx="65">
                  <c:v>233.17765199999999</c:v>
                </c:pt>
                <c:pt idx="66">
                  <c:v>233.52496099999999</c:v>
                </c:pt>
                <c:pt idx="67">
                  <c:v>233.69016500000001</c:v>
                </c:pt>
                <c:pt idx="68">
                  <c:v>234.00210899999999</c:v>
                </c:pt>
                <c:pt idx="69">
                  <c:v>234.38988000000001</c:v>
                </c:pt>
                <c:pt idx="70">
                  <c:v>234.66095799999999</c:v>
                </c:pt>
                <c:pt idx="71">
                  <c:v>235.06160600000001</c:v>
                </c:pt>
                <c:pt idx="72">
                  <c:v>235.38602299999999</c:v>
                </c:pt>
                <c:pt idx="73">
                  <c:v>235.819176</c:v>
                </c:pt>
                <c:pt idx="74">
                  <c:v>236.20082199999999</c:v>
                </c:pt>
                <c:pt idx="75">
                  <c:v>236.525239</c:v>
                </c:pt>
                <c:pt idx="76">
                  <c:v>236.81491700000001</c:v>
                </c:pt>
                <c:pt idx="77">
                  <c:v>237.208009</c:v>
                </c:pt>
                <c:pt idx="78">
                  <c:v>237.55102600000001</c:v>
                </c:pt>
                <c:pt idx="79">
                  <c:v>238.097205</c:v>
                </c:pt>
                <c:pt idx="80">
                  <c:v>238.69059899999999</c:v>
                </c:pt>
                <c:pt idx="81">
                  <c:v>239.17096599999999</c:v>
                </c:pt>
                <c:pt idx="82">
                  <c:v>239.83732599999999</c:v>
                </c:pt>
                <c:pt idx="83">
                  <c:v>240.54517799999999</c:v>
                </c:pt>
                <c:pt idx="84">
                  <c:v>241.145398</c:v>
                </c:pt>
                <c:pt idx="85">
                  <c:v>241.78844599999999</c:v>
                </c:pt>
                <c:pt idx="86">
                  <c:v>242.794307</c:v>
                </c:pt>
                <c:pt idx="87">
                  <c:v>244.13201000000001</c:v>
                </c:pt>
                <c:pt idx="88">
                  <c:v>245.24742800000001</c:v>
                </c:pt>
                <c:pt idx="89">
                  <c:v>246.73726500000001</c:v>
                </c:pt>
                <c:pt idx="90">
                  <c:v>247.957345</c:v>
                </c:pt>
                <c:pt idx="91">
                  <c:v>249.11169799999999</c:v>
                </c:pt>
                <c:pt idx="92">
                  <c:v>250.51165700000001</c:v>
                </c:pt>
                <c:pt idx="93">
                  <c:v>251.91750400000001</c:v>
                </c:pt>
                <c:pt idx="94">
                  <c:v>253.61940999999999</c:v>
                </c:pt>
                <c:pt idx="95">
                  <c:v>255.38916800000001</c:v>
                </c:pt>
                <c:pt idx="96">
                  <c:v>257.40073100000001</c:v>
                </c:pt>
                <c:pt idx="97">
                  <c:v>259.101924</c:v>
                </c:pt>
                <c:pt idx="98">
                  <c:v>260.63162399999999</c:v>
                </c:pt>
                <c:pt idx="99">
                  <c:v>262.044669</c:v>
                </c:pt>
                <c:pt idx="100">
                  <c:v>263.55719900000003</c:v>
                </c:pt>
                <c:pt idx="101">
                  <c:v>265.32090199999999</c:v>
                </c:pt>
                <c:pt idx="102">
                  <c:v>266.85091699999998</c:v>
                </c:pt>
                <c:pt idx="103">
                  <c:v>268.732103</c:v>
                </c:pt>
                <c:pt idx="104">
                  <c:v>270.67611900000003</c:v>
                </c:pt>
                <c:pt idx="105">
                  <c:v>272.69721700000002</c:v>
                </c:pt>
                <c:pt idx="106">
                  <c:v>274.73001900000003</c:v>
                </c:pt>
                <c:pt idx="107">
                  <c:v>276.66672899999998</c:v>
                </c:pt>
                <c:pt idx="108">
                  <c:v>278.61231900000001</c:v>
                </c:pt>
                <c:pt idx="109">
                  <c:v>280.70012600000001</c:v>
                </c:pt>
                <c:pt idx="110">
                  <c:v>282.62582099999997</c:v>
                </c:pt>
                <c:pt idx="111">
                  <c:v>284.56541199999998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601-2F46-BF9F-9D7AA0E683FB}"/>
            </c:ext>
          </c:extLst>
        </c:ser>
        <c:ser>
          <c:idx val="2"/>
          <c:order val="3"/>
          <c:tx>
            <c:v>cl0.4Neu</c:v>
          </c:tx>
          <c:spPr>
            <a:ln w="19050" cap="rnd">
              <a:solidFill>
                <a:srgbClr val="00B0F0">
                  <a:alpha val="7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'24.26-DC'!$I$3:$I$114</c:f>
              <c:numCache>
                <c:formatCode>General</c:formatCode>
                <c:ptCount val="112"/>
                <c:pt idx="0">
                  <c:v>0.60012105999999998</c:v>
                </c:pt>
                <c:pt idx="1">
                  <c:v>0.60318309999999997</c:v>
                </c:pt>
                <c:pt idx="2">
                  <c:v>0.60624493999999995</c:v>
                </c:pt>
                <c:pt idx="3">
                  <c:v>0.60902270000000003</c:v>
                </c:pt>
                <c:pt idx="4">
                  <c:v>0.61180009999999996</c:v>
                </c:pt>
                <c:pt idx="5">
                  <c:v>0.61457768999999995</c:v>
                </c:pt>
                <c:pt idx="6">
                  <c:v>0.61735525000000002</c:v>
                </c:pt>
                <c:pt idx="7">
                  <c:v>0.62013271000000003</c:v>
                </c:pt>
                <c:pt idx="8">
                  <c:v>0.62291014</c:v>
                </c:pt>
                <c:pt idx="9">
                  <c:v>0.62568780000000002</c:v>
                </c:pt>
                <c:pt idx="10">
                  <c:v>0.62846548999999996</c:v>
                </c:pt>
                <c:pt idx="11">
                  <c:v>0.63124294999999997</c:v>
                </c:pt>
                <c:pt idx="12">
                  <c:v>0.63402048</c:v>
                </c:pt>
                <c:pt idx="13">
                  <c:v>0.63679752000000001</c:v>
                </c:pt>
                <c:pt idx="14">
                  <c:v>0.63957476000000002</c:v>
                </c:pt>
                <c:pt idx="15">
                  <c:v>0.64235218999999999</c:v>
                </c:pt>
                <c:pt idx="16">
                  <c:v>0.64512994000000001</c:v>
                </c:pt>
                <c:pt idx="17">
                  <c:v>0.64790766</c:v>
                </c:pt>
                <c:pt idx="18">
                  <c:v>0.65068486999999997</c:v>
                </c:pt>
                <c:pt idx="19">
                  <c:v>0.65346249000000001</c:v>
                </c:pt>
                <c:pt idx="20">
                  <c:v>0.65623978999999999</c:v>
                </c:pt>
                <c:pt idx="21">
                  <c:v>0.65901719000000003</c:v>
                </c:pt>
                <c:pt idx="22">
                  <c:v>0.66179500999999996</c:v>
                </c:pt>
                <c:pt idx="23">
                  <c:v>0.66457237999999996</c:v>
                </c:pt>
                <c:pt idx="24">
                  <c:v>0.66734974000000002</c:v>
                </c:pt>
                <c:pt idx="25">
                  <c:v>0.67012667999999997</c:v>
                </c:pt>
                <c:pt idx="26">
                  <c:v>0.67290397999999996</c:v>
                </c:pt>
                <c:pt idx="27">
                  <c:v>0.67568128000000005</c:v>
                </c:pt>
                <c:pt idx="28">
                  <c:v>0.67845800000000001</c:v>
                </c:pt>
                <c:pt idx="29">
                  <c:v>0.68123575000000003</c:v>
                </c:pt>
                <c:pt idx="30">
                  <c:v>0.68401283000000002</c:v>
                </c:pt>
                <c:pt idx="31">
                  <c:v>0.68678974000000004</c:v>
                </c:pt>
                <c:pt idx="32">
                  <c:v>0.68956722999999998</c:v>
                </c:pt>
                <c:pt idx="33">
                  <c:v>0.69234450000000003</c:v>
                </c:pt>
                <c:pt idx="34">
                  <c:v>0.69512099000000005</c:v>
                </c:pt>
                <c:pt idx="35">
                  <c:v>0.69789818999999997</c:v>
                </c:pt>
                <c:pt idx="36">
                  <c:v>0.7006751</c:v>
                </c:pt>
                <c:pt idx="37">
                  <c:v>0.70345239999999998</c:v>
                </c:pt>
                <c:pt idx="38">
                  <c:v>0.70622947000000003</c:v>
                </c:pt>
                <c:pt idx="39">
                  <c:v>0.70900673999999997</c:v>
                </c:pt>
                <c:pt idx="40">
                  <c:v>0.71178385</c:v>
                </c:pt>
                <c:pt idx="41">
                  <c:v>0.71456065999999996</c:v>
                </c:pt>
                <c:pt idx="42">
                  <c:v>0.71733769999999997</c:v>
                </c:pt>
                <c:pt idx="43">
                  <c:v>0.72011415000000001</c:v>
                </c:pt>
                <c:pt idx="44">
                  <c:v>0.72289132</c:v>
                </c:pt>
                <c:pt idx="45">
                  <c:v>0.72566839999999999</c:v>
                </c:pt>
                <c:pt idx="46">
                  <c:v>0.72844578999999998</c:v>
                </c:pt>
                <c:pt idx="47">
                  <c:v>0.73122290000000001</c:v>
                </c:pt>
                <c:pt idx="48">
                  <c:v>0.73399926000000004</c:v>
                </c:pt>
                <c:pt idx="49">
                  <c:v>0.73677577999999999</c:v>
                </c:pt>
                <c:pt idx="50">
                  <c:v>0.73955272000000005</c:v>
                </c:pt>
                <c:pt idx="51">
                  <c:v>0.74232969000000004</c:v>
                </c:pt>
                <c:pt idx="52">
                  <c:v>0.74510686000000004</c:v>
                </c:pt>
                <c:pt idx="53">
                  <c:v>0.74788345000000001</c:v>
                </c:pt>
                <c:pt idx="54">
                  <c:v>0.75066005999999996</c:v>
                </c:pt>
                <c:pt idx="55">
                  <c:v>0.75343671000000001</c:v>
                </c:pt>
                <c:pt idx="56">
                  <c:v>0.75621316999999999</c:v>
                </c:pt>
                <c:pt idx="57">
                  <c:v>0.75899017999999996</c:v>
                </c:pt>
                <c:pt idx="58">
                  <c:v>0.76176670000000002</c:v>
                </c:pt>
                <c:pt idx="59">
                  <c:v>0.76454299000000003</c:v>
                </c:pt>
                <c:pt idx="60">
                  <c:v>0.76731974000000003</c:v>
                </c:pt>
                <c:pt idx="61">
                  <c:v>0.77009629000000002</c:v>
                </c:pt>
                <c:pt idx="62">
                  <c:v>0.77287209999999995</c:v>
                </c:pt>
                <c:pt idx="63">
                  <c:v>0.77564891000000002</c:v>
                </c:pt>
                <c:pt idx="64">
                  <c:v>0.77842529999999999</c:v>
                </c:pt>
                <c:pt idx="65">
                  <c:v>0.78120224000000005</c:v>
                </c:pt>
                <c:pt idx="66">
                  <c:v>0.78397804000000004</c:v>
                </c:pt>
                <c:pt idx="67">
                  <c:v>0.78647078999999998</c:v>
                </c:pt>
                <c:pt idx="68">
                  <c:v>0.78953088999999999</c:v>
                </c:pt>
                <c:pt idx="69">
                  <c:v>0.79259055</c:v>
                </c:pt>
                <c:pt idx="70">
                  <c:v>0.79508270000000003</c:v>
                </c:pt>
                <c:pt idx="71">
                  <c:v>0.79814229000000003</c:v>
                </c:pt>
                <c:pt idx="72">
                  <c:v>0.80091822999999995</c:v>
                </c:pt>
                <c:pt idx="73">
                  <c:v>0.80369354000000004</c:v>
                </c:pt>
                <c:pt idx="74">
                  <c:v>0.80646914999999997</c:v>
                </c:pt>
                <c:pt idx="75">
                  <c:v>0.80924509</c:v>
                </c:pt>
                <c:pt idx="76">
                  <c:v>0.81173713000000003</c:v>
                </c:pt>
                <c:pt idx="77">
                  <c:v>0.81451267000000005</c:v>
                </c:pt>
                <c:pt idx="78">
                  <c:v>0.81728849999999997</c:v>
                </c:pt>
                <c:pt idx="79">
                  <c:v>0.82006316999999995</c:v>
                </c:pt>
                <c:pt idx="80">
                  <c:v>0.82283757999999996</c:v>
                </c:pt>
                <c:pt idx="81">
                  <c:v>0.82561262999999996</c:v>
                </c:pt>
                <c:pt idx="82">
                  <c:v>0.82838661999999996</c:v>
                </c:pt>
                <c:pt idx="83">
                  <c:v>0.83116038000000003</c:v>
                </c:pt>
                <c:pt idx="84">
                  <c:v>0.83403996000000002</c:v>
                </c:pt>
                <c:pt idx="85">
                  <c:v>0.83670887000000005</c:v>
                </c:pt>
                <c:pt idx="86">
                  <c:v>0.83965139</c:v>
                </c:pt>
                <c:pt idx="87">
                  <c:v>0.84225110999999997</c:v>
                </c:pt>
                <c:pt idx="88">
                  <c:v>0.84488786999999999</c:v>
                </c:pt>
                <c:pt idx="89">
                  <c:v>0.84733051999999998</c:v>
                </c:pt>
                <c:pt idx="90">
                  <c:v>0.84930194000000003</c:v>
                </c:pt>
                <c:pt idx="91">
                  <c:v>0.85084024000000003</c:v>
                </c:pt>
                <c:pt idx="92">
                  <c:v>0.85243913000000004</c:v>
                </c:pt>
                <c:pt idx="93">
                  <c:v>0.85384462999999999</c:v>
                </c:pt>
                <c:pt idx="94">
                  <c:v>0.85550738999999998</c:v>
                </c:pt>
                <c:pt idx="95">
                  <c:v>0.85700306999999998</c:v>
                </c:pt>
                <c:pt idx="96">
                  <c:v>0.85845307000000004</c:v>
                </c:pt>
                <c:pt idx="97">
                  <c:v>0.85949560000000003</c:v>
                </c:pt>
                <c:pt idx="98">
                  <c:v>0.86045141000000003</c:v>
                </c:pt>
                <c:pt idx="99">
                  <c:v>0.86151802</c:v>
                </c:pt>
                <c:pt idx="100">
                  <c:v>0.86225858</c:v>
                </c:pt>
                <c:pt idx="101">
                  <c:v>0.86279269000000003</c:v>
                </c:pt>
                <c:pt idx="102">
                  <c:v>0.86361823999999998</c:v>
                </c:pt>
                <c:pt idx="103">
                  <c:v>0.86446268999999998</c:v>
                </c:pt>
                <c:pt idx="104">
                  <c:v>0.86544485000000004</c:v>
                </c:pt>
                <c:pt idx="105">
                  <c:v>0.86631908999999996</c:v>
                </c:pt>
                <c:pt idx="106">
                  <c:v>0.86715301</c:v>
                </c:pt>
                <c:pt idx="107">
                  <c:v>0.86765548000000003</c:v>
                </c:pt>
                <c:pt idx="108">
                  <c:v>0.86840200000000001</c:v>
                </c:pt>
                <c:pt idx="109">
                  <c:v>0.86893726999999998</c:v>
                </c:pt>
                <c:pt idx="110">
                  <c:v>0.86958921</c:v>
                </c:pt>
                <c:pt idx="111">
                  <c:v>0.87005167999999999</c:v>
                </c:pt>
              </c:numCache>
            </c:numRef>
          </c:xVal>
          <c:yVal>
            <c:numRef>
              <c:f>'24.26-DC'!$K$3:$K$114</c:f>
              <c:numCache>
                <c:formatCode>General</c:formatCode>
                <c:ptCount val="112"/>
                <c:pt idx="0">
                  <c:v>228.48127236111486</c:v>
                </c:pt>
                <c:pt idx="1">
                  <c:v>228.48621787511865</c:v>
                </c:pt>
                <c:pt idx="2">
                  <c:v>228.49161600937714</c:v>
                </c:pt>
                <c:pt idx="3">
                  <c:v>228.4969356091467</c:v>
                </c:pt>
                <c:pt idx="4">
                  <c:v>228.50268611546619</c:v>
                </c:pt>
                <c:pt idx="5">
                  <c:v>228.50889940326772</c:v>
                </c:pt>
                <c:pt idx="6">
                  <c:v>228.51560770060161</c:v>
                </c:pt>
                <c:pt idx="7">
                  <c:v>228.52284548814941</c:v>
                </c:pt>
                <c:pt idx="8">
                  <c:v>228.53064970594676</c:v>
                </c:pt>
                <c:pt idx="9">
                  <c:v>228.53906016911748</c:v>
                </c:pt>
                <c:pt idx="10">
                  <c:v>228.54811772427263</c:v>
                </c:pt>
                <c:pt idx="11">
                  <c:v>228.55786527828354</c:v>
                </c:pt>
                <c:pt idx="12">
                  <c:v>228.56835023788778</c:v>
                </c:pt>
                <c:pt idx="13">
                  <c:v>228.57961944270508</c:v>
                </c:pt>
                <c:pt idx="14">
                  <c:v>228.59172755242713</c:v>
                </c:pt>
                <c:pt idx="15">
                  <c:v>228.60472969874917</c:v>
                </c:pt>
                <c:pt idx="16">
                  <c:v>228.61868491507377</c:v>
                </c:pt>
                <c:pt idx="17">
                  <c:v>228.63365310213817</c:v>
                </c:pt>
                <c:pt idx="18">
                  <c:v>228.64969636244993</c:v>
                </c:pt>
                <c:pt idx="19">
                  <c:v>228.66688861501868</c:v>
                </c:pt>
                <c:pt idx="20">
                  <c:v>228.68529790516311</c:v>
                </c:pt>
                <c:pt idx="21">
                  <c:v>228.70500343167055</c:v>
                </c:pt>
                <c:pt idx="22">
                  <c:v>228.72608866511712</c:v>
                </c:pt>
                <c:pt idx="23">
                  <c:v>228.74863227284459</c:v>
                </c:pt>
                <c:pt idx="24">
                  <c:v>228.77272744388404</c:v>
                </c:pt>
                <c:pt idx="25">
                  <c:v>228.79846514187818</c:v>
                </c:pt>
                <c:pt idx="26">
                  <c:v>228.82595261403236</c:v>
                </c:pt>
                <c:pt idx="27">
                  <c:v>228.85529215625454</c:v>
                </c:pt>
                <c:pt idx="28">
                  <c:v>228.88658826094695</c:v>
                </c:pt>
                <c:pt idx="29">
                  <c:v>228.91997681787257</c:v>
                </c:pt>
                <c:pt idx="30">
                  <c:v>228.95556135619896</c:v>
                </c:pt>
                <c:pt idx="31">
                  <c:v>228.99347745620292</c:v>
                </c:pt>
                <c:pt idx="32">
                  <c:v>229.03387306357433</c:v>
                </c:pt>
                <c:pt idx="33">
                  <c:v>229.07688155625965</c:v>
                </c:pt>
                <c:pt idx="34">
                  <c:v>229.12264502886325</c:v>
                </c:pt>
                <c:pt idx="35">
                  <c:v>229.17134827376179</c:v>
                </c:pt>
                <c:pt idx="36">
                  <c:v>229.22314329912393</c:v>
                </c:pt>
                <c:pt idx="37">
                  <c:v>229.27822089024664</c:v>
                </c:pt>
                <c:pt idx="38">
                  <c:v>229.33675644968977</c:v>
                </c:pt>
                <c:pt idx="39">
                  <c:v>229.39895642674267</c:v>
                </c:pt>
                <c:pt idx="40">
                  <c:v>229.46502081585163</c:v>
                </c:pt>
                <c:pt idx="41">
                  <c:v>229.53516438520336</c:v>
                </c:pt>
                <c:pt idx="42">
                  <c:v>229.60963118376733</c:v>
                </c:pt>
                <c:pt idx="43">
                  <c:v>229.68864151740729</c:v>
                </c:pt>
                <c:pt idx="44">
                  <c:v>229.77248930755377</c:v>
                </c:pt>
                <c:pt idx="45">
                  <c:v>229.86142194578306</c:v>
                </c:pt>
                <c:pt idx="46">
                  <c:v>229.95573779968913</c:v>
                </c:pt>
                <c:pt idx="47">
                  <c:v>230.0557173831798</c:v>
                </c:pt>
                <c:pt idx="48">
                  <c:v>230.1616573746889</c:v>
                </c:pt>
                <c:pt idx="49">
                  <c:v>230.27392474330603</c:v>
                </c:pt>
                <c:pt idx="50">
                  <c:v>230.3928847371883</c:v>
                </c:pt>
                <c:pt idx="51">
                  <c:v>230.51889476252722</c:v>
                </c:pt>
                <c:pt idx="52">
                  <c:v>230.65235689797692</c:v>
                </c:pt>
                <c:pt idx="53">
                  <c:v>230.79364775787676</c:v>
                </c:pt>
                <c:pt idx="54">
                  <c:v>230.94323477704756</c:v>
                </c:pt>
                <c:pt idx="55">
                  <c:v>231.10158384439166</c:v>
                </c:pt>
                <c:pt idx="56">
                  <c:v>231.2691726008623</c:v>
                </c:pt>
                <c:pt idx="57">
                  <c:v>231.44656796605437</c:v>
                </c:pt>
                <c:pt idx="58">
                  <c:v>231.63425501577623</c:v>
                </c:pt>
                <c:pt idx="59">
                  <c:v>231.83283138690268</c:v>
                </c:pt>
                <c:pt idx="60">
                  <c:v>232.04296736437837</c:v>
                </c:pt>
                <c:pt idx="61">
                  <c:v>232.2652721769511</c:v>
                </c:pt>
                <c:pt idx="62">
                  <c:v>232.50039444385601</c:v>
                </c:pt>
                <c:pt idx="63">
                  <c:v>232.74922562421537</c:v>
                </c:pt>
                <c:pt idx="64">
                  <c:v>233.01243229116142</c:v>
                </c:pt>
                <c:pt idx="65">
                  <c:v>233.2909557497309</c:v>
                </c:pt>
                <c:pt idx="66">
                  <c:v>233.58564607764782</c:v>
                </c:pt>
                <c:pt idx="67">
                  <c:v>233.86526409382941</c:v>
                </c:pt>
                <c:pt idx="68">
                  <c:v>234.22976683770162</c:v>
                </c:pt>
                <c:pt idx="69">
                  <c:v>234.62020942317429</c:v>
                </c:pt>
                <c:pt idx="70">
                  <c:v>234.95968260593344</c:v>
                </c:pt>
                <c:pt idx="71">
                  <c:v>235.40598088793161</c:v>
                </c:pt>
                <c:pt idx="72">
                  <c:v>235.84241839007365</c:v>
                </c:pt>
                <c:pt idx="73">
                  <c:v>236.31242450483467</c:v>
                </c:pt>
                <c:pt idx="74">
                  <c:v>236.82012791244176</c:v>
                </c:pt>
                <c:pt idx="75">
                  <c:v>237.36992981828638</c:v>
                </c:pt>
                <c:pt idx="76">
                  <c:v>237.90325422622018</c:v>
                </c:pt>
                <c:pt idx="77">
                  <c:v>238.54629312664326</c:v>
                </c:pt>
                <c:pt idx="78">
                  <c:v>239.24653617684862</c:v>
                </c:pt>
                <c:pt idx="79">
                  <c:v>240.00967406534636</c:v>
                </c:pt>
                <c:pt idx="80">
                  <c:v>240.84246419190418</c:v>
                </c:pt>
                <c:pt idx="81">
                  <c:v>241.7522501046767</c:v>
                </c:pt>
                <c:pt idx="82">
                  <c:v>242.74603547198734</c:v>
                </c:pt>
                <c:pt idx="83">
                  <c:v>243.83218471824733</c:v>
                </c:pt>
                <c:pt idx="84">
                  <c:v>245.06690472397281</c:v>
                </c:pt>
                <c:pt idx="85">
                  <c:v>246.31772653087404</c:v>
                </c:pt>
                <c:pt idx="86">
                  <c:v>247.82640508271004</c:v>
                </c:pt>
                <c:pt idx="87">
                  <c:v>249.2823300031144</c:v>
                </c:pt>
                <c:pt idx="88">
                  <c:v>250.88697505835523</c:v>
                </c:pt>
                <c:pt idx="89">
                  <c:v>252.49759956245765</c:v>
                </c:pt>
                <c:pt idx="90">
                  <c:v>253.89078902675931</c:v>
                </c:pt>
                <c:pt idx="91">
                  <c:v>255.03922440878688</c:v>
                </c:pt>
                <c:pt idx="92">
                  <c:v>256.2927661273651</c:v>
                </c:pt>
                <c:pt idx="93">
                  <c:v>257.44735384080207</c:v>
                </c:pt>
                <c:pt idx="94">
                  <c:v>258.87983445090276</c:v>
                </c:pt>
                <c:pt idx="95">
                  <c:v>260.23277420589432</c:v>
                </c:pt>
                <c:pt idx="96">
                  <c:v>261.60525854152678</c:v>
                </c:pt>
                <c:pt idx="97">
                  <c:v>262.63053140163964</c:v>
                </c:pt>
                <c:pt idx="98">
                  <c:v>263.59975404192727</c:v>
                </c:pt>
                <c:pt idx="99">
                  <c:v>264.71533738262974</c:v>
                </c:pt>
                <c:pt idx="100">
                  <c:v>265.51156755281164</c:v>
                </c:pt>
                <c:pt idx="101">
                  <c:v>266.09710248928229</c:v>
                </c:pt>
                <c:pt idx="102">
                  <c:v>267.02110749989271</c:v>
                </c:pt>
                <c:pt idx="103">
                  <c:v>267.99061475801835</c:v>
                </c:pt>
                <c:pt idx="104">
                  <c:v>269.15000953222994</c:v>
                </c:pt>
                <c:pt idx="105">
                  <c:v>270.21152927584274</c:v>
                </c:pt>
                <c:pt idx="106">
                  <c:v>271.25069161036265</c:v>
                </c:pt>
                <c:pt idx="107">
                  <c:v>271.88964214536179</c:v>
                </c:pt>
                <c:pt idx="108">
                  <c:v>272.85709225909278</c:v>
                </c:pt>
                <c:pt idx="109">
                  <c:v>273.56437482433881</c:v>
                </c:pt>
                <c:pt idx="110">
                  <c:v>274.44146005399386</c:v>
                </c:pt>
                <c:pt idx="111">
                  <c:v>275.07422881278427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955-1041-93B4-435E4E631FE0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'24.26-DC'!$C$3:$C$113</c:f>
              <c:numCache>
                <c:formatCode>General</c:formatCode>
                <c:ptCount val="111"/>
                <c:pt idx="0">
                  <c:v>0.60010322999999999</c:v>
                </c:pt>
                <c:pt idx="1">
                  <c:v>0.60288063000000003</c:v>
                </c:pt>
                <c:pt idx="2">
                  <c:v>0.60594241000000004</c:v>
                </c:pt>
                <c:pt idx="3">
                  <c:v>0.60871967999999999</c:v>
                </c:pt>
                <c:pt idx="4">
                  <c:v>0.61149713999999999</c:v>
                </c:pt>
                <c:pt idx="5">
                  <c:v>0.61427489000000002</c:v>
                </c:pt>
                <c:pt idx="6">
                  <c:v>0.61705264999999998</c:v>
                </c:pt>
                <c:pt idx="7">
                  <c:v>0.61983041000000005</c:v>
                </c:pt>
                <c:pt idx="8">
                  <c:v>0.62260815999999997</c:v>
                </c:pt>
                <c:pt idx="9">
                  <c:v>0.62538579000000005</c:v>
                </c:pt>
                <c:pt idx="10">
                  <c:v>0.62816331000000003</c:v>
                </c:pt>
                <c:pt idx="11">
                  <c:v>0.63094083999999995</c:v>
                </c:pt>
                <c:pt idx="12">
                  <c:v>0.63371840000000002</c:v>
                </c:pt>
                <c:pt idx="13">
                  <c:v>0.63649630999999995</c:v>
                </c:pt>
                <c:pt idx="14">
                  <c:v>0.63927407000000003</c:v>
                </c:pt>
                <c:pt idx="15">
                  <c:v>0.64205102000000003</c:v>
                </c:pt>
                <c:pt idx="16">
                  <c:v>0.64482819000000002</c:v>
                </c:pt>
                <c:pt idx="17">
                  <c:v>0.64760580999999995</c:v>
                </c:pt>
                <c:pt idx="18">
                  <c:v>0.65038341</c:v>
                </c:pt>
                <c:pt idx="19">
                  <c:v>0.65316145000000003</c:v>
                </c:pt>
                <c:pt idx="20">
                  <c:v>0.65593888</c:v>
                </c:pt>
                <c:pt idx="21">
                  <c:v>0.65871621000000002</c:v>
                </c:pt>
                <c:pt idx="22">
                  <c:v>0.66149279999999999</c:v>
                </c:pt>
                <c:pt idx="23">
                  <c:v>0.66427020000000003</c:v>
                </c:pt>
                <c:pt idx="24">
                  <c:v>0.66704757000000003</c:v>
                </c:pt>
                <c:pt idx="25">
                  <c:v>0.669825</c:v>
                </c:pt>
                <c:pt idx="26">
                  <c:v>0.67260275000000003</c:v>
                </c:pt>
                <c:pt idx="27">
                  <c:v>0.67537972999999996</c:v>
                </c:pt>
                <c:pt idx="28">
                  <c:v>0.67815672999999999</c:v>
                </c:pt>
                <c:pt idx="29">
                  <c:v>0.68093400000000004</c:v>
                </c:pt>
                <c:pt idx="30">
                  <c:v>0.68371126999999998</c:v>
                </c:pt>
                <c:pt idx="31">
                  <c:v>0.68648867000000002</c:v>
                </c:pt>
                <c:pt idx="32">
                  <c:v>0.68926560999999997</c:v>
                </c:pt>
                <c:pt idx="33">
                  <c:v>0.69204275000000004</c:v>
                </c:pt>
                <c:pt idx="34">
                  <c:v>0.69482049999999995</c:v>
                </c:pt>
                <c:pt idx="35">
                  <c:v>0.69759773999999997</c:v>
                </c:pt>
                <c:pt idx="36">
                  <c:v>0.70037517000000005</c:v>
                </c:pt>
                <c:pt idx="37">
                  <c:v>0.70315187999999995</c:v>
                </c:pt>
                <c:pt idx="38">
                  <c:v>0.70592876000000004</c:v>
                </c:pt>
                <c:pt idx="39">
                  <c:v>0.70870626000000003</c:v>
                </c:pt>
                <c:pt idx="40">
                  <c:v>0.71148345999999996</c:v>
                </c:pt>
                <c:pt idx="41">
                  <c:v>0.71426034000000005</c:v>
                </c:pt>
                <c:pt idx="42">
                  <c:v>0.71703746999999995</c:v>
                </c:pt>
                <c:pt idx="43">
                  <c:v>0.71981470999999997</c:v>
                </c:pt>
                <c:pt idx="44">
                  <c:v>0.72259161999999999</c:v>
                </c:pt>
                <c:pt idx="45">
                  <c:v>0.72536798000000002</c:v>
                </c:pt>
                <c:pt idx="46">
                  <c:v>0.72814498000000005</c:v>
                </c:pt>
                <c:pt idx="47">
                  <c:v>0.73092245</c:v>
                </c:pt>
                <c:pt idx="48">
                  <c:v>0.73369892999999997</c:v>
                </c:pt>
                <c:pt idx="49">
                  <c:v>0.73647600999999996</c:v>
                </c:pt>
                <c:pt idx="50">
                  <c:v>0.73925297999999995</c:v>
                </c:pt>
                <c:pt idx="51">
                  <c:v>0.74202931000000005</c:v>
                </c:pt>
                <c:pt idx="52">
                  <c:v>0.74480641000000003</c:v>
                </c:pt>
                <c:pt idx="53">
                  <c:v>0.74758309000000001</c:v>
                </c:pt>
                <c:pt idx="54">
                  <c:v>0.75035987000000004</c:v>
                </c:pt>
                <c:pt idx="55">
                  <c:v>0.75313684999999997</c:v>
                </c:pt>
                <c:pt idx="56">
                  <c:v>0.75591313999999998</c:v>
                </c:pt>
                <c:pt idx="57">
                  <c:v>0.75868988999999998</c:v>
                </c:pt>
                <c:pt idx="58">
                  <c:v>0.76146683000000004</c:v>
                </c:pt>
                <c:pt idx="59">
                  <c:v>0.76424338000000003</c:v>
                </c:pt>
                <c:pt idx="60">
                  <c:v>0.76702035999999996</c:v>
                </c:pt>
                <c:pt idx="61">
                  <c:v>0.76979639</c:v>
                </c:pt>
                <c:pt idx="62">
                  <c:v>0.77257323</c:v>
                </c:pt>
                <c:pt idx="63">
                  <c:v>0.77534994999999995</c:v>
                </c:pt>
                <c:pt idx="64">
                  <c:v>0.77812663000000004</c:v>
                </c:pt>
                <c:pt idx="65">
                  <c:v>0.78090285999999998</c:v>
                </c:pt>
                <c:pt idx="66">
                  <c:v>0.78367925000000005</c:v>
                </c:pt>
                <c:pt idx="67">
                  <c:v>0.78645547999999998</c:v>
                </c:pt>
                <c:pt idx="68">
                  <c:v>0.78923235000000003</c:v>
                </c:pt>
                <c:pt idx="69">
                  <c:v>0.79200837999999996</c:v>
                </c:pt>
                <c:pt idx="70">
                  <c:v>0.79478428999999995</c:v>
                </c:pt>
                <c:pt idx="71">
                  <c:v>0.79756099999999996</c:v>
                </c:pt>
                <c:pt idx="72">
                  <c:v>0.80062142000000003</c:v>
                </c:pt>
                <c:pt idx="73">
                  <c:v>0.80311359000000004</c:v>
                </c:pt>
                <c:pt idx="74">
                  <c:v>0.80589010999999999</c:v>
                </c:pt>
                <c:pt idx="75">
                  <c:v>0.80894997000000002</c:v>
                </c:pt>
                <c:pt idx="76">
                  <c:v>0.81144229999999995</c:v>
                </c:pt>
                <c:pt idx="77">
                  <c:v>0.81421858999999996</c:v>
                </c:pt>
                <c:pt idx="78">
                  <c:v>0.81699440000000001</c:v>
                </c:pt>
                <c:pt idx="79">
                  <c:v>0.81976981000000004</c:v>
                </c:pt>
                <c:pt idx="80">
                  <c:v>0.82254565000000002</c:v>
                </c:pt>
                <c:pt idx="81">
                  <c:v>0.82532086999999998</c:v>
                </c:pt>
                <c:pt idx="82">
                  <c:v>0.82809628000000002</c:v>
                </c:pt>
                <c:pt idx="83">
                  <c:v>0.83087140000000004</c:v>
                </c:pt>
                <c:pt idx="84">
                  <c:v>0.83364651999999995</c:v>
                </c:pt>
                <c:pt idx="85">
                  <c:v>0.83642128999999998</c:v>
                </c:pt>
                <c:pt idx="86">
                  <c:v>0.83919611999999999</c:v>
                </c:pt>
                <c:pt idx="87">
                  <c:v>0.84197051999999994</c:v>
                </c:pt>
                <c:pt idx="88">
                  <c:v>0.84474503000000001</c:v>
                </c:pt>
                <c:pt idx="89">
                  <c:v>0.84751916999999999</c:v>
                </c:pt>
                <c:pt idx="90">
                  <c:v>0.85029246999999997</c:v>
                </c:pt>
                <c:pt idx="91">
                  <c:v>0.85306596999999995</c:v>
                </c:pt>
                <c:pt idx="92">
                  <c:v>0.85583861999999999</c:v>
                </c:pt>
                <c:pt idx="93">
                  <c:v>0.85861082</c:v>
                </c:pt>
                <c:pt idx="94">
                  <c:v>0.86112878000000004</c:v>
                </c:pt>
                <c:pt idx="95">
                  <c:v>0.86314184000000005</c:v>
                </c:pt>
                <c:pt idx="96">
                  <c:v>0.86492064000000002</c:v>
                </c:pt>
                <c:pt idx="97">
                  <c:v>0.86662377999999995</c:v>
                </c:pt>
                <c:pt idx="98">
                  <c:v>0.86794596000000002</c:v>
                </c:pt>
                <c:pt idx="99">
                  <c:v>0.86929537999999995</c:v>
                </c:pt>
                <c:pt idx="100">
                  <c:v>0.87045075999999999</c:v>
                </c:pt>
                <c:pt idx="101">
                  <c:v>0.87164675999999996</c:v>
                </c:pt>
                <c:pt idx="102">
                  <c:v>0.87254995999999996</c:v>
                </c:pt>
                <c:pt idx="103">
                  <c:v>0.87342564</c:v>
                </c:pt>
                <c:pt idx="104">
                  <c:v>0.87430147000000002</c:v>
                </c:pt>
                <c:pt idx="105">
                  <c:v>0.87548762000000002</c:v>
                </c:pt>
                <c:pt idx="106">
                  <c:v>0.87640032000000001</c:v>
                </c:pt>
                <c:pt idx="107">
                  <c:v>0.87745930000000005</c:v>
                </c:pt>
                <c:pt idx="108">
                  <c:v>0.87820746999999999</c:v>
                </c:pt>
                <c:pt idx="109">
                  <c:v>0.87889249000000003</c:v>
                </c:pt>
                <c:pt idx="110">
                  <c:v>0.87954526</c:v>
                </c:pt>
              </c:numCache>
            </c:numRef>
          </c:xVal>
          <c:yVal>
            <c:numRef>
              <c:f>'24.26-DC'!$D$3:$D$113</c:f>
              <c:numCache>
                <c:formatCode>General</c:formatCode>
                <c:ptCount val="111"/>
                <c:pt idx="0">
                  <c:v>189.936047</c:v>
                </c:pt>
                <c:pt idx="1">
                  <c:v>190.00293300000001</c:v>
                </c:pt>
                <c:pt idx="2">
                  <c:v>190.01871600000001</c:v>
                </c:pt>
                <c:pt idx="3">
                  <c:v>190.10849400000001</c:v>
                </c:pt>
                <c:pt idx="4">
                  <c:v>190.16393400000001</c:v>
                </c:pt>
                <c:pt idx="5">
                  <c:v>190.167869</c:v>
                </c:pt>
                <c:pt idx="6">
                  <c:v>190.17180300000001</c:v>
                </c:pt>
                <c:pt idx="7">
                  <c:v>190.175738</c:v>
                </c:pt>
                <c:pt idx="8">
                  <c:v>190.17967200000001</c:v>
                </c:pt>
                <c:pt idx="9">
                  <c:v>190.20649900000001</c:v>
                </c:pt>
                <c:pt idx="10">
                  <c:v>190.25049300000001</c:v>
                </c:pt>
                <c:pt idx="11">
                  <c:v>190.294488</c:v>
                </c:pt>
                <c:pt idx="12">
                  <c:v>190.33276000000001</c:v>
                </c:pt>
                <c:pt idx="13">
                  <c:v>190.30951099999999</c:v>
                </c:pt>
                <c:pt idx="14">
                  <c:v>190.313445</c:v>
                </c:pt>
                <c:pt idx="15">
                  <c:v>190.459022</c:v>
                </c:pt>
                <c:pt idx="16">
                  <c:v>190.565969</c:v>
                </c:pt>
                <c:pt idx="17">
                  <c:v>190.592795</c:v>
                </c:pt>
                <c:pt idx="18">
                  <c:v>190.62534400000001</c:v>
                </c:pt>
                <c:pt idx="19">
                  <c:v>190.57920300000001</c:v>
                </c:pt>
                <c:pt idx="20">
                  <c:v>190.640366</c:v>
                </c:pt>
                <c:pt idx="21">
                  <c:v>190.71869899999999</c:v>
                </c:pt>
                <c:pt idx="22">
                  <c:v>190.92722699999999</c:v>
                </c:pt>
                <c:pt idx="23">
                  <c:v>190.994113</c:v>
                </c:pt>
                <c:pt idx="24">
                  <c:v>191.066723</c:v>
                </c:pt>
                <c:pt idx="25">
                  <c:v>191.12788599999999</c:v>
                </c:pt>
                <c:pt idx="26">
                  <c:v>191.131821</c:v>
                </c:pt>
                <c:pt idx="27">
                  <c:v>191.27310499999999</c:v>
                </c:pt>
                <c:pt idx="28">
                  <c:v>191.40866600000001</c:v>
                </c:pt>
                <c:pt idx="29">
                  <c:v>191.498445</c:v>
                </c:pt>
                <c:pt idx="30">
                  <c:v>191.588223</c:v>
                </c:pt>
                <c:pt idx="31">
                  <c:v>191.65510900000001</c:v>
                </c:pt>
                <c:pt idx="32">
                  <c:v>191.80211600000001</c:v>
                </c:pt>
                <c:pt idx="33">
                  <c:v>191.91478599999999</c:v>
                </c:pt>
                <c:pt idx="34">
                  <c:v>191.91872000000001</c:v>
                </c:pt>
                <c:pt idx="35">
                  <c:v>192.01422099999999</c:v>
                </c:pt>
                <c:pt idx="36">
                  <c:v>192.07538500000001</c:v>
                </c:pt>
                <c:pt idx="37">
                  <c:v>192.262452</c:v>
                </c:pt>
                <c:pt idx="38">
                  <c:v>192.420905</c:v>
                </c:pt>
                <c:pt idx="39">
                  <c:v>192.47062299999999</c:v>
                </c:pt>
                <c:pt idx="40">
                  <c:v>192.57184699999999</c:v>
                </c:pt>
                <c:pt idx="41">
                  <c:v>192.7303</c:v>
                </c:pt>
                <c:pt idx="42">
                  <c:v>192.84297000000001</c:v>
                </c:pt>
                <c:pt idx="43">
                  <c:v>192.93847099999999</c:v>
                </c:pt>
                <c:pt idx="44">
                  <c:v>193.09120100000001</c:v>
                </c:pt>
                <c:pt idx="45">
                  <c:v>193.34121999999999</c:v>
                </c:pt>
                <c:pt idx="46">
                  <c:v>193.47678199999999</c:v>
                </c:pt>
                <c:pt idx="47">
                  <c:v>193.53222199999999</c:v>
                </c:pt>
                <c:pt idx="48">
                  <c:v>193.75935000000001</c:v>
                </c:pt>
                <c:pt idx="49">
                  <c:v>193.883466</c:v>
                </c:pt>
                <c:pt idx="50">
                  <c:v>194.02475000000001</c:v>
                </c:pt>
                <c:pt idx="51">
                  <c:v>194.28049200000001</c:v>
                </c:pt>
                <c:pt idx="52">
                  <c:v>194.39888500000001</c:v>
                </c:pt>
                <c:pt idx="53">
                  <c:v>194.59167500000001</c:v>
                </c:pt>
                <c:pt idx="54">
                  <c:v>194.76729700000001</c:v>
                </c:pt>
                <c:pt idx="55">
                  <c:v>194.908581</c:v>
                </c:pt>
                <c:pt idx="56">
                  <c:v>195.17004600000001</c:v>
                </c:pt>
                <c:pt idx="57">
                  <c:v>195.35139100000001</c:v>
                </c:pt>
                <c:pt idx="58">
                  <c:v>195.49839800000001</c:v>
                </c:pt>
                <c:pt idx="59">
                  <c:v>195.71408</c:v>
                </c:pt>
                <c:pt idx="60">
                  <c:v>195.85536400000001</c:v>
                </c:pt>
                <c:pt idx="61">
                  <c:v>196.16261299999999</c:v>
                </c:pt>
                <c:pt idx="62">
                  <c:v>196.32678899999999</c:v>
                </c:pt>
                <c:pt idx="63">
                  <c:v>196.513856</c:v>
                </c:pt>
                <c:pt idx="64">
                  <c:v>196.706647</c:v>
                </c:pt>
                <c:pt idx="65">
                  <c:v>196.979558</c:v>
                </c:pt>
                <c:pt idx="66">
                  <c:v>197.22385399999999</c:v>
                </c:pt>
                <c:pt idx="67">
                  <c:v>197.49676500000001</c:v>
                </c:pt>
                <c:pt idx="68">
                  <c:v>197.65521799999999</c:v>
                </c:pt>
                <c:pt idx="69">
                  <c:v>197.962467</c:v>
                </c:pt>
                <c:pt idx="70">
                  <c:v>198.29117600000001</c:v>
                </c:pt>
                <c:pt idx="71">
                  <c:v>198.47967399999999</c:v>
                </c:pt>
                <c:pt idx="72">
                  <c:v>198.734388</c:v>
                </c:pt>
                <c:pt idx="73">
                  <c:v>199.00260499999999</c:v>
                </c:pt>
                <c:pt idx="74">
                  <c:v>199.22400999999999</c:v>
                </c:pt>
                <c:pt idx="75">
                  <c:v>199.57601299999999</c:v>
                </c:pt>
                <c:pt idx="76">
                  <c:v>199.81561500000001</c:v>
                </c:pt>
                <c:pt idx="77">
                  <c:v>200.07708</c:v>
                </c:pt>
                <c:pt idx="78">
                  <c:v>200.42438899999999</c:v>
                </c:pt>
                <c:pt idx="79">
                  <c:v>200.840373</c:v>
                </c:pt>
                <c:pt idx="80">
                  <c:v>201.18195900000001</c:v>
                </c:pt>
                <c:pt idx="81">
                  <c:v>201.63228000000001</c:v>
                </c:pt>
                <c:pt idx="82">
                  <c:v>202.04826399999999</c:v>
                </c:pt>
                <c:pt idx="83">
                  <c:v>202.51575399999999</c:v>
                </c:pt>
                <c:pt idx="84">
                  <c:v>202.98324400000001</c:v>
                </c:pt>
                <c:pt idx="85">
                  <c:v>203.51368500000001</c:v>
                </c:pt>
                <c:pt idx="86">
                  <c:v>204.032681</c:v>
                </c:pt>
                <c:pt idx="87">
                  <c:v>204.62607499999999</c:v>
                </c:pt>
                <c:pt idx="88">
                  <c:v>205.20230000000001</c:v>
                </c:pt>
                <c:pt idx="89">
                  <c:v>205.841477</c:v>
                </c:pt>
                <c:pt idx="90">
                  <c:v>206.62944999999999</c:v>
                </c:pt>
                <c:pt idx="91">
                  <c:v>207.38308499999999</c:v>
                </c:pt>
                <c:pt idx="92">
                  <c:v>208.285516</c:v>
                </c:pt>
                <c:pt idx="93">
                  <c:v>209.268067</c:v>
                </c:pt>
                <c:pt idx="94">
                  <c:v>210.55039600000001</c:v>
                </c:pt>
                <c:pt idx="95">
                  <c:v>211.8073</c:v>
                </c:pt>
                <c:pt idx="96">
                  <c:v>213.18263300000001</c:v>
                </c:pt>
                <c:pt idx="97">
                  <c:v>214.85868199999999</c:v>
                </c:pt>
                <c:pt idx="98">
                  <c:v>216.28260599999999</c:v>
                </c:pt>
                <c:pt idx="99">
                  <c:v>217.674193</c:v>
                </c:pt>
                <c:pt idx="100">
                  <c:v>219.26503</c:v>
                </c:pt>
                <c:pt idx="101">
                  <c:v>221.11507800000001</c:v>
                </c:pt>
                <c:pt idx="102">
                  <c:v>222.64470399999999</c:v>
                </c:pt>
                <c:pt idx="103">
                  <c:v>224.080736</c:v>
                </c:pt>
                <c:pt idx="104">
                  <c:v>225.49053799999999</c:v>
                </c:pt>
                <c:pt idx="105">
                  <c:v>227.22166200000001</c:v>
                </c:pt>
                <c:pt idx="106">
                  <c:v>228.933164</c:v>
                </c:pt>
                <c:pt idx="107">
                  <c:v>230.823937</c:v>
                </c:pt>
                <c:pt idx="108">
                  <c:v>232.47854899999999</c:v>
                </c:pt>
                <c:pt idx="109">
                  <c:v>234.13726700000001</c:v>
                </c:pt>
                <c:pt idx="110">
                  <c:v>235.91659899999999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601-2F46-BF9F-9D7AA0E683FB}"/>
            </c:ext>
          </c:extLst>
        </c:ser>
        <c:ser>
          <c:idx val="3"/>
          <c:order val="5"/>
          <c:tx>
            <c:v>cl0.3Neu</c:v>
          </c:tx>
          <c:spPr>
            <a:ln w="19050" cap="rnd">
              <a:solidFill>
                <a:schemeClr val="accent2">
                  <a:lumMod val="75000"/>
                  <a:alpha val="7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'24.26-DC'!$C$3:$C$113</c:f>
              <c:numCache>
                <c:formatCode>General</c:formatCode>
                <c:ptCount val="111"/>
                <c:pt idx="0">
                  <c:v>0.60010322999999999</c:v>
                </c:pt>
                <c:pt idx="1">
                  <c:v>0.60288063000000003</c:v>
                </c:pt>
                <c:pt idx="2">
                  <c:v>0.60594241000000004</c:v>
                </c:pt>
                <c:pt idx="3">
                  <c:v>0.60871967999999999</c:v>
                </c:pt>
                <c:pt idx="4">
                  <c:v>0.61149713999999999</c:v>
                </c:pt>
                <c:pt idx="5">
                  <c:v>0.61427489000000002</c:v>
                </c:pt>
                <c:pt idx="6">
                  <c:v>0.61705264999999998</c:v>
                </c:pt>
                <c:pt idx="7">
                  <c:v>0.61983041000000005</c:v>
                </c:pt>
                <c:pt idx="8">
                  <c:v>0.62260815999999997</c:v>
                </c:pt>
                <c:pt idx="9">
                  <c:v>0.62538579000000005</c:v>
                </c:pt>
                <c:pt idx="10">
                  <c:v>0.62816331000000003</c:v>
                </c:pt>
                <c:pt idx="11">
                  <c:v>0.63094083999999995</c:v>
                </c:pt>
                <c:pt idx="12">
                  <c:v>0.63371840000000002</c:v>
                </c:pt>
                <c:pt idx="13">
                  <c:v>0.63649630999999995</c:v>
                </c:pt>
                <c:pt idx="14">
                  <c:v>0.63927407000000003</c:v>
                </c:pt>
                <c:pt idx="15">
                  <c:v>0.64205102000000003</c:v>
                </c:pt>
                <c:pt idx="16">
                  <c:v>0.64482819000000002</c:v>
                </c:pt>
                <c:pt idx="17">
                  <c:v>0.64760580999999995</c:v>
                </c:pt>
                <c:pt idx="18">
                  <c:v>0.65038341</c:v>
                </c:pt>
                <c:pt idx="19">
                  <c:v>0.65316145000000003</c:v>
                </c:pt>
                <c:pt idx="20">
                  <c:v>0.65593888</c:v>
                </c:pt>
                <c:pt idx="21">
                  <c:v>0.65871621000000002</c:v>
                </c:pt>
                <c:pt idx="22">
                  <c:v>0.66149279999999999</c:v>
                </c:pt>
                <c:pt idx="23">
                  <c:v>0.66427020000000003</c:v>
                </c:pt>
                <c:pt idx="24">
                  <c:v>0.66704757000000003</c:v>
                </c:pt>
                <c:pt idx="25">
                  <c:v>0.669825</c:v>
                </c:pt>
                <c:pt idx="26">
                  <c:v>0.67260275000000003</c:v>
                </c:pt>
                <c:pt idx="27">
                  <c:v>0.67537972999999996</c:v>
                </c:pt>
                <c:pt idx="28">
                  <c:v>0.67815672999999999</c:v>
                </c:pt>
                <c:pt idx="29">
                  <c:v>0.68093400000000004</c:v>
                </c:pt>
                <c:pt idx="30">
                  <c:v>0.68371126999999998</c:v>
                </c:pt>
                <c:pt idx="31">
                  <c:v>0.68648867000000002</c:v>
                </c:pt>
                <c:pt idx="32">
                  <c:v>0.68926560999999997</c:v>
                </c:pt>
                <c:pt idx="33">
                  <c:v>0.69204275000000004</c:v>
                </c:pt>
                <c:pt idx="34">
                  <c:v>0.69482049999999995</c:v>
                </c:pt>
                <c:pt idx="35">
                  <c:v>0.69759773999999997</c:v>
                </c:pt>
                <c:pt idx="36">
                  <c:v>0.70037517000000005</c:v>
                </c:pt>
                <c:pt idx="37">
                  <c:v>0.70315187999999995</c:v>
                </c:pt>
                <c:pt idx="38">
                  <c:v>0.70592876000000004</c:v>
                </c:pt>
                <c:pt idx="39">
                  <c:v>0.70870626000000003</c:v>
                </c:pt>
                <c:pt idx="40">
                  <c:v>0.71148345999999996</c:v>
                </c:pt>
                <c:pt idx="41">
                  <c:v>0.71426034000000005</c:v>
                </c:pt>
                <c:pt idx="42">
                  <c:v>0.71703746999999995</c:v>
                </c:pt>
                <c:pt idx="43">
                  <c:v>0.71981470999999997</c:v>
                </c:pt>
                <c:pt idx="44">
                  <c:v>0.72259161999999999</c:v>
                </c:pt>
                <c:pt idx="45">
                  <c:v>0.72536798000000002</c:v>
                </c:pt>
                <c:pt idx="46">
                  <c:v>0.72814498000000005</c:v>
                </c:pt>
                <c:pt idx="47">
                  <c:v>0.73092245</c:v>
                </c:pt>
                <c:pt idx="48">
                  <c:v>0.73369892999999997</c:v>
                </c:pt>
                <c:pt idx="49">
                  <c:v>0.73647600999999996</c:v>
                </c:pt>
                <c:pt idx="50">
                  <c:v>0.73925297999999995</c:v>
                </c:pt>
                <c:pt idx="51">
                  <c:v>0.74202931000000005</c:v>
                </c:pt>
                <c:pt idx="52">
                  <c:v>0.74480641000000003</c:v>
                </c:pt>
                <c:pt idx="53">
                  <c:v>0.74758309000000001</c:v>
                </c:pt>
                <c:pt idx="54">
                  <c:v>0.75035987000000004</c:v>
                </c:pt>
                <c:pt idx="55">
                  <c:v>0.75313684999999997</c:v>
                </c:pt>
                <c:pt idx="56">
                  <c:v>0.75591313999999998</c:v>
                </c:pt>
                <c:pt idx="57">
                  <c:v>0.75868988999999998</c:v>
                </c:pt>
                <c:pt idx="58">
                  <c:v>0.76146683000000004</c:v>
                </c:pt>
                <c:pt idx="59">
                  <c:v>0.76424338000000003</c:v>
                </c:pt>
                <c:pt idx="60">
                  <c:v>0.76702035999999996</c:v>
                </c:pt>
                <c:pt idx="61">
                  <c:v>0.76979639</c:v>
                </c:pt>
                <c:pt idx="62">
                  <c:v>0.77257323</c:v>
                </c:pt>
                <c:pt idx="63">
                  <c:v>0.77534994999999995</c:v>
                </c:pt>
                <c:pt idx="64">
                  <c:v>0.77812663000000004</c:v>
                </c:pt>
                <c:pt idx="65">
                  <c:v>0.78090285999999998</c:v>
                </c:pt>
                <c:pt idx="66">
                  <c:v>0.78367925000000005</c:v>
                </c:pt>
                <c:pt idx="67">
                  <c:v>0.78645547999999998</c:v>
                </c:pt>
                <c:pt idx="68">
                  <c:v>0.78923235000000003</c:v>
                </c:pt>
                <c:pt idx="69">
                  <c:v>0.79200837999999996</c:v>
                </c:pt>
                <c:pt idx="70">
                  <c:v>0.79478428999999995</c:v>
                </c:pt>
                <c:pt idx="71">
                  <c:v>0.79756099999999996</c:v>
                </c:pt>
                <c:pt idx="72">
                  <c:v>0.80062142000000003</c:v>
                </c:pt>
                <c:pt idx="73">
                  <c:v>0.80311359000000004</c:v>
                </c:pt>
                <c:pt idx="74">
                  <c:v>0.80589010999999999</c:v>
                </c:pt>
                <c:pt idx="75">
                  <c:v>0.80894997000000002</c:v>
                </c:pt>
                <c:pt idx="76">
                  <c:v>0.81144229999999995</c:v>
                </c:pt>
                <c:pt idx="77">
                  <c:v>0.81421858999999996</c:v>
                </c:pt>
                <c:pt idx="78">
                  <c:v>0.81699440000000001</c:v>
                </c:pt>
                <c:pt idx="79">
                  <c:v>0.81976981000000004</c:v>
                </c:pt>
                <c:pt idx="80">
                  <c:v>0.82254565000000002</c:v>
                </c:pt>
                <c:pt idx="81">
                  <c:v>0.82532086999999998</c:v>
                </c:pt>
                <c:pt idx="82">
                  <c:v>0.82809628000000002</c:v>
                </c:pt>
                <c:pt idx="83">
                  <c:v>0.83087140000000004</c:v>
                </c:pt>
                <c:pt idx="84">
                  <c:v>0.83364651999999995</c:v>
                </c:pt>
                <c:pt idx="85">
                  <c:v>0.83642128999999998</c:v>
                </c:pt>
                <c:pt idx="86">
                  <c:v>0.83919611999999999</c:v>
                </c:pt>
                <c:pt idx="87">
                  <c:v>0.84197051999999994</c:v>
                </c:pt>
                <c:pt idx="88">
                  <c:v>0.84474503000000001</c:v>
                </c:pt>
                <c:pt idx="89">
                  <c:v>0.84751916999999999</c:v>
                </c:pt>
                <c:pt idx="90">
                  <c:v>0.85029246999999997</c:v>
                </c:pt>
                <c:pt idx="91">
                  <c:v>0.85306596999999995</c:v>
                </c:pt>
                <c:pt idx="92">
                  <c:v>0.85583861999999999</c:v>
                </c:pt>
                <c:pt idx="93">
                  <c:v>0.85861082</c:v>
                </c:pt>
                <c:pt idx="94">
                  <c:v>0.86112878000000004</c:v>
                </c:pt>
                <c:pt idx="95">
                  <c:v>0.86314184000000005</c:v>
                </c:pt>
                <c:pt idx="96">
                  <c:v>0.86492064000000002</c:v>
                </c:pt>
                <c:pt idx="97">
                  <c:v>0.86662377999999995</c:v>
                </c:pt>
                <c:pt idx="98">
                  <c:v>0.86794596000000002</c:v>
                </c:pt>
                <c:pt idx="99">
                  <c:v>0.86929537999999995</c:v>
                </c:pt>
                <c:pt idx="100">
                  <c:v>0.87045075999999999</c:v>
                </c:pt>
                <c:pt idx="101">
                  <c:v>0.87164675999999996</c:v>
                </c:pt>
                <c:pt idx="102">
                  <c:v>0.87254995999999996</c:v>
                </c:pt>
                <c:pt idx="103">
                  <c:v>0.87342564</c:v>
                </c:pt>
                <c:pt idx="104">
                  <c:v>0.87430147000000002</c:v>
                </c:pt>
                <c:pt idx="105">
                  <c:v>0.87548762000000002</c:v>
                </c:pt>
                <c:pt idx="106">
                  <c:v>0.87640032000000001</c:v>
                </c:pt>
                <c:pt idx="107">
                  <c:v>0.87745930000000005</c:v>
                </c:pt>
                <c:pt idx="108">
                  <c:v>0.87820746999999999</c:v>
                </c:pt>
                <c:pt idx="109">
                  <c:v>0.87889249000000003</c:v>
                </c:pt>
                <c:pt idx="110">
                  <c:v>0.87954526</c:v>
                </c:pt>
              </c:numCache>
            </c:numRef>
          </c:xVal>
          <c:yVal>
            <c:numRef>
              <c:f>'24.26-DC'!$E$3:$E$113</c:f>
              <c:numCache>
                <c:formatCode>General</c:formatCode>
                <c:ptCount val="111"/>
                <c:pt idx="0">
                  <c:v>191.24907107121726</c:v>
                </c:pt>
                <c:pt idx="1">
                  <c:v>191.25158260069065</c:v>
                </c:pt>
                <c:pt idx="2">
                  <c:v>191.25459293258155</c:v>
                </c:pt>
                <c:pt idx="3">
                  <c:v>191.25755921930926</c:v>
                </c:pt>
                <c:pt idx="4">
                  <c:v>191.26076664330208</c:v>
                </c:pt>
                <c:pt idx="5">
                  <c:v>191.26423258154267</c:v>
                </c:pt>
                <c:pt idx="6">
                  <c:v>191.26797499299485</c:v>
                </c:pt>
                <c:pt idx="7">
                  <c:v>191.27201325527409</c:v>
                </c:pt>
                <c:pt idx="8">
                  <c:v>191.27636792367167</c:v>
                </c:pt>
                <c:pt idx="9">
                  <c:v>191.28106061739149</c:v>
                </c:pt>
                <c:pt idx="10">
                  <c:v>191.28611443196542</c:v>
                </c:pt>
                <c:pt idx="11">
                  <c:v>191.29155406329332</c:v>
                </c:pt>
                <c:pt idx="12">
                  <c:v>191.29740550501296</c:v>
                </c:pt>
                <c:pt idx="13">
                  <c:v>191.30369699224423</c:v>
                </c:pt>
                <c:pt idx="14">
                  <c:v>191.31045651930023</c:v>
                </c:pt>
                <c:pt idx="15">
                  <c:v>191.31771298464744</c:v>
                </c:pt>
                <c:pt idx="16">
                  <c:v>191.32550143393883</c:v>
                </c:pt>
                <c:pt idx="17">
                  <c:v>191.33385708623052</c:v>
                </c:pt>
                <c:pt idx="18">
                  <c:v>191.34281500052063</c:v>
                </c:pt>
                <c:pt idx="19">
                  <c:v>191.35241520524579</c:v>
                </c:pt>
                <c:pt idx="20">
                  <c:v>191.36269456878674</c:v>
                </c:pt>
                <c:pt idx="21">
                  <c:v>191.37369753166951</c:v>
                </c:pt>
                <c:pt idx="22">
                  <c:v>191.38546639806259</c:v>
                </c:pt>
                <c:pt idx="23">
                  <c:v>191.39805544834672</c:v>
                </c:pt>
                <c:pt idx="24">
                  <c:v>191.41151153328997</c:v>
                </c:pt>
                <c:pt idx="25">
                  <c:v>191.42588818275686</c:v>
                </c:pt>
                <c:pt idx="26">
                  <c:v>191.44124292279281</c:v>
                </c:pt>
                <c:pt idx="27">
                  <c:v>191.45762850458473</c:v>
                </c:pt>
                <c:pt idx="28">
                  <c:v>191.47511137215199</c:v>
                </c:pt>
                <c:pt idx="29">
                  <c:v>191.49375884070767</c:v>
                </c:pt>
                <c:pt idx="30">
                  <c:v>191.51363837538241</c:v>
                </c:pt>
                <c:pt idx="31">
                  <c:v>191.5348238248873</c:v>
                </c:pt>
                <c:pt idx="32">
                  <c:v>191.55738717383554</c:v>
                </c:pt>
                <c:pt idx="33">
                  <c:v>191.58141441632225</c:v>
                </c:pt>
                <c:pt idx="34">
                  <c:v>191.6069949203806</c:v>
                </c:pt>
                <c:pt idx="35">
                  <c:v>191.63420817352213</c:v>
                </c:pt>
                <c:pt idx="36">
                  <c:v>191.66315526209013</c:v>
                </c:pt>
                <c:pt idx="37">
                  <c:v>191.69392571060405</c:v>
                </c:pt>
                <c:pt idx="38">
                  <c:v>191.72663364231056</c:v>
                </c:pt>
                <c:pt idx="39">
                  <c:v>191.76139562402147</c:v>
                </c:pt>
                <c:pt idx="40">
                  <c:v>191.7983168374345</c:v>
                </c:pt>
                <c:pt idx="41">
                  <c:v>191.83751883214467</c:v>
                </c:pt>
                <c:pt idx="42">
                  <c:v>191.87913868196912</c:v>
                </c:pt>
                <c:pt idx="43">
                  <c:v>191.9233108243254</c:v>
                </c:pt>
                <c:pt idx="44">
                  <c:v>191.97017133371764</c:v>
                </c:pt>
                <c:pt idx="45">
                  <c:v>192.01986627631192</c:v>
                </c:pt>
                <c:pt idx="46">
                  <c:v>192.07257638166658</c:v>
                </c:pt>
                <c:pt idx="47">
                  <c:v>192.12846827018851</c:v>
                </c:pt>
                <c:pt idx="48">
                  <c:v>192.18768884248701</c:v>
                </c:pt>
                <c:pt idx="49">
                  <c:v>192.25045826247782</c:v>
                </c:pt>
                <c:pt idx="50">
                  <c:v>192.31695872610078</c:v>
                </c:pt>
                <c:pt idx="51">
                  <c:v>192.38738425387433</c:v>
                </c:pt>
                <c:pt idx="52">
                  <c:v>192.46199086760276</c:v>
                </c:pt>
                <c:pt idx="53">
                  <c:v>192.54097977340069</c:v>
                </c:pt>
                <c:pt idx="54">
                  <c:v>192.62461064741643</c:v>
                </c:pt>
                <c:pt idx="55">
                  <c:v>192.7131470489694</c:v>
                </c:pt>
                <c:pt idx="56">
                  <c:v>192.80683406988516</c:v>
                </c:pt>
                <c:pt idx="57">
                  <c:v>192.90600077081635</c:v>
                </c:pt>
                <c:pt idx="58">
                  <c:v>193.01094759838801</c:v>
                </c:pt>
                <c:pt idx="59">
                  <c:v>193.12197857114703</c:v>
                </c:pt>
                <c:pt idx="60">
                  <c:v>193.23947300304883</c:v>
                </c:pt>
                <c:pt idx="61">
                  <c:v>193.36373810079357</c:v>
                </c:pt>
                <c:pt idx="62">
                  <c:v>193.49524243947405</c:v>
                </c:pt>
                <c:pt idx="63">
                  <c:v>193.63435951026906</c:v>
                </c:pt>
                <c:pt idx="64">
                  <c:v>193.78153394661516</c:v>
                </c:pt>
                <c:pt idx="65">
                  <c:v>193.93721151914508</c:v>
                </c:pt>
                <c:pt idx="66">
                  <c:v>194.10192550249769</c:v>
                </c:pt>
                <c:pt idx="67">
                  <c:v>194.27621056555532</c:v>
                </c:pt>
                <c:pt idx="68">
                  <c:v>194.46087829782846</c:v>
                </c:pt>
                <c:pt idx="69">
                  <c:v>194.65690555759085</c:v>
                </c:pt>
                <c:pt idx="70">
                  <c:v>194.86574101526821</c:v>
                </c:pt>
                <c:pt idx="71">
                  <c:v>195.08919442884059</c:v>
                </c:pt>
                <c:pt idx="72">
                  <c:v>195.35483906872179</c:v>
                </c:pt>
                <c:pt idx="73">
                  <c:v>195.5883290887746</c:v>
                </c:pt>
                <c:pt idx="74">
                  <c:v>195.86923509958518</c:v>
                </c:pt>
                <c:pt idx="75">
                  <c:v>196.20779156988795</c:v>
                </c:pt>
                <c:pt idx="76">
                  <c:v>196.50913272752118</c:v>
                </c:pt>
                <c:pt idx="77">
                  <c:v>196.87548875844399</c:v>
                </c:pt>
                <c:pt idx="78">
                  <c:v>197.27817806296383</c:v>
                </c:pt>
                <c:pt idx="79">
                  <c:v>197.72177887971034</c:v>
                </c:pt>
                <c:pt idx="80">
                  <c:v>198.2114016938072</c:v>
                </c:pt>
                <c:pt idx="81">
                  <c:v>198.75223650169781</c:v>
                </c:pt>
                <c:pt idx="82">
                  <c:v>199.35022691486486</c:v>
                </c:pt>
                <c:pt idx="83">
                  <c:v>200.01149591680655</c:v>
                </c:pt>
                <c:pt idx="84">
                  <c:v>200.74278220984772</c:v>
                </c:pt>
                <c:pt idx="85">
                  <c:v>201.55112838555141</c:v>
                </c:pt>
                <c:pt idx="86">
                  <c:v>202.44428265392798</c:v>
                </c:pt>
                <c:pt idx="87">
                  <c:v>203.43022844248028</c:v>
                </c:pt>
                <c:pt idx="88">
                  <c:v>204.51784949849505</c:v>
                </c:pt>
                <c:pt idx="89">
                  <c:v>205.71623466432058</c:v>
                </c:pt>
                <c:pt idx="90">
                  <c:v>207.0350202524661</c:v>
                </c:pt>
                <c:pt idx="91">
                  <c:v>208.48524433328629</c:v>
                </c:pt>
                <c:pt idx="92">
                  <c:v>210.07762217926165</c:v>
                </c:pt>
                <c:pt idx="93">
                  <c:v>211.82438597032987</c:v>
                </c:pt>
                <c:pt idx="94">
                  <c:v>213.5558479184638</c:v>
                </c:pt>
                <c:pt idx="95">
                  <c:v>215.04654248974251</c:v>
                </c:pt>
                <c:pt idx="96">
                  <c:v>216.44735615655463</c:v>
                </c:pt>
                <c:pt idx="97">
                  <c:v>217.86604043698719</c:v>
                </c:pt>
                <c:pt idx="98">
                  <c:v>219.02208570866043</c:v>
                </c:pt>
                <c:pt idx="99">
                  <c:v>220.2533457872785</c:v>
                </c:pt>
                <c:pt idx="100">
                  <c:v>221.35035578104953</c:v>
                </c:pt>
                <c:pt idx="101">
                  <c:v>222.52902781861201</c:v>
                </c:pt>
                <c:pt idx="102">
                  <c:v>223.44912042013908</c:v>
                </c:pt>
                <c:pt idx="103">
                  <c:v>224.36652608655322</c:v>
                </c:pt>
                <c:pt idx="104">
                  <c:v>225.30970208914931</c:v>
                </c:pt>
                <c:pt idx="105">
                  <c:v>226.62908349093661</c:v>
                </c:pt>
                <c:pt idx="106">
                  <c:v>227.67818686013834</c:v>
                </c:pt>
                <c:pt idx="107">
                  <c:v>228.93353318723837</c:v>
                </c:pt>
                <c:pt idx="108">
                  <c:v>229.84578193970822</c:v>
                </c:pt>
                <c:pt idx="109">
                  <c:v>230.69989801680407</c:v>
                </c:pt>
                <c:pt idx="110">
                  <c:v>231.5309392380853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955-1041-93B4-435E4E631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55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6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cl0.5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'24.72-B737-800'!$T$3:$T$99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'24.72-B737-800'!$U$3:$U$99</c:f>
              <c:numCache>
                <c:formatCode>General</c:formatCode>
                <c:ptCount val="97"/>
                <c:pt idx="0">
                  <c:v>280.49303800000001</c:v>
                </c:pt>
                <c:pt idx="1">
                  <c:v>280.52973800000001</c:v>
                </c:pt>
                <c:pt idx="2">
                  <c:v>280.611513</c:v>
                </c:pt>
                <c:pt idx="3">
                  <c:v>280.69714599999998</c:v>
                </c:pt>
                <c:pt idx="4">
                  <c:v>280.79501099999999</c:v>
                </c:pt>
                <c:pt idx="5">
                  <c:v>280.84008699999998</c:v>
                </c:pt>
                <c:pt idx="6">
                  <c:v>280.74155999999999</c:v>
                </c:pt>
                <c:pt idx="7">
                  <c:v>280.74155999999999</c:v>
                </c:pt>
                <c:pt idx="8">
                  <c:v>280.74155999999999</c:v>
                </c:pt>
                <c:pt idx="9">
                  <c:v>281.14977399999998</c:v>
                </c:pt>
                <c:pt idx="10">
                  <c:v>281.10469899999998</c:v>
                </c:pt>
                <c:pt idx="11">
                  <c:v>281.092465</c:v>
                </c:pt>
                <c:pt idx="12">
                  <c:v>281.10469899999998</c:v>
                </c:pt>
                <c:pt idx="13">
                  <c:v>281.19033100000001</c:v>
                </c:pt>
                <c:pt idx="14">
                  <c:v>281.25149699999997</c:v>
                </c:pt>
                <c:pt idx="15">
                  <c:v>281.48392799999999</c:v>
                </c:pt>
                <c:pt idx="16">
                  <c:v>281.55732699999999</c:v>
                </c:pt>
                <c:pt idx="17">
                  <c:v>281.56642699999998</c:v>
                </c:pt>
                <c:pt idx="18">
                  <c:v>281.610117</c:v>
                </c:pt>
                <c:pt idx="19">
                  <c:v>281.70412499999998</c:v>
                </c:pt>
                <c:pt idx="20">
                  <c:v>281.80199099999999</c:v>
                </c:pt>
                <c:pt idx="21">
                  <c:v>281.899857</c:v>
                </c:pt>
                <c:pt idx="22">
                  <c:v>282.11167799999998</c:v>
                </c:pt>
                <c:pt idx="23">
                  <c:v>282.20954399999999</c:v>
                </c:pt>
                <c:pt idx="24">
                  <c:v>282.389185</c:v>
                </c:pt>
                <c:pt idx="25">
                  <c:v>282.633849</c:v>
                </c:pt>
                <c:pt idx="26">
                  <c:v>282.82958000000002</c:v>
                </c:pt>
                <c:pt idx="27">
                  <c:v>282.96414499999997</c:v>
                </c:pt>
                <c:pt idx="28">
                  <c:v>283.07424400000002</c:v>
                </c:pt>
                <c:pt idx="29">
                  <c:v>283.086477</c:v>
                </c:pt>
                <c:pt idx="30">
                  <c:v>283.302818</c:v>
                </c:pt>
                <c:pt idx="31">
                  <c:v>283.40454099999999</c:v>
                </c:pt>
                <c:pt idx="32">
                  <c:v>283.88163600000001</c:v>
                </c:pt>
                <c:pt idx="33">
                  <c:v>283.97950100000003</c:v>
                </c:pt>
                <c:pt idx="34">
                  <c:v>284.05290000000002</c:v>
                </c:pt>
                <c:pt idx="35">
                  <c:v>284.069211</c:v>
                </c:pt>
                <c:pt idx="36">
                  <c:v>284.50552900000002</c:v>
                </c:pt>
                <c:pt idx="37">
                  <c:v>284.554462</c:v>
                </c:pt>
                <c:pt idx="38">
                  <c:v>284.75019300000002</c:v>
                </c:pt>
                <c:pt idx="39">
                  <c:v>284.762426</c:v>
                </c:pt>
                <c:pt idx="40">
                  <c:v>285.22728799999999</c:v>
                </c:pt>
                <c:pt idx="41">
                  <c:v>285.33738699999998</c:v>
                </c:pt>
                <c:pt idx="42">
                  <c:v>285.42301900000001</c:v>
                </c:pt>
                <c:pt idx="43">
                  <c:v>285.54535099999998</c:v>
                </c:pt>
                <c:pt idx="44">
                  <c:v>286.07137899999998</c:v>
                </c:pt>
                <c:pt idx="45">
                  <c:v>286.08361200000002</c:v>
                </c:pt>
                <c:pt idx="46">
                  <c:v>286.20594399999999</c:v>
                </c:pt>
                <c:pt idx="47">
                  <c:v>286.76867099999998</c:v>
                </c:pt>
                <c:pt idx="48">
                  <c:v>287.03394400000002</c:v>
                </c:pt>
                <c:pt idx="49">
                  <c:v>287.20520900000002</c:v>
                </c:pt>
                <c:pt idx="50">
                  <c:v>287.60052899999999</c:v>
                </c:pt>
                <c:pt idx="51">
                  <c:v>287.808493</c:v>
                </c:pt>
                <c:pt idx="52">
                  <c:v>288.31005499999998</c:v>
                </c:pt>
                <c:pt idx="53">
                  <c:v>288.334521</c:v>
                </c:pt>
                <c:pt idx="54">
                  <c:v>288.542486</c:v>
                </c:pt>
                <c:pt idx="55">
                  <c:v>288.75045</c:v>
                </c:pt>
                <c:pt idx="56">
                  <c:v>288.90423900000002</c:v>
                </c:pt>
                <c:pt idx="57">
                  <c:v>289.53337499999998</c:v>
                </c:pt>
                <c:pt idx="58">
                  <c:v>289.71687300000002</c:v>
                </c:pt>
                <c:pt idx="59">
                  <c:v>289.76172800000001</c:v>
                </c:pt>
                <c:pt idx="60">
                  <c:v>290.36523299999999</c:v>
                </c:pt>
                <c:pt idx="61">
                  <c:v>290.463098</c:v>
                </c:pt>
                <c:pt idx="62">
                  <c:v>291.08699200000001</c:v>
                </c:pt>
                <c:pt idx="63">
                  <c:v>291.24602299999998</c:v>
                </c:pt>
                <c:pt idx="64">
                  <c:v>291.65357599999999</c:v>
                </c:pt>
                <c:pt idx="65">
                  <c:v>291.937387</c:v>
                </c:pt>
                <c:pt idx="66">
                  <c:v>292.28970299999997</c:v>
                </c:pt>
                <c:pt idx="67">
                  <c:v>292.59167600000001</c:v>
                </c:pt>
                <c:pt idx="68">
                  <c:v>293.50916599999999</c:v>
                </c:pt>
                <c:pt idx="69">
                  <c:v>293.86392899999998</c:v>
                </c:pt>
                <c:pt idx="70">
                  <c:v>294.75695200000001</c:v>
                </c:pt>
                <c:pt idx="71">
                  <c:v>295.33191299999999</c:v>
                </c:pt>
                <c:pt idx="72">
                  <c:v>296.661475</c:v>
                </c:pt>
                <c:pt idx="73">
                  <c:v>297.36526900000001</c:v>
                </c:pt>
                <c:pt idx="74">
                  <c:v>298.06509699999998</c:v>
                </c:pt>
                <c:pt idx="75">
                  <c:v>299.30938800000001</c:v>
                </c:pt>
                <c:pt idx="76">
                  <c:v>300.08291400000002</c:v>
                </c:pt>
                <c:pt idx="77">
                  <c:v>301.40817800000002</c:v>
                </c:pt>
                <c:pt idx="78">
                  <c:v>302.36564199999998</c:v>
                </c:pt>
                <c:pt idx="79">
                  <c:v>303.49597699999998</c:v>
                </c:pt>
                <c:pt idx="80">
                  <c:v>306.09851600000002</c:v>
                </c:pt>
                <c:pt idx="81">
                  <c:v>307.71507300000002</c:v>
                </c:pt>
                <c:pt idx="82">
                  <c:v>309.27004899999997</c:v>
                </c:pt>
                <c:pt idx="83">
                  <c:v>312.76524999999998</c:v>
                </c:pt>
                <c:pt idx="84">
                  <c:v>314.130267</c:v>
                </c:pt>
                <c:pt idx="85">
                  <c:v>316.83788299999998</c:v>
                </c:pt>
                <c:pt idx="86">
                  <c:v>318.088503</c:v>
                </c:pt>
                <c:pt idx="87">
                  <c:v>319.56436600000001</c:v>
                </c:pt>
                <c:pt idx="88">
                  <c:v>322.335329</c:v>
                </c:pt>
                <c:pt idx="89">
                  <c:v>323.77245499999998</c:v>
                </c:pt>
                <c:pt idx="90">
                  <c:v>325.02994000000001</c:v>
                </c:pt>
                <c:pt idx="91">
                  <c:v>327.49178899999998</c:v>
                </c:pt>
                <c:pt idx="92">
                  <c:v>328.84660500000001</c:v>
                </c:pt>
                <c:pt idx="93">
                  <c:v>330.65820500000001</c:v>
                </c:pt>
                <c:pt idx="94">
                  <c:v>333.18276300000002</c:v>
                </c:pt>
                <c:pt idx="95">
                  <c:v>334.81363700000003</c:v>
                </c:pt>
                <c:pt idx="96">
                  <c:v>336.13416100000001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30-1244-B7A4-A96DE6675AA2}"/>
            </c:ext>
          </c:extLst>
        </c:ser>
        <c:ser>
          <c:idx val="2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'24.72-B737-800'!$T$3:$T$99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'24.72-B737-800'!$V$3:$V$99</c:f>
              <c:numCache>
                <c:formatCode>General</c:formatCode>
                <c:ptCount val="97"/>
                <c:pt idx="0">
                  <c:v>282.4660679266953</c:v>
                </c:pt>
                <c:pt idx="1">
                  <c:v>282.46610927370841</c:v>
                </c:pt>
                <c:pt idx="2">
                  <c:v>282.46615094894685</c:v>
                </c:pt>
                <c:pt idx="3">
                  <c:v>282.46622571635038</c:v>
                </c:pt>
                <c:pt idx="4">
                  <c:v>282.46628843224033</c:v>
                </c:pt>
                <c:pt idx="5">
                  <c:v>282.46635863007305</c:v>
                </c:pt>
                <c:pt idx="6">
                  <c:v>282.46652331988554</c:v>
                </c:pt>
                <c:pt idx="7">
                  <c:v>282.46663346380086</c:v>
                </c:pt>
                <c:pt idx="8">
                  <c:v>282.46676553559024</c:v>
                </c:pt>
                <c:pt idx="9">
                  <c:v>282.46709113530795</c:v>
                </c:pt>
                <c:pt idx="10">
                  <c:v>282.46737088133926</c:v>
                </c:pt>
                <c:pt idx="11">
                  <c:v>282.4676746174851</c:v>
                </c:pt>
                <c:pt idx="12">
                  <c:v>282.46819242474322</c:v>
                </c:pt>
                <c:pt idx="13">
                  <c:v>282.46864575295598</c:v>
                </c:pt>
                <c:pt idx="14">
                  <c:v>282.46923951845031</c:v>
                </c:pt>
                <c:pt idx="15">
                  <c:v>282.46998116358384</c:v>
                </c:pt>
                <c:pt idx="16">
                  <c:v>282.4706617028184</c:v>
                </c:pt>
                <c:pt idx="17">
                  <c:v>282.47140738432734</c:v>
                </c:pt>
                <c:pt idx="18">
                  <c:v>282.47256867509395</c:v>
                </c:pt>
                <c:pt idx="19">
                  <c:v>282.47363315307746</c:v>
                </c:pt>
                <c:pt idx="20">
                  <c:v>282.4748516334754</c:v>
                </c:pt>
                <c:pt idx="21">
                  <c:v>282.47615168719915</c:v>
                </c:pt>
                <c:pt idx="22">
                  <c:v>282.47905146057087</c:v>
                </c:pt>
                <c:pt idx="23">
                  <c:v>282.4812741962154</c:v>
                </c:pt>
                <c:pt idx="24">
                  <c:v>282.48348243511424</c:v>
                </c:pt>
                <c:pt idx="25">
                  <c:v>282.48787953037464</c:v>
                </c:pt>
                <c:pt idx="26">
                  <c:v>282.4914342353058</c:v>
                </c:pt>
                <c:pt idx="27">
                  <c:v>282.49506536745264</c:v>
                </c:pt>
                <c:pt idx="28">
                  <c:v>282.49858221773343</c:v>
                </c:pt>
                <c:pt idx="29">
                  <c:v>282.50440944725517</c:v>
                </c:pt>
                <c:pt idx="30">
                  <c:v>282.50969974209238</c:v>
                </c:pt>
                <c:pt idx="31">
                  <c:v>282.51565093481565</c:v>
                </c:pt>
                <c:pt idx="32">
                  <c:v>282.53393827010666</c:v>
                </c:pt>
                <c:pt idx="33">
                  <c:v>282.5428485218406</c:v>
                </c:pt>
                <c:pt idx="34">
                  <c:v>282.55282260955892</c:v>
                </c:pt>
                <c:pt idx="35">
                  <c:v>282.5652129505587</c:v>
                </c:pt>
                <c:pt idx="36">
                  <c:v>282.59019465558947</c:v>
                </c:pt>
                <c:pt idx="37">
                  <c:v>282.60567902208572</c:v>
                </c:pt>
                <c:pt idx="38">
                  <c:v>282.62085581673915</c:v>
                </c:pt>
                <c:pt idx="39">
                  <c:v>282.63712911464836</c:v>
                </c:pt>
                <c:pt idx="40">
                  <c:v>282.68690905617973</c:v>
                </c:pt>
                <c:pt idx="41">
                  <c:v>282.71318252156198</c:v>
                </c:pt>
                <c:pt idx="42">
                  <c:v>282.73881805701961</c:v>
                </c:pt>
                <c:pt idx="43">
                  <c:v>282.76621060973309</c:v>
                </c:pt>
                <c:pt idx="44">
                  <c:v>282.84850616047027</c:v>
                </c:pt>
                <c:pt idx="45">
                  <c:v>282.88977055541847</c:v>
                </c:pt>
                <c:pt idx="46">
                  <c:v>282.93861187655631</c:v>
                </c:pt>
                <c:pt idx="47">
                  <c:v>283.05958327416204</c:v>
                </c:pt>
                <c:pt idx="48">
                  <c:v>283.14079903271136</c:v>
                </c:pt>
                <c:pt idx="49">
                  <c:v>283.23222034108676</c:v>
                </c:pt>
                <c:pt idx="50">
                  <c:v>283.42484786237736</c:v>
                </c:pt>
                <c:pt idx="51">
                  <c:v>283.51452417887594</c:v>
                </c:pt>
                <c:pt idx="52">
                  <c:v>283.76139756601526</c:v>
                </c:pt>
                <c:pt idx="53">
                  <c:v>283.86126786376855</c:v>
                </c:pt>
                <c:pt idx="54">
                  <c:v>284.0814383586208</c:v>
                </c:pt>
                <c:pt idx="55">
                  <c:v>284.22733053823367</c:v>
                </c:pt>
                <c:pt idx="56">
                  <c:v>284.39527306212176</c:v>
                </c:pt>
                <c:pt idx="57">
                  <c:v>284.96696778801851</c:v>
                </c:pt>
                <c:pt idx="58">
                  <c:v>285.21704905247873</c:v>
                </c:pt>
                <c:pt idx="59">
                  <c:v>285.48781307747271</c:v>
                </c:pt>
                <c:pt idx="60">
                  <c:v>286.1580397647445</c:v>
                </c:pt>
                <c:pt idx="61">
                  <c:v>286.5206977535039</c:v>
                </c:pt>
                <c:pt idx="62">
                  <c:v>287.24926719521233</c:v>
                </c:pt>
                <c:pt idx="63">
                  <c:v>287.77150310058886</c:v>
                </c:pt>
                <c:pt idx="64">
                  <c:v>288.78480974534068</c:v>
                </c:pt>
                <c:pt idx="65">
                  <c:v>289.42459831109642</c:v>
                </c:pt>
                <c:pt idx="66">
                  <c:v>290.41448900033964</c:v>
                </c:pt>
                <c:pt idx="67">
                  <c:v>290.98602812638069</c:v>
                </c:pt>
                <c:pt idx="68">
                  <c:v>292.37187740434769</c:v>
                </c:pt>
                <c:pt idx="69">
                  <c:v>293.08712643826925</c:v>
                </c:pt>
                <c:pt idx="70">
                  <c:v>294.95961784089531</c:v>
                </c:pt>
                <c:pt idx="71">
                  <c:v>296.04226915314609</c:v>
                </c:pt>
                <c:pt idx="72">
                  <c:v>297.87863006546047</c:v>
                </c:pt>
                <c:pt idx="73">
                  <c:v>298.91213321242947</c:v>
                </c:pt>
                <c:pt idx="74">
                  <c:v>299.99418571602826</c:v>
                </c:pt>
                <c:pt idx="75">
                  <c:v>301.75672998500147</c:v>
                </c:pt>
                <c:pt idx="76">
                  <c:v>302.82040884709011</c:v>
                </c:pt>
                <c:pt idx="77">
                  <c:v>304.60748372741949</c:v>
                </c:pt>
                <c:pt idx="78">
                  <c:v>305.83065617781733</c:v>
                </c:pt>
                <c:pt idx="79">
                  <c:v>307.01237813132144</c:v>
                </c:pt>
                <c:pt idx="80">
                  <c:v>309.81821630295292</c:v>
                </c:pt>
                <c:pt idx="81">
                  <c:v>311.1059210039258</c:v>
                </c:pt>
                <c:pt idx="82">
                  <c:v>312.26032810871988</c:v>
                </c:pt>
                <c:pt idx="83">
                  <c:v>315.24482517168104</c:v>
                </c:pt>
                <c:pt idx="84">
                  <c:v>316.3038966029406</c:v>
                </c:pt>
                <c:pt idx="85">
                  <c:v>318.63977316905874</c:v>
                </c:pt>
                <c:pt idx="86">
                  <c:v>319.39950562511899</c:v>
                </c:pt>
                <c:pt idx="87">
                  <c:v>320.37344287462111</c:v>
                </c:pt>
                <c:pt idx="88">
                  <c:v>322.57430782207632</c:v>
                </c:pt>
                <c:pt idx="89">
                  <c:v>324.16055616889065</c:v>
                </c:pt>
                <c:pt idx="90">
                  <c:v>325.26421036244369</c:v>
                </c:pt>
                <c:pt idx="91">
                  <c:v>326.97627731411478</c:v>
                </c:pt>
                <c:pt idx="92">
                  <c:v>327.96275038505428</c:v>
                </c:pt>
                <c:pt idx="93">
                  <c:v>329.33146476886168</c:v>
                </c:pt>
                <c:pt idx="94">
                  <c:v>331.12449355834997</c:v>
                </c:pt>
                <c:pt idx="95">
                  <c:v>332.28525631200546</c:v>
                </c:pt>
                <c:pt idx="96">
                  <c:v>333.10167762678788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30-1244-B7A4-A96DE6675AA2}"/>
            </c:ext>
          </c:extLst>
        </c:ser>
        <c:ser>
          <c:idx val="0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'24.72-B737-800'!$O$3:$O$156</c:f>
              <c:numCache>
                <c:formatCode>General</c:formatCode>
                <c:ptCount val="154"/>
                <c:pt idx="0">
                  <c:v>247.06159700000001</c:v>
                </c:pt>
                <c:pt idx="1">
                  <c:v>247.00811400000001</c:v>
                </c:pt>
                <c:pt idx="2">
                  <c:v>247.06669299999999</c:v>
                </c:pt>
                <c:pt idx="3">
                  <c:v>247.06796700000001</c:v>
                </c:pt>
                <c:pt idx="4">
                  <c:v>247.00811400000001</c:v>
                </c:pt>
                <c:pt idx="5">
                  <c:v>247.070697</c:v>
                </c:pt>
                <c:pt idx="6">
                  <c:v>247.087076</c:v>
                </c:pt>
                <c:pt idx="7">
                  <c:v>247.00811400000001</c:v>
                </c:pt>
                <c:pt idx="8">
                  <c:v>247.09238500000001</c:v>
                </c:pt>
                <c:pt idx="9">
                  <c:v>247.132373</c:v>
                </c:pt>
                <c:pt idx="10">
                  <c:v>247.16024300000001</c:v>
                </c:pt>
                <c:pt idx="11">
                  <c:v>247.17441400000001</c:v>
                </c:pt>
                <c:pt idx="12">
                  <c:v>247.22721300000001</c:v>
                </c:pt>
                <c:pt idx="13">
                  <c:v>247.20173299999999</c:v>
                </c:pt>
                <c:pt idx="14">
                  <c:v>247.161822</c:v>
                </c:pt>
                <c:pt idx="15">
                  <c:v>247.297281</c:v>
                </c:pt>
                <c:pt idx="16">
                  <c:v>247.29091099999999</c:v>
                </c:pt>
                <c:pt idx="17">
                  <c:v>247.304925</c:v>
                </c:pt>
                <c:pt idx="18">
                  <c:v>247.28454099999999</c:v>
                </c:pt>
                <c:pt idx="19">
                  <c:v>247.31237300000001</c:v>
                </c:pt>
                <c:pt idx="20">
                  <c:v>247.34696500000001</c:v>
                </c:pt>
                <c:pt idx="21">
                  <c:v>247.31002000000001</c:v>
                </c:pt>
                <c:pt idx="22">
                  <c:v>247.31237300000001</c:v>
                </c:pt>
                <c:pt idx="23">
                  <c:v>247.29091099999999</c:v>
                </c:pt>
                <c:pt idx="24">
                  <c:v>247.31639000000001</c:v>
                </c:pt>
                <c:pt idx="25">
                  <c:v>247.31002000000001</c:v>
                </c:pt>
                <c:pt idx="26">
                  <c:v>247.41353000000001</c:v>
                </c:pt>
                <c:pt idx="27">
                  <c:v>247.380088</c:v>
                </c:pt>
                <c:pt idx="28">
                  <c:v>247.31237300000001</c:v>
                </c:pt>
                <c:pt idx="29">
                  <c:v>247.45440300000001</c:v>
                </c:pt>
                <c:pt idx="30">
                  <c:v>247.501115</c:v>
                </c:pt>
                <c:pt idx="31">
                  <c:v>247.46450300000001</c:v>
                </c:pt>
                <c:pt idx="32">
                  <c:v>247.634882</c:v>
                </c:pt>
                <c:pt idx="33">
                  <c:v>247.66036099999999</c:v>
                </c:pt>
                <c:pt idx="34">
                  <c:v>247.61663300000001</c:v>
                </c:pt>
                <c:pt idx="35">
                  <c:v>247.749538</c:v>
                </c:pt>
                <c:pt idx="36">
                  <c:v>247.92152400000001</c:v>
                </c:pt>
                <c:pt idx="37">
                  <c:v>247.908784</c:v>
                </c:pt>
                <c:pt idx="38">
                  <c:v>248.069445</c:v>
                </c:pt>
                <c:pt idx="39">
                  <c:v>248.20816600000001</c:v>
                </c:pt>
                <c:pt idx="40">
                  <c:v>248.22515200000001</c:v>
                </c:pt>
                <c:pt idx="41">
                  <c:v>248.26549399999999</c:v>
                </c:pt>
                <c:pt idx="42">
                  <c:v>248.27186399999999</c:v>
                </c:pt>
                <c:pt idx="43">
                  <c:v>248.22515200000001</c:v>
                </c:pt>
                <c:pt idx="44">
                  <c:v>248.284604</c:v>
                </c:pt>
                <c:pt idx="45">
                  <c:v>248.615835</c:v>
                </c:pt>
                <c:pt idx="46">
                  <c:v>248.68154200000001</c:v>
                </c:pt>
                <c:pt idx="47">
                  <c:v>248.768711</c:v>
                </c:pt>
                <c:pt idx="48">
                  <c:v>248.813299</c:v>
                </c:pt>
                <c:pt idx="49">
                  <c:v>248.83367100000001</c:v>
                </c:pt>
                <c:pt idx="50">
                  <c:v>248.87062800000001</c:v>
                </c:pt>
                <c:pt idx="51">
                  <c:v>249.049136</c:v>
                </c:pt>
                <c:pt idx="52">
                  <c:v>249.03062</c:v>
                </c:pt>
                <c:pt idx="53">
                  <c:v>249.145276</c:v>
                </c:pt>
                <c:pt idx="54">
                  <c:v>249.402016</c:v>
                </c:pt>
                <c:pt idx="55">
                  <c:v>249.410462</c:v>
                </c:pt>
                <c:pt idx="56">
                  <c:v>249.48304099999999</c:v>
                </c:pt>
                <c:pt idx="57">
                  <c:v>249.63940700000001</c:v>
                </c:pt>
                <c:pt idx="58">
                  <c:v>249.71107599999999</c:v>
                </c:pt>
                <c:pt idx="59">
                  <c:v>249.88297499999999</c:v>
                </c:pt>
                <c:pt idx="60">
                  <c:v>250.05718100000001</c:v>
                </c:pt>
                <c:pt idx="61">
                  <c:v>250.12737100000001</c:v>
                </c:pt>
                <c:pt idx="62">
                  <c:v>250.145342</c:v>
                </c:pt>
                <c:pt idx="63">
                  <c:v>250.221045</c:v>
                </c:pt>
                <c:pt idx="64">
                  <c:v>250.30383900000001</c:v>
                </c:pt>
                <c:pt idx="65">
                  <c:v>250.39938599999999</c:v>
                </c:pt>
                <c:pt idx="66">
                  <c:v>250.66617299999999</c:v>
                </c:pt>
                <c:pt idx="67">
                  <c:v>250.889117</c:v>
                </c:pt>
                <c:pt idx="68">
                  <c:v>250.98541</c:v>
                </c:pt>
                <c:pt idx="69">
                  <c:v>251.00452000000001</c:v>
                </c:pt>
                <c:pt idx="70">
                  <c:v>251.112807</c:v>
                </c:pt>
                <c:pt idx="71">
                  <c:v>251.242751</c:v>
                </c:pt>
                <c:pt idx="72">
                  <c:v>251.41218900000001</c:v>
                </c:pt>
                <c:pt idx="73">
                  <c:v>251.514106</c:v>
                </c:pt>
                <c:pt idx="74">
                  <c:v>251.68216000000001</c:v>
                </c:pt>
                <c:pt idx="75">
                  <c:v>251.99184299999999</c:v>
                </c:pt>
                <c:pt idx="76">
                  <c:v>252.02839800000001</c:v>
                </c:pt>
                <c:pt idx="77">
                  <c:v>252.23569800000001</c:v>
                </c:pt>
                <c:pt idx="78">
                  <c:v>252.40588199999999</c:v>
                </c:pt>
                <c:pt idx="79">
                  <c:v>252.33265700000001</c:v>
                </c:pt>
                <c:pt idx="80">
                  <c:v>252.546018</c:v>
                </c:pt>
                <c:pt idx="81">
                  <c:v>252.92895300000001</c:v>
                </c:pt>
                <c:pt idx="82">
                  <c:v>253.09330600000001</c:v>
                </c:pt>
                <c:pt idx="83">
                  <c:v>253.267719</c:v>
                </c:pt>
                <c:pt idx="84">
                  <c:v>253.42580000000001</c:v>
                </c:pt>
                <c:pt idx="85">
                  <c:v>253.68462400000001</c:v>
                </c:pt>
                <c:pt idx="86">
                  <c:v>254.024563</c:v>
                </c:pt>
                <c:pt idx="87">
                  <c:v>254.15821500000001</c:v>
                </c:pt>
                <c:pt idx="88">
                  <c:v>254.441091</c:v>
                </c:pt>
                <c:pt idx="89">
                  <c:v>254.83353099999999</c:v>
                </c:pt>
                <c:pt idx="90">
                  <c:v>255.07099400000001</c:v>
                </c:pt>
                <c:pt idx="91">
                  <c:v>255.29969399999999</c:v>
                </c:pt>
                <c:pt idx="92">
                  <c:v>255.76915</c:v>
                </c:pt>
                <c:pt idx="93">
                  <c:v>255.90897000000001</c:v>
                </c:pt>
                <c:pt idx="94">
                  <c:v>256.234893</c:v>
                </c:pt>
                <c:pt idx="95">
                  <c:v>256.44016199999999</c:v>
                </c:pt>
                <c:pt idx="96">
                  <c:v>256.59244999999999</c:v>
                </c:pt>
                <c:pt idx="97">
                  <c:v>257.22111599999999</c:v>
                </c:pt>
                <c:pt idx="98">
                  <c:v>257.57145700000001</c:v>
                </c:pt>
                <c:pt idx="99">
                  <c:v>258.24243100000001</c:v>
                </c:pt>
                <c:pt idx="100">
                  <c:v>258.72305599999999</c:v>
                </c:pt>
                <c:pt idx="101">
                  <c:v>259.40144299999997</c:v>
                </c:pt>
                <c:pt idx="102">
                  <c:v>259.75835999999998</c:v>
                </c:pt>
                <c:pt idx="103">
                  <c:v>260.59090800000001</c:v>
                </c:pt>
                <c:pt idx="104">
                  <c:v>261.26517100000001</c:v>
                </c:pt>
                <c:pt idx="105">
                  <c:v>262.082537</c:v>
                </c:pt>
                <c:pt idx="106">
                  <c:v>263.30415199999999</c:v>
                </c:pt>
                <c:pt idx="107">
                  <c:v>264.37095499999998</c:v>
                </c:pt>
                <c:pt idx="108">
                  <c:v>265.32612699999999</c:v>
                </c:pt>
                <c:pt idx="109">
                  <c:v>266.50156099999998</c:v>
                </c:pt>
                <c:pt idx="110">
                  <c:v>268.15125399999999</c:v>
                </c:pt>
                <c:pt idx="111">
                  <c:v>269.066937</c:v>
                </c:pt>
                <c:pt idx="112">
                  <c:v>270.09255100000001</c:v>
                </c:pt>
                <c:pt idx="113">
                  <c:v>272.20213699999999</c:v>
                </c:pt>
                <c:pt idx="114">
                  <c:v>273.31297699999999</c:v>
                </c:pt>
                <c:pt idx="115">
                  <c:v>275.32590199999999</c:v>
                </c:pt>
                <c:pt idx="116">
                  <c:v>276.064909</c:v>
                </c:pt>
                <c:pt idx="117">
                  <c:v>276.927819</c:v>
                </c:pt>
                <c:pt idx="118">
                  <c:v>279.09492499999999</c:v>
                </c:pt>
                <c:pt idx="119">
                  <c:v>279.868154</c:v>
                </c:pt>
                <c:pt idx="120">
                  <c:v>280.82199100000003</c:v>
                </c:pt>
                <c:pt idx="121">
                  <c:v>283.495361</c:v>
                </c:pt>
                <c:pt idx="122">
                  <c:v>284.27991900000001</c:v>
                </c:pt>
                <c:pt idx="123">
                  <c:v>285.00548900000001</c:v>
                </c:pt>
                <c:pt idx="124">
                  <c:v>287.66023100000001</c:v>
                </c:pt>
                <c:pt idx="125">
                  <c:v>289.14807300000001</c:v>
                </c:pt>
                <c:pt idx="126">
                  <c:v>290.44275499999998</c:v>
                </c:pt>
                <c:pt idx="127">
                  <c:v>291.94139100000001</c:v>
                </c:pt>
                <c:pt idx="128">
                  <c:v>293.25557800000001</c:v>
                </c:pt>
                <c:pt idx="129">
                  <c:v>294.59482500000001</c:v>
                </c:pt>
                <c:pt idx="130">
                  <c:v>296.77204899999998</c:v>
                </c:pt>
                <c:pt idx="131">
                  <c:v>298.12373200000002</c:v>
                </c:pt>
                <c:pt idx="132">
                  <c:v>299.30605200000002</c:v>
                </c:pt>
                <c:pt idx="133">
                  <c:v>301.23039999999997</c:v>
                </c:pt>
                <c:pt idx="134">
                  <c:v>302.38336700000002</c:v>
                </c:pt>
                <c:pt idx="135">
                  <c:v>303.39272599999998</c:v>
                </c:pt>
                <c:pt idx="136">
                  <c:v>305.90129000000002</c:v>
                </c:pt>
                <c:pt idx="137">
                  <c:v>307.40365100000002</c:v>
                </c:pt>
                <c:pt idx="138">
                  <c:v>308.73604999999998</c:v>
                </c:pt>
                <c:pt idx="139">
                  <c:v>310.89948099999998</c:v>
                </c:pt>
                <c:pt idx="140">
                  <c:v>311.81541600000003</c:v>
                </c:pt>
                <c:pt idx="141">
                  <c:v>312.88032500000003</c:v>
                </c:pt>
                <c:pt idx="142">
                  <c:v>314.82813299999998</c:v>
                </c:pt>
                <c:pt idx="143">
                  <c:v>316.22718099999997</c:v>
                </c:pt>
                <c:pt idx="144">
                  <c:v>317.47704399999998</c:v>
                </c:pt>
                <c:pt idx="145">
                  <c:v>319.38679400000001</c:v>
                </c:pt>
                <c:pt idx="146">
                  <c:v>320.63894499999998</c:v>
                </c:pt>
                <c:pt idx="147">
                  <c:v>321.79525799999999</c:v>
                </c:pt>
                <c:pt idx="148">
                  <c:v>324.07812100000001</c:v>
                </c:pt>
                <c:pt idx="149">
                  <c:v>325.05070999999998</c:v>
                </c:pt>
                <c:pt idx="150">
                  <c:v>326.11561899999998</c:v>
                </c:pt>
                <c:pt idx="151">
                  <c:v>327.90747800000003</c:v>
                </c:pt>
                <c:pt idx="152">
                  <c:v>329.91886399999999</c:v>
                </c:pt>
                <c:pt idx="153">
                  <c:v>329.00608499999998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730-1244-B7A4-A96DE6675AA2}"/>
            </c:ext>
          </c:extLst>
        </c:ser>
        <c:ser>
          <c:idx val="3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'24.72-B737-800'!$P$3:$P$156</c:f>
              <c:numCache>
                <c:formatCode>General</c:formatCode>
                <c:ptCount val="154"/>
                <c:pt idx="0">
                  <c:v>248.91621853616257</c:v>
                </c:pt>
                <c:pt idx="1">
                  <c:v>248.91623198342594</c:v>
                </c:pt>
                <c:pt idx="2">
                  <c:v>248.9162439810533</c:v>
                </c:pt>
                <c:pt idx="3">
                  <c:v>248.91627175346829</c:v>
                </c:pt>
                <c:pt idx="4">
                  <c:v>248.91629339309389</c:v>
                </c:pt>
                <c:pt idx="5">
                  <c:v>248.91631451266818</c:v>
                </c:pt>
                <c:pt idx="6">
                  <c:v>248.91634703295415</c:v>
                </c:pt>
                <c:pt idx="7">
                  <c:v>248.91637615169955</c:v>
                </c:pt>
                <c:pt idx="8">
                  <c:v>248.91640429292559</c:v>
                </c:pt>
                <c:pt idx="9">
                  <c:v>248.91648270293922</c:v>
                </c:pt>
                <c:pt idx="10">
                  <c:v>248.91653358580487</c:v>
                </c:pt>
                <c:pt idx="11">
                  <c:v>248.91659559104772</c:v>
                </c:pt>
                <c:pt idx="12">
                  <c:v>248.91667491023927</c:v>
                </c:pt>
                <c:pt idx="13">
                  <c:v>248.91674753144326</c:v>
                </c:pt>
                <c:pt idx="14">
                  <c:v>248.91684066658712</c:v>
                </c:pt>
                <c:pt idx="15">
                  <c:v>248.9170325509188</c:v>
                </c:pt>
                <c:pt idx="16">
                  <c:v>248.91719739749021</c:v>
                </c:pt>
                <c:pt idx="17">
                  <c:v>248.91739364566564</c:v>
                </c:pt>
                <c:pt idx="18">
                  <c:v>248.9177481395717</c:v>
                </c:pt>
                <c:pt idx="19">
                  <c:v>248.91793369753918</c:v>
                </c:pt>
                <c:pt idx="20">
                  <c:v>248.91810235062906</c:v>
                </c:pt>
                <c:pt idx="21">
                  <c:v>248.91841037085482</c:v>
                </c:pt>
                <c:pt idx="22">
                  <c:v>248.91862130768817</c:v>
                </c:pt>
                <c:pt idx="23">
                  <c:v>248.91885498649927</c:v>
                </c:pt>
                <c:pt idx="24">
                  <c:v>248.9195352294314</c:v>
                </c:pt>
                <c:pt idx="25">
                  <c:v>248.92002330260391</c:v>
                </c:pt>
                <c:pt idx="26">
                  <c:v>248.92062454428887</c:v>
                </c:pt>
                <c:pt idx="27">
                  <c:v>248.92155162317476</c:v>
                </c:pt>
                <c:pt idx="28">
                  <c:v>248.92202622259248</c:v>
                </c:pt>
                <c:pt idx="29">
                  <c:v>248.9225687010161</c:v>
                </c:pt>
                <c:pt idx="30">
                  <c:v>248.92441975214666</c:v>
                </c:pt>
                <c:pt idx="31">
                  <c:v>248.92543283621296</c:v>
                </c:pt>
                <c:pt idx="32">
                  <c:v>248.92644837001851</c:v>
                </c:pt>
                <c:pt idx="33">
                  <c:v>248.92875219161806</c:v>
                </c:pt>
                <c:pt idx="34">
                  <c:v>248.93001239441554</c:v>
                </c:pt>
                <c:pt idx="35">
                  <c:v>248.93172710947456</c:v>
                </c:pt>
                <c:pt idx="36">
                  <c:v>248.9353287215132</c:v>
                </c:pt>
                <c:pt idx="37">
                  <c:v>248.93853063593804</c:v>
                </c:pt>
                <c:pt idx="38">
                  <c:v>248.94224280293903</c:v>
                </c:pt>
                <c:pt idx="39">
                  <c:v>248.94665255360545</c:v>
                </c:pt>
                <c:pt idx="40">
                  <c:v>248.94982525066067</c:v>
                </c:pt>
                <c:pt idx="41">
                  <c:v>248.95286157384561</c:v>
                </c:pt>
                <c:pt idx="42">
                  <c:v>248.95745150347145</c:v>
                </c:pt>
                <c:pt idx="43">
                  <c:v>248.96063373994926</c:v>
                </c:pt>
                <c:pt idx="44">
                  <c:v>248.9650570638301</c:v>
                </c:pt>
                <c:pt idx="45">
                  <c:v>248.97288994039607</c:v>
                </c:pt>
                <c:pt idx="46">
                  <c:v>248.97735312085749</c:v>
                </c:pt>
                <c:pt idx="47">
                  <c:v>248.98383794099325</c:v>
                </c:pt>
                <c:pt idx="48">
                  <c:v>248.99187963018423</c:v>
                </c:pt>
                <c:pt idx="49">
                  <c:v>248.99875494558975</c:v>
                </c:pt>
                <c:pt idx="50">
                  <c:v>249.0061379830517</c:v>
                </c:pt>
                <c:pt idx="51">
                  <c:v>249.02225435092379</c:v>
                </c:pt>
                <c:pt idx="52">
                  <c:v>249.03294701069782</c:v>
                </c:pt>
                <c:pt idx="53">
                  <c:v>249.04535088549031</c:v>
                </c:pt>
                <c:pt idx="54">
                  <c:v>249.06730501669571</c:v>
                </c:pt>
                <c:pt idx="55">
                  <c:v>249.08189962438701</c:v>
                </c:pt>
                <c:pt idx="56">
                  <c:v>249.09744963007967</c:v>
                </c:pt>
                <c:pt idx="57">
                  <c:v>249.13195704915421</c:v>
                </c:pt>
                <c:pt idx="58">
                  <c:v>249.15342797281477</c:v>
                </c:pt>
                <c:pt idx="59">
                  <c:v>249.17490718673579</c:v>
                </c:pt>
                <c:pt idx="60">
                  <c:v>249.20450983121782</c:v>
                </c:pt>
                <c:pt idx="61">
                  <c:v>249.23280542876682</c:v>
                </c:pt>
                <c:pt idx="62">
                  <c:v>249.25608185887916</c:v>
                </c:pt>
                <c:pt idx="63">
                  <c:v>249.30076388906554</c:v>
                </c:pt>
                <c:pt idx="64">
                  <c:v>249.33799852444886</c:v>
                </c:pt>
                <c:pt idx="65">
                  <c:v>249.37390412309952</c:v>
                </c:pt>
                <c:pt idx="66">
                  <c:v>249.44761258613099</c:v>
                </c:pt>
                <c:pt idx="67">
                  <c:v>249.49201447116644</c:v>
                </c:pt>
                <c:pt idx="68">
                  <c:v>249.53993156738227</c:v>
                </c:pt>
                <c:pt idx="69">
                  <c:v>249.60843378365158</c:v>
                </c:pt>
                <c:pt idx="70">
                  <c:v>249.65423985934547</c:v>
                </c:pt>
                <c:pt idx="71">
                  <c:v>249.70874298669364</c:v>
                </c:pt>
                <c:pt idx="72">
                  <c:v>249.81193018676862</c:v>
                </c:pt>
                <c:pt idx="73">
                  <c:v>249.89351169245165</c:v>
                </c:pt>
                <c:pt idx="74">
                  <c:v>249.98055523052153</c:v>
                </c:pt>
                <c:pt idx="75">
                  <c:v>250.11039703252095</c:v>
                </c:pt>
                <c:pt idx="76">
                  <c:v>250.19796222493932</c:v>
                </c:pt>
                <c:pt idx="77">
                  <c:v>250.29917950399204</c:v>
                </c:pt>
                <c:pt idx="78">
                  <c:v>250.46189721731173</c:v>
                </c:pt>
                <c:pt idx="79">
                  <c:v>250.56392144568008</c:v>
                </c:pt>
                <c:pt idx="80">
                  <c:v>250.68630512580975</c:v>
                </c:pt>
                <c:pt idx="81">
                  <c:v>250.96110597176209</c:v>
                </c:pt>
                <c:pt idx="82">
                  <c:v>251.12628348626239</c:v>
                </c:pt>
                <c:pt idx="83">
                  <c:v>251.27529181927409</c:v>
                </c:pt>
                <c:pt idx="84">
                  <c:v>251.54772355183599</c:v>
                </c:pt>
                <c:pt idx="85">
                  <c:v>251.76856132966248</c:v>
                </c:pt>
                <c:pt idx="86">
                  <c:v>252.10035100156733</c:v>
                </c:pt>
                <c:pt idx="87">
                  <c:v>252.32837688547619</c:v>
                </c:pt>
                <c:pt idx="88">
                  <c:v>252.51956584701298</c:v>
                </c:pt>
                <c:pt idx="89">
                  <c:v>253.13485430966028</c:v>
                </c:pt>
                <c:pt idx="90">
                  <c:v>253.4227331658268</c:v>
                </c:pt>
                <c:pt idx="91">
                  <c:v>253.72768179820935</c:v>
                </c:pt>
                <c:pt idx="92">
                  <c:v>254.23940884194587</c:v>
                </c:pt>
                <c:pt idx="93">
                  <c:v>254.60293745977125</c:v>
                </c:pt>
                <c:pt idx="94">
                  <c:v>255.13168981658592</c:v>
                </c:pt>
                <c:pt idx="95">
                  <c:v>255.42640687434556</c:v>
                </c:pt>
                <c:pt idx="96">
                  <c:v>255.71173641853565</c:v>
                </c:pt>
                <c:pt idx="97">
                  <c:v>256.66563814359523</c:v>
                </c:pt>
                <c:pt idx="98">
                  <c:v>257.3277832287709</c:v>
                </c:pt>
                <c:pt idx="99">
                  <c:v>258.10531849360945</c:v>
                </c:pt>
                <c:pt idx="100">
                  <c:v>258.86232165106361</c:v>
                </c:pt>
                <c:pt idx="101">
                  <c:v>259.96161407267124</c:v>
                </c:pt>
                <c:pt idx="102">
                  <c:v>260.38970408608333</c:v>
                </c:pt>
                <c:pt idx="103">
                  <c:v>261.73987983970898</c:v>
                </c:pt>
                <c:pt idx="104">
                  <c:v>262.77946329190905</c:v>
                </c:pt>
                <c:pt idx="105">
                  <c:v>263.72315944303756</c:v>
                </c:pt>
                <c:pt idx="106">
                  <c:v>265.21114354560899</c:v>
                </c:pt>
                <c:pt idx="107">
                  <c:v>266.59860516577049</c:v>
                </c:pt>
                <c:pt idx="108">
                  <c:v>267.69842411202171</c:v>
                </c:pt>
                <c:pt idx="109">
                  <c:v>269.02977852338898</c:v>
                </c:pt>
                <c:pt idx="110">
                  <c:v>270.71432236043285</c:v>
                </c:pt>
                <c:pt idx="111">
                  <c:v>271.6562299359835</c:v>
                </c:pt>
                <c:pt idx="112">
                  <c:v>272.63614316239193</c:v>
                </c:pt>
                <c:pt idx="113">
                  <c:v>274.41345116642975</c:v>
                </c:pt>
                <c:pt idx="114">
                  <c:v>275.24898009294554</c:v>
                </c:pt>
                <c:pt idx="115">
                  <c:v>277.22200211983147</c:v>
                </c:pt>
                <c:pt idx="116">
                  <c:v>277.95170778696456</c:v>
                </c:pt>
                <c:pt idx="117">
                  <c:v>278.81328223145749</c:v>
                </c:pt>
                <c:pt idx="118">
                  <c:v>280.90092350793134</c:v>
                </c:pt>
                <c:pt idx="119">
                  <c:v>281.89726833204708</c:v>
                </c:pt>
                <c:pt idx="120">
                  <c:v>282.38579669977156</c:v>
                </c:pt>
                <c:pt idx="121">
                  <c:v>284.95602252597172</c:v>
                </c:pt>
                <c:pt idx="122">
                  <c:v>285.62795672331328</c:v>
                </c:pt>
                <c:pt idx="123">
                  <c:v>286.36146754378206</c:v>
                </c:pt>
                <c:pt idx="124">
                  <c:v>288.59490971418694</c:v>
                </c:pt>
                <c:pt idx="125">
                  <c:v>289.90468038324065</c:v>
                </c:pt>
                <c:pt idx="126">
                  <c:v>291.06653319016999</c:v>
                </c:pt>
                <c:pt idx="127">
                  <c:v>292.62456723620824</c:v>
                </c:pt>
                <c:pt idx="128">
                  <c:v>293.6781513767458</c:v>
                </c:pt>
                <c:pt idx="129">
                  <c:v>294.60726047181197</c:v>
                </c:pt>
                <c:pt idx="130">
                  <c:v>296.84212487501742</c:v>
                </c:pt>
                <c:pt idx="131">
                  <c:v>297.91099175845545</c:v>
                </c:pt>
                <c:pt idx="132">
                  <c:v>298.89725358398698</c:v>
                </c:pt>
                <c:pt idx="133">
                  <c:v>301.08243091992608</c:v>
                </c:pt>
                <c:pt idx="134">
                  <c:v>301.96701851302873</c:v>
                </c:pt>
                <c:pt idx="135">
                  <c:v>303.05514127227661</c:v>
                </c:pt>
                <c:pt idx="136">
                  <c:v>305.76561507352284</c:v>
                </c:pt>
                <c:pt idx="137">
                  <c:v>307.28627934494625</c:v>
                </c:pt>
                <c:pt idx="138">
                  <c:v>308.51247354624195</c:v>
                </c:pt>
                <c:pt idx="139">
                  <c:v>310.80758786801005</c:v>
                </c:pt>
                <c:pt idx="140">
                  <c:v>311.53265223866657</c:v>
                </c:pt>
                <c:pt idx="141">
                  <c:v>312.43139355035635</c:v>
                </c:pt>
                <c:pt idx="142">
                  <c:v>314.00884691520656</c:v>
                </c:pt>
                <c:pt idx="143">
                  <c:v>315.23631772739168</c:v>
                </c:pt>
                <c:pt idx="144">
                  <c:v>315.99546146383022</c:v>
                </c:pt>
                <c:pt idx="145">
                  <c:v>318.108264583383</c:v>
                </c:pt>
                <c:pt idx="146">
                  <c:v>319.25299688874168</c:v>
                </c:pt>
                <c:pt idx="147">
                  <c:v>320.14961360000552</c:v>
                </c:pt>
                <c:pt idx="148">
                  <c:v>323.6273563524864</c:v>
                </c:pt>
                <c:pt idx="149">
                  <c:v>324.78368157350462</c:v>
                </c:pt>
                <c:pt idx="150">
                  <c:v>325.96265232344416</c:v>
                </c:pt>
                <c:pt idx="151">
                  <c:v>327.88180123508369</c:v>
                </c:pt>
                <c:pt idx="152">
                  <c:v>328.38724105458539</c:v>
                </c:pt>
                <c:pt idx="153">
                  <c:v>328.394907677486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730-1244-B7A4-A96DE6675AA2}"/>
            </c:ext>
          </c:extLst>
        </c:ser>
        <c:ser>
          <c:idx val="8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'24.72-B737-800'!$I$3:$I$137</c:f>
              <c:numCache>
                <c:formatCode>General</c:formatCode>
                <c:ptCount val="135"/>
                <c:pt idx="0">
                  <c:v>219.18086700000001</c:v>
                </c:pt>
                <c:pt idx="1">
                  <c:v>219.19360699999999</c:v>
                </c:pt>
                <c:pt idx="2">
                  <c:v>219.240319</c:v>
                </c:pt>
                <c:pt idx="3">
                  <c:v>219.26367500000001</c:v>
                </c:pt>
                <c:pt idx="4">
                  <c:v>219.213626</c:v>
                </c:pt>
                <c:pt idx="5">
                  <c:v>219.174497</c:v>
                </c:pt>
                <c:pt idx="6">
                  <c:v>219.206346</c:v>
                </c:pt>
                <c:pt idx="7">
                  <c:v>219.26367500000001</c:v>
                </c:pt>
                <c:pt idx="8">
                  <c:v>219.31463299999999</c:v>
                </c:pt>
                <c:pt idx="9">
                  <c:v>219.32048700000001</c:v>
                </c:pt>
                <c:pt idx="10">
                  <c:v>219.333743</c:v>
                </c:pt>
                <c:pt idx="11">
                  <c:v>219.39107100000001</c:v>
                </c:pt>
                <c:pt idx="12">
                  <c:v>219.32048700000001</c:v>
                </c:pt>
                <c:pt idx="13">
                  <c:v>219.36877699999999</c:v>
                </c:pt>
                <c:pt idx="14">
                  <c:v>219.422921</c:v>
                </c:pt>
                <c:pt idx="15">
                  <c:v>219.47261700000001</c:v>
                </c:pt>
                <c:pt idx="16">
                  <c:v>219.427167</c:v>
                </c:pt>
                <c:pt idx="17">
                  <c:v>219.41018099999999</c:v>
                </c:pt>
                <c:pt idx="18">
                  <c:v>219.47261700000001</c:v>
                </c:pt>
                <c:pt idx="19">
                  <c:v>219.43008699999999</c:v>
                </c:pt>
                <c:pt idx="20">
                  <c:v>219.48024899999999</c:v>
                </c:pt>
                <c:pt idx="21">
                  <c:v>219.47261700000001</c:v>
                </c:pt>
                <c:pt idx="22">
                  <c:v>219.499358</c:v>
                </c:pt>
                <c:pt idx="23">
                  <c:v>219.52643</c:v>
                </c:pt>
                <c:pt idx="24">
                  <c:v>219.461139</c:v>
                </c:pt>
                <c:pt idx="25">
                  <c:v>219.52392800000001</c:v>
                </c:pt>
                <c:pt idx="26">
                  <c:v>219.69682299999999</c:v>
                </c:pt>
                <c:pt idx="27">
                  <c:v>219.77687599999999</c:v>
                </c:pt>
                <c:pt idx="28">
                  <c:v>219.73663400000001</c:v>
                </c:pt>
                <c:pt idx="29">
                  <c:v>219.77326099999999</c:v>
                </c:pt>
                <c:pt idx="30">
                  <c:v>219.77687599999999</c:v>
                </c:pt>
                <c:pt idx="31">
                  <c:v>219.838233</c:v>
                </c:pt>
                <c:pt idx="32">
                  <c:v>220.01531399999999</c:v>
                </c:pt>
                <c:pt idx="33">
                  <c:v>220.04079400000001</c:v>
                </c:pt>
                <c:pt idx="34">
                  <c:v>220.034424</c:v>
                </c:pt>
                <c:pt idx="35">
                  <c:v>220.072643</c:v>
                </c:pt>
                <c:pt idx="36">
                  <c:v>220.09886800000001</c:v>
                </c:pt>
                <c:pt idx="37">
                  <c:v>220.127532</c:v>
                </c:pt>
                <c:pt idx="38">
                  <c:v>220.321066</c:v>
                </c:pt>
                <c:pt idx="39">
                  <c:v>220.38539599999999</c:v>
                </c:pt>
                <c:pt idx="40">
                  <c:v>220.41104000000001</c:v>
                </c:pt>
                <c:pt idx="41">
                  <c:v>220.45483200000001</c:v>
                </c:pt>
                <c:pt idx="42">
                  <c:v>220.53752499999999</c:v>
                </c:pt>
                <c:pt idx="43">
                  <c:v>220.53127000000001</c:v>
                </c:pt>
                <c:pt idx="44">
                  <c:v>220.62681799999999</c:v>
                </c:pt>
                <c:pt idx="45">
                  <c:v>220.68965499999999</c:v>
                </c:pt>
                <c:pt idx="46">
                  <c:v>220.76138</c:v>
                </c:pt>
                <c:pt idx="47">
                  <c:v>220.87598700000001</c:v>
                </c:pt>
                <c:pt idx="48">
                  <c:v>220.99391499999999</c:v>
                </c:pt>
                <c:pt idx="49">
                  <c:v>221.07143199999999</c:v>
                </c:pt>
                <c:pt idx="50">
                  <c:v>221.174623</c:v>
                </c:pt>
                <c:pt idx="51">
                  <c:v>221.295649</c:v>
                </c:pt>
                <c:pt idx="52">
                  <c:v>221.33068399999999</c:v>
                </c:pt>
                <c:pt idx="53">
                  <c:v>221.43578600000001</c:v>
                </c:pt>
                <c:pt idx="54">
                  <c:v>221.49584400000001</c:v>
                </c:pt>
                <c:pt idx="55">
                  <c:v>221.53133299999999</c:v>
                </c:pt>
                <c:pt idx="56">
                  <c:v>221.617963</c:v>
                </c:pt>
                <c:pt idx="57">
                  <c:v>221.951742</c:v>
                </c:pt>
                <c:pt idx="58">
                  <c:v>222.05882399999999</c:v>
                </c:pt>
                <c:pt idx="59">
                  <c:v>222.04012299999999</c:v>
                </c:pt>
                <c:pt idx="60">
                  <c:v>222.244754</c:v>
                </c:pt>
                <c:pt idx="61">
                  <c:v>222.28661199999999</c:v>
                </c:pt>
                <c:pt idx="62">
                  <c:v>222.486807</c:v>
                </c:pt>
                <c:pt idx="63">
                  <c:v>222.75279699999999</c:v>
                </c:pt>
                <c:pt idx="64">
                  <c:v>222.92707100000001</c:v>
                </c:pt>
                <c:pt idx="65">
                  <c:v>223.12373199999999</c:v>
                </c:pt>
                <c:pt idx="66">
                  <c:v>223.27830800000001</c:v>
                </c:pt>
                <c:pt idx="67">
                  <c:v>223.505979</c:v>
                </c:pt>
                <c:pt idx="68">
                  <c:v>223.72499199999999</c:v>
                </c:pt>
                <c:pt idx="69">
                  <c:v>223.958237</c:v>
                </c:pt>
                <c:pt idx="70">
                  <c:v>224.14933199999999</c:v>
                </c:pt>
                <c:pt idx="71">
                  <c:v>224.334585</c:v>
                </c:pt>
                <c:pt idx="72">
                  <c:v>224.57685599999999</c:v>
                </c:pt>
                <c:pt idx="73">
                  <c:v>224.81890899999999</c:v>
                </c:pt>
                <c:pt idx="74">
                  <c:v>225.03532000000001</c:v>
                </c:pt>
                <c:pt idx="75">
                  <c:v>225.50685100000001</c:v>
                </c:pt>
                <c:pt idx="76">
                  <c:v>225.70993899999999</c:v>
                </c:pt>
                <c:pt idx="77">
                  <c:v>225.90846500000001</c:v>
                </c:pt>
                <c:pt idx="78">
                  <c:v>226.32855799999999</c:v>
                </c:pt>
                <c:pt idx="79">
                  <c:v>226.62271799999999</c:v>
                </c:pt>
                <c:pt idx="80">
                  <c:v>226.83523700000001</c:v>
                </c:pt>
                <c:pt idx="81">
                  <c:v>227.18848500000001</c:v>
                </c:pt>
                <c:pt idx="82">
                  <c:v>227.38336699999999</c:v>
                </c:pt>
                <c:pt idx="83">
                  <c:v>227.67184599999999</c:v>
                </c:pt>
                <c:pt idx="84">
                  <c:v>228.461704</c:v>
                </c:pt>
                <c:pt idx="85">
                  <c:v>228.75253499999999</c:v>
                </c:pt>
                <c:pt idx="86">
                  <c:v>228.945065</c:v>
                </c:pt>
                <c:pt idx="87">
                  <c:v>229.500732</c:v>
                </c:pt>
                <c:pt idx="88">
                  <c:v>229.89566099999999</c:v>
                </c:pt>
                <c:pt idx="89">
                  <c:v>230.31681599999999</c:v>
                </c:pt>
                <c:pt idx="90">
                  <c:v>230.578093</c:v>
                </c:pt>
                <c:pt idx="91">
                  <c:v>230.97877700000001</c:v>
                </c:pt>
                <c:pt idx="92">
                  <c:v>231.59336999999999</c:v>
                </c:pt>
                <c:pt idx="93">
                  <c:v>231.94726199999999</c:v>
                </c:pt>
                <c:pt idx="94">
                  <c:v>232.307186</c:v>
                </c:pt>
                <c:pt idx="95">
                  <c:v>233.289287</c:v>
                </c:pt>
                <c:pt idx="96">
                  <c:v>233.786901</c:v>
                </c:pt>
                <c:pt idx="97">
                  <c:v>234.345831</c:v>
                </c:pt>
                <c:pt idx="98">
                  <c:v>235.48274499999999</c:v>
                </c:pt>
                <c:pt idx="99">
                  <c:v>236.26825299999999</c:v>
                </c:pt>
                <c:pt idx="100">
                  <c:v>237.591903</c:v>
                </c:pt>
                <c:pt idx="101">
                  <c:v>238.55386200000001</c:v>
                </c:pt>
                <c:pt idx="102">
                  <c:v>240.03495000000001</c:v>
                </c:pt>
                <c:pt idx="103">
                  <c:v>240.618661</c:v>
                </c:pt>
                <c:pt idx="104">
                  <c:v>241.311136</c:v>
                </c:pt>
                <c:pt idx="105">
                  <c:v>243.155631</c:v>
                </c:pt>
                <c:pt idx="106">
                  <c:v>244.269777</c:v>
                </c:pt>
                <c:pt idx="107">
                  <c:v>245.21487500000001</c:v>
                </c:pt>
                <c:pt idx="108">
                  <c:v>247.24218999999999</c:v>
                </c:pt>
                <c:pt idx="109">
                  <c:v>248.22515200000001</c:v>
                </c:pt>
                <c:pt idx="110">
                  <c:v>249.16671600000001</c:v>
                </c:pt>
                <c:pt idx="111">
                  <c:v>251.487043</c:v>
                </c:pt>
                <c:pt idx="112">
                  <c:v>252.48478700000001</c:v>
                </c:pt>
                <c:pt idx="113">
                  <c:v>253.68557100000001</c:v>
                </c:pt>
                <c:pt idx="114">
                  <c:v>255.800937</c:v>
                </c:pt>
                <c:pt idx="115">
                  <c:v>256.74442199999999</c:v>
                </c:pt>
                <c:pt idx="116">
                  <c:v>257.65720099999999</c:v>
                </c:pt>
                <c:pt idx="117">
                  <c:v>260.38951200000002</c:v>
                </c:pt>
                <c:pt idx="118">
                  <c:v>261.30831599999999</c:v>
                </c:pt>
                <c:pt idx="119">
                  <c:v>262.27146900000002</c:v>
                </c:pt>
                <c:pt idx="120">
                  <c:v>265.18748299999999</c:v>
                </c:pt>
                <c:pt idx="121">
                  <c:v>266.17647099999999</c:v>
                </c:pt>
                <c:pt idx="122">
                  <c:v>267.089249</c:v>
                </c:pt>
                <c:pt idx="123">
                  <c:v>269.43148100000002</c:v>
                </c:pt>
                <c:pt idx="124">
                  <c:v>270.436105</c:v>
                </c:pt>
                <c:pt idx="125">
                  <c:v>271.53043000000002</c:v>
                </c:pt>
                <c:pt idx="126">
                  <c:v>273.72962100000001</c:v>
                </c:pt>
                <c:pt idx="127">
                  <c:v>274.69574</c:v>
                </c:pt>
                <c:pt idx="128">
                  <c:v>277.424666</c:v>
                </c:pt>
                <c:pt idx="129">
                  <c:v>278.346856</c:v>
                </c:pt>
                <c:pt idx="130">
                  <c:v>279.60429399999998</c:v>
                </c:pt>
                <c:pt idx="131">
                  <c:v>281.34507600000001</c:v>
                </c:pt>
                <c:pt idx="132">
                  <c:v>282.60649100000001</c:v>
                </c:pt>
                <c:pt idx="133">
                  <c:v>284.04949199999999</c:v>
                </c:pt>
                <c:pt idx="134">
                  <c:v>285.34482800000001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730-1244-B7A4-A96DE6675AA2}"/>
            </c:ext>
          </c:extLst>
        </c:ser>
        <c:ser>
          <c:idx val="4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'24.72-B737-800'!$J$3:$J$137</c:f>
              <c:numCache>
                <c:formatCode>General</c:formatCode>
                <c:ptCount val="135"/>
                <c:pt idx="0">
                  <c:v>222.82215403428114</c:v>
                </c:pt>
                <c:pt idx="1">
                  <c:v>222.82220650276827</c:v>
                </c:pt>
                <c:pt idx="2">
                  <c:v>222.82226911367735</c:v>
                </c:pt>
                <c:pt idx="3">
                  <c:v>222.8223777400961</c:v>
                </c:pt>
                <c:pt idx="4">
                  <c:v>222.8224649035844</c:v>
                </c:pt>
                <c:pt idx="5">
                  <c:v>222.82262812245028</c:v>
                </c:pt>
                <c:pt idx="6">
                  <c:v>222.8227493877161</c:v>
                </c:pt>
                <c:pt idx="7">
                  <c:v>222.82287784128943</c:v>
                </c:pt>
                <c:pt idx="8">
                  <c:v>222.82317334854184</c:v>
                </c:pt>
                <c:pt idx="9">
                  <c:v>222.82332246231846</c:v>
                </c:pt>
                <c:pt idx="10">
                  <c:v>222.82347826596259</c:v>
                </c:pt>
                <c:pt idx="11">
                  <c:v>222.82390719648978</c:v>
                </c:pt>
                <c:pt idx="12">
                  <c:v>222.82411164861463</c:v>
                </c:pt>
                <c:pt idx="13">
                  <c:v>222.82429337356044</c:v>
                </c:pt>
                <c:pt idx="14">
                  <c:v>222.82475692038832</c:v>
                </c:pt>
                <c:pt idx="15">
                  <c:v>222.82503943599832</c:v>
                </c:pt>
                <c:pt idx="16">
                  <c:v>222.82535307208855</c:v>
                </c:pt>
                <c:pt idx="17">
                  <c:v>222.8261212223106</c:v>
                </c:pt>
                <c:pt idx="18">
                  <c:v>222.82662116200598</c:v>
                </c:pt>
                <c:pt idx="19">
                  <c:v>222.82707563269057</c:v>
                </c:pt>
                <c:pt idx="20">
                  <c:v>222.82792698081747</c:v>
                </c:pt>
                <c:pt idx="21">
                  <c:v>222.82853232795554</c:v>
                </c:pt>
                <c:pt idx="22">
                  <c:v>222.82928034231645</c:v>
                </c:pt>
                <c:pt idx="23">
                  <c:v>222.83062946074841</c:v>
                </c:pt>
                <c:pt idx="24">
                  <c:v>222.83140369730631</c:v>
                </c:pt>
                <c:pt idx="25">
                  <c:v>222.83234325257976</c:v>
                </c:pt>
                <c:pt idx="26">
                  <c:v>222.83402398120566</c:v>
                </c:pt>
                <c:pt idx="27">
                  <c:v>222.83494389595316</c:v>
                </c:pt>
                <c:pt idx="28">
                  <c:v>222.83581748597044</c:v>
                </c:pt>
                <c:pt idx="29">
                  <c:v>222.83772674221592</c:v>
                </c:pt>
                <c:pt idx="30">
                  <c:v>222.83928587281909</c:v>
                </c:pt>
                <c:pt idx="31">
                  <c:v>222.84110447317755</c:v>
                </c:pt>
                <c:pt idx="32">
                  <c:v>222.84388938042306</c:v>
                </c:pt>
                <c:pt idx="33">
                  <c:v>222.84615613019653</c:v>
                </c:pt>
                <c:pt idx="34">
                  <c:v>222.84863595298367</c:v>
                </c:pt>
                <c:pt idx="35">
                  <c:v>222.85313679826885</c:v>
                </c:pt>
                <c:pt idx="36">
                  <c:v>222.85666677786003</c:v>
                </c:pt>
                <c:pt idx="37">
                  <c:v>222.86005120440367</c:v>
                </c:pt>
                <c:pt idx="38">
                  <c:v>222.8678228639406</c:v>
                </c:pt>
                <c:pt idx="39">
                  <c:v>222.87115344179387</c:v>
                </c:pt>
                <c:pt idx="40">
                  <c:v>222.87437971543221</c:v>
                </c:pt>
                <c:pt idx="41">
                  <c:v>222.8820376118201</c:v>
                </c:pt>
                <c:pt idx="42">
                  <c:v>222.88784570102615</c:v>
                </c:pt>
                <c:pt idx="43">
                  <c:v>222.89383129220479</c:v>
                </c:pt>
                <c:pt idx="44">
                  <c:v>222.90439907874543</c:v>
                </c:pt>
                <c:pt idx="45">
                  <c:v>222.9105801485963</c:v>
                </c:pt>
                <c:pt idx="46">
                  <c:v>222.91766487862611</c:v>
                </c:pt>
                <c:pt idx="47">
                  <c:v>222.93403570331688</c:v>
                </c:pt>
                <c:pt idx="48">
                  <c:v>222.94419120037847</c:v>
                </c:pt>
                <c:pt idx="49">
                  <c:v>222.95288391735082</c:v>
                </c:pt>
                <c:pt idx="50">
                  <c:v>222.96639021657089</c:v>
                </c:pt>
                <c:pt idx="51">
                  <c:v>222.98080486764096</c:v>
                </c:pt>
                <c:pt idx="52">
                  <c:v>222.99794306546966</c:v>
                </c:pt>
                <c:pt idx="53">
                  <c:v>223.02343570945098</c:v>
                </c:pt>
                <c:pt idx="54">
                  <c:v>223.04563961664522</c:v>
                </c:pt>
                <c:pt idx="55">
                  <c:v>223.07392887681829</c:v>
                </c:pt>
                <c:pt idx="56">
                  <c:v>223.09593360909199</c:v>
                </c:pt>
                <c:pt idx="57">
                  <c:v>223.15055496150831</c:v>
                </c:pt>
                <c:pt idx="58">
                  <c:v>223.17076861706229</c:v>
                </c:pt>
                <c:pt idx="59">
                  <c:v>223.19070085412781</c:v>
                </c:pt>
                <c:pt idx="60">
                  <c:v>223.23749596637091</c:v>
                </c:pt>
                <c:pt idx="61">
                  <c:v>223.27653097345481</c:v>
                </c:pt>
                <c:pt idx="62">
                  <c:v>223.34057726579744</c:v>
                </c:pt>
                <c:pt idx="63">
                  <c:v>223.39648734065574</c:v>
                </c:pt>
                <c:pt idx="64">
                  <c:v>223.44426706436863</c:v>
                </c:pt>
                <c:pt idx="65">
                  <c:v>223.49193516943839</c:v>
                </c:pt>
                <c:pt idx="66">
                  <c:v>223.53691443363442</c:v>
                </c:pt>
                <c:pt idx="67">
                  <c:v>223.60111775162147</c:v>
                </c:pt>
                <c:pt idx="68">
                  <c:v>223.66845785073889</c:v>
                </c:pt>
                <c:pt idx="69">
                  <c:v>223.77844983992873</c:v>
                </c:pt>
                <c:pt idx="70">
                  <c:v>223.87196514461763</c:v>
                </c:pt>
                <c:pt idx="71">
                  <c:v>223.97665416894188</c:v>
                </c:pt>
                <c:pt idx="72">
                  <c:v>224.12894934315369</c:v>
                </c:pt>
                <c:pt idx="73">
                  <c:v>224.22918787273565</c:v>
                </c:pt>
                <c:pt idx="74">
                  <c:v>224.33393699142346</c:v>
                </c:pt>
                <c:pt idx="75">
                  <c:v>224.49715224852687</c:v>
                </c:pt>
                <c:pt idx="76">
                  <c:v>224.59501217628937</c:v>
                </c:pt>
                <c:pt idx="77">
                  <c:v>224.70287613323472</c:v>
                </c:pt>
                <c:pt idx="78">
                  <c:v>224.94211153328095</c:v>
                </c:pt>
                <c:pt idx="79">
                  <c:v>225.10870627706637</c:v>
                </c:pt>
                <c:pt idx="80">
                  <c:v>225.23795363955404</c:v>
                </c:pt>
                <c:pt idx="81">
                  <c:v>225.5645764415907</c:v>
                </c:pt>
                <c:pt idx="82">
                  <c:v>225.71405285628882</c:v>
                </c:pt>
                <c:pt idx="83">
                  <c:v>225.89318003238748</c:v>
                </c:pt>
                <c:pt idx="84">
                  <c:v>226.45503493900426</c:v>
                </c:pt>
                <c:pt idx="85">
                  <c:v>226.72146225616689</c:v>
                </c:pt>
                <c:pt idx="86">
                  <c:v>226.94211761111262</c:v>
                </c:pt>
                <c:pt idx="87">
                  <c:v>227.53015817639891</c:v>
                </c:pt>
                <c:pt idx="88">
                  <c:v>228.02104335538496</c:v>
                </c:pt>
                <c:pt idx="89">
                  <c:v>228.57364886874421</c:v>
                </c:pt>
                <c:pt idx="90">
                  <c:v>228.89516000882509</c:v>
                </c:pt>
                <c:pt idx="91">
                  <c:v>229.21672141714288</c:v>
                </c:pt>
                <c:pt idx="92">
                  <c:v>229.90691041885859</c:v>
                </c:pt>
                <c:pt idx="93">
                  <c:v>230.36687640945647</c:v>
                </c:pt>
                <c:pt idx="94">
                  <c:v>230.86881578128546</c:v>
                </c:pt>
                <c:pt idx="95">
                  <c:v>231.97549548511</c:v>
                </c:pt>
                <c:pt idx="96">
                  <c:v>232.74149119286722</c:v>
                </c:pt>
                <c:pt idx="97">
                  <c:v>233.48895450585781</c:v>
                </c:pt>
                <c:pt idx="98">
                  <c:v>234.77543928756955</c:v>
                </c:pt>
                <c:pt idx="99">
                  <c:v>235.85931873903661</c:v>
                </c:pt>
                <c:pt idx="100">
                  <c:v>237.55921686157049</c:v>
                </c:pt>
                <c:pt idx="101">
                  <c:v>238.77376990359824</c:v>
                </c:pt>
                <c:pt idx="102">
                  <c:v>240.95965197905591</c:v>
                </c:pt>
                <c:pt idx="103">
                  <c:v>241.56275759881765</c:v>
                </c:pt>
                <c:pt idx="104">
                  <c:v>242.3592816816915</c:v>
                </c:pt>
                <c:pt idx="105">
                  <c:v>244.47870961310926</c:v>
                </c:pt>
                <c:pt idx="106">
                  <c:v>245.64235946484033</c:v>
                </c:pt>
                <c:pt idx="107">
                  <c:v>246.59166953752234</c:v>
                </c:pt>
                <c:pt idx="108">
                  <c:v>248.73977841485765</c:v>
                </c:pt>
                <c:pt idx="109">
                  <c:v>249.64675242196154</c:v>
                </c:pt>
                <c:pt idx="110">
                  <c:v>250.4182985620271</c:v>
                </c:pt>
                <c:pt idx="111">
                  <c:v>252.72084315860823</c:v>
                </c:pt>
                <c:pt idx="112">
                  <c:v>253.62858162495519</c:v>
                </c:pt>
                <c:pt idx="113">
                  <c:v>254.76689133424924</c:v>
                </c:pt>
                <c:pt idx="114">
                  <c:v>256.39869990628199</c:v>
                </c:pt>
                <c:pt idx="115">
                  <c:v>257.37351037878784</c:v>
                </c:pt>
                <c:pt idx="116">
                  <c:v>258.2740311797433</c:v>
                </c:pt>
                <c:pt idx="117">
                  <c:v>260.87813944780964</c:v>
                </c:pt>
                <c:pt idx="118">
                  <c:v>261.64403747487756</c:v>
                </c:pt>
                <c:pt idx="119">
                  <c:v>262.58124436918212</c:v>
                </c:pt>
                <c:pt idx="120">
                  <c:v>265.12121186814443</c:v>
                </c:pt>
                <c:pt idx="121">
                  <c:v>265.9639805413558</c:v>
                </c:pt>
                <c:pt idx="122">
                  <c:v>266.54238429407337</c:v>
                </c:pt>
                <c:pt idx="123">
                  <c:v>268.75929544326311</c:v>
                </c:pt>
                <c:pt idx="124">
                  <c:v>269.58605469590174</c:v>
                </c:pt>
                <c:pt idx="125">
                  <c:v>270.64042714945236</c:v>
                </c:pt>
                <c:pt idx="126">
                  <c:v>273.44636882999805</c:v>
                </c:pt>
                <c:pt idx="127">
                  <c:v>274.3073073204198</c:v>
                </c:pt>
                <c:pt idx="128">
                  <c:v>277.4232352648113</c:v>
                </c:pt>
                <c:pt idx="129">
                  <c:v>278.05590737111817</c:v>
                </c:pt>
                <c:pt idx="130">
                  <c:v>278.96896026436758</c:v>
                </c:pt>
                <c:pt idx="131">
                  <c:v>280.8571718267271</c:v>
                </c:pt>
                <c:pt idx="132">
                  <c:v>282.17032537035271</c:v>
                </c:pt>
                <c:pt idx="133">
                  <c:v>283.38347992528918</c:v>
                </c:pt>
                <c:pt idx="134">
                  <c:v>283.92598777950428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730-1244-B7A4-A96DE6675AA2}"/>
            </c:ext>
          </c:extLst>
        </c:ser>
        <c:ser>
          <c:idx val="7"/>
          <c:order val="6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'24.72-B737-800'!$C$3:$C$125</c:f>
              <c:numCache>
                <c:formatCode>General</c:formatCode>
                <c:ptCount val="123"/>
                <c:pt idx="0">
                  <c:v>201.66384500000001</c:v>
                </c:pt>
                <c:pt idx="1">
                  <c:v>201.682954</c:v>
                </c:pt>
                <c:pt idx="2">
                  <c:v>201.74665200000001</c:v>
                </c:pt>
                <c:pt idx="3">
                  <c:v>201.67658399999999</c:v>
                </c:pt>
                <c:pt idx="4">
                  <c:v>201.673428</c:v>
                </c:pt>
                <c:pt idx="5">
                  <c:v>201.723296</c:v>
                </c:pt>
                <c:pt idx="6">
                  <c:v>201.84219999999999</c:v>
                </c:pt>
                <c:pt idx="7">
                  <c:v>201.825558</c:v>
                </c:pt>
                <c:pt idx="8">
                  <c:v>201.936837</c:v>
                </c:pt>
                <c:pt idx="9">
                  <c:v>201.99507600000001</c:v>
                </c:pt>
                <c:pt idx="10">
                  <c:v>201.977688</c:v>
                </c:pt>
                <c:pt idx="11">
                  <c:v>202.058066</c:v>
                </c:pt>
                <c:pt idx="12">
                  <c:v>202.07788300000001</c:v>
                </c:pt>
                <c:pt idx="13">
                  <c:v>202.129817</c:v>
                </c:pt>
                <c:pt idx="14">
                  <c:v>202.096993</c:v>
                </c:pt>
                <c:pt idx="15">
                  <c:v>202.02494100000001</c:v>
                </c:pt>
                <c:pt idx="16">
                  <c:v>202.12247199999999</c:v>
                </c:pt>
                <c:pt idx="17">
                  <c:v>202.19891000000001</c:v>
                </c:pt>
                <c:pt idx="18">
                  <c:v>202.31855899999999</c:v>
                </c:pt>
                <c:pt idx="19">
                  <c:v>202.41548399999999</c:v>
                </c:pt>
                <c:pt idx="20">
                  <c:v>202.52377100000001</c:v>
                </c:pt>
                <c:pt idx="21">
                  <c:v>202.64001999999999</c:v>
                </c:pt>
                <c:pt idx="22">
                  <c:v>202.68938700000001</c:v>
                </c:pt>
                <c:pt idx="23">
                  <c:v>202.797674</c:v>
                </c:pt>
                <c:pt idx="24">
                  <c:v>202.84438599999999</c:v>
                </c:pt>
                <c:pt idx="25">
                  <c:v>202.93144000000001</c:v>
                </c:pt>
                <c:pt idx="26">
                  <c:v>203.02698699999999</c:v>
                </c:pt>
                <c:pt idx="27">
                  <c:v>203.084316</c:v>
                </c:pt>
                <c:pt idx="28">
                  <c:v>203.160754</c:v>
                </c:pt>
                <c:pt idx="29">
                  <c:v>203.28815</c:v>
                </c:pt>
                <c:pt idx="30">
                  <c:v>203.498355</c:v>
                </c:pt>
                <c:pt idx="31">
                  <c:v>203.51821000000001</c:v>
                </c:pt>
                <c:pt idx="32">
                  <c:v>203.65600800000001</c:v>
                </c:pt>
                <c:pt idx="33">
                  <c:v>203.89328399999999</c:v>
                </c:pt>
                <c:pt idx="34">
                  <c:v>203.93150299999999</c:v>
                </c:pt>
                <c:pt idx="35">
                  <c:v>203.95348200000001</c:v>
                </c:pt>
                <c:pt idx="36">
                  <c:v>204.08437900000001</c:v>
                </c:pt>
                <c:pt idx="37">
                  <c:v>204.107505</c:v>
                </c:pt>
                <c:pt idx="38">
                  <c:v>204.230177</c:v>
                </c:pt>
                <c:pt idx="39">
                  <c:v>204.555746</c:v>
                </c:pt>
                <c:pt idx="40">
                  <c:v>204.60108099999999</c:v>
                </c:pt>
                <c:pt idx="41">
                  <c:v>204.80660800000001</c:v>
                </c:pt>
                <c:pt idx="42">
                  <c:v>204.98252400000001</c:v>
                </c:pt>
                <c:pt idx="43">
                  <c:v>205.015119</c:v>
                </c:pt>
                <c:pt idx="44">
                  <c:v>205.215023</c:v>
                </c:pt>
                <c:pt idx="45">
                  <c:v>205.38382300000001</c:v>
                </c:pt>
                <c:pt idx="46">
                  <c:v>205.47667300000001</c:v>
                </c:pt>
                <c:pt idx="47">
                  <c:v>205.592612</c:v>
                </c:pt>
                <c:pt idx="48">
                  <c:v>205.95710800000001</c:v>
                </c:pt>
                <c:pt idx="49">
                  <c:v>206.071764</c:v>
                </c:pt>
                <c:pt idx="50">
                  <c:v>206.21699599999999</c:v>
                </c:pt>
                <c:pt idx="51">
                  <c:v>206.48017899999999</c:v>
                </c:pt>
                <c:pt idx="52">
                  <c:v>206.693712</c:v>
                </c:pt>
                <c:pt idx="53">
                  <c:v>206.81257500000001</c:v>
                </c:pt>
                <c:pt idx="54">
                  <c:v>207.00175899999999</c:v>
                </c:pt>
                <c:pt idx="55">
                  <c:v>206.997972</c:v>
                </c:pt>
                <c:pt idx="56">
                  <c:v>207.18860699999999</c:v>
                </c:pt>
                <c:pt idx="57">
                  <c:v>207.73503500000001</c:v>
                </c:pt>
                <c:pt idx="58">
                  <c:v>207.910751</c:v>
                </c:pt>
                <c:pt idx="59">
                  <c:v>208.23293699999999</c:v>
                </c:pt>
                <c:pt idx="60">
                  <c:v>208.606955</c:v>
                </c:pt>
                <c:pt idx="61">
                  <c:v>208.82352900000001</c:v>
                </c:pt>
                <c:pt idx="62">
                  <c:v>208.98202900000001</c:v>
                </c:pt>
                <c:pt idx="63">
                  <c:v>209.30838199999999</c:v>
                </c:pt>
                <c:pt idx="64">
                  <c:v>209.58417800000001</c:v>
                </c:pt>
                <c:pt idx="65">
                  <c:v>209.88654399999999</c:v>
                </c:pt>
                <c:pt idx="66">
                  <c:v>210.263856</c:v>
                </c:pt>
                <c:pt idx="67">
                  <c:v>210.49695700000001</c:v>
                </c:pt>
                <c:pt idx="68">
                  <c:v>210.79817600000001</c:v>
                </c:pt>
                <c:pt idx="69">
                  <c:v>211.13577599999999</c:v>
                </c:pt>
                <c:pt idx="70">
                  <c:v>211.32262499999999</c:v>
                </c:pt>
                <c:pt idx="71">
                  <c:v>211.862683</c:v>
                </c:pt>
                <c:pt idx="72">
                  <c:v>212.01825600000001</c:v>
                </c:pt>
                <c:pt idx="73">
                  <c:v>212.31525600000001</c:v>
                </c:pt>
                <c:pt idx="74">
                  <c:v>212.94555299999999</c:v>
                </c:pt>
                <c:pt idx="75">
                  <c:v>213.08316400000001</c:v>
                </c:pt>
                <c:pt idx="76">
                  <c:v>213.34292099999999</c:v>
                </c:pt>
                <c:pt idx="77">
                  <c:v>214.181299</c:v>
                </c:pt>
                <c:pt idx="78">
                  <c:v>214.60446200000001</c:v>
                </c:pt>
                <c:pt idx="79">
                  <c:v>215.07795300000001</c:v>
                </c:pt>
                <c:pt idx="80">
                  <c:v>215.87004899999999</c:v>
                </c:pt>
                <c:pt idx="81">
                  <c:v>216.12576100000001</c:v>
                </c:pt>
                <c:pt idx="82">
                  <c:v>216.578047</c:v>
                </c:pt>
                <c:pt idx="83">
                  <c:v>217.499979</c:v>
                </c:pt>
                <c:pt idx="84">
                  <c:v>217.79918900000001</c:v>
                </c:pt>
                <c:pt idx="85">
                  <c:v>218.35077000000001</c:v>
                </c:pt>
                <c:pt idx="86">
                  <c:v>219.16325000000001</c:v>
                </c:pt>
                <c:pt idx="87">
                  <c:v>219.47261700000001</c:v>
                </c:pt>
                <c:pt idx="88">
                  <c:v>219.88031000000001</c:v>
                </c:pt>
                <c:pt idx="89">
                  <c:v>220.57809700000001</c:v>
                </c:pt>
                <c:pt idx="90">
                  <c:v>220.99391499999999</c:v>
                </c:pt>
                <c:pt idx="91">
                  <c:v>221.540888</c:v>
                </c:pt>
                <c:pt idx="92">
                  <c:v>223.03048000000001</c:v>
                </c:pt>
                <c:pt idx="93">
                  <c:v>223.73225199999999</c:v>
                </c:pt>
                <c:pt idx="94">
                  <c:v>224.65339399999999</c:v>
                </c:pt>
                <c:pt idx="95">
                  <c:v>226.30457100000001</c:v>
                </c:pt>
                <c:pt idx="96">
                  <c:v>227.07910799999999</c:v>
                </c:pt>
                <c:pt idx="97">
                  <c:v>227.82397499999999</c:v>
                </c:pt>
                <c:pt idx="98">
                  <c:v>229.611785</c:v>
                </c:pt>
                <c:pt idx="99">
                  <c:v>230.27383399999999</c:v>
                </c:pt>
                <c:pt idx="100">
                  <c:v>230.965046</c:v>
                </c:pt>
                <c:pt idx="101">
                  <c:v>232.81591700000001</c:v>
                </c:pt>
                <c:pt idx="102">
                  <c:v>233.62069</c:v>
                </c:pt>
                <c:pt idx="103">
                  <c:v>234.381339</c:v>
                </c:pt>
                <c:pt idx="104">
                  <c:v>236.541628</c:v>
                </c:pt>
                <c:pt idx="105">
                  <c:v>237.576065</c:v>
                </c:pt>
                <c:pt idx="106">
                  <c:v>238.72050999999999</c:v>
                </c:pt>
                <c:pt idx="107">
                  <c:v>240.706748</c:v>
                </c:pt>
                <c:pt idx="108">
                  <c:v>241.53144</c:v>
                </c:pt>
                <c:pt idx="109">
                  <c:v>242.44974199999999</c:v>
                </c:pt>
                <c:pt idx="110">
                  <c:v>244.45641499999999</c:v>
                </c:pt>
                <c:pt idx="111">
                  <c:v>245.48681500000001</c:v>
                </c:pt>
                <c:pt idx="112">
                  <c:v>246.387979</c:v>
                </c:pt>
                <c:pt idx="113">
                  <c:v>248.22389000000001</c:v>
                </c:pt>
                <c:pt idx="114">
                  <c:v>249.44219100000001</c:v>
                </c:pt>
                <c:pt idx="115">
                  <c:v>250.688176</c:v>
                </c:pt>
                <c:pt idx="116">
                  <c:v>253.056568</c:v>
                </c:pt>
                <c:pt idx="117">
                  <c:v>254.15821500000001</c:v>
                </c:pt>
                <c:pt idx="118">
                  <c:v>255.16252399999999</c:v>
                </c:pt>
                <c:pt idx="119">
                  <c:v>257.33712100000002</c:v>
                </c:pt>
                <c:pt idx="120">
                  <c:v>258.767875</c:v>
                </c:pt>
                <c:pt idx="121">
                  <c:v>260.24340799999999</c:v>
                </c:pt>
                <c:pt idx="122">
                  <c:v>261.57874099999998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730-1244-B7A4-A96DE6675AA2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'24.72-B737-800'!$D$3:$D$125</c:f>
              <c:numCache>
                <c:formatCode>General</c:formatCode>
                <c:ptCount val="123"/>
                <c:pt idx="0">
                  <c:v>204.18359269376549</c:v>
                </c:pt>
                <c:pt idx="1">
                  <c:v>204.18366948318103</c:v>
                </c:pt>
                <c:pt idx="2">
                  <c:v>204.18375051742626</c:v>
                </c:pt>
                <c:pt idx="3">
                  <c:v>204.18389069171215</c:v>
                </c:pt>
                <c:pt idx="4">
                  <c:v>204.183976871993</c:v>
                </c:pt>
                <c:pt idx="5">
                  <c:v>204.18407838449525</c:v>
                </c:pt>
                <c:pt idx="6">
                  <c:v>204.18424049078817</c:v>
                </c:pt>
                <c:pt idx="7">
                  <c:v>204.18436672592384</c:v>
                </c:pt>
                <c:pt idx="8">
                  <c:v>204.18452229225502</c:v>
                </c:pt>
                <c:pt idx="9">
                  <c:v>204.1848650938675</c:v>
                </c:pt>
                <c:pt idx="10">
                  <c:v>204.18506428670051</c:v>
                </c:pt>
                <c:pt idx="11">
                  <c:v>204.18527971993339</c:v>
                </c:pt>
                <c:pt idx="12">
                  <c:v>204.18555885551291</c:v>
                </c:pt>
                <c:pt idx="13">
                  <c:v>204.185863727509</c:v>
                </c:pt>
                <c:pt idx="14">
                  <c:v>204.18619642311353</c:v>
                </c:pt>
                <c:pt idx="15">
                  <c:v>204.18663143118326</c:v>
                </c:pt>
                <c:pt idx="16">
                  <c:v>204.18714372674484</c:v>
                </c:pt>
                <c:pt idx="17">
                  <c:v>204.18765170145608</c:v>
                </c:pt>
                <c:pt idx="18">
                  <c:v>204.18895057880584</c:v>
                </c:pt>
                <c:pt idx="19">
                  <c:v>204.18958550605259</c:v>
                </c:pt>
                <c:pt idx="20">
                  <c:v>204.19027755921454</c:v>
                </c:pt>
                <c:pt idx="21">
                  <c:v>204.19126913171837</c:v>
                </c:pt>
                <c:pt idx="22">
                  <c:v>204.19230749953434</c:v>
                </c:pt>
                <c:pt idx="23">
                  <c:v>204.19326108345027</c:v>
                </c:pt>
                <c:pt idx="24">
                  <c:v>204.19482092432651</c:v>
                </c:pt>
                <c:pt idx="25">
                  <c:v>204.19635582314385</c:v>
                </c:pt>
                <c:pt idx="26">
                  <c:v>204.19785924329915</c:v>
                </c:pt>
                <c:pt idx="27">
                  <c:v>204.20110563740562</c:v>
                </c:pt>
                <c:pt idx="28">
                  <c:v>204.20286882573183</c:v>
                </c:pt>
                <c:pt idx="29">
                  <c:v>204.20475397068151</c:v>
                </c:pt>
                <c:pt idx="30">
                  <c:v>204.20851933373191</c:v>
                </c:pt>
                <c:pt idx="31">
                  <c:v>204.2112509514013</c:v>
                </c:pt>
                <c:pt idx="32">
                  <c:v>204.21417369931203</c:v>
                </c:pt>
                <c:pt idx="33">
                  <c:v>204.22208948058352</c:v>
                </c:pt>
                <c:pt idx="34">
                  <c:v>204.22660218340928</c:v>
                </c:pt>
                <c:pt idx="35">
                  <c:v>204.23092289724721</c:v>
                </c:pt>
                <c:pt idx="36">
                  <c:v>204.2376369140884</c:v>
                </c:pt>
                <c:pt idx="37">
                  <c:v>204.2404702159707</c:v>
                </c:pt>
                <c:pt idx="38">
                  <c:v>204.24511854632206</c:v>
                </c:pt>
                <c:pt idx="39">
                  <c:v>204.25598272947937</c:v>
                </c:pt>
                <c:pt idx="40">
                  <c:v>204.26155167745912</c:v>
                </c:pt>
                <c:pt idx="41">
                  <c:v>204.26738616328504</c:v>
                </c:pt>
                <c:pt idx="42">
                  <c:v>204.28157270973097</c:v>
                </c:pt>
                <c:pt idx="43">
                  <c:v>204.28999863929289</c:v>
                </c:pt>
                <c:pt idx="44">
                  <c:v>204.29999233545206</c:v>
                </c:pt>
                <c:pt idx="45">
                  <c:v>204.31773244944134</c:v>
                </c:pt>
                <c:pt idx="46">
                  <c:v>204.32658243210798</c:v>
                </c:pt>
                <c:pt idx="47">
                  <c:v>204.33645770197879</c:v>
                </c:pt>
                <c:pt idx="48">
                  <c:v>204.361240318086</c:v>
                </c:pt>
                <c:pt idx="49">
                  <c:v>204.37960422879516</c:v>
                </c:pt>
                <c:pt idx="50">
                  <c:v>204.39609002829465</c:v>
                </c:pt>
                <c:pt idx="51">
                  <c:v>204.42598709738803</c:v>
                </c:pt>
                <c:pt idx="52">
                  <c:v>204.44677576840201</c:v>
                </c:pt>
                <c:pt idx="53">
                  <c:v>204.46223610688696</c:v>
                </c:pt>
                <c:pt idx="54">
                  <c:v>204.48487210958305</c:v>
                </c:pt>
                <c:pt idx="55">
                  <c:v>204.50144588022519</c:v>
                </c:pt>
                <c:pt idx="56">
                  <c:v>204.5278203760964</c:v>
                </c:pt>
                <c:pt idx="57">
                  <c:v>204.59443782742377</c:v>
                </c:pt>
                <c:pt idx="58">
                  <c:v>204.62385185276833</c:v>
                </c:pt>
                <c:pt idx="59">
                  <c:v>204.65895026105744</c:v>
                </c:pt>
                <c:pt idx="60">
                  <c:v>204.73649324878656</c:v>
                </c:pt>
                <c:pt idx="61">
                  <c:v>204.78322106640107</c:v>
                </c:pt>
                <c:pt idx="62">
                  <c:v>204.82932094385481</c:v>
                </c:pt>
                <c:pt idx="63">
                  <c:v>204.93255891013524</c:v>
                </c:pt>
                <c:pt idx="64">
                  <c:v>204.99307101163905</c:v>
                </c:pt>
                <c:pt idx="65">
                  <c:v>205.04675418836138</c:v>
                </c:pt>
                <c:pt idx="66">
                  <c:v>205.18111572433239</c:v>
                </c:pt>
                <c:pt idx="67">
                  <c:v>205.25704122108826</c:v>
                </c:pt>
                <c:pt idx="68">
                  <c:v>205.343966313875</c:v>
                </c:pt>
                <c:pt idx="69">
                  <c:v>205.52372020468434</c:v>
                </c:pt>
                <c:pt idx="70">
                  <c:v>205.63470419839803</c:v>
                </c:pt>
                <c:pt idx="71">
                  <c:v>205.94149346097183</c:v>
                </c:pt>
                <c:pt idx="72">
                  <c:v>206.07895045023452</c:v>
                </c:pt>
                <c:pt idx="73">
                  <c:v>206.25821832308631</c:v>
                </c:pt>
                <c:pt idx="74">
                  <c:v>206.65354648800178</c:v>
                </c:pt>
                <c:pt idx="75">
                  <c:v>206.84598411807715</c:v>
                </c:pt>
                <c:pt idx="76">
                  <c:v>207.06061004893505</c:v>
                </c:pt>
                <c:pt idx="77">
                  <c:v>207.922499683723</c:v>
                </c:pt>
                <c:pt idx="78">
                  <c:v>208.34770338343318</c:v>
                </c:pt>
                <c:pt idx="79">
                  <c:v>208.89118188716094</c:v>
                </c:pt>
                <c:pt idx="80">
                  <c:v>209.84484346514833</c:v>
                </c:pt>
                <c:pt idx="81">
                  <c:v>210.2389604292714</c:v>
                </c:pt>
                <c:pt idx="82">
                  <c:v>210.73099368574515</c:v>
                </c:pt>
                <c:pt idx="83">
                  <c:v>212.00485701813409</c:v>
                </c:pt>
                <c:pt idx="84">
                  <c:v>212.49586525427947</c:v>
                </c:pt>
                <c:pt idx="85">
                  <c:v>213.23431984460439</c:v>
                </c:pt>
                <c:pt idx="86">
                  <c:v>214.41801769076096</c:v>
                </c:pt>
                <c:pt idx="87">
                  <c:v>214.9968864969687</c:v>
                </c:pt>
                <c:pt idx="88">
                  <c:v>215.72764612673885</c:v>
                </c:pt>
                <c:pt idx="89">
                  <c:v>217.61813795689142</c:v>
                </c:pt>
                <c:pt idx="90">
                  <c:v>218.48372991316472</c:v>
                </c:pt>
                <c:pt idx="91">
                  <c:v>219.0944859352073</c:v>
                </c:pt>
                <c:pt idx="92">
                  <c:v>221.24685120174937</c:v>
                </c:pt>
                <c:pt idx="93">
                  <c:v>222.42109298962137</c:v>
                </c:pt>
                <c:pt idx="94">
                  <c:v>223.51297106864612</c:v>
                </c:pt>
                <c:pt idx="95">
                  <c:v>225.54088628799397</c:v>
                </c:pt>
                <c:pt idx="96">
                  <c:v>226.42422315744153</c:v>
                </c:pt>
                <c:pt idx="97">
                  <c:v>227.31704806595178</c:v>
                </c:pt>
                <c:pt idx="98">
                  <c:v>229.34981265868984</c:v>
                </c:pt>
                <c:pt idx="99">
                  <c:v>230.2193922611566</c:v>
                </c:pt>
                <c:pt idx="100">
                  <c:v>231.03741785564142</c:v>
                </c:pt>
                <c:pt idx="101">
                  <c:v>233.02402338756792</c:v>
                </c:pt>
                <c:pt idx="102">
                  <c:v>234.22213850845412</c:v>
                </c:pt>
                <c:pt idx="103">
                  <c:v>234.94048985689804</c:v>
                </c:pt>
                <c:pt idx="104">
                  <c:v>236.96267608683584</c:v>
                </c:pt>
                <c:pt idx="105">
                  <c:v>237.97499601485379</c:v>
                </c:pt>
                <c:pt idx="106">
                  <c:v>239.34235816969419</c:v>
                </c:pt>
                <c:pt idx="107">
                  <c:v>241.49066813480593</c:v>
                </c:pt>
                <c:pt idx="108">
                  <c:v>242.16546593616224</c:v>
                </c:pt>
                <c:pt idx="109">
                  <c:v>243.12078022520186</c:v>
                </c:pt>
                <c:pt idx="110">
                  <c:v>245.58912892658245</c:v>
                </c:pt>
                <c:pt idx="111">
                  <c:v>246.8613077613532</c:v>
                </c:pt>
                <c:pt idx="112">
                  <c:v>248.00616294309842</c:v>
                </c:pt>
                <c:pt idx="113">
                  <c:v>249.60134188948251</c:v>
                </c:pt>
                <c:pt idx="114">
                  <c:v>251.03801488415863</c:v>
                </c:pt>
                <c:pt idx="115">
                  <c:v>252.19604946235725</c:v>
                </c:pt>
                <c:pt idx="116">
                  <c:v>254.504368495611</c:v>
                </c:pt>
                <c:pt idx="117">
                  <c:v>255.65136957827141</c:v>
                </c:pt>
                <c:pt idx="118">
                  <c:v>256.78941236890205</c:v>
                </c:pt>
                <c:pt idx="119">
                  <c:v>258.58708529009635</c:v>
                </c:pt>
                <c:pt idx="120">
                  <c:v>259.89416846658793</c:v>
                </c:pt>
                <c:pt idx="121">
                  <c:v>261.46291702447013</c:v>
                </c:pt>
                <c:pt idx="122">
                  <c:v>263.56295812652485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730-1244-B7A4-A96DE6675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50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B747-100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'24.78-B747'!$AG$3:$AG$105</c:f>
              <c:numCache>
                <c:formatCode>General</c:formatCode>
                <c:ptCount val="103"/>
                <c:pt idx="0">
                  <c:v>0.50020125000000004</c:v>
                </c:pt>
                <c:pt idx="1">
                  <c:v>0.50541248999999999</c:v>
                </c:pt>
                <c:pt idx="2">
                  <c:v>0.51024712000000005</c:v>
                </c:pt>
                <c:pt idx="3">
                  <c:v>0.51549971000000006</c:v>
                </c:pt>
                <c:pt idx="4">
                  <c:v>0.52075231</c:v>
                </c:pt>
                <c:pt idx="5">
                  <c:v>0.52558693999999995</c:v>
                </c:pt>
                <c:pt idx="6">
                  <c:v>0.53042155999999996</c:v>
                </c:pt>
                <c:pt idx="7">
                  <c:v>0.53525619000000002</c:v>
                </c:pt>
                <c:pt idx="8">
                  <c:v>0.54009081000000003</c:v>
                </c:pt>
                <c:pt idx="9">
                  <c:v>0.54492543999999998</c:v>
                </c:pt>
                <c:pt idx="10">
                  <c:v>0.54976005999999999</c:v>
                </c:pt>
                <c:pt idx="11">
                  <c:v>0.55459468999999995</c:v>
                </c:pt>
                <c:pt idx="12">
                  <c:v>0.55942930999999996</c:v>
                </c:pt>
                <c:pt idx="13">
                  <c:v>0.56426394000000002</c:v>
                </c:pt>
                <c:pt idx="14">
                  <c:v>0.56909856000000003</c:v>
                </c:pt>
                <c:pt idx="15">
                  <c:v>0.57393318999999998</c:v>
                </c:pt>
                <c:pt idx="16">
                  <c:v>0.57876780999999999</c:v>
                </c:pt>
                <c:pt idx="17">
                  <c:v>0.58360243999999994</c:v>
                </c:pt>
                <c:pt idx="18">
                  <c:v>0.58843707000000001</c:v>
                </c:pt>
                <c:pt idx="19">
                  <c:v>0.59327169000000002</c:v>
                </c:pt>
                <c:pt idx="20">
                  <c:v>0.59810640000000004</c:v>
                </c:pt>
                <c:pt idx="21">
                  <c:v>0.60294093999999998</c:v>
                </c:pt>
                <c:pt idx="22">
                  <c:v>0.60777557000000004</c:v>
                </c:pt>
                <c:pt idx="23">
                  <c:v>0.61261019000000005</c:v>
                </c:pt>
                <c:pt idx="24">
                  <c:v>0.61744482000000001</c:v>
                </c:pt>
                <c:pt idx="25">
                  <c:v>0.62227944000000002</c:v>
                </c:pt>
                <c:pt idx="26">
                  <c:v>0.62711406999999997</c:v>
                </c:pt>
                <c:pt idx="27">
                  <c:v>0.63194868999999998</c:v>
                </c:pt>
                <c:pt idx="28">
                  <c:v>0.63678332000000004</c:v>
                </c:pt>
                <c:pt idx="29">
                  <c:v>0.64161794000000005</c:v>
                </c:pt>
                <c:pt idx="30">
                  <c:v>0.64645257</c:v>
                </c:pt>
                <c:pt idx="31">
                  <c:v>0.65128719000000002</c:v>
                </c:pt>
                <c:pt idx="32">
                  <c:v>0.65612181999999997</c:v>
                </c:pt>
                <c:pt idx="33">
                  <c:v>0.66095643999999998</c:v>
                </c:pt>
                <c:pt idx="34">
                  <c:v>0.66579107000000004</c:v>
                </c:pt>
                <c:pt idx="35">
                  <c:v>0.67062569000000005</c:v>
                </c:pt>
                <c:pt idx="36">
                  <c:v>0.67546032</c:v>
                </c:pt>
                <c:pt idx="37">
                  <c:v>0.68029494999999995</c:v>
                </c:pt>
                <c:pt idx="38">
                  <c:v>0.68512956999999997</c:v>
                </c:pt>
                <c:pt idx="39">
                  <c:v>0.68996420000000003</c:v>
                </c:pt>
                <c:pt idx="40">
                  <c:v>0.69479882000000004</c:v>
                </c:pt>
                <c:pt idx="41">
                  <c:v>0.69963321000000001</c:v>
                </c:pt>
                <c:pt idx="42">
                  <c:v>0.70446776</c:v>
                </c:pt>
                <c:pt idx="43">
                  <c:v>0.70930205000000002</c:v>
                </c:pt>
                <c:pt idx="44">
                  <c:v>0.71413627999999996</c:v>
                </c:pt>
                <c:pt idx="45">
                  <c:v>0.71897051999999995</c:v>
                </c:pt>
                <c:pt idx="46">
                  <c:v>0.72380473000000001</c:v>
                </c:pt>
                <c:pt idx="47">
                  <c:v>0.72863893999999996</c:v>
                </c:pt>
                <c:pt idx="48">
                  <c:v>0.73347309999999999</c:v>
                </c:pt>
                <c:pt idx="49">
                  <c:v>0.73830724000000003</c:v>
                </c:pt>
                <c:pt idx="50">
                  <c:v>0.74314137000000002</c:v>
                </c:pt>
                <c:pt idx="51">
                  <c:v>0.74797541000000001</c:v>
                </c:pt>
                <c:pt idx="52">
                  <c:v>0.75280944000000005</c:v>
                </c:pt>
                <c:pt idx="53">
                  <c:v>0.75764346000000005</c:v>
                </c:pt>
                <c:pt idx="54">
                  <c:v>0.76247743999999995</c:v>
                </c:pt>
                <c:pt idx="55">
                  <c:v>0.76731134999999995</c:v>
                </c:pt>
                <c:pt idx="56">
                  <c:v>0.77214523999999995</c:v>
                </c:pt>
                <c:pt idx="57">
                  <c:v>0.77697906999999999</c:v>
                </c:pt>
                <c:pt idx="58">
                  <c:v>0.78181286000000005</c:v>
                </c:pt>
                <c:pt idx="59">
                  <c:v>0.78664654000000001</c:v>
                </c:pt>
                <c:pt idx="60">
                  <c:v>0.79148019000000003</c:v>
                </c:pt>
                <c:pt idx="61">
                  <c:v>0.79631372</c:v>
                </c:pt>
                <c:pt idx="62">
                  <c:v>0.80086473999999996</c:v>
                </c:pt>
                <c:pt idx="63">
                  <c:v>0.80598048</c:v>
                </c:pt>
                <c:pt idx="64">
                  <c:v>0.81081367999999998</c:v>
                </c:pt>
                <c:pt idx="65">
                  <c:v>0.81564676000000003</c:v>
                </c:pt>
                <c:pt idx="66">
                  <c:v>0.82047974999999995</c:v>
                </c:pt>
                <c:pt idx="67">
                  <c:v>0.82531242999999999</c:v>
                </c:pt>
                <c:pt idx="68">
                  <c:v>0.83014476999999998</c:v>
                </c:pt>
                <c:pt idx="69">
                  <c:v>0.83414116000000005</c:v>
                </c:pt>
                <c:pt idx="70">
                  <c:v>0.83813733000000001</c:v>
                </c:pt>
                <c:pt idx="71">
                  <c:v>0.84255040000000003</c:v>
                </c:pt>
                <c:pt idx="72">
                  <c:v>0.84622127000000003</c:v>
                </c:pt>
                <c:pt idx="73">
                  <c:v>0.84964291999999997</c:v>
                </c:pt>
                <c:pt idx="74">
                  <c:v>0.85242843000000001</c:v>
                </c:pt>
                <c:pt idx="75">
                  <c:v>0.85453341000000005</c:v>
                </c:pt>
                <c:pt idx="76">
                  <c:v>0.85650671</c:v>
                </c:pt>
                <c:pt idx="77">
                  <c:v>0.85825989000000003</c:v>
                </c:pt>
                <c:pt idx="78">
                  <c:v>0.86001265000000005</c:v>
                </c:pt>
                <c:pt idx="79">
                  <c:v>0.86157766000000002</c:v>
                </c:pt>
                <c:pt idx="80">
                  <c:v>0.86294583000000002</c:v>
                </c:pt>
                <c:pt idx="81">
                  <c:v>0.86460106000000003</c:v>
                </c:pt>
                <c:pt idx="82">
                  <c:v>0.86590462999999995</c:v>
                </c:pt>
                <c:pt idx="83">
                  <c:v>0.86762501999999997</c:v>
                </c:pt>
                <c:pt idx="84">
                  <c:v>0.86896936999999996</c:v>
                </c:pt>
                <c:pt idx="85">
                  <c:v>0.87028269000000003</c:v>
                </c:pt>
                <c:pt idx="86">
                  <c:v>0.87154399000000005</c:v>
                </c:pt>
                <c:pt idx="87">
                  <c:v>0.87276593000000002</c:v>
                </c:pt>
                <c:pt idx="88">
                  <c:v>0.87402385999999999</c:v>
                </c:pt>
                <c:pt idx="89">
                  <c:v>0.87533640999999995</c:v>
                </c:pt>
                <c:pt idx="90">
                  <c:v>0.87648446999999996</c:v>
                </c:pt>
                <c:pt idx="91">
                  <c:v>0.87781511999999995</c:v>
                </c:pt>
                <c:pt idx="92">
                  <c:v>0.87912762</c:v>
                </c:pt>
                <c:pt idx="93">
                  <c:v>0.87996753000000005</c:v>
                </c:pt>
                <c:pt idx="94">
                  <c:v>0.88081370999999997</c:v>
                </c:pt>
                <c:pt idx="95">
                  <c:v>0.88165631</c:v>
                </c:pt>
                <c:pt idx="96">
                  <c:v>0.88253042000000004</c:v>
                </c:pt>
                <c:pt idx="97">
                  <c:v>0.88362288</c:v>
                </c:pt>
                <c:pt idx="98">
                  <c:v>0.88442368999999998</c:v>
                </c:pt>
                <c:pt idx="99">
                  <c:v>0.88537200000000005</c:v>
                </c:pt>
                <c:pt idx="100">
                  <c:v>0.88616351000000004</c:v>
                </c:pt>
                <c:pt idx="101">
                  <c:v>0.88689671999999997</c:v>
                </c:pt>
                <c:pt idx="102">
                  <c:v>0.88777028000000002</c:v>
                </c:pt>
              </c:numCache>
            </c:numRef>
          </c:xVal>
          <c:yVal>
            <c:numRef>
              <c:f>'24.78-B747'!$AH$3:$AH$105</c:f>
              <c:numCache>
                <c:formatCode>General</c:formatCode>
                <c:ptCount val="103"/>
                <c:pt idx="0">
                  <c:v>266.182728</c:v>
                </c:pt>
                <c:pt idx="1">
                  <c:v>266.23289699999998</c:v>
                </c:pt>
                <c:pt idx="2">
                  <c:v>266.23289699999998</c:v>
                </c:pt>
                <c:pt idx="3">
                  <c:v>266.23289699999998</c:v>
                </c:pt>
                <c:pt idx="4">
                  <c:v>266.23289699999998</c:v>
                </c:pt>
                <c:pt idx="5">
                  <c:v>266.23289699999998</c:v>
                </c:pt>
                <c:pt idx="6">
                  <c:v>266.23289699999998</c:v>
                </c:pt>
                <c:pt idx="7">
                  <c:v>266.23289699999998</c:v>
                </c:pt>
                <c:pt idx="8">
                  <c:v>266.23289699999998</c:v>
                </c:pt>
                <c:pt idx="9">
                  <c:v>266.23289699999998</c:v>
                </c:pt>
                <c:pt idx="10">
                  <c:v>266.23289699999998</c:v>
                </c:pt>
                <c:pt idx="11">
                  <c:v>266.23289699999998</c:v>
                </c:pt>
                <c:pt idx="12">
                  <c:v>266.23289699999998</c:v>
                </c:pt>
                <c:pt idx="13">
                  <c:v>266.23289699999998</c:v>
                </c:pt>
                <c:pt idx="14">
                  <c:v>266.23289699999998</c:v>
                </c:pt>
                <c:pt idx="15">
                  <c:v>266.23289699999998</c:v>
                </c:pt>
                <c:pt idx="16">
                  <c:v>266.23289699999998</c:v>
                </c:pt>
                <c:pt idx="17">
                  <c:v>266.23289699999998</c:v>
                </c:pt>
                <c:pt idx="18">
                  <c:v>266.23289699999998</c:v>
                </c:pt>
                <c:pt idx="19">
                  <c:v>266.23289699999998</c:v>
                </c:pt>
                <c:pt idx="20">
                  <c:v>266.19281599999999</c:v>
                </c:pt>
                <c:pt idx="21">
                  <c:v>266.23289699999998</c:v>
                </c:pt>
                <c:pt idx="22">
                  <c:v>266.23289699999998</c:v>
                </c:pt>
                <c:pt idx="23">
                  <c:v>266.23289699999998</c:v>
                </c:pt>
                <c:pt idx="24">
                  <c:v>266.23289699999998</c:v>
                </c:pt>
                <c:pt idx="25">
                  <c:v>266.23289699999998</c:v>
                </c:pt>
                <c:pt idx="26">
                  <c:v>266.23289699999998</c:v>
                </c:pt>
                <c:pt idx="27">
                  <c:v>266.23289699999998</c:v>
                </c:pt>
                <c:pt idx="28">
                  <c:v>266.23289699999998</c:v>
                </c:pt>
                <c:pt idx="29">
                  <c:v>266.23289699999998</c:v>
                </c:pt>
                <c:pt idx="30">
                  <c:v>266.23289699999998</c:v>
                </c:pt>
                <c:pt idx="31">
                  <c:v>266.23289699999998</c:v>
                </c:pt>
                <c:pt idx="32">
                  <c:v>266.23289699999998</c:v>
                </c:pt>
                <c:pt idx="33">
                  <c:v>266.23289699999998</c:v>
                </c:pt>
                <c:pt idx="34">
                  <c:v>266.23289699999998</c:v>
                </c:pt>
                <c:pt idx="35">
                  <c:v>266.23289699999998</c:v>
                </c:pt>
                <c:pt idx="36">
                  <c:v>266.23289699999998</c:v>
                </c:pt>
                <c:pt idx="37">
                  <c:v>266.23289699999998</c:v>
                </c:pt>
                <c:pt idx="38">
                  <c:v>266.23289699999998</c:v>
                </c:pt>
                <c:pt idx="39">
                  <c:v>266.23289699999998</c:v>
                </c:pt>
                <c:pt idx="40">
                  <c:v>266.23289699999998</c:v>
                </c:pt>
                <c:pt idx="41">
                  <c:v>266.34806300000002</c:v>
                </c:pt>
                <c:pt idx="42">
                  <c:v>266.38320199999998</c:v>
                </c:pt>
                <c:pt idx="43">
                  <c:v>266.54352599999999</c:v>
                </c:pt>
                <c:pt idx="44">
                  <c:v>266.73391199999998</c:v>
                </c:pt>
                <c:pt idx="45">
                  <c:v>266.91427800000002</c:v>
                </c:pt>
                <c:pt idx="46">
                  <c:v>267.11468400000001</c:v>
                </c:pt>
                <c:pt idx="47">
                  <c:v>267.31509</c:v>
                </c:pt>
                <c:pt idx="48">
                  <c:v>267.53553699999998</c:v>
                </c:pt>
                <c:pt idx="49">
                  <c:v>267.76600400000001</c:v>
                </c:pt>
                <c:pt idx="50">
                  <c:v>268.00649099999998</c:v>
                </c:pt>
                <c:pt idx="51">
                  <c:v>268.28706</c:v>
                </c:pt>
                <c:pt idx="52">
                  <c:v>268.56762800000001</c:v>
                </c:pt>
                <c:pt idx="53">
                  <c:v>268.85821700000002</c:v>
                </c:pt>
                <c:pt idx="54">
                  <c:v>269.16884700000003</c:v>
                </c:pt>
                <c:pt idx="55">
                  <c:v>269.50953700000002</c:v>
                </c:pt>
                <c:pt idx="56">
                  <c:v>269.86024800000001</c:v>
                </c:pt>
                <c:pt idx="57">
                  <c:v>270.24101999999999</c:v>
                </c:pt>
                <c:pt idx="58">
                  <c:v>270.64183200000002</c:v>
                </c:pt>
                <c:pt idx="59">
                  <c:v>271.09274599999998</c:v>
                </c:pt>
                <c:pt idx="60">
                  <c:v>271.56369999999998</c:v>
                </c:pt>
                <c:pt idx="61">
                  <c:v>272.08475600000003</c:v>
                </c:pt>
                <c:pt idx="62">
                  <c:v>272.59435999999999</c:v>
                </c:pt>
                <c:pt idx="63">
                  <c:v>273.277173</c:v>
                </c:pt>
                <c:pt idx="64">
                  <c:v>273.95855399999999</c:v>
                </c:pt>
                <c:pt idx="65">
                  <c:v>274.70005600000002</c:v>
                </c:pt>
                <c:pt idx="66">
                  <c:v>275.48164000000003</c:v>
                </c:pt>
                <c:pt idx="67">
                  <c:v>276.41352899999998</c:v>
                </c:pt>
                <c:pt idx="68">
                  <c:v>277.505742</c:v>
                </c:pt>
                <c:pt idx="69">
                  <c:v>278.59873800000003</c:v>
                </c:pt>
                <c:pt idx="70">
                  <c:v>279.80274100000003</c:v>
                </c:pt>
                <c:pt idx="71">
                  <c:v>281.51777900000002</c:v>
                </c:pt>
                <c:pt idx="72">
                  <c:v>283.33333299999998</c:v>
                </c:pt>
                <c:pt idx="73">
                  <c:v>285.65491300000002</c:v>
                </c:pt>
                <c:pt idx="74">
                  <c:v>287.81209699999999</c:v>
                </c:pt>
                <c:pt idx="75">
                  <c:v>289.84274399999998</c:v>
                </c:pt>
                <c:pt idx="76">
                  <c:v>291.99463600000001</c:v>
                </c:pt>
                <c:pt idx="77">
                  <c:v>294.323105</c:v>
                </c:pt>
                <c:pt idx="78">
                  <c:v>296.85430600000001</c:v>
                </c:pt>
                <c:pt idx="79">
                  <c:v>299.088864</c:v>
                </c:pt>
                <c:pt idx="80">
                  <c:v>301.53897799999999</c:v>
                </c:pt>
                <c:pt idx="81">
                  <c:v>303.92343099999999</c:v>
                </c:pt>
                <c:pt idx="82">
                  <c:v>306.36798299999998</c:v>
                </c:pt>
                <c:pt idx="83">
                  <c:v>309.36172900000003</c:v>
                </c:pt>
                <c:pt idx="84">
                  <c:v>312.030709</c:v>
                </c:pt>
                <c:pt idx="85">
                  <c:v>314.52910600000001</c:v>
                </c:pt>
                <c:pt idx="86">
                  <c:v>317.16834299999999</c:v>
                </c:pt>
                <c:pt idx="87">
                  <c:v>319.578035</c:v>
                </c:pt>
                <c:pt idx="88">
                  <c:v>322.28616299999999</c:v>
                </c:pt>
                <c:pt idx="89">
                  <c:v>325.15197000000001</c:v>
                </c:pt>
                <c:pt idx="90">
                  <c:v>327.855592</c:v>
                </c:pt>
                <c:pt idx="91">
                  <c:v>330.82090699999998</c:v>
                </c:pt>
                <c:pt idx="92">
                  <c:v>333.70832100000001</c:v>
                </c:pt>
                <c:pt idx="93">
                  <c:v>335.744235</c:v>
                </c:pt>
                <c:pt idx="94">
                  <c:v>337.804303</c:v>
                </c:pt>
                <c:pt idx="95">
                  <c:v>340.21115200000003</c:v>
                </c:pt>
                <c:pt idx="96">
                  <c:v>342.56258400000002</c:v>
                </c:pt>
                <c:pt idx="97">
                  <c:v>345.58786700000002</c:v>
                </c:pt>
                <c:pt idx="98">
                  <c:v>347.96029299999998</c:v>
                </c:pt>
                <c:pt idx="99">
                  <c:v>350.73101300000002</c:v>
                </c:pt>
                <c:pt idx="100">
                  <c:v>353.49405999999999</c:v>
                </c:pt>
                <c:pt idx="101">
                  <c:v>356.348073</c:v>
                </c:pt>
                <c:pt idx="102">
                  <c:v>358.96426000000002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21B-6C4A-9653-8736EC345C1E}"/>
            </c:ext>
          </c:extLst>
        </c:ser>
        <c:ser>
          <c:idx val="4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'24.78-B747'!$AG$3:$AG$105</c:f>
              <c:numCache>
                <c:formatCode>General</c:formatCode>
                <c:ptCount val="103"/>
                <c:pt idx="0">
                  <c:v>0.50020125000000004</c:v>
                </c:pt>
                <c:pt idx="1">
                  <c:v>0.50541248999999999</c:v>
                </c:pt>
                <c:pt idx="2">
                  <c:v>0.51024712000000005</c:v>
                </c:pt>
                <c:pt idx="3">
                  <c:v>0.51549971000000006</c:v>
                </c:pt>
                <c:pt idx="4">
                  <c:v>0.52075231</c:v>
                </c:pt>
                <c:pt idx="5">
                  <c:v>0.52558693999999995</c:v>
                </c:pt>
                <c:pt idx="6">
                  <c:v>0.53042155999999996</c:v>
                </c:pt>
                <c:pt idx="7">
                  <c:v>0.53525619000000002</c:v>
                </c:pt>
                <c:pt idx="8">
                  <c:v>0.54009081000000003</c:v>
                </c:pt>
                <c:pt idx="9">
                  <c:v>0.54492543999999998</c:v>
                </c:pt>
                <c:pt idx="10">
                  <c:v>0.54976005999999999</c:v>
                </c:pt>
                <c:pt idx="11">
                  <c:v>0.55459468999999995</c:v>
                </c:pt>
                <c:pt idx="12">
                  <c:v>0.55942930999999996</c:v>
                </c:pt>
                <c:pt idx="13">
                  <c:v>0.56426394000000002</c:v>
                </c:pt>
                <c:pt idx="14">
                  <c:v>0.56909856000000003</c:v>
                </c:pt>
                <c:pt idx="15">
                  <c:v>0.57393318999999998</c:v>
                </c:pt>
                <c:pt idx="16">
                  <c:v>0.57876780999999999</c:v>
                </c:pt>
                <c:pt idx="17">
                  <c:v>0.58360243999999994</c:v>
                </c:pt>
                <c:pt idx="18">
                  <c:v>0.58843707000000001</c:v>
                </c:pt>
                <c:pt idx="19">
                  <c:v>0.59327169000000002</c:v>
                </c:pt>
                <c:pt idx="20">
                  <c:v>0.59810640000000004</c:v>
                </c:pt>
                <c:pt idx="21">
                  <c:v>0.60294093999999998</c:v>
                </c:pt>
                <c:pt idx="22">
                  <c:v>0.60777557000000004</c:v>
                </c:pt>
                <c:pt idx="23">
                  <c:v>0.61261019000000005</c:v>
                </c:pt>
                <c:pt idx="24">
                  <c:v>0.61744482000000001</c:v>
                </c:pt>
                <c:pt idx="25">
                  <c:v>0.62227944000000002</c:v>
                </c:pt>
                <c:pt idx="26">
                  <c:v>0.62711406999999997</c:v>
                </c:pt>
                <c:pt idx="27">
                  <c:v>0.63194868999999998</c:v>
                </c:pt>
                <c:pt idx="28">
                  <c:v>0.63678332000000004</c:v>
                </c:pt>
                <c:pt idx="29">
                  <c:v>0.64161794000000005</c:v>
                </c:pt>
                <c:pt idx="30">
                  <c:v>0.64645257</c:v>
                </c:pt>
                <c:pt idx="31">
                  <c:v>0.65128719000000002</c:v>
                </c:pt>
                <c:pt idx="32">
                  <c:v>0.65612181999999997</c:v>
                </c:pt>
                <c:pt idx="33">
                  <c:v>0.66095643999999998</c:v>
                </c:pt>
                <c:pt idx="34">
                  <c:v>0.66579107000000004</c:v>
                </c:pt>
                <c:pt idx="35">
                  <c:v>0.67062569000000005</c:v>
                </c:pt>
                <c:pt idx="36">
                  <c:v>0.67546032</c:v>
                </c:pt>
                <c:pt idx="37">
                  <c:v>0.68029494999999995</c:v>
                </c:pt>
                <c:pt idx="38">
                  <c:v>0.68512956999999997</c:v>
                </c:pt>
                <c:pt idx="39">
                  <c:v>0.68996420000000003</c:v>
                </c:pt>
                <c:pt idx="40">
                  <c:v>0.69479882000000004</c:v>
                </c:pt>
                <c:pt idx="41">
                  <c:v>0.69963321000000001</c:v>
                </c:pt>
                <c:pt idx="42">
                  <c:v>0.70446776</c:v>
                </c:pt>
                <c:pt idx="43">
                  <c:v>0.70930205000000002</c:v>
                </c:pt>
                <c:pt idx="44">
                  <c:v>0.71413627999999996</c:v>
                </c:pt>
                <c:pt idx="45">
                  <c:v>0.71897051999999995</c:v>
                </c:pt>
                <c:pt idx="46">
                  <c:v>0.72380473000000001</c:v>
                </c:pt>
                <c:pt idx="47">
                  <c:v>0.72863893999999996</c:v>
                </c:pt>
                <c:pt idx="48">
                  <c:v>0.73347309999999999</c:v>
                </c:pt>
                <c:pt idx="49">
                  <c:v>0.73830724000000003</c:v>
                </c:pt>
                <c:pt idx="50">
                  <c:v>0.74314137000000002</c:v>
                </c:pt>
                <c:pt idx="51">
                  <c:v>0.74797541000000001</c:v>
                </c:pt>
                <c:pt idx="52">
                  <c:v>0.75280944000000005</c:v>
                </c:pt>
                <c:pt idx="53">
                  <c:v>0.75764346000000005</c:v>
                </c:pt>
                <c:pt idx="54">
                  <c:v>0.76247743999999995</c:v>
                </c:pt>
                <c:pt idx="55">
                  <c:v>0.76731134999999995</c:v>
                </c:pt>
                <c:pt idx="56">
                  <c:v>0.77214523999999995</c:v>
                </c:pt>
                <c:pt idx="57">
                  <c:v>0.77697906999999999</c:v>
                </c:pt>
                <c:pt idx="58">
                  <c:v>0.78181286000000005</c:v>
                </c:pt>
                <c:pt idx="59">
                  <c:v>0.78664654000000001</c:v>
                </c:pt>
                <c:pt idx="60">
                  <c:v>0.79148019000000003</c:v>
                </c:pt>
                <c:pt idx="61">
                  <c:v>0.79631372</c:v>
                </c:pt>
                <c:pt idx="62">
                  <c:v>0.80086473999999996</c:v>
                </c:pt>
                <c:pt idx="63">
                  <c:v>0.80598048</c:v>
                </c:pt>
                <c:pt idx="64">
                  <c:v>0.81081367999999998</c:v>
                </c:pt>
                <c:pt idx="65">
                  <c:v>0.81564676000000003</c:v>
                </c:pt>
                <c:pt idx="66">
                  <c:v>0.82047974999999995</c:v>
                </c:pt>
                <c:pt idx="67">
                  <c:v>0.82531242999999999</c:v>
                </c:pt>
                <c:pt idx="68">
                  <c:v>0.83014476999999998</c:v>
                </c:pt>
                <c:pt idx="69">
                  <c:v>0.83414116000000005</c:v>
                </c:pt>
                <c:pt idx="70">
                  <c:v>0.83813733000000001</c:v>
                </c:pt>
                <c:pt idx="71">
                  <c:v>0.84255040000000003</c:v>
                </c:pt>
                <c:pt idx="72">
                  <c:v>0.84622127000000003</c:v>
                </c:pt>
                <c:pt idx="73">
                  <c:v>0.84964291999999997</c:v>
                </c:pt>
                <c:pt idx="74">
                  <c:v>0.85242843000000001</c:v>
                </c:pt>
                <c:pt idx="75">
                  <c:v>0.85453341000000005</c:v>
                </c:pt>
                <c:pt idx="76">
                  <c:v>0.85650671</c:v>
                </c:pt>
                <c:pt idx="77">
                  <c:v>0.85825989000000003</c:v>
                </c:pt>
                <c:pt idx="78">
                  <c:v>0.86001265000000005</c:v>
                </c:pt>
                <c:pt idx="79">
                  <c:v>0.86157766000000002</c:v>
                </c:pt>
                <c:pt idx="80">
                  <c:v>0.86294583000000002</c:v>
                </c:pt>
                <c:pt idx="81">
                  <c:v>0.86460106000000003</c:v>
                </c:pt>
                <c:pt idx="82">
                  <c:v>0.86590462999999995</c:v>
                </c:pt>
                <c:pt idx="83">
                  <c:v>0.86762501999999997</c:v>
                </c:pt>
                <c:pt idx="84">
                  <c:v>0.86896936999999996</c:v>
                </c:pt>
                <c:pt idx="85">
                  <c:v>0.87028269000000003</c:v>
                </c:pt>
                <c:pt idx="86">
                  <c:v>0.87154399000000005</c:v>
                </c:pt>
                <c:pt idx="87">
                  <c:v>0.87276593000000002</c:v>
                </c:pt>
                <c:pt idx="88">
                  <c:v>0.87402385999999999</c:v>
                </c:pt>
                <c:pt idx="89">
                  <c:v>0.87533640999999995</c:v>
                </c:pt>
                <c:pt idx="90">
                  <c:v>0.87648446999999996</c:v>
                </c:pt>
                <c:pt idx="91">
                  <c:v>0.87781511999999995</c:v>
                </c:pt>
                <c:pt idx="92">
                  <c:v>0.87912762</c:v>
                </c:pt>
                <c:pt idx="93">
                  <c:v>0.87996753000000005</c:v>
                </c:pt>
                <c:pt idx="94">
                  <c:v>0.88081370999999997</c:v>
                </c:pt>
                <c:pt idx="95">
                  <c:v>0.88165631</c:v>
                </c:pt>
                <c:pt idx="96">
                  <c:v>0.88253042000000004</c:v>
                </c:pt>
                <c:pt idx="97">
                  <c:v>0.88362288</c:v>
                </c:pt>
                <c:pt idx="98">
                  <c:v>0.88442368999999998</c:v>
                </c:pt>
                <c:pt idx="99">
                  <c:v>0.88537200000000005</c:v>
                </c:pt>
                <c:pt idx="100">
                  <c:v>0.88616351000000004</c:v>
                </c:pt>
                <c:pt idx="101">
                  <c:v>0.88689671999999997</c:v>
                </c:pt>
                <c:pt idx="102">
                  <c:v>0.88777028000000002</c:v>
                </c:pt>
              </c:numCache>
            </c:numRef>
          </c:xVal>
          <c:yVal>
            <c:numRef>
              <c:f>'24.78-B747'!$AI$3:$AI$105</c:f>
              <c:numCache>
                <c:formatCode>General</c:formatCode>
                <c:ptCount val="103"/>
                <c:pt idx="0">
                  <c:v>263.70059410942696</c:v>
                </c:pt>
                <c:pt idx="1">
                  <c:v>263.7005993547865</c:v>
                </c:pt>
                <c:pt idx="2">
                  <c:v>263.70060597946849</c:v>
                </c:pt>
                <c:pt idx="3">
                  <c:v>263.70061572858447</c:v>
                </c:pt>
                <c:pt idx="4">
                  <c:v>263.70062899270607</c:v>
                </c:pt>
                <c:pt idx="5">
                  <c:v>263.7006452797404</c:v>
                </c:pt>
                <c:pt idx="6">
                  <c:v>263.7006666310408</c:v>
                </c:pt>
                <c:pt idx="7">
                  <c:v>263.70069446297265</c:v>
                </c:pt>
                <c:pt idx="8">
                  <c:v>263.70073054547743</c:v>
                </c:pt>
                <c:pt idx="9">
                  <c:v>263.70077708083261</c:v>
                </c:pt>
                <c:pt idx="10">
                  <c:v>263.70083679650168</c:v>
                </c:pt>
                <c:pt idx="11">
                  <c:v>263.70091305713424</c:v>
                </c:pt>
                <c:pt idx="12">
                  <c:v>263.70100999539983</c:v>
                </c:pt>
                <c:pt idx="13">
                  <c:v>263.70113266911642</c:v>
                </c:pt>
                <c:pt idx="14">
                  <c:v>263.70128724317408</c:v>
                </c:pt>
                <c:pt idx="15">
                  <c:v>263.70148120723854</c:v>
                </c:pt>
                <c:pt idx="16">
                  <c:v>263.70172362562187</c:v>
                </c:pt>
                <c:pt idx="17">
                  <c:v>263.70202543544889</c:v>
                </c:pt>
                <c:pt idx="18">
                  <c:v>263.70239978681201</c:v>
                </c:pt>
                <c:pt idx="19">
                  <c:v>263.70286244249741</c:v>
                </c:pt>
                <c:pt idx="20">
                  <c:v>263.70343225416798</c:v>
                </c:pt>
                <c:pt idx="21">
                  <c:v>263.70413163714642</c:v>
                </c:pt>
                <c:pt idx="22">
                  <c:v>263.70498730044636</c:v>
                </c:pt>
                <c:pt idx="23">
                  <c:v>263.70603083940546</c:v>
                </c:pt>
                <c:pt idx="24">
                  <c:v>263.70729961606429</c:v>
                </c:pt>
                <c:pt idx="25">
                  <c:v>263.70883766338414</c:v>
                </c:pt>
                <c:pt idx="26">
                  <c:v>263.71069677260959</c:v>
                </c:pt>
                <c:pt idx="27">
                  <c:v>263.71293768373232</c:v>
                </c:pt>
                <c:pt idx="28">
                  <c:v>263.71563150241616</c:v>
                </c:pt>
                <c:pt idx="29">
                  <c:v>263.71886123769588</c:v>
                </c:pt>
                <c:pt idx="30">
                  <c:v>263.72272363573586</c:v>
                </c:pt>
                <c:pt idx="31">
                  <c:v>263.7273311522697</c:v>
                </c:pt>
                <c:pt idx="32">
                  <c:v>263.73281431118704</c:v>
                </c:pt>
                <c:pt idx="33">
                  <c:v>263.73932421880988</c:v>
                </c:pt>
                <c:pt idx="34">
                  <c:v>263.74703558096229</c:v>
                </c:pt>
                <c:pt idx="35">
                  <c:v>263.75614989030481</c:v>
                </c:pt>
                <c:pt idx="36">
                  <c:v>263.76689926765278</c:v>
                </c:pt>
                <c:pt idx="37">
                  <c:v>263.7795505121104</c:v>
                </c:pt>
                <c:pt idx="38">
                  <c:v>263.79440983146765</c:v>
                </c:pt>
                <c:pt idx="39">
                  <c:v>263.81182822070838</c:v>
                </c:pt>
                <c:pt idx="40">
                  <c:v>263.8322071459508</c:v>
                </c:pt>
                <c:pt idx="41">
                  <c:v>263.85600419487554</c:v>
                </c:pt>
                <c:pt idx="42">
                  <c:v>263.88374462964543</c:v>
                </c:pt>
                <c:pt idx="43">
                  <c:v>263.9160222946594</c:v>
                </c:pt>
                <c:pt idx="44">
                  <c:v>263.95351677087757</c:v>
                </c:pt>
                <c:pt idx="45">
                  <c:v>263.99700004426313</c:v>
                </c:pt>
                <c:pt idx="46">
                  <c:v>264.04734785269795</c:v>
                </c:pt>
                <c:pt idx="47">
                  <c:v>264.10555443178077</c:v>
                </c:pt>
                <c:pt idx="48">
                  <c:v>264.17274576444112</c:v>
                </c:pt>
                <c:pt idx="49">
                  <c:v>264.2501982685443</c:v>
                </c:pt>
                <c:pt idx="50">
                  <c:v>264.33935661881037</c:v>
                </c:pt>
                <c:pt idx="51">
                  <c:v>264.44185334765467</c:v>
                </c:pt>
                <c:pt idx="52">
                  <c:v>264.5595381352021</c:v>
                </c:pt>
                <c:pt idx="53">
                  <c:v>264.69450088015526</c:v>
                </c:pt>
                <c:pt idx="54">
                  <c:v>264.84910424967029</c:v>
                </c:pt>
                <c:pt idx="55">
                  <c:v>265.02631945704678</c:v>
                </c:pt>
                <c:pt idx="56">
                  <c:v>265.23127033832958</c:v>
                </c:pt>
                <c:pt idx="57">
                  <c:v>265.4720679720927</c:v>
                </c:pt>
                <c:pt idx="58">
                  <c:v>265.75989915239802</c:v>
                </c:pt>
                <c:pt idx="59">
                  <c:v>266.10908157690216</c:v>
                </c:pt>
                <c:pt idx="60">
                  <c:v>266.53715477562014</c:v>
                </c:pt>
                <c:pt idx="61">
                  <c:v>267.06494368910757</c:v>
                </c:pt>
                <c:pt idx="62">
                  <c:v>267.67471738437433</c:v>
                </c:pt>
                <c:pt idx="63">
                  <c:v>268.5201409362727</c:v>
                </c:pt>
                <c:pt idx="64">
                  <c:v>269.50674475252549</c:v>
                </c:pt>
                <c:pt idx="65">
                  <c:v>270.71179192791556</c:v>
                </c:pt>
                <c:pt idx="66">
                  <c:v>272.17466315522188</c:v>
                </c:pt>
                <c:pt idx="67">
                  <c:v>273.93899382081179</c:v>
                </c:pt>
                <c:pt idx="68">
                  <c:v>276.05312399096556</c:v>
                </c:pt>
                <c:pt idx="69">
                  <c:v>278.1038058459302</c:v>
                </c:pt>
                <c:pt idx="70">
                  <c:v>280.46331393504289</c:v>
                </c:pt>
                <c:pt idx="71">
                  <c:v>283.47134446356699</c:v>
                </c:pt>
                <c:pt idx="72">
                  <c:v>286.33204284011356</c:v>
                </c:pt>
                <c:pt idx="73">
                  <c:v>289.32296168043052</c:v>
                </c:pt>
                <c:pt idx="74">
                  <c:v>292.00965342936468</c:v>
                </c:pt>
                <c:pt idx="75">
                  <c:v>294.20100900253397</c:v>
                </c:pt>
                <c:pt idx="76">
                  <c:v>296.38881635964185</c:v>
                </c:pt>
                <c:pt idx="77">
                  <c:v>298.44653632413224</c:v>
                </c:pt>
                <c:pt idx="78">
                  <c:v>300.61610998032097</c:v>
                </c:pt>
                <c:pt idx="79">
                  <c:v>302.65243967063725</c:v>
                </c:pt>
                <c:pt idx="80">
                  <c:v>304.51243700495542</c:v>
                </c:pt>
                <c:pt idx="81">
                  <c:v>306.86621063085897</c:v>
                </c:pt>
                <c:pt idx="82">
                  <c:v>308.8027584902718</c:v>
                </c:pt>
                <c:pt idx="83">
                  <c:v>311.47492290332889</c:v>
                </c:pt>
                <c:pt idx="84">
                  <c:v>313.65880345204391</c:v>
                </c:pt>
                <c:pt idx="85">
                  <c:v>315.87663388644455</c:v>
                </c:pt>
                <c:pt idx="86">
                  <c:v>318.08789671725231</c:v>
                </c:pt>
                <c:pt idx="87">
                  <c:v>320.30874514732841</c:v>
                </c:pt>
                <c:pt idx="88">
                  <c:v>322.67859502332385</c:v>
                </c:pt>
                <c:pt idx="89">
                  <c:v>325.24495746676189</c:v>
                </c:pt>
                <c:pt idx="90">
                  <c:v>327.57083513045615</c:v>
                </c:pt>
                <c:pt idx="91">
                  <c:v>330.36479194873539</c:v>
                </c:pt>
                <c:pt idx="92">
                  <c:v>333.22768834707455</c:v>
                </c:pt>
                <c:pt idx="93">
                  <c:v>335.11743503864386</c:v>
                </c:pt>
                <c:pt idx="94">
                  <c:v>337.06816921827055</c:v>
                </c:pt>
                <c:pt idx="95">
                  <c:v>339.05859063013997</c:v>
                </c:pt>
                <c:pt idx="96">
                  <c:v>341.17531415154076</c:v>
                </c:pt>
                <c:pt idx="97">
                  <c:v>343.89719183050602</c:v>
                </c:pt>
                <c:pt idx="98">
                  <c:v>345.9478903013063</c:v>
                </c:pt>
                <c:pt idx="99">
                  <c:v>348.43880908596918</c:v>
                </c:pt>
                <c:pt idx="100">
                  <c:v>350.57116428918943</c:v>
                </c:pt>
                <c:pt idx="101">
                  <c:v>352.59088649475865</c:v>
                </c:pt>
                <c:pt idx="102">
                  <c:v>355.05447210736128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8CA-8A4E-8DD3-17F2159B0338}"/>
            </c:ext>
          </c:extLst>
        </c:ser>
        <c:ser>
          <c:idx val="8"/>
          <c:order val="2"/>
          <c:tx>
            <c:v>cl0.45</c:v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'24.78-B747'!$AA$3:$AA$114</c:f>
              <c:numCache>
                <c:formatCode>General</c:formatCode>
                <c:ptCount val="112"/>
                <c:pt idx="0">
                  <c:v>0.50025569999999997</c:v>
                </c:pt>
                <c:pt idx="1">
                  <c:v>0.50546685000000002</c:v>
                </c:pt>
                <c:pt idx="2">
                  <c:v>0.51071944999999996</c:v>
                </c:pt>
                <c:pt idx="3">
                  <c:v>0.51597205000000002</c:v>
                </c:pt>
                <c:pt idx="4">
                  <c:v>0.52080667000000003</c:v>
                </c:pt>
                <c:pt idx="5">
                  <c:v>0.52564129999999998</c:v>
                </c:pt>
                <c:pt idx="6">
                  <c:v>0.53047593000000004</c:v>
                </c:pt>
                <c:pt idx="7">
                  <c:v>0.53531055000000005</c:v>
                </c:pt>
                <c:pt idx="8">
                  <c:v>0.54014518</c:v>
                </c:pt>
                <c:pt idx="9">
                  <c:v>0.54497980000000001</c:v>
                </c:pt>
                <c:pt idx="10">
                  <c:v>0.54981442999999997</c:v>
                </c:pt>
                <c:pt idx="11">
                  <c:v>0.55464904999999998</c:v>
                </c:pt>
                <c:pt idx="12">
                  <c:v>0.55948368000000004</c:v>
                </c:pt>
                <c:pt idx="13">
                  <c:v>0.56431830000000005</c:v>
                </c:pt>
                <c:pt idx="14">
                  <c:v>0.56915293</c:v>
                </c:pt>
                <c:pt idx="15">
                  <c:v>0.57398755000000001</c:v>
                </c:pt>
                <c:pt idx="16">
                  <c:v>0.57882217999999996</c:v>
                </c:pt>
                <c:pt idx="17">
                  <c:v>0.58365679999999998</c:v>
                </c:pt>
                <c:pt idx="18">
                  <c:v>0.58849143000000004</c:v>
                </c:pt>
                <c:pt idx="19">
                  <c:v>0.59332605000000005</c:v>
                </c:pt>
                <c:pt idx="20">
                  <c:v>0.59815315000000002</c:v>
                </c:pt>
                <c:pt idx="21">
                  <c:v>0.60299530000000001</c:v>
                </c:pt>
                <c:pt idx="22">
                  <c:v>0.60782992999999996</c:v>
                </c:pt>
                <c:pt idx="23">
                  <c:v>0.61266454999999997</c:v>
                </c:pt>
                <c:pt idx="24">
                  <c:v>0.61749918000000004</c:v>
                </c:pt>
                <c:pt idx="25">
                  <c:v>0.62233380999999999</c:v>
                </c:pt>
                <c:pt idx="26">
                  <c:v>0.62716843</c:v>
                </c:pt>
                <c:pt idx="27">
                  <c:v>0.63200305999999995</c:v>
                </c:pt>
                <c:pt idx="28">
                  <c:v>0.63683767999999996</c:v>
                </c:pt>
                <c:pt idx="29">
                  <c:v>0.64167231000000002</c:v>
                </c:pt>
                <c:pt idx="30">
                  <c:v>0.64650693000000004</c:v>
                </c:pt>
                <c:pt idx="31">
                  <c:v>0.65134155999999999</c:v>
                </c:pt>
                <c:pt idx="32">
                  <c:v>0.65617618</c:v>
                </c:pt>
                <c:pt idx="33">
                  <c:v>0.66101080999999995</c:v>
                </c:pt>
                <c:pt idx="34">
                  <c:v>0.66584542999999996</c:v>
                </c:pt>
                <c:pt idx="35">
                  <c:v>0.67068006000000002</c:v>
                </c:pt>
                <c:pt idx="36">
                  <c:v>0.67551468000000003</c:v>
                </c:pt>
                <c:pt idx="37">
                  <c:v>0.68034930999999998</c:v>
                </c:pt>
                <c:pt idx="38">
                  <c:v>0.68518393</c:v>
                </c:pt>
                <c:pt idx="39">
                  <c:v>0.69001855999999995</c:v>
                </c:pt>
                <c:pt idx="40">
                  <c:v>0.69485317999999996</c:v>
                </c:pt>
                <c:pt idx="41">
                  <c:v>0.69968775999999999</c:v>
                </c:pt>
                <c:pt idx="42">
                  <c:v>0.70452221000000004</c:v>
                </c:pt>
                <c:pt idx="43">
                  <c:v>0.70935685000000004</c:v>
                </c:pt>
                <c:pt idx="44">
                  <c:v>0.71419138999999998</c:v>
                </c:pt>
                <c:pt idx="45">
                  <c:v>0.71902628999999996</c:v>
                </c:pt>
                <c:pt idx="46">
                  <c:v>0.72386070999999996</c:v>
                </c:pt>
                <c:pt idx="47">
                  <c:v>0.72869514000000002</c:v>
                </c:pt>
                <c:pt idx="48">
                  <c:v>0.73352945000000003</c:v>
                </c:pt>
                <c:pt idx="49">
                  <c:v>0.73836374000000005</c:v>
                </c:pt>
                <c:pt idx="50">
                  <c:v>0.74319796999999999</c:v>
                </c:pt>
                <c:pt idx="51">
                  <c:v>0.74803215999999995</c:v>
                </c:pt>
                <c:pt idx="52">
                  <c:v>0.75286628</c:v>
                </c:pt>
                <c:pt idx="53">
                  <c:v>0.75770035999999996</c:v>
                </c:pt>
                <c:pt idx="54">
                  <c:v>0.76253435999999997</c:v>
                </c:pt>
                <c:pt idx="55">
                  <c:v>0.76736835000000003</c:v>
                </c:pt>
                <c:pt idx="56">
                  <c:v>0.77220224999999998</c:v>
                </c:pt>
                <c:pt idx="57">
                  <c:v>0.77703610000000001</c:v>
                </c:pt>
                <c:pt idx="58">
                  <c:v>0.78186988000000002</c:v>
                </c:pt>
                <c:pt idx="59">
                  <c:v>0.78670361</c:v>
                </c:pt>
                <c:pt idx="60">
                  <c:v>0.79153724999999997</c:v>
                </c:pt>
                <c:pt idx="61">
                  <c:v>0.79637086999999995</c:v>
                </c:pt>
                <c:pt idx="62">
                  <c:v>0.80175763</c:v>
                </c:pt>
                <c:pt idx="63">
                  <c:v>0.80603787999999998</c:v>
                </c:pt>
                <c:pt idx="64">
                  <c:v>0.81087123000000005</c:v>
                </c:pt>
                <c:pt idx="65">
                  <c:v>0.81570458000000001</c:v>
                </c:pt>
                <c:pt idx="66">
                  <c:v>0.82053768999999999</c:v>
                </c:pt>
                <c:pt idx="67">
                  <c:v>0.82529722999999999</c:v>
                </c:pt>
                <c:pt idx="68">
                  <c:v>0.83020278000000003</c:v>
                </c:pt>
                <c:pt idx="69">
                  <c:v>0.83503506000000005</c:v>
                </c:pt>
                <c:pt idx="70">
                  <c:v>0.83906130999999995</c:v>
                </c:pt>
                <c:pt idx="71">
                  <c:v>0.84344474999999997</c:v>
                </c:pt>
                <c:pt idx="72">
                  <c:v>0.84669839000000002</c:v>
                </c:pt>
                <c:pt idx="73">
                  <c:v>0.85014292000000002</c:v>
                </c:pt>
                <c:pt idx="74">
                  <c:v>0.85389590999999998</c:v>
                </c:pt>
                <c:pt idx="75">
                  <c:v>0.85698971000000002</c:v>
                </c:pt>
                <c:pt idx="76">
                  <c:v>0.85997310000000005</c:v>
                </c:pt>
                <c:pt idx="77">
                  <c:v>0.86251701000000003</c:v>
                </c:pt>
                <c:pt idx="78">
                  <c:v>0.86512685</c:v>
                </c:pt>
                <c:pt idx="79">
                  <c:v>0.86751694000000001</c:v>
                </c:pt>
                <c:pt idx="80">
                  <c:v>0.86926968999999998</c:v>
                </c:pt>
                <c:pt idx="81">
                  <c:v>0.87083418999999995</c:v>
                </c:pt>
                <c:pt idx="82">
                  <c:v>0.87271900999999996</c:v>
                </c:pt>
                <c:pt idx="83">
                  <c:v>0.87414133999999999</c:v>
                </c:pt>
                <c:pt idx="84">
                  <c:v>0.87523488000000005</c:v>
                </c:pt>
                <c:pt idx="85">
                  <c:v>0.87660172999999997</c:v>
                </c:pt>
                <c:pt idx="86">
                  <c:v>0.87778307</c:v>
                </c:pt>
                <c:pt idx="87">
                  <c:v>0.87870229</c:v>
                </c:pt>
                <c:pt idx="88">
                  <c:v>0.87955114000000001</c:v>
                </c:pt>
                <c:pt idx="89">
                  <c:v>0.88039144999999996</c:v>
                </c:pt>
                <c:pt idx="90">
                  <c:v>0.88129374000000005</c:v>
                </c:pt>
                <c:pt idx="91">
                  <c:v>0.88217203</c:v>
                </c:pt>
                <c:pt idx="92">
                  <c:v>0.88304576000000001</c:v>
                </c:pt>
                <c:pt idx="93">
                  <c:v>0.88391956000000005</c:v>
                </c:pt>
                <c:pt idx="94">
                  <c:v>0.88479355000000004</c:v>
                </c:pt>
                <c:pt idx="95">
                  <c:v>0.88576138999999998</c:v>
                </c:pt>
                <c:pt idx="96">
                  <c:v>0.88663497999999996</c:v>
                </c:pt>
                <c:pt idx="97">
                  <c:v>0.88750934999999997</c:v>
                </c:pt>
                <c:pt idx="98">
                  <c:v>0.88882185000000002</c:v>
                </c:pt>
                <c:pt idx="99">
                  <c:v>0.89002166999999999</c:v>
                </c:pt>
                <c:pt idx="100">
                  <c:v>0.89096503999999999</c:v>
                </c:pt>
                <c:pt idx="101">
                  <c:v>0.89185988000000005</c:v>
                </c:pt>
                <c:pt idx="102">
                  <c:v>0.89313058000000001</c:v>
                </c:pt>
                <c:pt idx="103">
                  <c:v>0.89406704000000004</c:v>
                </c:pt>
                <c:pt idx="104">
                  <c:v>0.89494077999999999</c:v>
                </c:pt>
                <c:pt idx="105">
                  <c:v>0.89618966</c:v>
                </c:pt>
                <c:pt idx="106">
                  <c:v>0.89694300999999999</c:v>
                </c:pt>
                <c:pt idx="107">
                  <c:v>0.89800031000000002</c:v>
                </c:pt>
                <c:pt idx="108">
                  <c:v>0.89904136999999995</c:v>
                </c:pt>
                <c:pt idx="109">
                  <c:v>0.90011759999999996</c:v>
                </c:pt>
                <c:pt idx="110">
                  <c:v>0.90104086000000005</c:v>
                </c:pt>
                <c:pt idx="111">
                  <c:v>0.90148972999999999</c:v>
                </c:pt>
              </c:numCache>
            </c:numRef>
          </c:xVal>
          <c:yVal>
            <c:numRef>
              <c:f>'24.78-B747'!$AB$3:$AB$114</c:f>
              <c:numCache>
                <c:formatCode>General</c:formatCode>
                <c:ptCount val="112"/>
                <c:pt idx="0">
                  <c:v>240.12570299999999</c:v>
                </c:pt>
                <c:pt idx="1">
                  <c:v>240.220181</c:v>
                </c:pt>
                <c:pt idx="2">
                  <c:v>240.220181</c:v>
                </c:pt>
                <c:pt idx="3">
                  <c:v>240.220181</c:v>
                </c:pt>
                <c:pt idx="4">
                  <c:v>240.220181</c:v>
                </c:pt>
                <c:pt idx="5">
                  <c:v>240.220181</c:v>
                </c:pt>
                <c:pt idx="6">
                  <c:v>240.220181</c:v>
                </c:pt>
                <c:pt idx="7">
                  <c:v>240.220181</c:v>
                </c:pt>
                <c:pt idx="8">
                  <c:v>240.220181</c:v>
                </c:pt>
                <c:pt idx="9">
                  <c:v>240.220181</c:v>
                </c:pt>
                <c:pt idx="10">
                  <c:v>240.220181</c:v>
                </c:pt>
                <c:pt idx="11">
                  <c:v>240.220181</c:v>
                </c:pt>
                <c:pt idx="12">
                  <c:v>240.220181</c:v>
                </c:pt>
                <c:pt idx="13">
                  <c:v>240.220181</c:v>
                </c:pt>
                <c:pt idx="14">
                  <c:v>240.220181</c:v>
                </c:pt>
                <c:pt idx="15">
                  <c:v>240.220181</c:v>
                </c:pt>
                <c:pt idx="16">
                  <c:v>240.220181</c:v>
                </c:pt>
                <c:pt idx="17">
                  <c:v>240.220181</c:v>
                </c:pt>
                <c:pt idx="18">
                  <c:v>240.220181</c:v>
                </c:pt>
                <c:pt idx="19">
                  <c:v>240.220181</c:v>
                </c:pt>
                <c:pt idx="20">
                  <c:v>240.10650200000001</c:v>
                </c:pt>
                <c:pt idx="21">
                  <c:v>240.220181</c:v>
                </c:pt>
                <c:pt idx="22">
                  <c:v>240.220181</c:v>
                </c:pt>
                <c:pt idx="23">
                  <c:v>240.220181</c:v>
                </c:pt>
                <c:pt idx="24">
                  <c:v>240.220181</c:v>
                </c:pt>
                <c:pt idx="25">
                  <c:v>240.220181</c:v>
                </c:pt>
                <c:pt idx="26">
                  <c:v>240.220181</c:v>
                </c:pt>
                <c:pt idx="27">
                  <c:v>240.220181</c:v>
                </c:pt>
                <c:pt idx="28">
                  <c:v>240.220181</c:v>
                </c:pt>
                <c:pt idx="29">
                  <c:v>240.220181</c:v>
                </c:pt>
                <c:pt idx="30">
                  <c:v>240.220181</c:v>
                </c:pt>
                <c:pt idx="31">
                  <c:v>240.220181</c:v>
                </c:pt>
                <c:pt idx="32">
                  <c:v>240.220181</c:v>
                </c:pt>
                <c:pt idx="33">
                  <c:v>240.220181</c:v>
                </c:pt>
                <c:pt idx="34">
                  <c:v>240.220181</c:v>
                </c:pt>
                <c:pt idx="35">
                  <c:v>240.220181</c:v>
                </c:pt>
                <c:pt idx="36">
                  <c:v>240.220181</c:v>
                </c:pt>
                <c:pt idx="37">
                  <c:v>240.220181</c:v>
                </c:pt>
                <c:pt idx="38">
                  <c:v>240.220181</c:v>
                </c:pt>
                <c:pt idx="39">
                  <c:v>240.220181</c:v>
                </c:pt>
                <c:pt idx="40">
                  <c:v>240.220181</c:v>
                </c:pt>
                <c:pt idx="41">
                  <c:v>240.24379999999999</c:v>
                </c:pt>
                <c:pt idx="42">
                  <c:v>240.329621</c:v>
                </c:pt>
                <c:pt idx="43">
                  <c:v>240.31960100000001</c:v>
                </c:pt>
                <c:pt idx="44">
                  <c:v>240.35968199999999</c:v>
                </c:pt>
                <c:pt idx="45">
                  <c:v>240.23020099999999</c:v>
                </c:pt>
                <c:pt idx="46">
                  <c:v>240.33040399999999</c:v>
                </c:pt>
                <c:pt idx="47">
                  <c:v>240.42058700000001</c:v>
                </c:pt>
                <c:pt idx="48">
                  <c:v>240.57089099999999</c:v>
                </c:pt>
                <c:pt idx="49">
                  <c:v>240.73121599999999</c:v>
                </c:pt>
                <c:pt idx="50">
                  <c:v>240.92160200000001</c:v>
                </c:pt>
                <c:pt idx="51">
                  <c:v>241.13202899999999</c:v>
                </c:pt>
                <c:pt idx="52">
                  <c:v>241.37251599999999</c:v>
                </c:pt>
                <c:pt idx="53">
                  <c:v>241.63304400000001</c:v>
                </c:pt>
                <c:pt idx="54">
                  <c:v>241.93365299999999</c:v>
                </c:pt>
                <c:pt idx="55">
                  <c:v>242.234262</c:v>
                </c:pt>
                <c:pt idx="56">
                  <c:v>242.58497299999999</c:v>
                </c:pt>
                <c:pt idx="57">
                  <c:v>242.955724</c:v>
                </c:pt>
                <c:pt idx="58">
                  <c:v>243.356537</c:v>
                </c:pt>
                <c:pt idx="59">
                  <c:v>243.78740999999999</c:v>
                </c:pt>
                <c:pt idx="60">
                  <c:v>244.258364</c:v>
                </c:pt>
                <c:pt idx="61">
                  <c:v>244.739339</c:v>
                </c:pt>
                <c:pt idx="62">
                  <c:v>245.34556799999999</c:v>
                </c:pt>
                <c:pt idx="63">
                  <c:v>245.81151199999999</c:v>
                </c:pt>
                <c:pt idx="64">
                  <c:v>246.42275000000001</c:v>
                </c:pt>
                <c:pt idx="65">
                  <c:v>247.03398899999999</c:v>
                </c:pt>
                <c:pt idx="66">
                  <c:v>247.75545099999999</c:v>
                </c:pt>
                <c:pt idx="67">
                  <c:v>248.63321999999999</c:v>
                </c:pt>
                <c:pt idx="68">
                  <c:v>249.749492</c:v>
                </c:pt>
                <c:pt idx="69">
                  <c:v>250.86764400000001</c:v>
                </c:pt>
                <c:pt idx="70">
                  <c:v>252.11528300000001</c:v>
                </c:pt>
                <c:pt idx="71">
                  <c:v>253.56957800000001</c:v>
                </c:pt>
                <c:pt idx="72">
                  <c:v>255.03144700000001</c:v>
                </c:pt>
                <c:pt idx="73">
                  <c:v>256.710036</c:v>
                </c:pt>
                <c:pt idx="74">
                  <c:v>258.812634</c:v>
                </c:pt>
                <c:pt idx="75">
                  <c:v>260.87918999999999</c:v>
                </c:pt>
                <c:pt idx="76">
                  <c:v>263.198779</c:v>
                </c:pt>
                <c:pt idx="77">
                  <c:v>265.50520399999999</c:v>
                </c:pt>
                <c:pt idx="78">
                  <c:v>268.22793999999999</c:v>
                </c:pt>
                <c:pt idx="79">
                  <c:v>270.94792100000001</c:v>
                </c:pt>
                <c:pt idx="80">
                  <c:v>273.48305900000003</c:v>
                </c:pt>
                <c:pt idx="81">
                  <c:v>275.964046</c:v>
                </c:pt>
                <c:pt idx="82">
                  <c:v>279.14578499999999</c:v>
                </c:pt>
                <c:pt idx="83">
                  <c:v>282.05590100000001</c:v>
                </c:pt>
                <c:pt idx="84">
                  <c:v>284.56050800000003</c:v>
                </c:pt>
                <c:pt idx="85">
                  <c:v>287.73240500000003</c:v>
                </c:pt>
                <c:pt idx="86">
                  <c:v>290.49717399999997</c:v>
                </c:pt>
                <c:pt idx="87">
                  <c:v>293.25131499999998</c:v>
                </c:pt>
                <c:pt idx="88">
                  <c:v>296.00401099999999</c:v>
                </c:pt>
                <c:pt idx="89">
                  <c:v>298.54491899999999</c:v>
                </c:pt>
                <c:pt idx="90">
                  <c:v>301.15303999999998</c:v>
                </c:pt>
                <c:pt idx="91">
                  <c:v>303.74558500000001</c:v>
                </c:pt>
                <c:pt idx="92">
                  <c:v>306.28072300000002</c:v>
                </c:pt>
                <c:pt idx="93">
                  <c:v>308.77911999999998</c:v>
                </c:pt>
                <c:pt idx="94">
                  <c:v>311.18566299999998</c:v>
                </c:pt>
                <c:pt idx="95">
                  <c:v>313.75491799999998</c:v>
                </c:pt>
                <c:pt idx="96">
                  <c:v>316.35304000000002</c:v>
                </c:pt>
                <c:pt idx="97">
                  <c:v>318.867794</c:v>
                </c:pt>
                <c:pt idx="98">
                  <c:v>321.75520799999998</c:v>
                </c:pt>
                <c:pt idx="99">
                  <c:v>324.84276699999998</c:v>
                </c:pt>
                <c:pt idx="100">
                  <c:v>327.158345</c:v>
                </c:pt>
                <c:pt idx="101">
                  <c:v>329.89735100000001</c:v>
                </c:pt>
                <c:pt idx="102">
                  <c:v>332.75471700000003</c:v>
                </c:pt>
                <c:pt idx="103">
                  <c:v>335.31640299999998</c:v>
                </c:pt>
                <c:pt idx="104">
                  <c:v>337.84659799999997</c:v>
                </c:pt>
                <c:pt idx="105">
                  <c:v>341.13169299999998</c:v>
                </c:pt>
                <c:pt idx="106">
                  <c:v>343.76401900000002</c:v>
                </c:pt>
                <c:pt idx="107">
                  <c:v>346.293252</c:v>
                </c:pt>
                <c:pt idx="108">
                  <c:v>349.16627899999997</c:v>
                </c:pt>
                <c:pt idx="109">
                  <c:v>352.61780499999998</c:v>
                </c:pt>
                <c:pt idx="110">
                  <c:v>355.66867500000001</c:v>
                </c:pt>
                <c:pt idx="111">
                  <c:v>358.76651600000002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D21B-6C4A-9653-8736EC345C1E}"/>
            </c:ext>
          </c:extLst>
        </c:ser>
        <c:ser>
          <c:idx val="5"/>
          <c:order val="3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'24.78-B747'!$AA$3:$AA$114</c:f>
              <c:numCache>
                <c:formatCode>General</c:formatCode>
                <c:ptCount val="112"/>
                <c:pt idx="0">
                  <c:v>0.50025569999999997</c:v>
                </c:pt>
                <c:pt idx="1">
                  <c:v>0.50546685000000002</c:v>
                </c:pt>
                <c:pt idx="2">
                  <c:v>0.51071944999999996</c:v>
                </c:pt>
                <c:pt idx="3">
                  <c:v>0.51597205000000002</c:v>
                </c:pt>
                <c:pt idx="4">
                  <c:v>0.52080667000000003</c:v>
                </c:pt>
                <c:pt idx="5">
                  <c:v>0.52564129999999998</c:v>
                </c:pt>
                <c:pt idx="6">
                  <c:v>0.53047593000000004</c:v>
                </c:pt>
                <c:pt idx="7">
                  <c:v>0.53531055000000005</c:v>
                </c:pt>
                <c:pt idx="8">
                  <c:v>0.54014518</c:v>
                </c:pt>
                <c:pt idx="9">
                  <c:v>0.54497980000000001</c:v>
                </c:pt>
                <c:pt idx="10">
                  <c:v>0.54981442999999997</c:v>
                </c:pt>
                <c:pt idx="11">
                  <c:v>0.55464904999999998</c:v>
                </c:pt>
                <c:pt idx="12">
                  <c:v>0.55948368000000004</c:v>
                </c:pt>
                <c:pt idx="13">
                  <c:v>0.56431830000000005</c:v>
                </c:pt>
                <c:pt idx="14">
                  <c:v>0.56915293</c:v>
                </c:pt>
                <c:pt idx="15">
                  <c:v>0.57398755000000001</c:v>
                </c:pt>
                <c:pt idx="16">
                  <c:v>0.57882217999999996</c:v>
                </c:pt>
                <c:pt idx="17">
                  <c:v>0.58365679999999998</c:v>
                </c:pt>
                <c:pt idx="18">
                  <c:v>0.58849143000000004</c:v>
                </c:pt>
                <c:pt idx="19">
                  <c:v>0.59332605000000005</c:v>
                </c:pt>
                <c:pt idx="20">
                  <c:v>0.59815315000000002</c:v>
                </c:pt>
                <c:pt idx="21">
                  <c:v>0.60299530000000001</c:v>
                </c:pt>
                <c:pt idx="22">
                  <c:v>0.60782992999999996</c:v>
                </c:pt>
                <c:pt idx="23">
                  <c:v>0.61266454999999997</c:v>
                </c:pt>
                <c:pt idx="24">
                  <c:v>0.61749918000000004</c:v>
                </c:pt>
                <c:pt idx="25">
                  <c:v>0.62233380999999999</c:v>
                </c:pt>
                <c:pt idx="26">
                  <c:v>0.62716843</c:v>
                </c:pt>
                <c:pt idx="27">
                  <c:v>0.63200305999999995</c:v>
                </c:pt>
                <c:pt idx="28">
                  <c:v>0.63683767999999996</c:v>
                </c:pt>
                <c:pt idx="29">
                  <c:v>0.64167231000000002</c:v>
                </c:pt>
                <c:pt idx="30">
                  <c:v>0.64650693000000004</c:v>
                </c:pt>
                <c:pt idx="31">
                  <c:v>0.65134155999999999</c:v>
                </c:pt>
                <c:pt idx="32">
                  <c:v>0.65617618</c:v>
                </c:pt>
                <c:pt idx="33">
                  <c:v>0.66101080999999995</c:v>
                </c:pt>
                <c:pt idx="34">
                  <c:v>0.66584542999999996</c:v>
                </c:pt>
                <c:pt idx="35">
                  <c:v>0.67068006000000002</c:v>
                </c:pt>
                <c:pt idx="36">
                  <c:v>0.67551468000000003</c:v>
                </c:pt>
                <c:pt idx="37">
                  <c:v>0.68034930999999998</c:v>
                </c:pt>
                <c:pt idx="38">
                  <c:v>0.68518393</c:v>
                </c:pt>
                <c:pt idx="39">
                  <c:v>0.69001855999999995</c:v>
                </c:pt>
                <c:pt idx="40">
                  <c:v>0.69485317999999996</c:v>
                </c:pt>
                <c:pt idx="41">
                  <c:v>0.69968775999999999</c:v>
                </c:pt>
                <c:pt idx="42">
                  <c:v>0.70452221000000004</c:v>
                </c:pt>
                <c:pt idx="43">
                  <c:v>0.70935685000000004</c:v>
                </c:pt>
                <c:pt idx="44">
                  <c:v>0.71419138999999998</c:v>
                </c:pt>
                <c:pt idx="45">
                  <c:v>0.71902628999999996</c:v>
                </c:pt>
                <c:pt idx="46">
                  <c:v>0.72386070999999996</c:v>
                </c:pt>
                <c:pt idx="47">
                  <c:v>0.72869514000000002</c:v>
                </c:pt>
                <c:pt idx="48">
                  <c:v>0.73352945000000003</c:v>
                </c:pt>
                <c:pt idx="49">
                  <c:v>0.73836374000000005</c:v>
                </c:pt>
                <c:pt idx="50">
                  <c:v>0.74319796999999999</c:v>
                </c:pt>
                <c:pt idx="51">
                  <c:v>0.74803215999999995</c:v>
                </c:pt>
                <c:pt idx="52">
                  <c:v>0.75286628</c:v>
                </c:pt>
                <c:pt idx="53">
                  <c:v>0.75770035999999996</c:v>
                </c:pt>
                <c:pt idx="54">
                  <c:v>0.76253435999999997</c:v>
                </c:pt>
                <c:pt idx="55">
                  <c:v>0.76736835000000003</c:v>
                </c:pt>
                <c:pt idx="56">
                  <c:v>0.77220224999999998</c:v>
                </c:pt>
                <c:pt idx="57">
                  <c:v>0.77703610000000001</c:v>
                </c:pt>
                <c:pt idx="58">
                  <c:v>0.78186988000000002</c:v>
                </c:pt>
                <c:pt idx="59">
                  <c:v>0.78670361</c:v>
                </c:pt>
                <c:pt idx="60">
                  <c:v>0.79153724999999997</c:v>
                </c:pt>
                <c:pt idx="61">
                  <c:v>0.79637086999999995</c:v>
                </c:pt>
                <c:pt idx="62">
                  <c:v>0.80175763</c:v>
                </c:pt>
                <c:pt idx="63">
                  <c:v>0.80603787999999998</c:v>
                </c:pt>
                <c:pt idx="64">
                  <c:v>0.81087123000000005</c:v>
                </c:pt>
                <c:pt idx="65">
                  <c:v>0.81570458000000001</c:v>
                </c:pt>
                <c:pt idx="66">
                  <c:v>0.82053768999999999</c:v>
                </c:pt>
                <c:pt idx="67">
                  <c:v>0.82529722999999999</c:v>
                </c:pt>
                <c:pt idx="68">
                  <c:v>0.83020278000000003</c:v>
                </c:pt>
                <c:pt idx="69">
                  <c:v>0.83503506000000005</c:v>
                </c:pt>
                <c:pt idx="70">
                  <c:v>0.83906130999999995</c:v>
                </c:pt>
                <c:pt idx="71">
                  <c:v>0.84344474999999997</c:v>
                </c:pt>
                <c:pt idx="72">
                  <c:v>0.84669839000000002</c:v>
                </c:pt>
                <c:pt idx="73">
                  <c:v>0.85014292000000002</c:v>
                </c:pt>
                <c:pt idx="74">
                  <c:v>0.85389590999999998</c:v>
                </c:pt>
                <c:pt idx="75">
                  <c:v>0.85698971000000002</c:v>
                </c:pt>
                <c:pt idx="76">
                  <c:v>0.85997310000000005</c:v>
                </c:pt>
                <c:pt idx="77">
                  <c:v>0.86251701000000003</c:v>
                </c:pt>
                <c:pt idx="78">
                  <c:v>0.86512685</c:v>
                </c:pt>
                <c:pt idx="79">
                  <c:v>0.86751694000000001</c:v>
                </c:pt>
                <c:pt idx="80">
                  <c:v>0.86926968999999998</c:v>
                </c:pt>
                <c:pt idx="81">
                  <c:v>0.87083418999999995</c:v>
                </c:pt>
                <c:pt idx="82">
                  <c:v>0.87271900999999996</c:v>
                </c:pt>
                <c:pt idx="83">
                  <c:v>0.87414133999999999</c:v>
                </c:pt>
                <c:pt idx="84">
                  <c:v>0.87523488000000005</c:v>
                </c:pt>
                <c:pt idx="85">
                  <c:v>0.87660172999999997</c:v>
                </c:pt>
                <c:pt idx="86">
                  <c:v>0.87778307</c:v>
                </c:pt>
                <c:pt idx="87">
                  <c:v>0.87870229</c:v>
                </c:pt>
                <c:pt idx="88">
                  <c:v>0.87955114000000001</c:v>
                </c:pt>
                <c:pt idx="89">
                  <c:v>0.88039144999999996</c:v>
                </c:pt>
                <c:pt idx="90">
                  <c:v>0.88129374000000005</c:v>
                </c:pt>
                <c:pt idx="91">
                  <c:v>0.88217203</c:v>
                </c:pt>
                <c:pt idx="92">
                  <c:v>0.88304576000000001</c:v>
                </c:pt>
                <c:pt idx="93">
                  <c:v>0.88391956000000005</c:v>
                </c:pt>
                <c:pt idx="94">
                  <c:v>0.88479355000000004</c:v>
                </c:pt>
                <c:pt idx="95">
                  <c:v>0.88576138999999998</c:v>
                </c:pt>
                <c:pt idx="96">
                  <c:v>0.88663497999999996</c:v>
                </c:pt>
                <c:pt idx="97">
                  <c:v>0.88750934999999997</c:v>
                </c:pt>
                <c:pt idx="98">
                  <c:v>0.88882185000000002</c:v>
                </c:pt>
                <c:pt idx="99">
                  <c:v>0.89002166999999999</c:v>
                </c:pt>
                <c:pt idx="100">
                  <c:v>0.89096503999999999</c:v>
                </c:pt>
                <c:pt idx="101">
                  <c:v>0.89185988000000005</c:v>
                </c:pt>
                <c:pt idx="102">
                  <c:v>0.89313058000000001</c:v>
                </c:pt>
                <c:pt idx="103">
                  <c:v>0.89406704000000004</c:v>
                </c:pt>
                <c:pt idx="104">
                  <c:v>0.89494077999999999</c:v>
                </c:pt>
                <c:pt idx="105">
                  <c:v>0.89618966</c:v>
                </c:pt>
                <c:pt idx="106">
                  <c:v>0.89694300999999999</c:v>
                </c:pt>
                <c:pt idx="107">
                  <c:v>0.89800031000000002</c:v>
                </c:pt>
                <c:pt idx="108">
                  <c:v>0.89904136999999995</c:v>
                </c:pt>
                <c:pt idx="109">
                  <c:v>0.90011759999999996</c:v>
                </c:pt>
                <c:pt idx="110">
                  <c:v>0.90104086000000005</c:v>
                </c:pt>
                <c:pt idx="111">
                  <c:v>0.90148972999999999</c:v>
                </c:pt>
              </c:numCache>
            </c:numRef>
          </c:xVal>
          <c:yVal>
            <c:numRef>
              <c:f>'24.78-B747'!$AC$3:$AC$114</c:f>
              <c:numCache>
                <c:formatCode>General</c:formatCode>
                <c:ptCount val="112"/>
                <c:pt idx="0">
                  <c:v>240.82076109775696</c:v>
                </c:pt>
                <c:pt idx="1">
                  <c:v>240.82076536084196</c:v>
                </c:pt>
                <c:pt idx="2">
                  <c:v>240.82077128827422</c:v>
                </c:pt>
                <c:pt idx="3">
                  <c:v>240.82077940926771</c:v>
                </c:pt>
                <c:pt idx="4">
                  <c:v>240.82078944469092</c:v>
                </c:pt>
                <c:pt idx="5">
                  <c:v>240.82080267784039</c:v>
                </c:pt>
                <c:pt idx="6">
                  <c:v>240.82082002459586</c:v>
                </c:pt>
                <c:pt idx="7">
                  <c:v>240.8208426350007</c:v>
                </c:pt>
                <c:pt idx="8">
                  <c:v>240.82087194645993</c:v>
                </c:pt>
                <c:pt idx="9">
                  <c:v>240.82090974691229</c:v>
                </c:pt>
                <c:pt idx="10">
                  <c:v>240.82095825119137</c:v>
                </c:pt>
                <c:pt idx="11">
                  <c:v>240.8210201906283</c:v>
                </c:pt>
                <c:pt idx="12">
                  <c:v>240.82109892088556</c:v>
                </c:pt>
                <c:pt idx="13">
                  <c:v>240.82119854735402</c:v>
                </c:pt>
                <c:pt idx="14">
                  <c:v>240.82132407546464</c:v>
                </c:pt>
                <c:pt idx="15">
                  <c:v>240.82148158395142</c:v>
                </c:pt>
                <c:pt idx="16">
                  <c:v>240.82167843187398</c:v>
                </c:pt>
                <c:pt idx="17">
                  <c:v>240.82192349519687</c:v>
                </c:pt>
                <c:pt idx="18">
                  <c:v>240.82222744876967</c:v>
                </c:pt>
                <c:pt idx="19">
                  <c:v>240.82260308582042</c:v>
                </c:pt>
                <c:pt idx="20">
                  <c:v>240.82306490093123</c:v>
                </c:pt>
                <c:pt idx="21">
                  <c:v>240.82363350295645</c:v>
                </c:pt>
                <c:pt idx="22">
                  <c:v>240.82432815093637</c:v>
                </c:pt>
                <c:pt idx="23">
                  <c:v>240.82517529123024</c:v>
                </c:pt>
                <c:pt idx="24">
                  <c:v>240.82620524355397</c:v>
                </c:pt>
                <c:pt idx="25">
                  <c:v>240.82745374297048</c:v>
                </c:pt>
                <c:pt idx="26">
                  <c:v>240.82896280780193</c:v>
                </c:pt>
                <c:pt idx="27">
                  <c:v>240.83078173779714</c:v>
                </c:pt>
                <c:pt idx="28">
                  <c:v>240.8329682145602</c:v>
                </c:pt>
                <c:pt idx="29">
                  <c:v>240.83558961016945</c:v>
                </c:pt>
                <c:pt idx="30">
                  <c:v>240.83872440098446</c:v>
                </c:pt>
                <c:pt idx="31">
                  <c:v>240.84246385580502</c:v>
                </c:pt>
                <c:pt idx="32">
                  <c:v>240.84691384348906</c:v>
                </c:pt>
                <c:pt idx="33">
                  <c:v>240.8521969980703</c:v>
                </c:pt>
                <c:pt idx="34">
                  <c:v>240.85845501629069</c:v>
                </c:pt>
                <c:pt idx="35">
                  <c:v>240.86585142033866</c:v>
                </c:pt>
                <c:pt idx="36">
                  <c:v>240.87457446323586</c:v>
                </c:pt>
                <c:pt idx="37">
                  <c:v>240.88484063914291</c:v>
                </c:pt>
                <c:pt idx="38">
                  <c:v>240.89689834211845</c:v>
                </c:pt>
                <c:pt idx="39">
                  <c:v>240.9110323114279</c:v>
                </c:pt>
                <c:pt idx="40">
                  <c:v>240.92756822480601</c:v>
                </c:pt>
                <c:pt idx="41">
                  <c:v>240.94687809964836</c:v>
                </c:pt>
                <c:pt idx="42">
                  <c:v>240.96938602226723</c:v>
                </c:pt>
                <c:pt idx="43">
                  <c:v>240.99557737811483</c:v>
                </c:pt>
                <c:pt idx="44">
                  <c:v>241.02600133911847</c:v>
                </c:pt>
                <c:pt idx="45">
                  <c:v>241.06128719035399</c:v>
                </c:pt>
                <c:pt idx="46">
                  <c:v>241.10213947373825</c:v>
                </c:pt>
                <c:pt idx="47">
                  <c:v>241.14936794939098</c:v>
                </c:pt>
                <c:pt idx="48">
                  <c:v>241.20388518604597</c:v>
                </c:pt>
                <c:pt idx="49">
                  <c:v>241.26672731096397</c:v>
                </c:pt>
                <c:pt idx="50">
                  <c:v>241.3390655087868</c:v>
                </c:pt>
                <c:pt idx="51">
                  <c:v>241.42222564682163</c:v>
                </c:pt>
                <c:pt idx="52">
                  <c:v>241.51770630172769</c:v>
                </c:pt>
                <c:pt idx="53">
                  <c:v>241.62720306540245</c:v>
                </c:pt>
                <c:pt idx="54">
                  <c:v>241.75263134470902</c:v>
                </c:pt>
                <c:pt idx="55">
                  <c:v>241.89615995624303</c:v>
                </c:pt>
                <c:pt idx="56">
                  <c:v>242.06037061973717</c:v>
                </c:pt>
                <c:pt idx="57">
                  <c:v>242.24957023628934</c:v>
                </c:pt>
                <c:pt idx="58">
                  <c:v>242.47096290336046</c:v>
                </c:pt>
                <c:pt idx="59">
                  <c:v>242.73479408317675</c:v>
                </c:pt>
                <c:pt idx="60">
                  <c:v>243.0544060664667</c:v>
                </c:pt>
                <c:pt idx="61">
                  <c:v>243.44632038460105</c:v>
                </c:pt>
                <c:pt idx="62">
                  <c:v>243.99257842404077</c:v>
                </c:pt>
                <c:pt idx="63">
                  <c:v>244.52949380596553</c:v>
                </c:pt>
                <c:pt idx="64">
                  <c:v>245.27048477358932</c:v>
                </c:pt>
                <c:pt idx="65">
                  <c:v>246.18353298542019</c:v>
                </c:pt>
                <c:pt idx="66">
                  <c:v>247.30262517145633</c:v>
                </c:pt>
                <c:pt idx="67">
                  <c:v>248.64308579980531</c:v>
                </c:pt>
                <c:pt idx="68">
                  <c:v>250.31521800004975</c:v>
                </c:pt>
                <c:pt idx="69">
                  <c:v>252.29806040774932</c:v>
                </c:pt>
                <c:pt idx="70">
                  <c:v>254.24215820594713</c:v>
                </c:pt>
                <c:pt idx="71">
                  <c:v>256.70162342694562</c:v>
                </c:pt>
                <c:pt idx="72">
                  <c:v>258.78495985604536</c:v>
                </c:pt>
                <c:pt idx="73">
                  <c:v>261.25540061253588</c:v>
                </c:pt>
                <c:pt idx="74">
                  <c:v>264.28780492428939</c:v>
                </c:pt>
                <c:pt idx="75">
                  <c:v>267.08036747949853</c:v>
                </c:pt>
                <c:pt idx="76">
                  <c:v>270.04652929668907</c:v>
                </c:pt>
                <c:pt idx="77">
                  <c:v>272.80433320071774</c:v>
                </c:pt>
                <c:pt idx="78">
                  <c:v>275.86847302280734</c:v>
                </c:pt>
                <c:pt idx="79">
                  <c:v>278.8976330841586</c:v>
                </c:pt>
                <c:pt idx="80">
                  <c:v>281.26290597419842</c:v>
                </c:pt>
                <c:pt idx="81">
                  <c:v>283.48233848151392</c:v>
                </c:pt>
                <c:pt idx="82">
                  <c:v>286.29823351894373</c:v>
                </c:pt>
                <c:pt idx="83">
                  <c:v>288.53060919371654</c:v>
                </c:pt>
                <c:pt idx="84">
                  <c:v>290.31236751347905</c:v>
                </c:pt>
                <c:pt idx="85">
                  <c:v>292.62235346272115</c:v>
                </c:pt>
                <c:pt idx="86">
                  <c:v>294.69562210106346</c:v>
                </c:pt>
                <c:pt idx="87">
                  <c:v>296.35977014438788</c:v>
                </c:pt>
                <c:pt idx="88">
                  <c:v>297.93722044442717</c:v>
                </c:pt>
                <c:pt idx="89">
                  <c:v>299.53827603458041</c:v>
                </c:pt>
                <c:pt idx="90">
                  <c:v>301.30227254390599</c:v>
                </c:pt>
                <c:pt idx="91">
                  <c:v>303.06512534568691</c:v>
                </c:pt>
                <c:pt idx="92">
                  <c:v>304.86483616710791</c:v>
                </c:pt>
                <c:pt idx="93">
                  <c:v>306.71181921833596</c:v>
                </c:pt>
                <c:pt idx="94">
                  <c:v>308.60762737539488</c:v>
                </c:pt>
                <c:pt idx="95">
                  <c:v>310.76512653214968</c:v>
                </c:pt>
                <c:pt idx="96">
                  <c:v>312.76648315166301</c:v>
                </c:pt>
                <c:pt idx="97">
                  <c:v>314.82239118235123</c:v>
                </c:pt>
                <c:pt idx="98">
                  <c:v>318.0108971665685</c:v>
                </c:pt>
                <c:pt idx="99">
                  <c:v>321.03730826288472</c:v>
                </c:pt>
                <c:pt idx="100">
                  <c:v>323.49468660220259</c:v>
                </c:pt>
                <c:pt idx="101">
                  <c:v>325.89120663570316</c:v>
                </c:pt>
                <c:pt idx="102">
                  <c:v>329.40806083512365</c:v>
                </c:pt>
                <c:pt idx="103">
                  <c:v>332.0884883032154</c:v>
                </c:pt>
                <c:pt idx="104">
                  <c:v>334.65979969063909</c:v>
                </c:pt>
                <c:pt idx="105">
                  <c:v>338.45768905586016</c:v>
                </c:pt>
                <c:pt idx="106">
                  <c:v>340.82100140737316</c:v>
                </c:pt>
                <c:pt idx="107">
                  <c:v>344.23337211061278</c:v>
                </c:pt>
                <c:pt idx="108">
                  <c:v>347.70658304961626</c:v>
                </c:pt>
                <c:pt idx="109">
                  <c:v>351.42049933128374</c:v>
                </c:pt>
                <c:pt idx="110">
                  <c:v>354.71083502748394</c:v>
                </c:pt>
                <c:pt idx="111">
                  <c:v>356.34656657383653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8CA-8A4E-8DD3-17F2159B0338}"/>
            </c:ext>
          </c:extLst>
        </c:ser>
        <c:ser>
          <c:idx val="7"/>
          <c:order val="4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'24.78-B747'!$U$3:$U$123</c:f>
              <c:numCache>
                <c:formatCode>General</c:formatCode>
                <c:ptCount val="121"/>
                <c:pt idx="0">
                  <c:v>0.49985628999999998</c:v>
                </c:pt>
                <c:pt idx="1">
                  <c:v>0.50458921000000001</c:v>
                </c:pt>
                <c:pt idx="2">
                  <c:v>0.50942383999999996</c:v>
                </c:pt>
                <c:pt idx="3">
                  <c:v>0.51425845999999997</c:v>
                </c:pt>
                <c:pt idx="4">
                  <c:v>0.51909309000000003</c:v>
                </c:pt>
                <c:pt idx="5">
                  <c:v>0.52392771000000005</c:v>
                </c:pt>
                <c:pt idx="6">
                  <c:v>0.52876234</c:v>
                </c:pt>
                <c:pt idx="7">
                  <c:v>0.53359696000000001</c:v>
                </c:pt>
                <c:pt idx="8">
                  <c:v>0.53843158999999996</c:v>
                </c:pt>
                <c:pt idx="9">
                  <c:v>0.54326620999999997</c:v>
                </c:pt>
                <c:pt idx="10">
                  <c:v>0.54810080000000005</c:v>
                </c:pt>
                <c:pt idx="11">
                  <c:v>0.55293546000000005</c:v>
                </c:pt>
                <c:pt idx="12">
                  <c:v>0.55777009</c:v>
                </c:pt>
                <c:pt idx="13">
                  <c:v>0.56260471000000001</c:v>
                </c:pt>
                <c:pt idx="14">
                  <c:v>0.56743933999999996</c:v>
                </c:pt>
                <c:pt idx="15">
                  <c:v>0.57227397000000002</c:v>
                </c:pt>
                <c:pt idx="16">
                  <c:v>0.57710859000000003</c:v>
                </c:pt>
                <c:pt idx="17">
                  <c:v>0.58194321999999998</c:v>
                </c:pt>
                <c:pt idx="18">
                  <c:v>0.58677783999999999</c:v>
                </c:pt>
                <c:pt idx="19">
                  <c:v>0.59161246999999995</c:v>
                </c:pt>
                <c:pt idx="20">
                  <c:v>0.59644708999999996</c:v>
                </c:pt>
                <c:pt idx="21">
                  <c:v>0.60128961000000003</c:v>
                </c:pt>
                <c:pt idx="22">
                  <c:v>0.60611634000000003</c:v>
                </c:pt>
                <c:pt idx="23">
                  <c:v>0.61095096999999998</c:v>
                </c:pt>
                <c:pt idx="24">
                  <c:v>0.61578558999999999</c:v>
                </c:pt>
                <c:pt idx="25">
                  <c:v>0.62062021999999994</c:v>
                </c:pt>
                <c:pt idx="26">
                  <c:v>0.62545483999999996</c:v>
                </c:pt>
                <c:pt idx="27">
                  <c:v>0.63028947000000002</c:v>
                </c:pt>
                <c:pt idx="28">
                  <c:v>0.63512409000000003</c:v>
                </c:pt>
                <c:pt idx="29">
                  <c:v>0.63995871999999998</c:v>
                </c:pt>
                <c:pt idx="30">
                  <c:v>0.64479333999999999</c:v>
                </c:pt>
                <c:pt idx="31">
                  <c:v>0.64962792999999996</c:v>
                </c:pt>
                <c:pt idx="32">
                  <c:v>0.65446258999999996</c:v>
                </c:pt>
                <c:pt idx="33">
                  <c:v>0.65929722000000002</c:v>
                </c:pt>
                <c:pt idx="34">
                  <c:v>0.66413184000000003</c:v>
                </c:pt>
                <c:pt idx="35">
                  <c:v>0.66896646999999998</c:v>
                </c:pt>
                <c:pt idx="36">
                  <c:v>0.67380110000000004</c:v>
                </c:pt>
                <c:pt idx="37">
                  <c:v>0.67863572000000005</c:v>
                </c:pt>
                <c:pt idx="38">
                  <c:v>0.68347035</c:v>
                </c:pt>
                <c:pt idx="39">
                  <c:v>0.68830497000000002</c:v>
                </c:pt>
                <c:pt idx="40">
                  <c:v>0.69313959999999997</c:v>
                </c:pt>
                <c:pt idx="41">
                  <c:v>0.69835082999999998</c:v>
                </c:pt>
                <c:pt idx="42">
                  <c:v>0.70280883000000005</c:v>
                </c:pt>
                <c:pt idx="43">
                  <c:v>0.70764327999999999</c:v>
                </c:pt>
                <c:pt idx="44">
                  <c:v>0.71247780000000005</c:v>
                </c:pt>
                <c:pt idx="45">
                  <c:v>0.71731226000000003</c:v>
                </c:pt>
                <c:pt idx="46">
                  <c:v>0.72214677999999999</c:v>
                </c:pt>
                <c:pt idx="47">
                  <c:v>0.72698114000000003</c:v>
                </c:pt>
                <c:pt idx="48">
                  <c:v>0.73181558999999996</c:v>
                </c:pt>
                <c:pt idx="49">
                  <c:v>0.73664989999999997</c:v>
                </c:pt>
                <c:pt idx="50">
                  <c:v>0.74148426000000001</c:v>
                </c:pt>
                <c:pt idx="51">
                  <c:v>0.74631857000000001</c:v>
                </c:pt>
                <c:pt idx="52">
                  <c:v>0.75115284000000004</c:v>
                </c:pt>
                <c:pt idx="53">
                  <c:v>0.75598704000000005</c:v>
                </c:pt>
                <c:pt idx="54">
                  <c:v>0.76082125</c:v>
                </c:pt>
                <c:pt idx="55">
                  <c:v>0.76565541999999998</c:v>
                </c:pt>
                <c:pt idx="56">
                  <c:v>0.77048952000000004</c:v>
                </c:pt>
                <c:pt idx="57">
                  <c:v>0.7753236</c:v>
                </c:pt>
                <c:pt idx="58">
                  <c:v>0.78015758999999996</c:v>
                </c:pt>
                <c:pt idx="59">
                  <c:v>0.78499158999999996</c:v>
                </c:pt>
                <c:pt idx="60">
                  <c:v>0.78982554999999999</c:v>
                </c:pt>
                <c:pt idx="61">
                  <c:v>0.79465940000000002</c:v>
                </c:pt>
                <c:pt idx="62">
                  <c:v>0.80003296000000002</c:v>
                </c:pt>
                <c:pt idx="63">
                  <c:v>0.80432691000000001</c:v>
                </c:pt>
                <c:pt idx="64">
                  <c:v>0.80916054999999998</c:v>
                </c:pt>
                <c:pt idx="65">
                  <c:v>0.81399407000000001</c:v>
                </c:pt>
                <c:pt idx="66">
                  <c:v>0.81882758</c:v>
                </c:pt>
                <c:pt idx="67">
                  <c:v>0.82366090999999997</c:v>
                </c:pt>
                <c:pt idx="68">
                  <c:v>0.82849402999999999</c:v>
                </c:pt>
                <c:pt idx="69">
                  <c:v>0.83332693000000002</c:v>
                </c:pt>
                <c:pt idx="70">
                  <c:v>0.83815956999999996</c:v>
                </c:pt>
                <c:pt idx="71">
                  <c:v>0.84299186999999998</c:v>
                </c:pt>
                <c:pt idx="72">
                  <c:v>0.84698810000000002</c:v>
                </c:pt>
                <c:pt idx="73">
                  <c:v>0.85098406999999998</c:v>
                </c:pt>
                <c:pt idx="74">
                  <c:v>0.85475992000000001</c:v>
                </c:pt>
                <c:pt idx="75">
                  <c:v>0.85829389</c:v>
                </c:pt>
                <c:pt idx="76">
                  <c:v>0.86164733999999998</c:v>
                </c:pt>
                <c:pt idx="77">
                  <c:v>0.86468473000000001</c:v>
                </c:pt>
                <c:pt idx="78">
                  <c:v>0.86720666000000002</c:v>
                </c:pt>
                <c:pt idx="79">
                  <c:v>0.86946182000000005</c:v>
                </c:pt>
                <c:pt idx="80">
                  <c:v>0.87086397999999998</c:v>
                </c:pt>
                <c:pt idx="81">
                  <c:v>0.87247207000000004</c:v>
                </c:pt>
                <c:pt idx="82">
                  <c:v>0.87406086000000005</c:v>
                </c:pt>
                <c:pt idx="83">
                  <c:v>0.87568166000000003</c:v>
                </c:pt>
                <c:pt idx="84">
                  <c:v>0.87743325000000005</c:v>
                </c:pt>
                <c:pt idx="85">
                  <c:v>0.87918487999999995</c:v>
                </c:pt>
                <c:pt idx="86">
                  <c:v>0.88093675999999999</c:v>
                </c:pt>
                <c:pt idx="87">
                  <c:v>0.88265689000000003</c:v>
                </c:pt>
                <c:pt idx="88">
                  <c:v>0.88400168000000001</c:v>
                </c:pt>
                <c:pt idx="89">
                  <c:v>0.88531495000000004</c:v>
                </c:pt>
                <c:pt idx="90">
                  <c:v>0.88657627000000006</c:v>
                </c:pt>
                <c:pt idx="91">
                  <c:v>0.88779825999999995</c:v>
                </c:pt>
                <c:pt idx="92">
                  <c:v>0.88905624000000005</c:v>
                </c:pt>
                <c:pt idx="93">
                  <c:v>0.89036870999999995</c:v>
                </c:pt>
                <c:pt idx="94">
                  <c:v>0.89168097000000002</c:v>
                </c:pt>
                <c:pt idx="95">
                  <c:v>0.89299311000000003</c:v>
                </c:pt>
                <c:pt idx="96">
                  <c:v>0.89430566</c:v>
                </c:pt>
                <c:pt idx="97">
                  <c:v>0.89536550999999998</c:v>
                </c:pt>
                <c:pt idx="98">
                  <c:v>0.89660006000000003</c:v>
                </c:pt>
                <c:pt idx="99">
                  <c:v>0.89791136000000005</c:v>
                </c:pt>
                <c:pt idx="100">
                  <c:v>0.89880289000000002</c:v>
                </c:pt>
                <c:pt idx="101">
                  <c:v>0.89994689000000005</c:v>
                </c:pt>
                <c:pt idx="102">
                  <c:v>0.90087523999999997</c:v>
                </c:pt>
                <c:pt idx="103">
                  <c:v>0.90209052999999995</c:v>
                </c:pt>
                <c:pt idx="104">
                  <c:v>0.90309947000000002</c:v>
                </c:pt>
                <c:pt idx="105">
                  <c:v>0.90412044999999996</c:v>
                </c:pt>
                <c:pt idx="106">
                  <c:v>0.90499437000000005</c:v>
                </c:pt>
                <c:pt idx="107">
                  <c:v>0.90586809999999995</c:v>
                </c:pt>
                <c:pt idx="108">
                  <c:v>0.90696063000000005</c:v>
                </c:pt>
                <c:pt idx="109">
                  <c:v>0.90752692000000001</c:v>
                </c:pt>
                <c:pt idx="110">
                  <c:v>0.90864442000000001</c:v>
                </c:pt>
                <c:pt idx="111">
                  <c:v>0.90930977000000002</c:v>
                </c:pt>
                <c:pt idx="112">
                  <c:v>0.91023480000000001</c:v>
                </c:pt>
                <c:pt idx="113">
                  <c:v>0.91121730999999995</c:v>
                </c:pt>
                <c:pt idx="114">
                  <c:v>0.91207526999999999</c:v>
                </c:pt>
                <c:pt idx="115">
                  <c:v>0.91285362999999997</c:v>
                </c:pt>
                <c:pt idx="116">
                  <c:v>0.91350706000000004</c:v>
                </c:pt>
                <c:pt idx="117">
                  <c:v>0.91430869000000003</c:v>
                </c:pt>
                <c:pt idx="118">
                  <c:v>0.91474641999999995</c:v>
                </c:pt>
                <c:pt idx="119">
                  <c:v>0.91549259999999999</c:v>
                </c:pt>
                <c:pt idx="120">
                  <c:v>0.91634099999999996</c:v>
                </c:pt>
              </c:numCache>
            </c:numRef>
          </c:xVal>
          <c:yVal>
            <c:numRef>
              <c:f>'24.78-B747'!$V$3:$V$123</c:f>
              <c:numCache>
                <c:formatCode>General</c:formatCode>
                <c:ptCount val="121"/>
                <c:pt idx="0">
                  <c:v>218.972746</c:v>
                </c:pt>
                <c:pt idx="1">
                  <c:v>218.947069</c:v>
                </c:pt>
                <c:pt idx="2">
                  <c:v>218.947069</c:v>
                </c:pt>
                <c:pt idx="3">
                  <c:v>218.947069</c:v>
                </c:pt>
                <c:pt idx="4">
                  <c:v>218.947069</c:v>
                </c:pt>
                <c:pt idx="5">
                  <c:v>218.947069</c:v>
                </c:pt>
                <c:pt idx="6">
                  <c:v>218.947069</c:v>
                </c:pt>
                <c:pt idx="7">
                  <c:v>218.947069</c:v>
                </c:pt>
                <c:pt idx="8">
                  <c:v>218.947069</c:v>
                </c:pt>
                <c:pt idx="9">
                  <c:v>218.947069</c:v>
                </c:pt>
                <c:pt idx="10">
                  <c:v>218.96710999999999</c:v>
                </c:pt>
                <c:pt idx="11">
                  <c:v>218.947069</c:v>
                </c:pt>
                <c:pt idx="12">
                  <c:v>218.947069</c:v>
                </c:pt>
                <c:pt idx="13">
                  <c:v>218.947069</c:v>
                </c:pt>
                <c:pt idx="14">
                  <c:v>218.947069</c:v>
                </c:pt>
                <c:pt idx="15">
                  <c:v>218.947069</c:v>
                </c:pt>
                <c:pt idx="16">
                  <c:v>218.947069</c:v>
                </c:pt>
                <c:pt idx="17">
                  <c:v>218.947069</c:v>
                </c:pt>
                <c:pt idx="18">
                  <c:v>218.947069</c:v>
                </c:pt>
                <c:pt idx="19">
                  <c:v>218.947069</c:v>
                </c:pt>
                <c:pt idx="20">
                  <c:v>218.947069</c:v>
                </c:pt>
                <c:pt idx="21">
                  <c:v>218.88439</c:v>
                </c:pt>
                <c:pt idx="22">
                  <c:v>218.947069</c:v>
                </c:pt>
                <c:pt idx="23">
                  <c:v>218.947069</c:v>
                </c:pt>
                <c:pt idx="24">
                  <c:v>218.947069</c:v>
                </c:pt>
                <c:pt idx="25">
                  <c:v>218.947069</c:v>
                </c:pt>
                <c:pt idx="26">
                  <c:v>218.947069</c:v>
                </c:pt>
                <c:pt idx="27">
                  <c:v>218.947069</c:v>
                </c:pt>
                <c:pt idx="28">
                  <c:v>218.947069</c:v>
                </c:pt>
                <c:pt idx="29">
                  <c:v>218.947069</c:v>
                </c:pt>
                <c:pt idx="30">
                  <c:v>218.947069</c:v>
                </c:pt>
                <c:pt idx="31">
                  <c:v>218.96710999999999</c:v>
                </c:pt>
                <c:pt idx="32">
                  <c:v>218.947069</c:v>
                </c:pt>
                <c:pt idx="33">
                  <c:v>218.947069</c:v>
                </c:pt>
                <c:pt idx="34">
                  <c:v>218.947069</c:v>
                </c:pt>
                <c:pt idx="35">
                  <c:v>218.947069</c:v>
                </c:pt>
                <c:pt idx="36">
                  <c:v>218.947069</c:v>
                </c:pt>
                <c:pt idx="37">
                  <c:v>218.947069</c:v>
                </c:pt>
                <c:pt idx="38">
                  <c:v>218.947069</c:v>
                </c:pt>
                <c:pt idx="39">
                  <c:v>218.947069</c:v>
                </c:pt>
                <c:pt idx="40">
                  <c:v>218.947069</c:v>
                </c:pt>
                <c:pt idx="41">
                  <c:v>219.00218100000001</c:v>
                </c:pt>
                <c:pt idx="42">
                  <c:v>218.95708999999999</c:v>
                </c:pt>
                <c:pt idx="43">
                  <c:v>219.037252</c:v>
                </c:pt>
                <c:pt idx="44">
                  <c:v>219.087354</c:v>
                </c:pt>
                <c:pt idx="45">
                  <c:v>219.16751600000001</c:v>
                </c:pt>
                <c:pt idx="46">
                  <c:v>219.21761799999999</c:v>
                </c:pt>
                <c:pt idx="47">
                  <c:v>219.347882</c:v>
                </c:pt>
                <c:pt idx="48">
                  <c:v>219.428044</c:v>
                </c:pt>
                <c:pt idx="49">
                  <c:v>219.578349</c:v>
                </c:pt>
                <c:pt idx="50">
                  <c:v>219.70861300000001</c:v>
                </c:pt>
                <c:pt idx="51">
                  <c:v>219.85891699999999</c:v>
                </c:pt>
                <c:pt idx="52">
                  <c:v>220.02926199999999</c:v>
                </c:pt>
                <c:pt idx="53">
                  <c:v>220.229669</c:v>
                </c:pt>
                <c:pt idx="54">
                  <c:v>220.43007499999999</c:v>
                </c:pt>
                <c:pt idx="55">
                  <c:v>220.650521</c:v>
                </c:pt>
                <c:pt idx="56">
                  <c:v>220.90102899999999</c:v>
                </c:pt>
                <c:pt idx="57">
                  <c:v>221.16155699999999</c:v>
                </c:pt>
                <c:pt idx="58">
                  <c:v>221.462166</c:v>
                </c:pt>
                <c:pt idx="59">
                  <c:v>221.762775</c:v>
                </c:pt>
                <c:pt idx="60">
                  <c:v>222.08342500000001</c:v>
                </c:pt>
                <c:pt idx="61">
                  <c:v>222.45417699999999</c:v>
                </c:pt>
                <c:pt idx="62">
                  <c:v>222.988812</c:v>
                </c:pt>
                <c:pt idx="63">
                  <c:v>223.28586200000001</c:v>
                </c:pt>
                <c:pt idx="64">
                  <c:v>223.75681700000001</c:v>
                </c:pt>
                <c:pt idx="65">
                  <c:v>224.287893</c:v>
                </c:pt>
                <c:pt idx="66">
                  <c:v>224.81896900000001</c:v>
                </c:pt>
                <c:pt idx="67">
                  <c:v>225.44022799999999</c:v>
                </c:pt>
                <c:pt idx="68">
                  <c:v>226.16168999999999</c:v>
                </c:pt>
                <c:pt idx="69">
                  <c:v>226.98335499999999</c:v>
                </c:pt>
                <c:pt idx="70">
                  <c:v>227.935284</c:v>
                </c:pt>
                <c:pt idx="71">
                  <c:v>229.047539</c:v>
                </c:pt>
                <c:pt idx="72">
                  <c:v>230.220697</c:v>
                </c:pt>
                <c:pt idx="73">
                  <c:v>231.514883</c:v>
                </c:pt>
                <c:pt idx="74">
                  <c:v>232.988212</c:v>
                </c:pt>
                <c:pt idx="75">
                  <c:v>234.73735099999999</c:v>
                </c:pt>
                <c:pt idx="76">
                  <c:v>236.831908</c:v>
                </c:pt>
                <c:pt idx="77">
                  <c:v>239.22453400000001</c:v>
                </c:pt>
                <c:pt idx="78">
                  <c:v>241.82389900000001</c:v>
                </c:pt>
                <c:pt idx="79">
                  <c:v>244.64057600000001</c:v>
                </c:pt>
                <c:pt idx="80">
                  <c:v>246.68661900000001</c:v>
                </c:pt>
                <c:pt idx="81">
                  <c:v>249.383657</c:v>
                </c:pt>
                <c:pt idx="82">
                  <c:v>252.00437400000001</c:v>
                </c:pt>
                <c:pt idx="83">
                  <c:v>254.797222</c:v>
                </c:pt>
                <c:pt idx="84">
                  <c:v>257.88347599999997</c:v>
                </c:pt>
                <c:pt idx="85">
                  <c:v>260.95595300000002</c:v>
                </c:pt>
                <c:pt idx="86">
                  <c:v>263.904428</c:v>
                </c:pt>
                <c:pt idx="87">
                  <c:v>267.02515</c:v>
                </c:pt>
                <c:pt idx="88">
                  <c:v>269.484487</c:v>
                </c:pt>
                <c:pt idx="89">
                  <c:v>272.00125400000002</c:v>
                </c:pt>
                <c:pt idx="90">
                  <c:v>274.63436799999999</c:v>
                </c:pt>
                <c:pt idx="91">
                  <c:v>277.018035</c:v>
                </c:pt>
                <c:pt idx="92">
                  <c:v>279.70319899999998</c:v>
                </c:pt>
                <c:pt idx="93">
                  <c:v>282.60574800000001</c:v>
                </c:pt>
                <c:pt idx="94">
                  <c:v>285.60627299999999</c:v>
                </c:pt>
                <c:pt idx="95">
                  <c:v>288.66803299999998</c:v>
                </c:pt>
                <c:pt idx="96">
                  <c:v>291.532397</c:v>
                </c:pt>
                <c:pt idx="97">
                  <c:v>294.176401</c:v>
                </c:pt>
                <c:pt idx="98">
                  <c:v>297.13953099999998</c:v>
                </c:pt>
                <c:pt idx="99">
                  <c:v>300.18169599999999</c:v>
                </c:pt>
                <c:pt idx="100">
                  <c:v>302.754186</c:v>
                </c:pt>
                <c:pt idx="101">
                  <c:v>305.57183900000001</c:v>
                </c:pt>
                <c:pt idx="102">
                  <c:v>308.25665500000002</c:v>
                </c:pt>
                <c:pt idx="103">
                  <c:v>310.75811299999998</c:v>
                </c:pt>
                <c:pt idx="104">
                  <c:v>313.29978299999999</c:v>
                </c:pt>
                <c:pt idx="105">
                  <c:v>316.73790500000001</c:v>
                </c:pt>
                <c:pt idx="106">
                  <c:v>319.17685799999998</c:v>
                </c:pt>
                <c:pt idx="107">
                  <c:v>321.711996</c:v>
                </c:pt>
                <c:pt idx="108">
                  <c:v>324.70346699999999</c:v>
                </c:pt>
                <c:pt idx="109">
                  <c:v>326.92166800000001</c:v>
                </c:pt>
                <c:pt idx="110">
                  <c:v>330.188087</c:v>
                </c:pt>
                <c:pt idx="111">
                  <c:v>332.57512100000002</c:v>
                </c:pt>
                <c:pt idx="112">
                  <c:v>335.30621200000002</c:v>
                </c:pt>
                <c:pt idx="113">
                  <c:v>338.36626699999999</c:v>
                </c:pt>
                <c:pt idx="114">
                  <c:v>340.93285300000002</c:v>
                </c:pt>
                <c:pt idx="115">
                  <c:v>344.03682099999997</c:v>
                </c:pt>
                <c:pt idx="116">
                  <c:v>346.82822800000002</c:v>
                </c:pt>
                <c:pt idx="117">
                  <c:v>349.22875199999999</c:v>
                </c:pt>
                <c:pt idx="118">
                  <c:v>351.70185500000002</c:v>
                </c:pt>
                <c:pt idx="119">
                  <c:v>354.80927800000001</c:v>
                </c:pt>
                <c:pt idx="120">
                  <c:v>357.77774099999999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21B-6C4A-9653-8736EC345C1E}"/>
            </c:ext>
          </c:extLst>
        </c:ser>
        <c:ser>
          <c:idx val="6"/>
          <c:order val="5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'24.78-B747'!$U$3:$U$123</c:f>
              <c:numCache>
                <c:formatCode>General</c:formatCode>
                <c:ptCount val="121"/>
                <c:pt idx="0">
                  <c:v>0.49985628999999998</c:v>
                </c:pt>
                <c:pt idx="1">
                  <c:v>0.50458921000000001</c:v>
                </c:pt>
                <c:pt idx="2">
                  <c:v>0.50942383999999996</c:v>
                </c:pt>
                <c:pt idx="3">
                  <c:v>0.51425845999999997</c:v>
                </c:pt>
                <c:pt idx="4">
                  <c:v>0.51909309000000003</c:v>
                </c:pt>
                <c:pt idx="5">
                  <c:v>0.52392771000000005</c:v>
                </c:pt>
                <c:pt idx="6">
                  <c:v>0.52876234</c:v>
                </c:pt>
                <c:pt idx="7">
                  <c:v>0.53359696000000001</c:v>
                </c:pt>
                <c:pt idx="8">
                  <c:v>0.53843158999999996</c:v>
                </c:pt>
                <c:pt idx="9">
                  <c:v>0.54326620999999997</c:v>
                </c:pt>
                <c:pt idx="10">
                  <c:v>0.54810080000000005</c:v>
                </c:pt>
                <c:pt idx="11">
                  <c:v>0.55293546000000005</c:v>
                </c:pt>
                <c:pt idx="12">
                  <c:v>0.55777009</c:v>
                </c:pt>
                <c:pt idx="13">
                  <c:v>0.56260471000000001</c:v>
                </c:pt>
                <c:pt idx="14">
                  <c:v>0.56743933999999996</c:v>
                </c:pt>
                <c:pt idx="15">
                  <c:v>0.57227397000000002</c:v>
                </c:pt>
                <c:pt idx="16">
                  <c:v>0.57710859000000003</c:v>
                </c:pt>
                <c:pt idx="17">
                  <c:v>0.58194321999999998</c:v>
                </c:pt>
                <c:pt idx="18">
                  <c:v>0.58677783999999999</c:v>
                </c:pt>
                <c:pt idx="19">
                  <c:v>0.59161246999999995</c:v>
                </c:pt>
                <c:pt idx="20">
                  <c:v>0.59644708999999996</c:v>
                </c:pt>
                <c:pt idx="21">
                  <c:v>0.60128961000000003</c:v>
                </c:pt>
                <c:pt idx="22">
                  <c:v>0.60611634000000003</c:v>
                </c:pt>
                <c:pt idx="23">
                  <c:v>0.61095096999999998</c:v>
                </c:pt>
                <c:pt idx="24">
                  <c:v>0.61578558999999999</c:v>
                </c:pt>
                <c:pt idx="25">
                  <c:v>0.62062021999999994</c:v>
                </c:pt>
                <c:pt idx="26">
                  <c:v>0.62545483999999996</c:v>
                </c:pt>
                <c:pt idx="27">
                  <c:v>0.63028947000000002</c:v>
                </c:pt>
                <c:pt idx="28">
                  <c:v>0.63512409000000003</c:v>
                </c:pt>
                <c:pt idx="29">
                  <c:v>0.63995871999999998</c:v>
                </c:pt>
                <c:pt idx="30">
                  <c:v>0.64479333999999999</c:v>
                </c:pt>
                <c:pt idx="31">
                  <c:v>0.64962792999999996</c:v>
                </c:pt>
                <c:pt idx="32">
                  <c:v>0.65446258999999996</c:v>
                </c:pt>
                <c:pt idx="33">
                  <c:v>0.65929722000000002</c:v>
                </c:pt>
                <c:pt idx="34">
                  <c:v>0.66413184000000003</c:v>
                </c:pt>
                <c:pt idx="35">
                  <c:v>0.66896646999999998</c:v>
                </c:pt>
                <c:pt idx="36">
                  <c:v>0.67380110000000004</c:v>
                </c:pt>
                <c:pt idx="37">
                  <c:v>0.67863572000000005</c:v>
                </c:pt>
                <c:pt idx="38">
                  <c:v>0.68347035</c:v>
                </c:pt>
                <c:pt idx="39">
                  <c:v>0.68830497000000002</c:v>
                </c:pt>
                <c:pt idx="40">
                  <c:v>0.69313959999999997</c:v>
                </c:pt>
                <c:pt idx="41">
                  <c:v>0.69835082999999998</c:v>
                </c:pt>
                <c:pt idx="42">
                  <c:v>0.70280883000000005</c:v>
                </c:pt>
                <c:pt idx="43">
                  <c:v>0.70764327999999999</c:v>
                </c:pt>
                <c:pt idx="44">
                  <c:v>0.71247780000000005</c:v>
                </c:pt>
                <c:pt idx="45">
                  <c:v>0.71731226000000003</c:v>
                </c:pt>
                <c:pt idx="46">
                  <c:v>0.72214677999999999</c:v>
                </c:pt>
                <c:pt idx="47">
                  <c:v>0.72698114000000003</c:v>
                </c:pt>
                <c:pt idx="48">
                  <c:v>0.73181558999999996</c:v>
                </c:pt>
                <c:pt idx="49">
                  <c:v>0.73664989999999997</c:v>
                </c:pt>
                <c:pt idx="50">
                  <c:v>0.74148426000000001</c:v>
                </c:pt>
                <c:pt idx="51">
                  <c:v>0.74631857000000001</c:v>
                </c:pt>
                <c:pt idx="52">
                  <c:v>0.75115284000000004</c:v>
                </c:pt>
                <c:pt idx="53">
                  <c:v>0.75598704000000005</c:v>
                </c:pt>
                <c:pt idx="54">
                  <c:v>0.76082125</c:v>
                </c:pt>
                <c:pt idx="55">
                  <c:v>0.76565541999999998</c:v>
                </c:pt>
                <c:pt idx="56">
                  <c:v>0.77048952000000004</c:v>
                </c:pt>
                <c:pt idx="57">
                  <c:v>0.7753236</c:v>
                </c:pt>
                <c:pt idx="58">
                  <c:v>0.78015758999999996</c:v>
                </c:pt>
                <c:pt idx="59">
                  <c:v>0.78499158999999996</c:v>
                </c:pt>
                <c:pt idx="60">
                  <c:v>0.78982554999999999</c:v>
                </c:pt>
                <c:pt idx="61">
                  <c:v>0.79465940000000002</c:v>
                </c:pt>
                <c:pt idx="62">
                  <c:v>0.80003296000000002</c:v>
                </c:pt>
                <c:pt idx="63">
                  <c:v>0.80432691000000001</c:v>
                </c:pt>
                <c:pt idx="64">
                  <c:v>0.80916054999999998</c:v>
                </c:pt>
                <c:pt idx="65">
                  <c:v>0.81399407000000001</c:v>
                </c:pt>
                <c:pt idx="66">
                  <c:v>0.81882758</c:v>
                </c:pt>
                <c:pt idx="67">
                  <c:v>0.82366090999999997</c:v>
                </c:pt>
                <c:pt idx="68">
                  <c:v>0.82849402999999999</c:v>
                </c:pt>
                <c:pt idx="69">
                  <c:v>0.83332693000000002</c:v>
                </c:pt>
                <c:pt idx="70">
                  <c:v>0.83815956999999996</c:v>
                </c:pt>
                <c:pt idx="71">
                  <c:v>0.84299186999999998</c:v>
                </c:pt>
                <c:pt idx="72">
                  <c:v>0.84698810000000002</c:v>
                </c:pt>
                <c:pt idx="73">
                  <c:v>0.85098406999999998</c:v>
                </c:pt>
                <c:pt idx="74">
                  <c:v>0.85475992000000001</c:v>
                </c:pt>
                <c:pt idx="75">
                  <c:v>0.85829389</c:v>
                </c:pt>
                <c:pt idx="76">
                  <c:v>0.86164733999999998</c:v>
                </c:pt>
                <c:pt idx="77">
                  <c:v>0.86468473000000001</c:v>
                </c:pt>
                <c:pt idx="78">
                  <c:v>0.86720666000000002</c:v>
                </c:pt>
                <c:pt idx="79">
                  <c:v>0.86946182000000005</c:v>
                </c:pt>
                <c:pt idx="80">
                  <c:v>0.87086397999999998</c:v>
                </c:pt>
                <c:pt idx="81">
                  <c:v>0.87247207000000004</c:v>
                </c:pt>
                <c:pt idx="82">
                  <c:v>0.87406086000000005</c:v>
                </c:pt>
                <c:pt idx="83">
                  <c:v>0.87568166000000003</c:v>
                </c:pt>
                <c:pt idx="84">
                  <c:v>0.87743325000000005</c:v>
                </c:pt>
                <c:pt idx="85">
                  <c:v>0.87918487999999995</c:v>
                </c:pt>
                <c:pt idx="86">
                  <c:v>0.88093675999999999</c:v>
                </c:pt>
                <c:pt idx="87">
                  <c:v>0.88265689000000003</c:v>
                </c:pt>
                <c:pt idx="88">
                  <c:v>0.88400168000000001</c:v>
                </c:pt>
                <c:pt idx="89">
                  <c:v>0.88531495000000004</c:v>
                </c:pt>
                <c:pt idx="90">
                  <c:v>0.88657627000000006</c:v>
                </c:pt>
                <c:pt idx="91">
                  <c:v>0.88779825999999995</c:v>
                </c:pt>
                <c:pt idx="92">
                  <c:v>0.88905624000000005</c:v>
                </c:pt>
                <c:pt idx="93">
                  <c:v>0.89036870999999995</c:v>
                </c:pt>
                <c:pt idx="94">
                  <c:v>0.89168097000000002</c:v>
                </c:pt>
                <c:pt idx="95">
                  <c:v>0.89299311000000003</c:v>
                </c:pt>
                <c:pt idx="96">
                  <c:v>0.89430566</c:v>
                </c:pt>
                <c:pt idx="97">
                  <c:v>0.89536550999999998</c:v>
                </c:pt>
                <c:pt idx="98">
                  <c:v>0.89660006000000003</c:v>
                </c:pt>
                <c:pt idx="99">
                  <c:v>0.89791136000000005</c:v>
                </c:pt>
                <c:pt idx="100">
                  <c:v>0.89880289000000002</c:v>
                </c:pt>
                <c:pt idx="101">
                  <c:v>0.89994689000000005</c:v>
                </c:pt>
                <c:pt idx="102">
                  <c:v>0.90087523999999997</c:v>
                </c:pt>
                <c:pt idx="103">
                  <c:v>0.90209052999999995</c:v>
                </c:pt>
                <c:pt idx="104">
                  <c:v>0.90309947000000002</c:v>
                </c:pt>
                <c:pt idx="105">
                  <c:v>0.90412044999999996</c:v>
                </c:pt>
                <c:pt idx="106">
                  <c:v>0.90499437000000005</c:v>
                </c:pt>
                <c:pt idx="107">
                  <c:v>0.90586809999999995</c:v>
                </c:pt>
                <c:pt idx="108">
                  <c:v>0.90696063000000005</c:v>
                </c:pt>
                <c:pt idx="109">
                  <c:v>0.90752692000000001</c:v>
                </c:pt>
                <c:pt idx="110">
                  <c:v>0.90864442000000001</c:v>
                </c:pt>
                <c:pt idx="111">
                  <c:v>0.90930977000000002</c:v>
                </c:pt>
                <c:pt idx="112">
                  <c:v>0.91023480000000001</c:v>
                </c:pt>
                <c:pt idx="113">
                  <c:v>0.91121730999999995</c:v>
                </c:pt>
                <c:pt idx="114">
                  <c:v>0.91207526999999999</c:v>
                </c:pt>
                <c:pt idx="115">
                  <c:v>0.91285362999999997</c:v>
                </c:pt>
                <c:pt idx="116">
                  <c:v>0.91350706000000004</c:v>
                </c:pt>
                <c:pt idx="117">
                  <c:v>0.91430869000000003</c:v>
                </c:pt>
                <c:pt idx="118">
                  <c:v>0.91474641999999995</c:v>
                </c:pt>
                <c:pt idx="119">
                  <c:v>0.91549259999999999</c:v>
                </c:pt>
                <c:pt idx="120">
                  <c:v>0.91634099999999996</c:v>
                </c:pt>
              </c:numCache>
            </c:numRef>
          </c:xVal>
          <c:yVal>
            <c:numRef>
              <c:f>'24.78-B747'!$W$3:$W$123</c:f>
              <c:numCache>
                <c:formatCode>General</c:formatCode>
                <c:ptCount val="121"/>
                <c:pt idx="0">
                  <c:v>220.34933130381216</c:v>
                </c:pt>
                <c:pt idx="1">
                  <c:v>220.34933424155105</c:v>
                </c:pt>
                <c:pt idx="2">
                  <c:v>220.34933827401633</c:v>
                </c:pt>
                <c:pt idx="3">
                  <c:v>220.34934367185079</c:v>
                </c:pt>
                <c:pt idx="4">
                  <c:v>220.34935085004378</c:v>
                </c:pt>
                <c:pt idx="5">
                  <c:v>220.34936033596637</c:v>
                </c:pt>
                <c:pt idx="6">
                  <c:v>220.3493727964306</c:v>
                </c:pt>
                <c:pt idx="7">
                  <c:v>220.34938907010866</c:v>
                </c:pt>
                <c:pt idx="8">
                  <c:v>220.34941020699989</c:v>
                </c:pt>
                <c:pt idx="9">
                  <c:v>220.34943751525418</c:v>
                </c:pt>
                <c:pt idx="10">
                  <c:v>220.34947261751762</c:v>
                </c:pt>
                <c:pt idx="11">
                  <c:v>220.34951751918169</c:v>
                </c:pt>
                <c:pt idx="12">
                  <c:v>220.34957468532951</c:v>
                </c:pt>
                <c:pt idx="13">
                  <c:v>220.34964713745461</c:v>
                </c:pt>
                <c:pt idx="14">
                  <c:v>220.3497385638984</c:v>
                </c:pt>
                <c:pt idx="15">
                  <c:v>220.34985344983414</c:v>
                </c:pt>
                <c:pt idx="16">
                  <c:v>220.3499972306206</c:v>
                </c:pt>
                <c:pt idx="17">
                  <c:v>220.35017647190335</c:v>
                </c:pt>
                <c:pt idx="18">
                  <c:v>220.35039907598684</c:v>
                </c:pt>
                <c:pt idx="19">
                  <c:v>220.3506745274525</c:v>
                </c:pt>
                <c:pt idx="20">
                  <c:v>220.35101417068768</c:v>
                </c:pt>
                <c:pt idx="21">
                  <c:v>220.35143229302616</c:v>
                </c:pt>
                <c:pt idx="22">
                  <c:v>220.3519427292573</c:v>
                </c:pt>
                <c:pt idx="23">
                  <c:v>220.35256683169121</c:v>
                </c:pt>
                <c:pt idx="24">
                  <c:v>220.35332642774762</c:v>
                </c:pt>
                <c:pt idx="25">
                  <c:v>220.35424816537696</c:v>
                </c:pt>
                <c:pt idx="26">
                  <c:v>220.35536339886329</c:v>
                </c:pt>
                <c:pt idx="27">
                  <c:v>220.35670894855059</c:v>
                </c:pt>
                <c:pt idx="28">
                  <c:v>220.35832793021757</c:v>
                </c:pt>
                <c:pt idx="29">
                  <c:v>220.36027074276723</c:v>
                </c:pt>
                <c:pt idx="30">
                  <c:v>220.36259613698991</c:v>
                </c:pt>
                <c:pt idx="31">
                  <c:v>220.36537246607713</c:v>
                </c:pt>
                <c:pt idx="32">
                  <c:v>220.36867917885309</c:v>
                </c:pt>
                <c:pt idx="33">
                  <c:v>220.3726082068593</c:v>
                </c:pt>
                <c:pt idx="34">
                  <c:v>220.37726595530665</c:v>
                </c:pt>
                <c:pt idx="35">
                  <c:v>220.38277526916076</c:v>
                </c:pt>
                <c:pt idx="36">
                  <c:v>220.38927767558323</c:v>
                </c:pt>
                <c:pt idx="37">
                  <c:v>220.39693597005348</c:v>
                </c:pt>
                <c:pt idx="38">
                  <c:v>220.40593715821888</c:v>
                </c:pt>
                <c:pt idx="39">
                  <c:v>220.41649557834643</c:v>
                </c:pt>
                <c:pt idx="40">
                  <c:v>220.42885668981393</c:v>
                </c:pt>
                <c:pt idx="41">
                  <c:v>220.44452265175954</c:v>
                </c:pt>
                <c:pt idx="42">
                  <c:v>220.46014865901407</c:v>
                </c:pt>
                <c:pt idx="43">
                  <c:v>220.47976412511207</c:v>
                </c:pt>
                <c:pt idx="44">
                  <c:v>220.5025638527836</c:v>
                </c:pt>
                <c:pt idx="45">
                  <c:v>220.52901988999912</c:v>
                </c:pt>
                <c:pt idx="46">
                  <c:v>220.55966983943756</c:v>
                </c:pt>
                <c:pt idx="47">
                  <c:v>220.59512151557652</c:v>
                </c:pt>
                <c:pt idx="48">
                  <c:v>220.63606756862342</c:v>
                </c:pt>
                <c:pt idx="49">
                  <c:v>220.68328872718919</c:v>
                </c:pt>
                <c:pt idx="50">
                  <c:v>220.73767292722067</c:v>
                </c:pt>
                <c:pt idx="51">
                  <c:v>220.80022189959564</c:v>
                </c:pt>
                <c:pt idx="52">
                  <c:v>220.87206986258028</c:v>
                </c:pt>
                <c:pt idx="53">
                  <c:v>220.95449868375596</c:v>
                </c:pt>
                <c:pt idx="54">
                  <c:v>221.04895972393251</c:v>
                </c:pt>
                <c:pt idx="55">
                  <c:v>221.15709160145389</c:v>
                </c:pt>
                <c:pt idx="56">
                  <c:v>221.28074756056927</c:v>
                </c:pt>
                <c:pt idx="57">
                  <c:v>221.42202652813489</c:v>
                </c:pt>
                <c:pt idx="58">
                  <c:v>221.58330423160965</c:v>
                </c:pt>
                <c:pt idx="59">
                  <c:v>221.76769737468192</c:v>
                </c:pt>
                <c:pt idx="60">
                  <c:v>221.98065534231526</c:v>
                </c:pt>
                <c:pt idx="61">
                  <c:v>222.23064803143353</c:v>
                </c:pt>
                <c:pt idx="62">
                  <c:v>222.56622334072529</c:v>
                </c:pt>
                <c:pt idx="63">
                  <c:v>222.8912047292381</c:v>
                </c:pt>
                <c:pt idx="64">
                  <c:v>223.33452158522647</c:v>
                </c:pt>
                <c:pt idx="65">
                  <c:v>223.88057491613128</c:v>
                </c:pt>
                <c:pt idx="66">
                  <c:v>224.55426102244803</c:v>
                </c:pt>
                <c:pt idx="67">
                  <c:v>225.38410110382779</c:v>
                </c:pt>
                <c:pt idx="68">
                  <c:v>226.40248551091162</c:v>
                </c:pt>
                <c:pt idx="69">
                  <c:v>227.64590955568798</c:v>
                </c:pt>
                <c:pt idx="70">
                  <c:v>229.1552693082829</c:v>
                </c:pt>
                <c:pt idx="71">
                  <c:v>230.97623841897075</c:v>
                </c:pt>
                <c:pt idx="72">
                  <c:v>232.75379708000693</c:v>
                </c:pt>
                <c:pt idx="73">
                  <c:v>234.81113385310377</c:v>
                </c:pt>
                <c:pt idx="74">
                  <c:v>237.04388360852326</c:v>
                </c:pt>
                <c:pt idx="75">
                  <c:v>239.41702613173061</c:v>
                </c:pt>
                <c:pt idx="76">
                  <c:v>241.94934509573318</c:v>
                </c:pt>
                <c:pt idx="77">
                  <c:v>244.5017233333912</c:v>
                </c:pt>
                <c:pt idx="78">
                  <c:v>246.8240926178006</c:v>
                </c:pt>
                <c:pt idx="79">
                  <c:v>249.06875839297697</c:v>
                </c:pt>
                <c:pt idx="80">
                  <c:v>250.54912296444081</c:v>
                </c:pt>
                <c:pt idx="81">
                  <c:v>252.3309660864646</c:v>
                </c:pt>
                <c:pt idx="82">
                  <c:v>254.18357904026044</c:v>
                </c:pt>
                <c:pt idx="83">
                  <c:v>256.17236799210696</c:v>
                </c:pt>
                <c:pt idx="84">
                  <c:v>258.43941251813851</c:v>
                </c:pt>
                <c:pt idx="85">
                  <c:v>260.83514561459998</c:v>
                </c:pt>
                <c:pt idx="86">
                  <c:v>263.36676968674749</c:v>
                </c:pt>
                <c:pt idx="87">
                  <c:v>265.99153110994274</c:v>
                </c:pt>
                <c:pt idx="88">
                  <c:v>268.14434258843517</c:v>
                </c:pt>
                <c:pt idx="89">
                  <c:v>270.3360281977665</c:v>
                </c:pt>
                <c:pt idx="90">
                  <c:v>272.52764140423528</c:v>
                </c:pt>
                <c:pt idx="91">
                  <c:v>274.73524328506312</c:v>
                </c:pt>
                <c:pt idx="92">
                  <c:v>277.09818692959664</c:v>
                </c:pt>
                <c:pt idx="93">
                  <c:v>279.66538656828118</c:v>
                </c:pt>
                <c:pt idx="94">
                  <c:v>282.3409276786798</c:v>
                </c:pt>
                <c:pt idx="95">
                  <c:v>285.13006316013497</c:v>
                </c:pt>
                <c:pt idx="96">
                  <c:v>288.03944336811719</c:v>
                </c:pt>
                <c:pt idx="97">
                  <c:v>290.47983430077693</c:v>
                </c:pt>
                <c:pt idx="98">
                  <c:v>293.42991527236188</c:v>
                </c:pt>
                <c:pt idx="99">
                  <c:v>296.69603835789655</c:v>
                </c:pt>
                <c:pt idx="100">
                  <c:v>298.99826995208144</c:v>
                </c:pt>
                <c:pt idx="101">
                  <c:v>302.0537783720689</c:v>
                </c:pt>
                <c:pt idx="102">
                  <c:v>304.62053925636064</c:v>
                </c:pt>
                <c:pt idx="103">
                  <c:v>308.10446155939746</c:v>
                </c:pt>
                <c:pt idx="104">
                  <c:v>311.10854979652157</c:v>
                </c:pt>
                <c:pt idx="105">
                  <c:v>314.25685159779425</c:v>
                </c:pt>
                <c:pt idx="106">
                  <c:v>317.04226837569519</c:v>
                </c:pt>
                <c:pt idx="107">
                  <c:v>319.91439431960225</c:v>
                </c:pt>
                <c:pt idx="108">
                  <c:v>323.63448470056954</c:v>
                </c:pt>
                <c:pt idx="109">
                  <c:v>325.62146307865044</c:v>
                </c:pt>
                <c:pt idx="110">
                  <c:v>329.66600432967198</c:v>
                </c:pt>
                <c:pt idx="111">
                  <c:v>332.15528395317585</c:v>
                </c:pt>
                <c:pt idx="112">
                  <c:v>335.72193052064841</c:v>
                </c:pt>
                <c:pt idx="113">
                  <c:v>339.65175670920053</c:v>
                </c:pt>
                <c:pt idx="114">
                  <c:v>343.20927601855237</c:v>
                </c:pt>
                <c:pt idx="115">
                  <c:v>346.54373912145184</c:v>
                </c:pt>
                <c:pt idx="116">
                  <c:v>349.42541811225703</c:v>
                </c:pt>
                <c:pt idx="117">
                  <c:v>353.06841775034911</c:v>
                </c:pt>
                <c:pt idx="118">
                  <c:v>355.1098998667901</c:v>
                </c:pt>
                <c:pt idx="119">
                  <c:v>358.67882506048363</c:v>
                </c:pt>
                <c:pt idx="120">
                  <c:v>362.8793139684164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8CA-8A4E-8DD3-17F2159B0338}"/>
            </c:ext>
          </c:extLst>
        </c:ser>
        <c:ser>
          <c:idx val="1"/>
          <c:order val="6"/>
          <c:tx>
            <c:v>cl0.35</c:v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'24.78-B747'!$O$3:$O$121</c:f>
              <c:numCache>
                <c:formatCode>General</c:formatCode>
                <c:ptCount val="119"/>
                <c:pt idx="0">
                  <c:v>0.50021201000000004</c:v>
                </c:pt>
                <c:pt idx="1">
                  <c:v>0.50462883000000003</c:v>
                </c:pt>
                <c:pt idx="2">
                  <c:v>0.50946345999999998</c:v>
                </c:pt>
                <c:pt idx="3">
                  <c:v>0.51429807999999999</c:v>
                </c:pt>
                <c:pt idx="4">
                  <c:v>0.51913271000000005</c:v>
                </c:pt>
                <c:pt idx="5">
                  <c:v>0.52396732999999995</c:v>
                </c:pt>
                <c:pt idx="6">
                  <c:v>0.52880196000000002</c:v>
                </c:pt>
                <c:pt idx="7">
                  <c:v>0.53363658000000003</c:v>
                </c:pt>
                <c:pt idx="8">
                  <c:v>0.53847120999999998</c:v>
                </c:pt>
                <c:pt idx="9">
                  <c:v>0.54330582999999999</c:v>
                </c:pt>
                <c:pt idx="10">
                  <c:v>0.54814037999999998</c:v>
                </c:pt>
                <c:pt idx="11">
                  <c:v>0.55297507999999995</c:v>
                </c:pt>
                <c:pt idx="12">
                  <c:v>0.55780971000000001</c:v>
                </c:pt>
                <c:pt idx="13">
                  <c:v>0.56264433999999997</c:v>
                </c:pt>
                <c:pt idx="14">
                  <c:v>0.56747895999999998</c:v>
                </c:pt>
                <c:pt idx="15">
                  <c:v>0.57231359000000004</c:v>
                </c:pt>
                <c:pt idx="16">
                  <c:v>0.57714821000000005</c:v>
                </c:pt>
                <c:pt idx="17">
                  <c:v>0.58198284</c:v>
                </c:pt>
                <c:pt idx="18">
                  <c:v>0.58681746000000001</c:v>
                </c:pt>
                <c:pt idx="19">
                  <c:v>0.59165208999999996</c:v>
                </c:pt>
                <c:pt idx="20">
                  <c:v>0.59648668999999999</c:v>
                </c:pt>
                <c:pt idx="21">
                  <c:v>0.60132907999999996</c:v>
                </c:pt>
                <c:pt idx="22">
                  <c:v>0.60615596000000005</c:v>
                </c:pt>
                <c:pt idx="23">
                  <c:v>0.61099059</c:v>
                </c:pt>
                <c:pt idx="24">
                  <c:v>0.61582521000000001</c:v>
                </c:pt>
                <c:pt idx="25">
                  <c:v>0.62065983999999996</c:v>
                </c:pt>
                <c:pt idx="26">
                  <c:v>0.62549445999999997</c:v>
                </c:pt>
                <c:pt idx="27">
                  <c:v>0.63032909000000004</c:v>
                </c:pt>
                <c:pt idx="28">
                  <c:v>0.63516371000000005</c:v>
                </c:pt>
                <c:pt idx="29">
                  <c:v>0.63999834</c:v>
                </c:pt>
                <c:pt idx="30">
                  <c:v>0.64483296000000001</c:v>
                </c:pt>
                <c:pt idx="31">
                  <c:v>0.64966751</c:v>
                </c:pt>
                <c:pt idx="32">
                  <c:v>0.65450220999999997</c:v>
                </c:pt>
                <c:pt idx="33">
                  <c:v>0.65933684000000004</c:v>
                </c:pt>
                <c:pt idx="34">
                  <c:v>0.66417146999999999</c:v>
                </c:pt>
                <c:pt idx="35">
                  <c:v>0.66900609</c:v>
                </c:pt>
                <c:pt idx="36">
                  <c:v>0.67384071999999995</c:v>
                </c:pt>
                <c:pt idx="37">
                  <c:v>0.67867533999999996</c:v>
                </c:pt>
                <c:pt idx="38">
                  <c:v>0.68350997000000002</c:v>
                </c:pt>
                <c:pt idx="39">
                  <c:v>0.68834459000000003</c:v>
                </c:pt>
                <c:pt idx="40">
                  <c:v>0.69317921999999998</c:v>
                </c:pt>
                <c:pt idx="41">
                  <c:v>0.69839065</c:v>
                </c:pt>
                <c:pt idx="42">
                  <c:v>0.70284844999999996</c:v>
                </c:pt>
                <c:pt idx="43">
                  <c:v>0.70768308999999996</c:v>
                </c:pt>
                <c:pt idx="44">
                  <c:v>0.71251757000000004</c:v>
                </c:pt>
                <c:pt idx="45">
                  <c:v>0.71735210999999999</c:v>
                </c:pt>
                <c:pt idx="46">
                  <c:v>0.72218654999999998</c:v>
                </c:pt>
                <c:pt idx="47">
                  <c:v>0.72702107000000005</c:v>
                </c:pt>
                <c:pt idx="48">
                  <c:v>0.73185553000000003</c:v>
                </c:pt>
                <c:pt idx="49">
                  <c:v>0.73710759999999997</c:v>
                </c:pt>
                <c:pt idx="50">
                  <c:v>0.74194207999999995</c:v>
                </c:pt>
                <c:pt idx="51">
                  <c:v>0.74677652000000005</c:v>
                </c:pt>
                <c:pt idx="52">
                  <c:v>0.75077501000000002</c:v>
                </c:pt>
                <c:pt idx="53">
                  <c:v>0.75560901000000003</c:v>
                </c:pt>
                <c:pt idx="54">
                  <c:v>0.76086111999999995</c:v>
                </c:pt>
                <c:pt idx="55">
                  <c:v>0.76569520000000002</c:v>
                </c:pt>
                <c:pt idx="56">
                  <c:v>0.77052927999999998</c:v>
                </c:pt>
                <c:pt idx="57">
                  <c:v>0.77536331999999997</c:v>
                </c:pt>
                <c:pt idx="58">
                  <c:v>0.78019727999999999</c:v>
                </c:pt>
                <c:pt idx="59">
                  <c:v>0.78503120999999998</c:v>
                </c:pt>
                <c:pt idx="60">
                  <c:v>0.78986504000000002</c:v>
                </c:pt>
                <c:pt idx="61">
                  <c:v>0.79469882999999997</c:v>
                </c:pt>
                <c:pt idx="62">
                  <c:v>0.7992089</c:v>
                </c:pt>
                <c:pt idx="63">
                  <c:v>0.80436615</c:v>
                </c:pt>
                <c:pt idx="64">
                  <c:v>0.80919967000000004</c:v>
                </c:pt>
                <c:pt idx="65">
                  <c:v>0.81403316000000003</c:v>
                </c:pt>
                <c:pt idx="66">
                  <c:v>0.81886650999999999</c:v>
                </c:pt>
                <c:pt idx="67">
                  <c:v>0.82369983999999996</c:v>
                </c:pt>
                <c:pt idx="68">
                  <c:v>0.82853304000000005</c:v>
                </c:pt>
                <c:pt idx="69">
                  <c:v>0.83336613999999998</c:v>
                </c:pt>
                <c:pt idx="70">
                  <c:v>0.83819893999999995</c:v>
                </c:pt>
                <c:pt idx="71">
                  <c:v>0.84303148999999999</c:v>
                </c:pt>
                <c:pt idx="72">
                  <c:v>0.84786357999999995</c:v>
                </c:pt>
                <c:pt idx="73">
                  <c:v>0.85144198000000004</c:v>
                </c:pt>
                <c:pt idx="74">
                  <c:v>0.85563553000000003</c:v>
                </c:pt>
                <c:pt idx="75">
                  <c:v>0.85865133000000005</c:v>
                </c:pt>
                <c:pt idx="76">
                  <c:v>0.86182340000000002</c:v>
                </c:pt>
                <c:pt idx="77">
                  <c:v>0.86432640999999999</c:v>
                </c:pt>
                <c:pt idx="78">
                  <c:v>0.86691121999999998</c:v>
                </c:pt>
                <c:pt idx="79">
                  <c:v>0.86900496000000005</c:v>
                </c:pt>
                <c:pt idx="80">
                  <c:v>0.87084015000000004</c:v>
                </c:pt>
                <c:pt idx="81">
                  <c:v>0.87303222000000003</c:v>
                </c:pt>
                <c:pt idx="82">
                  <c:v>0.87547001000000002</c:v>
                </c:pt>
                <c:pt idx="83">
                  <c:v>0.87714685999999997</c:v>
                </c:pt>
                <c:pt idx="84">
                  <c:v>0.87894855999999999</c:v>
                </c:pt>
                <c:pt idx="85">
                  <c:v>0.88070106999999997</c:v>
                </c:pt>
                <c:pt idx="86">
                  <c:v>0.88203644000000003</c:v>
                </c:pt>
                <c:pt idx="87">
                  <c:v>0.88378867000000005</c:v>
                </c:pt>
                <c:pt idx="88">
                  <c:v>0.88535311999999999</c:v>
                </c:pt>
                <c:pt idx="89">
                  <c:v>0.88630945000000005</c:v>
                </c:pt>
                <c:pt idx="90">
                  <c:v>0.88775219999999999</c:v>
                </c:pt>
                <c:pt idx="91">
                  <c:v>0.88884640999999998</c:v>
                </c:pt>
                <c:pt idx="92">
                  <c:v>0.89015991999999999</c:v>
                </c:pt>
                <c:pt idx="93">
                  <c:v>0.89147330999999996</c:v>
                </c:pt>
                <c:pt idx="94">
                  <c:v>0.89278690000000005</c:v>
                </c:pt>
                <c:pt idx="95">
                  <c:v>0.89401195</c:v>
                </c:pt>
                <c:pt idx="96">
                  <c:v>0.89536143000000001</c:v>
                </c:pt>
                <c:pt idx="97">
                  <c:v>0.89633255000000001</c:v>
                </c:pt>
                <c:pt idx="98">
                  <c:v>0.89760594000000005</c:v>
                </c:pt>
                <c:pt idx="99">
                  <c:v>0.89868334999999999</c:v>
                </c:pt>
                <c:pt idx="100">
                  <c:v>0.89959016999999997</c:v>
                </c:pt>
                <c:pt idx="101">
                  <c:v>0.90093677999999999</c:v>
                </c:pt>
                <c:pt idx="102">
                  <c:v>0.90203038999999996</c:v>
                </c:pt>
                <c:pt idx="103">
                  <c:v>0.90340308000000002</c:v>
                </c:pt>
                <c:pt idx="104">
                  <c:v>0.90469443000000005</c:v>
                </c:pt>
                <c:pt idx="105">
                  <c:v>0.90600575000000005</c:v>
                </c:pt>
                <c:pt idx="106">
                  <c:v>0.90727552</c:v>
                </c:pt>
                <c:pt idx="107">
                  <c:v>0.90811779000000004</c:v>
                </c:pt>
                <c:pt idx="108">
                  <c:v>0.90923145999999999</c:v>
                </c:pt>
                <c:pt idx="109">
                  <c:v>0.91014762999999999</c:v>
                </c:pt>
                <c:pt idx="110">
                  <c:v>0.91108756000000002</c:v>
                </c:pt>
                <c:pt idx="111">
                  <c:v>0.91204890000000005</c:v>
                </c:pt>
                <c:pt idx="112">
                  <c:v>0.9130315</c:v>
                </c:pt>
                <c:pt idx="113">
                  <c:v>0.91390497999999998</c:v>
                </c:pt>
                <c:pt idx="114">
                  <c:v>0.91476183</c:v>
                </c:pt>
                <c:pt idx="115">
                  <c:v>0.91553987000000003</c:v>
                </c:pt>
                <c:pt idx="116">
                  <c:v>0.91653382999999999</c:v>
                </c:pt>
                <c:pt idx="117">
                  <c:v>0.91728392999999997</c:v>
                </c:pt>
                <c:pt idx="118">
                  <c:v>0.91793672000000004</c:v>
                </c:pt>
              </c:numCache>
            </c:numRef>
          </c:xVal>
          <c:yVal>
            <c:numRef>
              <c:f>'24.78-B747'!$P$3:$P$121</c:f>
              <c:numCache>
                <c:formatCode>General</c:formatCode>
                <c:ptCount val="119"/>
                <c:pt idx="0">
                  <c:v>200.07031000000001</c:v>
                </c:pt>
                <c:pt idx="1">
                  <c:v>199.98864900000001</c:v>
                </c:pt>
                <c:pt idx="2">
                  <c:v>199.98864900000001</c:v>
                </c:pt>
                <c:pt idx="3">
                  <c:v>199.98864900000001</c:v>
                </c:pt>
                <c:pt idx="4">
                  <c:v>199.98864900000001</c:v>
                </c:pt>
                <c:pt idx="5">
                  <c:v>199.98864900000001</c:v>
                </c:pt>
                <c:pt idx="6">
                  <c:v>199.98864900000001</c:v>
                </c:pt>
                <c:pt idx="7">
                  <c:v>199.98864900000001</c:v>
                </c:pt>
                <c:pt idx="8">
                  <c:v>199.98864900000001</c:v>
                </c:pt>
                <c:pt idx="9">
                  <c:v>199.98864900000001</c:v>
                </c:pt>
                <c:pt idx="10">
                  <c:v>200.02873</c:v>
                </c:pt>
                <c:pt idx="11">
                  <c:v>199.98864900000001</c:v>
                </c:pt>
                <c:pt idx="12">
                  <c:v>199.98864900000001</c:v>
                </c:pt>
                <c:pt idx="13">
                  <c:v>199.98864900000001</c:v>
                </c:pt>
                <c:pt idx="14">
                  <c:v>199.98864900000001</c:v>
                </c:pt>
                <c:pt idx="15">
                  <c:v>199.98864900000001</c:v>
                </c:pt>
                <c:pt idx="16">
                  <c:v>199.98864900000001</c:v>
                </c:pt>
                <c:pt idx="17">
                  <c:v>199.98864900000001</c:v>
                </c:pt>
                <c:pt idx="18">
                  <c:v>199.98864900000001</c:v>
                </c:pt>
                <c:pt idx="19">
                  <c:v>199.98864900000001</c:v>
                </c:pt>
                <c:pt idx="20">
                  <c:v>199.99866900000001</c:v>
                </c:pt>
                <c:pt idx="21">
                  <c:v>199.99988999999999</c:v>
                </c:pt>
                <c:pt idx="22">
                  <c:v>199.98864900000001</c:v>
                </c:pt>
                <c:pt idx="23">
                  <c:v>199.98864900000001</c:v>
                </c:pt>
                <c:pt idx="24">
                  <c:v>199.98864900000001</c:v>
                </c:pt>
                <c:pt idx="25">
                  <c:v>199.98864900000001</c:v>
                </c:pt>
                <c:pt idx="26">
                  <c:v>199.98864900000001</c:v>
                </c:pt>
                <c:pt idx="27">
                  <c:v>199.98864900000001</c:v>
                </c:pt>
                <c:pt idx="28">
                  <c:v>199.98864900000001</c:v>
                </c:pt>
                <c:pt idx="29">
                  <c:v>199.98864900000001</c:v>
                </c:pt>
                <c:pt idx="30">
                  <c:v>199.98864900000001</c:v>
                </c:pt>
                <c:pt idx="31">
                  <c:v>200.02873</c:v>
                </c:pt>
                <c:pt idx="32">
                  <c:v>199.98864900000001</c:v>
                </c:pt>
                <c:pt idx="33">
                  <c:v>199.98864900000001</c:v>
                </c:pt>
                <c:pt idx="34">
                  <c:v>199.98864900000001</c:v>
                </c:pt>
                <c:pt idx="35">
                  <c:v>199.98864900000001</c:v>
                </c:pt>
                <c:pt idx="36">
                  <c:v>199.98864900000001</c:v>
                </c:pt>
                <c:pt idx="37">
                  <c:v>199.98864900000001</c:v>
                </c:pt>
                <c:pt idx="38">
                  <c:v>199.98864900000001</c:v>
                </c:pt>
                <c:pt idx="39">
                  <c:v>199.98864900000001</c:v>
                </c:pt>
                <c:pt idx="40">
                  <c:v>199.98864900000001</c:v>
                </c:pt>
                <c:pt idx="41">
                  <c:v>199.94928300000001</c:v>
                </c:pt>
                <c:pt idx="42">
                  <c:v>199.99866900000001</c:v>
                </c:pt>
                <c:pt idx="43">
                  <c:v>199.98864900000001</c:v>
                </c:pt>
                <c:pt idx="44">
                  <c:v>200.05879100000001</c:v>
                </c:pt>
                <c:pt idx="45">
                  <c:v>200.098872</c:v>
                </c:pt>
                <c:pt idx="46">
                  <c:v>200.189055</c:v>
                </c:pt>
                <c:pt idx="47">
                  <c:v>200.23915700000001</c:v>
                </c:pt>
                <c:pt idx="48">
                  <c:v>200.31931900000001</c:v>
                </c:pt>
                <c:pt idx="49">
                  <c:v>200.56904399999999</c:v>
                </c:pt>
                <c:pt idx="50">
                  <c:v>200.639186</c:v>
                </c:pt>
                <c:pt idx="51">
                  <c:v>200.72936899999999</c:v>
                </c:pt>
                <c:pt idx="52">
                  <c:v>200.81955099999999</c:v>
                </c:pt>
                <c:pt idx="53">
                  <c:v>201.11937800000001</c:v>
                </c:pt>
                <c:pt idx="54">
                  <c:v>201.35251700000001</c:v>
                </c:pt>
                <c:pt idx="55">
                  <c:v>201.61193900000001</c:v>
                </c:pt>
                <c:pt idx="56">
                  <c:v>201.872467</c:v>
                </c:pt>
                <c:pt idx="57">
                  <c:v>202.15303499999999</c:v>
                </c:pt>
                <c:pt idx="58">
                  <c:v>202.47368499999999</c:v>
                </c:pt>
                <c:pt idx="59">
                  <c:v>202.80435499999999</c:v>
                </c:pt>
                <c:pt idx="60">
                  <c:v>203.18512699999999</c:v>
                </c:pt>
                <c:pt idx="61">
                  <c:v>203.585939</c:v>
                </c:pt>
                <c:pt idx="62">
                  <c:v>203.95174700000001</c:v>
                </c:pt>
                <c:pt idx="63">
                  <c:v>204.50780700000001</c:v>
                </c:pt>
                <c:pt idx="64">
                  <c:v>205.038883</c:v>
                </c:pt>
                <c:pt idx="65">
                  <c:v>205.57998000000001</c:v>
                </c:pt>
                <c:pt idx="66">
                  <c:v>206.19121899999999</c:v>
                </c:pt>
                <c:pt idx="67">
                  <c:v>206.812478</c:v>
                </c:pt>
                <c:pt idx="68">
                  <c:v>207.49385899999999</c:v>
                </c:pt>
                <c:pt idx="69">
                  <c:v>208.22534099999999</c:v>
                </c:pt>
                <c:pt idx="70">
                  <c:v>209.09710799999999</c:v>
                </c:pt>
                <c:pt idx="71">
                  <c:v>210.08911800000001</c:v>
                </c:pt>
                <c:pt idx="72">
                  <c:v>211.30157500000001</c:v>
                </c:pt>
                <c:pt idx="73">
                  <c:v>212.40537499999999</c:v>
                </c:pt>
                <c:pt idx="74">
                  <c:v>214.008185</c:v>
                </c:pt>
                <c:pt idx="75">
                  <c:v>215.590632</c:v>
                </c:pt>
                <c:pt idx="76">
                  <c:v>217.71488500000001</c:v>
                </c:pt>
                <c:pt idx="77">
                  <c:v>220.02096399999999</c:v>
                </c:pt>
                <c:pt idx="78">
                  <c:v>222.47484399999999</c:v>
                </c:pt>
                <c:pt idx="79">
                  <c:v>225.10016400000001</c:v>
                </c:pt>
                <c:pt idx="80">
                  <c:v>227.171706</c:v>
                </c:pt>
                <c:pt idx="81">
                  <c:v>229.79502199999999</c:v>
                </c:pt>
                <c:pt idx="82">
                  <c:v>233.06074100000001</c:v>
                </c:pt>
                <c:pt idx="83">
                  <c:v>235.48421099999999</c:v>
                </c:pt>
                <c:pt idx="84">
                  <c:v>237.962793</c:v>
                </c:pt>
                <c:pt idx="85">
                  <c:v>240.60815400000001</c:v>
                </c:pt>
                <c:pt idx="86">
                  <c:v>242.861784</c:v>
                </c:pt>
                <c:pt idx="87">
                  <c:v>245.644924</c:v>
                </c:pt>
                <c:pt idx="88">
                  <c:v>248.14856900000001</c:v>
                </c:pt>
                <c:pt idx="89">
                  <c:v>249.75483600000001</c:v>
                </c:pt>
                <c:pt idx="90">
                  <c:v>252.15567100000001</c:v>
                </c:pt>
                <c:pt idx="91">
                  <c:v>254.34067200000001</c:v>
                </c:pt>
                <c:pt idx="92">
                  <c:v>256.74721499999998</c:v>
                </c:pt>
                <c:pt idx="93">
                  <c:v>259.20887099999999</c:v>
                </c:pt>
                <c:pt idx="94">
                  <c:v>261.57110599999999</c:v>
                </c:pt>
                <c:pt idx="95">
                  <c:v>264.034379</c:v>
                </c:pt>
                <c:pt idx="96">
                  <c:v>266.75160399999999</c:v>
                </c:pt>
                <c:pt idx="97">
                  <c:v>268.788858</c:v>
                </c:pt>
                <c:pt idx="98">
                  <c:v>271.27311099999997</c:v>
                </c:pt>
                <c:pt idx="99">
                  <c:v>273.58138300000002</c:v>
                </c:pt>
                <c:pt idx="100">
                  <c:v>276.26322399999998</c:v>
                </c:pt>
                <c:pt idx="101">
                  <c:v>278.81026100000003</c:v>
                </c:pt>
                <c:pt idx="102">
                  <c:v>281.281362</c:v>
                </c:pt>
                <c:pt idx="103">
                  <c:v>284.45124600000003</c:v>
                </c:pt>
                <c:pt idx="104">
                  <c:v>287.444773</c:v>
                </c:pt>
                <c:pt idx="105">
                  <c:v>290.898439</c:v>
                </c:pt>
                <c:pt idx="106">
                  <c:v>294.20308499999999</c:v>
                </c:pt>
                <c:pt idx="107">
                  <c:v>296.76477199999999</c:v>
                </c:pt>
                <c:pt idx="108">
                  <c:v>299.94707799999998</c:v>
                </c:pt>
                <c:pt idx="109">
                  <c:v>302.784628</c:v>
                </c:pt>
                <c:pt idx="110">
                  <c:v>305.60424799999998</c:v>
                </c:pt>
                <c:pt idx="111">
                  <c:v>308.48519099999999</c:v>
                </c:pt>
                <c:pt idx="112">
                  <c:v>311.49932000000001</c:v>
                </c:pt>
                <c:pt idx="113">
                  <c:v>314.15250900000001</c:v>
                </c:pt>
                <c:pt idx="114">
                  <c:v>317.25057299999997</c:v>
                </c:pt>
                <c:pt idx="115">
                  <c:v>320.50413099999997</c:v>
                </c:pt>
                <c:pt idx="116">
                  <c:v>323.92871000000002</c:v>
                </c:pt>
                <c:pt idx="117">
                  <c:v>327.20020099999999</c:v>
                </c:pt>
                <c:pt idx="118">
                  <c:v>330.29516100000001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21B-6C4A-9653-8736EC345C1E}"/>
            </c:ext>
          </c:extLst>
        </c:ser>
        <c:ser>
          <c:idx val="9"/>
          <c:order val="7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'24.78-B747'!$O$3:$O$121</c:f>
              <c:numCache>
                <c:formatCode>General</c:formatCode>
                <c:ptCount val="119"/>
                <c:pt idx="0">
                  <c:v>0.50021201000000004</c:v>
                </c:pt>
                <c:pt idx="1">
                  <c:v>0.50462883000000003</c:v>
                </c:pt>
                <c:pt idx="2">
                  <c:v>0.50946345999999998</c:v>
                </c:pt>
                <c:pt idx="3">
                  <c:v>0.51429807999999999</c:v>
                </c:pt>
                <c:pt idx="4">
                  <c:v>0.51913271000000005</c:v>
                </c:pt>
                <c:pt idx="5">
                  <c:v>0.52396732999999995</c:v>
                </c:pt>
                <c:pt idx="6">
                  <c:v>0.52880196000000002</c:v>
                </c:pt>
                <c:pt idx="7">
                  <c:v>0.53363658000000003</c:v>
                </c:pt>
                <c:pt idx="8">
                  <c:v>0.53847120999999998</c:v>
                </c:pt>
                <c:pt idx="9">
                  <c:v>0.54330582999999999</c:v>
                </c:pt>
                <c:pt idx="10">
                  <c:v>0.54814037999999998</c:v>
                </c:pt>
                <c:pt idx="11">
                  <c:v>0.55297507999999995</c:v>
                </c:pt>
                <c:pt idx="12">
                  <c:v>0.55780971000000001</c:v>
                </c:pt>
                <c:pt idx="13">
                  <c:v>0.56264433999999997</c:v>
                </c:pt>
                <c:pt idx="14">
                  <c:v>0.56747895999999998</c:v>
                </c:pt>
                <c:pt idx="15">
                  <c:v>0.57231359000000004</c:v>
                </c:pt>
                <c:pt idx="16">
                  <c:v>0.57714821000000005</c:v>
                </c:pt>
                <c:pt idx="17">
                  <c:v>0.58198284</c:v>
                </c:pt>
                <c:pt idx="18">
                  <c:v>0.58681746000000001</c:v>
                </c:pt>
                <c:pt idx="19">
                  <c:v>0.59165208999999996</c:v>
                </c:pt>
                <c:pt idx="20">
                  <c:v>0.59648668999999999</c:v>
                </c:pt>
                <c:pt idx="21">
                  <c:v>0.60132907999999996</c:v>
                </c:pt>
                <c:pt idx="22">
                  <c:v>0.60615596000000005</c:v>
                </c:pt>
                <c:pt idx="23">
                  <c:v>0.61099059</c:v>
                </c:pt>
                <c:pt idx="24">
                  <c:v>0.61582521000000001</c:v>
                </c:pt>
                <c:pt idx="25">
                  <c:v>0.62065983999999996</c:v>
                </c:pt>
                <c:pt idx="26">
                  <c:v>0.62549445999999997</c:v>
                </c:pt>
                <c:pt idx="27">
                  <c:v>0.63032909000000004</c:v>
                </c:pt>
                <c:pt idx="28">
                  <c:v>0.63516371000000005</c:v>
                </c:pt>
                <c:pt idx="29">
                  <c:v>0.63999834</c:v>
                </c:pt>
                <c:pt idx="30">
                  <c:v>0.64483296000000001</c:v>
                </c:pt>
                <c:pt idx="31">
                  <c:v>0.64966751</c:v>
                </c:pt>
                <c:pt idx="32">
                  <c:v>0.65450220999999997</c:v>
                </c:pt>
                <c:pt idx="33">
                  <c:v>0.65933684000000004</c:v>
                </c:pt>
                <c:pt idx="34">
                  <c:v>0.66417146999999999</c:v>
                </c:pt>
                <c:pt idx="35">
                  <c:v>0.66900609</c:v>
                </c:pt>
                <c:pt idx="36">
                  <c:v>0.67384071999999995</c:v>
                </c:pt>
                <c:pt idx="37">
                  <c:v>0.67867533999999996</c:v>
                </c:pt>
                <c:pt idx="38">
                  <c:v>0.68350997000000002</c:v>
                </c:pt>
                <c:pt idx="39">
                  <c:v>0.68834459000000003</c:v>
                </c:pt>
                <c:pt idx="40">
                  <c:v>0.69317921999999998</c:v>
                </c:pt>
                <c:pt idx="41">
                  <c:v>0.69839065</c:v>
                </c:pt>
                <c:pt idx="42">
                  <c:v>0.70284844999999996</c:v>
                </c:pt>
                <c:pt idx="43">
                  <c:v>0.70768308999999996</c:v>
                </c:pt>
                <c:pt idx="44">
                  <c:v>0.71251757000000004</c:v>
                </c:pt>
                <c:pt idx="45">
                  <c:v>0.71735210999999999</c:v>
                </c:pt>
                <c:pt idx="46">
                  <c:v>0.72218654999999998</c:v>
                </c:pt>
                <c:pt idx="47">
                  <c:v>0.72702107000000005</c:v>
                </c:pt>
                <c:pt idx="48">
                  <c:v>0.73185553000000003</c:v>
                </c:pt>
                <c:pt idx="49">
                  <c:v>0.73710759999999997</c:v>
                </c:pt>
                <c:pt idx="50">
                  <c:v>0.74194207999999995</c:v>
                </c:pt>
                <c:pt idx="51">
                  <c:v>0.74677652000000005</c:v>
                </c:pt>
                <c:pt idx="52">
                  <c:v>0.75077501000000002</c:v>
                </c:pt>
                <c:pt idx="53">
                  <c:v>0.75560901000000003</c:v>
                </c:pt>
                <c:pt idx="54">
                  <c:v>0.76086111999999995</c:v>
                </c:pt>
                <c:pt idx="55">
                  <c:v>0.76569520000000002</c:v>
                </c:pt>
                <c:pt idx="56">
                  <c:v>0.77052927999999998</c:v>
                </c:pt>
                <c:pt idx="57">
                  <c:v>0.77536331999999997</c:v>
                </c:pt>
                <c:pt idx="58">
                  <c:v>0.78019727999999999</c:v>
                </c:pt>
                <c:pt idx="59">
                  <c:v>0.78503120999999998</c:v>
                </c:pt>
                <c:pt idx="60">
                  <c:v>0.78986504000000002</c:v>
                </c:pt>
                <c:pt idx="61">
                  <c:v>0.79469882999999997</c:v>
                </c:pt>
                <c:pt idx="62">
                  <c:v>0.7992089</c:v>
                </c:pt>
                <c:pt idx="63">
                  <c:v>0.80436615</c:v>
                </c:pt>
                <c:pt idx="64">
                  <c:v>0.80919967000000004</c:v>
                </c:pt>
                <c:pt idx="65">
                  <c:v>0.81403316000000003</c:v>
                </c:pt>
                <c:pt idx="66">
                  <c:v>0.81886650999999999</c:v>
                </c:pt>
                <c:pt idx="67">
                  <c:v>0.82369983999999996</c:v>
                </c:pt>
                <c:pt idx="68">
                  <c:v>0.82853304000000005</c:v>
                </c:pt>
                <c:pt idx="69">
                  <c:v>0.83336613999999998</c:v>
                </c:pt>
                <c:pt idx="70">
                  <c:v>0.83819893999999995</c:v>
                </c:pt>
                <c:pt idx="71">
                  <c:v>0.84303148999999999</c:v>
                </c:pt>
                <c:pt idx="72">
                  <c:v>0.84786357999999995</c:v>
                </c:pt>
                <c:pt idx="73">
                  <c:v>0.85144198000000004</c:v>
                </c:pt>
                <c:pt idx="74">
                  <c:v>0.85563553000000003</c:v>
                </c:pt>
                <c:pt idx="75">
                  <c:v>0.85865133000000005</c:v>
                </c:pt>
                <c:pt idx="76">
                  <c:v>0.86182340000000002</c:v>
                </c:pt>
                <c:pt idx="77">
                  <c:v>0.86432640999999999</c:v>
                </c:pt>
                <c:pt idx="78">
                  <c:v>0.86691121999999998</c:v>
                </c:pt>
                <c:pt idx="79">
                  <c:v>0.86900496000000005</c:v>
                </c:pt>
                <c:pt idx="80">
                  <c:v>0.87084015000000004</c:v>
                </c:pt>
                <c:pt idx="81">
                  <c:v>0.87303222000000003</c:v>
                </c:pt>
                <c:pt idx="82">
                  <c:v>0.87547001000000002</c:v>
                </c:pt>
                <c:pt idx="83">
                  <c:v>0.87714685999999997</c:v>
                </c:pt>
                <c:pt idx="84">
                  <c:v>0.87894855999999999</c:v>
                </c:pt>
                <c:pt idx="85">
                  <c:v>0.88070106999999997</c:v>
                </c:pt>
                <c:pt idx="86">
                  <c:v>0.88203644000000003</c:v>
                </c:pt>
                <c:pt idx="87">
                  <c:v>0.88378867000000005</c:v>
                </c:pt>
                <c:pt idx="88">
                  <c:v>0.88535311999999999</c:v>
                </c:pt>
                <c:pt idx="89">
                  <c:v>0.88630945000000005</c:v>
                </c:pt>
                <c:pt idx="90">
                  <c:v>0.88775219999999999</c:v>
                </c:pt>
                <c:pt idx="91">
                  <c:v>0.88884640999999998</c:v>
                </c:pt>
                <c:pt idx="92">
                  <c:v>0.89015991999999999</c:v>
                </c:pt>
                <c:pt idx="93">
                  <c:v>0.89147330999999996</c:v>
                </c:pt>
                <c:pt idx="94">
                  <c:v>0.89278690000000005</c:v>
                </c:pt>
                <c:pt idx="95">
                  <c:v>0.89401195</c:v>
                </c:pt>
                <c:pt idx="96">
                  <c:v>0.89536143000000001</c:v>
                </c:pt>
                <c:pt idx="97">
                  <c:v>0.89633255000000001</c:v>
                </c:pt>
                <c:pt idx="98">
                  <c:v>0.89760594000000005</c:v>
                </c:pt>
                <c:pt idx="99">
                  <c:v>0.89868334999999999</c:v>
                </c:pt>
                <c:pt idx="100">
                  <c:v>0.89959016999999997</c:v>
                </c:pt>
                <c:pt idx="101">
                  <c:v>0.90093677999999999</c:v>
                </c:pt>
                <c:pt idx="102">
                  <c:v>0.90203038999999996</c:v>
                </c:pt>
                <c:pt idx="103">
                  <c:v>0.90340308000000002</c:v>
                </c:pt>
                <c:pt idx="104">
                  <c:v>0.90469443000000005</c:v>
                </c:pt>
                <c:pt idx="105">
                  <c:v>0.90600575000000005</c:v>
                </c:pt>
                <c:pt idx="106">
                  <c:v>0.90727552</c:v>
                </c:pt>
                <c:pt idx="107">
                  <c:v>0.90811779000000004</c:v>
                </c:pt>
                <c:pt idx="108">
                  <c:v>0.90923145999999999</c:v>
                </c:pt>
                <c:pt idx="109">
                  <c:v>0.91014762999999999</c:v>
                </c:pt>
                <c:pt idx="110">
                  <c:v>0.91108756000000002</c:v>
                </c:pt>
                <c:pt idx="111">
                  <c:v>0.91204890000000005</c:v>
                </c:pt>
                <c:pt idx="112">
                  <c:v>0.9130315</c:v>
                </c:pt>
                <c:pt idx="113">
                  <c:v>0.91390497999999998</c:v>
                </c:pt>
                <c:pt idx="114">
                  <c:v>0.91476183</c:v>
                </c:pt>
                <c:pt idx="115">
                  <c:v>0.91553987000000003</c:v>
                </c:pt>
                <c:pt idx="116">
                  <c:v>0.91653382999999999</c:v>
                </c:pt>
                <c:pt idx="117">
                  <c:v>0.91728392999999997</c:v>
                </c:pt>
                <c:pt idx="118">
                  <c:v>0.91793672000000004</c:v>
                </c:pt>
              </c:numCache>
            </c:numRef>
          </c:xVal>
          <c:yVal>
            <c:numRef>
              <c:f>'24.78-B747'!$Q$3:$Q$121</c:f>
              <c:numCache>
                <c:formatCode>General</c:formatCode>
                <c:ptCount val="119"/>
                <c:pt idx="0">
                  <c:v>202.28630540268489</c:v>
                </c:pt>
                <c:pt idx="1">
                  <c:v>202.28630752681937</c:v>
                </c:pt>
                <c:pt idx="2">
                  <c:v>202.286310621648</c:v>
                </c:pt>
                <c:pt idx="3">
                  <c:v>202.28631476413923</c:v>
                </c:pt>
                <c:pt idx="4">
                  <c:v>202.28632027265121</c:v>
                </c:pt>
                <c:pt idx="5">
                  <c:v>202.2863275517376</c:v>
                </c:pt>
                <c:pt idx="6">
                  <c:v>202.28633711289757</c:v>
                </c:pt>
                <c:pt idx="7">
                  <c:v>202.28634959943491</c:v>
                </c:pt>
                <c:pt idx="8">
                  <c:v>202.28636581672072</c:v>
                </c:pt>
                <c:pt idx="9">
                  <c:v>202.2863867680955</c:v>
                </c:pt>
                <c:pt idx="10">
                  <c:v>202.28641369781988</c:v>
                </c:pt>
                <c:pt idx="11">
                  <c:v>202.28644814466026</c:v>
                </c:pt>
                <c:pt idx="12">
                  <c:v>202.2864919983661</c:v>
                </c:pt>
                <c:pt idx="13">
                  <c:v>202.28654757646694</c:v>
                </c:pt>
                <c:pt idx="14">
                  <c:v>202.28661770703678</c:v>
                </c:pt>
                <c:pt idx="15">
                  <c:v>202.2867058298844</c:v>
                </c:pt>
                <c:pt idx="16">
                  <c:v>202.28681611282707</c:v>
                </c:pt>
                <c:pt idx="17">
                  <c:v>202.28695359040097</c:v>
                </c:pt>
                <c:pt idx="18">
                  <c:v>202.28712432193129</c:v>
                </c:pt>
                <c:pt idx="19">
                  <c:v>202.28733557981573</c:v>
                </c:pt>
                <c:pt idx="20">
                  <c:v>202.28759606106848</c:v>
                </c:pt>
                <c:pt idx="21">
                  <c:v>202.28791671284424</c:v>
                </c:pt>
                <c:pt idx="22">
                  <c:v>202.28830817127351</c:v>
                </c:pt>
                <c:pt idx="23">
                  <c:v>202.28878677564109</c:v>
                </c:pt>
                <c:pt idx="24">
                  <c:v>202.28936927121546</c:v>
                </c:pt>
                <c:pt idx="25">
                  <c:v>202.2900760877921</c:v>
                </c:pt>
                <c:pt idx="26">
                  <c:v>202.29093126281458</c:v>
                </c:pt>
                <c:pt idx="27">
                  <c:v>202.29196302367421</c:v>
                </c:pt>
                <c:pt idx="28">
                  <c:v>202.29320442336956</c:v>
                </c:pt>
                <c:pt idx="29">
                  <c:v>202.29469409750931</c:v>
                </c:pt>
                <c:pt idx="30">
                  <c:v>202.29647708342267</c:v>
                </c:pt>
                <c:pt idx="31">
                  <c:v>202.29860575936442</c:v>
                </c:pt>
                <c:pt idx="32">
                  <c:v>202.30114108497341</c:v>
                </c:pt>
                <c:pt idx="33">
                  <c:v>202.30415347221549</c:v>
                </c:pt>
                <c:pt idx="34">
                  <c:v>202.30772451134703</c:v>
                </c:pt>
                <c:pt idx="35">
                  <c:v>202.31194834149846</c:v>
                </c:pt>
                <c:pt idx="36">
                  <c:v>202.3169334686695</c:v>
                </c:pt>
                <c:pt idx="37">
                  <c:v>202.32280466737507</c:v>
                </c:pt>
                <c:pt idx="38">
                  <c:v>202.32970527530114</c:v>
                </c:pt>
                <c:pt idx="39">
                  <c:v>202.33779957814207</c:v>
                </c:pt>
                <c:pt idx="40">
                  <c:v>202.34727571294815</c:v>
                </c:pt>
                <c:pt idx="41">
                  <c:v>202.35928568496925</c:v>
                </c:pt>
                <c:pt idx="42">
                  <c:v>202.37126385116318</c:v>
                </c:pt>
                <c:pt idx="43">
                  <c:v>202.38630120739973</c:v>
                </c:pt>
                <c:pt idx="44">
                  <c:v>202.40377860560619</c:v>
                </c:pt>
                <c:pt idx="45">
                  <c:v>202.42405903350772</c:v>
                </c:pt>
                <c:pt idx="46">
                  <c:v>202.44755330653254</c:v>
                </c:pt>
                <c:pt idx="47">
                  <c:v>202.47472931421689</c:v>
                </c:pt>
                <c:pt idx="48">
                  <c:v>202.50611583930652</c:v>
                </c:pt>
                <c:pt idx="49">
                  <c:v>202.54568720945622</c:v>
                </c:pt>
                <c:pt idx="50">
                  <c:v>202.58788373095362</c:v>
                </c:pt>
                <c:pt idx="51">
                  <c:v>202.63640956406084</c:v>
                </c:pt>
                <c:pt idx="52">
                  <c:v>202.68194928774682</c:v>
                </c:pt>
                <c:pt idx="53">
                  <c:v>202.74438464082692</c:v>
                </c:pt>
                <c:pt idx="54">
                  <c:v>202.82259642402889</c:v>
                </c:pt>
                <c:pt idx="55">
                  <c:v>202.90547523581537</c:v>
                </c:pt>
                <c:pt idx="56">
                  <c:v>203.00025311828225</c:v>
                </c:pt>
                <c:pt idx="57">
                  <c:v>203.10853708027528</c:v>
                </c:pt>
                <c:pt idx="58">
                  <c:v>203.23214649786843</c:v>
                </c:pt>
                <c:pt idx="59">
                  <c:v>203.37340241609235</c:v>
                </c:pt>
                <c:pt idx="60">
                  <c:v>203.5366191335475</c:v>
                </c:pt>
                <c:pt idx="61">
                  <c:v>203.72901739041487</c:v>
                </c:pt>
                <c:pt idx="62">
                  <c:v>203.94380180504589</c:v>
                </c:pt>
                <c:pt idx="63">
                  <c:v>204.24521920990634</c:v>
                </c:pt>
                <c:pt idx="64">
                  <c:v>204.59863303059635</c:v>
                </c:pt>
                <c:pt idx="65">
                  <c:v>205.04060590588028</c:v>
                </c:pt>
                <c:pt idx="66">
                  <c:v>205.59398135534946</c:v>
                </c:pt>
                <c:pt idx="67">
                  <c:v>206.28504706933609</c:v>
                </c:pt>
                <c:pt idx="68">
                  <c:v>207.14363336084966</c:v>
                </c:pt>
                <c:pt idx="69">
                  <c:v>208.20334870630813</c:v>
                </c:pt>
                <c:pt idx="70">
                  <c:v>209.50173726543727</c:v>
                </c:pt>
                <c:pt idx="71">
                  <c:v>211.08068324697103</c:v>
                </c:pt>
                <c:pt idx="72">
                  <c:v>212.98664803330342</c:v>
                </c:pt>
                <c:pt idx="73">
                  <c:v>214.63922121350365</c:v>
                </c:pt>
                <c:pt idx="74">
                  <c:v>216.87133281056498</c:v>
                </c:pt>
                <c:pt idx="75">
                  <c:v>218.69506158383865</c:v>
                </c:pt>
                <c:pt idx="76">
                  <c:v>220.83072072791896</c:v>
                </c:pt>
                <c:pt idx="77">
                  <c:v>222.68647718617535</c:v>
                </c:pt>
                <c:pt idx="78">
                  <c:v>224.77325418959444</c:v>
                </c:pt>
                <c:pt idx="79">
                  <c:v>226.59912378629613</c:v>
                </c:pt>
                <c:pt idx="80">
                  <c:v>228.30542725728975</c:v>
                </c:pt>
                <c:pt idx="81">
                  <c:v>230.48072150955056</c:v>
                </c:pt>
                <c:pt idx="82">
                  <c:v>233.08604017932339</c:v>
                </c:pt>
                <c:pt idx="83">
                  <c:v>234.9988091295684</c:v>
                </c:pt>
                <c:pt idx="84">
                  <c:v>237.16986635250629</c:v>
                </c:pt>
                <c:pt idx="85">
                  <c:v>239.40267315637124</c:v>
                </c:pt>
                <c:pt idx="86">
                  <c:v>241.18798206609961</c:v>
                </c:pt>
                <c:pt idx="87">
                  <c:v>243.64608745310764</c:v>
                </c:pt>
                <c:pt idx="88">
                  <c:v>245.95673434960975</c:v>
                </c:pt>
                <c:pt idx="89">
                  <c:v>247.42543861024177</c:v>
                </c:pt>
                <c:pt idx="90">
                  <c:v>249.72524131360191</c:v>
                </c:pt>
                <c:pt idx="91">
                  <c:v>251.53936755315814</c:v>
                </c:pt>
                <c:pt idx="92">
                  <c:v>253.80002292993015</c:v>
                </c:pt>
                <c:pt idx="93">
                  <c:v>256.15465239722948</c:v>
                </c:pt>
                <c:pt idx="94">
                  <c:v>258.60799782754191</c:v>
                </c:pt>
                <c:pt idx="95">
                  <c:v>260.98853486650262</c:v>
                </c:pt>
                <c:pt idx="96">
                  <c:v>263.71898525058617</c:v>
                </c:pt>
                <c:pt idx="97">
                  <c:v>265.75700144357853</c:v>
                </c:pt>
                <c:pt idx="98">
                  <c:v>268.52620366782844</c:v>
                </c:pt>
                <c:pt idx="99">
                  <c:v>270.95862617277959</c:v>
                </c:pt>
                <c:pt idx="100">
                  <c:v>273.07210912296779</c:v>
                </c:pt>
                <c:pt idx="101">
                  <c:v>276.32717838013639</c:v>
                </c:pt>
                <c:pt idx="102">
                  <c:v>279.07792487057998</c:v>
                </c:pt>
                <c:pt idx="103">
                  <c:v>282.67404109052063</c:v>
                </c:pt>
                <c:pt idx="104">
                  <c:v>286.21084487294331</c:v>
                </c:pt>
                <c:pt idx="105">
                  <c:v>289.96417428951713</c:v>
                </c:pt>
                <c:pt idx="106">
                  <c:v>293.76355500937916</c:v>
                </c:pt>
                <c:pt idx="107">
                  <c:v>296.37836275992112</c:v>
                </c:pt>
                <c:pt idx="108">
                  <c:v>299.95791538364108</c:v>
                </c:pt>
                <c:pt idx="109">
                  <c:v>303.012266215919</c:v>
                </c:pt>
                <c:pt idx="110">
                  <c:v>306.25421566491269</c:v>
                </c:pt>
                <c:pt idx="111">
                  <c:v>309.68960660751412</c:v>
                </c:pt>
                <c:pt idx="112">
                  <c:v>313.33301105307277</c:v>
                </c:pt>
                <c:pt idx="113">
                  <c:v>316.69027712395371</c:v>
                </c:pt>
                <c:pt idx="114">
                  <c:v>320.09813150111557</c:v>
                </c:pt>
                <c:pt idx="115">
                  <c:v>323.2961245269596</c:v>
                </c:pt>
                <c:pt idx="116">
                  <c:v>327.53353336248875</c:v>
                </c:pt>
                <c:pt idx="117">
                  <c:v>330.85078944288023</c:v>
                </c:pt>
                <c:pt idx="118">
                  <c:v>333.82613512760753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8CA-8A4E-8DD3-17F2159B0338}"/>
            </c:ext>
          </c:extLst>
        </c:ser>
        <c:ser>
          <c:idx val="2"/>
          <c:order val="8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'24.78-B747'!$I$3:$I$116</c:f>
              <c:numCache>
                <c:formatCode>General</c:formatCode>
                <c:ptCount val="114"/>
                <c:pt idx="0">
                  <c:v>0.50004762000000003</c:v>
                </c:pt>
                <c:pt idx="1">
                  <c:v>0.50518629000000004</c:v>
                </c:pt>
                <c:pt idx="2">
                  <c:v>0.51043888000000004</c:v>
                </c:pt>
                <c:pt idx="3">
                  <c:v>0.51569147999999998</c:v>
                </c:pt>
                <c:pt idx="4">
                  <c:v>0.52094408000000003</c:v>
                </c:pt>
                <c:pt idx="5">
                  <c:v>0.52619667999999997</c:v>
                </c:pt>
                <c:pt idx="6">
                  <c:v>0.53103129999999998</c:v>
                </c:pt>
                <c:pt idx="7">
                  <c:v>0.53586593000000005</c:v>
                </c:pt>
                <c:pt idx="8">
                  <c:v>0.54070054999999995</c:v>
                </c:pt>
                <c:pt idx="9">
                  <c:v>0.54553518000000001</c:v>
                </c:pt>
                <c:pt idx="10">
                  <c:v>0.55036985000000005</c:v>
                </c:pt>
                <c:pt idx="11">
                  <c:v>0.55520442999999997</c:v>
                </c:pt>
                <c:pt idx="12">
                  <c:v>0.56003906000000003</c:v>
                </c:pt>
                <c:pt idx="13">
                  <c:v>0.56487368000000004</c:v>
                </c:pt>
                <c:pt idx="14">
                  <c:v>0.56970831</c:v>
                </c:pt>
                <c:pt idx="15">
                  <c:v>0.57454293000000001</c:v>
                </c:pt>
                <c:pt idx="16">
                  <c:v>0.57937755999999996</c:v>
                </c:pt>
                <c:pt idx="17">
                  <c:v>0.58421217999999997</c:v>
                </c:pt>
                <c:pt idx="18">
                  <c:v>0.58904681000000003</c:v>
                </c:pt>
                <c:pt idx="19">
                  <c:v>0.59388143000000004</c:v>
                </c:pt>
                <c:pt idx="20">
                  <c:v>0.59900913</c:v>
                </c:pt>
                <c:pt idx="21">
                  <c:v>0.60355068000000001</c:v>
                </c:pt>
                <c:pt idx="22">
                  <c:v>0.60838530999999996</c:v>
                </c:pt>
                <c:pt idx="23">
                  <c:v>0.61321992999999997</c:v>
                </c:pt>
                <c:pt idx="24">
                  <c:v>0.61805456000000003</c:v>
                </c:pt>
                <c:pt idx="25">
                  <c:v>0.62288918000000004</c:v>
                </c:pt>
                <c:pt idx="26">
                  <c:v>0.62772380999999999</c:v>
                </c:pt>
                <c:pt idx="27">
                  <c:v>0.63255843</c:v>
                </c:pt>
                <c:pt idx="28">
                  <c:v>0.63739305999999996</c:v>
                </c:pt>
                <c:pt idx="29">
                  <c:v>0.64222767999999997</c:v>
                </c:pt>
                <c:pt idx="30">
                  <c:v>0.64706231000000003</c:v>
                </c:pt>
                <c:pt idx="31">
                  <c:v>0.65189697999999996</c:v>
                </c:pt>
                <c:pt idx="32">
                  <c:v>0.65673155999999999</c:v>
                </c:pt>
                <c:pt idx="33">
                  <c:v>0.66156619000000005</c:v>
                </c:pt>
                <c:pt idx="34">
                  <c:v>0.66640080999999995</c:v>
                </c:pt>
                <c:pt idx="35">
                  <c:v>0.67123544000000002</c:v>
                </c:pt>
                <c:pt idx="36">
                  <c:v>0.67607006000000003</c:v>
                </c:pt>
                <c:pt idx="37">
                  <c:v>0.68090468999999998</c:v>
                </c:pt>
                <c:pt idx="38">
                  <c:v>0.68573930999999999</c:v>
                </c:pt>
                <c:pt idx="39">
                  <c:v>0.69057394000000005</c:v>
                </c:pt>
                <c:pt idx="40">
                  <c:v>0.69540855999999995</c:v>
                </c:pt>
                <c:pt idx="41">
                  <c:v>0.70014913999999995</c:v>
                </c:pt>
                <c:pt idx="42">
                  <c:v>0.70507781000000003</c:v>
                </c:pt>
                <c:pt idx="43">
                  <c:v>0.7099124</c:v>
                </c:pt>
                <c:pt idx="44">
                  <c:v>0.71474680999999995</c:v>
                </c:pt>
                <c:pt idx="45">
                  <c:v>0.71958122999999996</c:v>
                </c:pt>
                <c:pt idx="46">
                  <c:v>0.72441568999999995</c:v>
                </c:pt>
                <c:pt idx="47">
                  <c:v>0.72925002000000005</c:v>
                </c:pt>
                <c:pt idx="48">
                  <c:v>0.73408430999999996</c:v>
                </c:pt>
                <c:pt idx="49">
                  <c:v>0.73891865999999995</c:v>
                </c:pt>
                <c:pt idx="50">
                  <c:v>0.74375290999999999</c:v>
                </c:pt>
                <c:pt idx="51">
                  <c:v>0.74858712000000005</c:v>
                </c:pt>
                <c:pt idx="52">
                  <c:v>0.75342134000000005</c:v>
                </c:pt>
                <c:pt idx="53">
                  <c:v>0.75825549000000003</c:v>
                </c:pt>
                <c:pt idx="54">
                  <c:v>0.76308960999999997</c:v>
                </c:pt>
                <c:pt idx="55">
                  <c:v>0.76792369000000005</c:v>
                </c:pt>
                <c:pt idx="56">
                  <c:v>0.77275775000000002</c:v>
                </c:pt>
                <c:pt idx="57">
                  <c:v>0.77759175000000003</c:v>
                </c:pt>
                <c:pt idx="58">
                  <c:v>0.78242571999999999</c:v>
                </c:pt>
                <c:pt idx="59">
                  <c:v>0.78725964000000004</c:v>
                </c:pt>
                <c:pt idx="60">
                  <c:v>0.79209348999999996</c:v>
                </c:pt>
                <c:pt idx="61">
                  <c:v>0.79692726999999997</c:v>
                </c:pt>
                <c:pt idx="62">
                  <c:v>0.80134329999999998</c:v>
                </c:pt>
                <c:pt idx="63">
                  <c:v>0.80659471999999999</c:v>
                </c:pt>
                <c:pt idx="64">
                  <c:v>0.81142837000000001</c:v>
                </c:pt>
                <c:pt idx="65">
                  <c:v>0.81626191999999997</c:v>
                </c:pt>
                <c:pt idx="66">
                  <c:v>0.82109544000000001</c:v>
                </c:pt>
                <c:pt idx="67">
                  <c:v>0.82592887000000004</c:v>
                </c:pt>
                <c:pt idx="68">
                  <c:v>0.83076214999999998</c:v>
                </c:pt>
                <c:pt idx="69">
                  <c:v>0.83559528999999999</c:v>
                </c:pt>
                <c:pt idx="70">
                  <c:v>0.84042815999999998</c:v>
                </c:pt>
                <c:pt idx="71">
                  <c:v>0.84526062999999996</c:v>
                </c:pt>
                <c:pt idx="72">
                  <c:v>0.85009263999999995</c:v>
                </c:pt>
                <c:pt idx="73">
                  <c:v>0.85384740999999997</c:v>
                </c:pt>
                <c:pt idx="74">
                  <c:v>0.85724814999999999</c:v>
                </c:pt>
                <c:pt idx="75">
                  <c:v>0.86047501999999998</c:v>
                </c:pt>
                <c:pt idx="76">
                  <c:v>0.86385805000000004</c:v>
                </c:pt>
                <c:pt idx="77">
                  <c:v>0.86688511999999995</c:v>
                </c:pt>
                <c:pt idx="78">
                  <c:v>0.86986775000000005</c:v>
                </c:pt>
                <c:pt idx="79">
                  <c:v>0.87249929000000004</c:v>
                </c:pt>
                <c:pt idx="80">
                  <c:v>0.87513083000000003</c:v>
                </c:pt>
                <c:pt idx="81">
                  <c:v>0.87760273</c:v>
                </c:pt>
                <c:pt idx="82">
                  <c:v>0.88011455000000005</c:v>
                </c:pt>
                <c:pt idx="83">
                  <c:v>0.88236680000000001</c:v>
                </c:pt>
                <c:pt idx="84">
                  <c:v>0.88480539000000002</c:v>
                </c:pt>
                <c:pt idx="85">
                  <c:v>0.88689925999999997</c:v>
                </c:pt>
                <c:pt idx="86">
                  <c:v>0.8887005</c:v>
                </c:pt>
                <c:pt idx="87">
                  <c:v>0.89045319999999994</c:v>
                </c:pt>
                <c:pt idx="88">
                  <c:v>0.89201730999999995</c:v>
                </c:pt>
                <c:pt idx="89">
                  <c:v>0.89373798999999998</c:v>
                </c:pt>
                <c:pt idx="90">
                  <c:v>0.89545843999999997</c:v>
                </c:pt>
                <c:pt idx="91">
                  <c:v>0.89697654999999998</c:v>
                </c:pt>
                <c:pt idx="92">
                  <c:v>0.89855386000000004</c:v>
                </c:pt>
                <c:pt idx="93">
                  <c:v>0.90001529999999996</c:v>
                </c:pt>
                <c:pt idx="94">
                  <c:v>0.90137634</c:v>
                </c:pt>
                <c:pt idx="95">
                  <c:v>0.90237526999999995</c:v>
                </c:pt>
                <c:pt idx="96">
                  <c:v>0.90375196000000002</c:v>
                </c:pt>
                <c:pt idx="97">
                  <c:v>0.90509572000000005</c:v>
                </c:pt>
                <c:pt idx="98">
                  <c:v>0.90604154000000003</c:v>
                </c:pt>
                <c:pt idx="99">
                  <c:v>0.90730069999999996</c:v>
                </c:pt>
                <c:pt idx="100">
                  <c:v>0.90817433999999997</c:v>
                </c:pt>
                <c:pt idx="101">
                  <c:v>0.90895950000000003</c:v>
                </c:pt>
                <c:pt idx="102">
                  <c:v>0.90992114000000002</c:v>
                </c:pt>
                <c:pt idx="103">
                  <c:v>0.91090455999999997</c:v>
                </c:pt>
                <c:pt idx="104">
                  <c:v>0.91177713000000005</c:v>
                </c:pt>
                <c:pt idx="105">
                  <c:v>0.9126341</c:v>
                </c:pt>
                <c:pt idx="106">
                  <c:v>0.91346757000000001</c:v>
                </c:pt>
                <c:pt idx="107">
                  <c:v>0.91426004999999999</c:v>
                </c:pt>
                <c:pt idx="108">
                  <c:v>0.91518032999999999</c:v>
                </c:pt>
                <c:pt idx="109">
                  <c:v>0.91602760000000005</c:v>
                </c:pt>
                <c:pt idx="110">
                  <c:v>0.91624192999999998</c:v>
                </c:pt>
                <c:pt idx="111">
                  <c:v>0.91676270999999998</c:v>
                </c:pt>
                <c:pt idx="112">
                  <c:v>0.91733023000000002</c:v>
                </c:pt>
                <c:pt idx="113">
                  <c:v>0.91776312999999998</c:v>
                </c:pt>
              </c:numCache>
            </c:numRef>
          </c:xVal>
          <c:yVal>
            <c:numRef>
              <c:f>'24.78-B747'!$J$3:$J$116</c:f>
              <c:numCache>
                <c:formatCode>General</c:formatCode>
                <c:ptCount val="114"/>
                <c:pt idx="0">
                  <c:v>184.66527500000001</c:v>
                </c:pt>
                <c:pt idx="1">
                  <c:v>184.77782300000001</c:v>
                </c:pt>
                <c:pt idx="2">
                  <c:v>184.77782300000001</c:v>
                </c:pt>
                <c:pt idx="3">
                  <c:v>184.77782300000001</c:v>
                </c:pt>
                <c:pt idx="4">
                  <c:v>184.77782300000001</c:v>
                </c:pt>
                <c:pt idx="5">
                  <c:v>184.77782300000001</c:v>
                </c:pt>
                <c:pt idx="6">
                  <c:v>184.77782300000001</c:v>
                </c:pt>
                <c:pt idx="7">
                  <c:v>184.77782300000001</c:v>
                </c:pt>
                <c:pt idx="8">
                  <c:v>184.77782300000001</c:v>
                </c:pt>
                <c:pt idx="9">
                  <c:v>184.77782300000001</c:v>
                </c:pt>
                <c:pt idx="10">
                  <c:v>184.75778299999999</c:v>
                </c:pt>
                <c:pt idx="11">
                  <c:v>184.77782300000001</c:v>
                </c:pt>
                <c:pt idx="12">
                  <c:v>184.77782300000001</c:v>
                </c:pt>
                <c:pt idx="13">
                  <c:v>184.77782300000001</c:v>
                </c:pt>
                <c:pt idx="14">
                  <c:v>184.77782300000001</c:v>
                </c:pt>
                <c:pt idx="15">
                  <c:v>184.77782300000001</c:v>
                </c:pt>
                <c:pt idx="16">
                  <c:v>184.77782300000001</c:v>
                </c:pt>
                <c:pt idx="17">
                  <c:v>184.77782300000001</c:v>
                </c:pt>
                <c:pt idx="18">
                  <c:v>184.77782300000001</c:v>
                </c:pt>
                <c:pt idx="19">
                  <c:v>184.77782300000001</c:v>
                </c:pt>
                <c:pt idx="20">
                  <c:v>184.74453700000001</c:v>
                </c:pt>
                <c:pt idx="21">
                  <c:v>184.77782300000001</c:v>
                </c:pt>
                <c:pt idx="22">
                  <c:v>184.77782300000001</c:v>
                </c:pt>
                <c:pt idx="23">
                  <c:v>184.77782300000001</c:v>
                </c:pt>
                <c:pt idx="24">
                  <c:v>184.77782300000001</c:v>
                </c:pt>
                <c:pt idx="25">
                  <c:v>184.77782300000001</c:v>
                </c:pt>
                <c:pt idx="26">
                  <c:v>184.77782300000001</c:v>
                </c:pt>
                <c:pt idx="27">
                  <c:v>184.77782300000001</c:v>
                </c:pt>
                <c:pt idx="28">
                  <c:v>184.77782300000001</c:v>
                </c:pt>
                <c:pt idx="29">
                  <c:v>184.77782300000001</c:v>
                </c:pt>
                <c:pt idx="30">
                  <c:v>184.77782300000001</c:v>
                </c:pt>
                <c:pt idx="31">
                  <c:v>184.75778299999999</c:v>
                </c:pt>
                <c:pt idx="32">
                  <c:v>184.77782300000001</c:v>
                </c:pt>
                <c:pt idx="33">
                  <c:v>184.77782300000001</c:v>
                </c:pt>
                <c:pt idx="34">
                  <c:v>184.77782300000001</c:v>
                </c:pt>
                <c:pt idx="35">
                  <c:v>184.77782300000001</c:v>
                </c:pt>
                <c:pt idx="36">
                  <c:v>184.77782300000001</c:v>
                </c:pt>
                <c:pt idx="37">
                  <c:v>184.77782300000001</c:v>
                </c:pt>
                <c:pt idx="38">
                  <c:v>184.77782300000001</c:v>
                </c:pt>
                <c:pt idx="39">
                  <c:v>184.77782300000001</c:v>
                </c:pt>
                <c:pt idx="40">
                  <c:v>184.77782300000001</c:v>
                </c:pt>
                <c:pt idx="41">
                  <c:v>184.71483799999999</c:v>
                </c:pt>
                <c:pt idx="42">
                  <c:v>184.77782300000001</c:v>
                </c:pt>
                <c:pt idx="43">
                  <c:v>184.797864</c:v>
                </c:pt>
                <c:pt idx="44">
                  <c:v>184.898067</c:v>
                </c:pt>
                <c:pt idx="45">
                  <c:v>184.99826999999999</c:v>
                </c:pt>
                <c:pt idx="46">
                  <c:v>185.07843199999999</c:v>
                </c:pt>
                <c:pt idx="47">
                  <c:v>185.218717</c:v>
                </c:pt>
                <c:pt idx="48">
                  <c:v>185.379042</c:v>
                </c:pt>
                <c:pt idx="49">
                  <c:v>185.50930600000001</c:v>
                </c:pt>
                <c:pt idx="50">
                  <c:v>185.689671</c:v>
                </c:pt>
                <c:pt idx="51">
                  <c:v>185.89007699999999</c:v>
                </c:pt>
                <c:pt idx="52">
                  <c:v>186.08046300000001</c:v>
                </c:pt>
                <c:pt idx="53">
                  <c:v>186.31093000000001</c:v>
                </c:pt>
                <c:pt idx="54">
                  <c:v>186.55141699999999</c:v>
                </c:pt>
                <c:pt idx="55">
                  <c:v>186.81194500000001</c:v>
                </c:pt>
                <c:pt idx="56">
                  <c:v>187.082494</c:v>
                </c:pt>
                <c:pt idx="57">
                  <c:v>187.38310300000001</c:v>
                </c:pt>
                <c:pt idx="58">
                  <c:v>187.69373200000001</c:v>
                </c:pt>
                <c:pt idx="59">
                  <c:v>188.034423</c:v>
                </c:pt>
                <c:pt idx="60">
                  <c:v>188.40517399999999</c:v>
                </c:pt>
                <c:pt idx="61">
                  <c:v>188.80598699999999</c:v>
                </c:pt>
                <c:pt idx="62">
                  <c:v>189.10737900000001</c:v>
                </c:pt>
                <c:pt idx="63">
                  <c:v>189.667733</c:v>
                </c:pt>
                <c:pt idx="64">
                  <c:v>190.138687</c:v>
                </c:pt>
                <c:pt idx="65">
                  <c:v>190.64972299999999</c:v>
                </c:pt>
                <c:pt idx="66">
                  <c:v>191.18079900000001</c:v>
                </c:pt>
                <c:pt idx="67">
                  <c:v>191.751957</c:v>
                </c:pt>
                <c:pt idx="68">
                  <c:v>192.39325600000001</c:v>
                </c:pt>
                <c:pt idx="69">
                  <c:v>193.10469800000001</c:v>
                </c:pt>
                <c:pt idx="70">
                  <c:v>193.946404</c:v>
                </c:pt>
                <c:pt idx="71">
                  <c:v>194.97849500000001</c:v>
                </c:pt>
                <c:pt idx="72">
                  <c:v>196.23103399999999</c:v>
                </c:pt>
                <c:pt idx="73">
                  <c:v>197.481067</c:v>
                </c:pt>
                <c:pt idx="74">
                  <c:v>198.924871</c:v>
                </c:pt>
                <c:pt idx="75">
                  <c:v>200.59446800000001</c:v>
                </c:pt>
                <c:pt idx="76">
                  <c:v>202.789199</c:v>
                </c:pt>
                <c:pt idx="77">
                  <c:v>205.23803699999999</c:v>
                </c:pt>
                <c:pt idx="78">
                  <c:v>207.92473200000001</c:v>
                </c:pt>
                <c:pt idx="79">
                  <c:v>210.57009300000001</c:v>
                </c:pt>
                <c:pt idx="80">
                  <c:v>213.21545399999999</c:v>
                </c:pt>
                <c:pt idx="81">
                  <c:v>215.77063200000001</c:v>
                </c:pt>
                <c:pt idx="82">
                  <c:v>218.34585100000001</c:v>
                </c:pt>
                <c:pt idx="83">
                  <c:v>220.853714</c:v>
                </c:pt>
                <c:pt idx="84">
                  <c:v>223.73566299999999</c:v>
                </c:pt>
                <c:pt idx="85">
                  <c:v>226.615161</c:v>
                </c:pt>
                <c:pt idx="86">
                  <c:v>229.31104099999999</c:v>
                </c:pt>
                <c:pt idx="87">
                  <c:v>231.87075999999999</c:v>
                </c:pt>
                <c:pt idx="88">
                  <c:v>234.53580400000001</c:v>
                </c:pt>
                <c:pt idx="89">
                  <c:v>237.39570699999999</c:v>
                </c:pt>
                <c:pt idx="90">
                  <c:v>240.361896</c:v>
                </c:pt>
                <c:pt idx="91">
                  <c:v>243.38424900000001</c:v>
                </c:pt>
                <c:pt idx="92">
                  <c:v>246.37130199999999</c:v>
                </c:pt>
                <c:pt idx="93">
                  <c:v>249.386413</c:v>
                </c:pt>
                <c:pt idx="94">
                  <c:v>252.496396</c:v>
                </c:pt>
                <c:pt idx="95">
                  <c:v>254.916631</c:v>
                </c:pt>
                <c:pt idx="96">
                  <c:v>258.00721700000003</c:v>
                </c:pt>
                <c:pt idx="97">
                  <c:v>261.121758</c:v>
                </c:pt>
                <c:pt idx="98">
                  <c:v>264.05003599999998</c:v>
                </c:pt>
                <c:pt idx="99">
                  <c:v>267.13305500000001</c:v>
                </c:pt>
                <c:pt idx="100">
                  <c:v>269.70493299999998</c:v>
                </c:pt>
                <c:pt idx="101">
                  <c:v>272.34731900000003</c:v>
                </c:pt>
                <c:pt idx="102">
                  <c:v>275.08750800000001</c:v>
                </c:pt>
                <c:pt idx="103">
                  <c:v>277.70990599999999</c:v>
                </c:pt>
                <c:pt idx="104">
                  <c:v>280.79615999999999</c:v>
                </c:pt>
                <c:pt idx="105">
                  <c:v>283.83714500000002</c:v>
                </c:pt>
                <c:pt idx="106">
                  <c:v>286.85844600000001</c:v>
                </c:pt>
                <c:pt idx="107">
                  <c:v>290.29833400000001</c:v>
                </c:pt>
                <c:pt idx="108">
                  <c:v>293.92345799999998</c:v>
                </c:pt>
                <c:pt idx="109">
                  <c:v>297.43367899999998</c:v>
                </c:pt>
                <c:pt idx="110">
                  <c:v>300.02825999999999</c:v>
                </c:pt>
                <c:pt idx="111">
                  <c:v>302.368315</c:v>
                </c:pt>
                <c:pt idx="112">
                  <c:v>305.04342400000002</c:v>
                </c:pt>
                <c:pt idx="113">
                  <c:v>308.20639599999998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D21B-6C4A-9653-8736EC345C1E}"/>
            </c:ext>
          </c:extLst>
        </c:ser>
        <c:ser>
          <c:idx val="10"/>
          <c:order val="9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'24.78-B747'!$I$3:$I$116</c:f>
              <c:numCache>
                <c:formatCode>General</c:formatCode>
                <c:ptCount val="114"/>
                <c:pt idx="0">
                  <c:v>0.50004762000000003</c:v>
                </c:pt>
                <c:pt idx="1">
                  <c:v>0.50518629000000004</c:v>
                </c:pt>
                <c:pt idx="2">
                  <c:v>0.51043888000000004</c:v>
                </c:pt>
                <c:pt idx="3">
                  <c:v>0.51569147999999998</c:v>
                </c:pt>
                <c:pt idx="4">
                  <c:v>0.52094408000000003</c:v>
                </c:pt>
                <c:pt idx="5">
                  <c:v>0.52619667999999997</c:v>
                </c:pt>
                <c:pt idx="6">
                  <c:v>0.53103129999999998</c:v>
                </c:pt>
                <c:pt idx="7">
                  <c:v>0.53586593000000005</c:v>
                </c:pt>
                <c:pt idx="8">
                  <c:v>0.54070054999999995</c:v>
                </c:pt>
                <c:pt idx="9">
                  <c:v>0.54553518000000001</c:v>
                </c:pt>
                <c:pt idx="10">
                  <c:v>0.55036985000000005</c:v>
                </c:pt>
                <c:pt idx="11">
                  <c:v>0.55520442999999997</c:v>
                </c:pt>
                <c:pt idx="12">
                  <c:v>0.56003906000000003</c:v>
                </c:pt>
                <c:pt idx="13">
                  <c:v>0.56487368000000004</c:v>
                </c:pt>
                <c:pt idx="14">
                  <c:v>0.56970831</c:v>
                </c:pt>
                <c:pt idx="15">
                  <c:v>0.57454293000000001</c:v>
                </c:pt>
                <c:pt idx="16">
                  <c:v>0.57937755999999996</c:v>
                </c:pt>
                <c:pt idx="17">
                  <c:v>0.58421217999999997</c:v>
                </c:pt>
                <c:pt idx="18">
                  <c:v>0.58904681000000003</c:v>
                </c:pt>
                <c:pt idx="19">
                  <c:v>0.59388143000000004</c:v>
                </c:pt>
                <c:pt idx="20">
                  <c:v>0.59900913</c:v>
                </c:pt>
                <c:pt idx="21">
                  <c:v>0.60355068000000001</c:v>
                </c:pt>
                <c:pt idx="22">
                  <c:v>0.60838530999999996</c:v>
                </c:pt>
                <c:pt idx="23">
                  <c:v>0.61321992999999997</c:v>
                </c:pt>
                <c:pt idx="24">
                  <c:v>0.61805456000000003</c:v>
                </c:pt>
                <c:pt idx="25">
                  <c:v>0.62288918000000004</c:v>
                </c:pt>
                <c:pt idx="26">
                  <c:v>0.62772380999999999</c:v>
                </c:pt>
                <c:pt idx="27">
                  <c:v>0.63255843</c:v>
                </c:pt>
                <c:pt idx="28">
                  <c:v>0.63739305999999996</c:v>
                </c:pt>
                <c:pt idx="29">
                  <c:v>0.64222767999999997</c:v>
                </c:pt>
                <c:pt idx="30">
                  <c:v>0.64706231000000003</c:v>
                </c:pt>
                <c:pt idx="31">
                  <c:v>0.65189697999999996</c:v>
                </c:pt>
                <c:pt idx="32">
                  <c:v>0.65673155999999999</c:v>
                </c:pt>
                <c:pt idx="33">
                  <c:v>0.66156619000000005</c:v>
                </c:pt>
                <c:pt idx="34">
                  <c:v>0.66640080999999995</c:v>
                </c:pt>
                <c:pt idx="35">
                  <c:v>0.67123544000000002</c:v>
                </c:pt>
                <c:pt idx="36">
                  <c:v>0.67607006000000003</c:v>
                </c:pt>
                <c:pt idx="37">
                  <c:v>0.68090468999999998</c:v>
                </c:pt>
                <c:pt idx="38">
                  <c:v>0.68573930999999999</c:v>
                </c:pt>
                <c:pt idx="39">
                  <c:v>0.69057394000000005</c:v>
                </c:pt>
                <c:pt idx="40">
                  <c:v>0.69540855999999995</c:v>
                </c:pt>
                <c:pt idx="41">
                  <c:v>0.70014913999999995</c:v>
                </c:pt>
                <c:pt idx="42">
                  <c:v>0.70507781000000003</c:v>
                </c:pt>
                <c:pt idx="43">
                  <c:v>0.7099124</c:v>
                </c:pt>
                <c:pt idx="44">
                  <c:v>0.71474680999999995</c:v>
                </c:pt>
                <c:pt idx="45">
                  <c:v>0.71958122999999996</c:v>
                </c:pt>
                <c:pt idx="46">
                  <c:v>0.72441568999999995</c:v>
                </c:pt>
                <c:pt idx="47">
                  <c:v>0.72925002000000005</c:v>
                </c:pt>
                <c:pt idx="48">
                  <c:v>0.73408430999999996</c:v>
                </c:pt>
                <c:pt idx="49">
                  <c:v>0.73891865999999995</c:v>
                </c:pt>
                <c:pt idx="50">
                  <c:v>0.74375290999999999</c:v>
                </c:pt>
                <c:pt idx="51">
                  <c:v>0.74858712000000005</c:v>
                </c:pt>
                <c:pt idx="52">
                  <c:v>0.75342134000000005</c:v>
                </c:pt>
                <c:pt idx="53">
                  <c:v>0.75825549000000003</c:v>
                </c:pt>
                <c:pt idx="54">
                  <c:v>0.76308960999999997</c:v>
                </c:pt>
                <c:pt idx="55">
                  <c:v>0.76792369000000005</c:v>
                </c:pt>
                <c:pt idx="56">
                  <c:v>0.77275775000000002</c:v>
                </c:pt>
                <c:pt idx="57">
                  <c:v>0.77759175000000003</c:v>
                </c:pt>
                <c:pt idx="58">
                  <c:v>0.78242571999999999</c:v>
                </c:pt>
                <c:pt idx="59">
                  <c:v>0.78725964000000004</c:v>
                </c:pt>
                <c:pt idx="60">
                  <c:v>0.79209348999999996</c:v>
                </c:pt>
                <c:pt idx="61">
                  <c:v>0.79692726999999997</c:v>
                </c:pt>
                <c:pt idx="62">
                  <c:v>0.80134329999999998</c:v>
                </c:pt>
                <c:pt idx="63">
                  <c:v>0.80659471999999999</c:v>
                </c:pt>
                <c:pt idx="64">
                  <c:v>0.81142837000000001</c:v>
                </c:pt>
                <c:pt idx="65">
                  <c:v>0.81626191999999997</c:v>
                </c:pt>
                <c:pt idx="66">
                  <c:v>0.82109544000000001</c:v>
                </c:pt>
                <c:pt idx="67">
                  <c:v>0.82592887000000004</c:v>
                </c:pt>
                <c:pt idx="68">
                  <c:v>0.83076214999999998</c:v>
                </c:pt>
                <c:pt idx="69">
                  <c:v>0.83559528999999999</c:v>
                </c:pt>
                <c:pt idx="70">
                  <c:v>0.84042815999999998</c:v>
                </c:pt>
                <c:pt idx="71">
                  <c:v>0.84526062999999996</c:v>
                </c:pt>
                <c:pt idx="72">
                  <c:v>0.85009263999999995</c:v>
                </c:pt>
                <c:pt idx="73">
                  <c:v>0.85384740999999997</c:v>
                </c:pt>
                <c:pt idx="74">
                  <c:v>0.85724814999999999</c:v>
                </c:pt>
                <c:pt idx="75">
                  <c:v>0.86047501999999998</c:v>
                </c:pt>
                <c:pt idx="76">
                  <c:v>0.86385805000000004</c:v>
                </c:pt>
                <c:pt idx="77">
                  <c:v>0.86688511999999995</c:v>
                </c:pt>
                <c:pt idx="78">
                  <c:v>0.86986775000000005</c:v>
                </c:pt>
                <c:pt idx="79">
                  <c:v>0.87249929000000004</c:v>
                </c:pt>
                <c:pt idx="80">
                  <c:v>0.87513083000000003</c:v>
                </c:pt>
                <c:pt idx="81">
                  <c:v>0.87760273</c:v>
                </c:pt>
                <c:pt idx="82">
                  <c:v>0.88011455000000005</c:v>
                </c:pt>
                <c:pt idx="83">
                  <c:v>0.88236680000000001</c:v>
                </c:pt>
                <c:pt idx="84">
                  <c:v>0.88480539000000002</c:v>
                </c:pt>
                <c:pt idx="85">
                  <c:v>0.88689925999999997</c:v>
                </c:pt>
                <c:pt idx="86">
                  <c:v>0.8887005</c:v>
                </c:pt>
                <c:pt idx="87">
                  <c:v>0.89045319999999994</c:v>
                </c:pt>
                <c:pt idx="88">
                  <c:v>0.89201730999999995</c:v>
                </c:pt>
                <c:pt idx="89">
                  <c:v>0.89373798999999998</c:v>
                </c:pt>
                <c:pt idx="90">
                  <c:v>0.89545843999999997</c:v>
                </c:pt>
                <c:pt idx="91">
                  <c:v>0.89697654999999998</c:v>
                </c:pt>
                <c:pt idx="92">
                  <c:v>0.89855386000000004</c:v>
                </c:pt>
                <c:pt idx="93">
                  <c:v>0.90001529999999996</c:v>
                </c:pt>
                <c:pt idx="94">
                  <c:v>0.90137634</c:v>
                </c:pt>
                <c:pt idx="95">
                  <c:v>0.90237526999999995</c:v>
                </c:pt>
                <c:pt idx="96">
                  <c:v>0.90375196000000002</c:v>
                </c:pt>
                <c:pt idx="97">
                  <c:v>0.90509572000000005</c:v>
                </c:pt>
                <c:pt idx="98">
                  <c:v>0.90604154000000003</c:v>
                </c:pt>
                <c:pt idx="99">
                  <c:v>0.90730069999999996</c:v>
                </c:pt>
                <c:pt idx="100">
                  <c:v>0.90817433999999997</c:v>
                </c:pt>
                <c:pt idx="101">
                  <c:v>0.90895950000000003</c:v>
                </c:pt>
                <c:pt idx="102">
                  <c:v>0.90992114000000002</c:v>
                </c:pt>
                <c:pt idx="103">
                  <c:v>0.91090455999999997</c:v>
                </c:pt>
                <c:pt idx="104">
                  <c:v>0.91177713000000005</c:v>
                </c:pt>
                <c:pt idx="105">
                  <c:v>0.9126341</c:v>
                </c:pt>
                <c:pt idx="106">
                  <c:v>0.91346757000000001</c:v>
                </c:pt>
                <c:pt idx="107">
                  <c:v>0.91426004999999999</c:v>
                </c:pt>
                <c:pt idx="108">
                  <c:v>0.91518032999999999</c:v>
                </c:pt>
                <c:pt idx="109">
                  <c:v>0.91602760000000005</c:v>
                </c:pt>
                <c:pt idx="110">
                  <c:v>0.91624192999999998</c:v>
                </c:pt>
                <c:pt idx="111">
                  <c:v>0.91676270999999998</c:v>
                </c:pt>
                <c:pt idx="112">
                  <c:v>0.91733023000000002</c:v>
                </c:pt>
                <c:pt idx="113">
                  <c:v>0.91776312999999998</c:v>
                </c:pt>
              </c:numCache>
            </c:numRef>
          </c:xVal>
          <c:yVal>
            <c:numRef>
              <c:f>'24.78-B747'!$K$3:$K$116</c:f>
              <c:numCache>
                <c:formatCode>General</c:formatCode>
                <c:ptCount val="114"/>
                <c:pt idx="0">
                  <c:v>186.63168273867043</c:v>
                </c:pt>
                <c:pt idx="1">
                  <c:v>186.63168457859442</c:v>
                </c:pt>
                <c:pt idx="2">
                  <c:v>186.63168716849168</c:v>
                </c:pt>
                <c:pt idx="3">
                  <c:v>186.63169071832465</c:v>
                </c:pt>
                <c:pt idx="4">
                  <c:v>186.63169554670765</c:v>
                </c:pt>
                <c:pt idx="5">
                  <c:v>186.63170206633492</c:v>
                </c:pt>
                <c:pt idx="6">
                  <c:v>186.63171001655493</c:v>
                </c:pt>
                <c:pt idx="7">
                  <c:v>186.63172037261569</c:v>
                </c:pt>
                <c:pt idx="8">
                  <c:v>186.63173378965394</c:v>
                </c:pt>
                <c:pt idx="9">
                  <c:v>186.63175108237533</c:v>
                </c:pt>
                <c:pt idx="10">
                  <c:v>186.63177325948368</c:v>
                </c:pt>
                <c:pt idx="11">
                  <c:v>186.63180156359411</c:v>
                </c:pt>
                <c:pt idx="12">
                  <c:v>186.63183752201087</c:v>
                </c:pt>
                <c:pt idx="13">
                  <c:v>186.63188300148528</c:v>
                </c:pt>
                <c:pt idx="14">
                  <c:v>186.63194027731683</c:v>
                </c:pt>
                <c:pt idx="15">
                  <c:v>186.63201211156655</c:v>
                </c:pt>
                <c:pt idx="16">
                  <c:v>186.6321018467421</c:v>
                </c:pt>
                <c:pt idx="17">
                  <c:v>186.63221351280541</c:v>
                </c:pt>
                <c:pt idx="18">
                  <c:v>186.63235195470082</c:v>
                </c:pt>
                <c:pt idx="19">
                  <c:v>186.63252297677772</c:v>
                </c:pt>
                <c:pt idx="20">
                  <c:v>186.63274772232944</c:v>
                </c:pt>
                <c:pt idx="21">
                  <c:v>186.63299182797283</c:v>
                </c:pt>
                <c:pt idx="22">
                  <c:v>186.63330773009307</c:v>
                </c:pt>
                <c:pt idx="23">
                  <c:v>186.63369284303738</c:v>
                </c:pt>
                <c:pt idx="24">
                  <c:v>186.63416090106375</c:v>
                </c:pt>
                <c:pt idx="25">
                  <c:v>186.63472808550128</c:v>
                </c:pt>
                <c:pt idx="26">
                  <c:v>186.6354134228759</c:v>
                </c:pt>
                <c:pt idx="27">
                  <c:v>186.63623922054563</c:v>
                </c:pt>
                <c:pt idx="28">
                  <c:v>186.63723158525767</c:v>
                </c:pt>
                <c:pt idx="29">
                  <c:v>186.63842098559189</c:v>
                </c:pt>
                <c:pt idx="30">
                  <c:v>186.63984292279312</c:v>
                </c:pt>
                <c:pt idx="31">
                  <c:v>186.64153867104119</c:v>
                </c:pt>
                <c:pt idx="32">
                  <c:v>186.64355604440135</c:v>
                </c:pt>
                <c:pt idx="33">
                  <c:v>186.64595051225183</c:v>
                </c:pt>
                <c:pt idx="34">
                  <c:v>186.64878608419525</c:v>
                </c:pt>
                <c:pt idx="35">
                  <c:v>186.65213663153045</c:v>
                </c:pt>
                <c:pt idx="36">
                  <c:v>186.65608718059502</c:v>
                </c:pt>
                <c:pt idx="37">
                  <c:v>186.66073549433423</c:v>
                </c:pt>
                <c:pt idx="38">
                  <c:v>186.66619371992044</c:v>
                </c:pt>
                <c:pt idx="39">
                  <c:v>186.67259039126665</c:v>
                </c:pt>
                <c:pt idx="40">
                  <c:v>186.6800724971821</c:v>
                </c:pt>
                <c:pt idx="41">
                  <c:v>186.68862495604668</c:v>
                </c:pt>
                <c:pt idx="42">
                  <c:v>186.69898848372293</c:v>
                </c:pt>
                <c:pt idx="43">
                  <c:v>186.71083212866031</c:v>
                </c:pt>
                <c:pt idx="44">
                  <c:v>186.72458683373591</c:v>
                </c:pt>
                <c:pt idx="45">
                  <c:v>186.74053533288526</c:v>
                </c:pt>
                <c:pt idx="46">
                  <c:v>186.75899829686765</c:v>
                </c:pt>
                <c:pt idx="47">
                  <c:v>186.78033860750458</c:v>
                </c:pt>
                <c:pt idx="48">
                  <c:v>186.80496861514658</c:v>
                </c:pt>
                <c:pt idx="49">
                  <c:v>186.83335560422049</c:v>
                </c:pt>
                <c:pt idx="50">
                  <c:v>186.86602689246908</c:v>
                </c:pt>
                <c:pt idx="51">
                  <c:v>186.90358037497103</c:v>
                </c:pt>
                <c:pt idx="52">
                  <c:v>186.94669232280717</c:v>
                </c:pt>
                <c:pt idx="53">
                  <c:v>186.99612617182055</c:v>
                </c:pt>
                <c:pt idx="54">
                  <c:v>187.05274621718985</c:v>
                </c:pt>
                <c:pt idx="55">
                  <c:v>187.11752926070227</c:v>
                </c:pt>
                <c:pt idx="56">
                  <c:v>187.191580624094</c:v>
                </c:pt>
                <c:pt idx="57">
                  <c:v>187.276150247788</c:v>
                </c:pt>
                <c:pt idx="58">
                  <c:v>187.37268345495082</c:v>
                </c:pt>
                <c:pt idx="59">
                  <c:v>187.4836439822684</c:v>
                </c:pt>
                <c:pt idx="60">
                  <c:v>187.61403784700769</c:v>
                </c:pt>
                <c:pt idx="61">
                  <c:v>187.77174058863278</c:v>
                </c:pt>
                <c:pt idx="62">
                  <c:v>187.94878803404211</c:v>
                </c:pt>
                <c:pt idx="63">
                  <c:v>188.21516669654477</c:v>
                </c:pt>
                <c:pt idx="64">
                  <c:v>188.53137519623965</c:v>
                </c:pt>
                <c:pt idx="65">
                  <c:v>188.93598167298055</c:v>
                </c:pt>
                <c:pt idx="66">
                  <c:v>189.45197101903796</c:v>
                </c:pt>
                <c:pt idx="67">
                  <c:v>190.10557248264354</c:v>
                </c:pt>
                <c:pt idx="68">
                  <c:v>190.9263876041249</c:v>
                </c:pt>
                <c:pt idx="69">
                  <c:v>191.94755712493719</c:v>
                </c:pt>
                <c:pt idx="70">
                  <c:v>193.20590916911073</c:v>
                </c:pt>
                <c:pt idx="71">
                  <c:v>194.74221332463094</c:v>
                </c:pt>
                <c:pt idx="72">
                  <c:v>196.60151644558971</c:v>
                </c:pt>
                <c:pt idx="73">
                  <c:v>198.3010912172038</c:v>
                </c:pt>
                <c:pt idx="74">
                  <c:v>200.05600635866381</c:v>
                </c:pt>
                <c:pt idx="75">
                  <c:v>201.92988265095471</c:v>
                </c:pt>
                <c:pt idx="76">
                  <c:v>204.13351078451913</c:v>
                </c:pt>
                <c:pt idx="77">
                  <c:v>206.33148310278219</c:v>
                </c:pt>
                <c:pt idx="78">
                  <c:v>208.7243453028965</c:v>
                </c:pt>
                <c:pt idx="79">
                  <c:v>211.03762651309816</c:v>
                </c:pt>
                <c:pt idx="80">
                  <c:v>213.55466154631517</c:v>
                </c:pt>
                <c:pt idx="81">
                  <c:v>216.11775161823155</c:v>
                </c:pt>
                <c:pt idx="82">
                  <c:v>218.93331567422001</c:v>
                </c:pt>
                <c:pt idx="83">
                  <c:v>221.65103835754167</c:v>
                </c:pt>
                <c:pt idx="84">
                  <c:v>224.81351271917288</c:v>
                </c:pt>
                <c:pt idx="85">
                  <c:v>227.72327638197987</c:v>
                </c:pt>
                <c:pt idx="86">
                  <c:v>230.37895773021796</c:v>
                </c:pt>
                <c:pt idx="87">
                  <c:v>233.1061756566256</c:v>
                </c:pt>
                <c:pt idx="88">
                  <c:v>235.66535839678599</c:v>
                </c:pt>
                <c:pt idx="89">
                  <c:v>238.62456851090229</c:v>
                </c:pt>
                <c:pt idx="90">
                  <c:v>241.74219487743525</c:v>
                </c:pt>
                <c:pt idx="91">
                  <c:v>244.63231139318981</c:v>
                </c:pt>
                <c:pt idx="92">
                  <c:v>247.78095555157543</c:v>
                </c:pt>
                <c:pt idx="93">
                  <c:v>250.83811228514321</c:v>
                </c:pt>
                <c:pt idx="94">
                  <c:v>253.81272034202181</c:v>
                </c:pt>
                <c:pt idx="95">
                  <c:v>256.07793433118667</c:v>
                </c:pt>
                <c:pt idx="96">
                  <c:v>259.31912550768686</c:v>
                </c:pt>
                <c:pt idx="97">
                  <c:v>262.62295523553462</c:v>
                </c:pt>
                <c:pt idx="98">
                  <c:v>265.03570502070079</c:v>
                </c:pt>
                <c:pt idx="99">
                  <c:v>268.36552743285051</c:v>
                </c:pt>
                <c:pt idx="100">
                  <c:v>270.75855415939009</c:v>
                </c:pt>
                <c:pt idx="101">
                  <c:v>272.96965762093845</c:v>
                </c:pt>
                <c:pt idx="102">
                  <c:v>275.75898806334317</c:v>
                </c:pt>
                <c:pt idx="103">
                  <c:v>278.70821195504783</c:v>
                </c:pt>
                <c:pt idx="104">
                  <c:v>281.41086607259047</c:v>
                </c:pt>
                <c:pt idx="105">
                  <c:v>284.14758718741041</c:v>
                </c:pt>
                <c:pt idx="106">
                  <c:v>286.8912806900492</c:v>
                </c:pt>
                <c:pt idx="107">
                  <c:v>289.57860278852593</c:v>
                </c:pt>
                <c:pt idx="108">
                  <c:v>292.80024453883516</c:v>
                </c:pt>
                <c:pt idx="109">
                  <c:v>295.8672470319874</c:v>
                </c:pt>
                <c:pt idx="110">
                  <c:v>296.65906606371141</c:v>
                </c:pt>
                <c:pt idx="111">
                  <c:v>298.61082004851215</c:v>
                </c:pt>
                <c:pt idx="112">
                  <c:v>300.78386028235923</c:v>
                </c:pt>
                <c:pt idx="113">
                  <c:v>302.47487877558427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8CA-8A4E-8DD3-17F2159B0338}"/>
            </c:ext>
          </c:extLst>
        </c:ser>
        <c:ser>
          <c:idx val="3"/>
          <c:order val="10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'24.78-B747'!$C$3:$C$117</c:f>
              <c:numCache>
                <c:formatCode>General</c:formatCode>
                <c:ptCount val="115"/>
                <c:pt idx="0">
                  <c:v>0.50037231999999998</c:v>
                </c:pt>
                <c:pt idx="1">
                  <c:v>0.50562470999999998</c:v>
                </c:pt>
                <c:pt idx="2">
                  <c:v>0.51087724000000001</c:v>
                </c:pt>
                <c:pt idx="3">
                  <c:v>0.51612983999999995</c:v>
                </c:pt>
                <c:pt idx="4">
                  <c:v>0.52096447000000001</c:v>
                </c:pt>
                <c:pt idx="5">
                  <c:v>0.52579909000000002</c:v>
                </c:pt>
                <c:pt idx="6">
                  <c:v>0.53063371999999998</c:v>
                </c:pt>
                <c:pt idx="7">
                  <c:v>0.53546833999999999</c:v>
                </c:pt>
                <c:pt idx="8">
                  <c:v>0.54030297000000005</c:v>
                </c:pt>
                <c:pt idx="9">
                  <c:v>0.54513758999999995</c:v>
                </c:pt>
                <c:pt idx="10">
                  <c:v>0.54997222000000001</c:v>
                </c:pt>
                <c:pt idx="11">
                  <c:v>0.55480684000000002</c:v>
                </c:pt>
                <c:pt idx="12">
                  <c:v>0.55964146999999997</c:v>
                </c:pt>
                <c:pt idx="13">
                  <c:v>0.56447608999999999</c:v>
                </c:pt>
                <c:pt idx="14">
                  <c:v>0.56931072000000005</c:v>
                </c:pt>
                <c:pt idx="15">
                  <c:v>0.57414533999999995</c:v>
                </c:pt>
                <c:pt idx="16">
                  <c:v>0.57897997000000001</c:v>
                </c:pt>
                <c:pt idx="17">
                  <c:v>0.58381459000000002</c:v>
                </c:pt>
                <c:pt idx="18">
                  <c:v>0.58864921999999997</c:v>
                </c:pt>
                <c:pt idx="19">
                  <c:v>0.59348383999999998</c:v>
                </c:pt>
                <c:pt idx="20">
                  <c:v>0.59872879999999995</c:v>
                </c:pt>
                <c:pt idx="21">
                  <c:v>0.6031531</c:v>
                </c:pt>
                <c:pt idx="22">
                  <c:v>0.60798759000000002</c:v>
                </c:pt>
                <c:pt idx="23">
                  <c:v>0.61282212000000003</c:v>
                </c:pt>
                <c:pt idx="24">
                  <c:v>0.61765674000000004</c:v>
                </c:pt>
                <c:pt idx="25">
                  <c:v>0.62249136999999999</c:v>
                </c:pt>
                <c:pt idx="26">
                  <c:v>0.62732599</c:v>
                </c:pt>
                <c:pt idx="27">
                  <c:v>0.63216061999999995</c:v>
                </c:pt>
                <c:pt idx="28">
                  <c:v>0.63699523999999996</c:v>
                </c:pt>
                <c:pt idx="29">
                  <c:v>0.64182987000000002</c:v>
                </c:pt>
                <c:pt idx="30">
                  <c:v>0.64666449000000004</c:v>
                </c:pt>
                <c:pt idx="31">
                  <c:v>0.65149911999999999</c:v>
                </c:pt>
                <c:pt idx="32">
                  <c:v>0.65633374</c:v>
                </c:pt>
                <c:pt idx="33">
                  <c:v>0.66116836999999995</c:v>
                </c:pt>
                <c:pt idx="34">
                  <c:v>0.66600298999999996</c:v>
                </c:pt>
                <c:pt idx="35">
                  <c:v>0.67083742999999996</c:v>
                </c:pt>
                <c:pt idx="36">
                  <c:v>0.67567200999999999</c:v>
                </c:pt>
                <c:pt idx="37">
                  <c:v>0.68050664000000005</c:v>
                </c:pt>
                <c:pt idx="38">
                  <c:v>0.68534125999999995</c:v>
                </c:pt>
                <c:pt idx="39">
                  <c:v>0.69017589000000001</c:v>
                </c:pt>
                <c:pt idx="40">
                  <c:v>0.69501051000000003</c:v>
                </c:pt>
                <c:pt idx="41">
                  <c:v>0.69984535999999997</c:v>
                </c:pt>
                <c:pt idx="42">
                  <c:v>0.70467975999999999</c:v>
                </c:pt>
                <c:pt idx="43">
                  <c:v>0.70951439000000005</c:v>
                </c:pt>
                <c:pt idx="44">
                  <c:v>0.71434902</c:v>
                </c:pt>
                <c:pt idx="45">
                  <c:v>0.71918349000000004</c:v>
                </c:pt>
                <c:pt idx="46">
                  <c:v>0.72401795000000002</c:v>
                </c:pt>
                <c:pt idx="47">
                  <c:v>0.72885243</c:v>
                </c:pt>
                <c:pt idx="48">
                  <c:v>0.73368688999999998</c:v>
                </c:pt>
                <c:pt idx="49">
                  <c:v>0.73852121999999998</c:v>
                </c:pt>
                <c:pt idx="50">
                  <c:v>0.74335561999999999</c:v>
                </c:pt>
                <c:pt idx="51">
                  <c:v>0.74818994999999999</c:v>
                </c:pt>
                <c:pt idx="52">
                  <c:v>0.75302426</c:v>
                </c:pt>
                <c:pt idx="53">
                  <c:v>0.75785857000000001</c:v>
                </c:pt>
                <c:pt idx="54">
                  <c:v>0.76269282000000005</c:v>
                </c:pt>
                <c:pt idx="55">
                  <c:v>0.76752701999999995</c:v>
                </c:pt>
                <c:pt idx="56">
                  <c:v>0.77236121000000002</c:v>
                </c:pt>
                <c:pt idx="57">
                  <c:v>0.77719532999999996</c:v>
                </c:pt>
                <c:pt idx="58">
                  <c:v>0.78202943000000003</c:v>
                </c:pt>
                <c:pt idx="59">
                  <c:v>0.78686352000000004</c:v>
                </c:pt>
                <c:pt idx="60">
                  <c:v>0.79169750999999999</c:v>
                </c:pt>
                <c:pt idx="61">
                  <c:v>0.79653147000000002</c:v>
                </c:pt>
                <c:pt idx="62">
                  <c:v>0.80191860999999998</c:v>
                </c:pt>
                <c:pt idx="63">
                  <c:v>0.80619921000000005</c:v>
                </c:pt>
                <c:pt idx="64">
                  <c:v>0.811033</c:v>
                </c:pt>
                <c:pt idx="65">
                  <c:v>0.81586669999999994</c:v>
                </c:pt>
                <c:pt idx="66">
                  <c:v>0.82070030000000005</c:v>
                </c:pt>
                <c:pt idx="67">
                  <c:v>0.82553370999999998</c:v>
                </c:pt>
                <c:pt idx="68">
                  <c:v>0.83036701999999996</c:v>
                </c:pt>
                <c:pt idx="69">
                  <c:v>0.83520004999999997</c:v>
                </c:pt>
                <c:pt idx="70">
                  <c:v>0.84003278999999997</c:v>
                </c:pt>
                <c:pt idx="71">
                  <c:v>0.84486508999999999</c:v>
                </c:pt>
                <c:pt idx="72">
                  <c:v>0.84886139999999999</c:v>
                </c:pt>
                <c:pt idx="73">
                  <c:v>0.85285721000000003</c:v>
                </c:pt>
                <c:pt idx="74">
                  <c:v>0.85683120999999995</c:v>
                </c:pt>
                <c:pt idx="75">
                  <c:v>0.86064790000000002</c:v>
                </c:pt>
                <c:pt idx="76">
                  <c:v>0.86390138000000005</c:v>
                </c:pt>
                <c:pt idx="77">
                  <c:v>0.86655495000000005</c:v>
                </c:pt>
                <c:pt idx="78">
                  <c:v>0.86982415999999996</c:v>
                </c:pt>
                <c:pt idx="79">
                  <c:v>0.87289527</c:v>
                </c:pt>
                <c:pt idx="80">
                  <c:v>0.87596662000000003</c:v>
                </c:pt>
                <c:pt idx="81">
                  <c:v>0.87868568000000002</c:v>
                </c:pt>
                <c:pt idx="82">
                  <c:v>0.88103003000000002</c:v>
                </c:pt>
                <c:pt idx="83">
                  <c:v>0.88383177000000002</c:v>
                </c:pt>
                <c:pt idx="84">
                  <c:v>0.88595743000000005</c:v>
                </c:pt>
                <c:pt idx="85">
                  <c:v>0.88828353999999998</c:v>
                </c:pt>
                <c:pt idx="86">
                  <c:v>0.89050220000000002</c:v>
                </c:pt>
                <c:pt idx="87">
                  <c:v>0.89225542000000002</c:v>
                </c:pt>
                <c:pt idx="88">
                  <c:v>0.89400776000000004</c:v>
                </c:pt>
                <c:pt idx="89">
                  <c:v>0.89557180999999997</c:v>
                </c:pt>
                <c:pt idx="90">
                  <c:v>0.89713794000000002</c:v>
                </c:pt>
                <c:pt idx="91">
                  <c:v>0.89840812999999997</c:v>
                </c:pt>
                <c:pt idx="92">
                  <c:v>0.89977609999999997</c:v>
                </c:pt>
                <c:pt idx="93">
                  <c:v>0.90123233000000003</c:v>
                </c:pt>
                <c:pt idx="94">
                  <c:v>0.90247801000000005</c:v>
                </c:pt>
                <c:pt idx="95">
                  <c:v>0.90370866999999999</c:v>
                </c:pt>
                <c:pt idx="96">
                  <c:v>0.90522457000000001</c:v>
                </c:pt>
                <c:pt idx="97">
                  <c:v>0.90655474999999996</c:v>
                </c:pt>
                <c:pt idx="98">
                  <c:v>0.90759608999999997</c:v>
                </c:pt>
                <c:pt idx="99">
                  <c:v>0.90857885000000005</c:v>
                </c:pt>
                <c:pt idx="100">
                  <c:v>0.90946799</c:v>
                </c:pt>
                <c:pt idx="101">
                  <c:v>0.91019464000000005</c:v>
                </c:pt>
                <c:pt idx="102">
                  <c:v>0.91108387999999996</c:v>
                </c:pt>
                <c:pt idx="103">
                  <c:v>0.91190996000000002</c:v>
                </c:pt>
                <c:pt idx="104">
                  <c:v>0.91266806</c:v>
                </c:pt>
                <c:pt idx="105">
                  <c:v>0.91344687999999996</c:v>
                </c:pt>
                <c:pt idx="106">
                  <c:v>0.91431963999999999</c:v>
                </c:pt>
                <c:pt idx="107">
                  <c:v>0.91477478000000001</c:v>
                </c:pt>
                <c:pt idx="108">
                  <c:v>0.91564736000000002</c:v>
                </c:pt>
                <c:pt idx="109">
                  <c:v>0.91651917999999999</c:v>
                </c:pt>
                <c:pt idx="110">
                  <c:v>0.91739117999999997</c:v>
                </c:pt>
                <c:pt idx="111">
                  <c:v>0.91826308999999995</c:v>
                </c:pt>
                <c:pt idx="112">
                  <c:v>0.91913564000000003</c:v>
                </c:pt>
                <c:pt idx="113">
                  <c:v>0.91969047000000004</c:v>
                </c:pt>
                <c:pt idx="114">
                  <c:v>0.92028739999999998</c:v>
                </c:pt>
              </c:numCache>
            </c:numRef>
          </c:xVal>
          <c:yVal>
            <c:numRef>
              <c:f>'24.78-B747'!$D$3:$D$117</c:f>
              <c:numCache>
                <c:formatCode>General</c:formatCode>
                <c:ptCount val="115"/>
                <c:pt idx="0">
                  <c:v>164.58768800000001</c:v>
                </c:pt>
                <c:pt idx="1">
                  <c:v>164.68710799999999</c:v>
                </c:pt>
                <c:pt idx="2">
                  <c:v>164.71716900000001</c:v>
                </c:pt>
                <c:pt idx="3">
                  <c:v>164.71716900000001</c:v>
                </c:pt>
                <c:pt idx="4">
                  <c:v>164.71716900000001</c:v>
                </c:pt>
                <c:pt idx="5">
                  <c:v>164.71716900000001</c:v>
                </c:pt>
                <c:pt idx="6">
                  <c:v>164.71716900000001</c:v>
                </c:pt>
                <c:pt idx="7">
                  <c:v>164.71716900000001</c:v>
                </c:pt>
                <c:pt idx="8">
                  <c:v>164.71716900000001</c:v>
                </c:pt>
                <c:pt idx="9">
                  <c:v>164.71716900000001</c:v>
                </c:pt>
                <c:pt idx="10">
                  <c:v>164.71716900000001</c:v>
                </c:pt>
                <c:pt idx="11">
                  <c:v>164.71716900000001</c:v>
                </c:pt>
                <c:pt idx="12">
                  <c:v>164.71716900000001</c:v>
                </c:pt>
                <c:pt idx="13">
                  <c:v>164.71716900000001</c:v>
                </c:pt>
                <c:pt idx="14">
                  <c:v>164.71716900000001</c:v>
                </c:pt>
                <c:pt idx="15">
                  <c:v>164.71716900000001</c:v>
                </c:pt>
                <c:pt idx="16">
                  <c:v>164.71716900000001</c:v>
                </c:pt>
                <c:pt idx="17">
                  <c:v>164.71716900000001</c:v>
                </c:pt>
                <c:pt idx="18">
                  <c:v>164.71716900000001</c:v>
                </c:pt>
                <c:pt idx="19">
                  <c:v>164.71716900000001</c:v>
                </c:pt>
                <c:pt idx="20">
                  <c:v>164.66227699999999</c:v>
                </c:pt>
                <c:pt idx="21">
                  <c:v>164.71716900000001</c:v>
                </c:pt>
                <c:pt idx="22">
                  <c:v>164.77729099999999</c:v>
                </c:pt>
                <c:pt idx="23">
                  <c:v>164.827392</c:v>
                </c:pt>
                <c:pt idx="24">
                  <c:v>164.827392</c:v>
                </c:pt>
                <c:pt idx="25">
                  <c:v>164.827392</c:v>
                </c:pt>
                <c:pt idx="26">
                  <c:v>164.827392</c:v>
                </c:pt>
                <c:pt idx="27">
                  <c:v>164.827392</c:v>
                </c:pt>
                <c:pt idx="28">
                  <c:v>164.827392</c:v>
                </c:pt>
                <c:pt idx="29">
                  <c:v>164.827392</c:v>
                </c:pt>
                <c:pt idx="30">
                  <c:v>164.827392</c:v>
                </c:pt>
                <c:pt idx="31">
                  <c:v>164.827392</c:v>
                </c:pt>
                <c:pt idx="32">
                  <c:v>164.827392</c:v>
                </c:pt>
                <c:pt idx="33">
                  <c:v>164.827392</c:v>
                </c:pt>
                <c:pt idx="34">
                  <c:v>164.827392</c:v>
                </c:pt>
                <c:pt idx="35">
                  <c:v>164.917575</c:v>
                </c:pt>
                <c:pt idx="36">
                  <c:v>164.93761599999999</c:v>
                </c:pt>
                <c:pt idx="37">
                  <c:v>164.93761599999999</c:v>
                </c:pt>
                <c:pt idx="38">
                  <c:v>164.93761599999999</c:v>
                </c:pt>
                <c:pt idx="39">
                  <c:v>164.93761599999999</c:v>
                </c:pt>
                <c:pt idx="40">
                  <c:v>164.93761599999999</c:v>
                </c:pt>
                <c:pt idx="41">
                  <c:v>164.832335</c:v>
                </c:pt>
                <c:pt idx="42">
                  <c:v>164.93761599999999</c:v>
                </c:pt>
                <c:pt idx="43">
                  <c:v>164.93761599999999</c:v>
                </c:pt>
                <c:pt idx="44">
                  <c:v>164.93761599999999</c:v>
                </c:pt>
                <c:pt idx="45">
                  <c:v>165.007758</c:v>
                </c:pt>
                <c:pt idx="46">
                  <c:v>165.08792</c:v>
                </c:pt>
                <c:pt idx="47">
                  <c:v>165.158063</c:v>
                </c:pt>
                <c:pt idx="48">
                  <c:v>165.238225</c:v>
                </c:pt>
                <c:pt idx="49">
                  <c:v>165.37850900000001</c:v>
                </c:pt>
                <c:pt idx="50">
                  <c:v>165.488733</c:v>
                </c:pt>
                <c:pt idx="51">
                  <c:v>165.629017</c:v>
                </c:pt>
                <c:pt idx="52">
                  <c:v>165.77932200000001</c:v>
                </c:pt>
                <c:pt idx="53">
                  <c:v>165.92962600000001</c:v>
                </c:pt>
                <c:pt idx="54">
                  <c:v>166.10999200000001</c:v>
                </c:pt>
                <c:pt idx="55">
                  <c:v>166.31039799999999</c:v>
                </c:pt>
                <c:pt idx="56">
                  <c:v>166.520824</c:v>
                </c:pt>
                <c:pt idx="57">
                  <c:v>166.761312</c:v>
                </c:pt>
                <c:pt idx="58">
                  <c:v>167.011819</c:v>
                </c:pt>
                <c:pt idx="59">
                  <c:v>167.272347</c:v>
                </c:pt>
                <c:pt idx="60">
                  <c:v>167.572956</c:v>
                </c:pt>
                <c:pt idx="61">
                  <c:v>167.89360600000001</c:v>
                </c:pt>
                <c:pt idx="62">
                  <c:v>168.31718799999999</c:v>
                </c:pt>
                <c:pt idx="63">
                  <c:v>168.61506800000001</c:v>
                </c:pt>
                <c:pt idx="64">
                  <c:v>169.01588100000001</c:v>
                </c:pt>
                <c:pt idx="65">
                  <c:v>169.456774</c:v>
                </c:pt>
                <c:pt idx="66">
                  <c:v>169.94776899999999</c:v>
                </c:pt>
                <c:pt idx="67">
                  <c:v>170.52894699999999</c:v>
                </c:pt>
                <c:pt idx="68">
                  <c:v>171.16022599999999</c:v>
                </c:pt>
                <c:pt idx="69">
                  <c:v>171.92177000000001</c:v>
                </c:pt>
                <c:pt idx="70">
                  <c:v>172.82359700000001</c:v>
                </c:pt>
                <c:pt idx="71">
                  <c:v>173.93585100000001</c:v>
                </c:pt>
                <c:pt idx="72">
                  <c:v>175.068929</c:v>
                </c:pt>
                <c:pt idx="73">
                  <c:v>176.443276</c:v>
                </c:pt>
                <c:pt idx="74">
                  <c:v>177.94755799999999</c:v>
                </c:pt>
                <c:pt idx="75">
                  <c:v>180.18867900000001</c:v>
                </c:pt>
                <c:pt idx="76">
                  <c:v>182.475031</c:v>
                </c:pt>
                <c:pt idx="77">
                  <c:v>184.881575</c:v>
                </c:pt>
                <c:pt idx="78">
                  <c:v>187.55812299999999</c:v>
                </c:pt>
                <c:pt idx="79">
                  <c:v>190.17199099999999</c:v>
                </c:pt>
                <c:pt idx="80">
                  <c:v>192.67563699999999</c:v>
                </c:pt>
                <c:pt idx="81">
                  <c:v>195.084585</c:v>
                </c:pt>
                <c:pt idx="82">
                  <c:v>197.286384</c:v>
                </c:pt>
                <c:pt idx="83">
                  <c:v>200.27696800000001</c:v>
                </c:pt>
                <c:pt idx="84">
                  <c:v>202.712873</c:v>
                </c:pt>
                <c:pt idx="85">
                  <c:v>205.46163300000001</c:v>
                </c:pt>
                <c:pt idx="86">
                  <c:v>208.42371199999999</c:v>
                </c:pt>
                <c:pt idx="87">
                  <c:v>210.73542800000001</c:v>
                </c:pt>
                <c:pt idx="88">
                  <c:v>213.46345600000001</c:v>
                </c:pt>
                <c:pt idx="89">
                  <c:v>216.15999299999999</c:v>
                </c:pt>
                <c:pt idx="90">
                  <c:v>218.73510099999999</c:v>
                </c:pt>
                <c:pt idx="91">
                  <c:v>221.25681700000001</c:v>
                </c:pt>
                <c:pt idx="92">
                  <c:v>223.890368</c:v>
                </c:pt>
                <c:pt idx="93">
                  <c:v>226.55843200000001</c:v>
                </c:pt>
                <c:pt idx="94">
                  <c:v>229.122569</c:v>
                </c:pt>
                <c:pt idx="95">
                  <c:v>231.98872499999999</c:v>
                </c:pt>
                <c:pt idx="96">
                  <c:v>235.31523999999999</c:v>
                </c:pt>
                <c:pt idx="97">
                  <c:v>238.505595</c:v>
                </c:pt>
                <c:pt idx="98">
                  <c:v>241.24459999999999</c:v>
                </c:pt>
                <c:pt idx="99">
                  <c:v>244.18227300000001</c:v>
                </c:pt>
                <c:pt idx="100">
                  <c:v>246.855189</c:v>
                </c:pt>
                <c:pt idx="101">
                  <c:v>249.36872099999999</c:v>
                </c:pt>
                <c:pt idx="102">
                  <c:v>251.95017999999999</c:v>
                </c:pt>
                <c:pt idx="103">
                  <c:v>254.379784</c:v>
                </c:pt>
                <c:pt idx="104">
                  <c:v>257.281363</c:v>
                </c:pt>
                <c:pt idx="105">
                  <c:v>260.16387900000001</c:v>
                </c:pt>
                <c:pt idx="106">
                  <c:v>263.16151600000001</c:v>
                </c:pt>
                <c:pt idx="107">
                  <c:v>265.99084399999998</c:v>
                </c:pt>
                <c:pt idx="108">
                  <c:v>269.07114899999999</c:v>
                </c:pt>
                <c:pt idx="109">
                  <c:v>272.51838500000002</c:v>
                </c:pt>
                <c:pt idx="110">
                  <c:v>275.87744199999997</c:v>
                </c:pt>
                <c:pt idx="111">
                  <c:v>279.28058900000002</c:v>
                </c:pt>
                <c:pt idx="112">
                  <c:v>282.38062100000002</c:v>
                </c:pt>
                <c:pt idx="113">
                  <c:v>285.30467199999998</c:v>
                </c:pt>
                <c:pt idx="114">
                  <c:v>287.94690200000002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D21B-6C4A-9653-8736EC345C1E}"/>
            </c:ext>
          </c:extLst>
        </c:ser>
        <c:ser>
          <c:idx val="11"/>
          <c:order val="11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'24.78-B747'!$C$3:$C$117</c:f>
              <c:numCache>
                <c:formatCode>General</c:formatCode>
                <c:ptCount val="115"/>
                <c:pt idx="0">
                  <c:v>0.50037231999999998</c:v>
                </c:pt>
                <c:pt idx="1">
                  <c:v>0.50562470999999998</c:v>
                </c:pt>
                <c:pt idx="2">
                  <c:v>0.51087724000000001</c:v>
                </c:pt>
                <c:pt idx="3">
                  <c:v>0.51612983999999995</c:v>
                </c:pt>
                <c:pt idx="4">
                  <c:v>0.52096447000000001</c:v>
                </c:pt>
                <c:pt idx="5">
                  <c:v>0.52579909000000002</c:v>
                </c:pt>
                <c:pt idx="6">
                  <c:v>0.53063371999999998</c:v>
                </c:pt>
                <c:pt idx="7">
                  <c:v>0.53546833999999999</c:v>
                </c:pt>
                <c:pt idx="8">
                  <c:v>0.54030297000000005</c:v>
                </c:pt>
                <c:pt idx="9">
                  <c:v>0.54513758999999995</c:v>
                </c:pt>
                <c:pt idx="10">
                  <c:v>0.54997222000000001</c:v>
                </c:pt>
                <c:pt idx="11">
                  <c:v>0.55480684000000002</c:v>
                </c:pt>
                <c:pt idx="12">
                  <c:v>0.55964146999999997</c:v>
                </c:pt>
                <c:pt idx="13">
                  <c:v>0.56447608999999999</c:v>
                </c:pt>
                <c:pt idx="14">
                  <c:v>0.56931072000000005</c:v>
                </c:pt>
                <c:pt idx="15">
                  <c:v>0.57414533999999995</c:v>
                </c:pt>
                <c:pt idx="16">
                  <c:v>0.57897997000000001</c:v>
                </c:pt>
                <c:pt idx="17">
                  <c:v>0.58381459000000002</c:v>
                </c:pt>
                <c:pt idx="18">
                  <c:v>0.58864921999999997</c:v>
                </c:pt>
                <c:pt idx="19">
                  <c:v>0.59348383999999998</c:v>
                </c:pt>
                <c:pt idx="20">
                  <c:v>0.59872879999999995</c:v>
                </c:pt>
                <c:pt idx="21">
                  <c:v>0.6031531</c:v>
                </c:pt>
                <c:pt idx="22">
                  <c:v>0.60798759000000002</c:v>
                </c:pt>
                <c:pt idx="23">
                  <c:v>0.61282212000000003</c:v>
                </c:pt>
                <c:pt idx="24">
                  <c:v>0.61765674000000004</c:v>
                </c:pt>
                <c:pt idx="25">
                  <c:v>0.62249136999999999</c:v>
                </c:pt>
                <c:pt idx="26">
                  <c:v>0.62732599</c:v>
                </c:pt>
                <c:pt idx="27">
                  <c:v>0.63216061999999995</c:v>
                </c:pt>
                <c:pt idx="28">
                  <c:v>0.63699523999999996</c:v>
                </c:pt>
                <c:pt idx="29">
                  <c:v>0.64182987000000002</c:v>
                </c:pt>
                <c:pt idx="30">
                  <c:v>0.64666449000000004</c:v>
                </c:pt>
                <c:pt idx="31">
                  <c:v>0.65149911999999999</c:v>
                </c:pt>
                <c:pt idx="32">
                  <c:v>0.65633374</c:v>
                </c:pt>
                <c:pt idx="33">
                  <c:v>0.66116836999999995</c:v>
                </c:pt>
                <c:pt idx="34">
                  <c:v>0.66600298999999996</c:v>
                </c:pt>
                <c:pt idx="35">
                  <c:v>0.67083742999999996</c:v>
                </c:pt>
                <c:pt idx="36">
                  <c:v>0.67567200999999999</c:v>
                </c:pt>
                <c:pt idx="37">
                  <c:v>0.68050664000000005</c:v>
                </c:pt>
                <c:pt idx="38">
                  <c:v>0.68534125999999995</c:v>
                </c:pt>
                <c:pt idx="39">
                  <c:v>0.69017589000000001</c:v>
                </c:pt>
                <c:pt idx="40">
                  <c:v>0.69501051000000003</c:v>
                </c:pt>
                <c:pt idx="41">
                  <c:v>0.69984535999999997</c:v>
                </c:pt>
                <c:pt idx="42">
                  <c:v>0.70467975999999999</c:v>
                </c:pt>
                <c:pt idx="43">
                  <c:v>0.70951439000000005</c:v>
                </c:pt>
                <c:pt idx="44">
                  <c:v>0.71434902</c:v>
                </c:pt>
                <c:pt idx="45">
                  <c:v>0.71918349000000004</c:v>
                </c:pt>
                <c:pt idx="46">
                  <c:v>0.72401795000000002</c:v>
                </c:pt>
                <c:pt idx="47">
                  <c:v>0.72885243</c:v>
                </c:pt>
                <c:pt idx="48">
                  <c:v>0.73368688999999998</c:v>
                </c:pt>
                <c:pt idx="49">
                  <c:v>0.73852121999999998</c:v>
                </c:pt>
                <c:pt idx="50">
                  <c:v>0.74335561999999999</c:v>
                </c:pt>
                <c:pt idx="51">
                  <c:v>0.74818994999999999</c:v>
                </c:pt>
                <c:pt idx="52">
                  <c:v>0.75302426</c:v>
                </c:pt>
                <c:pt idx="53">
                  <c:v>0.75785857000000001</c:v>
                </c:pt>
                <c:pt idx="54">
                  <c:v>0.76269282000000005</c:v>
                </c:pt>
                <c:pt idx="55">
                  <c:v>0.76752701999999995</c:v>
                </c:pt>
                <c:pt idx="56">
                  <c:v>0.77236121000000002</c:v>
                </c:pt>
                <c:pt idx="57">
                  <c:v>0.77719532999999996</c:v>
                </c:pt>
                <c:pt idx="58">
                  <c:v>0.78202943000000003</c:v>
                </c:pt>
                <c:pt idx="59">
                  <c:v>0.78686352000000004</c:v>
                </c:pt>
                <c:pt idx="60">
                  <c:v>0.79169750999999999</c:v>
                </c:pt>
                <c:pt idx="61">
                  <c:v>0.79653147000000002</c:v>
                </c:pt>
                <c:pt idx="62">
                  <c:v>0.80191860999999998</c:v>
                </c:pt>
                <c:pt idx="63">
                  <c:v>0.80619921000000005</c:v>
                </c:pt>
                <c:pt idx="64">
                  <c:v>0.811033</c:v>
                </c:pt>
                <c:pt idx="65">
                  <c:v>0.81586669999999994</c:v>
                </c:pt>
                <c:pt idx="66">
                  <c:v>0.82070030000000005</c:v>
                </c:pt>
                <c:pt idx="67">
                  <c:v>0.82553370999999998</c:v>
                </c:pt>
                <c:pt idx="68">
                  <c:v>0.83036701999999996</c:v>
                </c:pt>
                <c:pt idx="69">
                  <c:v>0.83520004999999997</c:v>
                </c:pt>
                <c:pt idx="70">
                  <c:v>0.84003278999999997</c:v>
                </c:pt>
                <c:pt idx="71">
                  <c:v>0.84486508999999999</c:v>
                </c:pt>
                <c:pt idx="72">
                  <c:v>0.84886139999999999</c:v>
                </c:pt>
                <c:pt idx="73">
                  <c:v>0.85285721000000003</c:v>
                </c:pt>
                <c:pt idx="74">
                  <c:v>0.85683120999999995</c:v>
                </c:pt>
                <c:pt idx="75">
                  <c:v>0.86064790000000002</c:v>
                </c:pt>
                <c:pt idx="76">
                  <c:v>0.86390138000000005</c:v>
                </c:pt>
                <c:pt idx="77">
                  <c:v>0.86655495000000005</c:v>
                </c:pt>
                <c:pt idx="78">
                  <c:v>0.86982415999999996</c:v>
                </c:pt>
                <c:pt idx="79">
                  <c:v>0.87289527</c:v>
                </c:pt>
                <c:pt idx="80">
                  <c:v>0.87596662000000003</c:v>
                </c:pt>
                <c:pt idx="81">
                  <c:v>0.87868568000000002</c:v>
                </c:pt>
                <c:pt idx="82">
                  <c:v>0.88103003000000002</c:v>
                </c:pt>
                <c:pt idx="83">
                  <c:v>0.88383177000000002</c:v>
                </c:pt>
                <c:pt idx="84">
                  <c:v>0.88595743000000005</c:v>
                </c:pt>
                <c:pt idx="85">
                  <c:v>0.88828353999999998</c:v>
                </c:pt>
                <c:pt idx="86">
                  <c:v>0.89050220000000002</c:v>
                </c:pt>
                <c:pt idx="87">
                  <c:v>0.89225542000000002</c:v>
                </c:pt>
                <c:pt idx="88">
                  <c:v>0.89400776000000004</c:v>
                </c:pt>
                <c:pt idx="89">
                  <c:v>0.89557180999999997</c:v>
                </c:pt>
                <c:pt idx="90">
                  <c:v>0.89713794000000002</c:v>
                </c:pt>
                <c:pt idx="91">
                  <c:v>0.89840812999999997</c:v>
                </c:pt>
                <c:pt idx="92">
                  <c:v>0.89977609999999997</c:v>
                </c:pt>
                <c:pt idx="93">
                  <c:v>0.90123233000000003</c:v>
                </c:pt>
                <c:pt idx="94">
                  <c:v>0.90247801000000005</c:v>
                </c:pt>
                <c:pt idx="95">
                  <c:v>0.90370866999999999</c:v>
                </c:pt>
                <c:pt idx="96">
                  <c:v>0.90522457000000001</c:v>
                </c:pt>
                <c:pt idx="97">
                  <c:v>0.90655474999999996</c:v>
                </c:pt>
                <c:pt idx="98">
                  <c:v>0.90759608999999997</c:v>
                </c:pt>
                <c:pt idx="99">
                  <c:v>0.90857885000000005</c:v>
                </c:pt>
                <c:pt idx="100">
                  <c:v>0.90946799</c:v>
                </c:pt>
                <c:pt idx="101">
                  <c:v>0.91019464000000005</c:v>
                </c:pt>
                <c:pt idx="102">
                  <c:v>0.91108387999999996</c:v>
                </c:pt>
                <c:pt idx="103">
                  <c:v>0.91190996000000002</c:v>
                </c:pt>
                <c:pt idx="104">
                  <c:v>0.91266806</c:v>
                </c:pt>
                <c:pt idx="105">
                  <c:v>0.91344687999999996</c:v>
                </c:pt>
                <c:pt idx="106">
                  <c:v>0.91431963999999999</c:v>
                </c:pt>
                <c:pt idx="107">
                  <c:v>0.91477478000000001</c:v>
                </c:pt>
                <c:pt idx="108">
                  <c:v>0.91564736000000002</c:v>
                </c:pt>
                <c:pt idx="109">
                  <c:v>0.91651917999999999</c:v>
                </c:pt>
                <c:pt idx="110">
                  <c:v>0.91739117999999997</c:v>
                </c:pt>
                <c:pt idx="111">
                  <c:v>0.91826308999999995</c:v>
                </c:pt>
                <c:pt idx="112">
                  <c:v>0.91913564000000003</c:v>
                </c:pt>
                <c:pt idx="113">
                  <c:v>0.91969047000000004</c:v>
                </c:pt>
                <c:pt idx="114">
                  <c:v>0.92028739999999998</c:v>
                </c:pt>
              </c:numCache>
            </c:numRef>
          </c:xVal>
          <c:yVal>
            <c:numRef>
              <c:f>'24.78-B747'!$E$3:$E$117</c:f>
              <c:numCache>
                <c:formatCode>General</c:formatCode>
                <c:ptCount val="115"/>
                <c:pt idx="0">
                  <c:v>162.54764802023774</c:v>
                </c:pt>
                <c:pt idx="1">
                  <c:v>162.54764887632845</c:v>
                </c:pt>
                <c:pt idx="2">
                  <c:v>162.54765005842904</c:v>
                </c:pt>
                <c:pt idx="3">
                  <c:v>162.54765167762611</c:v>
                </c:pt>
                <c:pt idx="4">
                  <c:v>162.54765367810552</c:v>
                </c:pt>
                <c:pt idx="5">
                  <c:v>162.54765631549392</c:v>
                </c:pt>
                <c:pt idx="6">
                  <c:v>162.54765977208359</c:v>
                </c:pt>
                <c:pt idx="7">
                  <c:v>162.54766427671473</c:v>
                </c:pt>
                <c:pt idx="8">
                  <c:v>162.54767011537027</c:v>
                </c:pt>
                <c:pt idx="9">
                  <c:v>162.54767764372255</c:v>
                </c:pt>
                <c:pt idx="10">
                  <c:v>162.54768730230393</c:v>
                </c:pt>
                <c:pt idx="11">
                  <c:v>162.54769963430522</c:v>
                </c:pt>
                <c:pt idx="12">
                  <c:v>162.54771530699423</c:v>
                </c:pt>
                <c:pt idx="13">
                  <c:v>162.54773513661897</c:v>
                </c:pt>
                <c:pt idx="14">
                  <c:v>162.54776011825729</c:v>
                </c:pt>
                <c:pt idx="15">
                  <c:v>162.54779146021914</c:v>
                </c:pt>
                <c:pt idx="16">
                  <c:v>162.54783062515028</c:v>
                </c:pt>
                <c:pt idx="17">
                  <c:v>162.54787937699768</c:v>
                </c:pt>
                <c:pt idx="18">
                  <c:v>162.5479398369861</c:v>
                </c:pt>
                <c:pt idx="19">
                  <c:v>162.54801454703244</c:v>
                </c:pt>
                <c:pt idx="20">
                  <c:v>162.54811526038992</c:v>
                </c:pt>
                <c:pt idx="21">
                  <c:v>162.5482194506946</c:v>
                </c:pt>
                <c:pt idx="22">
                  <c:v>162.5483575592437</c:v>
                </c:pt>
                <c:pt idx="23">
                  <c:v>162.54852596988277</c:v>
                </c:pt>
                <c:pt idx="24">
                  <c:v>162.5487307062356</c:v>
                </c:pt>
                <c:pt idx="25">
                  <c:v>162.54897886272241</c:v>
                </c:pt>
                <c:pt idx="26">
                  <c:v>162.54927878247219</c:v>
                </c:pt>
                <c:pt idx="27">
                  <c:v>162.54964025410681</c:v>
                </c:pt>
                <c:pt idx="28">
                  <c:v>162.55007472963487</c:v>
                </c:pt>
                <c:pt idx="29">
                  <c:v>162.55059558403229</c:v>
                </c:pt>
                <c:pt idx="30">
                  <c:v>162.55121839564768</c:v>
                </c:pt>
                <c:pt idx="31">
                  <c:v>162.55196128103569</c:v>
                </c:pt>
                <c:pt idx="32">
                  <c:v>162.55284525343163</c:v>
                </c:pt>
                <c:pt idx="33">
                  <c:v>162.5538946521477</c:v>
                </c:pt>
                <c:pt idx="34">
                  <c:v>162.55513759816336</c:v>
                </c:pt>
                <c:pt idx="35">
                  <c:v>162.55660647936068</c:v>
                </c:pt>
                <c:pt idx="36">
                  <c:v>162.55833875048228</c:v>
                </c:pt>
                <c:pt idx="37">
                  <c:v>162.56037734443663</c:v>
                </c:pt>
                <c:pt idx="38">
                  <c:v>162.56277153270145</c:v>
                </c:pt>
                <c:pt idx="39">
                  <c:v>162.56557780847811</c:v>
                </c:pt>
                <c:pt idx="40">
                  <c:v>162.5688607841623</c:v>
                </c:pt>
                <c:pt idx="41">
                  <c:v>162.57269449323076</c:v>
                </c:pt>
                <c:pt idx="42">
                  <c:v>162.57716259038358</c:v>
                </c:pt>
                <c:pt idx="43">
                  <c:v>162.58236163932992</c:v>
                </c:pt>
                <c:pt idx="44">
                  <c:v>162.58840067387254</c:v>
                </c:pt>
                <c:pt idx="45">
                  <c:v>162.59540361328871</c:v>
                </c:pt>
                <c:pt idx="46">
                  <c:v>162.60351161222525</c:v>
                </c:pt>
                <c:pt idx="47">
                  <c:v>162.61288467220379</c:v>
                </c:pt>
                <c:pt idx="48">
                  <c:v>162.62370401786859</c:v>
                </c:pt>
                <c:pt idx="49">
                  <c:v>162.63617468058044</c:v>
                </c:pt>
                <c:pt idx="50">
                  <c:v>162.65052958761089</c:v>
                </c:pt>
                <c:pt idx="51">
                  <c:v>162.66703129874827</c:v>
                </c:pt>
                <c:pt idx="52">
                  <c:v>162.68597733732483</c:v>
                </c:pt>
                <c:pt idx="53">
                  <c:v>162.70770405393091</c:v>
                </c:pt>
                <c:pt idx="54">
                  <c:v>162.73259134133005</c:v>
                </c:pt>
                <c:pt idx="55">
                  <c:v>162.76106906846718</c:v>
                </c:pt>
                <c:pt idx="56">
                  <c:v>162.79362423872465</c:v>
                </c:pt>
                <c:pt idx="57">
                  <c:v>162.83108539280101</c:v>
                </c:pt>
                <c:pt idx="58">
                  <c:v>162.87611503838872</c:v>
                </c:pt>
                <c:pt idx="59">
                  <c:v>162.93404819893601</c:v>
                </c:pt>
                <c:pt idx="60">
                  <c:v>163.01293464628586</c:v>
                </c:pt>
                <c:pt idx="61">
                  <c:v>163.12355642572302</c:v>
                </c:pt>
                <c:pt idx="62">
                  <c:v>163.30087330465054</c:v>
                </c:pt>
                <c:pt idx="63">
                  <c:v>163.49688213319422</c:v>
                </c:pt>
                <c:pt idx="64">
                  <c:v>163.79496573012253</c:v>
                </c:pt>
                <c:pt idx="65">
                  <c:v>164.19559260670252</c:v>
                </c:pt>
                <c:pt idx="66">
                  <c:v>164.72351785002166</c:v>
                </c:pt>
                <c:pt idx="67">
                  <c:v>165.40637947779112</c:v>
                </c:pt>
                <c:pt idx="68">
                  <c:v>166.27478701125693</c:v>
                </c:pt>
                <c:pt idx="69">
                  <c:v>167.36231351464201</c:v>
                </c:pt>
                <c:pt idx="70">
                  <c:v>168.70564496791465</c:v>
                </c:pt>
                <c:pt idx="71">
                  <c:v>170.34461273436847</c:v>
                </c:pt>
                <c:pt idx="72">
                  <c:v>171.95416606247124</c:v>
                </c:pt>
                <c:pt idx="73">
                  <c:v>173.82156618290591</c:v>
                </c:pt>
                <c:pt idx="74">
                  <c:v>175.96243895108844</c:v>
                </c:pt>
                <c:pt idx="75">
                  <c:v>178.31220693165847</c:v>
                </c:pt>
                <c:pt idx="76">
                  <c:v>180.5634417431622</c:v>
                </c:pt>
                <c:pt idx="77">
                  <c:v>182.58207132814894</c:v>
                </c:pt>
                <c:pt idx="78">
                  <c:v>185.31093064351637</c:v>
                </c:pt>
                <c:pt idx="79">
                  <c:v>188.13481547441373</c:v>
                </c:pt>
                <c:pt idx="80">
                  <c:v>191.22955169719518</c:v>
                </c:pt>
                <c:pt idx="81">
                  <c:v>194.21047152622748</c:v>
                </c:pt>
                <c:pt idx="82">
                  <c:v>196.97363263049718</c:v>
                </c:pt>
                <c:pt idx="83">
                  <c:v>200.52436229613002</c:v>
                </c:pt>
                <c:pt idx="84">
                  <c:v>203.40875363260403</c:v>
                </c:pt>
                <c:pt idx="85">
                  <c:v>206.76392923070082</c:v>
                </c:pt>
                <c:pt idx="86">
                  <c:v>210.16768978116343</c:v>
                </c:pt>
                <c:pt idx="87">
                  <c:v>213.00493071834904</c:v>
                </c:pt>
                <c:pt idx="88">
                  <c:v>215.97684122067503</c:v>
                </c:pt>
                <c:pt idx="89">
                  <c:v>218.7490689320955</c:v>
                </c:pt>
                <c:pt idx="90">
                  <c:v>221.64265087487581</c:v>
                </c:pt>
                <c:pt idx="91">
                  <c:v>224.07915513909339</c:v>
                </c:pt>
                <c:pt idx="92">
                  <c:v>226.79636294349859</c:v>
                </c:pt>
                <c:pt idx="93">
                  <c:v>229.79890597292086</c:v>
                </c:pt>
                <c:pt idx="94">
                  <c:v>232.46073098316114</c:v>
                </c:pt>
                <c:pt idx="95">
                  <c:v>235.17818554119216</c:v>
                </c:pt>
                <c:pt idx="96">
                  <c:v>238.65003314870921</c:v>
                </c:pt>
                <c:pt idx="97">
                  <c:v>241.81448159981085</c:v>
                </c:pt>
                <c:pt idx="98">
                  <c:v>244.37189478931464</c:v>
                </c:pt>
                <c:pt idx="99">
                  <c:v>246.85233839128989</c:v>
                </c:pt>
                <c:pt idx="100">
                  <c:v>249.15431269165276</c:v>
                </c:pt>
                <c:pt idx="101">
                  <c:v>251.07763381780268</c:v>
                </c:pt>
                <c:pt idx="102">
                  <c:v>253.48430306242011</c:v>
                </c:pt>
                <c:pt idx="103">
                  <c:v>255.77389561563561</c:v>
                </c:pt>
                <c:pt idx="104">
                  <c:v>257.92218231070552</c:v>
                </c:pt>
                <c:pt idx="105">
                  <c:v>260.17762314627225</c:v>
                </c:pt>
                <c:pt idx="106">
                  <c:v>262.76539359709295</c:v>
                </c:pt>
                <c:pt idx="107">
                  <c:v>264.14094007865998</c:v>
                </c:pt>
                <c:pt idx="108">
                  <c:v>266.82963480679297</c:v>
                </c:pt>
                <c:pt idx="109">
                  <c:v>269.58594153891102</c:v>
                </c:pt>
                <c:pt idx="110">
                  <c:v>272.41570495326562</c:v>
                </c:pt>
                <c:pt idx="111">
                  <c:v>275.32126923215628</c:v>
                </c:pt>
                <c:pt idx="112">
                  <c:v>278.3086564484891</c:v>
                </c:pt>
                <c:pt idx="113">
                  <c:v>280.25146502940891</c:v>
                </c:pt>
                <c:pt idx="114">
                  <c:v>282.38065666438365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8CA-8A4E-8DD3-17F2159B0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7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B757-200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'24.90-B757'!$O$3:$O$70</c:f>
              <c:numCache>
                <c:formatCode>General</c:formatCode>
                <c:ptCount val="68"/>
                <c:pt idx="0">
                  <c:v>0.50024371000000001</c:v>
                </c:pt>
                <c:pt idx="1">
                  <c:v>0.50422272999999995</c:v>
                </c:pt>
                <c:pt idx="2">
                  <c:v>0.50823562</c:v>
                </c:pt>
                <c:pt idx="3">
                  <c:v>0.51346049000000005</c:v>
                </c:pt>
                <c:pt idx="4">
                  <c:v>0.51898825000000004</c:v>
                </c:pt>
                <c:pt idx="5">
                  <c:v>0.52421298000000005</c:v>
                </c:pt>
                <c:pt idx="6">
                  <c:v>0.53034636000000002</c:v>
                </c:pt>
                <c:pt idx="7">
                  <c:v>0.53557109000000003</c:v>
                </c:pt>
                <c:pt idx="8">
                  <c:v>0.54109914000000003</c:v>
                </c:pt>
                <c:pt idx="9">
                  <c:v>0.54662710999999997</c:v>
                </c:pt>
                <c:pt idx="10">
                  <c:v>0.55215543</c:v>
                </c:pt>
                <c:pt idx="11">
                  <c:v>0.55768315999999996</c:v>
                </c:pt>
                <c:pt idx="12">
                  <c:v>0.56321127000000004</c:v>
                </c:pt>
                <c:pt idx="13">
                  <c:v>0.56873938000000002</c:v>
                </c:pt>
                <c:pt idx="14">
                  <c:v>0.57426748999999999</c:v>
                </c:pt>
                <c:pt idx="15">
                  <c:v>0.57979559999999997</c:v>
                </c:pt>
                <c:pt idx="16">
                  <c:v>0.58532371999999999</c:v>
                </c:pt>
                <c:pt idx="17">
                  <c:v>0.59085182999999997</c:v>
                </c:pt>
                <c:pt idx="18">
                  <c:v>0.59637994000000005</c:v>
                </c:pt>
                <c:pt idx="19">
                  <c:v>0.60190805000000003</c:v>
                </c:pt>
                <c:pt idx="20">
                  <c:v>0.60743616</c:v>
                </c:pt>
                <c:pt idx="21">
                  <c:v>0.61296454</c:v>
                </c:pt>
                <c:pt idx="22">
                  <c:v>0.61849268000000002</c:v>
                </c:pt>
                <c:pt idx="23">
                  <c:v>0.62371816999999996</c:v>
                </c:pt>
                <c:pt idx="24">
                  <c:v>0.62954986000000002</c:v>
                </c:pt>
                <c:pt idx="25">
                  <c:v>0.63507877999999995</c:v>
                </c:pt>
                <c:pt idx="26">
                  <c:v>0.64060744000000003</c:v>
                </c:pt>
                <c:pt idx="27">
                  <c:v>0.64643938999999995</c:v>
                </c:pt>
                <c:pt idx="28">
                  <c:v>0.65208401999999999</c:v>
                </c:pt>
                <c:pt idx="29">
                  <c:v>0.65719406000000002</c:v>
                </c:pt>
                <c:pt idx="30">
                  <c:v>0.66272282999999998</c:v>
                </c:pt>
                <c:pt idx="31">
                  <c:v>0.66825226000000004</c:v>
                </c:pt>
                <c:pt idx="32">
                  <c:v>0.67378143999999995</c:v>
                </c:pt>
                <c:pt idx="33">
                  <c:v>0.67961360000000004</c:v>
                </c:pt>
                <c:pt idx="34">
                  <c:v>0.68483994999999998</c:v>
                </c:pt>
                <c:pt idx="35">
                  <c:v>0.69036920999999996</c:v>
                </c:pt>
                <c:pt idx="36">
                  <c:v>0.69589844999999995</c:v>
                </c:pt>
                <c:pt idx="37">
                  <c:v>0.70122735000000003</c:v>
                </c:pt>
                <c:pt idx="38">
                  <c:v>0.70695828999999999</c:v>
                </c:pt>
                <c:pt idx="39">
                  <c:v>0.71248805999999998</c:v>
                </c:pt>
                <c:pt idx="40">
                  <c:v>0.71801780000000004</c:v>
                </c:pt>
                <c:pt idx="41">
                  <c:v>0.72283823000000003</c:v>
                </c:pt>
                <c:pt idx="42">
                  <c:v>0.72784126999999998</c:v>
                </c:pt>
                <c:pt idx="43">
                  <c:v>0.73321875000000003</c:v>
                </c:pt>
                <c:pt idx="44">
                  <c:v>0.73905206999999995</c:v>
                </c:pt>
                <c:pt idx="45">
                  <c:v>0.74397584000000005</c:v>
                </c:pt>
                <c:pt idx="46">
                  <c:v>0.74950687999999999</c:v>
                </c:pt>
                <c:pt idx="47">
                  <c:v>0.75503766000000005</c:v>
                </c:pt>
                <c:pt idx="48">
                  <c:v>0.76087167</c:v>
                </c:pt>
                <c:pt idx="49">
                  <c:v>0.76579693999999998</c:v>
                </c:pt>
                <c:pt idx="50">
                  <c:v>0.77132858999999998</c:v>
                </c:pt>
                <c:pt idx="51">
                  <c:v>0.77625434000000004</c:v>
                </c:pt>
                <c:pt idx="52">
                  <c:v>0.78118065000000003</c:v>
                </c:pt>
                <c:pt idx="53">
                  <c:v>0.78610754000000005</c:v>
                </c:pt>
                <c:pt idx="54">
                  <c:v>0.79073143000000001</c:v>
                </c:pt>
                <c:pt idx="55">
                  <c:v>0.79565889999999995</c:v>
                </c:pt>
                <c:pt idx="56">
                  <c:v>0.79953021000000002</c:v>
                </c:pt>
                <c:pt idx="57">
                  <c:v>0.80274683000000002</c:v>
                </c:pt>
                <c:pt idx="58">
                  <c:v>0.80518201</c:v>
                </c:pt>
                <c:pt idx="59">
                  <c:v>0.80739943000000003</c:v>
                </c:pt>
                <c:pt idx="60">
                  <c:v>0.80906233000000005</c:v>
                </c:pt>
                <c:pt idx="61">
                  <c:v>0.81070653000000004</c:v>
                </c:pt>
                <c:pt idx="62">
                  <c:v>0.81263076000000001</c:v>
                </c:pt>
                <c:pt idx="63">
                  <c:v>0.81421237999999996</c:v>
                </c:pt>
                <c:pt idx="64">
                  <c:v>0.81583609000000001</c:v>
                </c:pt>
                <c:pt idx="65">
                  <c:v>0.81738049000000002</c:v>
                </c:pt>
                <c:pt idx="66">
                  <c:v>0.81873720999999999</c:v>
                </c:pt>
                <c:pt idx="67">
                  <c:v>0.81987792999999998</c:v>
                </c:pt>
              </c:numCache>
            </c:numRef>
          </c:xVal>
          <c:yVal>
            <c:numRef>
              <c:f>'24.90-B757'!$P$3:$P$70</c:f>
              <c:numCache>
                <c:formatCode>General</c:formatCode>
                <c:ptCount val="68"/>
                <c:pt idx="0">
                  <c:v>270.58470499999999</c:v>
                </c:pt>
                <c:pt idx="1">
                  <c:v>270.46864900000003</c:v>
                </c:pt>
                <c:pt idx="2">
                  <c:v>270.457943</c:v>
                </c:pt>
                <c:pt idx="3">
                  <c:v>270.40120200000001</c:v>
                </c:pt>
                <c:pt idx="4">
                  <c:v>270.299395</c:v>
                </c:pt>
                <c:pt idx="5">
                  <c:v>270.19689699999998</c:v>
                </c:pt>
                <c:pt idx="6">
                  <c:v>269.94776200000001</c:v>
                </c:pt>
                <c:pt idx="7">
                  <c:v>269.84526399999999</c:v>
                </c:pt>
                <c:pt idx="8">
                  <c:v>269.834969</c:v>
                </c:pt>
                <c:pt idx="9">
                  <c:v>269.80179600000002</c:v>
                </c:pt>
                <c:pt idx="10">
                  <c:v>269.88605200000001</c:v>
                </c:pt>
                <c:pt idx="11">
                  <c:v>269.77280500000001</c:v>
                </c:pt>
                <c:pt idx="12">
                  <c:v>269.78538800000001</c:v>
                </c:pt>
                <c:pt idx="13">
                  <c:v>269.79797100000002</c:v>
                </c:pt>
                <c:pt idx="14">
                  <c:v>269.81055400000002</c:v>
                </c:pt>
                <c:pt idx="15">
                  <c:v>269.82313699999997</c:v>
                </c:pt>
                <c:pt idx="16">
                  <c:v>269.83571999999998</c:v>
                </c:pt>
                <c:pt idx="17">
                  <c:v>269.84830299999999</c:v>
                </c:pt>
                <c:pt idx="18">
                  <c:v>269.86088599999999</c:v>
                </c:pt>
                <c:pt idx="19">
                  <c:v>269.873469</c:v>
                </c:pt>
                <c:pt idx="20">
                  <c:v>269.88605200000001</c:v>
                </c:pt>
                <c:pt idx="21">
                  <c:v>269.99014699999998</c:v>
                </c:pt>
                <c:pt idx="22">
                  <c:v>270.01113099999998</c:v>
                </c:pt>
                <c:pt idx="23">
                  <c:v>270.16029200000003</c:v>
                </c:pt>
                <c:pt idx="24">
                  <c:v>270.35355099999998</c:v>
                </c:pt>
                <c:pt idx="25">
                  <c:v>270.632271</c:v>
                </c:pt>
                <c:pt idx="26">
                  <c:v>270.827879</c:v>
                </c:pt>
                <c:pt idx="27">
                  <c:v>271.10728799999998</c:v>
                </c:pt>
                <c:pt idx="28">
                  <c:v>271.366848</c:v>
                </c:pt>
                <c:pt idx="29">
                  <c:v>271.62060500000001</c:v>
                </c:pt>
                <c:pt idx="30">
                  <c:v>271.85052899999999</c:v>
                </c:pt>
                <c:pt idx="31">
                  <c:v>272.29779600000001</c:v>
                </c:pt>
                <c:pt idx="32">
                  <c:v>272.66498999999999</c:v>
                </c:pt>
                <c:pt idx="33">
                  <c:v>273.01303300000001</c:v>
                </c:pt>
                <c:pt idx="34">
                  <c:v>273.445133</c:v>
                </c:pt>
                <c:pt idx="35">
                  <c:v>273.83520399999998</c:v>
                </c:pt>
                <c:pt idx="36">
                  <c:v>274.22223700000001</c:v>
                </c:pt>
                <c:pt idx="37">
                  <c:v>274.82994400000001</c:v>
                </c:pt>
                <c:pt idx="38">
                  <c:v>275.44010300000002</c:v>
                </c:pt>
                <c:pt idx="39">
                  <c:v>276.00175999999999</c:v>
                </c:pt>
                <c:pt idx="40">
                  <c:v>276.55197800000002</c:v>
                </c:pt>
                <c:pt idx="41">
                  <c:v>277.189055</c:v>
                </c:pt>
                <c:pt idx="42">
                  <c:v>277.77954</c:v>
                </c:pt>
                <c:pt idx="43">
                  <c:v>278.49456199999997</c:v>
                </c:pt>
                <c:pt idx="44">
                  <c:v>279.22849500000001</c:v>
                </c:pt>
                <c:pt idx="45">
                  <c:v>279.80861199999998</c:v>
                </c:pt>
                <c:pt idx="46">
                  <c:v>280.78511400000002</c:v>
                </c:pt>
                <c:pt idx="47">
                  <c:v>281.67850299999998</c:v>
                </c:pt>
                <c:pt idx="48">
                  <c:v>282.64121699999998</c:v>
                </c:pt>
                <c:pt idx="49">
                  <c:v>283.716252</c:v>
                </c:pt>
                <c:pt idx="50">
                  <c:v>284.89561800000001</c:v>
                </c:pt>
                <c:pt idx="51">
                  <c:v>286.13079900000002</c:v>
                </c:pt>
                <c:pt idx="52">
                  <c:v>287.54596700000002</c:v>
                </c:pt>
                <c:pt idx="53">
                  <c:v>289.158637</c:v>
                </c:pt>
                <c:pt idx="54">
                  <c:v>290.77597900000001</c:v>
                </c:pt>
                <c:pt idx="55">
                  <c:v>292.57703600000002</c:v>
                </c:pt>
                <c:pt idx="56">
                  <c:v>294.61000899999999</c:v>
                </c:pt>
                <c:pt idx="57">
                  <c:v>296.61468200000002</c:v>
                </c:pt>
                <c:pt idx="58">
                  <c:v>298.80923799999999</c:v>
                </c:pt>
                <c:pt idx="59">
                  <c:v>301.34688499999999</c:v>
                </c:pt>
                <c:pt idx="60">
                  <c:v>303.81541099999998</c:v>
                </c:pt>
                <c:pt idx="61">
                  <c:v>306.72324700000001</c:v>
                </c:pt>
                <c:pt idx="62">
                  <c:v>309.93934999999999</c:v>
                </c:pt>
                <c:pt idx="63">
                  <c:v>313.224425</c:v>
                </c:pt>
                <c:pt idx="64">
                  <c:v>316.06784399999998</c:v>
                </c:pt>
                <c:pt idx="65">
                  <c:v>319.02532000000002</c:v>
                </c:pt>
                <c:pt idx="66">
                  <c:v>321.83093000000002</c:v>
                </c:pt>
                <c:pt idx="67">
                  <c:v>324.43398500000001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F35-D249-B8D9-9EAD663A9268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'24.90-B757'!$O$3:$O$70</c:f>
              <c:numCache>
                <c:formatCode>General</c:formatCode>
                <c:ptCount val="68"/>
                <c:pt idx="0">
                  <c:v>0.50024371000000001</c:v>
                </c:pt>
                <c:pt idx="1">
                  <c:v>0.50422272999999995</c:v>
                </c:pt>
                <c:pt idx="2">
                  <c:v>0.50823562</c:v>
                </c:pt>
                <c:pt idx="3">
                  <c:v>0.51346049000000005</c:v>
                </c:pt>
                <c:pt idx="4">
                  <c:v>0.51898825000000004</c:v>
                </c:pt>
                <c:pt idx="5">
                  <c:v>0.52421298000000005</c:v>
                </c:pt>
                <c:pt idx="6">
                  <c:v>0.53034636000000002</c:v>
                </c:pt>
                <c:pt idx="7">
                  <c:v>0.53557109000000003</c:v>
                </c:pt>
                <c:pt idx="8">
                  <c:v>0.54109914000000003</c:v>
                </c:pt>
                <c:pt idx="9">
                  <c:v>0.54662710999999997</c:v>
                </c:pt>
                <c:pt idx="10">
                  <c:v>0.55215543</c:v>
                </c:pt>
                <c:pt idx="11">
                  <c:v>0.55768315999999996</c:v>
                </c:pt>
                <c:pt idx="12">
                  <c:v>0.56321127000000004</c:v>
                </c:pt>
                <c:pt idx="13">
                  <c:v>0.56873938000000002</c:v>
                </c:pt>
                <c:pt idx="14">
                  <c:v>0.57426748999999999</c:v>
                </c:pt>
                <c:pt idx="15">
                  <c:v>0.57979559999999997</c:v>
                </c:pt>
                <c:pt idx="16">
                  <c:v>0.58532371999999999</c:v>
                </c:pt>
                <c:pt idx="17">
                  <c:v>0.59085182999999997</c:v>
                </c:pt>
                <c:pt idx="18">
                  <c:v>0.59637994000000005</c:v>
                </c:pt>
                <c:pt idx="19">
                  <c:v>0.60190805000000003</c:v>
                </c:pt>
                <c:pt idx="20">
                  <c:v>0.60743616</c:v>
                </c:pt>
                <c:pt idx="21">
                  <c:v>0.61296454</c:v>
                </c:pt>
                <c:pt idx="22">
                  <c:v>0.61849268000000002</c:v>
                </c:pt>
                <c:pt idx="23">
                  <c:v>0.62371816999999996</c:v>
                </c:pt>
                <c:pt idx="24">
                  <c:v>0.62954986000000002</c:v>
                </c:pt>
                <c:pt idx="25">
                  <c:v>0.63507877999999995</c:v>
                </c:pt>
                <c:pt idx="26">
                  <c:v>0.64060744000000003</c:v>
                </c:pt>
                <c:pt idx="27">
                  <c:v>0.64643938999999995</c:v>
                </c:pt>
                <c:pt idx="28">
                  <c:v>0.65208401999999999</c:v>
                </c:pt>
                <c:pt idx="29">
                  <c:v>0.65719406000000002</c:v>
                </c:pt>
                <c:pt idx="30">
                  <c:v>0.66272282999999998</c:v>
                </c:pt>
                <c:pt idx="31">
                  <c:v>0.66825226000000004</c:v>
                </c:pt>
                <c:pt idx="32">
                  <c:v>0.67378143999999995</c:v>
                </c:pt>
                <c:pt idx="33">
                  <c:v>0.67961360000000004</c:v>
                </c:pt>
                <c:pt idx="34">
                  <c:v>0.68483994999999998</c:v>
                </c:pt>
                <c:pt idx="35">
                  <c:v>0.69036920999999996</c:v>
                </c:pt>
                <c:pt idx="36">
                  <c:v>0.69589844999999995</c:v>
                </c:pt>
                <c:pt idx="37">
                  <c:v>0.70122735000000003</c:v>
                </c:pt>
                <c:pt idx="38">
                  <c:v>0.70695828999999999</c:v>
                </c:pt>
                <c:pt idx="39">
                  <c:v>0.71248805999999998</c:v>
                </c:pt>
                <c:pt idx="40">
                  <c:v>0.71801780000000004</c:v>
                </c:pt>
                <c:pt idx="41">
                  <c:v>0.72283823000000003</c:v>
                </c:pt>
                <c:pt idx="42">
                  <c:v>0.72784126999999998</c:v>
                </c:pt>
                <c:pt idx="43">
                  <c:v>0.73321875000000003</c:v>
                </c:pt>
                <c:pt idx="44">
                  <c:v>0.73905206999999995</c:v>
                </c:pt>
                <c:pt idx="45">
                  <c:v>0.74397584000000005</c:v>
                </c:pt>
                <c:pt idx="46">
                  <c:v>0.74950687999999999</c:v>
                </c:pt>
                <c:pt idx="47">
                  <c:v>0.75503766000000005</c:v>
                </c:pt>
                <c:pt idx="48">
                  <c:v>0.76087167</c:v>
                </c:pt>
                <c:pt idx="49">
                  <c:v>0.76579693999999998</c:v>
                </c:pt>
                <c:pt idx="50">
                  <c:v>0.77132858999999998</c:v>
                </c:pt>
                <c:pt idx="51">
                  <c:v>0.77625434000000004</c:v>
                </c:pt>
                <c:pt idx="52">
                  <c:v>0.78118065000000003</c:v>
                </c:pt>
                <c:pt idx="53">
                  <c:v>0.78610754000000005</c:v>
                </c:pt>
                <c:pt idx="54">
                  <c:v>0.79073143000000001</c:v>
                </c:pt>
                <c:pt idx="55">
                  <c:v>0.79565889999999995</c:v>
                </c:pt>
                <c:pt idx="56">
                  <c:v>0.79953021000000002</c:v>
                </c:pt>
                <c:pt idx="57">
                  <c:v>0.80274683000000002</c:v>
                </c:pt>
                <c:pt idx="58">
                  <c:v>0.80518201</c:v>
                </c:pt>
                <c:pt idx="59">
                  <c:v>0.80739943000000003</c:v>
                </c:pt>
                <c:pt idx="60">
                  <c:v>0.80906233000000005</c:v>
                </c:pt>
                <c:pt idx="61">
                  <c:v>0.81070653000000004</c:v>
                </c:pt>
                <c:pt idx="62">
                  <c:v>0.81263076000000001</c:v>
                </c:pt>
                <c:pt idx="63">
                  <c:v>0.81421237999999996</c:v>
                </c:pt>
                <c:pt idx="64">
                  <c:v>0.81583609000000001</c:v>
                </c:pt>
                <c:pt idx="65">
                  <c:v>0.81738049000000002</c:v>
                </c:pt>
                <c:pt idx="66">
                  <c:v>0.81873720999999999</c:v>
                </c:pt>
                <c:pt idx="67">
                  <c:v>0.81987792999999998</c:v>
                </c:pt>
              </c:numCache>
            </c:numRef>
          </c:xVal>
          <c:yVal>
            <c:numRef>
              <c:f>'24.90-B757'!$Q$3:$Q$70</c:f>
              <c:numCache>
                <c:formatCode>General</c:formatCode>
                <c:ptCount val="68"/>
                <c:pt idx="0">
                  <c:v>270.75859917068084</c:v>
                </c:pt>
                <c:pt idx="1">
                  <c:v>270.75883134194117</c:v>
                </c:pt>
                <c:pt idx="2">
                  <c:v>270.7591149567952</c:v>
                </c:pt>
                <c:pt idx="3">
                  <c:v>270.75957411095607</c:v>
                </c:pt>
                <c:pt idx="4">
                  <c:v>270.76019587836441</c:v>
                </c:pt>
                <c:pt idx="5">
                  <c:v>270.76094317530413</c:v>
                </c:pt>
                <c:pt idx="6">
                  <c:v>270.76206796085307</c:v>
                </c:pt>
                <c:pt idx="7">
                  <c:v>270.76328722987927</c:v>
                </c:pt>
                <c:pt idx="8">
                  <c:v>270.76490066544881</c:v>
                </c:pt>
                <c:pt idx="9">
                  <c:v>270.7669203376243</c:v>
                </c:pt>
                <c:pt idx="10">
                  <c:v>270.76943607560884</c:v>
                </c:pt>
                <c:pt idx="11">
                  <c:v>270.77255416987367</c:v>
                </c:pt>
                <c:pt idx="12">
                  <c:v>270.77640180408741</c:v>
                </c:pt>
                <c:pt idx="13">
                  <c:v>270.78112855158656</c:v>
                </c:pt>
                <c:pt idx="14">
                  <c:v>270.78691086867894</c:v>
                </c:pt>
                <c:pt idx="15">
                  <c:v>270.79395597824703</c:v>
                </c:pt>
                <c:pt idx="16">
                  <c:v>270.80250649096786</c:v>
                </c:pt>
                <c:pt idx="17">
                  <c:v>270.81284553251061</c:v>
                </c:pt>
                <c:pt idx="18">
                  <c:v>270.82530268025226</c:v>
                </c:pt>
                <c:pt idx="19">
                  <c:v>270.84026047543358</c:v>
                </c:pt>
                <c:pt idx="20">
                  <c:v>270.85816181574057</c:v>
                </c:pt>
                <c:pt idx="21">
                  <c:v>270.87951937021478</c:v>
                </c:pt>
                <c:pt idx="22">
                  <c:v>270.90492067738228</c:v>
                </c:pt>
                <c:pt idx="23">
                  <c:v>270.93326041690113</c:v>
                </c:pt>
                <c:pt idx="24">
                  <c:v>270.97067450571058</c:v>
                </c:pt>
                <c:pt idx="25">
                  <c:v>271.01269686260855</c:v>
                </c:pt>
                <c:pt idx="26">
                  <c:v>271.06212863449502</c:v>
                </c:pt>
                <c:pt idx="27">
                  <c:v>271.12359037386955</c:v>
                </c:pt>
                <c:pt idx="28">
                  <c:v>271.19363584675978</c:v>
                </c:pt>
                <c:pt idx="29">
                  <c:v>271.26736704547034</c:v>
                </c:pt>
                <c:pt idx="30">
                  <c:v>271.35981321269446</c:v>
                </c:pt>
                <c:pt idx="31">
                  <c:v>271.46735122959637</c:v>
                </c:pt>
                <c:pt idx="32">
                  <c:v>271.59218067953282</c:v>
                </c:pt>
                <c:pt idx="33">
                  <c:v>271.74537360802555</c:v>
                </c:pt>
                <c:pt idx="34">
                  <c:v>271.90412875131244</c:v>
                </c:pt>
                <c:pt idx="35">
                  <c:v>272.09733628469246</c:v>
                </c:pt>
                <c:pt idx="36">
                  <c:v>272.32011813067083</c:v>
                </c:pt>
                <c:pt idx="37">
                  <c:v>272.56671025929865</c:v>
                </c:pt>
                <c:pt idx="38">
                  <c:v>272.87174031349929</c:v>
                </c:pt>
                <c:pt idx="39">
                  <c:v>273.21068441583213</c:v>
                </c:pt>
                <c:pt idx="40">
                  <c:v>273.59966696872721</c:v>
                </c:pt>
                <c:pt idx="41">
                  <c:v>273.98503592251393</c:v>
                </c:pt>
                <c:pt idx="42">
                  <c:v>274.43649673806669</c:v>
                </c:pt>
                <c:pt idx="43">
                  <c:v>274.98778027533598</c:v>
                </c:pt>
                <c:pt idx="44">
                  <c:v>275.67402584351527</c:v>
                </c:pt>
                <c:pt idx="45">
                  <c:v>276.33608685532647</c:v>
                </c:pt>
                <c:pt idx="46">
                  <c:v>277.18815340905883</c:v>
                </c:pt>
                <c:pt idx="47">
                  <c:v>278.17984682172988</c:v>
                </c:pt>
                <c:pt idx="48">
                  <c:v>279.41379701064659</c:v>
                </c:pt>
                <c:pt idx="49">
                  <c:v>280.64039513598613</c:v>
                </c:pt>
                <c:pt idx="50">
                  <c:v>282.26547894206857</c:v>
                </c:pt>
                <c:pt idx="51">
                  <c:v>283.97846756605821</c:v>
                </c:pt>
                <c:pt idx="52">
                  <c:v>285.99231833695114</c:v>
                </c:pt>
                <c:pt idx="53">
                  <c:v>288.36323154985632</c:v>
                </c:pt>
                <c:pt idx="54">
                  <c:v>290.97073823492821</c:v>
                </c:pt>
                <c:pt idx="55">
                  <c:v>294.2283924355329</c:v>
                </c:pt>
                <c:pt idx="56">
                  <c:v>297.18977193187061</c:v>
                </c:pt>
                <c:pt idx="57">
                  <c:v>299.95735275127367</c:v>
                </c:pt>
                <c:pt idx="58">
                  <c:v>302.25844092224543</c:v>
                </c:pt>
                <c:pt idx="59">
                  <c:v>304.52217960418528</c:v>
                </c:pt>
                <c:pt idx="60">
                  <c:v>306.3328861552618</c:v>
                </c:pt>
                <c:pt idx="61">
                  <c:v>308.22466664273509</c:v>
                </c:pt>
                <c:pt idx="62">
                  <c:v>310.57465679006225</c:v>
                </c:pt>
                <c:pt idx="63">
                  <c:v>312.62281732691571</c:v>
                </c:pt>
                <c:pt idx="64">
                  <c:v>314.84169317562828</c:v>
                </c:pt>
                <c:pt idx="65">
                  <c:v>317.06778427667496</c:v>
                </c:pt>
                <c:pt idx="66">
                  <c:v>319.12155309258281</c:v>
                </c:pt>
                <c:pt idx="67">
                  <c:v>320.92301736392642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6A-444D-B606-365562AECD3D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'24.90-B757'!$I$3:$I$85</c:f>
              <c:numCache>
                <c:formatCode>General</c:formatCode>
                <c:ptCount val="83"/>
                <c:pt idx="0">
                  <c:v>0.50076661</c:v>
                </c:pt>
                <c:pt idx="1">
                  <c:v>0.50629444999999995</c:v>
                </c:pt>
                <c:pt idx="2">
                  <c:v>0.51212489999999999</c:v>
                </c:pt>
                <c:pt idx="3">
                  <c:v>0.51825836999999997</c:v>
                </c:pt>
                <c:pt idx="4">
                  <c:v>0.52408962999999997</c:v>
                </c:pt>
                <c:pt idx="5">
                  <c:v>0.52992048999999997</c:v>
                </c:pt>
                <c:pt idx="6">
                  <c:v>0.53544831999999998</c:v>
                </c:pt>
                <c:pt idx="7">
                  <c:v>0.54097596999999997</c:v>
                </c:pt>
                <c:pt idx="8">
                  <c:v>0.54650363000000002</c:v>
                </c:pt>
                <c:pt idx="9">
                  <c:v>0.55188055000000003</c:v>
                </c:pt>
                <c:pt idx="10">
                  <c:v>0.55755916999999999</c:v>
                </c:pt>
                <c:pt idx="11">
                  <c:v>0.56308734999999999</c:v>
                </c:pt>
                <c:pt idx="12">
                  <c:v>0.56861545999999996</c:v>
                </c:pt>
                <c:pt idx="13">
                  <c:v>0.57414357000000005</c:v>
                </c:pt>
                <c:pt idx="14">
                  <c:v>0.57967168000000002</c:v>
                </c:pt>
                <c:pt idx="15">
                  <c:v>0.58519979</c:v>
                </c:pt>
                <c:pt idx="16">
                  <c:v>0.59072815000000001</c:v>
                </c:pt>
                <c:pt idx="17">
                  <c:v>0.59625651999999996</c:v>
                </c:pt>
                <c:pt idx="18">
                  <c:v>0.60178472999999999</c:v>
                </c:pt>
                <c:pt idx="19">
                  <c:v>0.60731329999999994</c:v>
                </c:pt>
                <c:pt idx="20">
                  <c:v>0.61284179000000005</c:v>
                </c:pt>
                <c:pt idx="21">
                  <c:v>0.61837021000000003</c:v>
                </c:pt>
                <c:pt idx="22">
                  <c:v>0.62389846000000004</c:v>
                </c:pt>
                <c:pt idx="23">
                  <c:v>0.62942688000000002</c:v>
                </c:pt>
                <c:pt idx="24">
                  <c:v>0.63495557999999996</c:v>
                </c:pt>
                <c:pt idx="25">
                  <c:v>0.64048406999999996</c:v>
                </c:pt>
                <c:pt idx="26">
                  <c:v>0.64601273999999997</c:v>
                </c:pt>
                <c:pt idx="27">
                  <c:v>0.65154113000000002</c:v>
                </c:pt>
                <c:pt idx="28">
                  <c:v>0.65706971999999997</c:v>
                </c:pt>
                <c:pt idx="29">
                  <c:v>0.66259842000000002</c:v>
                </c:pt>
                <c:pt idx="30">
                  <c:v>0.66812749999999999</c:v>
                </c:pt>
                <c:pt idx="31">
                  <c:v>0.67365648</c:v>
                </c:pt>
                <c:pt idx="32">
                  <c:v>0.67918515000000002</c:v>
                </c:pt>
                <c:pt idx="33">
                  <c:v>0.68471402999999997</c:v>
                </c:pt>
                <c:pt idx="34">
                  <c:v>0.69024293000000003</c:v>
                </c:pt>
                <c:pt idx="35">
                  <c:v>0.69577177000000001</c:v>
                </c:pt>
                <c:pt idx="36">
                  <c:v>0.70130060000000005</c:v>
                </c:pt>
                <c:pt idx="37">
                  <c:v>0.70682957999999996</c:v>
                </c:pt>
                <c:pt idx="38">
                  <c:v>0.71235877000000003</c:v>
                </c:pt>
                <c:pt idx="39">
                  <c:v>0.71788753000000005</c:v>
                </c:pt>
                <c:pt idx="40">
                  <c:v>0.72341696</c:v>
                </c:pt>
                <c:pt idx="41">
                  <c:v>0.72894608000000005</c:v>
                </c:pt>
                <c:pt idx="42">
                  <c:v>0.73447509</c:v>
                </c:pt>
                <c:pt idx="43">
                  <c:v>0.74000469000000002</c:v>
                </c:pt>
                <c:pt idx="44">
                  <c:v>0.74553415999999995</c:v>
                </c:pt>
                <c:pt idx="45">
                  <c:v>0.75106357999999995</c:v>
                </c:pt>
                <c:pt idx="46">
                  <c:v>0.75689605000000004</c:v>
                </c:pt>
                <c:pt idx="47">
                  <c:v>0.76212250999999998</c:v>
                </c:pt>
                <c:pt idx="48">
                  <c:v>0.76734897000000002</c:v>
                </c:pt>
                <c:pt idx="49">
                  <c:v>0.77318198000000005</c:v>
                </c:pt>
                <c:pt idx="50">
                  <c:v>0.77810606999999998</c:v>
                </c:pt>
                <c:pt idx="51">
                  <c:v>0.78333308000000001</c:v>
                </c:pt>
                <c:pt idx="52">
                  <c:v>0.78825756999999996</c:v>
                </c:pt>
                <c:pt idx="53">
                  <c:v>0.79318325000000001</c:v>
                </c:pt>
                <c:pt idx="54">
                  <c:v>0.79780547999999996</c:v>
                </c:pt>
                <c:pt idx="55">
                  <c:v>0.80187452000000004</c:v>
                </c:pt>
                <c:pt idx="56">
                  <c:v>0.80579696999999995</c:v>
                </c:pt>
                <c:pt idx="57">
                  <c:v>0.80926593999999996</c:v>
                </c:pt>
                <c:pt idx="58">
                  <c:v>0.81230223999999995</c:v>
                </c:pt>
                <c:pt idx="59">
                  <c:v>0.81533946000000002</c:v>
                </c:pt>
                <c:pt idx="60">
                  <c:v>0.81807786999999998</c:v>
                </c:pt>
                <c:pt idx="61">
                  <c:v>0.82063746999999998</c:v>
                </c:pt>
                <c:pt idx="62">
                  <c:v>0.82301000999999996</c:v>
                </c:pt>
                <c:pt idx="63">
                  <c:v>0.82467440999999997</c:v>
                </c:pt>
                <c:pt idx="64">
                  <c:v>0.82635559000000003</c:v>
                </c:pt>
                <c:pt idx="65">
                  <c:v>0.82804354999999996</c:v>
                </c:pt>
                <c:pt idx="66">
                  <c:v>0.82990881000000005</c:v>
                </c:pt>
                <c:pt idx="67">
                  <c:v>0.83149828999999997</c:v>
                </c:pt>
                <c:pt idx="68">
                  <c:v>0.83308771000000004</c:v>
                </c:pt>
                <c:pt idx="69">
                  <c:v>0.83466183000000005</c:v>
                </c:pt>
                <c:pt idx="70">
                  <c:v>0.83625125</c:v>
                </c:pt>
                <c:pt idx="71">
                  <c:v>0.83751679999999995</c:v>
                </c:pt>
                <c:pt idx="72">
                  <c:v>0.83878322999999999</c:v>
                </c:pt>
                <c:pt idx="73">
                  <c:v>0.83974541000000003</c:v>
                </c:pt>
                <c:pt idx="74">
                  <c:v>0.84117847999999995</c:v>
                </c:pt>
                <c:pt idx="75">
                  <c:v>0.84238416999999999</c:v>
                </c:pt>
                <c:pt idx="76">
                  <c:v>0.84352671000000001</c:v>
                </c:pt>
                <c:pt idx="77">
                  <c:v>0.84470111999999997</c:v>
                </c:pt>
                <c:pt idx="78">
                  <c:v>0.84584391000000003</c:v>
                </c:pt>
                <c:pt idx="79">
                  <c:v>0.84700204000000001</c:v>
                </c:pt>
                <c:pt idx="80">
                  <c:v>0.84779981999999998</c:v>
                </c:pt>
                <c:pt idx="81">
                  <c:v>0.84876205000000005</c:v>
                </c:pt>
                <c:pt idx="82">
                  <c:v>0.84949337000000003</c:v>
                </c:pt>
              </c:numCache>
            </c:numRef>
          </c:xVal>
          <c:yVal>
            <c:numRef>
              <c:f>'24.90-B757'!$J$3:$J$85</c:f>
              <c:numCache>
                <c:formatCode>General</c:formatCode>
                <c:ptCount val="83"/>
                <c:pt idx="0">
                  <c:v>229.94699299999999</c:v>
                </c:pt>
                <c:pt idx="1">
                  <c:v>229.87110200000001</c:v>
                </c:pt>
                <c:pt idx="2">
                  <c:v>229.65559400000001</c:v>
                </c:pt>
                <c:pt idx="3">
                  <c:v>229.437737</c:v>
                </c:pt>
                <c:pt idx="4">
                  <c:v>229.48836600000001</c:v>
                </c:pt>
                <c:pt idx="5">
                  <c:v>229.41012599999999</c:v>
                </c:pt>
                <c:pt idx="6">
                  <c:v>229.331197</c:v>
                </c:pt>
                <c:pt idx="7">
                  <c:v>229.19203300000001</c:v>
                </c:pt>
                <c:pt idx="8">
                  <c:v>229.05287000000001</c:v>
                </c:pt>
                <c:pt idx="9">
                  <c:v>228.92669699999999</c:v>
                </c:pt>
                <c:pt idx="10">
                  <c:v>228.855332</c:v>
                </c:pt>
                <c:pt idx="11">
                  <c:v>228.890793</c:v>
                </c:pt>
                <c:pt idx="12">
                  <c:v>228.90337600000001</c:v>
                </c:pt>
                <c:pt idx="13">
                  <c:v>228.91595899999999</c:v>
                </c:pt>
                <c:pt idx="14">
                  <c:v>228.92854199999999</c:v>
                </c:pt>
                <c:pt idx="15">
                  <c:v>228.941125</c:v>
                </c:pt>
                <c:pt idx="16">
                  <c:v>229.033781</c:v>
                </c:pt>
                <c:pt idx="17">
                  <c:v>229.134838</c:v>
                </c:pt>
                <c:pt idx="18">
                  <c:v>229.17869999999999</c:v>
                </c:pt>
                <c:pt idx="19">
                  <c:v>229.343029</c:v>
                </c:pt>
                <c:pt idx="20">
                  <c:v>229.48144099999999</c:v>
                </c:pt>
                <c:pt idx="21">
                  <c:v>229.59697600000001</c:v>
                </c:pt>
                <c:pt idx="22">
                  <c:v>229.655315</c:v>
                </c:pt>
                <c:pt idx="23">
                  <c:v>229.770849</c:v>
                </c:pt>
                <c:pt idx="24">
                  <c:v>229.97789599999999</c:v>
                </c:pt>
                <c:pt idx="25">
                  <c:v>230.11327</c:v>
                </c:pt>
                <c:pt idx="26">
                  <c:v>230.311916</c:v>
                </c:pt>
                <c:pt idx="27">
                  <c:v>230.416011</c:v>
                </c:pt>
                <c:pt idx="28">
                  <c:v>230.588741</c:v>
                </c:pt>
                <c:pt idx="29">
                  <c:v>230.79578799999999</c:v>
                </c:pt>
                <c:pt idx="30">
                  <c:v>231.12866399999999</c:v>
                </c:pt>
                <c:pt idx="31">
                  <c:v>231.427223</c:v>
                </c:pt>
                <c:pt idx="32">
                  <c:v>231.62283099999999</c:v>
                </c:pt>
                <c:pt idx="33">
                  <c:v>231.89011099999999</c:v>
                </c:pt>
                <c:pt idx="34">
                  <c:v>232.16275400000001</c:v>
                </c:pt>
                <c:pt idx="35">
                  <c:v>232.41555700000001</c:v>
                </c:pt>
                <c:pt idx="36">
                  <c:v>232.66836000000001</c:v>
                </c:pt>
                <c:pt idx="37">
                  <c:v>232.96691899999999</c:v>
                </c:pt>
                <c:pt idx="38">
                  <c:v>233.334112</c:v>
                </c:pt>
                <c:pt idx="39">
                  <c:v>233.56403700000001</c:v>
                </c:pt>
                <c:pt idx="40">
                  <c:v>234.011304</c:v>
                </c:pt>
                <c:pt idx="41">
                  <c:v>234.35561899999999</c:v>
                </c:pt>
                <c:pt idx="42">
                  <c:v>234.66561799999999</c:v>
                </c:pt>
                <c:pt idx="43">
                  <c:v>235.17008000000001</c:v>
                </c:pt>
                <c:pt idx="44">
                  <c:v>235.63182399999999</c:v>
                </c:pt>
                <c:pt idx="45">
                  <c:v>236.076052</c:v>
                </c:pt>
                <c:pt idx="46">
                  <c:v>236.52704700000001</c:v>
                </c:pt>
                <c:pt idx="47">
                  <c:v>236.99346399999999</c:v>
                </c:pt>
                <c:pt idx="48">
                  <c:v>237.462919</c:v>
                </c:pt>
                <c:pt idx="49">
                  <c:v>238.09389999999999</c:v>
                </c:pt>
                <c:pt idx="50">
                  <c:v>238.77696900000001</c:v>
                </c:pt>
                <c:pt idx="51">
                  <c:v>239.42641</c:v>
                </c:pt>
                <c:pt idx="52">
                  <c:v>240.246748</c:v>
                </c:pt>
                <c:pt idx="53">
                  <c:v>241.45601300000001</c:v>
                </c:pt>
                <c:pt idx="54">
                  <c:v>242.52964299999999</c:v>
                </c:pt>
                <c:pt idx="55">
                  <c:v>243.968096</c:v>
                </c:pt>
                <c:pt idx="56">
                  <c:v>245.79703599999999</c:v>
                </c:pt>
                <c:pt idx="57">
                  <c:v>247.919354</c:v>
                </c:pt>
                <c:pt idx="58">
                  <c:v>249.89895100000001</c:v>
                </c:pt>
                <c:pt idx="59">
                  <c:v>252.18204</c:v>
                </c:pt>
                <c:pt idx="60">
                  <c:v>254.67995099999999</c:v>
                </c:pt>
                <c:pt idx="61">
                  <c:v>257.531272</c:v>
                </c:pt>
                <c:pt idx="62">
                  <c:v>260.49561199999999</c:v>
                </c:pt>
                <c:pt idx="63">
                  <c:v>263.457267</c:v>
                </c:pt>
                <c:pt idx="64">
                  <c:v>266.724851</c:v>
                </c:pt>
                <c:pt idx="65">
                  <c:v>269.65675399999998</c:v>
                </c:pt>
                <c:pt idx="66">
                  <c:v>273.158141</c:v>
                </c:pt>
                <c:pt idx="67">
                  <c:v>276.46925499999998</c:v>
                </c:pt>
                <c:pt idx="68">
                  <c:v>279.75654600000001</c:v>
                </c:pt>
                <c:pt idx="69">
                  <c:v>283.23149899999999</c:v>
                </c:pt>
                <c:pt idx="70">
                  <c:v>286.52283299999999</c:v>
                </c:pt>
                <c:pt idx="71">
                  <c:v>289.550546</c:v>
                </c:pt>
                <c:pt idx="72">
                  <c:v>292.866917</c:v>
                </c:pt>
                <c:pt idx="73">
                  <c:v>295.77859699999999</c:v>
                </c:pt>
                <c:pt idx="74">
                  <c:v>298.80728699999997</c:v>
                </c:pt>
                <c:pt idx="75">
                  <c:v>301.821978</c:v>
                </c:pt>
                <c:pt idx="76">
                  <c:v>305.02422200000001</c:v>
                </c:pt>
                <c:pt idx="77">
                  <c:v>308.28046399999999</c:v>
                </c:pt>
                <c:pt idx="78">
                  <c:v>311.56464499999998</c:v>
                </c:pt>
                <c:pt idx="79">
                  <c:v>314.67914000000002</c:v>
                </c:pt>
                <c:pt idx="80">
                  <c:v>317.33758</c:v>
                </c:pt>
                <c:pt idx="81">
                  <c:v>320.270827</c:v>
                </c:pt>
                <c:pt idx="82">
                  <c:v>322.972982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F35-D249-B8D9-9EAD663A9268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'24.90-B757'!$I$3:$I$85</c:f>
              <c:numCache>
                <c:formatCode>General</c:formatCode>
                <c:ptCount val="83"/>
                <c:pt idx="0">
                  <c:v>0.50076661</c:v>
                </c:pt>
                <c:pt idx="1">
                  <c:v>0.50629444999999995</c:v>
                </c:pt>
                <c:pt idx="2">
                  <c:v>0.51212489999999999</c:v>
                </c:pt>
                <c:pt idx="3">
                  <c:v>0.51825836999999997</c:v>
                </c:pt>
                <c:pt idx="4">
                  <c:v>0.52408962999999997</c:v>
                </c:pt>
                <c:pt idx="5">
                  <c:v>0.52992048999999997</c:v>
                </c:pt>
                <c:pt idx="6">
                  <c:v>0.53544831999999998</c:v>
                </c:pt>
                <c:pt idx="7">
                  <c:v>0.54097596999999997</c:v>
                </c:pt>
                <c:pt idx="8">
                  <c:v>0.54650363000000002</c:v>
                </c:pt>
                <c:pt idx="9">
                  <c:v>0.55188055000000003</c:v>
                </c:pt>
                <c:pt idx="10">
                  <c:v>0.55755916999999999</c:v>
                </c:pt>
                <c:pt idx="11">
                  <c:v>0.56308734999999999</c:v>
                </c:pt>
                <c:pt idx="12">
                  <c:v>0.56861545999999996</c:v>
                </c:pt>
                <c:pt idx="13">
                  <c:v>0.57414357000000005</c:v>
                </c:pt>
                <c:pt idx="14">
                  <c:v>0.57967168000000002</c:v>
                </c:pt>
                <c:pt idx="15">
                  <c:v>0.58519979</c:v>
                </c:pt>
                <c:pt idx="16">
                  <c:v>0.59072815000000001</c:v>
                </c:pt>
                <c:pt idx="17">
                  <c:v>0.59625651999999996</c:v>
                </c:pt>
                <c:pt idx="18">
                  <c:v>0.60178472999999999</c:v>
                </c:pt>
                <c:pt idx="19">
                  <c:v>0.60731329999999994</c:v>
                </c:pt>
                <c:pt idx="20">
                  <c:v>0.61284179000000005</c:v>
                </c:pt>
                <c:pt idx="21">
                  <c:v>0.61837021000000003</c:v>
                </c:pt>
                <c:pt idx="22">
                  <c:v>0.62389846000000004</c:v>
                </c:pt>
                <c:pt idx="23">
                  <c:v>0.62942688000000002</c:v>
                </c:pt>
                <c:pt idx="24">
                  <c:v>0.63495557999999996</c:v>
                </c:pt>
                <c:pt idx="25">
                  <c:v>0.64048406999999996</c:v>
                </c:pt>
                <c:pt idx="26">
                  <c:v>0.64601273999999997</c:v>
                </c:pt>
                <c:pt idx="27">
                  <c:v>0.65154113000000002</c:v>
                </c:pt>
                <c:pt idx="28">
                  <c:v>0.65706971999999997</c:v>
                </c:pt>
                <c:pt idx="29">
                  <c:v>0.66259842000000002</c:v>
                </c:pt>
                <c:pt idx="30">
                  <c:v>0.66812749999999999</c:v>
                </c:pt>
                <c:pt idx="31">
                  <c:v>0.67365648</c:v>
                </c:pt>
                <c:pt idx="32">
                  <c:v>0.67918515000000002</c:v>
                </c:pt>
                <c:pt idx="33">
                  <c:v>0.68471402999999997</c:v>
                </c:pt>
                <c:pt idx="34">
                  <c:v>0.69024293000000003</c:v>
                </c:pt>
                <c:pt idx="35">
                  <c:v>0.69577177000000001</c:v>
                </c:pt>
                <c:pt idx="36">
                  <c:v>0.70130060000000005</c:v>
                </c:pt>
                <c:pt idx="37">
                  <c:v>0.70682957999999996</c:v>
                </c:pt>
                <c:pt idx="38">
                  <c:v>0.71235877000000003</c:v>
                </c:pt>
                <c:pt idx="39">
                  <c:v>0.71788753000000005</c:v>
                </c:pt>
                <c:pt idx="40">
                  <c:v>0.72341696</c:v>
                </c:pt>
                <c:pt idx="41">
                  <c:v>0.72894608000000005</c:v>
                </c:pt>
                <c:pt idx="42">
                  <c:v>0.73447509</c:v>
                </c:pt>
                <c:pt idx="43">
                  <c:v>0.74000469000000002</c:v>
                </c:pt>
                <c:pt idx="44">
                  <c:v>0.74553415999999995</c:v>
                </c:pt>
                <c:pt idx="45">
                  <c:v>0.75106357999999995</c:v>
                </c:pt>
                <c:pt idx="46">
                  <c:v>0.75689605000000004</c:v>
                </c:pt>
                <c:pt idx="47">
                  <c:v>0.76212250999999998</c:v>
                </c:pt>
                <c:pt idx="48">
                  <c:v>0.76734897000000002</c:v>
                </c:pt>
                <c:pt idx="49">
                  <c:v>0.77318198000000005</c:v>
                </c:pt>
                <c:pt idx="50">
                  <c:v>0.77810606999999998</c:v>
                </c:pt>
                <c:pt idx="51">
                  <c:v>0.78333308000000001</c:v>
                </c:pt>
                <c:pt idx="52">
                  <c:v>0.78825756999999996</c:v>
                </c:pt>
                <c:pt idx="53">
                  <c:v>0.79318325000000001</c:v>
                </c:pt>
                <c:pt idx="54">
                  <c:v>0.79780547999999996</c:v>
                </c:pt>
                <c:pt idx="55">
                  <c:v>0.80187452000000004</c:v>
                </c:pt>
                <c:pt idx="56">
                  <c:v>0.80579696999999995</c:v>
                </c:pt>
                <c:pt idx="57">
                  <c:v>0.80926593999999996</c:v>
                </c:pt>
                <c:pt idx="58">
                  <c:v>0.81230223999999995</c:v>
                </c:pt>
                <c:pt idx="59">
                  <c:v>0.81533946000000002</c:v>
                </c:pt>
                <c:pt idx="60">
                  <c:v>0.81807786999999998</c:v>
                </c:pt>
                <c:pt idx="61">
                  <c:v>0.82063746999999998</c:v>
                </c:pt>
                <c:pt idx="62">
                  <c:v>0.82301000999999996</c:v>
                </c:pt>
                <c:pt idx="63">
                  <c:v>0.82467440999999997</c:v>
                </c:pt>
                <c:pt idx="64">
                  <c:v>0.82635559000000003</c:v>
                </c:pt>
                <c:pt idx="65">
                  <c:v>0.82804354999999996</c:v>
                </c:pt>
                <c:pt idx="66">
                  <c:v>0.82990881000000005</c:v>
                </c:pt>
                <c:pt idx="67">
                  <c:v>0.83149828999999997</c:v>
                </c:pt>
                <c:pt idx="68">
                  <c:v>0.83308771000000004</c:v>
                </c:pt>
                <c:pt idx="69">
                  <c:v>0.83466183000000005</c:v>
                </c:pt>
                <c:pt idx="70">
                  <c:v>0.83625125</c:v>
                </c:pt>
                <c:pt idx="71">
                  <c:v>0.83751679999999995</c:v>
                </c:pt>
                <c:pt idx="72">
                  <c:v>0.83878322999999999</c:v>
                </c:pt>
                <c:pt idx="73">
                  <c:v>0.83974541000000003</c:v>
                </c:pt>
                <c:pt idx="74">
                  <c:v>0.84117847999999995</c:v>
                </c:pt>
                <c:pt idx="75">
                  <c:v>0.84238416999999999</c:v>
                </c:pt>
                <c:pt idx="76">
                  <c:v>0.84352671000000001</c:v>
                </c:pt>
                <c:pt idx="77">
                  <c:v>0.84470111999999997</c:v>
                </c:pt>
                <c:pt idx="78">
                  <c:v>0.84584391000000003</c:v>
                </c:pt>
                <c:pt idx="79">
                  <c:v>0.84700204000000001</c:v>
                </c:pt>
                <c:pt idx="80">
                  <c:v>0.84779981999999998</c:v>
                </c:pt>
                <c:pt idx="81">
                  <c:v>0.84876205000000005</c:v>
                </c:pt>
                <c:pt idx="82">
                  <c:v>0.84949337000000003</c:v>
                </c:pt>
              </c:numCache>
            </c:numRef>
          </c:xVal>
          <c:yVal>
            <c:numRef>
              <c:f>'24.90-B757'!$K$3:$K$85</c:f>
              <c:numCache>
                <c:formatCode>General</c:formatCode>
                <c:ptCount val="83"/>
                <c:pt idx="0">
                  <c:v>230.59922885200001</c:v>
                </c:pt>
                <c:pt idx="1">
                  <c:v>230.59944890189789</c:v>
                </c:pt>
                <c:pt idx="2">
                  <c:v>230.5997528691523</c:v>
                </c:pt>
                <c:pt idx="3">
                  <c:v>230.60017441135744</c:v>
                </c:pt>
                <c:pt idx="4">
                  <c:v>230.60069848119937</c:v>
                </c:pt>
                <c:pt idx="5">
                  <c:v>230.60137461320454</c:v>
                </c:pt>
                <c:pt idx="6">
                  <c:v>230.60219091800906</c:v>
                </c:pt>
                <c:pt idx="7">
                  <c:v>230.60321823580583</c:v>
                </c:pt>
                <c:pt idx="8">
                  <c:v>230.60450436511189</c:v>
                </c:pt>
                <c:pt idx="9">
                  <c:v>230.60605798713141</c:v>
                </c:pt>
                <c:pt idx="10">
                  <c:v>230.6080925734112</c:v>
                </c:pt>
                <c:pt idx="11">
                  <c:v>230.61054363266078</c:v>
                </c:pt>
                <c:pt idx="12">
                  <c:v>230.61355496987437</c:v>
                </c:pt>
                <c:pt idx="13">
                  <c:v>230.61723913469447</c:v>
                </c:pt>
                <c:pt idx="14">
                  <c:v>230.62172827741711</c:v>
                </c:pt>
                <c:pt idx="15">
                  <c:v>230.62717711562635</c:v>
                </c:pt>
                <c:pt idx="16">
                  <c:v>230.63376657479637</c:v>
                </c:pt>
                <c:pt idx="17">
                  <c:v>230.64170668693998</c:v>
                </c:pt>
                <c:pt idx="18">
                  <c:v>230.65124119311633</c:v>
                </c:pt>
                <c:pt idx="19">
                  <c:v>230.66265366585191</c:v>
                </c:pt>
                <c:pt idx="20">
                  <c:v>230.67626974637031</c:v>
                </c:pt>
                <c:pt idx="21">
                  <c:v>230.69246551114387</c:v>
                </c:pt>
                <c:pt idx="22">
                  <c:v>230.71167299199948</c:v>
                </c:pt>
                <c:pt idx="23">
                  <c:v>230.73438969895835</c:v>
                </c:pt>
                <c:pt idx="24">
                  <c:v>230.76118507456266</c:v>
                </c:pt>
                <c:pt idx="25">
                  <c:v>230.79270691689655</c:v>
                </c:pt>
                <c:pt idx="26">
                  <c:v>230.82969960061592</c:v>
                </c:pt>
                <c:pt idx="27">
                  <c:v>230.87300591338095</c:v>
                </c:pt>
                <c:pt idx="28">
                  <c:v>230.9235927301178</c:v>
                </c:pt>
                <c:pt idx="29">
                  <c:v>230.98255539897099</c:v>
                </c:pt>
                <c:pt idx="30">
                  <c:v>231.05114296089971</c:v>
                </c:pt>
                <c:pt idx="31">
                  <c:v>231.13076395870945</c:v>
                </c:pt>
                <c:pt idx="32">
                  <c:v>231.22301849679735</c:v>
                </c:pt>
                <c:pt idx="33">
                  <c:v>231.32973527207855</c:v>
                </c:pt>
                <c:pt idx="34">
                  <c:v>231.45297693632583</c:v>
                </c:pt>
                <c:pt idx="35">
                  <c:v>231.59508550472952</c:v>
                </c:pt>
                <c:pt idx="36">
                  <c:v>231.75872340818822</c:v>
                </c:pt>
                <c:pt idx="37">
                  <c:v>231.94692094914785</c:v>
                </c:pt>
                <c:pt idx="38">
                  <c:v>232.163124330643</c:v>
                </c:pt>
                <c:pt idx="39">
                  <c:v>232.41122834941746</c:v>
                </c:pt>
                <c:pt idx="40">
                  <c:v>232.69576232394161</c:v>
                </c:pt>
                <c:pt idx="41">
                  <c:v>233.02180348263346</c:v>
                </c:pt>
                <c:pt idx="42">
                  <c:v>233.39523865558544</c:v>
                </c:pt>
                <c:pt idx="43">
                  <c:v>233.82289154323104</c:v>
                </c:pt>
                <c:pt idx="44">
                  <c:v>234.31253901244952</c:v>
                </c:pt>
                <c:pt idx="45">
                  <c:v>234.87381232987826</c:v>
                </c:pt>
                <c:pt idx="46">
                  <c:v>235.55931499702922</c:v>
                </c:pt>
                <c:pt idx="47">
                  <c:v>236.27461997211572</c:v>
                </c:pt>
                <c:pt idx="48">
                  <c:v>237.10933353401413</c:v>
                </c:pt>
                <c:pt idx="49">
                  <c:v>238.21766851970159</c:v>
                </c:pt>
                <c:pt idx="50">
                  <c:v>239.33357077621656</c:v>
                </c:pt>
                <c:pt idx="51">
                  <c:v>240.74093295001953</c:v>
                </c:pt>
                <c:pt idx="52">
                  <c:v>242.32122099352222</c:v>
                </c:pt>
                <c:pt idx="53">
                  <c:v>244.1993025811654</c:v>
                </c:pt>
                <c:pt idx="54">
                  <c:v>246.28369481331529</c:v>
                </c:pt>
                <c:pt idx="55">
                  <c:v>248.42165697306473</c:v>
                </c:pt>
                <c:pt idx="56">
                  <c:v>250.79384713182714</c:v>
                </c:pt>
                <c:pt idx="57">
                  <c:v>253.18275640024808</c:v>
                </c:pt>
                <c:pt idx="58">
                  <c:v>255.52689184924765</c:v>
                </c:pt>
                <c:pt idx="59">
                  <c:v>258.13637797985916</c:v>
                </c:pt>
                <c:pt idx="60">
                  <c:v>260.74126910351407</c:v>
                </c:pt>
                <c:pt idx="61">
                  <c:v>263.41532309547699</c:v>
                </c:pt>
                <c:pt idx="62">
                  <c:v>266.12104957916551</c:v>
                </c:pt>
                <c:pt idx="63">
                  <c:v>268.16095644051916</c:v>
                </c:pt>
                <c:pt idx="64">
                  <c:v>270.34923317631069</c:v>
                </c:pt>
                <c:pt idx="65">
                  <c:v>272.68449520085898</c:v>
                </c:pt>
                <c:pt idx="66">
                  <c:v>275.4379447801407</c:v>
                </c:pt>
                <c:pt idx="67">
                  <c:v>277.93818389914799</c:v>
                </c:pt>
                <c:pt idx="68">
                  <c:v>280.5905126669137</c:v>
                </c:pt>
                <c:pt idx="69">
                  <c:v>283.37816698094372</c:v>
                </c:pt>
                <c:pt idx="70">
                  <c:v>286.36746159333154</c:v>
                </c:pt>
                <c:pt idx="71">
                  <c:v>288.88201888019717</c:v>
                </c:pt>
                <c:pt idx="72">
                  <c:v>291.52573029800323</c:v>
                </c:pt>
                <c:pt idx="73">
                  <c:v>293.62455790730257</c:v>
                </c:pt>
                <c:pt idx="74">
                  <c:v>296.90427509376718</c:v>
                </c:pt>
                <c:pt idx="75">
                  <c:v>299.81534198983923</c:v>
                </c:pt>
                <c:pt idx="76">
                  <c:v>302.71086656959869</c:v>
                </c:pt>
                <c:pt idx="77">
                  <c:v>305.83539604387374</c:v>
                </c:pt>
                <c:pt idx="78">
                  <c:v>309.029915718079</c:v>
                </c:pt>
                <c:pt idx="79">
                  <c:v>312.43339492119571</c:v>
                </c:pt>
                <c:pt idx="80">
                  <c:v>314.88143959135607</c:v>
                </c:pt>
                <c:pt idx="81">
                  <c:v>317.95355897817905</c:v>
                </c:pt>
                <c:pt idx="82">
                  <c:v>320.3806035381956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6A-444D-B606-365562AECD3D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'24.90-B757'!$C$3:$C$88</c:f>
              <c:numCache>
                <c:formatCode>General</c:formatCode>
                <c:ptCount val="86"/>
                <c:pt idx="0">
                  <c:v>0.50067092000000002</c:v>
                </c:pt>
                <c:pt idx="1">
                  <c:v>0.50680495999999997</c:v>
                </c:pt>
                <c:pt idx="2">
                  <c:v>0.51293889000000004</c:v>
                </c:pt>
                <c:pt idx="3">
                  <c:v>0.51877024999999999</c:v>
                </c:pt>
                <c:pt idx="4">
                  <c:v>0.52429822000000004</c:v>
                </c:pt>
                <c:pt idx="5">
                  <c:v>0.52982633999999995</c:v>
                </c:pt>
                <c:pt idx="6">
                  <c:v>0.53535423999999998</c:v>
                </c:pt>
                <c:pt idx="7">
                  <c:v>0.54088252999999997</c:v>
                </c:pt>
                <c:pt idx="8">
                  <c:v>0.54641035999999998</c:v>
                </c:pt>
                <c:pt idx="9">
                  <c:v>0.55193846999999996</c:v>
                </c:pt>
                <c:pt idx="10">
                  <c:v>0.55746658000000004</c:v>
                </c:pt>
                <c:pt idx="11">
                  <c:v>0.56299500999999996</c:v>
                </c:pt>
                <c:pt idx="12">
                  <c:v>0.56852318999999996</c:v>
                </c:pt>
                <c:pt idx="13">
                  <c:v>0.57405130000000004</c:v>
                </c:pt>
                <c:pt idx="14">
                  <c:v>0.57957948000000004</c:v>
                </c:pt>
                <c:pt idx="15">
                  <c:v>0.58510766000000003</c:v>
                </c:pt>
                <c:pt idx="16">
                  <c:v>0.59063555000000001</c:v>
                </c:pt>
                <c:pt idx="17">
                  <c:v>0.59616365999999998</c:v>
                </c:pt>
                <c:pt idx="18">
                  <c:v>0.60169176999999996</c:v>
                </c:pt>
                <c:pt idx="19">
                  <c:v>0.60721988000000005</c:v>
                </c:pt>
                <c:pt idx="20">
                  <c:v>0.61274799000000002</c:v>
                </c:pt>
                <c:pt idx="21">
                  <c:v>0.61827613999999997</c:v>
                </c:pt>
                <c:pt idx="22">
                  <c:v>0.62380431000000003</c:v>
                </c:pt>
                <c:pt idx="23">
                  <c:v>0.62933262000000001</c:v>
                </c:pt>
                <c:pt idx="24">
                  <c:v>0.63516426000000004</c:v>
                </c:pt>
                <c:pt idx="25">
                  <c:v>0.64038969000000001</c:v>
                </c:pt>
                <c:pt idx="26">
                  <c:v>0.64591827999999996</c:v>
                </c:pt>
                <c:pt idx="27">
                  <c:v>0.65144696999999996</c:v>
                </c:pt>
                <c:pt idx="28">
                  <c:v>0.65697572000000004</c:v>
                </c:pt>
                <c:pt idx="29">
                  <c:v>0.66250452000000004</c:v>
                </c:pt>
                <c:pt idx="30">
                  <c:v>0.66803290999999998</c:v>
                </c:pt>
                <c:pt idx="31">
                  <c:v>0.67356147</c:v>
                </c:pt>
                <c:pt idx="32">
                  <c:v>0.67909012000000002</c:v>
                </c:pt>
                <c:pt idx="33">
                  <c:v>0.68461897000000005</c:v>
                </c:pt>
                <c:pt idx="34">
                  <c:v>0.69014794999999995</c:v>
                </c:pt>
                <c:pt idx="35">
                  <c:v>0.69567699000000005</c:v>
                </c:pt>
                <c:pt idx="36">
                  <c:v>0.70120614999999997</c:v>
                </c:pt>
                <c:pt idx="37">
                  <c:v>0.70673490999999999</c:v>
                </c:pt>
                <c:pt idx="38">
                  <c:v>0.71226392999999999</c:v>
                </c:pt>
                <c:pt idx="39">
                  <c:v>0.71779325000000005</c:v>
                </c:pt>
                <c:pt idx="40">
                  <c:v>0.72332240000000003</c:v>
                </c:pt>
                <c:pt idx="41">
                  <c:v>0.72885179</c:v>
                </c:pt>
                <c:pt idx="42">
                  <c:v>0.73407798000000002</c:v>
                </c:pt>
                <c:pt idx="43">
                  <c:v>0.73991039999999997</c:v>
                </c:pt>
                <c:pt idx="44">
                  <c:v>0.74544001000000004</c:v>
                </c:pt>
                <c:pt idx="45">
                  <c:v>0.75096998999999998</c:v>
                </c:pt>
                <c:pt idx="46">
                  <c:v>0.75619645000000002</c:v>
                </c:pt>
                <c:pt idx="47">
                  <c:v>0.76202886999999997</c:v>
                </c:pt>
                <c:pt idx="48">
                  <c:v>0.76725578000000005</c:v>
                </c:pt>
                <c:pt idx="49">
                  <c:v>0.77278623000000002</c:v>
                </c:pt>
                <c:pt idx="50">
                  <c:v>0.77801350999999996</c:v>
                </c:pt>
                <c:pt idx="51">
                  <c:v>0.78354345999999997</c:v>
                </c:pt>
                <c:pt idx="52">
                  <c:v>0.78846742999999997</c:v>
                </c:pt>
                <c:pt idx="53">
                  <c:v>0.79308882000000003</c:v>
                </c:pt>
                <c:pt idx="54">
                  <c:v>0.79740809999999995</c:v>
                </c:pt>
                <c:pt idx="55">
                  <c:v>0.80172832999999999</c:v>
                </c:pt>
                <c:pt idx="56">
                  <c:v>0.80613444999999995</c:v>
                </c:pt>
                <c:pt idx="57">
                  <c:v>0.81007985000000005</c:v>
                </c:pt>
                <c:pt idx="58">
                  <c:v>0.81343794000000003</c:v>
                </c:pt>
                <c:pt idx="59">
                  <c:v>0.81736260000000005</c:v>
                </c:pt>
                <c:pt idx="60">
                  <c:v>0.82053385000000001</c:v>
                </c:pt>
                <c:pt idx="61">
                  <c:v>0.82325468000000002</c:v>
                </c:pt>
                <c:pt idx="62">
                  <c:v>0.82633080000000003</c:v>
                </c:pt>
                <c:pt idx="63">
                  <c:v>0.82854985000000003</c:v>
                </c:pt>
                <c:pt idx="64">
                  <c:v>0.83127240999999996</c:v>
                </c:pt>
                <c:pt idx="65">
                  <c:v>0.83330305999999998</c:v>
                </c:pt>
                <c:pt idx="66">
                  <c:v>0.83539730000000001</c:v>
                </c:pt>
                <c:pt idx="67">
                  <c:v>0.83715443</c:v>
                </c:pt>
                <c:pt idx="68">
                  <c:v>0.83884860000000006</c:v>
                </c:pt>
                <c:pt idx="69">
                  <c:v>0.84076731000000005</c:v>
                </c:pt>
                <c:pt idx="70">
                  <c:v>0.84233314000000004</c:v>
                </c:pt>
                <c:pt idx="71">
                  <c:v>0.84403024999999998</c:v>
                </c:pt>
                <c:pt idx="72">
                  <c:v>0.84541814000000004</c:v>
                </c:pt>
                <c:pt idx="73">
                  <c:v>0.84683399000000004</c:v>
                </c:pt>
                <c:pt idx="74">
                  <c:v>0.84789694999999998</c:v>
                </c:pt>
                <c:pt idx="75">
                  <c:v>0.84916206000000005</c:v>
                </c:pt>
                <c:pt idx="76">
                  <c:v>0.85042773999999999</c:v>
                </c:pt>
                <c:pt idx="77">
                  <c:v>0.85169276000000005</c:v>
                </c:pt>
                <c:pt idx="78">
                  <c:v>0.85301037000000002</c:v>
                </c:pt>
                <c:pt idx="79">
                  <c:v>0.85397252999999995</c:v>
                </c:pt>
                <c:pt idx="80">
                  <c:v>0.85523948000000005</c:v>
                </c:pt>
                <c:pt idx="81">
                  <c:v>0.85625465999999995</c:v>
                </c:pt>
                <c:pt idx="82">
                  <c:v>0.8575218</c:v>
                </c:pt>
                <c:pt idx="83">
                  <c:v>0.85839642000000005</c:v>
                </c:pt>
                <c:pt idx="84">
                  <c:v>0.85949766000000005</c:v>
                </c:pt>
                <c:pt idx="85">
                  <c:v>0.86033265000000003</c:v>
                </c:pt>
              </c:numCache>
            </c:numRef>
          </c:xVal>
          <c:yVal>
            <c:numRef>
              <c:f>'24.90-B757'!$D$3:$D$88</c:f>
              <c:numCache>
                <c:formatCode>General</c:formatCode>
                <c:ptCount val="86"/>
                <c:pt idx="0">
                  <c:v>198.372184</c:v>
                </c:pt>
                <c:pt idx="1">
                  <c:v>198.34039000000001</c:v>
                </c:pt>
                <c:pt idx="2">
                  <c:v>198.27427900000001</c:v>
                </c:pt>
                <c:pt idx="3">
                  <c:v>198.35922500000001</c:v>
                </c:pt>
                <c:pt idx="4">
                  <c:v>198.32605100000001</c:v>
                </c:pt>
                <c:pt idx="5">
                  <c:v>198.33863400000001</c:v>
                </c:pt>
                <c:pt idx="6">
                  <c:v>198.28258299999999</c:v>
                </c:pt>
                <c:pt idx="7">
                  <c:v>198.3554</c:v>
                </c:pt>
                <c:pt idx="8">
                  <c:v>198.27646999999999</c:v>
                </c:pt>
                <c:pt idx="9">
                  <c:v>198.289053</c:v>
                </c:pt>
                <c:pt idx="10">
                  <c:v>198.301636</c:v>
                </c:pt>
                <c:pt idx="11">
                  <c:v>198.417171</c:v>
                </c:pt>
                <c:pt idx="12">
                  <c:v>198.45263199999999</c:v>
                </c:pt>
                <c:pt idx="13">
                  <c:v>198.465215</c:v>
                </c:pt>
                <c:pt idx="14">
                  <c:v>198.500676</c:v>
                </c:pt>
                <c:pt idx="15">
                  <c:v>198.536137</c:v>
                </c:pt>
                <c:pt idx="16">
                  <c:v>198.477047</c:v>
                </c:pt>
                <c:pt idx="17">
                  <c:v>198.48963000000001</c:v>
                </c:pt>
                <c:pt idx="18">
                  <c:v>198.50221300000001</c:v>
                </c:pt>
                <c:pt idx="19">
                  <c:v>198.51479599999999</c:v>
                </c:pt>
                <c:pt idx="20">
                  <c:v>198.527379</c:v>
                </c:pt>
                <c:pt idx="21">
                  <c:v>198.551401</c:v>
                </c:pt>
                <c:pt idx="22">
                  <c:v>198.583823</c:v>
                </c:pt>
                <c:pt idx="23">
                  <c:v>198.66504</c:v>
                </c:pt>
                <c:pt idx="24">
                  <c:v>198.841498</c:v>
                </c:pt>
                <c:pt idx="25">
                  <c:v>198.967782</c:v>
                </c:pt>
                <c:pt idx="26">
                  <c:v>199.140512</c:v>
                </c:pt>
                <c:pt idx="27">
                  <c:v>199.34451999999999</c:v>
                </c:pt>
                <c:pt idx="28">
                  <c:v>199.56604400000001</c:v>
                </c:pt>
                <c:pt idx="29">
                  <c:v>199.80740800000001</c:v>
                </c:pt>
                <c:pt idx="30">
                  <c:v>199.91150300000001</c:v>
                </c:pt>
                <c:pt idx="31">
                  <c:v>200.07279399999999</c:v>
                </c:pt>
                <c:pt idx="32">
                  <c:v>200.26536300000001</c:v>
                </c:pt>
                <c:pt idx="33">
                  <c:v>200.52120500000001</c:v>
                </c:pt>
                <c:pt idx="34">
                  <c:v>200.81976399999999</c:v>
                </c:pt>
                <c:pt idx="35">
                  <c:v>201.141201</c:v>
                </c:pt>
                <c:pt idx="36">
                  <c:v>201.49695500000001</c:v>
                </c:pt>
                <c:pt idx="37">
                  <c:v>201.72687999999999</c:v>
                </c:pt>
                <c:pt idx="38">
                  <c:v>202.036878</c:v>
                </c:pt>
                <c:pt idx="39">
                  <c:v>202.449828</c:v>
                </c:pt>
                <c:pt idx="40">
                  <c:v>202.80558199999999</c:v>
                </c:pt>
                <c:pt idx="41">
                  <c:v>203.24141</c:v>
                </c:pt>
                <c:pt idx="42">
                  <c:v>203.61935299999999</c:v>
                </c:pt>
                <c:pt idx="43">
                  <c:v>204.052832</c:v>
                </c:pt>
                <c:pt idx="44">
                  <c:v>204.56033199999999</c:v>
                </c:pt>
                <c:pt idx="45">
                  <c:v>205.19062400000001</c:v>
                </c:pt>
                <c:pt idx="46">
                  <c:v>205.660079</c:v>
                </c:pt>
                <c:pt idx="47">
                  <c:v>206.093558</c:v>
                </c:pt>
                <c:pt idx="48">
                  <c:v>206.71172100000001</c:v>
                </c:pt>
                <c:pt idx="49">
                  <c:v>207.49375800000001</c:v>
                </c:pt>
                <c:pt idx="50">
                  <c:v>208.234712</c:v>
                </c:pt>
                <c:pt idx="51">
                  <c:v>208.85356400000001</c:v>
                </c:pt>
                <c:pt idx="52">
                  <c:v>209.499278</c:v>
                </c:pt>
                <c:pt idx="53">
                  <c:v>210.29300900000001</c:v>
                </c:pt>
                <c:pt idx="54">
                  <c:v>211.39186599999999</c:v>
                </c:pt>
                <c:pt idx="55">
                  <c:v>212.80493899999999</c:v>
                </c:pt>
                <c:pt idx="56">
                  <c:v>214.528311</c:v>
                </c:pt>
                <c:pt idx="57">
                  <c:v>216.50997699999999</c:v>
                </c:pt>
                <c:pt idx="58">
                  <c:v>218.55514700000001</c:v>
                </c:pt>
                <c:pt idx="59">
                  <c:v>221.112707</c:v>
                </c:pt>
                <c:pt idx="60">
                  <c:v>223.80836099999999</c:v>
                </c:pt>
                <c:pt idx="61">
                  <c:v>226.629672</c:v>
                </c:pt>
                <c:pt idx="62">
                  <c:v>229.61881299999999</c:v>
                </c:pt>
                <c:pt idx="63">
                  <c:v>232.69483399999999</c:v>
                </c:pt>
                <c:pt idx="64">
                  <c:v>236.085071</c:v>
                </c:pt>
                <c:pt idx="65">
                  <c:v>239.17893000000001</c:v>
                </c:pt>
                <c:pt idx="66">
                  <c:v>242.52923699999999</c:v>
                </c:pt>
                <c:pt idx="67">
                  <c:v>245.583688</c:v>
                </c:pt>
                <c:pt idx="68">
                  <c:v>248.59635</c:v>
                </c:pt>
                <c:pt idx="69">
                  <c:v>251.56802200000001</c:v>
                </c:pt>
                <c:pt idx="70">
                  <c:v>254.67610999999999</c:v>
                </c:pt>
                <c:pt idx="71">
                  <c:v>257.96754499999997</c:v>
                </c:pt>
                <c:pt idx="72">
                  <c:v>261.09050400000001</c:v>
                </c:pt>
                <c:pt idx="73">
                  <c:v>263.96262000000002</c:v>
                </c:pt>
                <c:pt idx="74">
                  <c:v>266.46978000000001</c:v>
                </c:pt>
                <c:pt idx="75">
                  <c:v>269.35188399999998</c:v>
                </c:pt>
                <c:pt idx="76">
                  <c:v>272.42094500000002</c:v>
                </c:pt>
                <c:pt idx="77">
                  <c:v>275.27309200000002</c:v>
                </c:pt>
                <c:pt idx="78">
                  <c:v>278.39739300000002</c:v>
                </c:pt>
                <c:pt idx="79">
                  <c:v>281.305474</c:v>
                </c:pt>
                <c:pt idx="80">
                  <c:v>284.793812</c:v>
                </c:pt>
                <c:pt idx="81">
                  <c:v>288.117999</c:v>
                </c:pt>
                <c:pt idx="82">
                  <c:v>291.66850099999999</c:v>
                </c:pt>
                <c:pt idx="83">
                  <c:v>294.61472400000002</c:v>
                </c:pt>
                <c:pt idx="84">
                  <c:v>297.41541999999998</c:v>
                </c:pt>
                <c:pt idx="85">
                  <c:v>299.93240400000002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F35-D249-B8D9-9EAD663A9268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'24.90-B757'!$C$3:$C$88</c:f>
              <c:numCache>
                <c:formatCode>General</c:formatCode>
                <c:ptCount val="86"/>
                <c:pt idx="0">
                  <c:v>0.50067092000000002</c:v>
                </c:pt>
                <c:pt idx="1">
                  <c:v>0.50680495999999997</c:v>
                </c:pt>
                <c:pt idx="2">
                  <c:v>0.51293889000000004</c:v>
                </c:pt>
                <c:pt idx="3">
                  <c:v>0.51877024999999999</c:v>
                </c:pt>
                <c:pt idx="4">
                  <c:v>0.52429822000000004</c:v>
                </c:pt>
                <c:pt idx="5">
                  <c:v>0.52982633999999995</c:v>
                </c:pt>
                <c:pt idx="6">
                  <c:v>0.53535423999999998</c:v>
                </c:pt>
                <c:pt idx="7">
                  <c:v>0.54088252999999997</c:v>
                </c:pt>
                <c:pt idx="8">
                  <c:v>0.54641035999999998</c:v>
                </c:pt>
                <c:pt idx="9">
                  <c:v>0.55193846999999996</c:v>
                </c:pt>
                <c:pt idx="10">
                  <c:v>0.55746658000000004</c:v>
                </c:pt>
                <c:pt idx="11">
                  <c:v>0.56299500999999996</c:v>
                </c:pt>
                <c:pt idx="12">
                  <c:v>0.56852318999999996</c:v>
                </c:pt>
                <c:pt idx="13">
                  <c:v>0.57405130000000004</c:v>
                </c:pt>
                <c:pt idx="14">
                  <c:v>0.57957948000000004</c:v>
                </c:pt>
                <c:pt idx="15">
                  <c:v>0.58510766000000003</c:v>
                </c:pt>
                <c:pt idx="16">
                  <c:v>0.59063555000000001</c:v>
                </c:pt>
                <c:pt idx="17">
                  <c:v>0.59616365999999998</c:v>
                </c:pt>
                <c:pt idx="18">
                  <c:v>0.60169176999999996</c:v>
                </c:pt>
                <c:pt idx="19">
                  <c:v>0.60721988000000005</c:v>
                </c:pt>
                <c:pt idx="20">
                  <c:v>0.61274799000000002</c:v>
                </c:pt>
                <c:pt idx="21">
                  <c:v>0.61827613999999997</c:v>
                </c:pt>
                <c:pt idx="22">
                  <c:v>0.62380431000000003</c:v>
                </c:pt>
                <c:pt idx="23">
                  <c:v>0.62933262000000001</c:v>
                </c:pt>
                <c:pt idx="24">
                  <c:v>0.63516426000000004</c:v>
                </c:pt>
                <c:pt idx="25">
                  <c:v>0.64038969000000001</c:v>
                </c:pt>
                <c:pt idx="26">
                  <c:v>0.64591827999999996</c:v>
                </c:pt>
                <c:pt idx="27">
                  <c:v>0.65144696999999996</c:v>
                </c:pt>
                <c:pt idx="28">
                  <c:v>0.65697572000000004</c:v>
                </c:pt>
                <c:pt idx="29">
                  <c:v>0.66250452000000004</c:v>
                </c:pt>
                <c:pt idx="30">
                  <c:v>0.66803290999999998</c:v>
                </c:pt>
                <c:pt idx="31">
                  <c:v>0.67356147</c:v>
                </c:pt>
                <c:pt idx="32">
                  <c:v>0.67909012000000002</c:v>
                </c:pt>
                <c:pt idx="33">
                  <c:v>0.68461897000000005</c:v>
                </c:pt>
                <c:pt idx="34">
                  <c:v>0.69014794999999995</c:v>
                </c:pt>
                <c:pt idx="35">
                  <c:v>0.69567699000000005</c:v>
                </c:pt>
                <c:pt idx="36">
                  <c:v>0.70120614999999997</c:v>
                </c:pt>
                <c:pt idx="37">
                  <c:v>0.70673490999999999</c:v>
                </c:pt>
                <c:pt idx="38">
                  <c:v>0.71226392999999999</c:v>
                </c:pt>
                <c:pt idx="39">
                  <c:v>0.71779325000000005</c:v>
                </c:pt>
                <c:pt idx="40">
                  <c:v>0.72332240000000003</c:v>
                </c:pt>
                <c:pt idx="41">
                  <c:v>0.72885179</c:v>
                </c:pt>
                <c:pt idx="42">
                  <c:v>0.73407798000000002</c:v>
                </c:pt>
                <c:pt idx="43">
                  <c:v>0.73991039999999997</c:v>
                </c:pt>
                <c:pt idx="44">
                  <c:v>0.74544001000000004</c:v>
                </c:pt>
                <c:pt idx="45">
                  <c:v>0.75096998999999998</c:v>
                </c:pt>
                <c:pt idx="46">
                  <c:v>0.75619645000000002</c:v>
                </c:pt>
                <c:pt idx="47">
                  <c:v>0.76202886999999997</c:v>
                </c:pt>
                <c:pt idx="48">
                  <c:v>0.76725578000000005</c:v>
                </c:pt>
                <c:pt idx="49">
                  <c:v>0.77278623000000002</c:v>
                </c:pt>
                <c:pt idx="50">
                  <c:v>0.77801350999999996</c:v>
                </c:pt>
                <c:pt idx="51">
                  <c:v>0.78354345999999997</c:v>
                </c:pt>
                <c:pt idx="52">
                  <c:v>0.78846742999999997</c:v>
                </c:pt>
                <c:pt idx="53">
                  <c:v>0.79308882000000003</c:v>
                </c:pt>
                <c:pt idx="54">
                  <c:v>0.79740809999999995</c:v>
                </c:pt>
                <c:pt idx="55">
                  <c:v>0.80172832999999999</c:v>
                </c:pt>
                <c:pt idx="56">
                  <c:v>0.80613444999999995</c:v>
                </c:pt>
                <c:pt idx="57">
                  <c:v>0.81007985000000005</c:v>
                </c:pt>
                <c:pt idx="58">
                  <c:v>0.81343794000000003</c:v>
                </c:pt>
                <c:pt idx="59">
                  <c:v>0.81736260000000005</c:v>
                </c:pt>
                <c:pt idx="60">
                  <c:v>0.82053385000000001</c:v>
                </c:pt>
                <c:pt idx="61">
                  <c:v>0.82325468000000002</c:v>
                </c:pt>
                <c:pt idx="62">
                  <c:v>0.82633080000000003</c:v>
                </c:pt>
                <c:pt idx="63">
                  <c:v>0.82854985000000003</c:v>
                </c:pt>
                <c:pt idx="64">
                  <c:v>0.83127240999999996</c:v>
                </c:pt>
                <c:pt idx="65">
                  <c:v>0.83330305999999998</c:v>
                </c:pt>
                <c:pt idx="66">
                  <c:v>0.83539730000000001</c:v>
                </c:pt>
                <c:pt idx="67">
                  <c:v>0.83715443</c:v>
                </c:pt>
                <c:pt idx="68">
                  <c:v>0.83884860000000006</c:v>
                </c:pt>
                <c:pt idx="69">
                  <c:v>0.84076731000000005</c:v>
                </c:pt>
                <c:pt idx="70">
                  <c:v>0.84233314000000004</c:v>
                </c:pt>
                <c:pt idx="71">
                  <c:v>0.84403024999999998</c:v>
                </c:pt>
                <c:pt idx="72">
                  <c:v>0.84541814000000004</c:v>
                </c:pt>
                <c:pt idx="73">
                  <c:v>0.84683399000000004</c:v>
                </c:pt>
                <c:pt idx="74">
                  <c:v>0.84789694999999998</c:v>
                </c:pt>
                <c:pt idx="75">
                  <c:v>0.84916206000000005</c:v>
                </c:pt>
                <c:pt idx="76">
                  <c:v>0.85042773999999999</c:v>
                </c:pt>
                <c:pt idx="77">
                  <c:v>0.85169276000000005</c:v>
                </c:pt>
                <c:pt idx="78">
                  <c:v>0.85301037000000002</c:v>
                </c:pt>
                <c:pt idx="79">
                  <c:v>0.85397252999999995</c:v>
                </c:pt>
                <c:pt idx="80">
                  <c:v>0.85523948000000005</c:v>
                </c:pt>
                <c:pt idx="81">
                  <c:v>0.85625465999999995</c:v>
                </c:pt>
                <c:pt idx="82">
                  <c:v>0.8575218</c:v>
                </c:pt>
                <c:pt idx="83">
                  <c:v>0.85839642000000005</c:v>
                </c:pt>
                <c:pt idx="84">
                  <c:v>0.85949766000000005</c:v>
                </c:pt>
                <c:pt idx="85">
                  <c:v>0.86033265000000003</c:v>
                </c:pt>
              </c:numCache>
            </c:numRef>
          </c:xVal>
          <c:yVal>
            <c:numRef>
              <c:f>'24.90-B757'!$E$3:$E$88</c:f>
              <c:numCache>
                <c:formatCode>General</c:formatCode>
                <c:ptCount val="86"/>
                <c:pt idx="0">
                  <c:v>199.36413939671618</c:v>
                </c:pt>
                <c:pt idx="1">
                  <c:v>199.36427821011438</c:v>
                </c:pt>
                <c:pt idx="2">
                  <c:v>199.36446380000677</c:v>
                </c:pt>
                <c:pt idx="3">
                  <c:v>199.36469606651204</c:v>
                </c:pt>
                <c:pt idx="4">
                  <c:v>199.36497994126881</c:v>
                </c:pt>
                <c:pt idx="5">
                  <c:v>199.36534132356573</c:v>
                </c:pt>
                <c:pt idx="6">
                  <c:v>199.36579868511646</c:v>
                </c:pt>
                <c:pt idx="7">
                  <c:v>199.36637439444129</c:v>
                </c:pt>
                <c:pt idx="8">
                  <c:v>199.3670951549523</c:v>
                </c:pt>
                <c:pt idx="9">
                  <c:v>199.36799310181163</c:v>
                </c:pt>
                <c:pt idx="10">
                  <c:v>199.3691063767408</c:v>
                </c:pt>
                <c:pt idx="11">
                  <c:v>199.37048036970938</c:v>
                </c:pt>
                <c:pt idx="12">
                  <c:v>199.37216851475466</c:v>
                </c:pt>
                <c:pt idx="13">
                  <c:v>199.37423396334387</c:v>
                </c:pt>
                <c:pt idx="14">
                  <c:v>199.37675090706688</c:v>
                </c:pt>
                <c:pt idx="15">
                  <c:v>199.37980612777659</c:v>
                </c:pt>
                <c:pt idx="16">
                  <c:v>199.38350074425998</c:v>
                </c:pt>
                <c:pt idx="17">
                  <c:v>199.38795302862061</c:v>
                </c:pt>
                <c:pt idx="18">
                  <c:v>199.39329976801366</c:v>
                </c:pt>
                <c:pt idx="19">
                  <c:v>199.39969950171968</c:v>
                </c:pt>
                <c:pt idx="20">
                  <c:v>199.40733535436544</c:v>
                </c:pt>
                <c:pt idx="21">
                  <c:v>199.41641843394063</c:v>
                </c:pt>
                <c:pt idx="22">
                  <c:v>199.42719141440168</c:v>
                </c:pt>
                <c:pt idx="23">
                  <c:v>199.43993312115148</c:v>
                </c:pt>
                <c:pt idx="24">
                  <c:v>199.45586017006997</c:v>
                </c:pt>
                <c:pt idx="25">
                  <c:v>199.47264542912578</c:v>
                </c:pt>
                <c:pt idx="26">
                  <c:v>199.49339714794621</c:v>
                </c:pt>
                <c:pt idx="27">
                  <c:v>199.51769332505808</c:v>
                </c:pt>
                <c:pt idx="28">
                  <c:v>199.54607462642076</c:v>
                </c:pt>
                <c:pt idx="29">
                  <c:v>199.57915607777124</c:v>
                </c:pt>
                <c:pt idx="30">
                  <c:v>199.61763314689213</c:v>
                </c:pt>
                <c:pt idx="31">
                  <c:v>199.66230285510278</c:v>
                </c:pt>
                <c:pt idx="32">
                  <c:v>199.71406539213939</c:v>
                </c:pt>
                <c:pt idx="33">
                  <c:v>199.77394404381715</c:v>
                </c:pt>
                <c:pt idx="34">
                  <c:v>199.84309807950038</c:v>
                </c:pt>
                <c:pt idx="35">
                  <c:v>199.92284282310919</c:v>
                </c:pt>
                <c:pt idx="36">
                  <c:v>200.01467370147822</c:v>
                </c:pt>
                <c:pt idx="37">
                  <c:v>200.12027882406562</c:v>
                </c:pt>
                <c:pt idx="38">
                  <c:v>200.24160183383293</c:v>
                </c:pt>
                <c:pt idx="39">
                  <c:v>200.38084720482115</c:v>
                </c:pt>
                <c:pt idx="40">
                  <c:v>200.54051674281286</c:v>
                </c:pt>
                <c:pt idx="41">
                  <c:v>200.72349851964304</c:v>
                </c:pt>
                <c:pt idx="42">
                  <c:v>200.92084270256453</c:v>
                </c:pt>
                <c:pt idx="43">
                  <c:v>201.17311535274567</c:v>
                </c:pt>
                <c:pt idx="44">
                  <c:v>201.44942609477513</c:v>
                </c:pt>
                <c:pt idx="45">
                  <c:v>201.77250279845515</c:v>
                </c:pt>
                <c:pt idx="46">
                  <c:v>202.13501882799514</c:v>
                </c:pt>
                <c:pt idx="47">
                  <c:v>202.62756894290419</c:v>
                </c:pt>
                <c:pt idx="48">
                  <c:v>203.17282135123347</c:v>
                </c:pt>
                <c:pt idx="49">
                  <c:v>203.88856312696157</c:v>
                </c:pt>
                <c:pt idx="50">
                  <c:v>204.73098161053792</c:v>
                </c:pt>
                <c:pt idx="51">
                  <c:v>205.84147968522365</c:v>
                </c:pt>
                <c:pt idx="52">
                  <c:v>207.06226451499114</c:v>
                </c:pt>
                <c:pt idx="53">
                  <c:v>208.44661462123713</c:v>
                </c:pt>
                <c:pt idx="54">
                  <c:v>209.98568429843812</c:v>
                </c:pt>
                <c:pt idx="55">
                  <c:v>211.79999217574192</c:v>
                </c:pt>
                <c:pt idx="56">
                  <c:v>213.97683197612315</c:v>
                </c:pt>
                <c:pt idx="57">
                  <c:v>216.24643923892259</c:v>
                </c:pt>
                <c:pt idx="58">
                  <c:v>218.44813889941221</c:v>
                </c:pt>
                <c:pt idx="59">
                  <c:v>221.37571737732171</c:v>
                </c:pt>
                <c:pt idx="60">
                  <c:v>224.05333053993138</c:v>
                </c:pt>
                <c:pt idx="61">
                  <c:v>226.59785713572671</c:v>
                </c:pt>
                <c:pt idx="62">
                  <c:v>229.7784226072595</c:v>
                </c:pt>
                <c:pt idx="63">
                  <c:v>232.29209065223966</c:v>
                </c:pt>
                <c:pt idx="64">
                  <c:v>235.65195433042351</c:v>
                </c:pt>
                <c:pt idx="65">
                  <c:v>238.3733348803384</c:v>
                </c:pt>
                <c:pt idx="66">
                  <c:v>241.39005681900125</c:v>
                </c:pt>
                <c:pt idx="67">
                  <c:v>244.09896575731369</c:v>
                </c:pt>
                <c:pt idx="68">
                  <c:v>246.87645477997239</c:v>
                </c:pt>
                <c:pt idx="69">
                  <c:v>250.23399888956723</c:v>
                </c:pt>
                <c:pt idx="70">
                  <c:v>253.1541217046157</c:v>
                </c:pt>
                <c:pt idx="71">
                  <c:v>256.51706015494813</c:v>
                </c:pt>
                <c:pt idx="72">
                  <c:v>259.43228571433309</c:v>
                </c:pt>
                <c:pt idx="73">
                  <c:v>262.57131215965887</c:v>
                </c:pt>
                <c:pt idx="74">
                  <c:v>265.04523823652772</c:v>
                </c:pt>
                <c:pt idx="75">
                  <c:v>268.13005781620751</c:v>
                </c:pt>
                <c:pt idx="76">
                  <c:v>271.37985257697903</c:v>
                </c:pt>
                <c:pt idx="77">
                  <c:v>274.80430999983804</c:v>
                </c:pt>
                <c:pt idx="78">
                  <c:v>278.5742832495697</c:v>
                </c:pt>
                <c:pt idx="79">
                  <c:v>281.46870807535043</c:v>
                </c:pt>
                <c:pt idx="80">
                  <c:v>285.47754967266502</c:v>
                </c:pt>
                <c:pt idx="81">
                  <c:v>288.8648668284664</c:v>
                </c:pt>
                <c:pt idx="82">
                  <c:v>293.33180657325312</c:v>
                </c:pt>
                <c:pt idx="83">
                  <c:v>296.58312166799664</c:v>
                </c:pt>
                <c:pt idx="84">
                  <c:v>300.89028027679274</c:v>
                </c:pt>
                <c:pt idx="85">
                  <c:v>304.32796563397881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6A-444D-B606-365562AEC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B767-300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'24.96-B767'!$O$3:$O$88</c:f>
              <c:numCache>
                <c:formatCode>General</c:formatCode>
                <c:ptCount val="86"/>
                <c:pt idx="0">
                  <c:v>0.50024175000000004</c:v>
                </c:pt>
                <c:pt idx="1">
                  <c:v>0.50474828000000005</c:v>
                </c:pt>
                <c:pt idx="2">
                  <c:v>0.50925482</c:v>
                </c:pt>
                <c:pt idx="3">
                  <c:v>0.51376135000000001</c:v>
                </c:pt>
                <c:pt idx="4">
                  <c:v>0.51826788000000001</c:v>
                </c:pt>
                <c:pt idx="5">
                  <c:v>0.52277441000000002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0.63543773999999997</c:v>
                </c:pt>
                <c:pt idx="31">
                  <c:v>0.63994426999999998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0.65797039999999996</c:v>
                </c:pt>
                <c:pt idx="36">
                  <c:v>0.66247692999999996</c:v>
                </c:pt>
                <c:pt idx="37">
                  <c:v>0.66698345999999997</c:v>
                </c:pt>
                <c:pt idx="38">
                  <c:v>0.67149000000000003</c:v>
                </c:pt>
                <c:pt idx="39">
                  <c:v>0.67599653000000004</c:v>
                </c:pt>
                <c:pt idx="40">
                  <c:v>0.68050306000000005</c:v>
                </c:pt>
                <c:pt idx="41">
                  <c:v>0.6850096</c:v>
                </c:pt>
                <c:pt idx="42">
                  <c:v>0.68997379000000003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0.70799993000000006</c:v>
                </c:pt>
                <c:pt idx="47">
                  <c:v>0.71159112999999996</c:v>
                </c:pt>
                <c:pt idx="48">
                  <c:v>0.71655533000000005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0.74359452000000004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0.75711412</c:v>
                </c:pt>
                <c:pt idx="58">
                  <c:v>0.76162065000000001</c:v>
                </c:pt>
                <c:pt idx="59">
                  <c:v>0.76612718999999996</c:v>
                </c:pt>
                <c:pt idx="60">
                  <c:v>0.77063371999999997</c:v>
                </c:pt>
                <c:pt idx="61">
                  <c:v>0.77468258999999995</c:v>
                </c:pt>
                <c:pt idx="62">
                  <c:v>0.77873144999999999</c:v>
                </c:pt>
                <c:pt idx="63">
                  <c:v>0.78278031999999997</c:v>
                </c:pt>
                <c:pt idx="64">
                  <c:v>0.78682918999999996</c:v>
                </c:pt>
                <c:pt idx="65">
                  <c:v>0.79087805</c:v>
                </c:pt>
                <c:pt idx="66">
                  <c:v>0.79446925999999995</c:v>
                </c:pt>
                <c:pt idx="67">
                  <c:v>0.79794050000000005</c:v>
                </c:pt>
                <c:pt idx="68">
                  <c:v>0.80068649999999997</c:v>
                </c:pt>
                <c:pt idx="69">
                  <c:v>0.80389016000000002</c:v>
                </c:pt>
                <c:pt idx="70">
                  <c:v>0.80609359999999997</c:v>
                </c:pt>
                <c:pt idx="71">
                  <c:v>0.80815493999999999</c:v>
                </c:pt>
                <c:pt idx="72">
                  <c:v>0.81072193000000004</c:v>
                </c:pt>
                <c:pt idx="73">
                  <c:v>0.81333690000000003</c:v>
                </c:pt>
                <c:pt idx="74">
                  <c:v>0.81554218999999994</c:v>
                </c:pt>
                <c:pt idx="75">
                  <c:v>0.81774747000000003</c:v>
                </c:pt>
                <c:pt idx="76">
                  <c:v>0.81962031999999996</c:v>
                </c:pt>
                <c:pt idx="77">
                  <c:v>0.82138341999999998</c:v>
                </c:pt>
                <c:pt idx="78">
                  <c:v>0.82289778999999996</c:v>
                </c:pt>
                <c:pt idx="79">
                  <c:v>0.82430243000000003</c:v>
                </c:pt>
                <c:pt idx="80">
                  <c:v>0.82553147999999998</c:v>
                </c:pt>
                <c:pt idx="81">
                  <c:v>0.82676053999999999</c:v>
                </c:pt>
                <c:pt idx="82">
                  <c:v>0.82798959000000005</c:v>
                </c:pt>
                <c:pt idx="83">
                  <c:v>0.82898453999999999</c:v>
                </c:pt>
                <c:pt idx="84">
                  <c:v>0.82983317000000001</c:v>
                </c:pt>
                <c:pt idx="85">
                  <c:v>0.83065253999999999</c:v>
                </c:pt>
              </c:numCache>
            </c:numRef>
          </c:xVal>
          <c:yVal>
            <c:numRef>
              <c:f>'24.96-B767'!$P$3:$P$88</c:f>
              <c:numCache>
                <c:formatCode>General</c:formatCode>
                <c:ptCount val="86"/>
                <c:pt idx="0">
                  <c:v>249.79889</c:v>
                </c:pt>
                <c:pt idx="1">
                  <c:v>249.724459</c:v>
                </c:pt>
                <c:pt idx="2">
                  <c:v>249.64072300000001</c:v>
                </c:pt>
                <c:pt idx="3">
                  <c:v>249.60350800000001</c:v>
                </c:pt>
                <c:pt idx="4">
                  <c:v>249.60350800000001</c:v>
                </c:pt>
                <c:pt idx="5">
                  <c:v>249.64072300000001</c:v>
                </c:pt>
                <c:pt idx="6">
                  <c:v>249.64072300000001</c:v>
                </c:pt>
                <c:pt idx="7">
                  <c:v>249.64072300000001</c:v>
                </c:pt>
                <c:pt idx="8">
                  <c:v>249.64072300000001</c:v>
                </c:pt>
                <c:pt idx="9">
                  <c:v>249.64072300000001</c:v>
                </c:pt>
                <c:pt idx="10">
                  <c:v>249.705851</c:v>
                </c:pt>
                <c:pt idx="11">
                  <c:v>249.65002699999999</c:v>
                </c:pt>
                <c:pt idx="12">
                  <c:v>249.743066</c:v>
                </c:pt>
                <c:pt idx="13">
                  <c:v>249.743066</c:v>
                </c:pt>
                <c:pt idx="14">
                  <c:v>249.78958600000001</c:v>
                </c:pt>
                <c:pt idx="15">
                  <c:v>249.84540999999999</c:v>
                </c:pt>
                <c:pt idx="16">
                  <c:v>249.84540999999999</c:v>
                </c:pt>
                <c:pt idx="17">
                  <c:v>249.88262499999999</c:v>
                </c:pt>
                <c:pt idx="18">
                  <c:v>249.94775300000001</c:v>
                </c:pt>
                <c:pt idx="19">
                  <c:v>249.94775300000001</c:v>
                </c:pt>
                <c:pt idx="20">
                  <c:v>249.94775300000001</c:v>
                </c:pt>
                <c:pt idx="21">
                  <c:v>249.94775300000001</c:v>
                </c:pt>
                <c:pt idx="22">
                  <c:v>249.98496800000001</c:v>
                </c:pt>
                <c:pt idx="23">
                  <c:v>250.050096</c:v>
                </c:pt>
                <c:pt idx="24">
                  <c:v>250.050096</c:v>
                </c:pt>
                <c:pt idx="25">
                  <c:v>250.050096</c:v>
                </c:pt>
                <c:pt idx="26">
                  <c:v>250.050096</c:v>
                </c:pt>
                <c:pt idx="27">
                  <c:v>250.11522299999999</c:v>
                </c:pt>
                <c:pt idx="28">
                  <c:v>250.24547799999999</c:v>
                </c:pt>
                <c:pt idx="29">
                  <c:v>250.26408599999999</c:v>
                </c:pt>
                <c:pt idx="30">
                  <c:v>250.36642900000001</c:v>
                </c:pt>
                <c:pt idx="31">
                  <c:v>250.45946799999999</c:v>
                </c:pt>
                <c:pt idx="32">
                  <c:v>250.45946799999999</c:v>
                </c:pt>
                <c:pt idx="33">
                  <c:v>250.48738</c:v>
                </c:pt>
                <c:pt idx="34">
                  <c:v>250.55250799999999</c:v>
                </c:pt>
                <c:pt idx="35">
                  <c:v>250.561812</c:v>
                </c:pt>
                <c:pt idx="36">
                  <c:v>250.70137</c:v>
                </c:pt>
                <c:pt idx="37">
                  <c:v>250.76649800000001</c:v>
                </c:pt>
                <c:pt idx="38">
                  <c:v>250.887449</c:v>
                </c:pt>
                <c:pt idx="39">
                  <c:v>250.97118399999999</c:v>
                </c:pt>
                <c:pt idx="40">
                  <c:v>250.97118399999999</c:v>
                </c:pt>
                <c:pt idx="41">
                  <c:v>251.082831</c:v>
                </c:pt>
                <c:pt idx="42">
                  <c:v>251.34334100000001</c:v>
                </c:pt>
                <c:pt idx="43">
                  <c:v>251.4829</c:v>
                </c:pt>
                <c:pt idx="44">
                  <c:v>251.767382</c:v>
                </c:pt>
                <c:pt idx="45">
                  <c:v>251.89227199999999</c:v>
                </c:pt>
                <c:pt idx="46">
                  <c:v>252.38538</c:v>
                </c:pt>
                <c:pt idx="47">
                  <c:v>252.56215499999999</c:v>
                </c:pt>
                <c:pt idx="48">
                  <c:v>252.88779199999999</c:v>
                </c:pt>
                <c:pt idx="49">
                  <c:v>253.26925299999999</c:v>
                </c:pt>
                <c:pt idx="50">
                  <c:v>253.799576</c:v>
                </c:pt>
                <c:pt idx="51">
                  <c:v>254.181037</c:v>
                </c:pt>
                <c:pt idx="52">
                  <c:v>254.664841</c:v>
                </c:pt>
                <c:pt idx="53">
                  <c:v>255.25098800000001</c:v>
                </c:pt>
                <c:pt idx="54">
                  <c:v>255.79991899999999</c:v>
                </c:pt>
                <c:pt idx="55">
                  <c:v>256.479106</c:v>
                </c:pt>
                <c:pt idx="56">
                  <c:v>257.21411499999999</c:v>
                </c:pt>
                <c:pt idx="57">
                  <c:v>257.95842900000002</c:v>
                </c:pt>
                <c:pt idx="58">
                  <c:v>258.80508600000002</c:v>
                </c:pt>
                <c:pt idx="59">
                  <c:v>259.735478</c:v>
                </c:pt>
                <c:pt idx="60">
                  <c:v>260.67517400000003</c:v>
                </c:pt>
                <c:pt idx="61">
                  <c:v>261.57229000000001</c:v>
                </c:pt>
                <c:pt idx="62">
                  <c:v>262.63687700000003</c:v>
                </c:pt>
                <c:pt idx="63">
                  <c:v>263.96733699999999</c:v>
                </c:pt>
                <c:pt idx="64">
                  <c:v>265.12496299999998</c:v>
                </c:pt>
                <c:pt idx="65">
                  <c:v>266.496579</c:v>
                </c:pt>
                <c:pt idx="66">
                  <c:v>267.83491900000001</c:v>
                </c:pt>
                <c:pt idx="67">
                  <c:v>269.13109800000001</c:v>
                </c:pt>
                <c:pt idx="68">
                  <c:v>270.50304899999998</c:v>
                </c:pt>
                <c:pt idx="69">
                  <c:v>272.10365899999999</c:v>
                </c:pt>
                <c:pt idx="70">
                  <c:v>273.59334999999999</c:v>
                </c:pt>
                <c:pt idx="71">
                  <c:v>275.24648400000001</c:v>
                </c:pt>
                <c:pt idx="72">
                  <c:v>276.98547200000002</c:v>
                </c:pt>
                <c:pt idx="73">
                  <c:v>279.172843</c:v>
                </c:pt>
                <c:pt idx="74">
                  <c:v>281.32975399999998</c:v>
                </c:pt>
                <c:pt idx="75">
                  <c:v>283.52748100000002</c:v>
                </c:pt>
                <c:pt idx="76">
                  <c:v>285.68947900000001</c:v>
                </c:pt>
                <c:pt idx="77">
                  <c:v>288.13292200000001</c:v>
                </c:pt>
                <c:pt idx="78">
                  <c:v>290.30018899999999</c:v>
                </c:pt>
                <c:pt idx="79">
                  <c:v>292.50544000000002</c:v>
                </c:pt>
                <c:pt idx="80">
                  <c:v>294.80815999999999</c:v>
                </c:pt>
                <c:pt idx="81">
                  <c:v>297.31556699999999</c:v>
                </c:pt>
                <c:pt idx="82">
                  <c:v>300.11635799999999</c:v>
                </c:pt>
                <c:pt idx="83">
                  <c:v>302.56674500000003</c:v>
                </c:pt>
                <c:pt idx="84">
                  <c:v>305.34950300000003</c:v>
                </c:pt>
                <c:pt idx="85">
                  <c:v>308.20012800000001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B5C-4F4A-B6BA-909F01778CE0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'24.96-B767'!$O$3:$O$88</c:f>
              <c:numCache>
                <c:formatCode>General</c:formatCode>
                <c:ptCount val="86"/>
                <c:pt idx="0">
                  <c:v>0.50024175000000004</c:v>
                </c:pt>
                <c:pt idx="1">
                  <c:v>0.50474828000000005</c:v>
                </c:pt>
                <c:pt idx="2">
                  <c:v>0.50925482</c:v>
                </c:pt>
                <c:pt idx="3">
                  <c:v>0.51376135000000001</c:v>
                </c:pt>
                <c:pt idx="4">
                  <c:v>0.51826788000000001</c:v>
                </c:pt>
                <c:pt idx="5">
                  <c:v>0.52277441000000002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0.63543773999999997</c:v>
                </c:pt>
                <c:pt idx="31">
                  <c:v>0.63994426999999998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0.65797039999999996</c:v>
                </c:pt>
                <c:pt idx="36">
                  <c:v>0.66247692999999996</c:v>
                </c:pt>
                <c:pt idx="37">
                  <c:v>0.66698345999999997</c:v>
                </c:pt>
                <c:pt idx="38">
                  <c:v>0.67149000000000003</c:v>
                </c:pt>
                <c:pt idx="39">
                  <c:v>0.67599653000000004</c:v>
                </c:pt>
                <c:pt idx="40">
                  <c:v>0.68050306000000005</c:v>
                </c:pt>
                <c:pt idx="41">
                  <c:v>0.6850096</c:v>
                </c:pt>
                <c:pt idx="42">
                  <c:v>0.68997379000000003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0.70799993000000006</c:v>
                </c:pt>
                <c:pt idx="47">
                  <c:v>0.71159112999999996</c:v>
                </c:pt>
                <c:pt idx="48">
                  <c:v>0.71655533000000005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0.74359452000000004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0.75711412</c:v>
                </c:pt>
                <c:pt idx="58">
                  <c:v>0.76162065000000001</c:v>
                </c:pt>
                <c:pt idx="59">
                  <c:v>0.76612718999999996</c:v>
                </c:pt>
                <c:pt idx="60">
                  <c:v>0.77063371999999997</c:v>
                </c:pt>
                <c:pt idx="61">
                  <c:v>0.77468258999999995</c:v>
                </c:pt>
                <c:pt idx="62">
                  <c:v>0.77873144999999999</c:v>
                </c:pt>
                <c:pt idx="63">
                  <c:v>0.78278031999999997</c:v>
                </c:pt>
                <c:pt idx="64">
                  <c:v>0.78682918999999996</c:v>
                </c:pt>
                <c:pt idx="65">
                  <c:v>0.79087805</c:v>
                </c:pt>
                <c:pt idx="66">
                  <c:v>0.79446925999999995</c:v>
                </c:pt>
                <c:pt idx="67">
                  <c:v>0.79794050000000005</c:v>
                </c:pt>
                <c:pt idx="68">
                  <c:v>0.80068649999999997</c:v>
                </c:pt>
                <c:pt idx="69">
                  <c:v>0.80389016000000002</c:v>
                </c:pt>
                <c:pt idx="70">
                  <c:v>0.80609359999999997</c:v>
                </c:pt>
                <c:pt idx="71">
                  <c:v>0.80815493999999999</c:v>
                </c:pt>
                <c:pt idx="72">
                  <c:v>0.81072193000000004</c:v>
                </c:pt>
                <c:pt idx="73">
                  <c:v>0.81333690000000003</c:v>
                </c:pt>
                <c:pt idx="74">
                  <c:v>0.81554218999999994</c:v>
                </c:pt>
                <c:pt idx="75">
                  <c:v>0.81774747000000003</c:v>
                </c:pt>
                <c:pt idx="76">
                  <c:v>0.81962031999999996</c:v>
                </c:pt>
                <c:pt idx="77">
                  <c:v>0.82138341999999998</c:v>
                </c:pt>
                <c:pt idx="78">
                  <c:v>0.82289778999999996</c:v>
                </c:pt>
                <c:pt idx="79">
                  <c:v>0.82430243000000003</c:v>
                </c:pt>
                <c:pt idx="80">
                  <c:v>0.82553147999999998</c:v>
                </c:pt>
                <c:pt idx="81">
                  <c:v>0.82676053999999999</c:v>
                </c:pt>
                <c:pt idx="82">
                  <c:v>0.82798959000000005</c:v>
                </c:pt>
                <c:pt idx="83">
                  <c:v>0.82898453999999999</c:v>
                </c:pt>
                <c:pt idx="84">
                  <c:v>0.82983317000000001</c:v>
                </c:pt>
                <c:pt idx="85">
                  <c:v>0.83065253999999999</c:v>
                </c:pt>
              </c:numCache>
            </c:numRef>
          </c:xVal>
          <c:yVal>
            <c:numRef>
              <c:f>'24.96-B767'!$Q$3:$Q$88</c:f>
              <c:numCache>
                <c:formatCode>General</c:formatCode>
                <c:ptCount val="86"/>
                <c:pt idx="0">
                  <c:v>250.09448476655442</c:v>
                </c:pt>
                <c:pt idx="1">
                  <c:v>250.09456318359514</c:v>
                </c:pt>
                <c:pt idx="2">
                  <c:v>250.09466322385484</c:v>
                </c:pt>
                <c:pt idx="3">
                  <c:v>250.0947901822164</c:v>
                </c:pt>
                <c:pt idx="4">
                  <c:v>250.09495049518375</c:v>
                </c:pt>
                <c:pt idx="5">
                  <c:v>250.09515195386336</c:v>
                </c:pt>
                <c:pt idx="6">
                  <c:v>250.0954039529276</c:v>
                </c:pt>
                <c:pt idx="7">
                  <c:v>250.09571777538645</c:v>
                </c:pt>
                <c:pt idx="8">
                  <c:v>250.09610692714134</c:v>
                </c:pt>
                <c:pt idx="9">
                  <c:v>250.09658751713619</c:v>
                </c:pt>
                <c:pt idx="10">
                  <c:v>250.09717869062229</c:v>
                </c:pt>
                <c:pt idx="11">
                  <c:v>250.09790313585512</c:v>
                </c:pt>
                <c:pt idx="12">
                  <c:v>250.09878765128144</c:v>
                </c:pt>
                <c:pt idx="13">
                  <c:v>250.0998637996623</c:v>
                </c:pt>
                <c:pt idx="14">
                  <c:v>250.10116863732728</c:v>
                </c:pt>
                <c:pt idx="15">
                  <c:v>250.10274556652348</c:v>
                </c:pt>
                <c:pt idx="16">
                  <c:v>250.1046452793363</c:v>
                </c:pt>
                <c:pt idx="17">
                  <c:v>250.10692681321527</c:v>
                </c:pt>
                <c:pt idx="18">
                  <c:v>250.10965878309042</c:v>
                </c:pt>
                <c:pt idx="19">
                  <c:v>250.11292072334675</c:v>
                </c:pt>
                <c:pt idx="20">
                  <c:v>250.11680462625793</c:v>
                </c:pt>
                <c:pt idx="21">
                  <c:v>250.1214166164693</c:v>
                </c:pt>
                <c:pt idx="22">
                  <c:v>250.12687891723738</c:v>
                </c:pt>
                <c:pt idx="23">
                  <c:v>250.13333197404319</c:v>
                </c:pt>
                <c:pt idx="24">
                  <c:v>250.14093679359638</c:v>
                </c:pt>
                <c:pt idx="25">
                  <c:v>250.14987769516114</c:v>
                </c:pt>
                <c:pt idx="26">
                  <c:v>250.16036522573904</c:v>
                </c:pt>
                <c:pt idx="27">
                  <c:v>250.17263950788998</c:v>
                </c:pt>
                <c:pt idx="28">
                  <c:v>250.18697380234897</c:v>
                </c:pt>
                <c:pt idx="29">
                  <c:v>250.20367875460693</c:v>
                </c:pt>
                <c:pt idx="30">
                  <c:v>250.2231068726627</c:v>
                </c:pt>
                <c:pt idx="31">
                  <c:v>250.24565740908304</c:v>
                </c:pt>
                <c:pt idx="32">
                  <c:v>250.27178220673017</c:v>
                </c:pt>
                <c:pt idx="33">
                  <c:v>250.3019917353962</c:v>
                </c:pt>
                <c:pt idx="34">
                  <c:v>250.33686209893247</c:v>
                </c:pt>
                <c:pt idx="35">
                  <c:v>250.37704235974419</c:v>
                </c:pt>
                <c:pt idx="36">
                  <c:v>250.42326349351367</c:v>
                </c:pt>
                <c:pt idx="37">
                  <c:v>250.47634753476177</c:v>
                </c:pt>
                <c:pt idx="38">
                  <c:v>250.53721830464414</c:v>
                </c:pt>
                <c:pt idx="39">
                  <c:v>250.60691256999885</c:v>
                </c:pt>
                <c:pt idx="40">
                  <c:v>250.68659393027818</c:v>
                </c:pt>
                <c:pt idx="41">
                  <c:v>250.77756714292042</c:v>
                </c:pt>
                <c:pt idx="42">
                  <c:v>250.89260365131395</c:v>
                </c:pt>
                <c:pt idx="43">
                  <c:v>250.99941205865866</c:v>
                </c:pt>
                <c:pt idx="44">
                  <c:v>251.13375644963511</c:v>
                </c:pt>
                <c:pt idx="45">
                  <c:v>251.28638209515344</c:v>
                </c:pt>
                <c:pt idx="46">
                  <c:v>251.47843004681357</c:v>
                </c:pt>
                <c:pt idx="47">
                  <c:v>251.63487910781041</c:v>
                </c:pt>
                <c:pt idx="48">
                  <c:v>251.87837973774168</c:v>
                </c:pt>
                <c:pt idx="49">
                  <c:v>252.13009398508504</c:v>
                </c:pt>
                <c:pt idx="50">
                  <c:v>252.41474162291468</c:v>
                </c:pt>
                <c:pt idx="51">
                  <c:v>252.7364131312454</c:v>
                </c:pt>
                <c:pt idx="52">
                  <c:v>253.0997126790229</c:v>
                </c:pt>
                <c:pt idx="53">
                  <c:v>253.50982746688715</c:v>
                </c:pt>
                <c:pt idx="54">
                  <c:v>253.97261813094173</c:v>
                </c:pt>
                <c:pt idx="55">
                  <c:v>254.49471825509124</c:v>
                </c:pt>
                <c:pt idx="56">
                  <c:v>255.08368805373021</c:v>
                </c:pt>
                <c:pt idx="57">
                  <c:v>255.74888199906863</c:v>
                </c:pt>
                <c:pt idx="58">
                  <c:v>256.50268570018278</c:v>
                </c:pt>
                <c:pt idx="59">
                  <c:v>257.36089294603443</c:v>
                </c:pt>
                <c:pt idx="60">
                  <c:v>258.34295886482067</c:v>
                </c:pt>
                <c:pt idx="61">
                  <c:v>259.35015293103157</c:v>
                </c:pt>
                <c:pt idx="62">
                  <c:v>260.49620586516801</c:v>
                </c:pt>
                <c:pt idx="63">
                  <c:v>261.80428267791211</c:v>
                </c:pt>
                <c:pt idx="64">
                  <c:v>263.30104768870115</c:v>
                </c:pt>
                <c:pt idx="65">
                  <c:v>265.01711781115421</c:v>
                </c:pt>
                <c:pt idx="66">
                  <c:v>266.75092510436821</c:v>
                </c:pt>
                <c:pt idx="67">
                  <c:v>268.64321892176514</c:v>
                </c:pt>
                <c:pt idx="68">
                  <c:v>270.30974812752345</c:v>
                </c:pt>
                <c:pt idx="69">
                  <c:v>272.46609809443532</c:v>
                </c:pt>
                <c:pt idx="70">
                  <c:v>274.09544099440029</c:v>
                </c:pt>
                <c:pt idx="71">
                  <c:v>275.73777903762488</c:v>
                </c:pt>
                <c:pt idx="72">
                  <c:v>277.95641577863205</c:v>
                </c:pt>
                <c:pt idx="73">
                  <c:v>280.43276430016874</c:v>
                </c:pt>
                <c:pt idx="74">
                  <c:v>282.707064083305</c:v>
                </c:pt>
                <c:pt idx="75">
                  <c:v>285.16717578689008</c:v>
                </c:pt>
                <c:pt idx="76">
                  <c:v>287.41455006074455</c:v>
                </c:pt>
                <c:pt idx="77">
                  <c:v>289.67337560445446</c:v>
                </c:pt>
                <c:pt idx="78">
                  <c:v>291.73215920654786</c:v>
                </c:pt>
                <c:pt idx="79">
                  <c:v>293.74610758120104</c:v>
                </c:pt>
                <c:pt idx="80">
                  <c:v>295.59546346596767</c:v>
                </c:pt>
                <c:pt idx="81">
                  <c:v>297.53065955650527</c:v>
                </c:pt>
                <c:pt idx="82">
                  <c:v>299.55623669984379</c:v>
                </c:pt>
                <c:pt idx="83">
                  <c:v>301.26555411739298</c:v>
                </c:pt>
                <c:pt idx="84">
                  <c:v>302.77491308940438</c:v>
                </c:pt>
                <c:pt idx="85">
                  <c:v>304.27894180712576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0F-BF46-B590-E2A232C45D7D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'24.96-B767'!$I$3:$I$106</c:f>
              <c:numCache>
                <c:formatCode>General</c:formatCode>
                <c:ptCount val="104"/>
                <c:pt idx="0">
                  <c:v>0.49978409000000001</c:v>
                </c:pt>
                <c:pt idx="1">
                  <c:v>0.50383294999999995</c:v>
                </c:pt>
                <c:pt idx="2">
                  <c:v>0.50879715000000003</c:v>
                </c:pt>
                <c:pt idx="3">
                  <c:v>0.51330368000000004</c:v>
                </c:pt>
                <c:pt idx="4">
                  <c:v>0.51826788000000001</c:v>
                </c:pt>
                <c:pt idx="5">
                  <c:v>0.52323207999999999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0.63498007000000001</c:v>
                </c:pt>
                <c:pt idx="31">
                  <c:v>0.64040193000000001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0.65751272999999999</c:v>
                </c:pt>
                <c:pt idx="36">
                  <c:v>0.66293460000000004</c:v>
                </c:pt>
                <c:pt idx="37">
                  <c:v>0.66698345999999997</c:v>
                </c:pt>
                <c:pt idx="38">
                  <c:v>0.67103232999999995</c:v>
                </c:pt>
                <c:pt idx="39">
                  <c:v>0.67645420000000001</c:v>
                </c:pt>
                <c:pt idx="40">
                  <c:v>0.68050306000000005</c:v>
                </c:pt>
                <c:pt idx="41">
                  <c:v>0.68546726000000002</c:v>
                </c:pt>
                <c:pt idx="42">
                  <c:v>0.68951613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0.70754225999999998</c:v>
                </c:pt>
                <c:pt idx="47">
                  <c:v>0.71250645999999995</c:v>
                </c:pt>
                <c:pt idx="48">
                  <c:v>0.71701298999999996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0.74313686000000001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0.75665645999999998</c:v>
                </c:pt>
                <c:pt idx="58">
                  <c:v>0.76116298999999998</c:v>
                </c:pt>
                <c:pt idx="59">
                  <c:v>0.76566951999999999</c:v>
                </c:pt>
                <c:pt idx="60">
                  <c:v>0.77017605</c:v>
                </c:pt>
                <c:pt idx="61">
                  <c:v>0.77514024999999998</c:v>
                </c:pt>
                <c:pt idx="62">
                  <c:v>0.77964679000000003</c:v>
                </c:pt>
                <c:pt idx="63">
                  <c:v>0.78415332000000004</c:v>
                </c:pt>
                <c:pt idx="64">
                  <c:v>0.78820217999999997</c:v>
                </c:pt>
                <c:pt idx="65">
                  <c:v>0.79225104999999996</c:v>
                </c:pt>
                <c:pt idx="66">
                  <c:v>0.79629992000000005</c:v>
                </c:pt>
                <c:pt idx="67">
                  <c:v>0.80034879000000003</c:v>
                </c:pt>
                <c:pt idx="68">
                  <c:v>0.80393999000000005</c:v>
                </c:pt>
                <c:pt idx="69">
                  <c:v>0.80753118999999995</c:v>
                </c:pt>
                <c:pt idx="70">
                  <c:v>0.81112238999999997</c:v>
                </c:pt>
                <c:pt idx="71">
                  <c:v>0.81441648</c:v>
                </c:pt>
                <c:pt idx="72">
                  <c:v>0.81716246999999997</c:v>
                </c:pt>
                <c:pt idx="73">
                  <c:v>0.81990847</c:v>
                </c:pt>
                <c:pt idx="74">
                  <c:v>0.82320439999999995</c:v>
                </c:pt>
                <c:pt idx="75">
                  <c:v>0.82572341000000005</c:v>
                </c:pt>
                <c:pt idx="76">
                  <c:v>0.82808554999999995</c:v>
                </c:pt>
                <c:pt idx="77">
                  <c:v>0.83029083999999997</c:v>
                </c:pt>
                <c:pt idx="78">
                  <c:v>0.83208643999999998</c:v>
                </c:pt>
                <c:pt idx="79">
                  <c:v>0.83398446000000004</c:v>
                </c:pt>
                <c:pt idx="80">
                  <c:v>0.83577683000000003</c:v>
                </c:pt>
                <c:pt idx="81">
                  <c:v>0.83731637999999997</c:v>
                </c:pt>
                <c:pt idx="82">
                  <c:v>0.83867276999999996</c:v>
                </c:pt>
                <c:pt idx="83">
                  <c:v>0.84004577000000002</c:v>
                </c:pt>
                <c:pt idx="84">
                  <c:v>0.84141876000000004</c:v>
                </c:pt>
                <c:pt idx="85">
                  <c:v>0.84256847000000001</c:v>
                </c:pt>
                <c:pt idx="86">
                  <c:v>0.84380807000000002</c:v>
                </c:pt>
                <c:pt idx="87">
                  <c:v>0.84503302999999996</c:v>
                </c:pt>
                <c:pt idx="88">
                  <c:v>0.84622794999999995</c:v>
                </c:pt>
                <c:pt idx="89">
                  <c:v>0.84713590000000005</c:v>
                </c:pt>
                <c:pt idx="90">
                  <c:v>0.84851127000000004</c:v>
                </c:pt>
                <c:pt idx="91">
                  <c:v>0.84979884999999999</c:v>
                </c:pt>
                <c:pt idx="92">
                  <c:v>0.85086402999999999</c:v>
                </c:pt>
                <c:pt idx="93">
                  <c:v>0.85159445</c:v>
                </c:pt>
                <c:pt idx="94">
                  <c:v>0.85280319999999998</c:v>
                </c:pt>
                <c:pt idx="95">
                  <c:v>0.85361361000000002</c:v>
                </c:pt>
                <c:pt idx="96">
                  <c:v>0.85473536999999999</c:v>
                </c:pt>
                <c:pt idx="97">
                  <c:v>0.85536939999999995</c:v>
                </c:pt>
                <c:pt idx="98">
                  <c:v>0.85637410000000003</c:v>
                </c:pt>
                <c:pt idx="99">
                  <c:v>0.85727883000000005</c:v>
                </c:pt>
                <c:pt idx="100">
                  <c:v>0.85795511000000002</c:v>
                </c:pt>
                <c:pt idx="101">
                  <c:v>0.85843387000000004</c:v>
                </c:pt>
                <c:pt idx="102">
                  <c:v>0.85925322999999998</c:v>
                </c:pt>
                <c:pt idx="103">
                  <c:v>0.85972539999999997</c:v>
                </c:pt>
              </c:numCache>
            </c:numRef>
          </c:xVal>
          <c:yVal>
            <c:numRef>
              <c:f>'24.96-B767'!$J$3:$J$106</c:f>
              <c:numCache>
                <c:formatCode>General</c:formatCode>
                <c:ptCount val="104"/>
                <c:pt idx="0">
                  <c:v>206.40540100000001</c:v>
                </c:pt>
                <c:pt idx="1">
                  <c:v>206.396097</c:v>
                </c:pt>
                <c:pt idx="2">
                  <c:v>206.46122399999999</c:v>
                </c:pt>
                <c:pt idx="3">
                  <c:v>206.45192</c:v>
                </c:pt>
                <c:pt idx="4">
                  <c:v>206.45192</c:v>
                </c:pt>
                <c:pt idx="5">
                  <c:v>206.54495900000001</c:v>
                </c:pt>
                <c:pt idx="6">
                  <c:v>206.55426299999999</c:v>
                </c:pt>
                <c:pt idx="7">
                  <c:v>206.55426299999999</c:v>
                </c:pt>
                <c:pt idx="8">
                  <c:v>206.57287099999999</c:v>
                </c:pt>
                <c:pt idx="9">
                  <c:v>206.65660700000001</c:v>
                </c:pt>
                <c:pt idx="10">
                  <c:v>206.80153000000001</c:v>
                </c:pt>
                <c:pt idx="11">
                  <c:v>206.78292200000001</c:v>
                </c:pt>
                <c:pt idx="12">
                  <c:v>206.78292200000001</c:v>
                </c:pt>
                <c:pt idx="13">
                  <c:v>206.87596099999999</c:v>
                </c:pt>
                <c:pt idx="14">
                  <c:v>206.98760799999999</c:v>
                </c:pt>
                <c:pt idx="15">
                  <c:v>206.98760799999999</c:v>
                </c:pt>
                <c:pt idx="16">
                  <c:v>206.98760799999999</c:v>
                </c:pt>
                <c:pt idx="17">
                  <c:v>207.07134300000001</c:v>
                </c:pt>
                <c:pt idx="18">
                  <c:v>206.99154799999999</c:v>
                </c:pt>
                <c:pt idx="19">
                  <c:v>207.173687</c:v>
                </c:pt>
                <c:pt idx="20">
                  <c:v>207.29463799999999</c:v>
                </c:pt>
                <c:pt idx="21">
                  <c:v>207.29463799999999</c:v>
                </c:pt>
                <c:pt idx="22">
                  <c:v>207.29463799999999</c:v>
                </c:pt>
                <c:pt idx="23">
                  <c:v>207.29463799999999</c:v>
                </c:pt>
                <c:pt idx="24">
                  <c:v>207.29463799999999</c:v>
                </c:pt>
                <c:pt idx="25">
                  <c:v>207.331853</c:v>
                </c:pt>
                <c:pt idx="26">
                  <c:v>207.27066500000001</c:v>
                </c:pt>
                <c:pt idx="27">
                  <c:v>207.27066500000001</c:v>
                </c:pt>
                <c:pt idx="28">
                  <c:v>207.27066500000001</c:v>
                </c:pt>
                <c:pt idx="29">
                  <c:v>207.29857699999999</c:v>
                </c:pt>
                <c:pt idx="30">
                  <c:v>207.391616</c:v>
                </c:pt>
                <c:pt idx="31">
                  <c:v>207.62421399999999</c:v>
                </c:pt>
                <c:pt idx="32">
                  <c:v>207.680038</c:v>
                </c:pt>
                <c:pt idx="33">
                  <c:v>207.828901</c:v>
                </c:pt>
                <c:pt idx="34">
                  <c:v>207.88472400000001</c:v>
                </c:pt>
                <c:pt idx="35">
                  <c:v>207.94054800000001</c:v>
                </c:pt>
                <c:pt idx="36">
                  <c:v>208.08940999999999</c:v>
                </c:pt>
                <c:pt idx="37">
                  <c:v>208.173146</c:v>
                </c:pt>
                <c:pt idx="38">
                  <c:v>208.21430100000001</c:v>
                </c:pt>
                <c:pt idx="39">
                  <c:v>208.498783</c:v>
                </c:pt>
                <c:pt idx="40">
                  <c:v>208.63834199999999</c:v>
                </c:pt>
                <c:pt idx="41">
                  <c:v>208.94143199999999</c:v>
                </c:pt>
                <c:pt idx="42">
                  <c:v>209.001195</c:v>
                </c:pt>
                <c:pt idx="43">
                  <c:v>209.23379299999999</c:v>
                </c:pt>
                <c:pt idx="44">
                  <c:v>209.35474400000001</c:v>
                </c:pt>
                <c:pt idx="45">
                  <c:v>209.52221399999999</c:v>
                </c:pt>
                <c:pt idx="46">
                  <c:v>209.73620399999999</c:v>
                </c:pt>
                <c:pt idx="47">
                  <c:v>210.04323400000001</c:v>
                </c:pt>
                <c:pt idx="48">
                  <c:v>210.22000800000001</c:v>
                </c:pt>
                <c:pt idx="49">
                  <c:v>210.40608700000001</c:v>
                </c:pt>
                <c:pt idx="50">
                  <c:v>210.72242</c:v>
                </c:pt>
                <c:pt idx="51">
                  <c:v>210.90849900000001</c:v>
                </c:pt>
                <c:pt idx="52">
                  <c:v>211.18761599999999</c:v>
                </c:pt>
                <c:pt idx="53">
                  <c:v>211.58768499999999</c:v>
                </c:pt>
                <c:pt idx="54">
                  <c:v>211.76445899999999</c:v>
                </c:pt>
                <c:pt idx="55">
                  <c:v>212.14591999999999</c:v>
                </c:pt>
                <c:pt idx="56">
                  <c:v>212.39712599999999</c:v>
                </c:pt>
                <c:pt idx="57">
                  <c:v>212.680183</c:v>
                </c:pt>
                <c:pt idx="58">
                  <c:v>212.931389</c:v>
                </c:pt>
                <c:pt idx="59">
                  <c:v>213.37797699999999</c:v>
                </c:pt>
                <c:pt idx="60">
                  <c:v>213.978793</c:v>
                </c:pt>
                <c:pt idx="61">
                  <c:v>214.49050800000001</c:v>
                </c:pt>
                <c:pt idx="62">
                  <c:v>214.90918500000001</c:v>
                </c:pt>
                <c:pt idx="63">
                  <c:v>215.43950799999999</c:v>
                </c:pt>
                <c:pt idx="64">
                  <c:v>215.955163</c:v>
                </c:pt>
                <c:pt idx="65">
                  <c:v>216.69017299999999</c:v>
                </c:pt>
                <c:pt idx="66">
                  <c:v>217.50355400000001</c:v>
                </c:pt>
                <c:pt idx="67">
                  <c:v>218.43788599999999</c:v>
                </c:pt>
                <c:pt idx="68">
                  <c:v>219.41873699999999</c:v>
                </c:pt>
                <c:pt idx="69">
                  <c:v>220.459351</c:v>
                </c:pt>
                <c:pt idx="70">
                  <c:v>221.81629899999999</c:v>
                </c:pt>
                <c:pt idx="71">
                  <c:v>222.94207299999999</c:v>
                </c:pt>
                <c:pt idx="72">
                  <c:v>224.08536599999999</c:v>
                </c:pt>
                <c:pt idx="73">
                  <c:v>225.45731699999999</c:v>
                </c:pt>
                <c:pt idx="74">
                  <c:v>227.15999299999999</c:v>
                </c:pt>
                <c:pt idx="75">
                  <c:v>229.01904300000001</c:v>
                </c:pt>
                <c:pt idx="76">
                  <c:v>230.82302100000001</c:v>
                </c:pt>
                <c:pt idx="77">
                  <c:v>232.70984999999999</c:v>
                </c:pt>
                <c:pt idx="78">
                  <c:v>234.57230999999999</c:v>
                </c:pt>
                <c:pt idx="79">
                  <c:v>236.65755200000001</c:v>
                </c:pt>
                <c:pt idx="80">
                  <c:v>238.69484800000001</c:v>
                </c:pt>
                <c:pt idx="81">
                  <c:v>240.90006600000001</c:v>
                </c:pt>
                <c:pt idx="82">
                  <c:v>242.83536599999999</c:v>
                </c:pt>
                <c:pt idx="83">
                  <c:v>245.35060999999999</c:v>
                </c:pt>
                <c:pt idx="84">
                  <c:v>247.63719499999999</c:v>
                </c:pt>
                <c:pt idx="85">
                  <c:v>249.72776099999999</c:v>
                </c:pt>
                <c:pt idx="86">
                  <c:v>252.305069</c:v>
                </c:pt>
                <c:pt idx="87">
                  <c:v>254.596183</c:v>
                </c:pt>
                <c:pt idx="88">
                  <c:v>257.03432299999997</c:v>
                </c:pt>
                <c:pt idx="89">
                  <c:v>259.79758800000002</c:v>
                </c:pt>
                <c:pt idx="90">
                  <c:v>262.600236</c:v>
                </c:pt>
                <c:pt idx="91">
                  <c:v>265.14294200000001</c:v>
                </c:pt>
                <c:pt idx="92">
                  <c:v>267.71857799999998</c:v>
                </c:pt>
                <c:pt idx="93">
                  <c:v>270.04688399999998</c:v>
                </c:pt>
                <c:pt idx="94">
                  <c:v>272.44341900000001</c:v>
                </c:pt>
                <c:pt idx="95">
                  <c:v>274.92764399999999</c:v>
                </c:pt>
                <c:pt idx="96">
                  <c:v>277.13045799999998</c:v>
                </c:pt>
                <c:pt idx="97">
                  <c:v>279.50911300000001</c:v>
                </c:pt>
                <c:pt idx="98">
                  <c:v>282.03601400000002</c:v>
                </c:pt>
                <c:pt idx="99">
                  <c:v>284.69002</c:v>
                </c:pt>
                <c:pt idx="100">
                  <c:v>287.39071999999999</c:v>
                </c:pt>
                <c:pt idx="101">
                  <c:v>289.76041800000002</c:v>
                </c:pt>
                <c:pt idx="102">
                  <c:v>292.17806000000002</c:v>
                </c:pt>
                <c:pt idx="103">
                  <c:v>294.28353700000002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B5C-4F4A-B6BA-909F01778CE0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'24.96-B767'!$I$3:$I$106</c:f>
              <c:numCache>
                <c:formatCode>General</c:formatCode>
                <c:ptCount val="104"/>
                <c:pt idx="0">
                  <c:v>0.49978409000000001</c:v>
                </c:pt>
                <c:pt idx="1">
                  <c:v>0.50383294999999995</c:v>
                </c:pt>
                <c:pt idx="2">
                  <c:v>0.50879715000000003</c:v>
                </c:pt>
                <c:pt idx="3">
                  <c:v>0.51330368000000004</c:v>
                </c:pt>
                <c:pt idx="4">
                  <c:v>0.51826788000000001</c:v>
                </c:pt>
                <c:pt idx="5">
                  <c:v>0.52323207999999999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0.63498007000000001</c:v>
                </c:pt>
                <c:pt idx="31">
                  <c:v>0.64040193000000001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0.65751272999999999</c:v>
                </c:pt>
                <c:pt idx="36">
                  <c:v>0.66293460000000004</c:v>
                </c:pt>
                <c:pt idx="37">
                  <c:v>0.66698345999999997</c:v>
                </c:pt>
                <c:pt idx="38">
                  <c:v>0.67103232999999995</c:v>
                </c:pt>
                <c:pt idx="39">
                  <c:v>0.67645420000000001</c:v>
                </c:pt>
                <c:pt idx="40">
                  <c:v>0.68050306000000005</c:v>
                </c:pt>
                <c:pt idx="41">
                  <c:v>0.68546726000000002</c:v>
                </c:pt>
                <c:pt idx="42">
                  <c:v>0.68951613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0.70754225999999998</c:v>
                </c:pt>
                <c:pt idx="47">
                  <c:v>0.71250645999999995</c:v>
                </c:pt>
                <c:pt idx="48">
                  <c:v>0.71701298999999996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0.74313686000000001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0.75665645999999998</c:v>
                </c:pt>
                <c:pt idx="58">
                  <c:v>0.76116298999999998</c:v>
                </c:pt>
                <c:pt idx="59">
                  <c:v>0.76566951999999999</c:v>
                </c:pt>
                <c:pt idx="60">
                  <c:v>0.77017605</c:v>
                </c:pt>
                <c:pt idx="61">
                  <c:v>0.77514024999999998</c:v>
                </c:pt>
                <c:pt idx="62">
                  <c:v>0.77964679000000003</c:v>
                </c:pt>
                <c:pt idx="63">
                  <c:v>0.78415332000000004</c:v>
                </c:pt>
                <c:pt idx="64">
                  <c:v>0.78820217999999997</c:v>
                </c:pt>
                <c:pt idx="65">
                  <c:v>0.79225104999999996</c:v>
                </c:pt>
                <c:pt idx="66">
                  <c:v>0.79629992000000005</c:v>
                </c:pt>
                <c:pt idx="67">
                  <c:v>0.80034879000000003</c:v>
                </c:pt>
                <c:pt idx="68">
                  <c:v>0.80393999000000005</c:v>
                </c:pt>
                <c:pt idx="69">
                  <c:v>0.80753118999999995</c:v>
                </c:pt>
                <c:pt idx="70">
                  <c:v>0.81112238999999997</c:v>
                </c:pt>
                <c:pt idx="71">
                  <c:v>0.81441648</c:v>
                </c:pt>
                <c:pt idx="72">
                  <c:v>0.81716246999999997</c:v>
                </c:pt>
                <c:pt idx="73">
                  <c:v>0.81990847</c:v>
                </c:pt>
                <c:pt idx="74">
                  <c:v>0.82320439999999995</c:v>
                </c:pt>
                <c:pt idx="75">
                  <c:v>0.82572341000000005</c:v>
                </c:pt>
                <c:pt idx="76">
                  <c:v>0.82808554999999995</c:v>
                </c:pt>
                <c:pt idx="77">
                  <c:v>0.83029083999999997</c:v>
                </c:pt>
                <c:pt idx="78">
                  <c:v>0.83208643999999998</c:v>
                </c:pt>
                <c:pt idx="79">
                  <c:v>0.83398446000000004</c:v>
                </c:pt>
                <c:pt idx="80">
                  <c:v>0.83577683000000003</c:v>
                </c:pt>
                <c:pt idx="81">
                  <c:v>0.83731637999999997</c:v>
                </c:pt>
                <c:pt idx="82">
                  <c:v>0.83867276999999996</c:v>
                </c:pt>
                <c:pt idx="83">
                  <c:v>0.84004577000000002</c:v>
                </c:pt>
                <c:pt idx="84">
                  <c:v>0.84141876000000004</c:v>
                </c:pt>
                <c:pt idx="85">
                  <c:v>0.84256847000000001</c:v>
                </c:pt>
                <c:pt idx="86">
                  <c:v>0.84380807000000002</c:v>
                </c:pt>
                <c:pt idx="87">
                  <c:v>0.84503302999999996</c:v>
                </c:pt>
                <c:pt idx="88">
                  <c:v>0.84622794999999995</c:v>
                </c:pt>
                <c:pt idx="89">
                  <c:v>0.84713590000000005</c:v>
                </c:pt>
                <c:pt idx="90">
                  <c:v>0.84851127000000004</c:v>
                </c:pt>
                <c:pt idx="91">
                  <c:v>0.84979884999999999</c:v>
                </c:pt>
                <c:pt idx="92">
                  <c:v>0.85086402999999999</c:v>
                </c:pt>
                <c:pt idx="93">
                  <c:v>0.85159445</c:v>
                </c:pt>
                <c:pt idx="94">
                  <c:v>0.85280319999999998</c:v>
                </c:pt>
                <c:pt idx="95">
                  <c:v>0.85361361000000002</c:v>
                </c:pt>
                <c:pt idx="96">
                  <c:v>0.85473536999999999</c:v>
                </c:pt>
                <c:pt idx="97">
                  <c:v>0.85536939999999995</c:v>
                </c:pt>
                <c:pt idx="98">
                  <c:v>0.85637410000000003</c:v>
                </c:pt>
                <c:pt idx="99">
                  <c:v>0.85727883000000005</c:v>
                </c:pt>
                <c:pt idx="100">
                  <c:v>0.85795511000000002</c:v>
                </c:pt>
                <c:pt idx="101">
                  <c:v>0.85843387000000004</c:v>
                </c:pt>
                <c:pt idx="102">
                  <c:v>0.85925322999999998</c:v>
                </c:pt>
                <c:pt idx="103">
                  <c:v>0.85972539999999997</c:v>
                </c:pt>
              </c:numCache>
            </c:numRef>
          </c:xVal>
          <c:yVal>
            <c:numRef>
              <c:f>'24.96-B767'!$K$3:$K$106</c:f>
              <c:numCache>
                <c:formatCode>General</c:formatCode>
                <c:ptCount val="104"/>
                <c:pt idx="0">
                  <c:v>207.97431138759703</c:v>
                </c:pt>
                <c:pt idx="1">
                  <c:v>207.97435479560829</c:v>
                </c:pt>
                <c:pt idx="2">
                  <c:v>207.9744228104793</c:v>
                </c:pt>
                <c:pt idx="3">
                  <c:v>207.97450213956046</c:v>
                </c:pt>
                <c:pt idx="4">
                  <c:v>207.9746138901877</c:v>
                </c:pt>
                <c:pt idx="5">
                  <c:v>207.97475761641493</c:v>
                </c:pt>
                <c:pt idx="6">
                  <c:v>207.97490410314373</c:v>
                </c:pt>
                <c:pt idx="7">
                  <c:v>207.9751049495174</c:v>
                </c:pt>
                <c:pt idx="8">
                  <c:v>207.97535400664054</c:v>
                </c:pt>
                <c:pt idx="9">
                  <c:v>207.97566158423723</c:v>
                </c:pt>
                <c:pt idx="10">
                  <c:v>207.97603993526835</c:v>
                </c:pt>
                <c:pt idx="11">
                  <c:v>207.97650358021735</c:v>
                </c:pt>
                <c:pt idx="12">
                  <c:v>207.9770696700902</c:v>
                </c:pt>
                <c:pt idx="13">
                  <c:v>207.97775840505398</c:v>
                </c:pt>
                <c:pt idx="14">
                  <c:v>207.97859350115954</c:v>
                </c:pt>
                <c:pt idx="15">
                  <c:v>207.97960273584511</c:v>
                </c:pt>
                <c:pt idx="16">
                  <c:v>207.98081855204532</c:v>
                </c:pt>
                <c:pt idx="17">
                  <c:v>207.98227873372787</c:v>
                </c:pt>
                <c:pt idx="18">
                  <c:v>207.98402719444795</c:v>
                </c:pt>
                <c:pt idx="19">
                  <c:v>207.98611483621198</c:v>
                </c:pt>
                <c:pt idx="20">
                  <c:v>207.98860053407515</c:v>
                </c:pt>
                <c:pt idx="21">
                  <c:v>207.99155220781046</c:v>
                </c:pt>
                <c:pt idx="22">
                  <c:v>207.99504808030201</c:v>
                </c:pt>
                <c:pt idx="23">
                  <c:v>207.99917803665772</c:v>
                </c:pt>
                <c:pt idx="24">
                  <c:v>208.00404512117177</c:v>
                </c:pt>
                <c:pt idx="25">
                  <c:v>208.00976729817322</c:v>
                </c:pt>
                <c:pt idx="26">
                  <c:v>208.01647931774306</c:v>
                </c:pt>
                <c:pt idx="27">
                  <c:v>208.02433485831966</c:v>
                </c:pt>
                <c:pt idx="28">
                  <c:v>208.03350880677345</c:v>
                </c:pt>
                <c:pt idx="29">
                  <c:v>208.04419997621852</c:v>
                </c:pt>
                <c:pt idx="30">
                  <c:v>208.05528458085882</c:v>
                </c:pt>
                <c:pt idx="31">
                  <c:v>208.07265478028771</c:v>
                </c:pt>
                <c:pt idx="32">
                  <c:v>208.08778618557739</c:v>
                </c:pt>
                <c:pt idx="33">
                  <c:v>208.10712028392368</c:v>
                </c:pt>
                <c:pt idx="34">
                  <c:v>208.12943731658686</c:v>
                </c:pt>
                <c:pt idx="35">
                  <c:v>208.15237300417587</c:v>
                </c:pt>
                <c:pt idx="36">
                  <c:v>208.18797474358144</c:v>
                </c:pt>
                <c:pt idx="37">
                  <c:v>208.2187079955176</c:v>
                </c:pt>
                <c:pt idx="38">
                  <c:v>208.25346300909229</c:v>
                </c:pt>
                <c:pt idx="39">
                  <c:v>208.30714379313338</c:v>
                </c:pt>
                <c:pt idx="40">
                  <c:v>208.35326568864812</c:v>
                </c:pt>
                <c:pt idx="41">
                  <c:v>208.41784127646355</c:v>
                </c:pt>
                <c:pt idx="42">
                  <c:v>208.47787361710297</c:v>
                </c:pt>
                <c:pt idx="43">
                  <c:v>208.55346929081162</c:v>
                </c:pt>
                <c:pt idx="44">
                  <c:v>208.63944970103654</c:v>
                </c:pt>
                <c:pt idx="45">
                  <c:v>208.73713011416828</c:v>
                </c:pt>
                <c:pt idx="46">
                  <c:v>208.8479830852711</c:v>
                </c:pt>
                <c:pt idx="47">
                  <c:v>208.98732219747401</c:v>
                </c:pt>
                <c:pt idx="48">
                  <c:v>209.1314766117857</c:v>
                </c:pt>
                <c:pt idx="49">
                  <c:v>209.2771057237245</c:v>
                </c:pt>
                <c:pt idx="50">
                  <c:v>209.45928021193549</c:v>
                </c:pt>
                <c:pt idx="51">
                  <c:v>209.66514997726716</c:v>
                </c:pt>
                <c:pt idx="52">
                  <c:v>209.89766168784473</c:v>
                </c:pt>
                <c:pt idx="53">
                  <c:v>210.16013515207786</c:v>
                </c:pt>
                <c:pt idx="54">
                  <c:v>210.42458577857724</c:v>
                </c:pt>
                <c:pt idx="55">
                  <c:v>210.79046525652848</c:v>
                </c:pt>
                <c:pt idx="56">
                  <c:v>211.16738237144381</c:v>
                </c:pt>
                <c:pt idx="57">
                  <c:v>211.54700065334174</c:v>
                </c:pt>
                <c:pt idx="58">
                  <c:v>212.02083830065772</c:v>
                </c:pt>
                <c:pt idx="59">
                  <c:v>212.55558456476027</c:v>
                </c:pt>
                <c:pt idx="60">
                  <c:v>213.15937164653116</c:v>
                </c:pt>
                <c:pt idx="61">
                  <c:v>213.91567927849968</c:v>
                </c:pt>
                <c:pt idx="62">
                  <c:v>214.69700171022444</c:v>
                </c:pt>
                <c:pt idx="63">
                  <c:v>215.58181578903955</c:v>
                </c:pt>
                <c:pt idx="64">
                  <c:v>216.47751407212388</c:v>
                </c:pt>
                <c:pt idx="65">
                  <c:v>217.48193860489471</c:v>
                </c:pt>
                <c:pt idx="66">
                  <c:v>218.61023132805286</c:v>
                </c:pt>
                <c:pt idx="67">
                  <c:v>219.88023763846604</c:v>
                </c:pt>
                <c:pt idx="68">
                  <c:v>221.14224582639844</c:v>
                </c:pt>
                <c:pt idx="69">
                  <c:v>222.5498291139408</c:v>
                </c:pt>
                <c:pt idx="70">
                  <c:v>224.12362326360471</c:v>
                </c:pt>
                <c:pt idx="71">
                  <c:v>225.73426790977754</c:v>
                </c:pt>
                <c:pt idx="72">
                  <c:v>227.2156676660488</c:v>
                </c:pt>
                <c:pt idx="73">
                  <c:v>228.83941474976018</c:v>
                </c:pt>
                <c:pt idx="74">
                  <c:v>231.00173436038625</c:v>
                </c:pt>
                <c:pt idx="75">
                  <c:v>232.83297674106214</c:v>
                </c:pt>
                <c:pt idx="76">
                  <c:v>234.71008342535828</c:v>
                </c:pt>
                <c:pt idx="77">
                  <c:v>236.61946113740663</c:v>
                </c:pt>
                <c:pt idx="78">
                  <c:v>238.29878288647905</c:v>
                </c:pt>
                <c:pt idx="79">
                  <c:v>240.20878195923416</c:v>
                </c:pt>
                <c:pt idx="80">
                  <c:v>242.15299532039796</c:v>
                </c:pt>
                <c:pt idx="81">
                  <c:v>243.94305742251356</c:v>
                </c:pt>
                <c:pt idx="82">
                  <c:v>245.620702991489</c:v>
                </c:pt>
                <c:pt idx="83">
                  <c:v>247.42317512099766</c:v>
                </c:pt>
                <c:pt idx="84">
                  <c:v>249.33955723839787</c:v>
                </c:pt>
                <c:pt idx="85">
                  <c:v>251.03922941494503</c:v>
                </c:pt>
                <c:pt idx="86">
                  <c:v>252.97672626767729</c:v>
                </c:pt>
                <c:pt idx="87">
                  <c:v>255.00698005294879</c:v>
                </c:pt>
                <c:pt idx="88">
                  <c:v>257.10753027207068</c:v>
                </c:pt>
                <c:pt idx="89">
                  <c:v>258.78909692482171</c:v>
                </c:pt>
                <c:pt idx="90">
                  <c:v>261.48877697653734</c:v>
                </c:pt>
                <c:pt idx="91">
                  <c:v>264.19737507436298</c:v>
                </c:pt>
                <c:pt idx="92">
                  <c:v>266.58322181764754</c:v>
                </c:pt>
                <c:pt idx="93">
                  <c:v>268.30128309975328</c:v>
                </c:pt>
                <c:pt idx="94">
                  <c:v>271.30287321961055</c:v>
                </c:pt>
                <c:pt idx="95">
                  <c:v>273.43423314483675</c:v>
                </c:pt>
                <c:pt idx="96">
                  <c:v>276.55596346785183</c:v>
                </c:pt>
                <c:pt idx="97">
                  <c:v>278.4150018285759</c:v>
                </c:pt>
                <c:pt idx="98">
                  <c:v>281.51224315536336</c:v>
                </c:pt>
                <c:pt idx="99">
                  <c:v>284.47241314122374</c:v>
                </c:pt>
                <c:pt idx="100">
                  <c:v>286.79953614547082</c:v>
                </c:pt>
                <c:pt idx="101">
                  <c:v>288.50999926023826</c:v>
                </c:pt>
                <c:pt idx="102">
                  <c:v>291.56628403446325</c:v>
                </c:pt>
                <c:pt idx="103">
                  <c:v>293.40576356313682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0F-BF46-B590-E2A232C45D7D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'24.96-B767'!$C$3:$C$92</c:f>
              <c:numCache>
                <c:formatCode>General</c:formatCode>
                <c:ptCount val="90"/>
                <c:pt idx="0">
                  <c:v>0.49968812283162301</c:v>
                </c:pt>
                <c:pt idx="1">
                  <c:v>0.504194655643315</c:v>
                </c:pt>
                <c:pt idx="2">
                  <c:v>0.50915885435889796</c:v>
                </c:pt>
                <c:pt idx="3">
                  <c:v>0.51412305307448103</c:v>
                </c:pt>
                <c:pt idx="4">
                  <c:v>0.51908725179006399</c:v>
                </c:pt>
                <c:pt idx="5">
                  <c:v>0.52359378460175598</c:v>
                </c:pt>
                <c:pt idx="6">
                  <c:v>0.52810031741344898</c:v>
                </c:pt>
                <c:pt idx="7">
                  <c:v>0.53260685022514198</c:v>
                </c:pt>
                <c:pt idx="8">
                  <c:v>0.53711338303683398</c:v>
                </c:pt>
                <c:pt idx="9">
                  <c:v>0.54161991584852698</c:v>
                </c:pt>
                <c:pt idx="10">
                  <c:v>0.54612644866021998</c:v>
                </c:pt>
                <c:pt idx="11">
                  <c:v>0.55063298147191198</c:v>
                </c:pt>
                <c:pt idx="12">
                  <c:v>0.55513951428360497</c:v>
                </c:pt>
                <c:pt idx="13">
                  <c:v>0.55964604709529697</c:v>
                </c:pt>
                <c:pt idx="14">
                  <c:v>0.56415257990698997</c:v>
                </c:pt>
                <c:pt idx="15">
                  <c:v>0.56865911271868297</c:v>
                </c:pt>
                <c:pt idx="16">
                  <c:v>0.57316564553037497</c:v>
                </c:pt>
                <c:pt idx="17">
                  <c:v>0.57767217834206797</c:v>
                </c:pt>
                <c:pt idx="18">
                  <c:v>0.58217871115376096</c:v>
                </c:pt>
                <c:pt idx="19">
                  <c:v>0.58668524396545296</c:v>
                </c:pt>
                <c:pt idx="20">
                  <c:v>0.59119177677714596</c:v>
                </c:pt>
                <c:pt idx="21">
                  <c:v>0.59569830958883796</c:v>
                </c:pt>
                <c:pt idx="22">
                  <c:v>0.60020484240053096</c:v>
                </c:pt>
                <c:pt idx="23">
                  <c:v>0.60471137521222396</c:v>
                </c:pt>
                <c:pt idx="24">
                  <c:v>0.60921790802391595</c:v>
                </c:pt>
                <c:pt idx="25">
                  <c:v>0.61372444083560895</c:v>
                </c:pt>
                <c:pt idx="26">
                  <c:v>0.61823097364730195</c:v>
                </c:pt>
                <c:pt idx="27">
                  <c:v>0.62273750645899395</c:v>
                </c:pt>
                <c:pt idx="28">
                  <c:v>0.62724403927068695</c:v>
                </c:pt>
                <c:pt idx="29">
                  <c:v>0.63175057208237995</c:v>
                </c:pt>
                <c:pt idx="30">
                  <c:v>0.63625710489407195</c:v>
                </c:pt>
                <c:pt idx="31">
                  <c:v>0.64076363770576505</c:v>
                </c:pt>
                <c:pt idx="32">
                  <c:v>0.64527017051745705</c:v>
                </c:pt>
                <c:pt idx="33">
                  <c:v>0.64977670332915005</c:v>
                </c:pt>
                <c:pt idx="34">
                  <c:v>0.65428323614084305</c:v>
                </c:pt>
                <c:pt idx="35">
                  <c:v>0.65878976895253505</c:v>
                </c:pt>
                <c:pt idx="36">
                  <c:v>0.66329630176422805</c:v>
                </c:pt>
                <c:pt idx="37">
                  <c:v>0.66780283457592005</c:v>
                </c:pt>
                <c:pt idx="38">
                  <c:v>0.67230936738761304</c:v>
                </c:pt>
                <c:pt idx="39">
                  <c:v>0.67635823429541597</c:v>
                </c:pt>
                <c:pt idx="40">
                  <c:v>0.68132243301099804</c:v>
                </c:pt>
                <c:pt idx="41">
                  <c:v>0.68582896582269104</c:v>
                </c:pt>
                <c:pt idx="42">
                  <c:v>0.69033549863438404</c:v>
                </c:pt>
                <c:pt idx="43">
                  <c:v>0.69484203144607604</c:v>
                </c:pt>
                <c:pt idx="44">
                  <c:v>0.69934856425776903</c:v>
                </c:pt>
                <c:pt idx="45">
                  <c:v>0.70385509706946103</c:v>
                </c:pt>
                <c:pt idx="46">
                  <c:v>0.70836162988115403</c:v>
                </c:pt>
                <c:pt idx="47">
                  <c:v>0.71286816269284703</c:v>
                </c:pt>
                <c:pt idx="48">
                  <c:v>0.71737469550453903</c:v>
                </c:pt>
                <c:pt idx="49">
                  <c:v>0.72142356241234196</c:v>
                </c:pt>
                <c:pt idx="50">
                  <c:v>0.72684542703181498</c:v>
                </c:pt>
                <c:pt idx="51">
                  <c:v>0.73089429393961702</c:v>
                </c:pt>
                <c:pt idx="52">
                  <c:v>0.73540082675131002</c:v>
                </c:pt>
                <c:pt idx="53">
                  <c:v>0.73944969365911195</c:v>
                </c:pt>
                <c:pt idx="54">
                  <c:v>0.74441389237469502</c:v>
                </c:pt>
                <c:pt idx="55">
                  <c:v>0.74892042518638802</c:v>
                </c:pt>
                <c:pt idx="56">
                  <c:v>0.75388462390197097</c:v>
                </c:pt>
                <c:pt idx="57">
                  <c:v>0.75793349080977301</c:v>
                </c:pt>
                <c:pt idx="58">
                  <c:v>0.76244002362146601</c:v>
                </c:pt>
                <c:pt idx="59">
                  <c:v>0.76694655643315801</c:v>
                </c:pt>
                <c:pt idx="60">
                  <c:v>0.77145308924485101</c:v>
                </c:pt>
                <c:pt idx="61">
                  <c:v>0.77595962205654401</c:v>
                </c:pt>
                <c:pt idx="62">
                  <c:v>0.78046615486823601</c:v>
                </c:pt>
                <c:pt idx="63">
                  <c:v>0.784972687679929</c:v>
                </c:pt>
                <c:pt idx="64">
                  <c:v>0.789479220491621</c:v>
                </c:pt>
                <c:pt idx="65">
                  <c:v>0.793985753303314</c:v>
                </c:pt>
                <c:pt idx="66">
                  <c:v>0.798492286115007</c:v>
                </c:pt>
                <c:pt idx="67">
                  <c:v>0.802998818926699</c:v>
                </c:pt>
                <c:pt idx="68">
                  <c:v>0.807505351738392</c:v>
                </c:pt>
                <c:pt idx="69">
                  <c:v>0.81201188455008499</c:v>
                </c:pt>
                <c:pt idx="70">
                  <c:v>0.81606075145788703</c:v>
                </c:pt>
                <c:pt idx="71">
                  <c:v>0.82010961836568996</c:v>
                </c:pt>
                <c:pt idx="72">
                  <c:v>0.824158485273492</c:v>
                </c:pt>
                <c:pt idx="73">
                  <c:v>0.82774968627740397</c:v>
                </c:pt>
                <c:pt idx="74">
                  <c:v>0.83179855318520701</c:v>
                </c:pt>
                <c:pt idx="75">
                  <c:v>0.835011441647597</c:v>
                </c:pt>
                <c:pt idx="76">
                  <c:v>0.83821510297482804</c:v>
                </c:pt>
                <c:pt idx="77">
                  <c:v>0.84096109839816902</c:v>
                </c:pt>
                <c:pt idx="78">
                  <c:v>0.84296523215471997</c:v>
                </c:pt>
                <c:pt idx="79">
                  <c:v>0.84507455525208497</c:v>
                </c:pt>
                <c:pt idx="80">
                  <c:v>0.84753266405846295</c:v>
                </c:pt>
                <c:pt idx="81">
                  <c:v>0.84953310696094997</c:v>
                </c:pt>
                <c:pt idx="82">
                  <c:v>0.85128072636007901</c:v>
                </c:pt>
                <c:pt idx="83">
                  <c:v>0.85353399276592601</c:v>
                </c:pt>
                <c:pt idx="84">
                  <c:v>0.85512475086734996</c:v>
                </c:pt>
                <c:pt idx="85">
                  <c:v>0.85636435056786397</c:v>
                </c:pt>
                <c:pt idx="86">
                  <c:v>0.85758931866833998</c:v>
                </c:pt>
                <c:pt idx="87">
                  <c:v>0.85871595187126304</c:v>
                </c:pt>
                <c:pt idx="88">
                  <c:v>0.85953532147338896</c:v>
                </c:pt>
                <c:pt idx="89">
                  <c:v>0.86055953347604597</c:v>
                </c:pt>
              </c:numCache>
            </c:numRef>
          </c:xVal>
          <c:yVal>
            <c:numRef>
              <c:f>'24.96-B767'!$D$3:$D$92</c:f>
              <c:numCache>
                <c:formatCode>General</c:formatCode>
                <c:ptCount val="90"/>
                <c:pt idx="0">
                  <c:v>174.49295025391601</c:v>
                </c:pt>
                <c:pt idx="1">
                  <c:v>174.465038489736</c:v>
                </c:pt>
                <c:pt idx="2">
                  <c:v>174.54483428402801</c:v>
                </c:pt>
                <c:pt idx="3">
                  <c:v>174.54483428402801</c:v>
                </c:pt>
                <c:pt idx="4">
                  <c:v>174.582049969601</c:v>
                </c:pt>
                <c:pt idx="5">
                  <c:v>174.41851888276901</c:v>
                </c:pt>
                <c:pt idx="6">
                  <c:v>174.41851888276901</c:v>
                </c:pt>
                <c:pt idx="7">
                  <c:v>174.41851888276901</c:v>
                </c:pt>
                <c:pt idx="8">
                  <c:v>174.41851888276901</c:v>
                </c:pt>
                <c:pt idx="9">
                  <c:v>174.41851888276901</c:v>
                </c:pt>
                <c:pt idx="10">
                  <c:v>174.437126725556</c:v>
                </c:pt>
                <c:pt idx="11">
                  <c:v>174.52086201809499</c:v>
                </c:pt>
                <c:pt idx="12">
                  <c:v>174.52086201809499</c:v>
                </c:pt>
                <c:pt idx="13">
                  <c:v>174.52086201809499</c:v>
                </c:pt>
                <c:pt idx="14">
                  <c:v>174.52086201809499</c:v>
                </c:pt>
                <c:pt idx="15">
                  <c:v>174.52086201809499</c:v>
                </c:pt>
                <c:pt idx="16">
                  <c:v>174.52086201809499</c:v>
                </c:pt>
                <c:pt idx="17">
                  <c:v>174.52086201809499</c:v>
                </c:pt>
                <c:pt idx="18">
                  <c:v>174.52086201809499</c:v>
                </c:pt>
                <c:pt idx="19">
                  <c:v>174.52086201809499</c:v>
                </c:pt>
                <c:pt idx="20">
                  <c:v>174.52086201809499</c:v>
                </c:pt>
                <c:pt idx="21">
                  <c:v>174.52086201809499</c:v>
                </c:pt>
                <c:pt idx="22">
                  <c:v>174.52086201809499</c:v>
                </c:pt>
                <c:pt idx="23">
                  <c:v>174.52086201809499</c:v>
                </c:pt>
                <c:pt idx="24">
                  <c:v>174.52086201809499</c:v>
                </c:pt>
                <c:pt idx="25">
                  <c:v>174.52086201809499</c:v>
                </c:pt>
                <c:pt idx="26">
                  <c:v>174.52086201809499</c:v>
                </c:pt>
                <c:pt idx="27">
                  <c:v>174.52086201809499</c:v>
                </c:pt>
                <c:pt idx="28">
                  <c:v>174.52086201809499</c:v>
                </c:pt>
                <c:pt idx="29">
                  <c:v>174.52086201809499</c:v>
                </c:pt>
                <c:pt idx="30">
                  <c:v>174.54877378227499</c:v>
                </c:pt>
                <c:pt idx="31">
                  <c:v>174.62320515342199</c:v>
                </c:pt>
                <c:pt idx="32">
                  <c:v>174.679028681782</c:v>
                </c:pt>
                <c:pt idx="33">
                  <c:v>174.846499266862</c:v>
                </c:pt>
                <c:pt idx="34">
                  <c:v>174.93023455940201</c:v>
                </c:pt>
                <c:pt idx="35">
                  <c:v>174.93023455940201</c:v>
                </c:pt>
                <c:pt idx="36">
                  <c:v>175.03257769472799</c:v>
                </c:pt>
                <c:pt idx="37">
                  <c:v>175.10700906587499</c:v>
                </c:pt>
                <c:pt idx="38">
                  <c:v>175.14422475144801</c:v>
                </c:pt>
                <c:pt idx="39">
                  <c:v>175.24656788677399</c:v>
                </c:pt>
                <c:pt idx="40">
                  <c:v>175.47916592160701</c:v>
                </c:pt>
                <c:pt idx="41">
                  <c:v>175.73037179922699</c:v>
                </c:pt>
                <c:pt idx="42">
                  <c:v>175.74897964201401</c:v>
                </c:pt>
                <c:pt idx="43">
                  <c:v>175.814107091767</c:v>
                </c:pt>
                <c:pt idx="44">
                  <c:v>176.037401205207</c:v>
                </c:pt>
                <c:pt idx="45">
                  <c:v>176.10252865496</c:v>
                </c:pt>
                <c:pt idx="46">
                  <c:v>176.344430611186</c:v>
                </c:pt>
                <c:pt idx="47">
                  <c:v>176.567724724626</c:v>
                </c:pt>
                <c:pt idx="48">
                  <c:v>176.71658746691901</c:v>
                </c:pt>
                <c:pt idx="49">
                  <c:v>176.86545020921201</c:v>
                </c:pt>
                <c:pt idx="50">
                  <c:v>177.15387177240501</c:v>
                </c:pt>
                <c:pt idx="51">
                  <c:v>177.32134235748501</c:v>
                </c:pt>
                <c:pt idx="52">
                  <c:v>177.581852156498</c:v>
                </c:pt>
                <c:pt idx="53">
                  <c:v>177.71604655425199</c:v>
                </c:pt>
                <c:pt idx="54">
                  <c:v>178.019136461984</c:v>
                </c:pt>
                <c:pt idx="55">
                  <c:v>178.29825410378299</c:v>
                </c:pt>
                <c:pt idx="56">
                  <c:v>178.70762664508899</c:v>
                </c:pt>
                <c:pt idx="57">
                  <c:v>179.04256781524899</c:v>
                </c:pt>
                <c:pt idx="58">
                  <c:v>179.38681290680199</c:v>
                </c:pt>
                <c:pt idx="59">
                  <c:v>179.926440347614</c:v>
                </c:pt>
                <c:pt idx="60">
                  <c:v>180.47537170982</c:v>
                </c:pt>
                <c:pt idx="61">
                  <c:v>180.987087386453</c:v>
                </c:pt>
                <c:pt idx="62">
                  <c:v>181.61045011980499</c:v>
                </c:pt>
                <c:pt idx="63">
                  <c:v>182.168685403404</c:v>
                </c:pt>
                <c:pt idx="64">
                  <c:v>182.76413637257701</c:v>
                </c:pt>
                <c:pt idx="65">
                  <c:v>183.573577533795</c:v>
                </c:pt>
                <c:pt idx="66">
                  <c:v>184.243459874114</c:v>
                </c:pt>
                <c:pt idx="67">
                  <c:v>185.05290103533301</c:v>
                </c:pt>
                <c:pt idx="68">
                  <c:v>185.843734353765</c:v>
                </c:pt>
                <c:pt idx="69">
                  <c:v>186.736910807524</c:v>
                </c:pt>
                <c:pt idx="70">
                  <c:v>187.559595388384</c:v>
                </c:pt>
                <c:pt idx="71">
                  <c:v>188.648154191402</c:v>
                </c:pt>
                <c:pt idx="72">
                  <c:v>189.64761327873501</c:v>
                </c:pt>
                <c:pt idx="73">
                  <c:v>190.80917852800201</c:v>
                </c:pt>
                <c:pt idx="74">
                  <c:v>192.29638102603499</c:v>
                </c:pt>
                <c:pt idx="75">
                  <c:v>193.90243902438999</c:v>
                </c:pt>
                <c:pt idx="76">
                  <c:v>195.50304878048701</c:v>
                </c:pt>
                <c:pt idx="77">
                  <c:v>197.33231707317</c:v>
                </c:pt>
                <c:pt idx="78">
                  <c:v>199.26531151652199</c:v>
                </c:pt>
                <c:pt idx="79">
                  <c:v>201.16511359166</c:v>
                </c:pt>
                <c:pt idx="80">
                  <c:v>203.645321105428</c:v>
                </c:pt>
                <c:pt idx="81">
                  <c:v>206.20389948859099</c:v>
                </c:pt>
                <c:pt idx="82">
                  <c:v>208.54822574498399</c:v>
                </c:pt>
                <c:pt idx="83">
                  <c:v>211.46756368017299</c:v>
                </c:pt>
                <c:pt idx="84">
                  <c:v>213.88258507080999</c:v>
                </c:pt>
                <c:pt idx="85">
                  <c:v>216.378018924918</c:v>
                </c:pt>
                <c:pt idx="86">
                  <c:v>218.70589717741899</c:v>
                </c:pt>
                <c:pt idx="87">
                  <c:v>221.25073760818199</c:v>
                </c:pt>
                <c:pt idx="88">
                  <c:v>223.645566974822</c:v>
                </c:pt>
                <c:pt idx="89">
                  <c:v>226.124160970692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B5C-4F4A-B6BA-909F01778CE0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'24.96-B767'!$C$3:$C$92</c:f>
              <c:numCache>
                <c:formatCode>General</c:formatCode>
                <c:ptCount val="90"/>
                <c:pt idx="0">
                  <c:v>0.49968812283162301</c:v>
                </c:pt>
                <c:pt idx="1">
                  <c:v>0.504194655643315</c:v>
                </c:pt>
                <c:pt idx="2">
                  <c:v>0.50915885435889796</c:v>
                </c:pt>
                <c:pt idx="3">
                  <c:v>0.51412305307448103</c:v>
                </c:pt>
                <c:pt idx="4">
                  <c:v>0.51908725179006399</c:v>
                </c:pt>
                <c:pt idx="5">
                  <c:v>0.52359378460175598</c:v>
                </c:pt>
                <c:pt idx="6">
                  <c:v>0.52810031741344898</c:v>
                </c:pt>
                <c:pt idx="7">
                  <c:v>0.53260685022514198</c:v>
                </c:pt>
                <c:pt idx="8">
                  <c:v>0.53711338303683398</c:v>
                </c:pt>
                <c:pt idx="9">
                  <c:v>0.54161991584852698</c:v>
                </c:pt>
                <c:pt idx="10">
                  <c:v>0.54612644866021998</c:v>
                </c:pt>
                <c:pt idx="11">
                  <c:v>0.55063298147191198</c:v>
                </c:pt>
                <c:pt idx="12">
                  <c:v>0.55513951428360497</c:v>
                </c:pt>
                <c:pt idx="13">
                  <c:v>0.55964604709529697</c:v>
                </c:pt>
                <c:pt idx="14">
                  <c:v>0.56415257990698997</c:v>
                </c:pt>
                <c:pt idx="15">
                  <c:v>0.56865911271868297</c:v>
                </c:pt>
                <c:pt idx="16">
                  <c:v>0.57316564553037497</c:v>
                </c:pt>
                <c:pt idx="17">
                  <c:v>0.57767217834206797</c:v>
                </c:pt>
                <c:pt idx="18">
                  <c:v>0.58217871115376096</c:v>
                </c:pt>
                <c:pt idx="19">
                  <c:v>0.58668524396545296</c:v>
                </c:pt>
                <c:pt idx="20">
                  <c:v>0.59119177677714596</c:v>
                </c:pt>
                <c:pt idx="21">
                  <c:v>0.59569830958883796</c:v>
                </c:pt>
                <c:pt idx="22">
                  <c:v>0.60020484240053096</c:v>
                </c:pt>
                <c:pt idx="23">
                  <c:v>0.60471137521222396</c:v>
                </c:pt>
                <c:pt idx="24">
                  <c:v>0.60921790802391595</c:v>
                </c:pt>
                <c:pt idx="25">
                  <c:v>0.61372444083560895</c:v>
                </c:pt>
                <c:pt idx="26">
                  <c:v>0.61823097364730195</c:v>
                </c:pt>
                <c:pt idx="27">
                  <c:v>0.62273750645899395</c:v>
                </c:pt>
                <c:pt idx="28">
                  <c:v>0.62724403927068695</c:v>
                </c:pt>
                <c:pt idx="29">
                  <c:v>0.63175057208237995</c:v>
                </c:pt>
                <c:pt idx="30">
                  <c:v>0.63625710489407195</c:v>
                </c:pt>
                <c:pt idx="31">
                  <c:v>0.64076363770576505</c:v>
                </c:pt>
                <c:pt idx="32">
                  <c:v>0.64527017051745705</c:v>
                </c:pt>
                <c:pt idx="33">
                  <c:v>0.64977670332915005</c:v>
                </c:pt>
                <c:pt idx="34">
                  <c:v>0.65428323614084305</c:v>
                </c:pt>
                <c:pt idx="35">
                  <c:v>0.65878976895253505</c:v>
                </c:pt>
                <c:pt idx="36">
                  <c:v>0.66329630176422805</c:v>
                </c:pt>
                <c:pt idx="37">
                  <c:v>0.66780283457592005</c:v>
                </c:pt>
                <c:pt idx="38">
                  <c:v>0.67230936738761304</c:v>
                </c:pt>
                <c:pt idx="39">
                  <c:v>0.67635823429541597</c:v>
                </c:pt>
                <c:pt idx="40">
                  <c:v>0.68132243301099804</c:v>
                </c:pt>
                <c:pt idx="41">
                  <c:v>0.68582896582269104</c:v>
                </c:pt>
                <c:pt idx="42">
                  <c:v>0.69033549863438404</c:v>
                </c:pt>
                <c:pt idx="43">
                  <c:v>0.69484203144607604</c:v>
                </c:pt>
                <c:pt idx="44">
                  <c:v>0.69934856425776903</c:v>
                </c:pt>
                <c:pt idx="45">
                  <c:v>0.70385509706946103</c:v>
                </c:pt>
                <c:pt idx="46">
                  <c:v>0.70836162988115403</c:v>
                </c:pt>
                <c:pt idx="47">
                  <c:v>0.71286816269284703</c:v>
                </c:pt>
                <c:pt idx="48">
                  <c:v>0.71737469550453903</c:v>
                </c:pt>
                <c:pt idx="49">
                  <c:v>0.72142356241234196</c:v>
                </c:pt>
                <c:pt idx="50">
                  <c:v>0.72684542703181498</c:v>
                </c:pt>
                <c:pt idx="51">
                  <c:v>0.73089429393961702</c:v>
                </c:pt>
                <c:pt idx="52">
                  <c:v>0.73540082675131002</c:v>
                </c:pt>
                <c:pt idx="53">
                  <c:v>0.73944969365911195</c:v>
                </c:pt>
                <c:pt idx="54">
                  <c:v>0.74441389237469502</c:v>
                </c:pt>
                <c:pt idx="55">
                  <c:v>0.74892042518638802</c:v>
                </c:pt>
                <c:pt idx="56">
                  <c:v>0.75388462390197097</c:v>
                </c:pt>
                <c:pt idx="57">
                  <c:v>0.75793349080977301</c:v>
                </c:pt>
                <c:pt idx="58">
                  <c:v>0.76244002362146601</c:v>
                </c:pt>
                <c:pt idx="59">
                  <c:v>0.76694655643315801</c:v>
                </c:pt>
                <c:pt idx="60">
                  <c:v>0.77145308924485101</c:v>
                </c:pt>
                <c:pt idx="61">
                  <c:v>0.77595962205654401</c:v>
                </c:pt>
                <c:pt idx="62">
                  <c:v>0.78046615486823601</c:v>
                </c:pt>
                <c:pt idx="63">
                  <c:v>0.784972687679929</c:v>
                </c:pt>
                <c:pt idx="64">
                  <c:v>0.789479220491621</c:v>
                </c:pt>
                <c:pt idx="65">
                  <c:v>0.793985753303314</c:v>
                </c:pt>
                <c:pt idx="66">
                  <c:v>0.798492286115007</c:v>
                </c:pt>
                <c:pt idx="67">
                  <c:v>0.802998818926699</c:v>
                </c:pt>
                <c:pt idx="68">
                  <c:v>0.807505351738392</c:v>
                </c:pt>
                <c:pt idx="69">
                  <c:v>0.81201188455008499</c:v>
                </c:pt>
                <c:pt idx="70">
                  <c:v>0.81606075145788703</c:v>
                </c:pt>
                <c:pt idx="71">
                  <c:v>0.82010961836568996</c:v>
                </c:pt>
                <c:pt idx="72">
                  <c:v>0.824158485273492</c:v>
                </c:pt>
                <c:pt idx="73">
                  <c:v>0.82774968627740397</c:v>
                </c:pt>
                <c:pt idx="74">
                  <c:v>0.83179855318520701</c:v>
                </c:pt>
                <c:pt idx="75">
                  <c:v>0.835011441647597</c:v>
                </c:pt>
                <c:pt idx="76">
                  <c:v>0.83821510297482804</c:v>
                </c:pt>
                <c:pt idx="77">
                  <c:v>0.84096109839816902</c:v>
                </c:pt>
                <c:pt idx="78">
                  <c:v>0.84296523215471997</c:v>
                </c:pt>
                <c:pt idx="79">
                  <c:v>0.84507455525208497</c:v>
                </c:pt>
                <c:pt idx="80">
                  <c:v>0.84753266405846295</c:v>
                </c:pt>
                <c:pt idx="81">
                  <c:v>0.84953310696094997</c:v>
                </c:pt>
                <c:pt idx="82">
                  <c:v>0.85128072636007901</c:v>
                </c:pt>
                <c:pt idx="83">
                  <c:v>0.85353399276592601</c:v>
                </c:pt>
                <c:pt idx="84">
                  <c:v>0.85512475086734996</c:v>
                </c:pt>
                <c:pt idx="85">
                  <c:v>0.85636435056786397</c:v>
                </c:pt>
                <c:pt idx="86">
                  <c:v>0.85758931866833998</c:v>
                </c:pt>
                <c:pt idx="87">
                  <c:v>0.85871595187126304</c:v>
                </c:pt>
                <c:pt idx="88">
                  <c:v>0.85953532147338896</c:v>
                </c:pt>
                <c:pt idx="89">
                  <c:v>0.86055953347604597</c:v>
                </c:pt>
              </c:numCache>
            </c:numRef>
          </c:xVal>
          <c:yVal>
            <c:numRef>
              <c:f>'24.96-B767'!$E$3:$E$92</c:f>
              <c:numCache>
                <c:formatCode>General</c:formatCode>
                <c:ptCount val="90"/>
                <c:pt idx="0">
                  <c:v>175.21418141330355</c:v>
                </c:pt>
                <c:pt idx="1">
                  <c:v>175.21420880117884</c:v>
                </c:pt>
                <c:pt idx="2">
                  <c:v>175.21424780815425</c:v>
                </c:pt>
                <c:pt idx="3">
                  <c:v>175.21429852861783</c:v>
                </c:pt>
                <c:pt idx="4">
                  <c:v>175.21436408012869</c:v>
                </c:pt>
                <c:pt idx="5">
                  <c:v>175.21443964335666</c:v>
                </c:pt>
                <c:pt idx="6">
                  <c:v>175.2145340856421</c:v>
                </c:pt>
                <c:pt idx="7">
                  <c:v>175.21465160529914</c:v>
                </c:pt>
                <c:pt idx="8">
                  <c:v>175.21479722385371</c:v>
                </c:pt>
                <c:pt idx="9">
                  <c:v>175.21497692672804</c:v>
                </c:pt>
                <c:pt idx="10">
                  <c:v>175.21519782457972</c:v>
                </c:pt>
                <c:pt idx="11">
                  <c:v>175.21546833785473</c:v>
                </c:pt>
                <c:pt idx="12">
                  <c:v>175.215798407379</c:v>
                </c:pt>
                <c:pt idx="13">
                  <c:v>175.21619973409688</c:v>
                </c:pt>
                <c:pt idx="14">
                  <c:v>175.2166860513781</c:v>
                </c:pt>
                <c:pt idx="15">
                  <c:v>175.21727343365046</c:v>
                </c:pt>
                <c:pt idx="16">
                  <c:v>175.2179806454842</c:v>
                </c:pt>
                <c:pt idx="17">
                  <c:v>175.21882953565239</c:v>
                </c:pt>
                <c:pt idx="18">
                  <c:v>175.219845481128</c:v>
                </c:pt>
                <c:pt idx="19">
                  <c:v>175.22105788645297</c:v>
                </c:pt>
                <c:pt idx="20">
                  <c:v>175.22250074443494</c:v>
                </c:pt>
                <c:pt idx="21">
                  <c:v>175.22421326469797</c:v>
                </c:pt>
                <c:pt idx="22">
                  <c:v>175.22624057724164</c:v>
                </c:pt>
                <c:pt idx="23">
                  <c:v>175.22863451885695</c:v>
                </c:pt>
                <c:pt idx="24">
                  <c:v>175.2314545110178</c:v>
                </c:pt>
                <c:pt idx="25">
                  <c:v>175.2347685387245</c:v>
                </c:pt>
                <c:pt idx="26">
                  <c:v>175.23865424073909</c:v>
                </c:pt>
                <c:pt idx="27">
                  <c:v>175.24320012273458</c:v>
                </c:pt>
                <c:pt idx="28">
                  <c:v>175.24850690610873</c:v>
                </c:pt>
                <c:pt idx="29">
                  <c:v>175.2546890266126</c:v>
                </c:pt>
                <c:pt idx="30">
                  <c:v>175.26187629854769</c:v>
                </c:pt>
                <c:pt idx="31">
                  <c:v>175.27021576213687</c:v>
                </c:pt>
                <c:pt idx="32">
                  <c:v>175.27987373382018</c:v>
                </c:pt>
                <c:pt idx="33">
                  <c:v>175.29103808173153</c:v>
                </c:pt>
                <c:pt idx="34">
                  <c:v>175.30392075155049</c:v>
                </c:pt>
                <c:pt idx="35">
                  <c:v>175.31876057138791</c:v>
                </c:pt>
                <c:pt idx="36">
                  <c:v>175.33582636846987</c:v>
                </c:pt>
                <c:pt idx="37">
                  <c:v>175.35542043527181</c:v>
                </c:pt>
                <c:pt idx="38">
                  <c:v>175.37788238859866</c:v>
                </c:pt>
                <c:pt idx="39">
                  <c:v>175.40082217143913</c:v>
                </c:pt>
                <c:pt idx="40">
                  <c:v>175.43298136133799</c:v>
                </c:pt>
                <c:pt idx="41">
                  <c:v>175.46652554014045</c:v>
                </c:pt>
                <c:pt idx="42">
                  <c:v>175.50476333060683</c:v>
                </c:pt>
                <c:pt idx="43">
                  <c:v>175.54829667272747</c:v>
                </c:pt>
                <c:pt idx="44">
                  <c:v>175.59779976928331</c:v>
                </c:pt>
                <c:pt idx="45">
                  <c:v>175.65402773375811</c:v>
                </c:pt>
                <c:pt idx="46">
                  <c:v>175.71782640709148</c:v>
                </c:pt>
                <c:pt idx="47">
                  <c:v>175.7901435435916</c:v>
                </c:pt>
                <c:pt idx="48">
                  <c:v>175.87204160915809</c:v>
                </c:pt>
                <c:pt idx="49">
                  <c:v>175.95477234006864</c:v>
                </c:pt>
                <c:pt idx="50">
                  <c:v>176.08087051102407</c:v>
                </c:pt>
                <c:pt idx="51">
                  <c:v>176.18789191468704</c:v>
                </c:pt>
                <c:pt idx="52">
                  <c:v>176.32159829050255</c:v>
                </c:pt>
                <c:pt idx="53">
                  <c:v>176.45635004648534</c:v>
                </c:pt>
                <c:pt idx="54">
                  <c:v>176.64282340067828</c:v>
                </c:pt>
                <c:pt idx="55">
                  <c:v>176.83494201561666</c:v>
                </c:pt>
                <c:pt idx="56">
                  <c:v>177.07515567960161</c:v>
                </c:pt>
                <c:pt idx="57">
                  <c:v>177.29611065860121</c:v>
                </c:pt>
                <c:pt idx="58">
                  <c:v>177.57192530081298</c:v>
                </c:pt>
                <c:pt idx="59">
                  <c:v>177.88323223983483</c:v>
                </c:pt>
                <c:pt idx="60">
                  <c:v>178.23479458431572</c:v>
                </c:pt>
                <c:pt idx="61">
                  <c:v>178.63212276550217</c:v>
                </c:pt>
                <c:pt idx="62">
                  <c:v>179.08162483380079</c:v>
                </c:pt>
                <c:pt idx="63">
                  <c:v>179.59079544560038</c:v>
                </c:pt>
                <c:pt idx="64">
                  <c:v>180.16845573653308</c:v>
                </c:pt>
                <c:pt idx="65">
                  <c:v>180.8250608646625</c:v>
                </c:pt>
                <c:pt idx="66">
                  <c:v>181.57309862982112</c:v>
                </c:pt>
                <c:pt idx="67">
                  <c:v>182.42761228937835</c:v>
                </c:pt>
                <c:pt idx="68">
                  <c:v>183.40689518746021</c:v>
                </c:pt>
                <c:pt idx="69">
                  <c:v>184.53342686239745</c:v>
                </c:pt>
                <c:pt idx="70">
                  <c:v>185.69401512211965</c:v>
                </c:pt>
                <c:pt idx="71">
                  <c:v>187.02112364904553</c:v>
                </c:pt>
                <c:pt idx="72">
                  <c:v>188.54652938055975</c:v>
                </c:pt>
                <c:pt idx="73">
                  <c:v>190.09829439508664</c:v>
                </c:pt>
                <c:pt idx="74">
                  <c:v>192.11970267099474</c:v>
                </c:pt>
                <c:pt idx="75">
                  <c:v>193.97158236076126</c:v>
                </c:pt>
                <c:pt idx="76">
                  <c:v>196.08271779447685</c:v>
                </c:pt>
                <c:pt idx="77">
                  <c:v>198.14323563241817</c:v>
                </c:pt>
                <c:pt idx="78">
                  <c:v>199.81868775368204</c:v>
                </c:pt>
                <c:pt idx="79">
                  <c:v>201.76277580688645</c:v>
                </c:pt>
                <c:pt idx="80">
                  <c:v>204.29869426076877</c:v>
                </c:pt>
                <c:pt idx="81">
                  <c:v>206.61225414222622</c:v>
                </c:pt>
                <c:pt idx="82">
                  <c:v>208.84625733724158</c:v>
                </c:pt>
                <c:pt idx="83">
                  <c:v>212.06755920481351</c:v>
                </c:pt>
                <c:pt idx="84">
                  <c:v>214.60978460124358</c:v>
                </c:pt>
                <c:pt idx="85">
                  <c:v>216.7676498197427</c:v>
                </c:pt>
                <c:pt idx="86">
                  <c:v>219.07105177906558</c:v>
                </c:pt>
                <c:pt idx="87">
                  <c:v>221.35665816788628</c:v>
                </c:pt>
                <c:pt idx="88">
                  <c:v>223.12984358996599</c:v>
                </c:pt>
                <c:pt idx="89">
                  <c:v>225.49079102934172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0F-BF46-B590-E2A232C45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20"/>
          <c:min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B777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'24.99-B777'!$O$3:$O$105</c:f>
              <c:numCache>
                <c:formatCode>General</c:formatCode>
                <c:ptCount val="103"/>
                <c:pt idx="0">
                  <c:v>0.50060229000000001</c:v>
                </c:pt>
                <c:pt idx="1">
                  <c:v>0.50506618000000003</c:v>
                </c:pt>
                <c:pt idx="2">
                  <c:v>0.50952942000000001</c:v>
                </c:pt>
                <c:pt idx="3">
                  <c:v>0.51399236000000004</c:v>
                </c:pt>
                <c:pt idx="4">
                  <c:v>0.51816503000000003</c:v>
                </c:pt>
                <c:pt idx="5">
                  <c:v>0.52262896999999997</c:v>
                </c:pt>
                <c:pt idx="6">
                  <c:v>0.52680178</c:v>
                </c:pt>
                <c:pt idx="7">
                  <c:v>0.53097444999999999</c:v>
                </c:pt>
                <c:pt idx="8">
                  <c:v>0.53514711999999998</c:v>
                </c:pt>
                <c:pt idx="9">
                  <c:v>0.53931974000000005</c:v>
                </c:pt>
                <c:pt idx="10">
                  <c:v>0.54349265999999996</c:v>
                </c:pt>
                <c:pt idx="11">
                  <c:v>0.54766512999999994</c:v>
                </c:pt>
                <c:pt idx="12">
                  <c:v>0.55183819999999995</c:v>
                </c:pt>
                <c:pt idx="13">
                  <c:v>0.55601082000000002</c:v>
                </c:pt>
                <c:pt idx="14">
                  <c:v>0.56018369000000001</c:v>
                </c:pt>
                <c:pt idx="15">
                  <c:v>0.56435636</c:v>
                </c:pt>
                <c:pt idx="16">
                  <c:v>0.56852902999999999</c:v>
                </c:pt>
                <c:pt idx="17">
                  <c:v>0.57270200000000004</c:v>
                </c:pt>
                <c:pt idx="18">
                  <c:v>0.57687491999999996</c:v>
                </c:pt>
                <c:pt idx="19">
                  <c:v>0.58104803999999999</c:v>
                </c:pt>
                <c:pt idx="20">
                  <c:v>0.58522081000000004</c:v>
                </c:pt>
                <c:pt idx="21">
                  <c:v>0.58939348000000003</c:v>
                </c:pt>
                <c:pt idx="22">
                  <c:v>0.59356629999999999</c:v>
                </c:pt>
                <c:pt idx="23">
                  <c:v>0.59773957</c:v>
                </c:pt>
                <c:pt idx="24">
                  <c:v>0.60191254000000005</c:v>
                </c:pt>
                <c:pt idx="25">
                  <c:v>0.60608554999999997</c:v>
                </c:pt>
                <c:pt idx="26">
                  <c:v>0.61025792999999995</c:v>
                </c:pt>
                <c:pt idx="27">
                  <c:v>0.61443159999999997</c:v>
                </c:pt>
                <c:pt idx="28">
                  <c:v>0.61860477000000003</c:v>
                </c:pt>
                <c:pt idx="29">
                  <c:v>0.62277804000000003</c:v>
                </c:pt>
                <c:pt idx="30">
                  <c:v>0.62695181</c:v>
                </c:pt>
                <c:pt idx="31">
                  <c:v>0.63112453000000002</c:v>
                </c:pt>
                <c:pt idx="32">
                  <c:v>0.63529725000000004</c:v>
                </c:pt>
                <c:pt idx="33">
                  <c:v>0.63947087000000002</c:v>
                </c:pt>
                <c:pt idx="34">
                  <c:v>0.64364403999999997</c:v>
                </c:pt>
                <c:pt idx="35">
                  <c:v>0.64781736999999995</c:v>
                </c:pt>
                <c:pt idx="36">
                  <c:v>0.65199109</c:v>
                </c:pt>
                <c:pt idx="37">
                  <c:v>0.65616501000000005</c:v>
                </c:pt>
                <c:pt idx="38">
                  <c:v>0.66033838</c:v>
                </c:pt>
                <c:pt idx="39">
                  <c:v>0.6645122</c:v>
                </c:pt>
                <c:pt idx="40">
                  <c:v>0.66868532000000003</c:v>
                </c:pt>
                <c:pt idx="41">
                  <c:v>0.67285883999999996</c:v>
                </c:pt>
                <c:pt idx="42">
                  <c:v>0.67703217000000004</c:v>
                </c:pt>
                <c:pt idx="43">
                  <c:v>0.68120623999999996</c:v>
                </c:pt>
                <c:pt idx="44">
                  <c:v>0.68538041000000005</c:v>
                </c:pt>
                <c:pt idx="45">
                  <c:v>0.68955407999999996</c:v>
                </c:pt>
                <c:pt idx="46">
                  <c:v>0.69372739999999999</c:v>
                </c:pt>
                <c:pt idx="47">
                  <c:v>0.69790132999999999</c:v>
                </c:pt>
                <c:pt idx="48">
                  <c:v>0.7020748</c:v>
                </c:pt>
                <c:pt idx="49">
                  <c:v>0.70595724999999998</c:v>
                </c:pt>
                <c:pt idx="50">
                  <c:v>0.71042278999999997</c:v>
                </c:pt>
                <c:pt idx="51">
                  <c:v>0.71459691999999997</c:v>
                </c:pt>
                <c:pt idx="52">
                  <c:v>0.71877053999999996</c:v>
                </c:pt>
                <c:pt idx="53">
                  <c:v>0.72294466000000002</c:v>
                </c:pt>
                <c:pt idx="54">
                  <c:v>0.72711819</c:v>
                </c:pt>
                <c:pt idx="55">
                  <c:v>0.73129244999999998</c:v>
                </c:pt>
                <c:pt idx="56">
                  <c:v>0.73575815</c:v>
                </c:pt>
                <c:pt idx="57">
                  <c:v>0.73993257000000001</c:v>
                </c:pt>
                <c:pt idx="58">
                  <c:v>0.74381516999999997</c:v>
                </c:pt>
                <c:pt idx="59">
                  <c:v>0.74798955</c:v>
                </c:pt>
                <c:pt idx="60">
                  <c:v>0.75216327000000005</c:v>
                </c:pt>
                <c:pt idx="61">
                  <c:v>0.75633718999999999</c:v>
                </c:pt>
                <c:pt idx="62">
                  <c:v>0.76051172</c:v>
                </c:pt>
                <c:pt idx="63">
                  <c:v>0.76497751000000003</c:v>
                </c:pt>
                <c:pt idx="64">
                  <c:v>0.76886016000000001</c:v>
                </c:pt>
                <c:pt idx="65">
                  <c:v>0.77274290999999995</c:v>
                </c:pt>
                <c:pt idx="66">
                  <c:v>0.77691699000000003</c:v>
                </c:pt>
                <c:pt idx="67">
                  <c:v>0.78080075000000004</c:v>
                </c:pt>
                <c:pt idx="68">
                  <c:v>0.78497536000000001</c:v>
                </c:pt>
                <c:pt idx="69">
                  <c:v>0.78944040999999998</c:v>
                </c:pt>
                <c:pt idx="70">
                  <c:v>0.79390625000000004</c:v>
                </c:pt>
                <c:pt idx="71">
                  <c:v>0.79837254999999996</c:v>
                </c:pt>
                <c:pt idx="72">
                  <c:v>0.80225610000000003</c:v>
                </c:pt>
                <c:pt idx="73">
                  <c:v>0.80643078000000001</c:v>
                </c:pt>
                <c:pt idx="74">
                  <c:v>0.81031428000000005</c:v>
                </c:pt>
                <c:pt idx="75">
                  <c:v>0.81448971000000003</c:v>
                </c:pt>
                <c:pt idx="76">
                  <c:v>0.81837451000000005</c:v>
                </c:pt>
                <c:pt idx="77">
                  <c:v>0.82225908000000003</c:v>
                </c:pt>
                <c:pt idx="78">
                  <c:v>0.82556214999999999</c:v>
                </c:pt>
                <c:pt idx="79">
                  <c:v>0.82886623999999998</c:v>
                </c:pt>
                <c:pt idx="80">
                  <c:v>0.83188077000000005</c:v>
                </c:pt>
                <c:pt idx="81">
                  <c:v>0.83480927999999999</c:v>
                </c:pt>
                <c:pt idx="82">
                  <c:v>0.83744951000000001</c:v>
                </c:pt>
                <c:pt idx="83">
                  <c:v>0.83978695000000003</c:v>
                </c:pt>
                <c:pt idx="84">
                  <c:v>0.84183494999999997</c:v>
                </c:pt>
                <c:pt idx="85">
                  <c:v>0.84359183999999998</c:v>
                </c:pt>
                <c:pt idx="86">
                  <c:v>0.84510596999999998</c:v>
                </c:pt>
                <c:pt idx="87">
                  <c:v>0.84654147000000002</c:v>
                </c:pt>
                <c:pt idx="88">
                  <c:v>0.84757247000000002</c:v>
                </c:pt>
                <c:pt idx="89">
                  <c:v>0.84876876999999995</c:v>
                </c:pt>
                <c:pt idx="90">
                  <c:v>0.85025865</c:v>
                </c:pt>
                <c:pt idx="91">
                  <c:v>0.85135053000000005</c:v>
                </c:pt>
                <c:pt idx="92">
                  <c:v>0.85231011000000001</c:v>
                </c:pt>
                <c:pt idx="93">
                  <c:v>0.85340797999999995</c:v>
                </c:pt>
                <c:pt idx="94">
                  <c:v>0.85467903999999995</c:v>
                </c:pt>
                <c:pt idx="95">
                  <c:v>0.85557700000000003</c:v>
                </c:pt>
                <c:pt idx="96">
                  <c:v>0.85642996000000005</c:v>
                </c:pt>
                <c:pt idx="97">
                  <c:v>0.85749500999999995</c:v>
                </c:pt>
                <c:pt idx="98">
                  <c:v>0.85812648000000002</c:v>
                </c:pt>
                <c:pt idx="99">
                  <c:v>0.85892246999999999</c:v>
                </c:pt>
                <c:pt idx="100">
                  <c:v>0.85982057999999995</c:v>
                </c:pt>
                <c:pt idx="101">
                  <c:v>0.86050972999999997</c:v>
                </c:pt>
                <c:pt idx="102">
                  <c:v>0.86098803999999995</c:v>
                </c:pt>
              </c:numCache>
            </c:numRef>
          </c:xVal>
          <c:yVal>
            <c:numRef>
              <c:f>'24.99-B777'!$P$3:$P$105</c:f>
              <c:numCache>
                <c:formatCode>General</c:formatCode>
                <c:ptCount val="103"/>
                <c:pt idx="0">
                  <c:v>239.24965900000001</c:v>
                </c:pt>
                <c:pt idx="1">
                  <c:v>239.26849799999999</c:v>
                </c:pt>
                <c:pt idx="2">
                  <c:v>239.17542399999999</c:v>
                </c:pt>
                <c:pt idx="3">
                  <c:v>239.03169700000001</c:v>
                </c:pt>
                <c:pt idx="4">
                  <c:v>239.03321299999999</c:v>
                </c:pt>
                <c:pt idx="5">
                  <c:v>239.059663</c:v>
                </c:pt>
                <c:pt idx="6">
                  <c:v>239.087005</c:v>
                </c:pt>
                <c:pt idx="7">
                  <c:v>239.08852200000001</c:v>
                </c:pt>
                <c:pt idx="8">
                  <c:v>239.09003799999999</c:v>
                </c:pt>
                <c:pt idx="9">
                  <c:v>239.082945</c:v>
                </c:pt>
                <c:pt idx="10">
                  <c:v>239.12750500000001</c:v>
                </c:pt>
                <c:pt idx="11">
                  <c:v>239.09458599999999</c:v>
                </c:pt>
                <c:pt idx="12">
                  <c:v>239.16497200000001</c:v>
                </c:pt>
                <c:pt idx="13">
                  <c:v>239.15788000000001</c:v>
                </c:pt>
                <c:pt idx="14">
                  <c:v>239.19383099999999</c:v>
                </c:pt>
                <c:pt idx="15">
                  <c:v>239.195347</c:v>
                </c:pt>
                <c:pt idx="16">
                  <c:v>239.19686300000001</c:v>
                </c:pt>
                <c:pt idx="17">
                  <c:v>239.250032</c:v>
                </c:pt>
                <c:pt idx="18">
                  <c:v>239.294591</c:v>
                </c:pt>
                <c:pt idx="19">
                  <c:v>239.37358599999999</c:v>
                </c:pt>
                <c:pt idx="20">
                  <c:v>239.39231899999999</c:v>
                </c:pt>
                <c:pt idx="21">
                  <c:v>239.393835</c:v>
                </c:pt>
                <c:pt idx="22">
                  <c:v>239.421178</c:v>
                </c:pt>
                <c:pt idx="23">
                  <c:v>239.52599799999999</c:v>
                </c:pt>
                <c:pt idx="24">
                  <c:v>239.57916700000001</c:v>
                </c:pt>
                <c:pt idx="25">
                  <c:v>239.63994500000001</c:v>
                </c:pt>
                <c:pt idx="26">
                  <c:v>239.59080800000001</c:v>
                </c:pt>
                <c:pt idx="27">
                  <c:v>239.764498</c:v>
                </c:pt>
                <c:pt idx="28">
                  <c:v>239.852101</c:v>
                </c:pt>
                <c:pt idx="29">
                  <c:v>239.95692099999999</c:v>
                </c:pt>
                <c:pt idx="30">
                  <c:v>240.14682999999999</c:v>
                </c:pt>
                <c:pt idx="31">
                  <c:v>240.15795299999999</c:v>
                </c:pt>
                <c:pt idx="32">
                  <c:v>240.16807800000001</c:v>
                </c:pt>
                <c:pt idx="33">
                  <c:v>240.33216100000001</c:v>
                </c:pt>
                <c:pt idx="34">
                  <c:v>240.42076299999999</c:v>
                </c:pt>
                <c:pt idx="35">
                  <c:v>240.53519</c:v>
                </c:pt>
                <c:pt idx="36">
                  <c:v>240.717489</c:v>
                </c:pt>
                <c:pt idx="37">
                  <c:v>240.933224</c:v>
                </c:pt>
                <c:pt idx="38">
                  <c:v>241.055262</c:v>
                </c:pt>
                <c:pt idx="39">
                  <c:v>241.25477799999999</c:v>
                </c:pt>
                <c:pt idx="40">
                  <c:v>241.33377200000001</c:v>
                </c:pt>
                <c:pt idx="41">
                  <c:v>241.48163600000001</c:v>
                </c:pt>
                <c:pt idx="42">
                  <c:v>241.59506500000001</c:v>
                </c:pt>
                <c:pt idx="43">
                  <c:v>241.837625</c:v>
                </c:pt>
                <c:pt idx="44">
                  <c:v>242.09740199999999</c:v>
                </c:pt>
                <c:pt idx="45">
                  <c:v>242.27109200000001</c:v>
                </c:pt>
                <c:pt idx="46">
                  <c:v>242.38452100000001</c:v>
                </c:pt>
                <c:pt idx="47">
                  <c:v>242.60125400000001</c:v>
                </c:pt>
                <c:pt idx="48">
                  <c:v>242.740509</c:v>
                </c:pt>
                <c:pt idx="49">
                  <c:v>242.89687599999999</c:v>
                </c:pt>
                <c:pt idx="50">
                  <c:v>243.19980200000001</c:v>
                </c:pt>
                <c:pt idx="51">
                  <c:v>243.45097000000001</c:v>
                </c:pt>
                <c:pt idx="52">
                  <c:v>243.616052</c:v>
                </c:pt>
                <c:pt idx="53">
                  <c:v>243.86722</c:v>
                </c:pt>
                <c:pt idx="54">
                  <c:v>244.01608200000001</c:v>
                </c:pt>
                <c:pt idx="55">
                  <c:v>244.292078</c:v>
                </c:pt>
                <c:pt idx="56">
                  <c:v>244.62083000000001</c:v>
                </c:pt>
                <c:pt idx="57">
                  <c:v>244.92365000000001</c:v>
                </c:pt>
                <c:pt idx="58">
                  <c:v>245.10584299999999</c:v>
                </c:pt>
                <c:pt idx="59">
                  <c:v>245.40005500000001</c:v>
                </c:pt>
                <c:pt idx="60">
                  <c:v>245.58235300000001</c:v>
                </c:pt>
                <c:pt idx="61">
                  <c:v>245.79908699999999</c:v>
                </c:pt>
                <c:pt idx="62">
                  <c:v>246.119124</c:v>
                </c:pt>
                <c:pt idx="63">
                  <c:v>246.46509399999999</c:v>
                </c:pt>
                <c:pt idx="64">
                  <c:v>246.65589600000001</c:v>
                </c:pt>
                <c:pt idx="65">
                  <c:v>246.86391399999999</c:v>
                </c:pt>
                <c:pt idx="66">
                  <c:v>247.107472</c:v>
                </c:pt>
                <c:pt idx="67">
                  <c:v>247.48766499999999</c:v>
                </c:pt>
                <c:pt idx="68">
                  <c:v>247.82392200000001</c:v>
                </c:pt>
                <c:pt idx="69">
                  <c:v>248.04175900000001</c:v>
                </c:pt>
                <c:pt idx="70">
                  <c:v>248.39533900000001</c:v>
                </c:pt>
                <c:pt idx="71">
                  <c:v>248.827395</c:v>
                </c:pt>
                <c:pt idx="72">
                  <c:v>249.17315300000001</c:v>
                </c:pt>
                <c:pt idx="73">
                  <c:v>249.51901699999999</c:v>
                </c:pt>
                <c:pt idx="74">
                  <c:v>249.856166</c:v>
                </c:pt>
                <c:pt idx="75">
                  <c:v>250.33215899999999</c:v>
                </c:pt>
                <c:pt idx="76">
                  <c:v>250.892135</c:v>
                </c:pt>
                <c:pt idx="77">
                  <c:v>251.41206399999999</c:v>
                </c:pt>
                <c:pt idx="78">
                  <c:v>252.05991299999999</c:v>
                </c:pt>
                <c:pt idx="79">
                  <c:v>252.88293100000001</c:v>
                </c:pt>
                <c:pt idx="80">
                  <c:v>253.97470999999999</c:v>
                </c:pt>
                <c:pt idx="81">
                  <c:v>255.44145499999999</c:v>
                </c:pt>
                <c:pt idx="82">
                  <c:v>256.957718</c:v>
                </c:pt>
                <c:pt idx="83">
                  <c:v>258.41205500000001</c:v>
                </c:pt>
                <c:pt idx="84">
                  <c:v>260.15698600000002</c:v>
                </c:pt>
                <c:pt idx="85">
                  <c:v>261.90181000000001</c:v>
                </c:pt>
                <c:pt idx="86">
                  <c:v>263.60548999999997</c:v>
                </c:pt>
                <c:pt idx="87">
                  <c:v>265.57943599999999</c:v>
                </c:pt>
                <c:pt idx="88">
                  <c:v>267.57427799999999</c:v>
                </c:pt>
                <c:pt idx="89">
                  <c:v>269.675748</c:v>
                </c:pt>
                <c:pt idx="90">
                  <c:v>272.20014800000001</c:v>
                </c:pt>
                <c:pt idx="91">
                  <c:v>274.46466700000002</c:v>
                </c:pt>
                <c:pt idx="92">
                  <c:v>276.39680099999998</c:v>
                </c:pt>
                <c:pt idx="93">
                  <c:v>278.78588999999999</c:v>
                </c:pt>
                <c:pt idx="94">
                  <c:v>281.499033</c:v>
                </c:pt>
                <c:pt idx="95">
                  <c:v>283.70561099999998</c:v>
                </c:pt>
                <c:pt idx="96">
                  <c:v>285.94133199999999</c:v>
                </c:pt>
                <c:pt idx="97">
                  <c:v>288.56267500000001</c:v>
                </c:pt>
                <c:pt idx="98">
                  <c:v>291.09608100000003</c:v>
                </c:pt>
                <c:pt idx="99">
                  <c:v>293.65314499999999</c:v>
                </c:pt>
                <c:pt idx="100">
                  <c:v>295.88595700000002</c:v>
                </c:pt>
                <c:pt idx="101">
                  <c:v>298.066731</c:v>
                </c:pt>
                <c:pt idx="102">
                  <c:v>299.69882899999999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5E8-7940-80E0-598994C16E29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'24.99-B777'!$O$3:$O$105</c:f>
              <c:numCache>
                <c:formatCode>General</c:formatCode>
                <c:ptCount val="103"/>
                <c:pt idx="0">
                  <c:v>0.50060229000000001</c:v>
                </c:pt>
                <c:pt idx="1">
                  <c:v>0.50506618000000003</c:v>
                </c:pt>
                <c:pt idx="2">
                  <c:v>0.50952942000000001</c:v>
                </c:pt>
                <c:pt idx="3">
                  <c:v>0.51399236000000004</c:v>
                </c:pt>
                <c:pt idx="4">
                  <c:v>0.51816503000000003</c:v>
                </c:pt>
                <c:pt idx="5">
                  <c:v>0.52262896999999997</c:v>
                </c:pt>
                <c:pt idx="6">
                  <c:v>0.52680178</c:v>
                </c:pt>
                <c:pt idx="7">
                  <c:v>0.53097444999999999</c:v>
                </c:pt>
                <c:pt idx="8">
                  <c:v>0.53514711999999998</c:v>
                </c:pt>
                <c:pt idx="9">
                  <c:v>0.53931974000000005</c:v>
                </c:pt>
                <c:pt idx="10">
                  <c:v>0.54349265999999996</c:v>
                </c:pt>
                <c:pt idx="11">
                  <c:v>0.54766512999999994</c:v>
                </c:pt>
                <c:pt idx="12">
                  <c:v>0.55183819999999995</c:v>
                </c:pt>
                <c:pt idx="13">
                  <c:v>0.55601082000000002</c:v>
                </c:pt>
                <c:pt idx="14">
                  <c:v>0.56018369000000001</c:v>
                </c:pt>
                <c:pt idx="15">
                  <c:v>0.56435636</c:v>
                </c:pt>
                <c:pt idx="16">
                  <c:v>0.56852902999999999</c:v>
                </c:pt>
                <c:pt idx="17">
                  <c:v>0.57270200000000004</c:v>
                </c:pt>
                <c:pt idx="18">
                  <c:v>0.57687491999999996</c:v>
                </c:pt>
                <c:pt idx="19">
                  <c:v>0.58104803999999999</c:v>
                </c:pt>
                <c:pt idx="20">
                  <c:v>0.58522081000000004</c:v>
                </c:pt>
                <c:pt idx="21">
                  <c:v>0.58939348000000003</c:v>
                </c:pt>
                <c:pt idx="22">
                  <c:v>0.59356629999999999</c:v>
                </c:pt>
                <c:pt idx="23">
                  <c:v>0.59773957</c:v>
                </c:pt>
                <c:pt idx="24">
                  <c:v>0.60191254000000005</c:v>
                </c:pt>
                <c:pt idx="25">
                  <c:v>0.60608554999999997</c:v>
                </c:pt>
                <c:pt idx="26">
                  <c:v>0.61025792999999995</c:v>
                </c:pt>
                <c:pt idx="27">
                  <c:v>0.61443159999999997</c:v>
                </c:pt>
                <c:pt idx="28">
                  <c:v>0.61860477000000003</c:v>
                </c:pt>
                <c:pt idx="29">
                  <c:v>0.62277804000000003</c:v>
                </c:pt>
                <c:pt idx="30">
                  <c:v>0.62695181</c:v>
                </c:pt>
                <c:pt idx="31">
                  <c:v>0.63112453000000002</c:v>
                </c:pt>
                <c:pt idx="32">
                  <c:v>0.63529725000000004</c:v>
                </c:pt>
                <c:pt idx="33">
                  <c:v>0.63947087000000002</c:v>
                </c:pt>
                <c:pt idx="34">
                  <c:v>0.64364403999999997</c:v>
                </c:pt>
                <c:pt idx="35">
                  <c:v>0.64781736999999995</c:v>
                </c:pt>
                <c:pt idx="36">
                  <c:v>0.65199109</c:v>
                </c:pt>
                <c:pt idx="37">
                  <c:v>0.65616501000000005</c:v>
                </c:pt>
                <c:pt idx="38">
                  <c:v>0.66033838</c:v>
                </c:pt>
                <c:pt idx="39">
                  <c:v>0.6645122</c:v>
                </c:pt>
                <c:pt idx="40">
                  <c:v>0.66868532000000003</c:v>
                </c:pt>
                <c:pt idx="41">
                  <c:v>0.67285883999999996</c:v>
                </c:pt>
                <c:pt idx="42">
                  <c:v>0.67703217000000004</c:v>
                </c:pt>
                <c:pt idx="43">
                  <c:v>0.68120623999999996</c:v>
                </c:pt>
                <c:pt idx="44">
                  <c:v>0.68538041000000005</c:v>
                </c:pt>
                <c:pt idx="45">
                  <c:v>0.68955407999999996</c:v>
                </c:pt>
                <c:pt idx="46">
                  <c:v>0.69372739999999999</c:v>
                </c:pt>
                <c:pt idx="47">
                  <c:v>0.69790132999999999</c:v>
                </c:pt>
                <c:pt idx="48">
                  <c:v>0.7020748</c:v>
                </c:pt>
                <c:pt idx="49">
                  <c:v>0.70595724999999998</c:v>
                </c:pt>
                <c:pt idx="50">
                  <c:v>0.71042278999999997</c:v>
                </c:pt>
                <c:pt idx="51">
                  <c:v>0.71459691999999997</c:v>
                </c:pt>
                <c:pt idx="52">
                  <c:v>0.71877053999999996</c:v>
                </c:pt>
                <c:pt idx="53">
                  <c:v>0.72294466000000002</c:v>
                </c:pt>
                <c:pt idx="54">
                  <c:v>0.72711819</c:v>
                </c:pt>
                <c:pt idx="55">
                  <c:v>0.73129244999999998</c:v>
                </c:pt>
                <c:pt idx="56">
                  <c:v>0.73575815</c:v>
                </c:pt>
                <c:pt idx="57">
                  <c:v>0.73993257000000001</c:v>
                </c:pt>
                <c:pt idx="58">
                  <c:v>0.74381516999999997</c:v>
                </c:pt>
                <c:pt idx="59">
                  <c:v>0.74798955</c:v>
                </c:pt>
                <c:pt idx="60">
                  <c:v>0.75216327000000005</c:v>
                </c:pt>
                <c:pt idx="61">
                  <c:v>0.75633718999999999</c:v>
                </c:pt>
                <c:pt idx="62">
                  <c:v>0.76051172</c:v>
                </c:pt>
                <c:pt idx="63">
                  <c:v>0.76497751000000003</c:v>
                </c:pt>
                <c:pt idx="64">
                  <c:v>0.76886016000000001</c:v>
                </c:pt>
                <c:pt idx="65">
                  <c:v>0.77274290999999995</c:v>
                </c:pt>
                <c:pt idx="66">
                  <c:v>0.77691699000000003</c:v>
                </c:pt>
                <c:pt idx="67">
                  <c:v>0.78080075000000004</c:v>
                </c:pt>
                <c:pt idx="68">
                  <c:v>0.78497536000000001</c:v>
                </c:pt>
                <c:pt idx="69">
                  <c:v>0.78944040999999998</c:v>
                </c:pt>
                <c:pt idx="70">
                  <c:v>0.79390625000000004</c:v>
                </c:pt>
                <c:pt idx="71">
                  <c:v>0.79837254999999996</c:v>
                </c:pt>
                <c:pt idx="72">
                  <c:v>0.80225610000000003</c:v>
                </c:pt>
                <c:pt idx="73">
                  <c:v>0.80643078000000001</c:v>
                </c:pt>
                <c:pt idx="74">
                  <c:v>0.81031428000000005</c:v>
                </c:pt>
                <c:pt idx="75">
                  <c:v>0.81448971000000003</c:v>
                </c:pt>
                <c:pt idx="76">
                  <c:v>0.81837451000000005</c:v>
                </c:pt>
                <c:pt idx="77">
                  <c:v>0.82225908000000003</c:v>
                </c:pt>
                <c:pt idx="78">
                  <c:v>0.82556214999999999</c:v>
                </c:pt>
                <c:pt idx="79">
                  <c:v>0.82886623999999998</c:v>
                </c:pt>
                <c:pt idx="80">
                  <c:v>0.83188077000000005</c:v>
                </c:pt>
                <c:pt idx="81">
                  <c:v>0.83480927999999999</c:v>
                </c:pt>
                <c:pt idx="82">
                  <c:v>0.83744951000000001</c:v>
                </c:pt>
                <c:pt idx="83">
                  <c:v>0.83978695000000003</c:v>
                </c:pt>
                <c:pt idx="84">
                  <c:v>0.84183494999999997</c:v>
                </c:pt>
                <c:pt idx="85">
                  <c:v>0.84359183999999998</c:v>
                </c:pt>
                <c:pt idx="86">
                  <c:v>0.84510596999999998</c:v>
                </c:pt>
                <c:pt idx="87">
                  <c:v>0.84654147000000002</c:v>
                </c:pt>
                <c:pt idx="88">
                  <c:v>0.84757247000000002</c:v>
                </c:pt>
                <c:pt idx="89">
                  <c:v>0.84876876999999995</c:v>
                </c:pt>
                <c:pt idx="90">
                  <c:v>0.85025865</c:v>
                </c:pt>
                <c:pt idx="91">
                  <c:v>0.85135053000000005</c:v>
                </c:pt>
                <c:pt idx="92">
                  <c:v>0.85231011000000001</c:v>
                </c:pt>
                <c:pt idx="93">
                  <c:v>0.85340797999999995</c:v>
                </c:pt>
                <c:pt idx="94">
                  <c:v>0.85467903999999995</c:v>
                </c:pt>
                <c:pt idx="95">
                  <c:v>0.85557700000000003</c:v>
                </c:pt>
                <c:pt idx="96">
                  <c:v>0.85642996000000005</c:v>
                </c:pt>
                <c:pt idx="97">
                  <c:v>0.85749500999999995</c:v>
                </c:pt>
                <c:pt idx="98">
                  <c:v>0.85812648000000002</c:v>
                </c:pt>
                <c:pt idx="99">
                  <c:v>0.85892246999999999</c:v>
                </c:pt>
                <c:pt idx="100">
                  <c:v>0.85982057999999995</c:v>
                </c:pt>
                <c:pt idx="101">
                  <c:v>0.86050972999999997</c:v>
                </c:pt>
                <c:pt idx="102">
                  <c:v>0.86098803999999995</c:v>
                </c:pt>
              </c:numCache>
            </c:numRef>
          </c:xVal>
          <c:yVal>
            <c:numRef>
              <c:f>'24.99-B777'!$Q$3:$Q$105</c:f>
              <c:numCache>
                <c:formatCode>General</c:formatCode>
                <c:ptCount val="103"/>
                <c:pt idx="0">
                  <c:v>240.22820260538671</c:v>
                </c:pt>
                <c:pt idx="1">
                  <c:v>240.22820367957465</c:v>
                </c:pt>
                <c:pt idx="2">
                  <c:v>240.22820515743862</c:v>
                </c:pt>
                <c:pt idx="3">
                  <c:v>240.22820717700728</c:v>
                </c:pt>
                <c:pt idx="4">
                  <c:v>240.22820971449258</c:v>
                </c:pt>
                <c:pt idx="5">
                  <c:v>240.22821334462827</c:v>
                </c:pt>
                <c:pt idx="6">
                  <c:v>240.22821785312175</c:v>
                </c:pt>
                <c:pt idx="7">
                  <c:v>240.22822375786131</c:v>
                </c:pt>
                <c:pt idx="8">
                  <c:v>240.22823145390021</c:v>
                </c:pt>
                <c:pt idx="9">
                  <c:v>240.22824143750523</c:v>
                </c:pt>
                <c:pt idx="10">
                  <c:v>240.2282543312208</c:v>
                </c:pt>
                <c:pt idx="11">
                  <c:v>240.22827090747364</c:v>
                </c:pt>
                <c:pt idx="12">
                  <c:v>240.22829213348734</c:v>
                </c:pt>
                <c:pt idx="13">
                  <c:v>240.22831919583604</c:v>
                </c:pt>
                <c:pt idx="14">
                  <c:v>240.22835356856069</c:v>
                </c:pt>
                <c:pt idx="15">
                  <c:v>240.22839705480544</c:v>
                </c:pt>
                <c:pt idx="16">
                  <c:v>240.22845186947069</c:v>
                </c:pt>
                <c:pt idx="17">
                  <c:v>240.22852072123021</c:v>
                </c:pt>
                <c:pt idx="18">
                  <c:v>240.22860689713502</c:v>
                </c:pt>
                <c:pt idx="19">
                  <c:v>240.22871439905936</c:v>
                </c:pt>
                <c:pt idx="20">
                  <c:v>240.22884804716023</c:v>
                </c:pt>
                <c:pt idx="21">
                  <c:v>240.22901368041533</c:v>
                </c:pt>
                <c:pt idx="22">
                  <c:v>240.22921833244544</c:v>
                </c:pt>
                <c:pt idx="23">
                  <c:v>240.22947045847422</c:v>
                </c:pt>
                <c:pt idx="24">
                  <c:v>240.22978011080801</c:v>
                </c:pt>
                <c:pt idx="25">
                  <c:v>240.23015936524274</c:v>
                </c:pt>
                <c:pt idx="26">
                  <c:v>240.23062250449078</c:v>
                </c:pt>
                <c:pt idx="27">
                  <c:v>240.23118683413321</c:v>
                </c:pt>
                <c:pt idx="28">
                  <c:v>240.23187238451916</c:v>
                </c:pt>
                <c:pt idx="29">
                  <c:v>240.23270318818891</c:v>
                </c:pt>
                <c:pt idx="30">
                  <c:v>240.23370763705483</c:v>
                </c:pt>
                <c:pt idx="31">
                  <c:v>240.23491862712109</c:v>
                </c:pt>
                <c:pt idx="32">
                  <c:v>240.23637552846279</c:v>
                </c:pt>
                <c:pt idx="33">
                  <c:v>240.23812467201628</c:v>
                </c:pt>
                <c:pt idx="34">
                  <c:v>240.24021932545219</c:v>
                </c:pt>
                <c:pt idx="35">
                  <c:v>240.24272261994327</c:v>
                </c:pt>
                <c:pt idx="36">
                  <c:v>240.24570811376549</c:v>
                </c:pt>
                <c:pt idx="37">
                  <c:v>240.24926118455329</c:v>
                </c:pt>
                <c:pt idx="38">
                  <c:v>240.25348038336699</c:v>
                </c:pt>
                <c:pt idx="39">
                  <c:v>240.2584818884045</c:v>
                </c:pt>
                <c:pt idx="40">
                  <c:v>240.26439765824185</c:v>
                </c:pt>
                <c:pt idx="41">
                  <c:v>240.2713834588609</c:v>
                </c:pt>
                <c:pt idx="42">
                  <c:v>240.27961655895479</c:v>
                </c:pt>
                <c:pt idx="43">
                  <c:v>240.28930454572316</c:v>
                </c:pt>
                <c:pt idx="44">
                  <c:v>240.3006830230849</c:v>
                </c:pt>
                <c:pt idx="45">
                  <c:v>240.3140221580328</c:v>
                </c:pt>
                <c:pt idx="46">
                  <c:v>240.32963410799783</c:v>
                </c:pt>
                <c:pt idx="47">
                  <c:v>240.34788081374865</c:v>
                </c:pt>
                <c:pt idx="48">
                  <c:v>240.36916784879162</c:v>
                </c:pt>
                <c:pt idx="49">
                  <c:v>240.39211227538794</c:v>
                </c:pt>
                <c:pt idx="50">
                  <c:v>240.42281951993292</c:v>
                </c:pt>
                <c:pt idx="51">
                  <c:v>240.45633103349894</c:v>
                </c:pt>
                <c:pt idx="52">
                  <c:v>240.49519602481899</c:v>
                </c:pt>
                <c:pt idx="53">
                  <c:v>240.54021893352683</c:v>
                </c:pt>
                <c:pt idx="54">
                  <c:v>240.59229265470543</c:v>
                </c:pt>
                <c:pt idx="55">
                  <c:v>240.65246352919269</c:v>
                </c:pt>
                <c:pt idx="56">
                  <c:v>240.72712013886965</c:v>
                </c:pt>
                <c:pt idx="57">
                  <c:v>240.80793616666247</c:v>
                </c:pt>
                <c:pt idx="58">
                  <c:v>240.89403016403344</c:v>
                </c:pt>
                <c:pt idx="59">
                  <c:v>240.99996648201679</c:v>
                </c:pt>
                <c:pt idx="60">
                  <c:v>241.1216445004319</c:v>
                </c:pt>
                <c:pt idx="61">
                  <c:v>241.26129628000115</c:v>
                </c:pt>
                <c:pt idx="62">
                  <c:v>241.42145026656164</c:v>
                </c:pt>
                <c:pt idx="63">
                  <c:v>241.61869781667752</c:v>
                </c:pt>
                <c:pt idx="64">
                  <c:v>241.81526075674458</c:v>
                </c:pt>
                <c:pt idx="65">
                  <c:v>242.0394772182778</c:v>
                </c:pt>
                <c:pt idx="66">
                  <c:v>242.31784069184801</c:v>
                </c:pt>
                <c:pt idx="67">
                  <c:v>242.61926675942169</c:v>
                </c:pt>
                <c:pt idx="68">
                  <c:v>242.99927613644635</c:v>
                </c:pt>
                <c:pt idx="69">
                  <c:v>243.4846400669025</c:v>
                </c:pt>
                <c:pt idx="70">
                  <c:v>244.07045046563911</c:v>
                </c:pt>
                <c:pt idx="71">
                  <c:v>244.77914671921792</c:v>
                </c:pt>
                <c:pt idx="72">
                  <c:v>245.5153345845022</c:v>
                </c:pt>
                <c:pt idx="73">
                  <c:v>246.4544605703833</c:v>
                </c:pt>
                <c:pt idx="74">
                  <c:v>247.48891656383594</c:v>
                </c:pt>
                <c:pt idx="75">
                  <c:v>248.80310372150325</c:v>
                </c:pt>
                <c:pt idx="76">
                  <c:v>250.24344953077502</c:v>
                </c:pt>
                <c:pt idx="77">
                  <c:v>251.9256539793393</c:v>
                </c:pt>
                <c:pt idx="78">
                  <c:v>253.57267741585935</c:v>
                </c:pt>
                <c:pt idx="79">
                  <c:v>255.44503268448469</c:v>
                </c:pt>
                <c:pt idx="80">
                  <c:v>257.37230164761093</c:v>
                </c:pt>
                <c:pt idx="81">
                  <c:v>259.46694498694546</c:v>
                </c:pt>
                <c:pt idx="82">
                  <c:v>261.56260062469005</c:v>
                </c:pt>
                <c:pt idx="83">
                  <c:v>263.59746895274299</c:v>
                </c:pt>
                <c:pt idx="84">
                  <c:v>265.53070339346766</c:v>
                </c:pt>
                <c:pt idx="85">
                  <c:v>267.30936927785433</c:v>
                </c:pt>
                <c:pt idx="86">
                  <c:v>268.93712643855139</c:v>
                </c:pt>
                <c:pt idx="87">
                  <c:v>270.56615174018157</c:v>
                </c:pt>
                <c:pt idx="88">
                  <c:v>271.79021727915324</c:v>
                </c:pt>
                <c:pt idx="89">
                  <c:v>273.26979476016339</c:v>
                </c:pt>
                <c:pt idx="90">
                  <c:v>275.20568535689546</c:v>
                </c:pt>
                <c:pt idx="91">
                  <c:v>276.6932824916081</c:v>
                </c:pt>
                <c:pt idx="92">
                  <c:v>278.05092812371765</c:v>
                </c:pt>
                <c:pt idx="93">
                  <c:v>279.66434169293575</c:v>
                </c:pt>
                <c:pt idx="94">
                  <c:v>281.61597991465879</c:v>
                </c:pt>
                <c:pt idx="95">
                  <c:v>283.05129418076507</c:v>
                </c:pt>
                <c:pt idx="96">
                  <c:v>284.45984417978843</c:v>
                </c:pt>
                <c:pt idx="97">
                  <c:v>286.28284268698451</c:v>
                </c:pt>
                <c:pt idx="98">
                  <c:v>287.39858955191119</c:v>
                </c:pt>
                <c:pt idx="99">
                  <c:v>288.84335201933106</c:v>
                </c:pt>
                <c:pt idx="100">
                  <c:v>290.52652308002928</c:v>
                </c:pt>
                <c:pt idx="101">
                  <c:v>291.85756062499377</c:v>
                </c:pt>
                <c:pt idx="102">
                  <c:v>292.80215362657208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22-0B46-8F11-B7CDAC3A2AFC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'24.99-B777'!$I$3:$I$124</c:f>
              <c:numCache>
                <c:formatCode>General</c:formatCode>
                <c:ptCount val="122"/>
                <c:pt idx="0">
                  <c:v>0.50037092000000005</c:v>
                </c:pt>
                <c:pt idx="1">
                  <c:v>0.50454292999999995</c:v>
                </c:pt>
                <c:pt idx="2">
                  <c:v>0.50871460000000002</c:v>
                </c:pt>
                <c:pt idx="3">
                  <c:v>0.51259564000000002</c:v>
                </c:pt>
                <c:pt idx="4">
                  <c:v>0.51676705999999994</c:v>
                </c:pt>
                <c:pt idx="5">
                  <c:v>0.52152142000000001</c:v>
                </c:pt>
                <c:pt idx="6">
                  <c:v>0.52627579000000002</c:v>
                </c:pt>
                <c:pt idx="7">
                  <c:v>0.53044840000000004</c:v>
                </c:pt>
                <c:pt idx="8">
                  <c:v>0.53505203000000001</c:v>
                </c:pt>
                <c:pt idx="9">
                  <c:v>0.53963797000000002</c:v>
                </c:pt>
                <c:pt idx="10">
                  <c:v>0.54410170999999996</c:v>
                </c:pt>
                <c:pt idx="11">
                  <c:v>0.54856505</c:v>
                </c:pt>
                <c:pt idx="12">
                  <c:v>0.55273706</c:v>
                </c:pt>
                <c:pt idx="13">
                  <c:v>0.55690972999999999</c:v>
                </c:pt>
                <c:pt idx="14">
                  <c:v>0.56108144999999998</c:v>
                </c:pt>
                <c:pt idx="15">
                  <c:v>0.56525322</c:v>
                </c:pt>
                <c:pt idx="16">
                  <c:v>0.56942497999999997</c:v>
                </c:pt>
                <c:pt idx="17">
                  <c:v>0.57359764999999996</c:v>
                </c:pt>
                <c:pt idx="18">
                  <c:v>0.57777031999999995</c:v>
                </c:pt>
                <c:pt idx="19">
                  <c:v>0.58194299000000005</c:v>
                </c:pt>
                <c:pt idx="20">
                  <c:v>0.58611530999999994</c:v>
                </c:pt>
                <c:pt idx="21">
                  <c:v>0.59028751999999995</c:v>
                </c:pt>
                <c:pt idx="22">
                  <c:v>0.59445965000000001</c:v>
                </c:pt>
                <c:pt idx="23">
                  <c:v>0.59863202000000004</c:v>
                </c:pt>
                <c:pt idx="24">
                  <c:v>0.60280349</c:v>
                </c:pt>
                <c:pt idx="25">
                  <c:v>0.60735508000000005</c:v>
                </c:pt>
                <c:pt idx="26">
                  <c:v>0.61152715000000002</c:v>
                </c:pt>
                <c:pt idx="27">
                  <c:v>0.61569951999999994</c:v>
                </c:pt>
                <c:pt idx="28">
                  <c:v>0.61987194000000001</c:v>
                </c:pt>
                <c:pt idx="29">
                  <c:v>0.62404466000000003</c:v>
                </c:pt>
                <c:pt idx="30">
                  <c:v>0.62821758000000005</c:v>
                </c:pt>
                <c:pt idx="31">
                  <c:v>0.63239049999999997</c:v>
                </c:pt>
                <c:pt idx="32">
                  <c:v>0.63656316999999996</c:v>
                </c:pt>
                <c:pt idx="33">
                  <c:v>0.64073583999999995</c:v>
                </c:pt>
                <c:pt idx="34">
                  <c:v>0.64490851000000005</c:v>
                </c:pt>
                <c:pt idx="35">
                  <c:v>0.64908202000000004</c:v>
                </c:pt>
                <c:pt idx="36">
                  <c:v>0.65325473999999994</c:v>
                </c:pt>
                <c:pt idx="37">
                  <c:v>0.65742796999999997</c:v>
                </c:pt>
                <c:pt idx="38">
                  <c:v>0.66160134000000004</c:v>
                </c:pt>
                <c:pt idx="39">
                  <c:v>0.66577456000000002</c:v>
                </c:pt>
                <c:pt idx="40">
                  <c:v>0.66994728000000003</c:v>
                </c:pt>
                <c:pt idx="41">
                  <c:v>0.67412084999999999</c:v>
                </c:pt>
                <c:pt idx="42">
                  <c:v>0.67829366999999996</c:v>
                </c:pt>
                <c:pt idx="43">
                  <c:v>0.68246688</c:v>
                </c:pt>
                <c:pt idx="44">
                  <c:v>0.68663956000000004</c:v>
                </c:pt>
                <c:pt idx="45">
                  <c:v>0.69081298999999996</c:v>
                </c:pt>
                <c:pt idx="46">
                  <c:v>0.69498715</c:v>
                </c:pt>
                <c:pt idx="47">
                  <c:v>0.69916036999999998</c:v>
                </c:pt>
                <c:pt idx="48">
                  <c:v>0.70333365000000003</c:v>
                </c:pt>
                <c:pt idx="49">
                  <c:v>0.70765016999999997</c:v>
                </c:pt>
                <c:pt idx="50">
                  <c:v>0.71168169000000003</c:v>
                </c:pt>
                <c:pt idx="51">
                  <c:v>0.71585516000000005</c:v>
                </c:pt>
                <c:pt idx="52">
                  <c:v>0.72002948</c:v>
                </c:pt>
                <c:pt idx="53">
                  <c:v>0.72420300999999998</c:v>
                </c:pt>
                <c:pt idx="54">
                  <c:v>0.72837642999999996</c:v>
                </c:pt>
                <c:pt idx="55">
                  <c:v>0.73255095000000003</c:v>
                </c:pt>
                <c:pt idx="56">
                  <c:v>0.73672462000000005</c:v>
                </c:pt>
                <c:pt idx="57">
                  <c:v>0.74089894999999995</c:v>
                </c:pt>
                <c:pt idx="58">
                  <c:v>0.74507252000000002</c:v>
                </c:pt>
                <c:pt idx="59">
                  <c:v>0.74924625</c:v>
                </c:pt>
                <c:pt idx="60">
                  <c:v>0.75342076000000002</c:v>
                </c:pt>
                <c:pt idx="61">
                  <c:v>0.75759547999999999</c:v>
                </c:pt>
                <c:pt idx="62">
                  <c:v>0.76176960999999999</c:v>
                </c:pt>
                <c:pt idx="63">
                  <c:v>0.76594337999999995</c:v>
                </c:pt>
                <c:pt idx="64">
                  <c:v>0.77011770999999996</c:v>
                </c:pt>
                <c:pt idx="65">
                  <c:v>0.77429223000000003</c:v>
                </c:pt>
                <c:pt idx="66">
                  <c:v>0.77846669999999996</c:v>
                </c:pt>
                <c:pt idx="67">
                  <c:v>0.78264142999999997</c:v>
                </c:pt>
                <c:pt idx="68">
                  <c:v>0.78681595000000004</c:v>
                </c:pt>
                <c:pt idx="69">
                  <c:v>0.79099072999999998</c:v>
                </c:pt>
                <c:pt idx="70">
                  <c:v>0.79516489999999995</c:v>
                </c:pt>
                <c:pt idx="71">
                  <c:v>0.79934002999999998</c:v>
                </c:pt>
                <c:pt idx="72">
                  <c:v>0.80351465</c:v>
                </c:pt>
                <c:pt idx="73">
                  <c:v>0.80768952000000005</c:v>
                </c:pt>
                <c:pt idx="74">
                  <c:v>0.8118649</c:v>
                </c:pt>
                <c:pt idx="75">
                  <c:v>0.81603977999999999</c:v>
                </c:pt>
                <c:pt idx="76">
                  <c:v>0.82021520000000003</c:v>
                </c:pt>
                <c:pt idx="77">
                  <c:v>0.82439013000000005</c:v>
                </c:pt>
                <c:pt idx="78">
                  <c:v>0.82856560000000001</c:v>
                </c:pt>
                <c:pt idx="79">
                  <c:v>0.83274152999999995</c:v>
                </c:pt>
                <c:pt idx="80">
                  <c:v>0.83691726</c:v>
                </c:pt>
                <c:pt idx="81">
                  <c:v>0.84051140000000002</c:v>
                </c:pt>
                <c:pt idx="82">
                  <c:v>0.84410635000000001</c:v>
                </c:pt>
                <c:pt idx="83">
                  <c:v>0.84712103000000005</c:v>
                </c:pt>
                <c:pt idx="84">
                  <c:v>0.85004915999999997</c:v>
                </c:pt>
                <c:pt idx="85">
                  <c:v>0.85280175999999996</c:v>
                </c:pt>
                <c:pt idx="86">
                  <c:v>0.85556984999999997</c:v>
                </c:pt>
                <c:pt idx="87">
                  <c:v>0.85788978999999999</c:v>
                </c:pt>
                <c:pt idx="88">
                  <c:v>0.85993863999999998</c:v>
                </c:pt>
                <c:pt idx="89">
                  <c:v>0.86169552999999999</c:v>
                </c:pt>
                <c:pt idx="90">
                  <c:v>0.86303936000000003</c:v>
                </c:pt>
                <c:pt idx="91">
                  <c:v>0.86446171999999999</c:v>
                </c:pt>
                <c:pt idx="92">
                  <c:v>0.86558866000000001</c:v>
                </c:pt>
                <c:pt idx="93">
                  <c:v>0.86669068000000005</c:v>
                </c:pt>
                <c:pt idx="94">
                  <c:v>0.86783357000000005</c:v>
                </c:pt>
                <c:pt idx="95">
                  <c:v>0.86891037000000004</c:v>
                </c:pt>
                <c:pt idx="96">
                  <c:v>0.87001271999999996</c:v>
                </c:pt>
                <c:pt idx="97">
                  <c:v>0.87132233999999997</c:v>
                </c:pt>
                <c:pt idx="98">
                  <c:v>0.87216296999999998</c:v>
                </c:pt>
                <c:pt idx="99">
                  <c:v>0.87307961000000001</c:v>
                </c:pt>
                <c:pt idx="100">
                  <c:v>0.87404329000000003</c:v>
                </c:pt>
                <c:pt idx="101">
                  <c:v>0.87500646000000004</c:v>
                </c:pt>
                <c:pt idx="102">
                  <c:v>0.87594300000000003</c:v>
                </c:pt>
                <c:pt idx="103">
                  <c:v>0.87669847000000001</c:v>
                </c:pt>
                <c:pt idx="104">
                  <c:v>0.87758077999999995</c:v>
                </c:pt>
                <c:pt idx="105">
                  <c:v>0.87819060000000004</c:v>
                </c:pt>
                <c:pt idx="106">
                  <c:v>0.87870614999999996</c:v>
                </c:pt>
                <c:pt idx="107">
                  <c:v>0.87947114999999998</c:v>
                </c:pt>
                <c:pt idx="108">
                  <c:v>0.88006591999999995</c:v>
                </c:pt>
                <c:pt idx="109">
                  <c:v>0.88071215000000003</c:v>
                </c:pt>
                <c:pt idx="110">
                  <c:v>0.88116843</c:v>
                </c:pt>
                <c:pt idx="111">
                  <c:v>0.88186394000000001</c:v>
                </c:pt>
                <c:pt idx="112">
                  <c:v>0.88249233000000005</c:v>
                </c:pt>
                <c:pt idx="113">
                  <c:v>0.88323949999999996</c:v>
                </c:pt>
                <c:pt idx="114">
                  <c:v>0.88395164000000004</c:v>
                </c:pt>
                <c:pt idx="115">
                  <c:v>0.88440291999999998</c:v>
                </c:pt>
                <c:pt idx="116">
                  <c:v>0.88490367000000003</c:v>
                </c:pt>
                <c:pt idx="117">
                  <c:v>0.88541095999999997</c:v>
                </c:pt>
                <c:pt idx="118">
                  <c:v>0.88596774</c:v>
                </c:pt>
                <c:pt idx="119">
                  <c:v>0.88618445000000001</c:v>
                </c:pt>
                <c:pt idx="120">
                  <c:v>0.88654644999999999</c:v>
                </c:pt>
                <c:pt idx="121">
                  <c:v>0.88690038000000004</c:v>
                </c:pt>
              </c:numCache>
            </c:numRef>
          </c:xVal>
          <c:yVal>
            <c:numRef>
              <c:f>'24.99-B777'!$J$3:$J$124</c:f>
              <c:numCache>
                <c:formatCode>General</c:formatCode>
                <c:ptCount val="122"/>
                <c:pt idx="0">
                  <c:v>199.51195999999999</c:v>
                </c:pt>
                <c:pt idx="1">
                  <c:v>199.40156400000001</c:v>
                </c:pt>
                <c:pt idx="2">
                  <c:v>199.230906</c:v>
                </c:pt>
                <c:pt idx="3">
                  <c:v>199.145231</c:v>
                </c:pt>
                <c:pt idx="4">
                  <c:v>198.93252899999999</c:v>
                </c:pt>
                <c:pt idx="5">
                  <c:v>198.839561</c:v>
                </c:pt>
                <c:pt idx="6">
                  <c:v>198.74659299999999</c:v>
                </c:pt>
                <c:pt idx="7">
                  <c:v>198.73950099999999</c:v>
                </c:pt>
                <c:pt idx="8">
                  <c:v>198.509738</c:v>
                </c:pt>
                <c:pt idx="9">
                  <c:v>198.28658100000001</c:v>
                </c:pt>
                <c:pt idx="10">
                  <c:v>198.279594</c:v>
                </c:pt>
                <c:pt idx="11">
                  <c:v>198.20373799999999</c:v>
                </c:pt>
                <c:pt idx="12">
                  <c:v>198.09334100000001</c:v>
                </c:pt>
                <c:pt idx="13">
                  <c:v>198.09485699999999</c:v>
                </c:pt>
                <c:pt idx="14">
                  <c:v>197.93280899999999</c:v>
                </c:pt>
                <c:pt idx="15">
                  <c:v>197.77936800000001</c:v>
                </c:pt>
                <c:pt idx="16">
                  <c:v>197.62592799999999</c:v>
                </c:pt>
                <c:pt idx="17">
                  <c:v>197.62744499999999</c:v>
                </c:pt>
                <c:pt idx="18">
                  <c:v>197.628961</c:v>
                </c:pt>
                <c:pt idx="19">
                  <c:v>197.63047700000001</c:v>
                </c:pt>
                <c:pt idx="20">
                  <c:v>197.57073399999999</c:v>
                </c:pt>
                <c:pt idx="21">
                  <c:v>197.49477200000001</c:v>
                </c:pt>
                <c:pt idx="22">
                  <c:v>197.402591</c:v>
                </c:pt>
                <c:pt idx="23">
                  <c:v>197.35245499999999</c:v>
                </c:pt>
                <c:pt idx="24">
                  <c:v>197.14836199999999</c:v>
                </c:pt>
                <c:pt idx="25">
                  <c:v>197.079149</c:v>
                </c:pt>
                <c:pt idx="26">
                  <c:v>196.97836000000001</c:v>
                </c:pt>
                <c:pt idx="27">
                  <c:v>196.928224</c:v>
                </c:pt>
                <c:pt idx="28">
                  <c:v>196.886697</c:v>
                </c:pt>
                <c:pt idx="29">
                  <c:v>196.89682099999999</c:v>
                </c:pt>
                <c:pt idx="30">
                  <c:v>196.94138100000001</c:v>
                </c:pt>
                <c:pt idx="31">
                  <c:v>196.985941</c:v>
                </c:pt>
                <c:pt idx="32">
                  <c:v>196.98745700000001</c:v>
                </c:pt>
                <c:pt idx="33">
                  <c:v>196.98897299999999</c:v>
                </c:pt>
                <c:pt idx="34">
                  <c:v>196.990489</c:v>
                </c:pt>
                <c:pt idx="35">
                  <c:v>197.13735500000001</c:v>
                </c:pt>
                <c:pt idx="36">
                  <c:v>197.14748</c:v>
                </c:pt>
                <c:pt idx="37">
                  <c:v>197.24468999999999</c:v>
                </c:pt>
                <c:pt idx="38">
                  <c:v>197.36672799999999</c:v>
                </c:pt>
                <c:pt idx="39">
                  <c:v>197.46294</c:v>
                </c:pt>
                <c:pt idx="40">
                  <c:v>197.47306499999999</c:v>
                </c:pt>
                <c:pt idx="41">
                  <c:v>197.629537</c:v>
                </c:pt>
                <c:pt idx="42">
                  <c:v>197.65688</c:v>
                </c:pt>
                <c:pt idx="43">
                  <c:v>197.752093</c:v>
                </c:pt>
                <c:pt idx="44">
                  <c:v>197.75460799999999</c:v>
                </c:pt>
                <c:pt idx="45">
                  <c:v>197.88625300000001</c:v>
                </c:pt>
                <c:pt idx="46">
                  <c:v>198.14503099999999</c:v>
                </c:pt>
                <c:pt idx="47">
                  <c:v>198.241243</c:v>
                </c:pt>
                <c:pt idx="48">
                  <c:v>198.34606299999999</c:v>
                </c:pt>
                <c:pt idx="49">
                  <c:v>198.623109</c:v>
                </c:pt>
                <c:pt idx="50">
                  <c:v>198.813965</c:v>
                </c:pt>
                <c:pt idx="51">
                  <c:v>198.95321999999999</c:v>
                </c:pt>
                <c:pt idx="52">
                  <c:v>199.23782399999999</c:v>
                </c:pt>
                <c:pt idx="53">
                  <c:v>199.38668699999999</c:v>
                </c:pt>
                <c:pt idx="54">
                  <c:v>199.51733300000001</c:v>
                </c:pt>
                <c:pt idx="55">
                  <c:v>199.83637200000001</c:v>
                </c:pt>
                <c:pt idx="56">
                  <c:v>200.01106100000001</c:v>
                </c:pt>
                <c:pt idx="57">
                  <c:v>200.29666399999999</c:v>
                </c:pt>
                <c:pt idx="58">
                  <c:v>200.453136</c:v>
                </c:pt>
                <c:pt idx="59">
                  <c:v>200.63643400000001</c:v>
                </c:pt>
                <c:pt idx="60">
                  <c:v>200.95547300000001</c:v>
                </c:pt>
                <c:pt idx="61">
                  <c:v>201.30894699999999</c:v>
                </c:pt>
                <c:pt idx="62">
                  <c:v>201.56111300000001</c:v>
                </c:pt>
                <c:pt idx="63">
                  <c:v>201.75202100000001</c:v>
                </c:pt>
                <c:pt idx="64">
                  <c:v>202.037623</c:v>
                </c:pt>
                <c:pt idx="65">
                  <c:v>202.35766100000001</c:v>
                </c:pt>
                <c:pt idx="66">
                  <c:v>202.66909000000001</c:v>
                </c:pt>
                <c:pt idx="67">
                  <c:v>203.023562</c:v>
                </c:pt>
                <c:pt idx="68">
                  <c:v>203.34360000000001</c:v>
                </c:pt>
                <c:pt idx="69">
                  <c:v>203.706681</c:v>
                </c:pt>
                <c:pt idx="70">
                  <c:v>203.96645799999999</c:v>
                </c:pt>
                <c:pt idx="71">
                  <c:v>204.38980000000001</c:v>
                </c:pt>
                <c:pt idx="72">
                  <c:v>204.72705500000001</c:v>
                </c:pt>
                <c:pt idx="73">
                  <c:v>205.10735299999999</c:v>
                </c:pt>
                <c:pt idx="74">
                  <c:v>205.57373899999999</c:v>
                </c:pt>
                <c:pt idx="75">
                  <c:v>205.954037</c:v>
                </c:pt>
                <c:pt idx="76">
                  <c:v>206.42903100000001</c:v>
                </c:pt>
                <c:pt idx="77">
                  <c:v>206.817938</c:v>
                </c:pt>
                <c:pt idx="78">
                  <c:v>207.30154099999999</c:v>
                </c:pt>
                <c:pt idx="79">
                  <c:v>207.86262199999999</c:v>
                </c:pt>
                <c:pt idx="80">
                  <c:v>208.390266</c:v>
                </c:pt>
                <c:pt idx="81">
                  <c:v>209.028614</c:v>
                </c:pt>
                <c:pt idx="82">
                  <c:v>209.80769599999999</c:v>
                </c:pt>
                <c:pt idx="83">
                  <c:v>210.923304</c:v>
                </c:pt>
                <c:pt idx="84">
                  <c:v>212.32587799999999</c:v>
                </c:pt>
                <c:pt idx="85">
                  <c:v>213.88244</c:v>
                </c:pt>
                <c:pt idx="86">
                  <c:v>215.82364999999999</c:v>
                </c:pt>
                <c:pt idx="87">
                  <c:v>217.57561000000001</c:v>
                </c:pt>
                <c:pt idx="88">
                  <c:v>219.465889</c:v>
                </c:pt>
                <c:pt idx="89">
                  <c:v>221.210714</c:v>
                </c:pt>
                <c:pt idx="90">
                  <c:v>222.96072000000001</c:v>
                </c:pt>
                <c:pt idx="91">
                  <c:v>225.210252</c:v>
                </c:pt>
                <c:pt idx="92">
                  <c:v>227.39647500000001</c:v>
                </c:pt>
                <c:pt idx="93">
                  <c:v>229.82468800000001</c:v>
                </c:pt>
                <c:pt idx="94">
                  <c:v>232.29334600000001</c:v>
                </c:pt>
                <c:pt idx="95">
                  <c:v>234.81308100000001</c:v>
                </c:pt>
                <c:pt idx="96">
                  <c:v>237.326663</c:v>
                </c:pt>
                <c:pt idx="97">
                  <c:v>240.06984600000001</c:v>
                </c:pt>
                <c:pt idx="98">
                  <c:v>242.46143699999999</c:v>
                </c:pt>
                <c:pt idx="99">
                  <c:v>245.13609099999999</c:v>
                </c:pt>
                <c:pt idx="100">
                  <c:v>247.77212900000001</c:v>
                </c:pt>
                <c:pt idx="101">
                  <c:v>250.31933599999999</c:v>
                </c:pt>
                <c:pt idx="102">
                  <c:v>252.94754900000001</c:v>
                </c:pt>
                <c:pt idx="103">
                  <c:v>255.86323999999999</c:v>
                </c:pt>
                <c:pt idx="104">
                  <c:v>258.48482100000001</c:v>
                </c:pt>
                <c:pt idx="105">
                  <c:v>260.84310900000003</c:v>
                </c:pt>
                <c:pt idx="106">
                  <c:v>263.24450899999999</c:v>
                </c:pt>
                <c:pt idx="107">
                  <c:v>265.62641500000001</c:v>
                </c:pt>
                <c:pt idx="108">
                  <c:v>268.03432400000003</c:v>
                </c:pt>
                <c:pt idx="109">
                  <c:v>270.44139899999999</c:v>
                </c:pt>
                <c:pt idx="110">
                  <c:v>273.16044599999998</c:v>
                </c:pt>
                <c:pt idx="111">
                  <c:v>275.75716299999999</c:v>
                </c:pt>
                <c:pt idx="112">
                  <c:v>278.462039</c:v>
                </c:pt>
                <c:pt idx="113">
                  <c:v>281.03639600000002</c:v>
                </c:pt>
                <c:pt idx="114">
                  <c:v>283.64660700000002</c:v>
                </c:pt>
                <c:pt idx="115">
                  <c:v>286.07355200000001</c:v>
                </c:pt>
                <c:pt idx="116">
                  <c:v>288.83035000000001</c:v>
                </c:pt>
                <c:pt idx="117">
                  <c:v>291.26277599999997</c:v>
                </c:pt>
                <c:pt idx="118">
                  <c:v>293.55804000000001</c:v>
                </c:pt>
                <c:pt idx="119">
                  <c:v>295.92806200000001</c:v>
                </c:pt>
                <c:pt idx="120">
                  <c:v>298.1728</c:v>
                </c:pt>
                <c:pt idx="121">
                  <c:v>300.14429100000001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5E8-7940-80E0-598994C16E29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'24.99-B777'!$I$3:$I$124</c:f>
              <c:numCache>
                <c:formatCode>General</c:formatCode>
                <c:ptCount val="122"/>
                <c:pt idx="0">
                  <c:v>0.50037092000000005</c:v>
                </c:pt>
                <c:pt idx="1">
                  <c:v>0.50454292999999995</c:v>
                </c:pt>
                <c:pt idx="2">
                  <c:v>0.50871460000000002</c:v>
                </c:pt>
                <c:pt idx="3">
                  <c:v>0.51259564000000002</c:v>
                </c:pt>
                <c:pt idx="4">
                  <c:v>0.51676705999999994</c:v>
                </c:pt>
                <c:pt idx="5">
                  <c:v>0.52152142000000001</c:v>
                </c:pt>
                <c:pt idx="6">
                  <c:v>0.52627579000000002</c:v>
                </c:pt>
                <c:pt idx="7">
                  <c:v>0.53044840000000004</c:v>
                </c:pt>
                <c:pt idx="8">
                  <c:v>0.53505203000000001</c:v>
                </c:pt>
                <c:pt idx="9">
                  <c:v>0.53963797000000002</c:v>
                </c:pt>
                <c:pt idx="10">
                  <c:v>0.54410170999999996</c:v>
                </c:pt>
                <c:pt idx="11">
                  <c:v>0.54856505</c:v>
                </c:pt>
                <c:pt idx="12">
                  <c:v>0.55273706</c:v>
                </c:pt>
                <c:pt idx="13">
                  <c:v>0.55690972999999999</c:v>
                </c:pt>
                <c:pt idx="14">
                  <c:v>0.56108144999999998</c:v>
                </c:pt>
                <c:pt idx="15">
                  <c:v>0.56525322</c:v>
                </c:pt>
                <c:pt idx="16">
                  <c:v>0.56942497999999997</c:v>
                </c:pt>
                <c:pt idx="17">
                  <c:v>0.57359764999999996</c:v>
                </c:pt>
                <c:pt idx="18">
                  <c:v>0.57777031999999995</c:v>
                </c:pt>
                <c:pt idx="19">
                  <c:v>0.58194299000000005</c:v>
                </c:pt>
                <c:pt idx="20">
                  <c:v>0.58611530999999994</c:v>
                </c:pt>
                <c:pt idx="21">
                  <c:v>0.59028751999999995</c:v>
                </c:pt>
                <c:pt idx="22">
                  <c:v>0.59445965000000001</c:v>
                </c:pt>
                <c:pt idx="23">
                  <c:v>0.59863202000000004</c:v>
                </c:pt>
                <c:pt idx="24">
                  <c:v>0.60280349</c:v>
                </c:pt>
                <c:pt idx="25">
                  <c:v>0.60735508000000005</c:v>
                </c:pt>
                <c:pt idx="26">
                  <c:v>0.61152715000000002</c:v>
                </c:pt>
                <c:pt idx="27">
                  <c:v>0.61569951999999994</c:v>
                </c:pt>
                <c:pt idx="28">
                  <c:v>0.61987194000000001</c:v>
                </c:pt>
                <c:pt idx="29">
                  <c:v>0.62404466000000003</c:v>
                </c:pt>
                <c:pt idx="30">
                  <c:v>0.62821758000000005</c:v>
                </c:pt>
                <c:pt idx="31">
                  <c:v>0.63239049999999997</c:v>
                </c:pt>
                <c:pt idx="32">
                  <c:v>0.63656316999999996</c:v>
                </c:pt>
                <c:pt idx="33">
                  <c:v>0.64073583999999995</c:v>
                </c:pt>
                <c:pt idx="34">
                  <c:v>0.64490851000000005</c:v>
                </c:pt>
                <c:pt idx="35">
                  <c:v>0.64908202000000004</c:v>
                </c:pt>
                <c:pt idx="36">
                  <c:v>0.65325473999999994</c:v>
                </c:pt>
                <c:pt idx="37">
                  <c:v>0.65742796999999997</c:v>
                </c:pt>
                <c:pt idx="38">
                  <c:v>0.66160134000000004</c:v>
                </c:pt>
                <c:pt idx="39">
                  <c:v>0.66577456000000002</c:v>
                </c:pt>
                <c:pt idx="40">
                  <c:v>0.66994728000000003</c:v>
                </c:pt>
                <c:pt idx="41">
                  <c:v>0.67412084999999999</c:v>
                </c:pt>
                <c:pt idx="42">
                  <c:v>0.67829366999999996</c:v>
                </c:pt>
                <c:pt idx="43">
                  <c:v>0.68246688</c:v>
                </c:pt>
                <c:pt idx="44">
                  <c:v>0.68663956000000004</c:v>
                </c:pt>
                <c:pt idx="45">
                  <c:v>0.69081298999999996</c:v>
                </c:pt>
                <c:pt idx="46">
                  <c:v>0.69498715</c:v>
                </c:pt>
                <c:pt idx="47">
                  <c:v>0.69916036999999998</c:v>
                </c:pt>
                <c:pt idx="48">
                  <c:v>0.70333365000000003</c:v>
                </c:pt>
                <c:pt idx="49">
                  <c:v>0.70765016999999997</c:v>
                </c:pt>
                <c:pt idx="50">
                  <c:v>0.71168169000000003</c:v>
                </c:pt>
                <c:pt idx="51">
                  <c:v>0.71585516000000005</c:v>
                </c:pt>
                <c:pt idx="52">
                  <c:v>0.72002948</c:v>
                </c:pt>
                <c:pt idx="53">
                  <c:v>0.72420300999999998</c:v>
                </c:pt>
                <c:pt idx="54">
                  <c:v>0.72837642999999996</c:v>
                </c:pt>
                <c:pt idx="55">
                  <c:v>0.73255095000000003</c:v>
                </c:pt>
                <c:pt idx="56">
                  <c:v>0.73672462000000005</c:v>
                </c:pt>
                <c:pt idx="57">
                  <c:v>0.74089894999999995</c:v>
                </c:pt>
                <c:pt idx="58">
                  <c:v>0.74507252000000002</c:v>
                </c:pt>
                <c:pt idx="59">
                  <c:v>0.74924625</c:v>
                </c:pt>
                <c:pt idx="60">
                  <c:v>0.75342076000000002</c:v>
                </c:pt>
                <c:pt idx="61">
                  <c:v>0.75759547999999999</c:v>
                </c:pt>
                <c:pt idx="62">
                  <c:v>0.76176960999999999</c:v>
                </c:pt>
                <c:pt idx="63">
                  <c:v>0.76594337999999995</c:v>
                </c:pt>
                <c:pt idx="64">
                  <c:v>0.77011770999999996</c:v>
                </c:pt>
                <c:pt idx="65">
                  <c:v>0.77429223000000003</c:v>
                </c:pt>
                <c:pt idx="66">
                  <c:v>0.77846669999999996</c:v>
                </c:pt>
                <c:pt idx="67">
                  <c:v>0.78264142999999997</c:v>
                </c:pt>
                <c:pt idx="68">
                  <c:v>0.78681595000000004</c:v>
                </c:pt>
                <c:pt idx="69">
                  <c:v>0.79099072999999998</c:v>
                </c:pt>
                <c:pt idx="70">
                  <c:v>0.79516489999999995</c:v>
                </c:pt>
                <c:pt idx="71">
                  <c:v>0.79934002999999998</c:v>
                </c:pt>
                <c:pt idx="72">
                  <c:v>0.80351465</c:v>
                </c:pt>
                <c:pt idx="73">
                  <c:v>0.80768952000000005</c:v>
                </c:pt>
                <c:pt idx="74">
                  <c:v>0.8118649</c:v>
                </c:pt>
                <c:pt idx="75">
                  <c:v>0.81603977999999999</c:v>
                </c:pt>
                <c:pt idx="76">
                  <c:v>0.82021520000000003</c:v>
                </c:pt>
                <c:pt idx="77">
                  <c:v>0.82439013000000005</c:v>
                </c:pt>
                <c:pt idx="78">
                  <c:v>0.82856560000000001</c:v>
                </c:pt>
                <c:pt idx="79">
                  <c:v>0.83274152999999995</c:v>
                </c:pt>
                <c:pt idx="80">
                  <c:v>0.83691726</c:v>
                </c:pt>
                <c:pt idx="81">
                  <c:v>0.84051140000000002</c:v>
                </c:pt>
                <c:pt idx="82">
                  <c:v>0.84410635000000001</c:v>
                </c:pt>
                <c:pt idx="83">
                  <c:v>0.84712103000000005</c:v>
                </c:pt>
                <c:pt idx="84">
                  <c:v>0.85004915999999997</c:v>
                </c:pt>
                <c:pt idx="85">
                  <c:v>0.85280175999999996</c:v>
                </c:pt>
                <c:pt idx="86">
                  <c:v>0.85556984999999997</c:v>
                </c:pt>
                <c:pt idx="87">
                  <c:v>0.85788978999999999</c:v>
                </c:pt>
                <c:pt idx="88">
                  <c:v>0.85993863999999998</c:v>
                </c:pt>
                <c:pt idx="89">
                  <c:v>0.86169552999999999</c:v>
                </c:pt>
                <c:pt idx="90">
                  <c:v>0.86303936000000003</c:v>
                </c:pt>
                <c:pt idx="91">
                  <c:v>0.86446171999999999</c:v>
                </c:pt>
                <c:pt idx="92">
                  <c:v>0.86558866000000001</c:v>
                </c:pt>
                <c:pt idx="93">
                  <c:v>0.86669068000000005</c:v>
                </c:pt>
                <c:pt idx="94">
                  <c:v>0.86783357000000005</c:v>
                </c:pt>
                <c:pt idx="95">
                  <c:v>0.86891037000000004</c:v>
                </c:pt>
                <c:pt idx="96">
                  <c:v>0.87001271999999996</c:v>
                </c:pt>
                <c:pt idx="97">
                  <c:v>0.87132233999999997</c:v>
                </c:pt>
                <c:pt idx="98">
                  <c:v>0.87216296999999998</c:v>
                </c:pt>
                <c:pt idx="99">
                  <c:v>0.87307961000000001</c:v>
                </c:pt>
                <c:pt idx="100">
                  <c:v>0.87404329000000003</c:v>
                </c:pt>
                <c:pt idx="101">
                  <c:v>0.87500646000000004</c:v>
                </c:pt>
                <c:pt idx="102">
                  <c:v>0.87594300000000003</c:v>
                </c:pt>
                <c:pt idx="103">
                  <c:v>0.87669847000000001</c:v>
                </c:pt>
                <c:pt idx="104">
                  <c:v>0.87758077999999995</c:v>
                </c:pt>
                <c:pt idx="105">
                  <c:v>0.87819060000000004</c:v>
                </c:pt>
                <c:pt idx="106">
                  <c:v>0.87870614999999996</c:v>
                </c:pt>
                <c:pt idx="107">
                  <c:v>0.87947114999999998</c:v>
                </c:pt>
                <c:pt idx="108">
                  <c:v>0.88006591999999995</c:v>
                </c:pt>
                <c:pt idx="109">
                  <c:v>0.88071215000000003</c:v>
                </c:pt>
                <c:pt idx="110">
                  <c:v>0.88116843</c:v>
                </c:pt>
                <c:pt idx="111">
                  <c:v>0.88186394000000001</c:v>
                </c:pt>
                <c:pt idx="112">
                  <c:v>0.88249233000000005</c:v>
                </c:pt>
                <c:pt idx="113">
                  <c:v>0.88323949999999996</c:v>
                </c:pt>
                <c:pt idx="114">
                  <c:v>0.88395164000000004</c:v>
                </c:pt>
                <c:pt idx="115">
                  <c:v>0.88440291999999998</c:v>
                </c:pt>
                <c:pt idx="116">
                  <c:v>0.88490367000000003</c:v>
                </c:pt>
                <c:pt idx="117">
                  <c:v>0.88541095999999997</c:v>
                </c:pt>
                <c:pt idx="118">
                  <c:v>0.88596774</c:v>
                </c:pt>
                <c:pt idx="119">
                  <c:v>0.88618445000000001</c:v>
                </c:pt>
                <c:pt idx="120">
                  <c:v>0.88654644999999999</c:v>
                </c:pt>
                <c:pt idx="121">
                  <c:v>0.88690038000000004</c:v>
                </c:pt>
              </c:numCache>
            </c:numRef>
          </c:xVal>
          <c:yVal>
            <c:numRef>
              <c:f>'24.99-B777'!$K$3:$K$124</c:f>
              <c:numCache>
                <c:formatCode>General</c:formatCode>
                <c:ptCount val="122"/>
                <c:pt idx="0">
                  <c:v>199.8585824217904</c:v>
                </c:pt>
                <c:pt idx="1">
                  <c:v>199.85858304669324</c:v>
                </c:pt>
                <c:pt idx="2">
                  <c:v>199.85858388939607</c:v>
                </c:pt>
                <c:pt idx="3">
                  <c:v>199.85858492938314</c:v>
                </c:pt>
                <c:pt idx="4">
                  <c:v>199.85858640553948</c:v>
                </c:pt>
                <c:pt idx="5">
                  <c:v>199.85858868260408</c:v>
                </c:pt>
                <c:pt idx="6">
                  <c:v>199.85859180191852</c:v>
                </c:pt>
                <c:pt idx="7">
                  <c:v>199.85859545551213</c:v>
                </c:pt>
                <c:pt idx="8">
                  <c:v>199.85860078755235</c:v>
                </c:pt>
                <c:pt idx="9">
                  <c:v>199.85860786235855</c:v>
                </c:pt>
                <c:pt idx="10">
                  <c:v>199.85861694461528</c:v>
                </c:pt>
                <c:pt idx="11">
                  <c:v>199.85862881929745</c:v>
                </c:pt>
                <c:pt idx="12">
                  <c:v>199.85864313570761</c:v>
                </c:pt>
                <c:pt idx="13">
                  <c:v>199.85866137715348</c:v>
                </c:pt>
                <c:pt idx="14">
                  <c:v>199.85868451941059</c:v>
                </c:pt>
                <c:pt idx="15">
                  <c:v>199.85871377397899</c:v>
                </c:pt>
                <c:pt idx="16">
                  <c:v>199.85875061876428</c:v>
                </c:pt>
                <c:pt idx="17">
                  <c:v>199.85879686908288</c:v>
                </c:pt>
                <c:pt idx="18">
                  <c:v>199.85885471403259</c:v>
                </c:pt>
                <c:pt idx="19">
                  <c:v>199.85892681774612</c:v>
                </c:pt>
                <c:pt idx="20">
                  <c:v>199.85901639422332</c:v>
                </c:pt>
                <c:pt idx="21">
                  <c:v>199.85912733121381</c:v>
                </c:pt>
                <c:pt idx="22">
                  <c:v>199.85926430125474</c:v>
                </c:pt>
                <c:pt idx="23">
                  <c:v>199.85943292300141</c:v>
                </c:pt>
                <c:pt idx="24">
                  <c:v>199.85963984917322</c:v>
                </c:pt>
                <c:pt idx="25">
                  <c:v>199.85991881428475</c:v>
                </c:pt>
                <c:pt idx="26">
                  <c:v>199.86023362238143</c:v>
                </c:pt>
                <c:pt idx="27">
                  <c:v>199.86061679876644</c:v>
                </c:pt>
                <c:pt idx="28">
                  <c:v>199.86108195920895</c:v>
                </c:pt>
                <c:pt idx="29">
                  <c:v>199.86164525906128</c:v>
                </c:pt>
                <c:pt idx="30">
                  <c:v>199.86232571904279</c:v>
                </c:pt>
                <c:pt idx="31">
                  <c:v>199.86314570337385</c:v>
                </c:pt>
                <c:pt idx="32">
                  <c:v>199.86413145027086</c:v>
                </c:pt>
                <c:pt idx="33">
                  <c:v>199.86531383819846</c:v>
                </c:pt>
                <c:pt idx="34">
                  <c:v>199.86672894835976</c:v>
                </c:pt>
                <c:pt idx="35">
                  <c:v>199.86841929356856</c:v>
                </c:pt>
                <c:pt idx="36">
                  <c:v>199.87043335837595</c:v>
                </c:pt>
                <c:pt idx="37">
                  <c:v>199.87282893149506</c:v>
                </c:pt>
                <c:pt idx="38">
                  <c:v>199.87567233984683</c:v>
                </c:pt>
                <c:pt idx="39">
                  <c:v>199.87904045054444</c:v>
                </c:pt>
                <c:pt idx="40">
                  <c:v>199.88302206843269</c:v>
                </c:pt>
                <c:pt idx="41">
                  <c:v>199.88772171321384</c:v>
                </c:pt>
                <c:pt idx="42">
                  <c:v>199.89325664745223</c:v>
                </c:pt>
                <c:pt idx="43">
                  <c:v>199.89976547790576</c:v>
                </c:pt>
                <c:pt idx="44">
                  <c:v>199.90740458307141</c:v>
                </c:pt>
                <c:pt idx="45">
                  <c:v>199.91635786067945</c:v>
                </c:pt>
                <c:pt idx="46">
                  <c:v>199.92683432176943</c:v>
                </c:pt>
                <c:pt idx="47">
                  <c:v>199.93906843234242</c:v>
                </c:pt>
                <c:pt idx="48">
                  <c:v>199.95333589106104</c:v>
                </c:pt>
                <c:pt idx="49">
                  <c:v>199.9705650707279</c:v>
                </c:pt>
                <c:pt idx="50">
                  <c:v>199.98927228637183</c:v>
                </c:pt>
                <c:pt idx="51">
                  <c:v>200.01170042206337</c:v>
                </c:pt>
                <c:pt idx="52">
                  <c:v>200.03770910959724</c:v>
                </c:pt>
                <c:pt idx="53">
                  <c:v>200.06781726759107</c:v>
                </c:pt>
                <c:pt idx="54">
                  <c:v>200.10263049281303</c:v>
                </c:pt>
                <c:pt idx="55">
                  <c:v>200.14284548408432</c:v>
                </c:pt>
                <c:pt idx="56">
                  <c:v>200.18922229272192</c:v>
                </c:pt>
                <c:pt idx="57">
                  <c:v>200.24266168851884</c:v>
                </c:pt>
                <c:pt idx="58">
                  <c:v>200.30414930856682</c:v>
                </c:pt>
                <c:pt idx="59">
                  <c:v>200.37483687484729</c:v>
                </c:pt>
                <c:pt idx="60">
                  <c:v>200.45603243516132</c:v>
                </c:pt>
                <c:pt idx="61">
                  <c:v>200.54919856959225</c:v>
                </c:pt>
                <c:pt idx="62">
                  <c:v>200.65598470440113</c:v>
                </c:pt>
                <c:pt idx="63">
                  <c:v>200.77828749277458</c:v>
                </c:pt>
                <c:pt idx="64">
                  <c:v>200.91828986133334</c:v>
                </c:pt>
                <c:pt idx="65">
                  <c:v>201.0784361436813</c:v>
                </c:pt>
                <c:pt idx="66">
                  <c:v>201.2615110139356</c:v>
                </c:pt>
                <c:pt idx="67">
                  <c:v>201.47073397337863</c:v>
                </c:pt>
                <c:pt idx="68">
                  <c:v>201.7102255401245</c:v>
                </c:pt>
                <c:pt idx="69">
                  <c:v>201.98599100618546</c:v>
                </c:pt>
                <c:pt idx="70">
                  <c:v>202.30601637562268</c:v>
                </c:pt>
                <c:pt idx="71">
                  <c:v>202.68065665624684</c:v>
                </c:pt>
                <c:pt idx="72">
                  <c:v>203.12232408102187</c:v>
                </c:pt>
                <c:pt idx="73">
                  <c:v>203.64609445820275</c:v>
                </c:pt>
                <c:pt idx="74">
                  <c:v>204.26968951454205</c:v>
                </c:pt>
                <c:pt idx="75">
                  <c:v>205.01352888061126</c:v>
                </c:pt>
                <c:pt idx="76">
                  <c:v>205.90158648140067</c:v>
                </c:pt>
                <c:pt idx="77">
                  <c:v>206.9610328152271</c:v>
                </c:pt>
                <c:pt idx="78">
                  <c:v>208.22363137795912</c:v>
                </c:pt>
                <c:pt idx="79">
                  <c:v>209.72570121220087</c:v>
                </c:pt>
                <c:pt idx="80">
                  <c:v>211.50892423153772</c:v>
                </c:pt>
                <c:pt idx="81">
                  <c:v>213.30593350437627</c:v>
                </c:pt>
                <c:pt idx="82">
                  <c:v>215.3836096350401</c:v>
                </c:pt>
                <c:pt idx="83">
                  <c:v>217.37206299387157</c:v>
                </c:pt>
                <c:pt idx="84">
                  <c:v>219.54656604047358</c:v>
                </c:pt>
                <c:pt idx="85">
                  <c:v>221.83569953840572</c:v>
                </c:pt>
                <c:pt idx="86">
                  <c:v>224.40600339708345</c:v>
                </c:pt>
                <c:pt idx="87">
                  <c:v>226.79113949786358</c:v>
                </c:pt>
                <c:pt idx="88">
                  <c:v>229.09142340249727</c:v>
                </c:pt>
                <c:pt idx="89">
                  <c:v>231.22234800104692</c:v>
                </c:pt>
                <c:pt idx="90">
                  <c:v>232.95898857130567</c:v>
                </c:pt>
                <c:pt idx="91">
                  <c:v>234.90521888580201</c:v>
                </c:pt>
                <c:pt idx="92">
                  <c:v>236.53121868726879</c:v>
                </c:pt>
                <c:pt idx="93">
                  <c:v>238.1974961790329</c:v>
                </c:pt>
                <c:pt idx="94">
                  <c:v>240.00982985557073</c:v>
                </c:pt>
                <c:pt idx="95">
                  <c:v>241.80046661882034</c:v>
                </c:pt>
                <c:pt idx="96">
                  <c:v>243.72214688400845</c:v>
                </c:pt>
                <c:pt idx="97">
                  <c:v>246.1291994898759</c:v>
                </c:pt>
                <c:pt idx="98">
                  <c:v>247.74966279358742</c:v>
                </c:pt>
                <c:pt idx="99">
                  <c:v>249.58788800675975</c:v>
                </c:pt>
                <c:pt idx="100">
                  <c:v>251.60498033390471</c:v>
                </c:pt>
                <c:pt idx="101">
                  <c:v>253.71267984399537</c:v>
                </c:pt>
                <c:pt idx="102">
                  <c:v>255.85534167036644</c:v>
                </c:pt>
                <c:pt idx="103">
                  <c:v>257.65460392604422</c:v>
                </c:pt>
                <c:pt idx="104">
                  <c:v>259.84067473084394</c:v>
                </c:pt>
                <c:pt idx="105">
                  <c:v>261.4076935852849</c:v>
                </c:pt>
                <c:pt idx="106">
                  <c:v>262.76990479325093</c:v>
                </c:pt>
                <c:pt idx="107">
                  <c:v>264.85727591421607</c:v>
                </c:pt>
                <c:pt idx="108">
                  <c:v>266.53717595819762</c:v>
                </c:pt>
                <c:pt idx="109">
                  <c:v>268.42177983713941</c:v>
                </c:pt>
                <c:pt idx="110">
                  <c:v>269.7912625394751</c:v>
                </c:pt>
                <c:pt idx="111">
                  <c:v>271.94348596126486</c:v>
                </c:pt>
                <c:pt idx="112">
                  <c:v>273.95838137954797</c:v>
                </c:pt>
                <c:pt idx="113">
                  <c:v>276.44596796835668</c:v>
                </c:pt>
                <c:pt idx="114">
                  <c:v>278.91518811058637</c:v>
                </c:pt>
                <c:pt idx="115">
                  <c:v>280.53225971927111</c:v>
                </c:pt>
                <c:pt idx="116">
                  <c:v>282.37641362905651</c:v>
                </c:pt>
                <c:pt idx="117">
                  <c:v>284.30039642814222</c:v>
                </c:pt>
                <c:pt idx="118">
                  <c:v>286.47971592449778</c:v>
                </c:pt>
                <c:pt idx="119">
                  <c:v>287.34783675966526</c:v>
                </c:pt>
                <c:pt idx="120">
                  <c:v>288.82370473564606</c:v>
                </c:pt>
                <c:pt idx="121">
                  <c:v>290.29870446920734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22-0B46-8F11-B7CDAC3A2AFC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'24.99-B777'!$C$3:$C$140</c:f>
              <c:numCache>
                <c:formatCode>General</c:formatCode>
                <c:ptCount val="138"/>
                <c:pt idx="0">
                  <c:v>0.50106839999999997</c:v>
                </c:pt>
                <c:pt idx="1">
                  <c:v>0.50553208999999999</c:v>
                </c:pt>
                <c:pt idx="2">
                  <c:v>0.50970435999999997</c:v>
                </c:pt>
                <c:pt idx="3">
                  <c:v>0.51387632000000005</c:v>
                </c:pt>
                <c:pt idx="4">
                  <c:v>0.51804899000000004</c:v>
                </c:pt>
                <c:pt idx="5">
                  <c:v>0.52222166000000003</c:v>
                </c:pt>
                <c:pt idx="6">
                  <c:v>0.52639433000000002</c:v>
                </c:pt>
                <c:pt idx="7">
                  <c:v>0.53056630000000005</c:v>
                </c:pt>
                <c:pt idx="8">
                  <c:v>0.53473842000000005</c:v>
                </c:pt>
                <c:pt idx="9">
                  <c:v>0.53891069000000003</c:v>
                </c:pt>
                <c:pt idx="10">
                  <c:v>0.54308285000000001</c:v>
                </c:pt>
                <c:pt idx="11">
                  <c:v>0.54725546999999997</c:v>
                </c:pt>
                <c:pt idx="12">
                  <c:v>0.55142813999999996</c:v>
                </c:pt>
                <c:pt idx="13">
                  <c:v>0.55560041000000004</c:v>
                </c:pt>
                <c:pt idx="14">
                  <c:v>0.55977292999999995</c:v>
                </c:pt>
                <c:pt idx="15">
                  <c:v>0.56394555000000002</c:v>
                </c:pt>
                <c:pt idx="16">
                  <c:v>0.56811792000000005</c:v>
                </c:pt>
                <c:pt idx="17">
                  <c:v>0.57229054000000001</c:v>
                </c:pt>
                <c:pt idx="18">
                  <c:v>0.5764629</c:v>
                </c:pt>
                <c:pt idx="19">
                  <c:v>0.58063547000000004</c:v>
                </c:pt>
                <c:pt idx="20">
                  <c:v>0.58480814000000003</c:v>
                </c:pt>
                <c:pt idx="21">
                  <c:v>0.58897995999999997</c:v>
                </c:pt>
                <c:pt idx="22">
                  <c:v>0.59315262999999996</c:v>
                </c:pt>
                <c:pt idx="23">
                  <c:v>0.59732529999999995</c:v>
                </c:pt>
                <c:pt idx="24">
                  <c:v>0.60149781999999996</c:v>
                </c:pt>
                <c:pt idx="25">
                  <c:v>0.60567024000000003</c:v>
                </c:pt>
                <c:pt idx="26">
                  <c:v>0.60984260999999995</c:v>
                </c:pt>
                <c:pt idx="27">
                  <c:v>0.61401523000000002</c:v>
                </c:pt>
                <c:pt idx="28">
                  <c:v>0.61818808999999997</c:v>
                </c:pt>
                <c:pt idx="29">
                  <c:v>0.62236075999999996</c:v>
                </c:pt>
                <c:pt idx="30">
                  <c:v>0.62653362999999995</c:v>
                </c:pt>
                <c:pt idx="31">
                  <c:v>0.63070614999999997</c:v>
                </c:pt>
                <c:pt idx="32">
                  <c:v>0.63487932000000002</c:v>
                </c:pt>
                <c:pt idx="33">
                  <c:v>0.63905193999999998</c:v>
                </c:pt>
                <c:pt idx="34">
                  <c:v>0.64322466</c:v>
                </c:pt>
                <c:pt idx="35">
                  <c:v>0.64739732999999999</c:v>
                </c:pt>
                <c:pt idx="36">
                  <c:v>0.65156999999999998</c:v>
                </c:pt>
                <c:pt idx="37">
                  <c:v>0.65574266999999997</c:v>
                </c:pt>
                <c:pt idx="38">
                  <c:v>0.65991619000000001</c:v>
                </c:pt>
                <c:pt idx="39">
                  <c:v>0.66408884999999995</c:v>
                </c:pt>
                <c:pt idx="40">
                  <c:v>0.66826152000000005</c:v>
                </c:pt>
                <c:pt idx="41">
                  <c:v>0.67243419000000004</c:v>
                </c:pt>
                <c:pt idx="42">
                  <c:v>0.67660726000000004</c:v>
                </c:pt>
                <c:pt idx="43">
                  <c:v>0.68077988</c:v>
                </c:pt>
                <c:pt idx="44">
                  <c:v>0.68495251000000001</c:v>
                </c:pt>
                <c:pt idx="45">
                  <c:v>0.68912567999999996</c:v>
                </c:pt>
                <c:pt idx="46">
                  <c:v>0.69329854999999996</c:v>
                </c:pt>
                <c:pt idx="47">
                  <c:v>0.69747157000000004</c:v>
                </c:pt>
                <c:pt idx="48">
                  <c:v>0.70164444000000004</c:v>
                </c:pt>
                <c:pt idx="49">
                  <c:v>0.70581841000000001</c:v>
                </c:pt>
                <c:pt idx="50">
                  <c:v>0.70999177999999996</c:v>
                </c:pt>
                <c:pt idx="51">
                  <c:v>0.71416444999999995</c:v>
                </c:pt>
                <c:pt idx="52">
                  <c:v>0.71833762000000001</c:v>
                </c:pt>
                <c:pt idx="53">
                  <c:v>0.72251089000000002</c:v>
                </c:pt>
                <c:pt idx="54">
                  <c:v>0.72697518000000005</c:v>
                </c:pt>
                <c:pt idx="55">
                  <c:v>0.73123733000000002</c:v>
                </c:pt>
                <c:pt idx="56">
                  <c:v>0.73541098999999999</c:v>
                </c:pt>
                <c:pt idx="57">
                  <c:v>0.73958436000000005</c:v>
                </c:pt>
                <c:pt idx="58">
                  <c:v>0.74375798000000004</c:v>
                </c:pt>
                <c:pt idx="59">
                  <c:v>0.74793200999999998</c:v>
                </c:pt>
                <c:pt idx="60">
                  <c:v>0.75210568</c:v>
                </c:pt>
                <c:pt idx="61">
                  <c:v>0.7562797</c:v>
                </c:pt>
                <c:pt idx="62">
                  <c:v>0.76045368999999996</c:v>
                </c:pt>
                <c:pt idx="63">
                  <c:v>0.76462805</c:v>
                </c:pt>
                <c:pt idx="64">
                  <c:v>0.76880177000000005</c:v>
                </c:pt>
                <c:pt idx="65">
                  <c:v>0.77297663999999999</c:v>
                </c:pt>
                <c:pt idx="66">
                  <c:v>0.77715087000000005</c:v>
                </c:pt>
                <c:pt idx="67">
                  <c:v>0.78132548999999996</c:v>
                </c:pt>
                <c:pt idx="68">
                  <c:v>0.78550016</c:v>
                </c:pt>
                <c:pt idx="69">
                  <c:v>0.78967458999999995</c:v>
                </c:pt>
                <c:pt idx="70">
                  <c:v>0.79384896000000005</c:v>
                </c:pt>
                <c:pt idx="71">
                  <c:v>0.79802424000000005</c:v>
                </c:pt>
                <c:pt idx="72">
                  <c:v>0.80219925999999997</c:v>
                </c:pt>
                <c:pt idx="73">
                  <c:v>0.80637473999999998</c:v>
                </c:pt>
                <c:pt idx="74">
                  <c:v>0.81050752000000004</c:v>
                </c:pt>
                <c:pt idx="75">
                  <c:v>0.81472469000000003</c:v>
                </c:pt>
                <c:pt idx="76">
                  <c:v>0.81890041999999996</c:v>
                </c:pt>
                <c:pt idx="77">
                  <c:v>0.82336726000000005</c:v>
                </c:pt>
                <c:pt idx="78">
                  <c:v>0.82754289000000003</c:v>
                </c:pt>
                <c:pt idx="79">
                  <c:v>0.83171806999999998</c:v>
                </c:pt>
                <c:pt idx="80">
                  <c:v>0.83589500000000005</c:v>
                </c:pt>
                <c:pt idx="81">
                  <c:v>0.83978094999999997</c:v>
                </c:pt>
                <c:pt idx="82">
                  <c:v>0.84366781999999996</c:v>
                </c:pt>
                <c:pt idx="83">
                  <c:v>0.84726407000000004</c:v>
                </c:pt>
                <c:pt idx="84">
                  <c:v>0.85086207999999997</c:v>
                </c:pt>
                <c:pt idx="85">
                  <c:v>0.85379015000000003</c:v>
                </c:pt>
                <c:pt idx="86">
                  <c:v>0.85653573999999999</c:v>
                </c:pt>
                <c:pt idx="87">
                  <c:v>0.85858120999999998</c:v>
                </c:pt>
                <c:pt idx="88">
                  <c:v>0.86034138000000004</c:v>
                </c:pt>
                <c:pt idx="89">
                  <c:v>0.86242567999999997</c:v>
                </c:pt>
                <c:pt idx="90">
                  <c:v>0.86490423999999999</c:v>
                </c:pt>
                <c:pt idx="91">
                  <c:v>0.86681211999999996</c:v>
                </c:pt>
                <c:pt idx="92">
                  <c:v>0.86849348000000004</c:v>
                </c:pt>
                <c:pt idx="93">
                  <c:v>0.87028130999999997</c:v>
                </c:pt>
                <c:pt idx="94">
                  <c:v>0.87206077000000004</c:v>
                </c:pt>
                <c:pt idx="95">
                  <c:v>0.87359816000000001</c:v>
                </c:pt>
                <c:pt idx="96">
                  <c:v>0.87479589999999996</c:v>
                </c:pt>
                <c:pt idx="97">
                  <c:v>0.87620993999999996</c:v>
                </c:pt>
                <c:pt idx="98">
                  <c:v>0.8774246</c:v>
                </c:pt>
                <c:pt idx="99">
                  <c:v>0.87862962</c:v>
                </c:pt>
                <c:pt idx="100">
                  <c:v>0.87946818999999998</c:v>
                </c:pt>
                <c:pt idx="101">
                  <c:v>0.88067333999999997</c:v>
                </c:pt>
                <c:pt idx="102">
                  <c:v>0.88196551999999995</c:v>
                </c:pt>
                <c:pt idx="103">
                  <c:v>0.88304015999999996</c:v>
                </c:pt>
                <c:pt idx="104">
                  <c:v>0.88384952999999999</c:v>
                </c:pt>
                <c:pt idx="105">
                  <c:v>0.88462145000000003</c:v>
                </c:pt>
                <c:pt idx="106">
                  <c:v>0.88558334999999999</c:v>
                </c:pt>
                <c:pt idx="107">
                  <c:v>0.88654591999999999</c:v>
                </c:pt>
                <c:pt idx="108">
                  <c:v>0.8875092</c:v>
                </c:pt>
                <c:pt idx="109">
                  <c:v>0.88828112999999997</c:v>
                </c:pt>
                <c:pt idx="110">
                  <c:v>0.88895226000000005</c:v>
                </c:pt>
                <c:pt idx="111">
                  <c:v>0.88985179000000003</c:v>
                </c:pt>
                <c:pt idx="112">
                  <c:v>0.89068756999999998</c:v>
                </c:pt>
                <c:pt idx="113">
                  <c:v>0.89149372000000005</c:v>
                </c:pt>
                <c:pt idx="114">
                  <c:v>0.89225935000000001</c:v>
                </c:pt>
                <c:pt idx="115">
                  <c:v>0.89291624000000003</c:v>
                </c:pt>
                <c:pt idx="116">
                  <c:v>0.89331179000000005</c:v>
                </c:pt>
                <c:pt idx="117">
                  <c:v>0.89408586000000001</c:v>
                </c:pt>
                <c:pt idx="118">
                  <c:v>0.89477357000000002</c:v>
                </c:pt>
                <c:pt idx="119">
                  <c:v>0.89525432999999999</c:v>
                </c:pt>
                <c:pt idx="120">
                  <c:v>0.89570088000000003</c:v>
                </c:pt>
                <c:pt idx="121">
                  <c:v>0.89603551999999997</c:v>
                </c:pt>
                <c:pt idx="122">
                  <c:v>0.89660021000000001</c:v>
                </c:pt>
                <c:pt idx="123">
                  <c:v>0.89693442000000001</c:v>
                </c:pt>
                <c:pt idx="124">
                  <c:v>0.89730098999999997</c:v>
                </c:pt>
                <c:pt idx="125">
                  <c:v>0.89779653999999998</c:v>
                </c:pt>
                <c:pt idx="126">
                  <c:v>0.89817451999999998</c:v>
                </c:pt>
                <c:pt idx="127">
                  <c:v>0.89868323999999999</c:v>
                </c:pt>
                <c:pt idx="128">
                  <c:v>0.89906275999999996</c:v>
                </c:pt>
                <c:pt idx="129">
                  <c:v>0.89951879999999995</c:v>
                </c:pt>
                <c:pt idx="130">
                  <c:v>0.89992161999999998</c:v>
                </c:pt>
                <c:pt idx="131">
                  <c:v>0.89995053000000003</c:v>
                </c:pt>
                <c:pt idx="132">
                  <c:v>0.90035788000000005</c:v>
                </c:pt>
                <c:pt idx="133">
                  <c:v>0.90057275000000003</c:v>
                </c:pt>
                <c:pt idx="134">
                  <c:v>0.90093767999999996</c:v>
                </c:pt>
                <c:pt idx="135">
                  <c:v>0.90113909999999997</c:v>
                </c:pt>
                <c:pt idx="136">
                  <c:v>0.90144206999999998</c:v>
                </c:pt>
                <c:pt idx="137">
                  <c:v>0.90174504</c:v>
                </c:pt>
              </c:numCache>
            </c:numRef>
          </c:xVal>
          <c:yVal>
            <c:numRef>
              <c:f>'24.99-B777'!$D$3:$D$140</c:f>
              <c:numCache>
                <c:formatCode>General</c:formatCode>
                <c:ptCount val="138"/>
                <c:pt idx="0">
                  <c:v>169.304396</c:v>
                </c:pt>
                <c:pt idx="1">
                  <c:v>169.28880100000001</c:v>
                </c:pt>
                <c:pt idx="2">
                  <c:v>169.22144700000001</c:v>
                </c:pt>
                <c:pt idx="3">
                  <c:v>169.102442</c:v>
                </c:pt>
                <c:pt idx="4">
                  <c:v>169.10395800000001</c:v>
                </c:pt>
                <c:pt idx="5">
                  <c:v>169.10547399999999</c:v>
                </c:pt>
                <c:pt idx="6">
                  <c:v>169.10699099999999</c:v>
                </c:pt>
                <c:pt idx="7">
                  <c:v>168.98798500000001</c:v>
                </c:pt>
                <c:pt idx="8">
                  <c:v>168.89480599999999</c:v>
                </c:pt>
                <c:pt idx="9">
                  <c:v>168.82745299999999</c:v>
                </c:pt>
                <c:pt idx="10">
                  <c:v>168.74288200000001</c:v>
                </c:pt>
                <c:pt idx="11">
                  <c:v>168.73579000000001</c:v>
                </c:pt>
                <c:pt idx="12">
                  <c:v>168.73730599999999</c:v>
                </c:pt>
                <c:pt idx="13">
                  <c:v>168.66995299999999</c:v>
                </c:pt>
                <c:pt idx="14">
                  <c:v>168.64564300000001</c:v>
                </c:pt>
                <c:pt idx="15">
                  <c:v>168.63855000000001</c:v>
                </c:pt>
                <c:pt idx="16">
                  <c:v>168.588414</c:v>
                </c:pt>
                <c:pt idx="17">
                  <c:v>168.581322</c:v>
                </c:pt>
                <c:pt idx="18">
                  <c:v>168.53018800000001</c:v>
                </c:pt>
                <c:pt idx="19">
                  <c:v>168.51448600000001</c:v>
                </c:pt>
                <c:pt idx="20">
                  <c:v>168.51600300000001</c:v>
                </c:pt>
                <c:pt idx="21">
                  <c:v>168.37217000000001</c:v>
                </c:pt>
                <c:pt idx="22">
                  <c:v>168.37368599999999</c:v>
                </c:pt>
                <c:pt idx="23">
                  <c:v>168.375202</c:v>
                </c:pt>
                <c:pt idx="24">
                  <c:v>168.35089199999999</c:v>
                </c:pt>
                <c:pt idx="25">
                  <c:v>168.30936500000001</c:v>
                </c:pt>
                <c:pt idx="26">
                  <c:v>168.259229</c:v>
                </c:pt>
                <c:pt idx="27">
                  <c:v>168.252137</c:v>
                </c:pt>
                <c:pt idx="28">
                  <c:v>168.28808799999999</c:v>
                </c:pt>
                <c:pt idx="29">
                  <c:v>168.289604</c:v>
                </c:pt>
                <c:pt idx="30">
                  <c:v>168.32555500000001</c:v>
                </c:pt>
                <c:pt idx="31">
                  <c:v>168.30124499999999</c:v>
                </c:pt>
                <c:pt idx="32">
                  <c:v>168.388848</c:v>
                </c:pt>
                <c:pt idx="33">
                  <c:v>168.381756</c:v>
                </c:pt>
                <c:pt idx="34">
                  <c:v>168.39188100000001</c:v>
                </c:pt>
                <c:pt idx="35">
                  <c:v>168.39339699999999</c:v>
                </c:pt>
                <c:pt idx="36">
                  <c:v>168.394913</c:v>
                </c:pt>
                <c:pt idx="37">
                  <c:v>168.39642900000001</c:v>
                </c:pt>
                <c:pt idx="38">
                  <c:v>168.543295</c:v>
                </c:pt>
                <c:pt idx="39">
                  <c:v>168.54481100000001</c:v>
                </c:pt>
                <c:pt idx="40">
                  <c:v>168.54632699999999</c:v>
                </c:pt>
                <c:pt idx="41">
                  <c:v>168.547843</c:v>
                </c:pt>
                <c:pt idx="42">
                  <c:v>168.61822900000001</c:v>
                </c:pt>
                <c:pt idx="43">
                  <c:v>168.61113700000001</c:v>
                </c:pt>
                <c:pt idx="44">
                  <c:v>168.60504299999999</c:v>
                </c:pt>
                <c:pt idx="45">
                  <c:v>168.692646</c:v>
                </c:pt>
                <c:pt idx="46">
                  <c:v>168.72859700000001</c:v>
                </c:pt>
                <c:pt idx="47">
                  <c:v>168.79037400000001</c:v>
                </c:pt>
                <c:pt idx="48">
                  <c:v>168.826325</c:v>
                </c:pt>
                <c:pt idx="49">
                  <c:v>169.05166700000001</c:v>
                </c:pt>
                <c:pt idx="50">
                  <c:v>169.17370500000001</c:v>
                </c:pt>
                <c:pt idx="51">
                  <c:v>169.17522099999999</c:v>
                </c:pt>
                <c:pt idx="52">
                  <c:v>169.26282399999999</c:v>
                </c:pt>
                <c:pt idx="53">
                  <c:v>169.36764500000001</c:v>
                </c:pt>
                <c:pt idx="54">
                  <c:v>169.455354</c:v>
                </c:pt>
                <c:pt idx="55">
                  <c:v>169.67311799999999</c:v>
                </c:pt>
                <c:pt idx="56">
                  <c:v>169.845809</c:v>
                </c:pt>
                <c:pt idx="57">
                  <c:v>169.96784700000001</c:v>
                </c:pt>
                <c:pt idx="58">
                  <c:v>170.13292799999999</c:v>
                </c:pt>
                <c:pt idx="59">
                  <c:v>170.36687900000001</c:v>
                </c:pt>
                <c:pt idx="60">
                  <c:v>170.540569</c:v>
                </c:pt>
                <c:pt idx="61">
                  <c:v>170.77452</c:v>
                </c:pt>
                <c:pt idx="62">
                  <c:v>171.00308999999999</c:v>
                </c:pt>
                <c:pt idx="63">
                  <c:v>171.294073</c:v>
                </c:pt>
                <c:pt idx="64">
                  <c:v>171.476372</c:v>
                </c:pt>
                <c:pt idx="65">
                  <c:v>171.85667000000001</c:v>
                </c:pt>
                <c:pt idx="66">
                  <c:v>172.125056</c:v>
                </c:pt>
                <c:pt idx="67">
                  <c:v>172.462311</c:v>
                </c:pt>
                <c:pt idx="68">
                  <c:v>172.80817500000001</c:v>
                </c:pt>
                <c:pt idx="69">
                  <c:v>173.110995</c:v>
                </c:pt>
                <c:pt idx="70">
                  <c:v>173.40520599999999</c:v>
                </c:pt>
                <c:pt idx="71">
                  <c:v>173.85437400000001</c:v>
                </c:pt>
                <c:pt idx="72">
                  <c:v>174.26049900000001</c:v>
                </c:pt>
                <c:pt idx="73">
                  <c:v>174.744102</c:v>
                </c:pt>
                <c:pt idx="74">
                  <c:v>175.13395</c:v>
                </c:pt>
                <c:pt idx="75">
                  <c:v>175.53913299999999</c:v>
                </c:pt>
                <c:pt idx="76">
                  <c:v>176.06577899999999</c:v>
                </c:pt>
                <c:pt idx="77">
                  <c:v>176.59253100000001</c:v>
                </c:pt>
                <c:pt idx="78">
                  <c:v>177.10195999999999</c:v>
                </c:pt>
                <c:pt idx="79">
                  <c:v>177.53391099999999</c:v>
                </c:pt>
                <c:pt idx="80">
                  <c:v>178.26716500000001</c:v>
                </c:pt>
                <c:pt idx="81">
                  <c:v>179.02614</c:v>
                </c:pt>
                <c:pt idx="82">
                  <c:v>179.94107</c:v>
                </c:pt>
                <c:pt idx="83">
                  <c:v>180.94297900000001</c:v>
                </c:pt>
                <c:pt idx="84">
                  <c:v>182.24619300000001</c:v>
                </c:pt>
                <c:pt idx="85">
                  <c:v>183.637246</c:v>
                </c:pt>
                <c:pt idx="86">
                  <c:v>185.01697899999999</c:v>
                </c:pt>
                <c:pt idx="87">
                  <c:v>186.325861</c:v>
                </c:pt>
                <c:pt idx="88">
                  <c:v>187.60900100000001</c:v>
                </c:pt>
                <c:pt idx="89">
                  <c:v>189.53417999999999</c:v>
                </c:pt>
                <c:pt idx="90">
                  <c:v>191.74914799999999</c:v>
                </c:pt>
                <c:pt idx="91">
                  <c:v>193.67531399999999</c:v>
                </c:pt>
                <c:pt idx="92">
                  <c:v>195.83813499999999</c:v>
                </c:pt>
                <c:pt idx="93">
                  <c:v>198.19038599999999</c:v>
                </c:pt>
                <c:pt idx="94">
                  <c:v>200.451244</c:v>
                </c:pt>
                <c:pt idx="95">
                  <c:v>202.758083</c:v>
                </c:pt>
                <c:pt idx="96">
                  <c:v>204.84880799999999</c:v>
                </c:pt>
                <c:pt idx="97">
                  <c:v>207.274123</c:v>
                </c:pt>
                <c:pt idx="98">
                  <c:v>209.58212399999999</c:v>
                </c:pt>
                <c:pt idx="99">
                  <c:v>211.78656000000001</c:v>
                </c:pt>
                <c:pt idx="100">
                  <c:v>213.823272</c:v>
                </c:pt>
                <c:pt idx="101">
                  <c:v>216.04935499999999</c:v>
                </c:pt>
                <c:pt idx="102">
                  <c:v>218.59141399999999</c:v>
                </c:pt>
                <c:pt idx="103">
                  <c:v>220.73808299999999</c:v>
                </c:pt>
                <c:pt idx="104">
                  <c:v>222.93245099999999</c:v>
                </c:pt>
                <c:pt idx="105">
                  <c:v>225.20872600000001</c:v>
                </c:pt>
                <c:pt idx="106">
                  <c:v>227.53828300000001</c:v>
                </c:pt>
                <c:pt idx="107">
                  <c:v>229.98492899999999</c:v>
                </c:pt>
                <c:pt idx="108">
                  <c:v>232.551523</c:v>
                </c:pt>
                <c:pt idx="109">
                  <c:v>234.830656</c:v>
                </c:pt>
                <c:pt idx="110">
                  <c:v>237.22008099999999</c:v>
                </c:pt>
                <c:pt idx="111">
                  <c:v>239.69752299999999</c:v>
                </c:pt>
                <c:pt idx="112">
                  <c:v>242.08385100000001</c:v>
                </c:pt>
                <c:pt idx="113">
                  <c:v>244.39532</c:v>
                </c:pt>
                <c:pt idx="114">
                  <c:v>246.88575399999999</c:v>
                </c:pt>
                <c:pt idx="115">
                  <c:v>249.10534000000001</c:v>
                </c:pt>
                <c:pt idx="116">
                  <c:v>251.88997499999999</c:v>
                </c:pt>
                <c:pt idx="117">
                  <c:v>254.535563</c:v>
                </c:pt>
                <c:pt idx="118">
                  <c:v>257.500225</c:v>
                </c:pt>
                <c:pt idx="119">
                  <c:v>259.76978200000002</c:v>
                </c:pt>
                <c:pt idx="120">
                  <c:v>261.63004699999999</c:v>
                </c:pt>
                <c:pt idx="121">
                  <c:v>263.63881900000001</c:v>
                </c:pt>
                <c:pt idx="122">
                  <c:v>265.84566799999999</c:v>
                </c:pt>
                <c:pt idx="123">
                  <c:v>268.02435100000002</c:v>
                </c:pt>
                <c:pt idx="124">
                  <c:v>270.38167399999998</c:v>
                </c:pt>
                <c:pt idx="125">
                  <c:v>272.916831</c:v>
                </c:pt>
                <c:pt idx="126">
                  <c:v>274.95921099999998</c:v>
                </c:pt>
                <c:pt idx="127">
                  <c:v>277.48129899999998</c:v>
                </c:pt>
                <c:pt idx="128">
                  <c:v>279.787823</c:v>
                </c:pt>
                <c:pt idx="129">
                  <c:v>282.10382399999997</c:v>
                </c:pt>
                <c:pt idx="130">
                  <c:v>284.79365899999999</c:v>
                </c:pt>
                <c:pt idx="131">
                  <c:v>286.81245100000001</c:v>
                </c:pt>
                <c:pt idx="132">
                  <c:v>289.34889900000002</c:v>
                </c:pt>
                <c:pt idx="133">
                  <c:v>291.40444200000002</c:v>
                </c:pt>
                <c:pt idx="134">
                  <c:v>293.47891499999997</c:v>
                </c:pt>
                <c:pt idx="135">
                  <c:v>295.64365099999998</c:v>
                </c:pt>
                <c:pt idx="136">
                  <c:v>297.67864500000002</c:v>
                </c:pt>
                <c:pt idx="137">
                  <c:v>299.713639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5E8-7940-80E0-598994C16E29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'24.99-B777'!$C$3:$C$140</c:f>
              <c:numCache>
                <c:formatCode>General</c:formatCode>
                <c:ptCount val="138"/>
                <c:pt idx="0">
                  <c:v>0.50106839999999997</c:v>
                </c:pt>
                <c:pt idx="1">
                  <c:v>0.50553208999999999</c:v>
                </c:pt>
                <c:pt idx="2">
                  <c:v>0.50970435999999997</c:v>
                </c:pt>
                <c:pt idx="3">
                  <c:v>0.51387632000000005</c:v>
                </c:pt>
                <c:pt idx="4">
                  <c:v>0.51804899000000004</c:v>
                </c:pt>
                <c:pt idx="5">
                  <c:v>0.52222166000000003</c:v>
                </c:pt>
                <c:pt idx="6">
                  <c:v>0.52639433000000002</c:v>
                </c:pt>
                <c:pt idx="7">
                  <c:v>0.53056630000000005</c:v>
                </c:pt>
                <c:pt idx="8">
                  <c:v>0.53473842000000005</c:v>
                </c:pt>
                <c:pt idx="9">
                  <c:v>0.53891069000000003</c:v>
                </c:pt>
                <c:pt idx="10">
                  <c:v>0.54308285000000001</c:v>
                </c:pt>
                <c:pt idx="11">
                  <c:v>0.54725546999999997</c:v>
                </c:pt>
                <c:pt idx="12">
                  <c:v>0.55142813999999996</c:v>
                </c:pt>
                <c:pt idx="13">
                  <c:v>0.55560041000000004</c:v>
                </c:pt>
                <c:pt idx="14">
                  <c:v>0.55977292999999995</c:v>
                </c:pt>
                <c:pt idx="15">
                  <c:v>0.56394555000000002</c:v>
                </c:pt>
                <c:pt idx="16">
                  <c:v>0.56811792000000005</c:v>
                </c:pt>
                <c:pt idx="17">
                  <c:v>0.57229054000000001</c:v>
                </c:pt>
                <c:pt idx="18">
                  <c:v>0.5764629</c:v>
                </c:pt>
                <c:pt idx="19">
                  <c:v>0.58063547000000004</c:v>
                </c:pt>
                <c:pt idx="20">
                  <c:v>0.58480814000000003</c:v>
                </c:pt>
                <c:pt idx="21">
                  <c:v>0.58897995999999997</c:v>
                </c:pt>
                <c:pt idx="22">
                  <c:v>0.59315262999999996</c:v>
                </c:pt>
                <c:pt idx="23">
                  <c:v>0.59732529999999995</c:v>
                </c:pt>
                <c:pt idx="24">
                  <c:v>0.60149781999999996</c:v>
                </c:pt>
                <c:pt idx="25">
                  <c:v>0.60567024000000003</c:v>
                </c:pt>
                <c:pt idx="26">
                  <c:v>0.60984260999999995</c:v>
                </c:pt>
                <c:pt idx="27">
                  <c:v>0.61401523000000002</c:v>
                </c:pt>
                <c:pt idx="28">
                  <c:v>0.61818808999999997</c:v>
                </c:pt>
                <c:pt idx="29">
                  <c:v>0.62236075999999996</c:v>
                </c:pt>
                <c:pt idx="30">
                  <c:v>0.62653362999999995</c:v>
                </c:pt>
                <c:pt idx="31">
                  <c:v>0.63070614999999997</c:v>
                </c:pt>
                <c:pt idx="32">
                  <c:v>0.63487932000000002</c:v>
                </c:pt>
                <c:pt idx="33">
                  <c:v>0.63905193999999998</c:v>
                </c:pt>
                <c:pt idx="34">
                  <c:v>0.64322466</c:v>
                </c:pt>
                <c:pt idx="35">
                  <c:v>0.64739732999999999</c:v>
                </c:pt>
                <c:pt idx="36">
                  <c:v>0.65156999999999998</c:v>
                </c:pt>
                <c:pt idx="37">
                  <c:v>0.65574266999999997</c:v>
                </c:pt>
                <c:pt idx="38">
                  <c:v>0.65991619000000001</c:v>
                </c:pt>
                <c:pt idx="39">
                  <c:v>0.66408884999999995</c:v>
                </c:pt>
                <c:pt idx="40">
                  <c:v>0.66826152000000005</c:v>
                </c:pt>
                <c:pt idx="41">
                  <c:v>0.67243419000000004</c:v>
                </c:pt>
                <c:pt idx="42">
                  <c:v>0.67660726000000004</c:v>
                </c:pt>
                <c:pt idx="43">
                  <c:v>0.68077988</c:v>
                </c:pt>
                <c:pt idx="44">
                  <c:v>0.68495251000000001</c:v>
                </c:pt>
                <c:pt idx="45">
                  <c:v>0.68912567999999996</c:v>
                </c:pt>
                <c:pt idx="46">
                  <c:v>0.69329854999999996</c:v>
                </c:pt>
                <c:pt idx="47">
                  <c:v>0.69747157000000004</c:v>
                </c:pt>
                <c:pt idx="48">
                  <c:v>0.70164444000000004</c:v>
                </c:pt>
                <c:pt idx="49">
                  <c:v>0.70581841000000001</c:v>
                </c:pt>
                <c:pt idx="50">
                  <c:v>0.70999177999999996</c:v>
                </c:pt>
                <c:pt idx="51">
                  <c:v>0.71416444999999995</c:v>
                </c:pt>
                <c:pt idx="52">
                  <c:v>0.71833762000000001</c:v>
                </c:pt>
                <c:pt idx="53">
                  <c:v>0.72251089000000002</c:v>
                </c:pt>
                <c:pt idx="54">
                  <c:v>0.72697518000000005</c:v>
                </c:pt>
                <c:pt idx="55">
                  <c:v>0.73123733000000002</c:v>
                </c:pt>
                <c:pt idx="56">
                  <c:v>0.73541098999999999</c:v>
                </c:pt>
                <c:pt idx="57">
                  <c:v>0.73958436000000005</c:v>
                </c:pt>
                <c:pt idx="58">
                  <c:v>0.74375798000000004</c:v>
                </c:pt>
                <c:pt idx="59">
                  <c:v>0.74793200999999998</c:v>
                </c:pt>
                <c:pt idx="60">
                  <c:v>0.75210568</c:v>
                </c:pt>
                <c:pt idx="61">
                  <c:v>0.7562797</c:v>
                </c:pt>
                <c:pt idx="62">
                  <c:v>0.76045368999999996</c:v>
                </c:pt>
                <c:pt idx="63">
                  <c:v>0.76462805</c:v>
                </c:pt>
                <c:pt idx="64">
                  <c:v>0.76880177000000005</c:v>
                </c:pt>
                <c:pt idx="65">
                  <c:v>0.77297663999999999</c:v>
                </c:pt>
                <c:pt idx="66">
                  <c:v>0.77715087000000005</c:v>
                </c:pt>
                <c:pt idx="67">
                  <c:v>0.78132548999999996</c:v>
                </c:pt>
                <c:pt idx="68">
                  <c:v>0.78550016</c:v>
                </c:pt>
                <c:pt idx="69">
                  <c:v>0.78967458999999995</c:v>
                </c:pt>
                <c:pt idx="70">
                  <c:v>0.79384896000000005</c:v>
                </c:pt>
                <c:pt idx="71">
                  <c:v>0.79802424000000005</c:v>
                </c:pt>
                <c:pt idx="72">
                  <c:v>0.80219925999999997</c:v>
                </c:pt>
                <c:pt idx="73">
                  <c:v>0.80637473999999998</c:v>
                </c:pt>
                <c:pt idx="74">
                  <c:v>0.81050752000000004</c:v>
                </c:pt>
                <c:pt idx="75">
                  <c:v>0.81472469000000003</c:v>
                </c:pt>
                <c:pt idx="76">
                  <c:v>0.81890041999999996</c:v>
                </c:pt>
                <c:pt idx="77">
                  <c:v>0.82336726000000005</c:v>
                </c:pt>
                <c:pt idx="78">
                  <c:v>0.82754289000000003</c:v>
                </c:pt>
                <c:pt idx="79">
                  <c:v>0.83171806999999998</c:v>
                </c:pt>
                <c:pt idx="80">
                  <c:v>0.83589500000000005</c:v>
                </c:pt>
                <c:pt idx="81">
                  <c:v>0.83978094999999997</c:v>
                </c:pt>
                <c:pt idx="82">
                  <c:v>0.84366781999999996</c:v>
                </c:pt>
                <c:pt idx="83">
                  <c:v>0.84726407000000004</c:v>
                </c:pt>
                <c:pt idx="84">
                  <c:v>0.85086207999999997</c:v>
                </c:pt>
                <c:pt idx="85">
                  <c:v>0.85379015000000003</c:v>
                </c:pt>
                <c:pt idx="86">
                  <c:v>0.85653573999999999</c:v>
                </c:pt>
                <c:pt idx="87">
                  <c:v>0.85858120999999998</c:v>
                </c:pt>
                <c:pt idx="88">
                  <c:v>0.86034138000000004</c:v>
                </c:pt>
                <c:pt idx="89">
                  <c:v>0.86242567999999997</c:v>
                </c:pt>
                <c:pt idx="90">
                  <c:v>0.86490423999999999</c:v>
                </c:pt>
                <c:pt idx="91">
                  <c:v>0.86681211999999996</c:v>
                </c:pt>
                <c:pt idx="92">
                  <c:v>0.86849348000000004</c:v>
                </c:pt>
                <c:pt idx="93">
                  <c:v>0.87028130999999997</c:v>
                </c:pt>
                <c:pt idx="94">
                  <c:v>0.87206077000000004</c:v>
                </c:pt>
                <c:pt idx="95">
                  <c:v>0.87359816000000001</c:v>
                </c:pt>
                <c:pt idx="96">
                  <c:v>0.87479589999999996</c:v>
                </c:pt>
                <c:pt idx="97">
                  <c:v>0.87620993999999996</c:v>
                </c:pt>
                <c:pt idx="98">
                  <c:v>0.8774246</c:v>
                </c:pt>
                <c:pt idx="99">
                  <c:v>0.87862962</c:v>
                </c:pt>
                <c:pt idx="100">
                  <c:v>0.87946818999999998</c:v>
                </c:pt>
                <c:pt idx="101">
                  <c:v>0.88067333999999997</c:v>
                </c:pt>
                <c:pt idx="102">
                  <c:v>0.88196551999999995</c:v>
                </c:pt>
                <c:pt idx="103">
                  <c:v>0.88304015999999996</c:v>
                </c:pt>
                <c:pt idx="104">
                  <c:v>0.88384952999999999</c:v>
                </c:pt>
                <c:pt idx="105">
                  <c:v>0.88462145000000003</c:v>
                </c:pt>
                <c:pt idx="106">
                  <c:v>0.88558334999999999</c:v>
                </c:pt>
                <c:pt idx="107">
                  <c:v>0.88654591999999999</c:v>
                </c:pt>
                <c:pt idx="108">
                  <c:v>0.8875092</c:v>
                </c:pt>
                <c:pt idx="109">
                  <c:v>0.88828112999999997</c:v>
                </c:pt>
                <c:pt idx="110">
                  <c:v>0.88895226000000005</c:v>
                </c:pt>
                <c:pt idx="111">
                  <c:v>0.88985179000000003</c:v>
                </c:pt>
                <c:pt idx="112">
                  <c:v>0.89068756999999998</c:v>
                </c:pt>
                <c:pt idx="113">
                  <c:v>0.89149372000000005</c:v>
                </c:pt>
                <c:pt idx="114">
                  <c:v>0.89225935000000001</c:v>
                </c:pt>
                <c:pt idx="115">
                  <c:v>0.89291624000000003</c:v>
                </c:pt>
                <c:pt idx="116">
                  <c:v>0.89331179000000005</c:v>
                </c:pt>
                <c:pt idx="117">
                  <c:v>0.89408586000000001</c:v>
                </c:pt>
                <c:pt idx="118">
                  <c:v>0.89477357000000002</c:v>
                </c:pt>
                <c:pt idx="119">
                  <c:v>0.89525432999999999</c:v>
                </c:pt>
                <c:pt idx="120">
                  <c:v>0.89570088000000003</c:v>
                </c:pt>
                <c:pt idx="121">
                  <c:v>0.89603551999999997</c:v>
                </c:pt>
                <c:pt idx="122">
                  <c:v>0.89660021000000001</c:v>
                </c:pt>
                <c:pt idx="123">
                  <c:v>0.89693442000000001</c:v>
                </c:pt>
                <c:pt idx="124">
                  <c:v>0.89730098999999997</c:v>
                </c:pt>
                <c:pt idx="125">
                  <c:v>0.89779653999999998</c:v>
                </c:pt>
                <c:pt idx="126">
                  <c:v>0.89817451999999998</c:v>
                </c:pt>
                <c:pt idx="127">
                  <c:v>0.89868323999999999</c:v>
                </c:pt>
                <c:pt idx="128">
                  <c:v>0.89906275999999996</c:v>
                </c:pt>
                <c:pt idx="129">
                  <c:v>0.89951879999999995</c:v>
                </c:pt>
                <c:pt idx="130">
                  <c:v>0.89992161999999998</c:v>
                </c:pt>
                <c:pt idx="131">
                  <c:v>0.89995053000000003</c:v>
                </c:pt>
                <c:pt idx="132">
                  <c:v>0.90035788000000005</c:v>
                </c:pt>
                <c:pt idx="133">
                  <c:v>0.90057275000000003</c:v>
                </c:pt>
                <c:pt idx="134">
                  <c:v>0.90093767999999996</c:v>
                </c:pt>
                <c:pt idx="135">
                  <c:v>0.90113909999999997</c:v>
                </c:pt>
                <c:pt idx="136">
                  <c:v>0.90144206999999998</c:v>
                </c:pt>
                <c:pt idx="137">
                  <c:v>0.90174504</c:v>
                </c:pt>
              </c:numCache>
            </c:numRef>
          </c:xVal>
          <c:yVal>
            <c:numRef>
              <c:f>'24.99-B777'!$E$3:$E$140</c:f>
              <c:numCache>
                <c:formatCode>General</c:formatCode>
                <c:ptCount val="138"/>
                <c:pt idx="0">
                  <c:v>168.4599890336259</c:v>
                </c:pt>
                <c:pt idx="1">
                  <c:v>168.45998943354951</c:v>
                </c:pt>
                <c:pt idx="2">
                  <c:v>168.45998994204126</c:v>
                </c:pt>
                <c:pt idx="3">
                  <c:v>168.45999062275249</c:v>
                </c:pt>
                <c:pt idx="4">
                  <c:v>168.45999152907933</c:v>
                </c:pt>
                <c:pt idx="5">
                  <c:v>168.45999272904024</c:v>
                </c:pt>
                <c:pt idx="6">
                  <c:v>168.45999430942368</c:v>
                </c:pt>
                <c:pt idx="7">
                  <c:v>168.45999637990903</c:v>
                </c:pt>
                <c:pt idx="8">
                  <c:v>168.45999907976531</c:v>
                </c:pt>
                <c:pt idx="9">
                  <c:v>168.46000258378177</c:v>
                </c:pt>
                <c:pt idx="10">
                  <c:v>168.4600071105601</c:v>
                </c:pt>
                <c:pt idx="11">
                  <c:v>168.46001293385123</c:v>
                </c:pt>
                <c:pt idx="12">
                  <c:v>168.46002039262797</c:v>
                </c:pt>
                <c:pt idx="13">
                  <c:v>168.46002990595457</c:v>
                </c:pt>
                <c:pt idx="14">
                  <c:v>168.4600419935181</c:v>
                </c:pt>
                <c:pt idx="15">
                  <c:v>168.46005729257237</c:v>
                </c:pt>
                <c:pt idx="16">
                  <c:v>168.46007658271844</c:v>
                </c:pt>
                <c:pt idx="17">
                  <c:v>168.46010082048221</c:v>
                </c:pt>
                <c:pt idx="18">
                  <c:v>168.4601311648436</c:v>
                </c:pt>
                <c:pt idx="19">
                  <c:v>168.46016902999111</c:v>
                </c:pt>
                <c:pt idx="20">
                  <c:v>168.46021612390271</c:v>
                </c:pt>
                <c:pt idx="21">
                  <c:v>168.46027449468977</c:v>
                </c:pt>
                <c:pt idx="22">
                  <c:v>168.4603466482001</c:v>
                </c:pt>
                <c:pt idx="23">
                  <c:v>168.46043555432456</c:v>
                </c:pt>
                <c:pt idx="24">
                  <c:v>168.4605447780703</c:v>
                </c:pt>
                <c:pt idx="25">
                  <c:v>168.46067858197844</c:v>
                </c:pt>
                <c:pt idx="26">
                  <c:v>168.46084204588041</c:v>
                </c:pt>
                <c:pt idx="27">
                  <c:v>168.46104122256011</c:v>
                </c:pt>
                <c:pt idx="28">
                  <c:v>168.46128328108426</c:v>
                </c:pt>
                <c:pt idx="29">
                  <c:v>168.46157667369505</c:v>
                </c:pt>
                <c:pt idx="30">
                  <c:v>168.46193143721206</c:v>
                </c:pt>
                <c:pt idx="31">
                  <c:v>168.4623593131937</c:v>
                </c:pt>
                <c:pt idx="32">
                  <c:v>168.46287427972823</c:v>
                </c:pt>
                <c:pt idx="33">
                  <c:v>168.46349246204008</c:v>
                </c:pt>
                <c:pt idx="34">
                  <c:v>168.46423299347703</c:v>
                </c:pt>
                <c:pt idx="35">
                  <c:v>168.465118119794</c:v>
                </c:pt>
                <c:pt idx="36">
                  <c:v>168.46617383110348</c:v>
                </c:pt>
                <c:pt idx="37">
                  <c:v>168.46743038517275</c:v>
                </c:pt>
                <c:pt idx="38">
                  <c:v>168.46892328785225</c:v>
                </c:pt>
                <c:pt idx="39">
                  <c:v>168.47069275552695</c:v>
                </c:pt>
                <c:pt idx="40">
                  <c:v>168.47278637229286</c:v>
                </c:pt>
                <c:pt idx="41">
                  <c:v>168.47525884377382</c:v>
                </c:pt>
                <c:pt idx="42">
                  <c:v>168.4781736575373</c:v>
                </c:pt>
                <c:pt idx="43">
                  <c:v>168.48160307894733</c:v>
                </c:pt>
                <c:pt idx="44">
                  <c:v>168.48563130482563</c:v>
                </c:pt>
                <c:pt idx="45">
                  <c:v>168.49035545785148</c:v>
                </c:pt>
                <c:pt idx="46">
                  <c:v>168.49588544587979</c:v>
                </c:pt>
                <c:pt idx="47">
                  <c:v>168.50234889123499</c:v>
                </c:pt>
                <c:pt idx="48">
                  <c:v>168.50989086111048</c:v>
                </c:pt>
                <c:pt idx="49">
                  <c:v>168.51868055029507</c:v>
                </c:pt>
                <c:pt idx="50">
                  <c:v>168.5289049324364</c:v>
                </c:pt>
                <c:pt idx="51">
                  <c:v>168.54078028128842</c:v>
                </c:pt>
                <c:pt idx="52">
                  <c:v>168.55455758096622</c:v>
                </c:pt>
                <c:pt idx="53">
                  <c:v>168.57051814609412</c:v>
                </c:pt>
                <c:pt idx="54">
                  <c:v>168.59037313315537</c:v>
                </c:pt>
                <c:pt idx="55">
                  <c:v>168.6124161664971</c:v>
                </c:pt>
                <c:pt idx="56">
                  <c:v>168.63736014674743</c:v>
                </c:pt>
                <c:pt idx="57">
                  <c:v>168.66610617580363</c:v>
                </c:pt>
                <c:pt idx="58">
                  <c:v>168.69920046817089</c:v>
                </c:pt>
                <c:pt idx="59">
                  <c:v>168.73726145306773</c:v>
                </c:pt>
                <c:pt idx="60">
                  <c:v>168.78098159933114</c:v>
                </c:pt>
                <c:pt idx="61">
                  <c:v>168.83116239437373</c:v>
                </c:pt>
                <c:pt idx="62">
                  <c:v>168.88870164615554</c:v>
                </c:pt>
                <c:pt idx="63">
                  <c:v>168.95463006344494</c:v>
                </c:pt>
                <c:pt idx="64">
                  <c:v>169.03009471684629</c:v>
                </c:pt>
                <c:pt idx="65">
                  <c:v>169.1164539631861</c:v>
                </c:pt>
                <c:pt idx="66">
                  <c:v>169.215180301945</c:v>
                </c:pt>
                <c:pt idx="67">
                  <c:v>169.3280158065123</c:v>
                </c:pt>
                <c:pt idx="68">
                  <c:v>169.45696370089655</c:v>
                </c:pt>
                <c:pt idx="69">
                  <c:v>169.60497759239746</c:v>
                </c:pt>
                <c:pt idx="70">
                  <c:v>169.77673534777534</c:v>
                </c:pt>
                <c:pt idx="71">
                  <c:v>169.97880281806891</c:v>
                </c:pt>
                <c:pt idx="72">
                  <c:v>170.21956118036647</c:v>
                </c:pt>
                <c:pt idx="73">
                  <c:v>170.50948282749778</c:v>
                </c:pt>
                <c:pt idx="74">
                  <c:v>170.85711618129179</c:v>
                </c:pt>
                <c:pt idx="75">
                  <c:v>171.28896688554531</c:v>
                </c:pt>
                <c:pt idx="76">
                  <c:v>171.81054886558979</c:v>
                </c:pt>
                <c:pt idx="77">
                  <c:v>172.49448467110358</c:v>
                </c:pt>
                <c:pt idx="78">
                  <c:v>173.27564017254326</c:v>
                </c:pt>
                <c:pt idx="79">
                  <c:v>174.22027478827439</c:v>
                </c:pt>
                <c:pt idx="80">
                  <c:v>175.35866243488354</c:v>
                </c:pt>
                <c:pt idx="81">
                  <c:v>176.62113730407987</c:v>
                </c:pt>
                <c:pt idx="82">
                  <c:v>178.11205139811204</c:v>
                </c:pt>
                <c:pt idx="83">
                  <c:v>179.72579592223531</c:v>
                </c:pt>
                <c:pt idx="84">
                  <c:v>181.59921383016945</c:v>
                </c:pt>
                <c:pt idx="85">
                  <c:v>183.34090895988376</c:v>
                </c:pt>
                <c:pt idx="86">
                  <c:v>185.1733255134701</c:v>
                </c:pt>
                <c:pt idx="87">
                  <c:v>186.67713520583703</c:v>
                </c:pt>
                <c:pt idx="88">
                  <c:v>188.07463959962121</c:v>
                </c:pt>
                <c:pt idx="89">
                  <c:v>189.86367860561472</c:v>
                </c:pt>
                <c:pt idx="90">
                  <c:v>192.19832171215691</c:v>
                </c:pt>
                <c:pt idx="91">
                  <c:v>194.16399265531453</c:v>
                </c:pt>
                <c:pt idx="92">
                  <c:v>196.02956904911446</c:v>
                </c:pt>
                <c:pt idx="93">
                  <c:v>198.16245351397882</c:v>
                </c:pt>
                <c:pt idx="94">
                  <c:v>200.45185927341481</c:v>
                </c:pt>
                <c:pt idx="95">
                  <c:v>202.57586430612548</c:v>
                </c:pt>
                <c:pt idx="96">
                  <c:v>204.33234791840442</c:v>
                </c:pt>
                <c:pt idx="97">
                  <c:v>206.5299837903973</c:v>
                </c:pt>
                <c:pt idx="98">
                  <c:v>208.53322041337364</c:v>
                </c:pt>
                <c:pt idx="99">
                  <c:v>210.63452617723925</c:v>
                </c:pt>
                <c:pt idx="100">
                  <c:v>212.1685571476645</c:v>
                </c:pt>
                <c:pt idx="101">
                  <c:v>214.48390214067734</c:v>
                </c:pt>
                <c:pt idx="102">
                  <c:v>217.12301338792213</c:v>
                </c:pt>
                <c:pt idx="103">
                  <c:v>219.45215737037972</c:v>
                </c:pt>
                <c:pt idx="104">
                  <c:v>221.29347183703331</c:v>
                </c:pt>
                <c:pt idx="105">
                  <c:v>223.12424533736106</c:v>
                </c:pt>
                <c:pt idx="106">
                  <c:v>225.51478363267518</c:v>
                </c:pt>
                <c:pt idx="107">
                  <c:v>228.03768787863245</c:v>
                </c:pt>
                <c:pt idx="108">
                  <c:v>230.70470487200555</c:v>
                </c:pt>
                <c:pt idx="109">
                  <c:v>232.95328890482313</c:v>
                </c:pt>
                <c:pt idx="110">
                  <c:v>234.99501380062475</c:v>
                </c:pt>
                <c:pt idx="111">
                  <c:v>237.86813314774435</c:v>
                </c:pt>
                <c:pt idx="112">
                  <c:v>240.68962243767191</c:v>
                </c:pt>
                <c:pt idx="113">
                  <c:v>243.56265288925263</c:v>
                </c:pt>
                <c:pt idx="114">
                  <c:v>246.44166925698468</c:v>
                </c:pt>
                <c:pt idx="115">
                  <c:v>249.0388117640374</c:v>
                </c:pt>
                <c:pt idx="116">
                  <c:v>250.66343410900049</c:v>
                </c:pt>
                <c:pt idx="117">
                  <c:v>253.9849600980879</c:v>
                </c:pt>
                <c:pt idx="118">
                  <c:v>257.10662844896672</c:v>
                </c:pt>
                <c:pt idx="119">
                  <c:v>259.39261352358074</c:v>
                </c:pt>
                <c:pt idx="120">
                  <c:v>261.59807413518189</c:v>
                </c:pt>
                <c:pt idx="121">
                  <c:v>263.3057637505097</c:v>
                </c:pt>
                <c:pt idx="122">
                  <c:v>266.30113297369883</c:v>
                </c:pt>
                <c:pt idx="123">
                  <c:v>268.14532995939948</c:v>
                </c:pt>
                <c:pt idx="124">
                  <c:v>270.23307124225539</c:v>
                </c:pt>
                <c:pt idx="125">
                  <c:v>273.17024126897485</c:v>
                </c:pt>
                <c:pt idx="126">
                  <c:v>275.50523031200322</c:v>
                </c:pt>
                <c:pt idx="127">
                  <c:v>278.78711980952789</c:v>
                </c:pt>
                <c:pt idx="128">
                  <c:v>281.34706757410402</c:v>
                </c:pt>
                <c:pt idx="129">
                  <c:v>284.55921109156503</c:v>
                </c:pt>
                <c:pt idx="130">
                  <c:v>287.52925184112081</c:v>
                </c:pt>
                <c:pt idx="131">
                  <c:v>287.7474558870199</c:v>
                </c:pt>
                <c:pt idx="132">
                  <c:v>290.89763157993423</c:v>
                </c:pt>
                <c:pt idx="133">
                  <c:v>292.6185302241434</c:v>
                </c:pt>
                <c:pt idx="134">
                  <c:v>295.6410200298821</c:v>
                </c:pt>
                <c:pt idx="135">
                  <c:v>297.36581239551299</c:v>
                </c:pt>
                <c:pt idx="136">
                  <c:v>300.04039894481161</c:v>
                </c:pt>
                <c:pt idx="137">
                  <c:v>302.81670831891523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22-0B46-8F11-B7CDAC3A2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1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A300-B2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'24.107-A300'!$AG$3:$AG$92</c:f>
              <c:numCache>
                <c:formatCode>General</c:formatCode>
                <c:ptCount val="90"/>
                <c:pt idx="0">
                  <c:v>0.49080138000000001</c:v>
                </c:pt>
                <c:pt idx="1">
                  <c:v>0.49481536999999998</c:v>
                </c:pt>
                <c:pt idx="2">
                  <c:v>0.49882925</c:v>
                </c:pt>
                <c:pt idx="3">
                  <c:v>0.50284432000000001</c:v>
                </c:pt>
                <c:pt idx="4">
                  <c:v>0.50685928000000002</c:v>
                </c:pt>
                <c:pt idx="5">
                  <c:v>0.51087338000000004</c:v>
                </c:pt>
                <c:pt idx="6">
                  <c:v>0.51488824</c:v>
                </c:pt>
                <c:pt idx="7">
                  <c:v>0.51890212000000002</c:v>
                </c:pt>
                <c:pt idx="8">
                  <c:v>0.52291728999999998</c:v>
                </c:pt>
                <c:pt idx="9">
                  <c:v>0.52693193000000005</c:v>
                </c:pt>
                <c:pt idx="10">
                  <c:v>0.53094646000000001</c:v>
                </c:pt>
                <c:pt idx="11">
                  <c:v>0.53496034999999997</c:v>
                </c:pt>
                <c:pt idx="12">
                  <c:v>0.53897499000000004</c:v>
                </c:pt>
                <c:pt idx="13">
                  <c:v>0.54299037999999999</c:v>
                </c:pt>
                <c:pt idx="14">
                  <c:v>0.54700501999999995</c:v>
                </c:pt>
                <c:pt idx="15">
                  <c:v>0.55102010000000001</c:v>
                </c:pt>
                <c:pt idx="16">
                  <c:v>0.55503398000000004</c:v>
                </c:pt>
                <c:pt idx="17">
                  <c:v>0.55904829</c:v>
                </c:pt>
                <c:pt idx="18">
                  <c:v>0.56306325999999995</c:v>
                </c:pt>
                <c:pt idx="19">
                  <c:v>0.56707757000000003</c:v>
                </c:pt>
                <c:pt idx="20">
                  <c:v>0.57109328000000004</c:v>
                </c:pt>
                <c:pt idx="21">
                  <c:v>0.57510879000000004</c:v>
                </c:pt>
                <c:pt idx="22">
                  <c:v>0.57912375000000005</c:v>
                </c:pt>
                <c:pt idx="23">
                  <c:v>0.58313806999999995</c:v>
                </c:pt>
                <c:pt idx="24">
                  <c:v>0.58715238000000003</c:v>
                </c:pt>
                <c:pt idx="25">
                  <c:v>0.59116756000000004</c:v>
                </c:pt>
                <c:pt idx="26">
                  <c:v>0.59552587999999995</c:v>
                </c:pt>
                <c:pt idx="27">
                  <c:v>0.59954083999999996</c:v>
                </c:pt>
                <c:pt idx="28">
                  <c:v>0.60321267000000001</c:v>
                </c:pt>
                <c:pt idx="29">
                  <c:v>0.60722697999999997</c:v>
                </c:pt>
                <c:pt idx="30">
                  <c:v>0.61124162000000004</c:v>
                </c:pt>
                <c:pt idx="31">
                  <c:v>0.61525658000000005</c:v>
                </c:pt>
                <c:pt idx="32">
                  <c:v>0.61927198000000006</c:v>
                </c:pt>
                <c:pt idx="33">
                  <c:v>0.62328737999999995</c:v>
                </c:pt>
                <c:pt idx="34">
                  <c:v>0.62730341000000001</c:v>
                </c:pt>
                <c:pt idx="35">
                  <c:v>0.63131848000000002</c:v>
                </c:pt>
                <c:pt idx="36">
                  <c:v>0.63533355000000002</c:v>
                </c:pt>
                <c:pt idx="37">
                  <c:v>0.63934970000000002</c:v>
                </c:pt>
                <c:pt idx="38">
                  <c:v>0.64336541999999997</c:v>
                </c:pt>
                <c:pt idx="39">
                  <c:v>0.64738092000000003</c:v>
                </c:pt>
                <c:pt idx="40">
                  <c:v>0.65105285999999996</c:v>
                </c:pt>
                <c:pt idx="41">
                  <c:v>0.65541256999999997</c:v>
                </c:pt>
                <c:pt idx="42">
                  <c:v>0.65942860999999997</c:v>
                </c:pt>
                <c:pt idx="43">
                  <c:v>0.66344519999999996</c:v>
                </c:pt>
                <c:pt idx="44">
                  <c:v>0.66746081000000002</c:v>
                </c:pt>
                <c:pt idx="45">
                  <c:v>0.67147663000000002</c:v>
                </c:pt>
                <c:pt idx="46">
                  <c:v>0.67549342999999995</c:v>
                </c:pt>
                <c:pt idx="47">
                  <c:v>0.67951001</c:v>
                </c:pt>
                <c:pt idx="48">
                  <c:v>0.68352583</c:v>
                </c:pt>
                <c:pt idx="49">
                  <c:v>0.68754219999999999</c:v>
                </c:pt>
                <c:pt idx="50">
                  <c:v>0.69155920999999998</c:v>
                </c:pt>
                <c:pt idx="51">
                  <c:v>0.69557632999999996</c:v>
                </c:pt>
                <c:pt idx="52">
                  <c:v>0.69959227000000002</c:v>
                </c:pt>
                <c:pt idx="53">
                  <c:v>0.70360906000000001</c:v>
                </c:pt>
                <c:pt idx="54">
                  <c:v>0.70762683000000004</c:v>
                </c:pt>
                <c:pt idx="55">
                  <c:v>0.71164373999999997</c:v>
                </c:pt>
                <c:pt idx="56">
                  <c:v>0.71566138999999995</c:v>
                </c:pt>
                <c:pt idx="57">
                  <c:v>0.71967937999999998</c:v>
                </c:pt>
                <c:pt idx="58">
                  <c:v>0.72369671000000002</c:v>
                </c:pt>
                <c:pt idx="59">
                  <c:v>0.72771470000000005</c:v>
                </c:pt>
                <c:pt idx="60">
                  <c:v>0.73173213999999998</c:v>
                </c:pt>
                <c:pt idx="61">
                  <c:v>0.73575033999999995</c:v>
                </c:pt>
                <c:pt idx="62">
                  <c:v>0.73976874999999997</c:v>
                </c:pt>
                <c:pt idx="63">
                  <c:v>0.74378683999999995</c:v>
                </c:pt>
                <c:pt idx="64">
                  <c:v>0.74746234</c:v>
                </c:pt>
                <c:pt idx="65">
                  <c:v>0.75182583000000003</c:v>
                </c:pt>
                <c:pt idx="66">
                  <c:v>0.75550251999999996</c:v>
                </c:pt>
                <c:pt idx="67">
                  <c:v>0.75918048999999999</c:v>
                </c:pt>
                <c:pt idx="68">
                  <c:v>0.76251597999999998</c:v>
                </c:pt>
                <c:pt idx="69">
                  <c:v>0.76585221999999997</c:v>
                </c:pt>
                <c:pt idx="70">
                  <c:v>0.76893761000000005</c:v>
                </c:pt>
                <c:pt idx="71">
                  <c:v>0.77177384999999998</c:v>
                </c:pt>
                <c:pt idx="72">
                  <c:v>0.7749606</c:v>
                </c:pt>
                <c:pt idx="73">
                  <c:v>0.77806282999999998</c:v>
                </c:pt>
                <c:pt idx="74">
                  <c:v>0.78125177000000001</c:v>
                </c:pt>
                <c:pt idx="75">
                  <c:v>0.78389622999999997</c:v>
                </c:pt>
                <c:pt idx="76">
                  <c:v>0.78626925999999997</c:v>
                </c:pt>
                <c:pt idx="77">
                  <c:v>0.78823061999999999</c:v>
                </c:pt>
                <c:pt idx="78">
                  <c:v>0.79044300000000001</c:v>
                </c:pt>
                <c:pt idx="79">
                  <c:v>0.79258746999999996</c:v>
                </c:pt>
                <c:pt idx="80">
                  <c:v>0.79461201999999997</c:v>
                </c:pt>
                <c:pt idx="81">
                  <c:v>0.79641454</c:v>
                </c:pt>
                <c:pt idx="82">
                  <c:v>0.79802090999999997</c:v>
                </c:pt>
                <c:pt idx="83">
                  <c:v>0.79961311999999996</c:v>
                </c:pt>
                <c:pt idx="84">
                  <c:v>0.80127682</c:v>
                </c:pt>
                <c:pt idx="85">
                  <c:v>0.80269670000000004</c:v>
                </c:pt>
                <c:pt idx="86">
                  <c:v>0.80411138000000004</c:v>
                </c:pt>
                <c:pt idx="87">
                  <c:v>0.80513049999999997</c:v>
                </c:pt>
                <c:pt idx="88">
                  <c:v>0.80605561999999997</c:v>
                </c:pt>
                <c:pt idx="89">
                  <c:v>0.80691566000000003</c:v>
                </c:pt>
              </c:numCache>
            </c:numRef>
          </c:xVal>
          <c:yVal>
            <c:numRef>
              <c:f>'24.107-A300'!$AH$3:$AH$92</c:f>
              <c:numCache>
                <c:formatCode>General</c:formatCode>
                <c:ptCount val="90"/>
                <c:pt idx="0">
                  <c:v>305.612233</c:v>
                </c:pt>
                <c:pt idx="1">
                  <c:v>305.62564700000001</c:v>
                </c:pt>
                <c:pt idx="2">
                  <c:v>305.62334499999997</c:v>
                </c:pt>
                <c:pt idx="3">
                  <c:v>305.79306200000002</c:v>
                </c:pt>
                <c:pt idx="4">
                  <c:v>305.94791199999997</c:v>
                </c:pt>
                <c:pt idx="5">
                  <c:v>305.97789</c:v>
                </c:pt>
                <c:pt idx="6">
                  <c:v>306.11702600000001</c:v>
                </c:pt>
                <c:pt idx="7">
                  <c:v>306.11472400000002</c:v>
                </c:pt>
                <c:pt idx="8">
                  <c:v>306.30015500000002</c:v>
                </c:pt>
                <c:pt idx="9">
                  <c:v>306.40786000000003</c:v>
                </c:pt>
                <c:pt idx="10">
                  <c:v>306.49984999999998</c:v>
                </c:pt>
                <c:pt idx="11">
                  <c:v>306.49839800000001</c:v>
                </c:pt>
                <c:pt idx="12">
                  <c:v>306.60610300000002</c:v>
                </c:pt>
                <c:pt idx="13">
                  <c:v>306.82296400000001</c:v>
                </c:pt>
                <c:pt idx="14">
                  <c:v>306.93151899999998</c:v>
                </c:pt>
                <c:pt idx="15">
                  <c:v>307.10208399999999</c:v>
                </c:pt>
                <c:pt idx="16">
                  <c:v>307.099783</c:v>
                </c:pt>
                <c:pt idx="17">
                  <c:v>307.16034200000001</c:v>
                </c:pt>
                <c:pt idx="18">
                  <c:v>307.31519200000002</c:v>
                </c:pt>
                <c:pt idx="19">
                  <c:v>307.37575199999998</c:v>
                </c:pt>
                <c:pt idx="20">
                  <c:v>307.63975900000003</c:v>
                </c:pt>
                <c:pt idx="21">
                  <c:v>307.87403499999999</c:v>
                </c:pt>
                <c:pt idx="22">
                  <c:v>308.028885</c:v>
                </c:pt>
                <c:pt idx="23">
                  <c:v>308.08944400000001</c:v>
                </c:pt>
                <c:pt idx="24">
                  <c:v>308.15000400000002</c:v>
                </c:pt>
                <c:pt idx="25">
                  <c:v>308.33628399999998</c:v>
                </c:pt>
                <c:pt idx="26">
                  <c:v>308.50580400000001</c:v>
                </c:pt>
                <c:pt idx="27">
                  <c:v>308.66065400000002</c:v>
                </c:pt>
                <c:pt idx="28">
                  <c:v>308.832266</c:v>
                </c:pt>
                <c:pt idx="29">
                  <c:v>308.89282500000002</c:v>
                </c:pt>
                <c:pt idx="30">
                  <c:v>309.00053000000003</c:v>
                </c:pt>
                <c:pt idx="31">
                  <c:v>309.15537999999998</c:v>
                </c:pt>
                <c:pt idx="32">
                  <c:v>309.37309199999999</c:v>
                </c:pt>
                <c:pt idx="33">
                  <c:v>309.59165200000001</c:v>
                </c:pt>
                <c:pt idx="34">
                  <c:v>309.902805</c:v>
                </c:pt>
                <c:pt idx="35">
                  <c:v>310.07337100000001</c:v>
                </c:pt>
                <c:pt idx="36">
                  <c:v>310.24393600000002</c:v>
                </c:pt>
                <c:pt idx="37">
                  <c:v>310.57165400000002</c:v>
                </c:pt>
                <c:pt idx="38">
                  <c:v>310.83651099999997</c:v>
                </c:pt>
                <c:pt idx="39">
                  <c:v>311.06993699999998</c:v>
                </c:pt>
                <c:pt idx="40">
                  <c:v>311.25726400000002</c:v>
                </c:pt>
                <c:pt idx="41">
                  <c:v>311.63108099999999</c:v>
                </c:pt>
                <c:pt idx="42">
                  <c:v>311.943083</c:v>
                </c:pt>
                <c:pt idx="43">
                  <c:v>312.333662</c:v>
                </c:pt>
                <c:pt idx="44">
                  <c:v>312.58280300000001</c:v>
                </c:pt>
                <c:pt idx="45">
                  <c:v>312.86337500000002</c:v>
                </c:pt>
                <c:pt idx="46">
                  <c:v>313.28538400000002</c:v>
                </c:pt>
                <c:pt idx="47">
                  <c:v>313.67596200000003</c:v>
                </c:pt>
                <c:pt idx="48">
                  <c:v>313.95653399999998</c:v>
                </c:pt>
                <c:pt idx="49">
                  <c:v>314.31568199999998</c:v>
                </c:pt>
                <c:pt idx="50">
                  <c:v>314.76827200000002</c:v>
                </c:pt>
                <c:pt idx="51">
                  <c:v>315.23827599999998</c:v>
                </c:pt>
                <c:pt idx="52">
                  <c:v>315.53456299999999</c:v>
                </c:pt>
                <c:pt idx="53">
                  <c:v>315.956571</c:v>
                </c:pt>
                <c:pt idx="54">
                  <c:v>316.520017</c:v>
                </c:pt>
                <c:pt idx="55">
                  <c:v>316.95859000000002</c:v>
                </c:pt>
                <c:pt idx="56">
                  <c:v>317.505471</c:v>
                </c:pt>
                <c:pt idx="57">
                  <c:v>318.100347</c:v>
                </c:pt>
                <c:pt idx="58">
                  <c:v>318.600932</c:v>
                </c:pt>
                <c:pt idx="59">
                  <c:v>319.195808</c:v>
                </c:pt>
                <c:pt idx="60">
                  <c:v>319.712107</c:v>
                </c:pt>
                <c:pt idx="61">
                  <c:v>320.338414</c:v>
                </c:pt>
                <c:pt idx="62">
                  <c:v>320.99615</c:v>
                </c:pt>
                <c:pt idx="63">
                  <c:v>321.606741</c:v>
                </c:pt>
                <c:pt idx="64">
                  <c:v>322.31267000000003</c:v>
                </c:pt>
                <c:pt idx="65">
                  <c:v>323.23651899999999</c:v>
                </c:pt>
                <c:pt idx="66">
                  <c:v>324.11531400000001</c:v>
                </c:pt>
                <c:pt idx="67">
                  <c:v>325.18184300000001</c:v>
                </c:pt>
                <c:pt idx="68">
                  <c:v>326.36027300000001</c:v>
                </c:pt>
                <c:pt idx="69">
                  <c:v>327.64870999999999</c:v>
                </c:pt>
                <c:pt idx="70">
                  <c:v>328.93898999999999</c:v>
                </c:pt>
                <c:pt idx="71">
                  <c:v>330.47915799999998</c:v>
                </c:pt>
                <c:pt idx="72">
                  <c:v>332.09048100000001</c:v>
                </c:pt>
                <c:pt idx="73">
                  <c:v>333.98090400000001</c:v>
                </c:pt>
                <c:pt idx="74">
                  <c:v>336.03480000000002</c:v>
                </c:pt>
                <c:pt idx="75">
                  <c:v>337.946055</c:v>
                </c:pt>
                <c:pt idx="76">
                  <c:v>339.87862200000001</c:v>
                </c:pt>
                <c:pt idx="77">
                  <c:v>341.87942299999997</c:v>
                </c:pt>
                <c:pt idx="78">
                  <c:v>343.90273200000001</c:v>
                </c:pt>
                <c:pt idx="79">
                  <c:v>346.06871100000001</c:v>
                </c:pt>
                <c:pt idx="80">
                  <c:v>348.22727600000002</c:v>
                </c:pt>
                <c:pt idx="81">
                  <c:v>350.17663299999998</c:v>
                </c:pt>
                <c:pt idx="82">
                  <c:v>352.26668999999998</c:v>
                </c:pt>
                <c:pt idx="83">
                  <c:v>354.49904299999997</c:v>
                </c:pt>
                <c:pt idx="84">
                  <c:v>356.819954</c:v>
                </c:pt>
                <c:pt idx="85">
                  <c:v>359.00670400000001</c:v>
                </c:pt>
                <c:pt idx="86">
                  <c:v>361.596362</c:v>
                </c:pt>
                <c:pt idx="87">
                  <c:v>363.875339</c:v>
                </c:pt>
                <c:pt idx="88">
                  <c:v>365.91949099999999</c:v>
                </c:pt>
                <c:pt idx="89">
                  <c:v>368.11134700000002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B40-9041-B009-1377F14F620E}"/>
            </c:ext>
          </c:extLst>
        </c:ser>
        <c:ser>
          <c:idx val="4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'24.107-A300'!$AG$3:$AG$92</c:f>
              <c:numCache>
                <c:formatCode>General</c:formatCode>
                <c:ptCount val="90"/>
                <c:pt idx="0">
                  <c:v>0.49080138000000001</c:v>
                </c:pt>
                <c:pt idx="1">
                  <c:v>0.49481536999999998</c:v>
                </c:pt>
                <c:pt idx="2">
                  <c:v>0.49882925</c:v>
                </c:pt>
                <c:pt idx="3">
                  <c:v>0.50284432000000001</c:v>
                </c:pt>
                <c:pt idx="4">
                  <c:v>0.50685928000000002</c:v>
                </c:pt>
                <c:pt idx="5">
                  <c:v>0.51087338000000004</c:v>
                </c:pt>
                <c:pt idx="6">
                  <c:v>0.51488824</c:v>
                </c:pt>
                <c:pt idx="7">
                  <c:v>0.51890212000000002</c:v>
                </c:pt>
                <c:pt idx="8">
                  <c:v>0.52291728999999998</c:v>
                </c:pt>
                <c:pt idx="9">
                  <c:v>0.52693193000000005</c:v>
                </c:pt>
                <c:pt idx="10">
                  <c:v>0.53094646000000001</c:v>
                </c:pt>
                <c:pt idx="11">
                  <c:v>0.53496034999999997</c:v>
                </c:pt>
                <c:pt idx="12">
                  <c:v>0.53897499000000004</c:v>
                </c:pt>
                <c:pt idx="13">
                  <c:v>0.54299037999999999</c:v>
                </c:pt>
                <c:pt idx="14">
                  <c:v>0.54700501999999995</c:v>
                </c:pt>
                <c:pt idx="15">
                  <c:v>0.55102010000000001</c:v>
                </c:pt>
                <c:pt idx="16">
                  <c:v>0.55503398000000004</c:v>
                </c:pt>
                <c:pt idx="17">
                  <c:v>0.55904829</c:v>
                </c:pt>
                <c:pt idx="18">
                  <c:v>0.56306325999999995</c:v>
                </c:pt>
                <c:pt idx="19">
                  <c:v>0.56707757000000003</c:v>
                </c:pt>
                <c:pt idx="20">
                  <c:v>0.57109328000000004</c:v>
                </c:pt>
                <c:pt idx="21">
                  <c:v>0.57510879000000004</c:v>
                </c:pt>
                <c:pt idx="22">
                  <c:v>0.57912375000000005</c:v>
                </c:pt>
                <c:pt idx="23">
                  <c:v>0.58313806999999995</c:v>
                </c:pt>
                <c:pt idx="24">
                  <c:v>0.58715238000000003</c:v>
                </c:pt>
                <c:pt idx="25">
                  <c:v>0.59116756000000004</c:v>
                </c:pt>
                <c:pt idx="26">
                  <c:v>0.59552587999999995</c:v>
                </c:pt>
                <c:pt idx="27">
                  <c:v>0.59954083999999996</c:v>
                </c:pt>
                <c:pt idx="28">
                  <c:v>0.60321267000000001</c:v>
                </c:pt>
                <c:pt idx="29">
                  <c:v>0.60722697999999997</c:v>
                </c:pt>
                <c:pt idx="30">
                  <c:v>0.61124162000000004</c:v>
                </c:pt>
                <c:pt idx="31">
                  <c:v>0.61525658000000005</c:v>
                </c:pt>
                <c:pt idx="32">
                  <c:v>0.61927198000000006</c:v>
                </c:pt>
                <c:pt idx="33">
                  <c:v>0.62328737999999995</c:v>
                </c:pt>
                <c:pt idx="34">
                  <c:v>0.62730341000000001</c:v>
                </c:pt>
                <c:pt idx="35">
                  <c:v>0.63131848000000002</c:v>
                </c:pt>
                <c:pt idx="36">
                  <c:v>0.63533355000000002</c:v>
                </c:pt>
                <c:pt idx="37">
                  <c:v>0.63934970000000002</c:v>
                </c:pt>
                <c:pt idx="38">
                  <c:v>0.64336541999999997</c:v>
                </c:pt>
                <c:pt idx="39">
                  <c:v>0.64738092000000003</c:v>
                </c:pt>
                <c:pt idx="40">
                  <c:v>0.65105285999999996</c:v>
                </c:pt>
                <c:pt idx="41">
                  <c:v>0.65541256999999997</c:v>
                </c:pt>
                <c:pt idx="42">
                  <c:v>0.65942860999999997</c:v>
                </c:pt>
                <c:pt idx="43">
                  <c:v>0.66344519999999996</c:v>
                </c:pt>
                <c:pt idx="44">
                  <c:v>0.66746081000000002</c:v>
                </c:pt>
                <c:pt idx="45">
                  <c:v>0.67147663000000002</c:v>
                </c:pt>
                <c:pt idx="46">
                  <c:v>0.67549342999999995</c:v>
                </c:pt>
                <c:pt idx="47">
                  <c:v>0.67951001</c:v>
                </c:pt>
                <c:pt idx="48">
                  <c:v>0.68352583</c:v>
                </c:pt>
                <c:pt idx="49">
                  <c:v>0.68754219999999999</c:v>
                </c:pt>
                <c:pt idx="50">
                  <c:v>0.69155920999999998</c:v>
                </c:pt>
                <c:pt idx="51">
                  <c:v>0.69557632999999996</c:v>
                </c:pt>
                <c:pt idx="52">
                  <c:v>0.69959227000000002</c:v>
                </c:pt>
                <c:pt idx="53">
                  <c:v>0.70360906000000001</c:v>
                </c:pt>
                <c:pt idx="54">
                  <c:v>0.70762683000000004</c:v>
                </c:pt>
                <c:pt idx="55">
                  <c:v>0.71164373999999997</c:v>
                </c:pt>
                <c:pt idx="56">
                  <c:v>0.71566138999999995</c:v>
                </c:pt>
                <c:pt idx="57">
                  <c:v>0.71967937999999998</c:v>
                </c:pt>
                <c:pt idx="58">
                  <c:v>0.72369671000000002</c:v>
                </c:pt>
                <c:pt idx="59">
                  <c:v>0.72771470000000005</c:v>
                </c:pt>
                <c:pt idx="60">
                  <c:v>0.73173213999999998</c:v>
                </c:pt>
                <c:pt idx="61">
                  <c:v>0.73575033999999995</c:v>
                </c:pt>
                <c:pt idx="62">
                  <c:v>0.73976874999999997</c:v>
                </c:pt>
                <c:pt idx="63">
                  <c:v>0.74378683999999995</c:v>
                </c:pt>
                <c:pt idx="64">
                  <c:v>0.74746234</c:v>
                </c:pt>
                <c:pt idx="65">
                  <c:v>0.75182583000000003</c:v>
                </c:pt>
                <c:pt idx="66">
                  <c:v>0.75550251999999996</c:v>
                </c:pt>
                <c:pt idx="67">
                  <c:v>0.75918048999999999</c:v>
                </c:pt>
                <c:pt idx="68">
                  <c:v>0.76251597999999998</c:v>
                </c:pt>
                <c:pt idx="69">
                  <c:v>0.76585221999999997</c:v>
                </c:pt>
                <c:pt idx="70">
                  <c:v>0.76893761000000005</c:v>
                </c:pt>
                <c:pt idx="71">
                  <c:v>0.77177384999999998</c:v>
                </c:pt>
                <c:pt idx="72">
                  <c:v>0.7749606</c:v>
                </c:pt>
                <c:pt idx="73">
                  <c:v>0.77806282999999998</c:v>
                </c:pt>
                <c:pt idx="74">
                  <c:v>0.78125177000000001</c:v>
                </c:pt>
                <c:pt idx="75">
                  <c:v>0.78389622999999997</c:v>
                </c:pt>
                <c:pt idx="76">
                  <c:v>0.78626925999999997</c:v>
                </c:pt>
                <c:pt idx="77">
                  <c:v>0.78823061999999999</c:v>
                </c:pt>
                <c:pt idx="78">
                  <c:v>0.79044300000000001</c:v>
                </c:pt>
                <c:pt idx="79">
                  <c:v>0.79258746999999996</c:v>
                </c:pt>
                <c:pt idx="80">
                  <c:v>0.79461201999999997</c:v>
                </c:pt>
                <c:pt idx="81">
                  <c:v>0.79641454</c:v>
                </c:pt>
                <c:pt idx="82">
                  <c:v>0.79802090999999997</c:v>
                </c:pt>
                <c:pt idx="83">
                  <c:v>0.79961311999999996</c:v>
                </c:pt>
                <c:pt idx="84">
                  <c:v>0.80127682</c:v>
                </c:pt>
                <c:pt idx="85">
                  <c:v>0.80269670000000004</c:v>
                </c:pt>
                <c:pt idx="86">
                  <c:v>0.80411138000000004</c:v>
                </c:pt>
                <c:pt idx="87">
                  <c:v>0.80513049999999997</c:v>
                </c:pt>
                <c:pt idx="88">
                  <c:v>0.80605561999999997</c:v>
                </c:pt>
                <c:pt idx="89">
                  <c:v>0.80691566000000003</c:v>
                </c:pt>
              </c:numCache>
            </c:numRef>
          </c:xVal>
          <c:yVal>
            <c:numRef>
              <c:f>'24.107-A300'!$AI$3:$AI$92</c:f>
              <c:numCache>
                <c:formatCode>General</c:formatCode>
                <c:ptCount val="90"/>
                <c:pt idx="0">
                  <c:v>308.06590055249012</c:v>
                </c:pt>
                <c:pt idx="1">
                  <c:v>308.06621604828149</c:v>
                </c:pt>
                <c:pt idx="2">
                  <c:v>308.06658520762937</c:v>
                </c:pt>
                <c:pt idx="3">
                  <c:v>308.06701593992364</c:v>
                </c:pt>
                <c:pt idx="4">
                  <c:v>308.06751683469582</c:v>
                </c:pt>
                <c:pt idx="5">
                  <c:v>308.06809749922917</c:v>
                </c:pt>
                <c:pt idx="6">
                  <c:v>308.06876901512783</c:v>
                </c:pt>
                <c:pt idx="7">
                  <c:v>308.06954315658595</c:v>
                </c:pt>
                <c:pt idx="8">
                  <c:v>308.07043379031524</c:v>
                </c:pt>
                <c:pt idx="9">
                  <c:v>308.0714554205959</c:v>
                </c:pt>
                <c:pt idx="10">
                  <c:v>308.07262458392961</c:v>
                </c:pt>
                <c:pt idx="11">
                  <c:v>308.07395926270357</c:v>
                </c:pt>
                <c:pt idx="12">
                  <c:v>308.0754799769677</c:v>
                </c:pt>
                <c:pt idx="13">
                  <c:v>308.07720891671829</c:v>
                </c:pt>
                <c:pt idx="14">
                  <c:v>308.07916971058091</c:v>
                </c:pt>
                <c:pt idx="15">
                  <c:v>308.08138955807078</c:v>
                </c:pt>
                <c:pt idx="16">
                  <c:v>308.08389666439029</c:v>
                </c:pt>
                <c:pt idx="17">
                  <c:v>308.08672390240122</c:v>
                </c:pt>
                <c:pt idx="18">
                  <c:v>308.08990647582971</c:v>
                </c:pt>
                <c:pt idx="19">
                  <c:v>308.09348143303788</c:v>
                </c:pt>
                <c:pt idx="20">
                  <c:v>308.09749226018801</c:v>
                </c:pt>
                <c:pt idx="21">
                  <c:v>308.10198278200073</c:v>
                </c:pt>
                <c:pt idx="22">
                  <c:v>308.1070016366757</c:v>
                </c:pt>
                <c:pt idx="23">
                  <c:v>308.11260184311504</c:v>
                </c:pt>
                <c:pt idx="24">
                  <c:v>308.11884201456752</c:v>
                </c:pt>
                <c:pt idx="25">
                  <c:v>308.12578645428425</c:v>
                </c:pt>
                <c:pt idx="26">
                  <c:v>308.13419923247125</c:v>
                </c:pt>
                <c:pt idx="27">
                  <c:v>308.14283415116614</c:v>
                </c:pt>
                <c:pt idx="28">
                  <c:v>308.15154370208643</c:v>
                </c:pt>
                <c:pt idx="29">
                  <c:v>308.16203374308458</c:v>
                </c:pt>
                <c:pt idx="30">
                  <c:v>308.17362578621692</c:v>
                </c:pt>
                <c:pt idx="31">
                  <c:v>308.18641943505133</c:v>
                </c:pt>
                <c:pt idx="32">
                  <c:v>308.20052238243375</c:v>
                </c:pt>
                <c:pt idx="33">
                  <c:v>308.21604833827774</c:v>
                </c:pt>
                <c:pt idx="34">
                  <c:v>308.23312372050225</c:v>
                </c:pt>
                <c:pt idx="35">
                  <c:v>308.25187428942422</c:v>
                </c:pt>
                <c:pt idx="36">
                  <c:v>308.27244628331312</c:v>
                </c:pt>
                <c:pt idx="37">
                  <c:v>308.2949986525569</c:v>
                </c:pt>
                <c:pt idx="38">
                  <c:v>308.31968697781673</c:v>
                </c:pt>
                <c:pt idx="39">
                  <c:v>308.34668715220073</c:v>
                </c:pt>
                <c:pt idx="40">
                  <c:v>308.37356106826303</c:v>
                </c:pt>
                <c:pt idx="41">
                  <c:v>308.40839480635378</c:v>
                </c:pt>
                <c:pt idx="42">
                  <c:v>308.44351675271696</c:v>
                </c:pt>
                <c:pt idx="43">
                  <c:v>308.48178881346553</c:v>
                </c:pt>
                <c:pt idx="44">
                  <c:v>308.52344020821829</c:v>
                </c:pt>
                <c:pt idx="45">
                  <c:v>308.56874300665925</c:v>
                </c:pt>
                <c:pt idx="46">
                  <c:v>308.61798572916632</c:v>
                </c:pt>
                <c:pt idx="47">
                  <c:v>308.67145147633187</c:v>
                </c:pt>
                <c:pt idx="48">
                  <c:v>308.7295189650506</c:v>
                </c:pt>
                <c:pt idx="49">
                  <c:v>308.79330746494901</c:v>
                </c:pt>
                <c:pt idx="50">
                  <c:v>308.86515640147093</c:v>
                </c:pt>
                <c:pt idx="51">
                  <c:v>308.94866757051352</c:v>
                </c:pt>
                <c:pt idx="52">
                  <c:v>309.04869072238603</c:v>
                </c:pt>
                <c:pt idx="53">
                  <c:v>309.17143197165757</c:v>
                </c:pt>
                <c:pt idx="54">
                  <c:v>309.3243496154534</c:v>
                </c:pt>
                <c:pt idx="55">
                  <c:v>309.51609245960555</c:v>
                </c:pt>
                <c:pt idx="56">
                  <c:v>309.75673659215704</c:v>
                </c:pt>
                <c:pt idx="57">
                  <c:v>310.05756586835162</c:v>
                </c:pt>
                <c:pt idx="58">
                  <c:v>310.43107061858666</c:v>
                </c:pt>
                <c:pt idx="59">
                  <c:v>310.89123722934175</c:v>
                </c:pt>
                <c:pt idx="60">
                  <c:v>311.4530831336034</c:v>
                </c:pt>
                <c:pt idx="61">
                  <c:v>312.13325056477441</c:v>
                </c:pt>
                <c:pt idx="62">
                  <c:v>312.94944124065717</c:v>
                </c:pt>
                <c:pt idx="63">
                  <c:v>313.92059392876445</c:v>
                </c:pt>
                <c:pt idx="64">
                  <c:v>314.96199814242163</c:v>
                </c:pt>
                <c:pt idx="65">
                  <c:v>316.41170387385739</c:v>
                </c:pt>
                <c:pt idx="66">
                  <c:v>317.83343486006885</c:v>
                </c:pt>
                <c:pt idx="67">
                  <c:v>319.45855036068258</c:v>
                </c:pt>
                <c:pt idx="68">
                  <c:v>321.1241316731236</c:v>
                </c:pt>
                <c:pt idx="69">
                  <c:v>322.9883021026248</c:v>
                </c:pt>
                <c:pt idx="70">
                  <c:v>324.90249645382119</c:v>
                </c:pt>
                <c:pt idx="71">
                  <c:v>326.83481326995826</c:v>
                </c:pt>
                <c:pt idx="72">
                  <c:v>329.21666241703372</c:v>
                </c:pt>
                <c:pt idx="73">
                  <c:v>331.76362593317356</c:v>
                </c:pt>
                <c:pt idx="74">
                  <c:v>334.63207753818506</c:v>
                </c:pt>
                <c:pt idx="75">
                  <c:v>337.2148635884484</c:v>
                </c:pt>
                <c:pt idx="76">
                  <c:v>339.69856804729505</c:v>
                </c:pt>
                <c:pt idx="77">
                  <c:v>341.87522562506433</c:v>
                </c:pt>
                <c:pt idx="78">
                  <c:v>344.47045978209815</c:v>
                </c:pt>
                <c:pt idx="79">
                  <c:v>347.1331836347008</c:v>
                </c:pt>
                <c:pt idx="80">
                  <c:v>349.785051982916</c:v>
                </c:pt>
                <c:pt idx="81">
                  <c:v>352.26290331741114</c:v>
                </c:pt>
                <c:pt idx="82">
                  <c:v>354.56676818386825</c:v>
                </c:pt>
                <c:pt idx="83">
                  <c:v>356.94183277497086</c:v>
                </c:pt>
                <c:pt idx="84">
                  <c:v>359.52354211886075</c:v>
                </c:pt>
                <c:pt idx="85">
                  <c:v>361.80983369224236</c:v>
                </c:pt>
                <c:pt idx="86">
                  <c:v>364.16559649722808</c:v>
                </c:pt>
                <c:pt idx="87">
                  <c:v>365.91182140824992</c:v>
                </c:pt>
                <c:pt idx="88">
                  <c:v>367.53327404633444</c:v>
                </c:pt>
                <c:pt idx="89">
                  <c:v>369.07210447635543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5D-2544-9E75-6E720F8004CF}"/>
            </c:ext>
          </c:extLst>
        </c:ser>
        <c:ser>
          <c:idx val="8"/>
          <c:order val="2"/>
          <c:tx>
            <c:v>cl0.45</c:v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'24.107-A300'!$AA$3:$AA$108</c:f>
              <c:numCache>
                <c:formatCode>General</c:formatCode>
                <c:ptCount val="106"/>
                <c:pt idx="0">
                  <c:v>0.49129071000000002</c:v>
                </c:pt>
                <c:pt idx="1">
                  <c:v>0.49564795</c:v>
                </c:pt>
                <c:pt idx="2">
                  <c:v>0.49966161999999997</c:v>
                </c:pt>
                <c:pt idx="3">
                  <c:v>0.50367603000000005</c:v>
                </c:pt>
                <c:pt idx="4">
                  <c:v>0.50768992000000002</c:v>
                </c:pt>
                <c:pt idx="5">
                  <c:v>0.51170316000000005</c:v>
                </c:pt>
                <c:pt idx="6">
                  <c:v>0.51571736999999995</c:v>
                </c:pt>
                <c:pt idx="7">
                  <c:v>0.51973124999999998</c:v>
                </c:pt>
                <c:pt idx="8">
                  <c:v>0.52374513</c:v>
                </c:pt>
                <c:pt idx="9">
                  <c:v>0.52775901999999997</c:v>
                </c:pt>
                <c:pt idx="10">
                  <c:v>0.53177289999999999</c:v>
                </c:pt>
                <c:pt idx="11">
                  <c:v>0.53578678999999996</c:v>
                </c:pt>
                <c:pt idx="12">
                  <c:v>0.53980066999999998</c:v>
                </c:pt>
                <c:pt idx="13">
                  <c:v>0.54381455000000001</c:v>
                </c:pt>
                <c:pt idx="14">
                  <c:v>0.54782843999999997</c:v>
                </c:pt>
                <c:pt idx="15">
                  <c:v>0.55184232</c:v>
                </c:pt>
                <c:pt idx="16">
                  <c:v>0.55585620000000002</c:v>
                </c:pt>
                <c:pt idx="17">
                  <c:v>0.55987008999999999</c:v>
                </c:pt>
                <c:pt idx="18">
                  <c:v>0.56388397000000001</c:v>
                </c:pt>
                <c:pt idx="19">
                  <c:v>0.56789785000000004</c:v>
                </c:pt>
                <c:pt idx="20">
                  <c:v>0.57191174</c:v>
                </c:pt>
                <c:pt idx="21">
                  <c:v>0.57592573000000002</c:v>
                </c:pt>
                <c:pt idx="22">
                  <c:v>0.57993950999999999</c:v>
                </c:pt>
                <c:pt idx="23">
                  <c:v>0.58395436000000001</c:v>
                </c:pt>
                <c:pt idx="24">
                  <c:v>0.58796868000000002</c:v>
                </c:pt>
                <c:pt idx="25">
                  <c:v>0.59198287999999999</c:v>
                </c:pt>
                <c:pt idx="26">
                  <c:v>0.59599676999999995</c:v>
                </c:pt>
                <c:pt idx="27">
                  <c:v>0.60001064999999998</c:v>
                </c:pt>
                <c:pt idx="28">
                  <c:v>0.60402571999999999</c:v>
                </c:pt>
                <c:pt idx="29">
                  <c:v>0.60804024999999995</c:v>
                </c:pt>
                <c:pt idx="30">
                  <c:v>0.61239834999999998</c:v>
                </c:pt>
                <c:pt idx="31">
                  <c:v>0.61606952999999998</c:v>
                </c:pt>
                <c:pt idx="32">
                  <c:v>0.62008352</c:v>
                </c:pt>
                <c:pt idx="33">
                  <c:v>0.62409740000000002</c:v>
                </c:pt>
                <c:pt idx="34">
                  <c:v>0.62811128999999999</c:v>
                </c:pt>
                <c:pt idx="35">
                  <c:v>0.63212517000000001</c:v>
                </c:pt>
                <c:pt idx="36">
                  <c:v>0.63613894999999998</c:v>
                </c:pt>
                <c:pt idx="37">
                  <c:v>0.63981023999999997</c:v>
                </c:pt>
                <c:pt idx="38">
                  <c:v>0.64451223000000002</c:v>
                </c:pt>
                <c:pt idx="39">
                  <c:v>0.64818372999999996</c:v>
                </c:pt>
                <c:pt idx="40">
                  <c:v>0.65219859000000002</c:v>
                </c:pt>
                <c:pt idx="41">
                  <c:v>0.65621300999999999</c:v>
                </c:pt>
                <c:pt idx="42">
                  <c:v>0.66022851000000005</c:v>
                </c:pt>
                <c:pt idx="43">
                  <c:v>0.66424315</c:v>
                </c:pt>
                <c:pt idx="44">
                  <c:v>0.66825822000000001</c:v>
                </c:pt>
                <c:pt idx="45">
                  <c:v>0.67227263999999998</c:v>
                </c:pt>
                <c:pt idx="46">
                  <c:v>0.67628770000000005</c:v>
                </c:pt>
                <c:pt idx="47">
                  <c:v>0.68030234999999994</c:v>
                </c:pt>
                <c:pt idx="48">
                  <c:v>0.68431774000000001</c:v>
                </c:pt>
                <c:pt idx="49">
                  <c:v>0.68833292000000001</c:v>
                </c:pt>
                <c:pt idx="50">
                  <c:v>0.69234724000000003</c:v>
                </c:pt>
                <c:pt idx="51">
                  <c:v>0.69636198000000005</c:v>
                </c:pt>
                <c:pt idx="52">
                  <c:v>0.70037788000000001</c:v>
                </c:pt>
                <c:pt idx="53">
                  <c:v>0.70439342000000005</c:v>
                </c:pt>
                <c:pt idx="54">
                  <c:v>0.70840860000000005</c:v>
                </c:pt>
                <c:pt idx="55">
                  <c:v>0.71242355999999996</c:v>
                </c:pt>
                <c:pt idx="56">
                  <c:v>0.71643851999999997</c:v>
                </c:pt>
                <c:pt idx="57">
                  <c:v>0.72045391999999997</c:v>
                </c:pt>
                <c:pt idx="58">
                  <c:v>0.72447028000000002</c:v>
                </c:pt>
                <c:pt idx="59">
                  <c:v>0.72848654000000002</c:v>
                </c:pt>
                <c:pt idx="60">
                  <c:v>0.73181620000000003</c:v>
                </c:pt>
                <c:pt idx="61">
                  <c:v>0.73583363999999996</c:v>
                </c:pt>
                <c:pt idx="62">
                  <c:v>0.73985076000000005</c:v>
                </c:pt>
                <c:pt idx="63">
                  <c:v>0.74386907000000002</c:v>
                </c:pt>
                <c:pt idx="64">
                  <c:v>0.74788790999999999</c:v>
                </c:pt>
                <c:pt idx="65">
                  <c:v>0.75225054000000002</c:v>
                </c:pt>
                <c:pt idx="66">
                  <c:v>0.75627025999999997</c:v>
                </c:pt>
                <c:pt idx="67">
                  <c:v>0.76029029000000004</c:v>
                </c:pt>
                <c:pt idx="68">
                  <c:v>0.76396794999999995</c:v>
                </c:pt>
                <c:pt idx="69">
                  <c:v>0.76764646000000003</c:v>
                </c:pt>
                <c:pt idx="70">
                  <c:v>0.77132593999999999</c:v>
                </c:pt>
                <c:pt idx="71">
                  <c:v>0.77466261999999997</c:v>
                </c:pt>
                <c:pt idx="72">
                  <c:v>0.77800016000000005</c:v>
                </c:pt>
                <c:pt idx="73">
                  <c:v>0.78118944000000001</c:v>
                </c:pt>
                <c:pt idx="74">
                  <c:v>0.78410345999999997</c:v>
                </c:pt>
                <c:pt idx="75">
                  <c:v>0.78722097999999996</c:v>
                </c:pt>
                <c:pt idx="76">
                  <c:v>0.79024284</c:v>
                </c:pt>
                <c:pt idx="77">
                  <c:v>0.79337426</c:v>
                </c:pt>
                <c:pt idx="78">
                  <c:v>0.79619762000000005</c:v>
                </c:pt>
                <c:pt idx="79">
                  <c:v>0.79848412000000002</c:v>
                </c:pt>
                <c:pt idx="80">
                  <c:v>0.80090103000000001</c:v>
                </c:pt>
                <c:pt idx="81">
                  <c:v>0.80331792999999996</c:v>
                </c:pt>
                <c:pt idx="82">
                  <c:v>0.80521474999999998</c:v>
                </c:pt>
                <c:pt idx="83">
                  <c:v>0.80674206000000004</c:v>
                </c:pt>
                <c:pt idx="84">
                  <c:v>0.80863476999999995</c:v>
                </c:pt>
                <c:pt idx="85">
                  <c:v>0.81030484000000003</c:v>
                </c:pt>
                <c:pt idx="86">
                  <c:v>0.81222077000000004</c:v>
                </c:pt>
                <c:pt idx="87">
                  <c:v>0.81364771999999996</c:v>
                </c:pt>
                <c:pt idx="88">
                  <c:v>0.81501126999999995</c:v>
                </c:pt>
                <c:pt idx="89">
                  <c:v>0.81618807999999998</c:v>
                </c:pt>
                <c:pt idx="90">
                  <c:v>0.81755186000000002</c:v>
                </c:pt>
                <c:pt idx="91">
                  <c:v>0.81882345999999995</c:v>
                </c:pt>
                <c:pt idx="92">
                  <c:v>0.81993985999999996</c:v>
                </c:pt>
                <c:pt idx="93">
                  <c:v>0.82098671999999995</c:v>
                </c:pt>
                <c:pt idx="94">
                  <c:v>0.82186539000000003</c:v>
                </c:pt>
                <c:pt idx="95">
                  <c:v>0.82281413000000003</c:v>
                </c:pt>
                <c:pt idx="96">
                  <c:v>0.82364561000000003</c:v>
                </c:pt>
                <c:pt idx="97">
                  <c:v>0.82450811999999996</c:v>
                </c:pt>
                <c:pt idx="98">
                  <c:v>0.82486459999999995</c:v>
                </c:pt>
                <c:pt idx="99">
                  <c:v>0.82530924999999999</c:v>
                </c:pt>
                <c:pt idx="100">
                  <c:v>0.82605932999999998</c:v>
                </c:pt>
                <c:pt idx="101">
                  <c:v>0.82659210999999999</c:v>
                </c:pt>
                <c:pt idx="102">
                  <c:v>0.82693457000000004</c:v>
                </c:pt>
                <c:pt idx="103">
                  <c:v>0.82745504999999997</c:v>
                </c:pt>
                <c:pt idx="104">
                  <c:v>0.82793053000000005</c:v>
                </c:pt>
                <c:pt idx="105">
                  <c:v>0.82842393000000003</c:v>
                </c:pt>
              </c:numCache>
            </c:numRef>
          </c:xVal>
          <c:yVal>
            <c:numRef>
              <c:f>'24.107-A300'!$AB$3:$AB$108</c:f>
              <c:numCache>
                <c:formatCode>General</c:formatCode>
                <c:ptCount val="106"/>
                <c:pt idx="0">
                  <c:v>280.71898599999997</c:v>
                </c:pt>
                <c:pt idx="1">
                  <c:v>280.73220300000003</c:v>
                </c:pt>
                <c:pt idx="2">
                  <c:v>280.69847099999998</c:v>
                </c:pt>
                <c:pt idx="3">
                  <c:v>280.77389599999998</c:v>
                </c:pt>
                <c:pt idx="4">
                  <c:v>280.77159499999999</c:v>
                </c:pt>
                <c:pt idx="5">
                  <c:v>280.67585200000002</c:v>
                </c:pt>
                <c:pt idx="6">
                  <c:v>280.72069599999998</c:v>
                </c:pt>
                <c:pt idx="7">
                  <c:v>280.71839399999999</c:v>
                </c:pt>
                <c:pt idx="8">
                  <c:v>280.716093</c:v>
                </c:pt>
                <c:pt idx="9">
                  <c:v>280.71379100000001</c:v>
                </c:pt>
                <c:pt idx="10">
                  <c:v>280.71148899999997</c:v>
                </c:pt>
                <c:pt idx="11">
                  <c:v>280.70918799999998</c:v>
                </c:pt>
                <c:pt idx="12">
                  <c:v>280.706886</c:v>
                </c:pt>
                <c:pt idx="13">
                  <c:v>280.70458500000001</c:v>
                </c:pt>
                <c:pt idx="14">
                  <c:v>280.70228300000002</c:v>
                </c:pt>
                <c:pt idx="15">
                  <c:v>280.69998199999998</c:v>
                </c:pt>
                <c:pt idx="16">
                  <c:v>280.69767999999999</c:v>
                </c:pt>
                <c:pt idx="17">
                  <c:v>280.695379</c:v>
                </c:pt>
                <c:pt idx="18">
                  <c:v>280.69307700000002</c:v>
                </c:pt>
                <c:pt idx="19">
                  <c:v>280.69077600000003</c:v>
                </c:pt>
                <c:pt idx="20">
                  <c:v>280.68847399999999</c:v>
                </c:pt>
                <c:pt idx="21">
                  <c:v>280.701888</c:v>
                </c:pt>
                <c:pt idx="22">
                  <c:v>280.68472000000003</c:v>
                </c:pt>
                <c:pt idx="23">
                  <c:v>280.82300600000002</c:v>
                </c:pt>
                <c:pt idx="24">
                  <c:v>280.88356499999998</c:v>
                </c:pt>
                <c:pt idx="25">
                  <c:v>280.92840899999999</c:v>
                </c:pt>
                <c:pt idx="26">
                  <c:v>280.926108</c:v>
                </c:pt>
                <c:pt idx="27">
                  <c:v>280.92380600000001</c:v>
                </c:pt>
                <c:pt idx="28">
                  <c:v>281.093523</c:v>
                </c:pt>
                <c:pt idx="29">
                  <c:v>281.18551200000002</c:v>
                </c:pt>
                <c:pt idx="30">
                  <c:v>281.32445100000001</c:v>
                </c:pt>
                <c:pt idx="31">
                  <c:v>281.401771</c:v>
                </c:pt>
                <c:pt idx="32">
                  <c:v>281.41518500000001</c:v>
                </c:pt>
                <c:pt idx="33">
                  <c:v>281.41288300000002</c:v>
                </c:pt>
                <c:pt idx="34">
                  <c:v>281.41058199999998</c:v>
                </c:pt>
                <c:pt idx="35">
                  <c:v>281.40827999999999</c:v>
                </c:pt>
                <c:pt idx="36">
                  <c:v>281.39111300000002</c:v>
                </c:pt>
                <c:pt idx="37">
                  <c:v>281.48329899999999</c:v>
                </c:pt>
                <c:pt idx="38">
                  <c:v>281.71548300000001</c:v>
                </c:pt>
                <c:pt idx="39">
                  <c:v>281.83909999999997</c:v>
                </c:pt>
                <c:pt idx="40">
                  <c:v>281.979084</c:v>
                </c:pt>
                <c:pt idx="41">
                  <c:v>282.05535900000001</c:v>
                </c:pt>
                <c:pt idx="42">
                  <c:v>282.287936</c:v>
                </c:pt>
                <c:pt idx="43">
                  <c:v>282.39564000000001</c:v>
                </c:pt>
                <c:pt idx="44">
                  <c:v>282.56620600000002</c:v>
                </c:pt>
                <c:pt idx="45">
                  <c:v>282.64247999999998</c:v>
                </c:pt>
                <c:pt idx="46">
                  <c:v>282.81219700000003</c:v>
                </c:pt>
                <c:pt idx="47">
                  <c:v>282.920751</c:v>
                </c:pt>
                <c:pt idx="48">
                  <c:v>283.138462</c:v>
                </c:pt>
                <c:pt idx="49">
                  <c:v>283.323893</c:v>
                </c:pt>
                <c:pt idx="50">
                  <c:v>283.38530200000002</c:v>
                </c:pt>
                <c:pt idx="51">
                  <c:v>283.50872199999998</c:v>
                </c:pt>
                <c:pt idx="52">
                  <c:v>283.79977100000002</c:v>
                </c:pt>
                <c:pt idx="53">
                  <c:v>284.03843599999999</c:v>
                </c:pt>
                <c:pt idx="54">
                  <c:v>284.224716</c:v>
                </c:pt>
                <c:pt idx="55">
                  <c:v>284.37956700000001</c:v>
                </c:pt>
                <c:pt idx="56">
                  <c:v>284.53441700000002</c:v>
                </c:pt>
                <c:pt idx="57">
                  <c:v>284.75297799999998</c:v>
                </c:pt>
                <c:pt idx="58">
                  <c:v>285.11127599999998</c:v>
                </c:pt>
                <c:pt idx="59">
                  <c:v>285.45470899999998</c:v>
                </c:pt>
                <c:pt idx="60">
                  <c:v>285.78366999999997</c:v>
                </c:pt>
                <c:pt idx="61">
                  <c:v>286.29912000000002</c:v>
                </c:pt>
                <c:pt idx="62">
                  <c:v>286.76912399999998</c:v>
                </c:pt>
                <c:pt idx="63">
                  <c:v>287.41114499999998</c:v>
                </c:pt>
                <c:pt idx="64">
                  <c:v>288.13174299999997</c:v>
                </c:pt>
                <c:pt idx="65">
                  <c:v>288.92986999999999</c:v>
                </c:pt>
                <c:pt idx="66">
                  <c:v>289.777038</c:v>
                </c:pt>
                <c:pt idx="67">
                  <c:v>290.670503</c:v>
                </c:pt>
                <c:pt idx="68">
                  <c:v>291.69073500000002</c:v>
                </c:pt>
                <c:pt idx="69">
                  <c:v>292.83668899999998</c:v>
                </c:pt>
                <c:pt idx="70">
                  <c:v>294.12323099999998</c:v>
                </c:pt>
                <c:pt idx="71">
                  <c:v>295.47452800000002</c:v>
                </c:pt>
                <c:pt idx="72">
                  <c:v>296.951548</c:v>
                </c:pt>
                <c:pt idx="73">
                  <c:v>298.40944500000001</c:v>
                </c:pt>
                <c:pt idx="74">
                  <c:v>299.82563900000002</c:v>
                </c:pt>
                <c:pt idx="75">
                  <c:v>301.47480300000001</c:v>
                </c:pt>
                <c:pt idx="76">
                  <c:v>303.14058599999998</c:v>
                </c:pt>
                <c:pt idx="77">
                  <c:v>305.10404699999998</c:v>
                </c:pt>
                <c:pt idx="78">
                  <c:v>306.97339299999999</c:v>
                </c:pt>
                <c:pt idx="79">
                  <c:v>308.68249700000001</c:v>
                </c:pt>
                <c:pt idx="80">
                  <c:v>310.74533100000002</c:v>
                </c:pt>
                <c:pt idx="81">
                  <c:v>312.80816600000003</c:v>
                </c:pt>
                <c:pt idx="82">
                  <c:v>314.66685799999999</c:v>
                </c:pt>
                <c:pt idx="83">
                  <c:v>316.49194599999998</c:v>
                </c:pt>
                <c:pt idx="84">
                  <c:v>318.52835800000003</c:v>
                </c:pt>
                <c:pt idx="85">
                  <c:v>320.73253</c:v>
                </c:pt>
                <c:pt idx="86">
                  <c:v>323.313401</c:v>
                </c:pt>
                <c:pt idx="87">
                  <c:v>325.53839599999998</c:v>
                </c:pt>
                <c:pt idx="88">
                  <c:v>327.98978899999997</c:v>
                </c:pt>
                <c:pt idx="89">
                  <c:v>330.15153299999997</c:v>
                </c:pt>
                <c:pt idx="90">
                  <c:v>332.636056</c:v>
                </c:pt>
                <c:pt idx="91">
                  <c:v>335.149767</c:v>
                </c:pt>
                <c:pt idx="92">
                  <c:v>337.64870300000001</c:v>
                </c:pt>
                <c:pt idx="93">
                  <c:v>340.05368900000002</c:v>
                </c:pt>
                <c:pt idx="94">
                  <c:v>342.29124400000001</c:v>
                </c:pt>
                <c:pt idx="95">
                  <c:v>344.72911399999998</c:v>
                </c:pt>
                <c:pt idx="96">
                  <c:v>347.08303699999999</c:v>
                </c:pt>
                <c:pt idx="97">
                  <c:v>349.63529499999999</c:v>
                </c:pt>
                <c:pt idx="98">
                  <c:v>351.56322499999999</c:v>
                </c:pt>
                <c:pt idx="99">
                  <c:v>353.91856000000001</c:v>
                </c:pt>
                <c:pt idx="100">
                  <c:v>356.33558900000003</c:v>
                </c:pt>
                <c:pt idx="101">
                  <c:v>358.65296999999998</c:v>
                </c:pt>
                <c:pt idx="102">
                  <c:v>360.74272100000002</c:v>
                </c:pt>
                <c:pt idx="103">
                  <c:v>363.47220499999997</c:v>
                </c:pt>
                <c:pt idx="104">
                  <c:v>365.79600699999997</c:v>
                </c:pt>
                <c:pt idx="105">
                  <c:v>368.06347799999998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B40-9041-B009-1377F14F620E}"/>
            </c:ext>
          </c:extLst>
        </c:ser>
        <c:ser>
          <c:idx val="5"/>
          <c:order val="3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'24.107-A300'!$AA$3:$AA$108</c:f>
              <c:numCache>
                <c:formatCode>General</c:formatCode>
                <c:ptCount val="106"/>
                <c:pt idx="0">
                  <c:v>0.49129071000000002</c:v>
                </c:pt>
                <c:pt idx="1">
                  <c:v>0.49564795</c:v>
                </c:pt>
                <c:pt idx="2">
                  <c:v>0.49966161999999997</c:v>
                </c:pt>
                <c:pt idx="3">
                  <c:v>0.50367603000000005</c:v>
                </c:pt>
                <c:pt idx="4">
                  <c:v>0.50768992000000002</c:v>
                </c:pt>
                <c:pt idx="5">
                  <c:v>0.51170316000000005</c:v>
                </c:pt>
                <c:pt idx="6">
                  <c:v>0.51571736999999995</c:v>
                </c:pt>
                <c:pt idx="7">
                  <c:v>0.51973124999999998</c:v>
                </c:pt>
                <c:pt idx="8">
                  <c:v>0.52374513</c:v>
                </c:pt>
                <c:pt idx="9">
                  <c:v>0.52775901999999997</c:v>
                </c:pt>
                <c:pt idx="10">
                  <c:v>0.53177289999999999</c:v>
                </c:pt>
                <c:pt idx="11">
                  <c:v>0.53578678999999996</c:v>
                </c:pt>
                <c:pt idx="12">
                  <c:v>0.53980066999999998</c:v>
                </c:pt>
                <c:pt idx="13">
                  <c:v>0.54381455000000001</c:v>
                </c:pt>
                <c:pt idx="14">
                  <c:v>0.54782843999999997</c:v>
                </c:pt>
                <c:pt idx="15">
                  <c:v>0.55184232</c:v>
                </c:pt>
                <c:pt idx="16">
                  <c:v>0.55585620000000002</c:v>
                </c:pt>
                <c:pt idx="17">
                  <c:v>0.55987008999999999</c:v>
                </c:pt>
                <c:pt idx="18">
                  <c:v>0.56388397000000001</c:v>
                </c:pt>
                <c:pt idx="19">
                  <c:v>0.56789785000000004</c:v>
                </c:pt>
                <c:pt idx="20">
                  <c:v>0.57191174</c:v>
                </c:pt>
                <c:pt idx="21">
                  <c:v>0.57592573000000002</c:v>
                </c:pt>
                <c:pt idx="22">
                  <c:v>0.57993950999999999</c:v>
                </c:pt>
                <c:pt idx="23">
                  <c:v>0.58395436000000001</c:v>
                </c:pt>
                <c:pt idx="24">
                  <c:v>0.58796868000000002</c:v>
                </c:pt>
                <c:pt idx="25">
                  <c:v>0.59198287999999999</c:v>
                </c:pt>
                <c:pt idx="26">
                  <c:v>0.59599676999999995</c:v>
                </c:pt>
                <c:pt idx="27">
                  <c:v>0.60001064999999998</c:v>
                </c:pt>
                <c:pt idx="28">
                  <c:v>0.60402571999999999</c:v>
                </c:pt>
                <c:pt idx="29">
                  <c:v>0.60804024999999995</c:v>
                </c:pt>
                <c:pt idx="30">
                  <c:v>0.61239834999999998</c:v>
                </c:pt>
                <c:pt idx="31">
                  <c:v>0.61606952999999998</c:v>
                </c:pt>
                <c:pt idx="32">
                  <c:v>0.62008352</c:v>
                </c:pt>
                <c:pt idx="33">
                  <c:v>0.62409740000000002</c:v>
                </c:pt>
                <c:pt idx="34">
                  <c:v>0.62811128999999999</c:v>
                </c:pt>
                <c:pt idx="35">
                  <c:v>0.63212517000000001</c:v>
                </c:pt>
                <c:pt idx="36">
                  <c:v>0.63613894999999998</c:v>
                </c:pt>
                <c:pt idx="37">
                  <c:v>0.63981023999999997</c:v>
                </c:pt>
                <c:pt idx="38">
                  <c:v>0.64451223000000002</c:v>
                </c:pt>
                <c:pt idx="39">
                  <c:v>0.64818372999999996</c:v>
                </c:pt>
                <c:pt idx="40">
                  <c:v>0.65219859000000002</c:v>
                </c:pt>
                <c:pt idx="41">
                  <c:v>0.65621300999999999</c:v>
                </c:pt>
                <c:pt idx="42">
                  <c:v>0.66022851000000005</c:v>
                </c:pt>
                <c:pt idx="43">
                  <c:v>0.66424315</c:v>
                </c:pt>
                <c:pt idx="44">
                  <c:v>0.66825822000000001</c:v>
                </c:pt>
                <c:pt idx="45">
                  <c:v>0.67227263999999998</c:v>
                </c:pt>
                <c:pt idx="46">
                  <c:v>0.67628770000000005</c:v>
                </c:pt>
                <c:pt idx="47">
                  <c:v>0.68030234999999994</c:v>
                </c:pt>
                <c:pt idx="48">
                  <c:v>0.68431774000000001</c:v>
                </c:pt>
                <c:pt idx="49">
                  <c:v>0.68833292000000001</c:v>
                </c:pt>
                <c:pt idx="50">
                  <c:v>0.69234724000000003</c:v>
                </c:pt>
                <c:pt idx="51">
                  <c:v>0.69636198000000005</c:v>
                </c:pt>
                <c:pt idx="52">
                  <c:v>0.70037788000000001</c:v>
                </c:pt>
                <c:pt idx="53">
                  <c:v>0.70439342000000005</c:v>
                </c:pt>
                <c:pt idx="54">
                  <c:v>0.70840860000000005</c:v>
                </c:pt>
                <c:pt idx="55">
                  <c:v>0.71242355999999996</c:v>
                </c:pt>
                <c:pt idx="56">
                  <c:v>0.71643851999999997</c:v>
                </c:pt>
                <c:pt idx="57">
                  <c:v>0.72045391999999997</c:v>
                </c:pt>
                <c:pt idx="58">
                  <c:v>0.72447028000000002</c:v>
                </c:pt>
                <c:pt idx="59">
                  <c:v>0.72848654000000002</c:v>
                </c:pt>
                <c:pt idx="60">
                  <c:v>0.73181620000000003</c:v>
                </c:pt>
                <c:pt idx="61">
                  <c:v>0.73583363999999996</c:v>
                </c:pt>
                <c:pt idx="62">
                  <c:v>0.73985076000000005</c:v>
                </c:pt>
                <c:pt idx="63">
                  <c:v>0.74386907000000002</c:v>
                </c:pt>
                <c:pt idx="64">
                  <c:v>0.74788790999999999</c:v>
                </c:pt>
                <c:pt idx="65">
                  <c:v>0.75225054000000002</c:v>
                </c:pt>
                <c:pt idx="66">
                  <c:v>0.75627025999999997</c:v>
                </c:pt>
                <c:pt idx="67">
                  <c:v>0.76029029000000004</c:v>
                </c:pt>
                <c:pt idx="68">
                  <c:v>0.76396794999999995</c:v>
                </c:pt>
                <c:pt idx="69">
                  <c:v>0.76764646000000003</c:v>
                </c:pt>
                <c:pt idx="70">
                  <c:v>0.77132593999999999</c:v>
                </c:pt>
                <c:pt idx="71">
                  <c:v>0.77466261999999997</c:v>
                </c:pt>
                <c:pt idx="72">
                  <c:v>0.77800016000000005</c:v>
                </c:pt>
                <c:pt idx="73">
                  <c:v>0.78118944000000001</c:v>
                </c:pt>
                <c:pt idx="74">
                  <c:v>0.78410345999999997</c:v>
                </c:pt>
                <c:pt idx="75">
                  <c:v>0.78722097999999996</c:v>
                </c:pt>
                <c:pt idx="76">
                  <c:v>0.79024284</c:v>
                </c:pt>
                <c:pt idx="77">
                  <c:v>0.79337426</c:v>
                </c:pt>
                <c:pt idx="78">
                  <c:v>0.79619762000000005</c:v>
                </c:pt>
                <c:pt idx="79">
                  <c:v>0.79848412000000002</c:v>
                </c:pt>
                <c:pt idx="80">
                  <c:v>0.80090103000000001</c:v>
                </c:pt>
                <c:pt idx="81">
                  <c:v>0.80331792999999996</c:v>
                </c:pt>
                <c:pt idx="82">
                  <c:v>0.80521474999999998</c:v>
                </c:pt>
                <c:pt idx="83">
                  <c:v>0.80674206000000004</c:v>
                </c:pt>
                <c:pt idx="84">
                  <c:v>0.80863476999999995</c:v>
                </c:pt>
                <c:pt idx="85">
                  <c:v>0.81030484000000003</c:v>
                </c:pt>
                <c:pt idx="86">
                  <c:v>0.81222077000000004</c:v>
                </c:pt>
                <c:pt idx="87">
                  <c:v>0.81364771999999996</c:v>
                </c:pt>
                <c:pt idx="88">
                  <c:v>0.81501126999999995</c:v>
                </c:pt>
                <c:pt idx="89">
                  <c:v>0.81618807999999998</c:v>
                </c:pt>
                <c:pt idx="90">
                  <c:v>0.81755186000000002</c:v>
                </c:pt>
                <c:pt idx="91">
                  <c:v>0.81882345999999995</c:v>
                </c:pt>
                <c:pt idx="92">
                  <c:v>0.81993985999999996</c:v>
                </c:pt>
                <c:pt idx="93">
                  <c:v>0.82098671999999995</c:v>
                </c:pt>
                <c:pt idx="94">
                  <c:v>0.82186539000000003</c:v>
                </c:pt>
                <c:pt idx="95">
                  <c:v>0.82281413000000003</c:v>
                </c:pt>
                <c:pt idx="96">
                  <c:v>0.82364561000000003</c:v>
                </c:pt>
                <c:pt idx="97">
                  <c:v>0.82450811999999996</c:v>
                </c:pt>
                <c:pt idx="98">
                  <c:v>0.82486459999999995</c:v>
                </c:pt>
                <c:pt idx="99">
                  <c:v>0.82530924999999999</c:v>
                </c:pt>
                <c:pt idx="100">
                  <c:v>0.82605932999999998</c:v>
                </c:pt>
                <c:pt idx="101">
                  <c:v>0.82659210999999999</c:v>
                </c:pt>
                <c:pt idx="102">
                  <c:v>0.82693457000000004</c:v>
                </c:pt>
                <c:pt idx="103">
                  <c:v>0.82745504999999997</c:v>
                </c:pt>
                <c:pt idx="104">
                  <c:v>0.82793053000000005</c:v>
                </c:pt>
                <c:pt idx="105">
                  <c:v>0.82842393000000003</c:v>
                </c:pt>
              </c:numCache>
            </c:numRef>
          </c:xVal>
          <c:yVal>
            <c:numRef>
              <c:f>'24.107-A300'!$AC$3:$AC$108</c:f>
              <c:numCache>
                <c:formatCode>General</c:formatCode>
                <c:ptCount val="106"/>
                <c:pt idx="0">
                  <c:v>282.37012763412793</c:v>
                </c:pt>
                <c:pt idx="1">
                  <c:v>282.3704124187139</c:v>
                </c:pt>
                <c:pt idx="2">
                  <c:v>282.37072120146684</c:v>
                </c:pt>
                <c:pt idx="3">
                  <c:v>282.3710812094356</c:v>
                </c:pt>
                <c:pt idx="4">
                  <c:v>282.37149954544202</c:v>
                </c:pt>
                <c:pt idx="5">
                  <c:v>282.37198422482641</c:v>
                </c:pt>
                <c:pt idx="6">
                  <c:v>282.37254443319836</c:v>
                </c:pt>
                <c:pt idx="7">
                  <c:v>282.37319000036985</c:v>
                </c:pt>
                <c:pt idx="8">
                  <c:v>282.37393206533068</c:v>
                </c:pt>
                <c:pt idx="9">
                  <c:v>282.37478292798693</c:v>
                </c:pt>
                <c:pt idx="10">
                  <c:v>282.37575618838076</c:v>
                </c:pt>
                <c:pt idx="11">
                  <c:v>282.37686687457165</c:v>
                </c:pt>
                <c:pt idx="12">
                  <c:v>282.37813154280406</c:v>
                </c:pt>
                <c:pt idx="13">
                  <c:v>282.37956842361166</c:v>
                </c:pt>
                <c:pt idx="14">
                  <c:v>282.38119755126564</c:v>
                </c:pt>
                <c:pt idx="15">
                  <c:v>282.3830408940982</c:v>
                </c:pt>
                <c:pt idx="16">
                  <c:v>282.38512253224548</c:v>
                </c:pt>
                <c:pt idx="17">
                  <c:v>282.38746881108779</c:v>
                </c:pt>
                <c:pt idx="18">
                  <c:v>282.39010849388529</c:v>
                </c:pt>
                <c:pt idx="19">
                  <c:v>282.39307297997198</c:v>
                </c:pt>
                <c:pt idx="20">
                  <c:v>282.39639648496529</c:v>
                </c:pt>
                <c:pt idx="21">
                  <c:v>282.40011632547839</c:v>
                </c:pt>
                <c:pt idx="22">
                  <c:v>282.40427265832631</c:v>
                </c:pt>
                <c:pt idx="23">
                  <c:v>282.40891089552338</c:v>
                </c:pt>
                <c:pt idx="24">
                  <c:v>282.41407694066675</c:v>
                </c:pt>
                <c:pt idx="25">
                  <c:v>282.41982281143146</c:v>
                </c:pt>
                <c:pt idx="26">
                  <c:v>282.42620398737898</c:v>
                </c:pt>
                <c:pt idx="27">
                  <c:v>282.43328123236057</c:v>
                </c:pt>
                <c:pt idx="28">
                  <c:v>282.44112219043632</c:v>
                </c:pt>
                <c:pt idx="29">
                  <c:v>282.44979403512559</c:v>
                </c:pt>
                <c:pt idx="30">
                  <c:v>282.46023820888126</c:v>
                </c:pt>
                <c:pt idx="31">
                  <c:v>282.46994321333494</c:v>
                </c:pt>
                <c:pt idx="32">
                  <c:v>282.4815879290249</c:v>
                </c:pt>
                <c:pt idx="33">
                  <c:v>282.49440375259633</c:v>
                </c:pt>
                <c:pt idx="34">
                  <c:v>282.50849248745135</c:v>
                </c:pt>
                <c:pt idx="35">
                  <c:v>282.52396297821554</c:v>
                </c:pt>
                <c:pt idx="36">
                  <c:v>282.5409316438886</c:v>
                </c:pt>
                <c:pt idx="37">
                  <c:v>282.5578709624865</c:v>
                </c:pt>
                <c:pt idx="38">
                  <c:v>282.58171405515384</c:v>
                </c:pt>
                <c:pt idx="39">
                  <c:v>282.60214611889677</c:v>
                </c:pt>
                <c:pt idx="40">
                  <c:v>282.62646167212893</c:v>
                </c:pt>
                <c:pt idx="41">
                  <c:v>282.65299491293388</c:v>
                </c:pt>
                <c:pt idx="42">
                  <c:v>282.68193212599516</c:v>
                </c:pt>
                <c:pt idx="43">
                  <c:v>282.7134471594224</c:v>
                </c:pt>
                <c:pt idx="44">
                  <c:v>282.74775005439579</c:v>
                </c:pt>
                <c:pt idx="45">
                  <c:v>282.78504506209595</c:v>
                </c:pt>
                <c:pt idx="46">
                  <c:v>282.82557214369217</c:v>
                </c:pt>
                <c:pt idx="47">
                  <c:v>282.86956403248689</c:v>
                </c:pt>
                <c:pt idx="48">
                  <c:v>282.91729288938308</c:v>
                </c:pt>
                <c:pt idx="49">
                  <c:v>282.96902426598172</c:v>
                </c:pt>
                <c:pt idx="50">
                  <c:v>283.02504217485159</c:v>
                </c:pt>
                <c:pt idx="51">
                  <c:v>283.08568577127727</c:v>
                </c:pt>
                <c:pt idx="52">
                  <c:v>283.15165541536408</c:v>
                </c:pt>
                <c:pt idx="53">
                  <c:v>283.2247112278443</c:v>
                </c:pt>
                <c:pt idx="54">
                  <c:v>283.30790432870265</c:v>
                </c:pt>
                <c:pt idx="55">
                  <c:v>283.40555962035961</c:v>
                </c:pt>
                <c:pt idx="56">
                  <c:v>283.52327829690034</c:v>
                </c:pt>
                <c:pt idx="57">
                  <c:v>283.66794963832564</c:v>
                </c:pt>
                <c:pt idx="58">
                  <c:v>283.84776075996996</c:v>
                </c:pt>
                <c:pt idx="59">
                  <c:v>284.07211114615814</c:v>
                </c:pt>
                <c:pt idx="60">
                  <c:v>284.29950354499988</c:v>
                </c:pt>
                <c:pt idx="61">
                  <c:v>284.63408327504771</c:v>
                </c:pt>
                <c:pt idx="62">
                  <c:v>285.04686685546494</c:v>
                </c:pt>
                <c:pt idx="63">
                  <c:v>285.55241094681884</c:v>
                </c:pt>
                <c:pt idx="64">
                  <c:v>286.16636916276866</c:v>
                </c:pt>
                <c:pt idx="65">
                  <c:v>286.97530244407449</c:v>
                </c:pt>
                <c:pt idx="66">
                  <c:v>287.87159674494808</c:v>
                </c:pt>
                <c:pt idx="67">
                  <c:v>288.9329917345525</c:v>
                </c:pt>
                <c:pt idx="68">
                  <c:v>290.06641414600784</c:v>
                </c:pt>
                <c:pt idx="69">
                  <c:v>291.37292796033262</c:v>
                </c:pt>
                <c:pt idx="70">
                  <c:v>292.87071123861716</c:v>
                </c:pt>
                <c:pt idx="71">
                  <c:v>294.40989719838899</c:v>
                </c:pt>
                <c:pt idx="72">
                  <c:v>296.13693727765684</c:v>
                </c:pt>
                <c:pt idx="73">
                  <c:v>297.97663456704828</c:v>
                </c:pt>
                <c:pt idx="74">
                  <c:v>299.83142753119967</c:v>
                </c:pt>
                <c:pt idx="75">
                  <c:v>302.01251549067484</c:v>
                </c:pt>
                <c:pt idx="76">
                  <c:v>304.33378959847147</c:v>
                </c:pt>
                <c:pt idx="77">
                  <c:v>306.96860062792916</c:v>
                </c:pt>
                <c:pt idx="78">
                  <c:v>309.55680097951637</c:v>
                </c:pt>
                <c:pt idx="79">
                  <c:v>311.8087810788133</c:v>
                </c:pt>
                <c:pt idx="80">
                  <c:v>314.34838279345138</c:v>
                </c:pt>
                <c:pt idx="81">
                  <c:v>317.05901572759734</c:v>
                </c:pt>
                <c:pt idx="82">
                  <c:v>319.31119699842986</c:v>
                </c:pt>
                <c:pt idx="83">
                  <c:v>321.20728306857586</c:v>
                </c:pt>
                <c:pt idx="84">
                  <c:v>323.66256057793697</c:v>
                </c:pt>
                <c:pt idx="85">
                  <c:v>325.92898715585875</c:v>
                </c:pt>
                <c:pt idx="86">
                  <c:v>328.64819518341136</c:v>
                </c:pt>
                <c:pt idx="87">
                  <c:v>330.75851045465373</c:v>
                </c:pt>
                <c:pt idx="88">
                  <c:v>332.8447591380903</c:v>
                </c:pt>
                <c:pt idx="89">
                  <c:v>334.70127039169427</c:v>
                </c:pt>
                <c:pt idx="90">
                  <c:v>336.91902449017789</c:v>
                </c:pt>
                <c:pt idx="91">
                  <c:v>339.05232919100428</c:v>
                </c:pt>
                <c:pt idx="92">
                  <c:v>340.97839493271272</c:v>
                </c:pt>
                <c:pt idx="93">
                  <c:v>342.8304571209797</c:v>
                </c:pt>
                <c:pt idx="94">
                  <c:v>344.41986691507668</c:v>
                </c:pt>
                <c:pt idx="95">
                  <c:v>346.17233572932298</c:v>
                </c:pt>
                <c:pt idx="96">
                  <c:v>347.73964245905427</c:v>
                </c:pt>
                <c:pt idx="97">
                  <c:v>349.39689747604234</c:v>
                </c:pt>
                <c:pt idx="98">
                  <c:v>350.09130553179961</c:v>
                </c:pt>
                <c:pt idx="99">
                  <c:v>350.96528306715697</c:v>
                </c:pt>
                <c:pt idx="100">
                  <c:v>352.4594204247939</c:v>
                </c:pt>
                <c:pt idx="101">
                  <c:v>353.53595687612528</c:v>
                </c:pt>
                <c:pt idx="102">
                  <c:v>354.2346775115754</c:v>
                </c:pt>
                <c:pt idx="103">
                  <c:v>355.30679138119575</c:v>
                </c:pt>
                <c:pt idx="104">
                  <c:v>356.29701728475061</c:v>
                </c:pt>
                <c:pt idx="105">
                  <c:v>357.33555318901483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5D-2544-9E75-6E720F8004CF}"/>
            </c:ext>
          </c:extLst>
        </c:ser>
        <c:ser>
          <c:idx val="7"/>
          <c:order val="4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'24.107-A300'!$U$3:$U$108</c:f>
              <c:numCache>
                <c:formatCode>General</c:formatCode>
                <c:ptCount val="106"/>
                <c:pt idx="0">
                  <c:v>0.49248111</c:v>
                </c:pt>
                <c:pt idx="1">
                  <c:v>0.49649531000000002</c:v>
                </c:pt>
                <c:pt idx="2">
                  <c:v>0.50050908999999999</c:v>
                </c:pt>
                <c:pt idx="3">
                  <c:v>0.50452297000000002</c:v>
                </c:pt>
                <c:pt idx="4">
                  <c:v>0.50853685000000004</c:v>
                </c:pt>
                <c:pt idx="5">
                  <c:v>0.51255074</c:v>
                </c:pt>
                <c:pt idx="6">
                  <c:v>0.51656462000000003</c:v>
                </c:pt>
                <c:pt idx="7">
                  <c:v>0.52057850000000006</c:v>
                </c:pt>
                <c:pt idx="8">
                  <c:v>0.52459239000000002</c:v>
                </c:pt>
                <c:pt idx="9">
                  <c:v>0.52860627000000004</c:v>
                </c:pt>
                <c:pt idx="10">
                  <c:v>0.53262016000000001</c:v>
                </c:pt>
                <c:pt idx="11">
                  <c:v>0.53663404000000003</c:v>
                </c:pt>
                <c:pt idx="12">
                  <c:v>0.54064791999999995</c:v>
                </c:pt>
                <c:pt idx="13">
                  <c:v>0.54466181000000002</c:v>
                </c:pt>
                <c:pt idx="14">
                  <c:v>0.54867569000000005</c:v>
                </c:pt>
                <c:pt idx="15">
                  <c:v>0.55268956999999996</c:v>
                </c:pt>
                <c:pt idx="16">
                  <c:v>0.55670346000000004</c:v>
                </c:pt>
                <c:pt idx="17">
                  <c:v>0.56071733999999995</c:v>
                </c:pt>
                <c:pt idx="18">
                  <c:v>0.56473123000000003</c:v>
                </c:pt>
                <c:pt idx="19">
                  <c:v>0.56874511000000005</c:v>
                </c:pt>
                <c:pt idx="20">
                  <c:v>0.57275898999999997</c:v>
                </c:pt>
                <c:pt idx="21">
                  <c:v>0.57677288000000004</c:v>
                </c:pt>
                <c:pt idx="22">
                  <c:v>0.58078675999999996</c:v>
                </c:pt>
                <c:pt idx="23">
                  <c:v>0.58480063999999998</c:v>
                </c:pt>
                <c:pt idx="24">
                  <c:v>0.58881452999999995</c:v>
                </c:pt>
                <c:pt idx="25">
                  <c:v>0.59282840999999997</c:v>
                </c:pt>
                <c:pt idx="26">
                  <c:v>0.59684229</c:v>
                </c:pt>
                <c:pt idx="27">
                  <c:v>0.60085617999999996</c:v>
                </c:pt>
                <c:pt idx="28">
                  <c:v>0.60487005999999999</c:v>
                </c:pt>
                <c:pt idx="29">
                  <c:v>0.60888416000000001</c:v>
                </c:pt>
                <c:pt idx="30">
                  <c:v>0.61289782999999998</c:v>
                </c:pt>
                <c:pt idx="31">
                  <c:v>0.61691171</c:v>
                </c:pt>
                <c:pt idx="32">
                  <c:v>0.62092559999999997</c:v>
                </c:pt>
                <c:pt idx="33">
                  <c:v>0.62493947999999999</c:v>
                </c:pt>
                <c:pt idx="34">
                  <c:v>0.62895336000000002</c:v>
                </c:pt>
                <c:pt idx="35">
                  <c:v>0.63296724999999998</c:v>
                </c:pt>
                <c:pt idx="36">
                  <c:v>0.63698113000000001</c:v>
                </c:pt>
                <c:pt idx="37">
                  <c:v>0.64099501999999997</c:v>
                </c:pt>
                <c:pt idx="38">
                  <c:v>0.6450089</c:v>
                </c:pt>
                <c:pt idx="39">
                  <c:v>0.64902278000000002</c:v>
                </c:pt>
                <c:pt idx="40">
                  <c:v>0.65303666999999999</c:v>
                </c:pt>
                <c:pt idx="41">
                  <c:v>0.65705055000000001</c:v>
                </c:pt>
                <c:pt idx="42">
                  <c:v>0.66106388999999999</c:v>
                </c:pt>
                <c:pt idx="43">
                  <c:v>0.66507744999999996</c:v>
                </c:pt>
                <c:pt idx="44">
                  <c:v>0.66909145000000003</c:v>
                </c:pt>
                <c:pt idx="45">
                  <c:v>0.67310597999999999</c:v>
                </c:pt>
                <c:pt idx="46">
                  <c:v>0.67711911000000002</c:v>
                </c:pt>
                <c:pt idx="47">
                  <c:v>0.68113319999999999</c:v>
                </c:pt>
                <c:pt idx="48">
                  <c:v>0.68514655000000002</c:v>
                </c:pt>
                <c:pt idx="49">
                  <c:v>0.68916043999999999</c:v>
                </c:pt>
                <c:pt idx="50">
                  <c:v>0.69317432000000001</c:v>
                </c:pt>
                <c:pt idx="51">
                  <c:v>0.69718820999999997</c:v>
                </c:pt>
                <c:pt idx="52">
                  <c:v>0.70120327000000005</c:v>
                </c:pt>
                <c:pt idx="53">
                  <c:v>0.70521747999999995</c:v>
                </c:pt>
                <c:pt idx="54">
                  <c:v>0.70923190000000003</c:v>
                </c:pt>
                <c:pt idx="55">
                  <c:v>0.71324578000000005</c:v>
                </c:pt>
                <c:pt idx="56">
                  <c:v>0.71726020999999995</c:v>
                </c:pt>
                <c:pt idx="57">
                  <c:v>0.72127441000000003</c:v>
                </c:pt>
                <c:pt idx="58">
                  <c:v>0.72528904999999999</c:v>
                </c:pt>
                <c:pt idx="59">
                  <c:v>0.72930304999999995</c:v>
                </c:pt>
                <c:pt idx="60">
                  <c:v>0.73331853999999996</c:v>
                </c:pt>
                <c:pt idx="61">
                  <c:v>0.73733373000000002</c:v>
                </c:pt>
                <c:pt idx="62">
                  <c:v>0.74100555000000001</c:v>
                </c:pt>
                <c:pt idx="63">
                  <c:v>0.74536581000000002</c:v>
                </c:pt>
                <c:pt idx="64">
                  <c:v>0.74938238999999995</c:v>
                </c:pt>
                <c:pt idx="65">
                  <c:v>0.75339919</c:v>
                </c:pt>
                <c:pt idx="66">
                  <c:v>0.75741619999999998</c:v>
                </c:pt>
                <c:pt idx="67">
                  <c:v>0.76143450999999995</c:v>
                </c:pt>
                <c:pt idx="68">
                  <c:v>0.76545313999999998</c:v>
                </c:pt>
                <c:pt idx="69">
                  <c:v>0.76947241</c:v>
                </c:pt>
                <c:pt idx="70">
                  <c:v>0.77314822999999999</c:v>
                </c:pt>
                <c:pt idx="71">
                  <c:v>0.77716901999999999</c:v>
                </c:pt>
                <c:pt idx="72">
                  <c:v>0.78084580999999997</c:v>
                </c:pt>
                <c:pt idx="73">
                  <c:v>0.78452345999999995</c:v>
                </c:pt>
                <c:pt idx="74">
                  <c:v>0.78785959000000005</c:v>
                </c:pt>
                <c:pt idx="75">
                  <c:v>0.79153952000000005</c:v>
                </c:pt>
                <c:pt idx="76">
                  <c:v>0.79487750000000001</c:v>
                </c:pt>
                <c:pt idx="77">
                  <c:v>0.79796560999999999</c:v>
                </c:pt>
                <c:pt idx="78">
                  <c:v>0.80070987999999998</c:v>
                </c:pt>
                <c:pt idx="79">
                  <c:v>0.80384281999999996</c:v>
                </c:pt>
                <c:pt idx="80">
                  <c:v>0.80648366999999999</c:v>
                </c:pt>
                <c:pt idx="81">
                  <c:v>0.80913332000000004</c:v>
                </c:pt>
                <c:pt idx="82">
                  <c:v>0.81137636000000002</c:v>
                </c:pt>
                <c:pt idx="83">
                  <c:v>0.81383574000000003</c:v>
                </c:pt>
                <c:pt idx="84">
                  <c:v>0.81627269999999996</c:v>
                </c:pt>
                <c:pt idx="85">
                  <c:v>0.81834848000000004</c:v>
                </c:pt>
                <c:pt idx="86">
                  <c:v>0.82011966999999997</c:v>
                </c:pt>
                <c:pt idx="87">
                  <c:v>0.82185399000000003</c:v>
                </c:pt>
                <c:pt idx="88">
                  <c:v>0.82386559000000004</c:v>
                </c:pt>
                <c:pt idx="89">
                  <c:v>0.82540362</c:v>
                </c:pt>
                <c:pt idx="90">
                  <c:v>0.82699871999999996</c:v>
                </c:pt>
                <c:pt idx="91">
                  <c:v>0.82836385999999995</c:v>
                </c:pt>
                <c:pt idx="92">
                  <c:v>0.82961525000000003</c:v>
                </c:pt>
                <c:pt idx="93">
                  <c:v>0.83077942999999999</c:v>
                </c:pt>
                <c:pt idx="94">
                  <c:v>0.83192750000000004</c:v>
                </c:pt>
                <c:pt idx="95">
                  <c:v>0.83279038999999999</c:v>
                </c:pt>
                <c:pt idx="96">
                  <c:v>0.83387381999999999</c:v>
                </c:pt>
                <c:pt idx="97">
                  <c:v>0.83483320999999999</c:v>
                </c:pt>
                <c:pt idx="98">
                  <c:v>0.83560097</c:v>
                </c:pt>
                <c:pt idx="99">
                  <c:v>0.83637008999999995</c:v>
                </c:pt>
                <c:pt idx="100">
                  <c:v>0.83688819000000003</c:v>
                </c:pt>
                <c:pt idx="101">
                  <c:v>0.83752185000000001</c:v>
                </c:pt>
                <c:pt idx="102">
                  <c:v>0.83792897</c:v>
                </c:pt>
                <c:pt idx="103">
                  <c:v>0.83828599999999998</c:v>
                </c:pt>
                <c:pt idx="104">
                  <c:v>0.83871720000000005</c:v>
                </c:pt>
                <c:pt idx="105">
                  <c:v>0.83898265000000005</c:v>
                </c:pt>
              </c:numCache>
            </c:numRef>
          </c:xVal>
          <c:yVal>
            <c:numRef>
              <c:f>'24.107-A300'!$V$3:$V$108</c:f>
              <c:numCache>
                <c:formatCode>General</c:formatCode>
                <c:ptCount val="106"/>
                <c:pt idx="0">
                  <c:v>257.94774699999999</c:v>
                </c:pt>
                <c:pt idx="1">
                  <c:v>257.99174099999999</c:v>
                </c:pt>
                <c:pt idx="2">
                  <c:v>257.973724</c:v>
                </c:pt>
                <c:pt idx="3">
                  <c:v>257.97142300000002</c:v>
                </c:pt>
                <c:pt idx="4">
                  <c:v>257.96912099999997</c:v>
                </c:pt>
                <c:pt idx="5">
                  <c:v>257.96681999999998</c:v>
                </c:pt>
                <c:pt idx="6">
                  <c:v>257.964518</c:v>
                </c:pt>
                <c:pt idx="7">
                  <c:v>257.96221700000001</c:v>
                </c:pt>
                <c:pt idx="8">
                  <c:v>257.95991500000002</c:v>
                </c:pt>
                <c:pt idx="9">
                  <c:v>257.95761399999998</c:v>
                </c:pt>
                <c:pt idx="10">
                  <c:v>257.95531199999999</c:v>
                </c:pt>
                <c:pt idx="11">
                  <c:v>257.953011</c:v>
                </c:pt>
                <c:pt idx="12">
                  <c:v>257.95070900000002</c:v>
                </c:pt>
                <c:pt idx="13">
                  <c:v>257.94840799999997</c:v>
                </c:pt>
                <c:pt idx="14">
                  <c:v>257.94610599999999</c:v>
                </c:pt>
                <c:pt idx="15">
                  <c:v>257.943804</c:v>
                </c:pt>
                <c:pt idx="16">
                  <c:v>257.94150300000001</c:v>
                </c:pt>
                <c:pt idx="17">
                  <c:v>257.93920100000003</c:v>
                </c:pt>
                <c:pt idx="18">
                  <c:v>257.93689999999998</c:v>
                </c:pt>
                <c:pt idx="19">
                  <c:v>257.93459799999999</c:v>
                </c:pt>
                <c:pt idx="20">
                  <c:v>257.93229700000001</c:v>
                </c:pt>
                <c:pt idx="21">
                  <c:v>257.92999500000002</c:v>
                </c:pt>
                <c:pt idx="22">
                  <c:v>257.92769399999997</c:v>
                </c:pt>
                <c:pt idx="23">
                  <c:v>257.92539199999999</c:v>
                </c:pt>
                <c:pt idx="24">
                  <c:v>257.923091</c:v>
                </c:pt>
                <c:pt idx="25">
                  <c:v>257.92078900000001</c:v>
                </c:pt>
                <c:pt idx="26">
                  <c:v>257.91848800000002</c:v>
                </c:pt>
                <c:pt idx="27">
                  <c:v>257.91618599999998</c:v>
                </c:pt>
                <c:pt idx="28">
                  <c:v>257.913884</c:v>
                </c:pt>
                <c:pt idx="29">
                  <c:v>257.94301300000001</c:v>
                </c:pt>
                <c:pt idx="30">
                  <c:v>257.90928100000002</c:v>
                </c:pt>
                <c:pt idx="31">
                  <c:v>257.90697999999998</c:v>
                </c:pt>
                <c:pt idx="32">
                  <c:v>257.90467799999999</c:v>
                </c:pt>
                <c:pt idx="33">
                  <c:v>257.902377</c:v>
                </c:pt>
                <c:pt idx="34">
                  <c:v>257.90007500000002</c:v>
                </c:pt>
                <c:pt idx="35">
                  <c:v>257.89777400000003</c:v>
                </c:pt>
                <c:pt idx="36">
                  <c:v>257.89547199999998</c:v>
                </c:pt>
                <c:pt idx="37">
                  <c:v>257.893171</c:v>
                </c:pt>
                <c:pt idx="38">
                  <c:v>257.89086900000001</c:v>
                </c:pt>
                <c:pt idx="39">
                  <c:v>257.88856800000002</c:v>
                </c:pt>
                <c:pt idx="40">
                  <c:v>257.88626599999998</c:v>
                </c:pt>
                <c:pt idx="41">
                  <c:v>257.88396399999999</c:v>
                </c:pt>
                <c:pt idx="42">
                  <c:v>257.803087</c:v>
                </c:pt>
                <c:pt idx="43">
                  <c:v>257.75364000000002</c:v>
                </c:pt>
                <c:pt idx="44">
                  <c:v>257.76705299999998</c:v>
                </c:pt>
                <c:pt idx="45">
                  <c:v>257.85904299999999</c:v>
                </c:pt>
                <c:pt idx="46">
                  <c:v>257.746735</c:v>
                </c:pt>
                <c:pt idx="47">
                  <c:v>257.77586400000001</c:v>
                </c:pt>
                <c:pt idx="48">
                  <c:v>257.69583599999999</c:v>
                </c:pt>
                <c:pt idx="49">
                  <c:v>257.693534</c:v>
                </c:pt>
                <c:pt idx="50">
                  <c:v>257.69123300000001</c:v>
                </c:pt>
                <c:pt idx="51">
                  <c:v>257.68893100000003</c:v>
                </c:pt>
                <c:pt idx="52">
                  <c:v>257.85864800000002</c:v>
                </c:pt>
                <c:pt idx="53">
                  <c:v>257.90349200000003</c:v>
                </c:pt>
                <c:pt idx="54">
                  <c:v>257.97976599999998</c:v>
                </c:pt>
                <c:pt idx="55">
                  <c:v>257.977464</c:v>
                </c:pt>
                <c:pt idx="56">
                  <c:v>258.05373900000001</c:v>
                </c:pt>
                <c:pt idx="57">
                  <c:v>258.09858300000002</c:v>
                </c:pt>
                <c:pt idx="58">
                  <c:v>258.20628799999997</c:v>
                </c:pt>
                <c:pt idx="59">
                  <c:v>258.21970099999999</c:v>
                </c:pt>
                <c:pt idx="60">
                  <c:v>258.45227799999998</c:v>
                </c:pt>
                <c:pt idx="61">
                  <c:v>258.639409</c:v>
                </c:pt>
                <c:pt idx="62">
                  <c:v>258.81017100000003</c:v>
                </c:pt>
                <c:pt idx="63">
                  <c:v>259.26341300000001</c:v>
                </c:pt>
                <c:pt idx="64">
                  <c:v>259.65399200000002</c:v>
                </c:pt>
                <c:pt idx="65">
                  <c:v>260.07600000000002</c:v>
                </c:pt>
                <c:pt idx="66">
                  <c:v>260.52943900000002</c:v>
                </c:pt>
                <c:pt idx="67">
                  <c:v>261.17146100000002</c:v>
                </c:pt>
                <c:pt idx="68">
                  <c:v>261.86062800000002</c:v>
                </c:pt>
                <c:pt idx="69">
                  <c:v>262.64408600000002</c:v>
                </c:pt>
                <c:pt idx="70">
                  <c:v>263.39631100000003</c:v>
                </c:pt>
                <c:pt idx="71">
                  <c:v>264.39978200000002</c:v>
                </c:pt>
                <c:pt idx="72">
                  <c:v>265.29429299999998</c:v>
                </c:pt>
                <c:pt idx="73">
                  <c:v>266.314525</c:v>
                </c:pt>
                <c:pt idx="74">
                  <c:v>267.58639699999998</c:v>
                </c:pt>
                <c:pt idx="75">
                  <c:v>268.93749800000001</c:v>
                </c:pt>
                <c:pt idx="76">
                  <c:v>270.478228</c:v>
                </c:pt>
                <c:pt idx="77">
                  <c:v>272.16502800000001</c:v>
                </c:pt>
                <c:pt idx="78">
                  <c:v>273.76531799999998</c:v>
                </c:pt>
                <c:pt idx="79">
                  <c:v>275.60447199999999</c:v>
                </c:pt>
                <c:pt idx="80">
                  <c:v>277.57147099999997</c:v>
                </c:pt>
                <c:pt idx="81">
                  <c:v>279.54625099999998</c:v>
                </c:pt>
                <c:pt idx="82">
                  <c:v>281.45396799999997</c:v>
                </c:pt>
                <c:pt idx="83">
                  <c:v>283.667663</c:v>
                </c:pt>
                <c:pt idx="84">
                  <c:v>285.86460599999998</c:v>
                </c:pt>
                <c:pt idx="85">
                  <c:v>288.059911</c:v>
                </c:pt>
                <c:pt idx="86">
                  <c:v>290.26073000000002</c:v>
                </c:pt>
                <c:pt idx="87">
                  <c:v>292.716655</c:v>
                </c:pt>
                <c:pt idx="88">
                  <c:v>295.59952399999997</c:v>
                </c:pt>
                <c:pt idx="89">
                  <c:v>298.17454900000001</c:v>
                </c:pt>
                <c:pt idx="90">
                  <c:v>300.82856600000002</c:v>
                </c:pt>
                <c:pt idx="91">
                  <c:v>303.51024999999998</c:v>
                </c:pt>
                <c:pt idx="92">
                  <c:v>306.09541400000001</c:v>
                </c:pt>
                <c:pt idx="93">
                  <c:v>308.62435699999997</c:v>
                </c:pt>
                <c:pt idx="94">
                  <c:v>311.00922600000001</c:v>
                </c:pt>
                <c:pt idx="95">
                  <c:v>313.61695400000002</c:v>
                </c:pt>
                <c:pt idx="96">
                  <c:v>316.12822599999998</c:v>
                </c:pt>
                <c:pt idx="97">
                  <c:v>318.84222799999998</c:v>
                </c:pt>
                <c:pt idx="98">
                  <c:v>321.049509</c:v>
                </c:pt>
                <c:pt idx="99">
                  <c:v>323.45435099999997</c:v>
                </c:pt>
                <c:pt idx="100">
                  <c:v>325.83838400000002</c:v>
                </c:pt>
                <c:pt idx="101">
                  <c:v>328.81344300000001</c:v>
                </c:pt>
                <c:pt idx="102">
                  <c:v>331.27257600000002</c:v>
                </c:pt>
                <c:pt idx="103">
                  <c:v>333.27953500000001</c:v>
                </c:pt>
                <c:pt idx="104">
                  <c:v>336.46184</c:v>
                </c:pt>
                <c:pt idx="105">
                  <c:v>338.58579600000002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B40-9041-B009-1377F14F620E}"/>
            </c:ext>
          </c:extLst>
        </c:ser>
        <c:ser>
          <c:idx val="6"/>
          <c:order val="5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'24.107-A300'!$U$3:$U$108</c:f>
              <c:numCache>
                <c:formatCode>General</c:formatCode>
                <c:ptCount val="106"/>
                <c:pt idx="0">
                  <c:v>0.49248111</c:v>
                </c:pt>
                <c:pt idx="1">
                  <c:v>0.49649531000000002</c:v>
                </c:pt>
                <c:pt idx="2">
                  <c:v>0.50050908999999999</c:v>
                </c:pt>
                <c:pt idx="3">
                  <c:v>0.50452297000000002</c:v>
                </c:pt>
                <c:pt idx="4">
                  <c:v>0.50853685000000004</c:v>
                </c:pt>
                <c:pt idx="5">
                  <c:v>0.51255074</c:v>
                </c:pt>
                <c:pt idx="6">
                  <c:v>0.51656462000000003</c:v>
                </c:pt>
                <c:pt idx="7">
                  <c:v>0.52057850000000006</c:v>
                </c:pt>
                <c:pt idx="8">
                  <c:v>0.52459239000000002</c:v>
                </c:pt>
                <c:pt idx="9">
                  <c:v>0.52860627000000004</c:v>
                </c:pt>
                <c:pt idx="10">
                  <c:v>0.53262016000000001</c:v>
                </c:pt>
                <c:pt idx="11">
                  <c:v>0.53663404000000003</c:v>
                </c:pt>
                <c:pt idx="12">
                  <c:v>0.54064791999999995</c:v>
                </c:pt>
                <c:pt idx="13">
                  <c:v>0.54466181000000002</c:v>
                </c:pt>
                <c:pt idx="14">
                  <c:v>0.54867569000000005</c:v>
                </c:pt>
                <c:pt idx="15">
                  <c:v>0.55268956999999996</c:v>
                </c:pt>
                <c:pt idx="16">
                  <c:v>0.55670346000000004</c:v>
                </c:pt>
                <c:pt idx="17">
                  <c:v>0.56071733999999995</c:v>
                </c:pt>
                <c:pt idx="18">
                  <c:v>0.56473123000000003</c:v>
                </c:pt>
                <c:pt idx="19">
                  <c:v>0.56874511000000005</c:v>
                </c:pt>
                <c:pt idx="20">
                  <c:v>0.57275898999999997</c:v>
                </c:pt>
                <c:pt idx="21">
                  <c:v>0.57677288000000004</c:v>
                </c:pt>
                <c:pt idx="22">
                  <c:v>0.58078675999999996</c:v>
                </c:pt>
                <c:pt idx="23">
                  <c:v>0.58480063999999998</c:v>
                </c:pt>
                <c:pt idx="24">
                  <c:v>0.58881452999999995</c:v>
                </c:pt>
                <c:pt idx="25">
                  <c:v>0.59282840999999997</c:v>
                </c:pt>
                <c:pt idx="26">
                  <c:v>0.59684229</c:v>
                </c:pt>
                <c:pt idx="27">
                  <c:v>0.60085617999999996</c:v>
                </c:pt>
                <c:pt idx="28">
                  <c:v>0.60487005999999999</c:v>
                </c:pt>
                <c:pt idx="29">
                  <c:v>0.60888416000000001</c:v>
                </c:pt>
                <c:pt idx="30">
                  <c:v>0.61289782999999998</c:v>
                </c:pt>
                <c:pt idx="31">
                  <c:v>0.61691171</c:v>
                </c:pt>
                <c:pt idx="32">
                  <c:v>0.62092559999999997</c:v>
                </c:pt>
                <c:pt idx="33">
                  <c:v>0.62493947999999999</c:v>
                </c:pt>
                <c:pt idx="34">
                  <c:v>0.62895336000000002</c:v>
                </c:pt>
                <c:pt idx="35">
                  <c:v>0.63296724999999998</c:v>
                </c:pt>
                <c:pt idx="36">
                  <c:v>0.63698113000000001</c:v>
                </c:pt>
                <c:pt idx="37">
                  <c:v>0.64099501999999997</c:v>
                </c:pt>
                <c:pt idx="38">
                  <c:v>0.6450089</c:v>
                </c:pt>
                <c:pt idx="39">
                  <c:v>0.64902278000000002</c:v>
                </c:pt>
                <c:pt idx="40">
                  <c:v>0.65303666999999999</c:v>
                </c:pt>
                <c:pt idx="41">
                  <c:v>0.65705055000000001</c:v>
                </c:pt>
                <c:pt idx="42">
                  <c:v>0.66106388999999999</c:v>
                </c:pt>
                <c:pt idx="43">
                  <c:v>0.66507744999999996</c:v>
                </c:pt>
                <c:pt idx="44">
                  <c:v>0.66909145000000003</c:v>
                </c:pt>
                <c:pt idx="45">
                  <c:v>0.67310597999999999</c:v>
                </c:pt>
                <c:pt idx="46">
                  <c:v>0.67711911000000002</c:v>
                </c:pt>
                <c:pt idx="47">
                  <c:v>0.68113319999999999</c:v>
                </c:pt>
                <c:pt idx="48">
                  <c:v>0.68514655000000002</c:v>
                </c:pt>
                <c:pt idx="49">
                  <c:v>0.68916043999999999</c:v>
                </c:pt>
                <c:pt idx="50">
                  <c:v>0.69317432000000001</c:v>
                </c:pt>
                <c:pt idx="51">
                  <c:v>0.69718820999999997</c:v>
                </c:pt>
                <c:pt idx="52">
                  <c:v>0.70120327000000005</c:v>
                </c:pt>
                <c:pt idx="53">
                  <c:v>0.70521747999999995</c:v>
                </c:pt>
                <c:pt idx="54">
                  <c:v>0.70923190000000003</c:v>
                </c:pt>
                <c:pt idx="55">
                  <c:v>0.71324578000000005</c:v>
                </c:pt>
                <c:pt idx="56">
                  <c:v>0.71726020999999995</c:v>
                </c:pt>
                <c:pt idx="57">
                  <c:v>0.72127441000000003</c:v>
                </c:pt>
                <c:pt idx="58">
                  <c:v>0.72528904999999999</c:v>
                </c:pt>
                <c:pt idx="59">
                  <c:v>0.72930304999999995</c:v>
                </c:pt>
                <c:pt idx="60">
                  <c:v>0.73331853999999996</c:v>
                </c:pt>
                <c:pt idx="61">
                  <c:v>0.73733373000000002</c:v>
                </c:pt>
                <c:pt idx="62">
                  <c:v>0.74100555000000001</c:v>
                </c:pt>
                <c:pt idx="63">
                  <c:v>0.74536581000000002</c:v>
                </c:pt>
                <c:pt idx="64">
                  <c:v>0.74938238999999995</c:v>
                </c:pt>
                <c:pt idx="65">
                  <c:v>0.75339919</c:v>
                </c:pt>
                <c:pt idx="66">
                  <c:v>0.75741619999999998</c:v>
                </c:pt>
                <c:pt idx="67">
                  <c:v>0.76143450999999995</c:v>
                </c:pt>
                <c:pt idx="68">
                  <c:v>0.76545313999999998</c:v>
                </c:pt>
                <c:pt idx="69">
                  <c:v>0.76947241</c:v>
                </c:pt>
                <c:pt idx="70">
                  <c:v>0.77314822999999999</c:v>
                </c:pt>
                <c:pt idx="71">
                  <c:v>0.77716901999999999</c:v>
                </c:pt>
                <c:pt idx="72">
                  <c:v>0.78084580999999997</c:v>
                </c:pt>
                <c:pt idx="73">
                  <c:v>0.78452345999999995</c:v>
                </c:pt>
                <c:pt idx="74">
                  <c:v>0.78785959000000005</c:v>
                </c:pt>
                <c:pt idx="75">
                  <c:v>0.79153952000000005</c:v>
                </c:pt>
                <c:pt idx="76">
                  <c:v>0.79487750000000001</c:v>
                </c:pt>
                <c:pt idx="77">
                  <c:v>0.79796560999999999</c:v>
                </c:pt>
                <c:pt idx="78">
                  <c:v>0.80070987999999998</c:v>
                </c:pt>
                <c:pt idx="79">
                  <c:v>0.80384281999999996</c:v>
                </c:pt>
                <c:pt idx="80">
                  <c:v>0.80648366999999999</c:v>
                </c:pt>
                <c:pt idx="81">
                  <c:v>0.80913332000000004</c:v>
                </c:pt>
                <c:pt idx="82">
                  <c:v>0.81137636000000002</c:v>
                </c:pt>
                <c:pt idx="83">
                  <c:v>0.81383574000000003</c:v>
                </c:pt>
                <c:pt idx="84">
                  <c:v>0.81627269999999996</c:v>
                </c:pt>
                <c:pt idx="85">
                  <c:v>0.81834848000000004</c:v>
                </c:pt>
                <c:pt idx="86">
                  <c:v>0.82011966999999997</c:v>
                </c:pt>
                <c:pt idx="87">
                  <c:v>0.82185399000000003</c:v>
                </c:pt>
                <c:pt idx="88">
                  <c:v>0.82386559000000004</c:v>
                </c:pt>
                <c:pt idx="89">
                  <c:v>0.82540362</c:v>
                </c:pt>
                <c:pt idx="90">
                  <c:v>0.82699871999999996</c:v>
                </c:pt>
                <c:pt idx="91">
                  <c:v>0.82836385999999995</c:v>
                </c:pt>
                <c:pt idx="92">
                  <c:v>0.82961525000000003</c:v>
                </c:pt>
                <c:pt idx="93">
                  <c:v>0.83077942999999999</c:v>
                </c:pt>
                <c:pt idx="94">
                  <c:v>0.83192750000000004</c:v>
                </c:pt>
                <c:pt idx="95">
                  <c:v>0.83279038999999999</c:v>
                </c:pt>
                <c:pt idx="96">
                  <c:v>0.83387381999999999</c:v>
                </c:pt>
                <c:pt idx="97">
                  <c:v>0.83483320999999999</c:v>
                </c:pt>
                <c:pt idx="98">
                  <c:v>0.83560097</c:v>
                </c:pt>
                <c:pt idx="99">
                  <c:v>0.83637008999999995</c:v>
                </c:pt>
                <c:pt idx="100">
                  <c:v>0.83688819000000003</c:v>
                </c:pt>
                <c:pt idx="101">
                  <c:v>0.83752185000000001</c:v>
                </c:pt>
                <c:pt idx="102">
                  <c:v>0.83792897</c:v>
                </c:pt>
                <c:pt idx="103">
                  <c:v>0.83828599999999998</c:v>
                </c:pt>
                <c:pt idx="104">
                  <c:v>0.83871720000000005</c:v>
                </c:pt>
                <c:pt idx="105">
                  <c:v>0.83898265000000005</c:v>
                </c:pt>
              </c:numCache>
            </c:numRef>
          </c:xVal>
          <c:yVal>
            <c:numRef>
              <c:f>'24.107-A300'!$W$3:$W$108</c:f>
              <c:numCache>
                <c:formatCode>General</c:formatCode>
                <c:ptCount val="106"/>
                <c:pt idx="0">
                  <c:v>259.37919854415236</c:v>
                </c:pt>
                <c:pt idx="1">
                  <c:v>259.3794142801778</c:v>
                </c:pt>
                <c:pt idx="2">
                  <c:v>259.37966635378223</c:v>
                </c:pt>
                <c:pt idx="3">
                  <c:v>259.37996000545388</c:v>
                </c:pt>
                <c:pt idx="4">
                  <c:v>259.38030106285191</c:v>
                </c:pt>
                <c:pt idx="5">
                  <c:v>259.38069604150985</c:v>
                </c:pt>
                <c:pt idx="6">
                  <c:v>259.38115219907985</c:v>
                </c:pt>
                <c:pt idx="7">
                  <c:v>259.38167760998107</c:v>
                </c:pt>
                <c:pt idx="8">
                  <c:v>259.38228123689805</c:v>
                </c:pt>
                <c:pt idx="9">
                  <c:v>259.38297300431259</c:v>
                </c:pt>
                <c:pt idx="10">
                  <c:v>259.38376389383086</c:v>
                </c:pt>
                <c:pt idx="11">
                  <c:v>259.38466602019309</c:v>
                </c:pt>
                <c:pt idx="12">
                  <c:v>259.38569274034523</c:v>
                </c:pt>
                <c:pt idx="13">
                  <c:v>259.38685875108445</c:v>
                </c:pt>
                <c:pt idx="14">
                  <c:v>259.38818018766352</c:v>
                </c:pt>
                <c:pt idx="15">
                  <c:v>259.38967475676196</c:v>
                </c:pt>
                <c:pt idx="16">
                  <c:v>259.39136185253005</c:v>
                </c:pt>
                <c:pt idx="17">
                  <c:v>259.39326267239733</c:v>
                </c:pt>
                <c:pt idx="18">
                  <c:v>259.39540038612643</c:v>
                </c:pt>
                <c:pt idx="19">
                  <c:v>259.39780024421225</c:v>
                </c:pt>
                <c:pt idx="20">
                  <c:v>259.40048976892012</c:v>
                </c:pt>
                <c:pt idx="21">
                  <c:v>259.4034989058618</c:v>
                </c:pt>
                <c:pt idx="22">
                  <c:v>259.40686017205212</c:v>
                </c:pt>
                <c:pt idx="23">
                  <c:v>259.41060888452012</c:v>
                </c:pt>
                <c:pt idx="24">
                  <c:v>259.4147833363466</c:v>
                </c:pt>
                <c:pt idx="25">
                  <c:v>259.41942496620601</c:v>
                </c:pt>
                <c:pt idx="26">
                  <c:v>259.42457863715094</c:v>
                </c:pt>
                <c:pt idx="27">
                  <c:v>259.43029283970685</c:v>
                </c:pt>
                <c:pt idx="28">
                  <c:v>259.43661988454727</c:v>
                </c:pt>
                <c:pt idx="29">
                  <c:v>259.44361664497649</c:v>
                </c:pt>
                <c:pt idx="30">
                  <c:v>259.45134277547368</c:v>
                </c:pt>
                <c:pt idx="31">
                  <c:v>259.45986495832477</c:v>
                </c:pt>
                <c:pt idx="32">
                  <c:v>259.46925331261554</c:v>
                </c:pt>
                <c:pt idx="33">
                  <c:v>259.47958355252831</c:v>
                </c:pt>
                <c:pt idx="34">
                  <c:v>259.49093707435838</c:v>
                </c:pt>
                <c:pt idx="35">
                  <c:v>259.50340124744929</c:v>
                </c:pt>
                <c:pt idx="36">
                  <c:v>259.51706967825919</c:v>
                </c:pt>
                <c:pt idx="37">
                  <c:v>259.53204282428868</c:v>
                </c:pt>
                <c:pt idx="38">
                  <c:v>259.54842813089607</c:v>
                </c:pt>
                <c:pt idx="39">
                  <c:v>259.56634071754769</c:v>
                </c:pt>
                <c:pt idx="40">
                  <c:v>259.58590374051238</c:v>
                </c:pt>
                <c:pt idx="41">
                  <c:v>259.60724871280729</c:v>
                </c:pt>
                <c:pt idx="42">
                  <c:v>259.63051304084598</c:v>
                </c:pt>
                <c:pt idx="43">
                  <c:v>259.65585104275891</c:v>
                </c:pt>
                <c:pt idx="44">
                  <c:v>259.68342491856026</c:v>
                </c:pt>
                <c:pt idx="45">
                  <c:v>259.71340718957003</c:v>
                </c:pt>
                <c:pt idx="46">
                  <c:v>259.74596504348074</c:v>
                </c:pt>
                <c:pt idx="47">
                  <c:v>259.78131167822221</c:v>
                </c:pt>
                <c:pt idx="48">
                  <c:v>259.81963955923879</c:v>
                </c:pt>
                <c:pt idx="49">
                  <c:v>259.8611814803013</c:v>
                </c:pt>
                <c:pt idx="50">
                  <c:v>259.9061675597485</c:v>
                </c:pt>
                <c:pt idx="51">
                  <c:v>259.95484845408077</c:v>
                </c:pt>
                <c:pt idx="52">
                  <c:v>260.00750661700039</c:v>
                </c:pt>
                <c:pt idx="53">
                  <c:v>260.0643999310542</c:v>
                </c:pt>
                <c:pt idx="54">
                  <c:v>260.12584456690234</c:v>
                </c:pt>
                <c:pt idx="55">
                  <c:v>260.19222510220692</c:v>
                </c:pt>
                <c:pt idx="56">
                  <c:v>260.26468024122357</c:v>
                </c:pt>
                <c:pt idx="57">
                  <c:v>260.34555102027605</c:v>
                </c:pt>
                <c:pt idx="58">
                  <c:v>260.4384764595535</c:v>
                </c:pt>
                <c:pt idx="59">
                  <c:v>260.54832598871815</c:v>
                </c:pt>
                <c:pt idx="60">
                  <c:v>260.68133521220994</c:v>
                </c:pt>
                <c:pt idx="61">
                  <c:v>260.84490354672323</c:v>
                </c:pt>
                <c:pt idx="62">
                  <c:v>261.02864059001934</c:v>
                </c:pt>
                <c:pt idx="63">
                  <c:v>261.3000493137834</c:v>
                </c:pt>
                <c:pt idx="64">
                  <c:v>261.61295163245319</c:v>
                </c:pt>
                <c:pt idx="65">
                  <c:v>261.99910160689956</c:v>
                </c:pt>
                <c:pt idx="66">
                  <c:v>262.47239003462323</c:v>
                </c:pt>
                <c:pt idx="67">
                  <c:v>263.04817714577968</c:v>
                </c:pt>
                <c:pt idx="68">
                  <c:v>263.74287124235229</c:v>
                </c:pt>
                <c:pt idx="69">
                  <c:v>264.57436672459505</c:v>
                </c:pt>
                <c:pt idx="70">
                  <c:v>265.47071527598405</c:v>
                </c:pt>
                <c:pt idx="71">
                  <c:v>266.61882330279843</c:v>
                </c:pt>
                <c:pt idx="72">
                  <c:v>267.8398845933396</c:v>
                </c:pt>
                <c:pt idx="73">
                  <c:v>269.24287001301826</c:v>
                </c:pt>
                <c:pt idx="74">
                  <c:v>270.68816296359887</c:v>
                </c:pt>
                <c:pt idx="75">
                  <c:v>272.49074253229639</c:v>
                </c:pt>
                <c:pt idx="76">
                  <c:v>274.33130858557269</c:v>
                </c:pt>
                <c:pt idx="77">
                  <c:v>276.22235275797027</c:v>
                </c:pt>
                <c:pt idx="78">
                  <c:v>278.06546810822044</c:v>
                </c:pt>
                <c:pt idx="79">
                  <c:v>280.36928135265634</c:v>
                </c:pt>
                <c:pt idx="80">
                  <c:v>282.48679207586679</c:v>
                </c:pt>
                <c:pt idx="81">
                  <c:v>284.78233777768799</c:v>
                </c:pt>
                <c:pt idx="82">
                  <c:v>286.86637371064757</c:v>
                </c:pt>
                <c:pt idx="83">
                  <c:v>289.30703573397528</c:v>
                </c:pt>
                <c:pt idx="84">
                  <c:v>291.89349828941192</c:v>
                </c:pt>
                <c:pt idx="85">
                  <c:v>294.23442769646942</c:v>
                </c:pt>
                <c:pt idx="86">
                  <c:v>296.33603339295337</c:v>
                </c:pt>
                <c:pt idx="87">
                  <c:v>298.49002312277759</c:v>
                </c:pt>
                <c:pt idx="88">
                  <c:v>301.11150758203928</c:v>
                </c:pt>
                <c:pt idx="89">
                  <c:v>303.20784652895321</c:v>
                </c:pt>
                <c:pt idx="90">
                  <c:v>305.46873146688517</c:v>
                </c:pt>
                <c:pt idx="91">
                  <c:v>307.47564895023351</c:v>
                </c:pt>
                <c:pt idx="92">
                  <c:v>309.37505958967034</c:v>
                </c:pt>
                <c:pt idx="93">
                  <c:v>311.19448310781934</c:v>
                </c:pt>
                <c:pt idx="94">
                  <c:v>313.03916265802087</c:v>
                </c:pt>
                <c:pt idx="95">
                  <c:v>314.45917021560899</c:v>
                </c:pt>
                <c:pt idx="96">
                  <c:v>316.28356506073192</c:v>
                </c:pt>
                <c:pt idx="97">
                  <c:v>317.93822916335336</c:v>
                </c:pt>
                <c:pt idx="98">
                  <c:v>319.28927322996333</c:v>
                </c:pt>
                <c:pt idx="99">
                  <c:v>320.66699729685854</c:v>
                </c:pt>
                <c:pt idx="100">
                  <c:v>321.60892215684908</c:v>
                </c:pt>
                <c:pt idx="101">
                  <c:v>322.77625344391168</c:v>
                </c:pt>
                <c:pt idx="102">
                  <c:v>323.53521598806213</c:v>
                </c:pt>
                <c:pt idx="103">
                  <c:v>324.20661389007802</c:v>
                </c:pt>
                <c:pt idx="104">
                  <c:v>325.02477793681606</c:v>
                </c:pt>
                <c:pt idx="105">
                  <c:v>325.5324335233953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D5D-2544-9E75-6E720F8004CF}"/>
            </c:ext>
          </c:extLst>
        </c:ser>
        <c:ser>
          <c:idx val="1"/>
          <c:order val="6"/>
          <c:tx>
            <c:v>cl0.35</c:v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'24.107-A300'!$O$3:$O$106</c:f>
              <c:numCache>
                <c:formatCode>General</c:formatCode>
                <c:ptCount val="104"/>
                <c:pt idx="0">
                  <c:v>0.49050264999999998</c:v>
                </c:pt>
                <c:pt idx="1">
                  <c:v>0.49485966999999997</c:v>
                </c:pt>
                <c:pt idx="2">
                  <c:v>0.49887355999999999</c:v>
                </c:pt>
                <c:pt idx="3">
                  <c:v>0.50288743999999996</c:v>
                </c:pt>
                <c:pt idx="4">
                  <c:v>0.50690131999999999</c:v>
                </c:pt>
                <c:pt idx="5">
                  <c:v>0.51091520999999995</c:v>
                </c:pt>
                <c:pt idx="6">
                  <c:v>0.51492908999999998</c:v>
                </c:pt>
                <c:pt idx="7">
                  <c:v>0.51894297</c:v>
                </c:pt>
                <c:pt idx="8">
                  <c:v>0.52295685999999997</c:v>
                </c:pt>
                <c:pt idx="9">
                  <c:v>0.52697063</c:v>
                </c:pt>
                <c:pt idx="10">
                  <c:v>0.53098418999999997</c:v>
                </c:pt>
                <c:pt idx="11">
                  <c:v>0.53499850999999998</c:v>
                </c:pt>
                <c:pt idx="12">
                  <c:v>0.53901217999999995</c:v>
                </c:pt>
                <c:pt idx="13">
                  <c:v>0.54302627999999997</c:v>
                </c:pt>
                <c:pt idx="14">
                  <c:v>0.54704016</c:v>
                </c:pt>
                <c:pt idx="15">
                  <c:v>0.55105404000000002</c:v>
                </c:pt>
                <c:pt idx="16">
                  <c:v>0.55506792999999999</c:v>
                </c:pt>
                <c:pt idx="17">
                  <c:v>0.55908181000000001</c:v>
                </c:pt>
                <c:pt idx="18">
                  <c:v>0.56309569000000004</c:v>
                </c:pt>
                <c:pt idx="19">
                  <c:v>0.56710958</c:v>
                </c:pt>
                <c:pt idx="20">
                  <c:v>0.57112346000000003</c:v>
                </c:pt>
                <c:pt idx="21">
                  <c:v>0.57513734999999999</c:v>
                </c:pt>
                <c:pt idx="22">
                  <c:v>0.57915123000000002</c:v>
                </c:pt>
                <c:pt idx="23">
                  <c:v>0.58316511000000004</c:v>
                </c:pt>
                <c:pt idx="24">
                  <c:v>0.58717920999999995</c:v>
                </c:pt>
                <c:pt idx="25">
                  <c:v>0.59119299000000003</c:v>
                </c:pt>
                <c:pt idx="26">
                  <c:v>0.59520740999999999</c:v>
                </c:pt>
                <c:pt idx="27">
                  <c:v>0.59922151000000001</c:v>
                </c:pt>
                <c:pt idx="28">
                  <c:v>0.60323539000000004</c:v>
                </c:pt>
                <c:pt idx="29">
                  <c:v>0.60724895000000001</c:v>
                </c:pt>
                <c:pt idx="30">
                  <c:v>0.61126230000000004</c:v>
                </c:pt>
                <c:pt idx="31">
                  <c:v>0.61527693999999999</c:v>
                </c:pt>
                <c:pt idx="32">
                  <c:v>0.61929093000000002</c:v>
                </c:pt>
                <c:pt idx="33">
                  <c:v>0.62330481000000004</c:v>
                </c:pt>
                <c:pt idx="34">
                  <c:v>0.62731870000000001</c:v>
                </c:pt>
                <c:pt idx="35">
                  <c:v>0.63133258000000003</c:v>
                </c:pt>
                <c:pt idx="36">
                  <c:v>0.63534645999999995</c:v>
                </c:pt>
                <c:pt idx="37">
                  <c:v>0.63936035000000002</c:v>
                </c:pt>
                <c:pt idx="38">
                  <c:v>0.64337423000000005</c:v>
                </c:pt>
                <c:pt idx="39">
                  <c:v>0.64738810999999996</c:v>
                </c:pt>
                <c:pt idx="40">
                  <c:v>0.65140200000000004</c:v>
                </c:pt>
                <c:pt idx="41">
                  <c:v>0.65541587999999995</c:v>
                </c:pt>
                <c:pt idx="42">
                  <c:v>0.65942977000000003</c:v>
                </c:pt>
                <c:pt idx="43">
                  <c:v>0.66344365000000005</c:v>
                </c:pt>
                <c:pt idx="44">
                  <c:v>0.66745752999999997</c:v>
                </c:pt>
                <c:pt idx="45">
                  <c:v>0.67147142000000004</c:v>
                </c:pt>
                <c:pt idx="46">
                  <c:v>0.67548529999999996</c:v>
                </c:pt>
                <c:pt idx="47">
                  <c:v>0.67949917999999998</c:v>
                </c:pt>
                <c:pt idx="48">
                  <c:v>0.68351306999999994</c:v>
                </c:pt>
                <c:pt idx="49">
                  <c:v>0.68752694999999997</c:v>
                </c:pt>
                <c:pt idx="50">
                  <c:v>0.69154084000000005</c:v>
                </c:pt>
                <c:pt idx="51">
                  <c:v>0.69555471999999996</c:v>
                </c:pt>
                <c:pt idx="52">
                  <c:v>0.69956859999999998</c:v>
                </c:pt>
                <c:pt idx="53">
                  <c:v>0.70358259000000001</c:v>
                </c:pt>
                <c:pt idx="54">
                  <c:v>0.70759722999999997</c:v>
                </c:pt>
                <c:pt idx="55">
                  <c:v>0.71161121999999999</c:v>
                </c:pt>
                <c:pt idx="56">
                  <c:v>0.71562499999999996</c:v>
                </c:pt>
                <c:pt idx="57">
                  <c:v>0.71963920000000003</c:v>
                </c:pt>
                <c:pt idx="58">
                  <c:v>0.72365309</c:v>
                </c:pt>
                <c:pt idx="59">
                  <c:v>0.72766664999999997</c:v>
                </c:pt>
                <c:pt idx="60">
                  <c:v>0.73168140000000004</c:v>
                </c:pt>
                <c:pt idx="61">
                  <c:v>0.73569604</c:v>
                </c:pt>
                <c:pt idx="62">
                  <c:v>0.73971089000000001</c:v>
                </c:pt>
                <c:pt idx="63">
                  <c:v>0.74372563999999997</c:v>
                </c:pt>
                <c:pt idx="64">
                  <c:v>0.74808417000000005</c:v>
                </c:pt>
                <c:pt idx="65">
                  <c:v>0.75209956</c:v>
                </c:pt>
                <c:pt idx="66">
                  <c:v>0.75577117000000005</c:v>
                </c:pt>
                <c:pt idx="67">
                  <c:v>0.75978699999999999</c:v>
                </c:pt>
                <c:pt idx="68">
                  <c:v>0.76345958000000003</c:v>
                </c:pt>
                <c:pt idx="69">
                  <c:v>0.76782048000000003</c:v>
                </c:pt>
                <c:pt idx="70">
                  <c:v>0.77183760000000001</c:v>
                </c:pt>
                <c:pt idx="71">
                  <c:v>0.77551298999999996</c:v>
                </c:pt>
                <c:pt idx="72">
                  <c:v>0.77953216000000003</c:v>
                </c:pt>
                <c:pt idx="73">
                  <c:v>0.78355262999999997</c:v>
                </c:pt>
                <c:pt idx="74">
                  <c:v>0.78723082</c:v>
                </c:pt>
                <c:pt idx="75">
                  <c:v>0.79090945000000001</c:v>
                </c:pt>
                <c:pt idx="76">
                  <c:v>0.79424622</c:v>
                </c:pt>
                <c:pt idx="77">
                  <c:v>0.79758333000000003</c:v>
                </c:pt>
                <c:pt idx="78">
                  <c:v>0.80126454999999996</c:v>
                </c:pt>
                <c:pt idx="79">
                  <c:v>0.80496292999999997</c:v>
                </c:pt>
                <c:pt idx="80">
                  <c:v>0.80823389999999995</c:v>
                </c:pt>
                <c:pt idx="81">
                  <c:v>0.81150727</c:v>
                </c:pt>
                <c:pt idx="82">
                  <c:v>0.81468898999999995</c:v>
                </c:pt>
                <c:pt idx="83">
                  <c:v>0.81746067</c:v>
                </c:pt>
                <c:pt idx="84">
                  <c:v>0.82000729999999999</c:v>
                </c:pt>
                <c:pt idx="85">
                  <c:v>0.82241109999999995</c:v>
                </c:pt>
                <c:pt idx="86">
                  <c:v>0.82449424999999998</c:v>
                </c:pt>
                <c:pt idx="87">
                  <c:v>0.82689356000000003</c:v>
                </c:pt>
                <c:pt idx="88">
                  <c:v>0.82903360999999998</c:v>
                </c:pt>
                <c:pt idx="89">
                  <c:v>0.83107209999999998</c:v>
                </c:pt>
                <c:pt idx="90">
                  <c:v>0.83280343000000001</c:v>
                </c:pt>
                <c:pt idx="91">
                  <c:v>0.83454123000000002</c:v>
                </c:pt>
                <c:pt idx="92">
                  <c:v>0.83606084999999997</c:v>
                </c:pt>
                <c:pt idx="93">
                  <c:v>0.83783271000000004</c:v>
                </c:pt>
                <c:pt idx="94">
                  <c:v>0.83947737</c:v>
                </c:pt>
                <c:pt idx="95">
                  <c:v>0.84095187999999998</c:v>
                </c:pt>
                <c:pt idx="96">
                  <c:v>0.84214758000000001</c:v>
                </c:pt>
                <c:pt idx="97">
                  <c:v>0.84341805999999997</c:v>
                </c:pt>
                <c:pt idx="98">
                  <c:v>0.84476443999999995</c:v>
                </c:pt>
                <c:pt idx="99">
                  <c:v>0.84578491</c:v>
                </c:pt>
                <c:pt idx="100">
                  <c:v>0.84672747999999998</c:v>
                </c:pt>
                <c:pt idx="101">
                  <c:v>0.84775712000000003</c:v>
                </c:pt>
                <c:pt idx="102">
                  <c:v>0.84838864999999997</c:v>
                </c:pt>
                <c:pt idx="103">
                  <c:v>0.84904826</c:v>
                </c:pt>
              </c:numCache>
            </c:numRef>
          </c:xVal>
          <c:yVal>
            <c:numRef>
              <c:f>'24.107-A300'!$P$3:$P$106</c:f>
              <c:numCache>
                <c:formatCode>General</c:formatCode>
                <c:ptCount val="104"/>
                <c:pt idx="0">
                  <c:v>239.01114699999999</c:v>
                </c:pt>
                <c:pt idx="1">
                  <c:v>238.99293399999999</c:v>
                </c:pt>
                <c:pt idx="2">
                  <c:v>238.99063200000001</c:v>
                </c:pt>
                <c:pt idx="3">
                  <c:v>238.98833099999999</c:v>
                </c:pt>
                <c:pt idx="4">
                  <c:v>238.986029</c:v>
                </c:pt>
                <c:pt idx="5">
                  <c:v>238.98372800000001</c:v>
                </c:pt>
                <c:pt idx="6">
                  <c:v>238.981426</c:v>
                </c:pt>
                <c:pt idx="7">
                  <c:v>238.97912500000001</c:v>
                </c:pt>
                <c:pt idx="8">
                  <c:v>238.976823</c:v>
                </c:pt>
                <c:pt idx="9">
                  <c:v>238.95880600000001</c:v>
                </c:pt>
                <c:pt idx="10">
                  <c:v>238.90935899999999</c:v>
                </c:pt>
                <c:pt idx="11">
                  <c:v>238.969919</c:v>
                </c:pt>
                <c:pt idx="12">
                  <c:v>238.93618699999999</c:v>
                </c:pt>
                <c:pt idx="13">
                  <c:v>238.965315</c:v>
                </c:pt>
                <c:pt idx="14">
                  <c:v>238.96301399999999</c:v>
                </c:pt>
                <c:pt idx="15">
                  <c:v>238.960712</c:v>
                </c:pt>
                <c:pt idx="16">
                  <c:v>238.95841100000001</c:v>
                </c:pt>
                <c:pt idx="17">
                  <c:v>238.956109</c:v>
                </c:pt>
                <c:pt idx="18">
                  <c:v>238.95380800000001</c:v>
                </c:pt>
                <c:pt idx="19">
                  <c:v>238.95150599999999</c:v>
                </c:pt>
                <c:pt idx="20">
                  <c:v>238.94920500000001</c:v>
                </c:pt>
                <c:pt idx="21">
                  <c:v>238.94690299999999</c:v>
                </c:pt>
                <c:pt idx="22">
                  <c:v>238.944602</c:v>
                </c:pt>
                <c:pt idx="23">
                  <c:v>238.94229999999999</c:v>
                </c:pt>
                <c:pt idx="24">
                  <c:v>238.971429</c:v>
                </c:pt>
                <c:pt idx="25">
                  <c:v>238.95341199999999</c:v>
                </c:pt>
                <c:pt idx="26">
                  <c:v>239.029687</c:v>
                </c:pt>
                <c:pt idx="27">
                  <c:v>239.05881500000001</c:v>
                </c:pt>
                <c:pt idx="28">
                  <c:v>239.05651399999999</c:v>
                </c:pt>
                <c:pt idx="29">
                  <c:v>239.00706700000001</c:v>
                </c:pt>
                <c:pt idx="30">
                  <c:v>238.92618899999999</c:v>
                </c:pt>
                <c:pt idx="31">
                  <c:v>239.033894</c:v>
                </c:pt>
                <c:pt idx="32">
                  <c:v>239.04730799999999</c:v>
                </c:pt>
                <c:pt idx="33">
                  <c:v>239.045006</c:v>
                </c:pt>
                <c:pt idx="34">
                  <c:v>239.04270500000001</c:v>
                </c:pt>
                <c:pt idx="35">
                  <c:v>239.040403</c:v>
                </c:pt>
                <c:pt idx="36">
                  <c:v>239.03810200000001</c:v>
                </c:pt>
                <c:pt idx="37">
                  <c:v>239.03579999999999</c:v>
                </c:pt>
                <c:pt idx="38">
                  <c:v>239.03349900000001</c:v>
                </c:pt>
                <c:pt idx="39">
                  <c:v>239.03119699999999</c:v>
                </c:pt>
                <c:pt idx="40">
                  <c:v>239.02889500000001</c:v>
                </c:pt>
                <c:pt idx="41">
                  <c:v>239.02659399999999</c:v>
                </c:pt>
                <c:pt idx="42">
                  <c:v>239.024292</c:v>
                </c:pt>
                <c:pt idx="43">
                  <c:v>239.02199100000001</c:v>
                </c:pt>
                <c:pt idx="44">
                  <c:v>239.019689</c:v>
                </c:pt>
                <c:pt idx="45">
                  <c:v>239.01738800000001</c:v>
                </c:pt>
                <c:pt idx="46">
                  <c:v>239.015086</c:v>
                </c:pt>
                <c:pt idx="47">
                  <c:v>239.01278500000001</c:v>
                </c:pt>
                <c:pt idx="48">
                  <c:v>239.01048299999999</c:v>
                </c:pt>
                <c:pt idx="49">
                  <c:v>239.00818200000001</c:v>
                </c:pt>
                <c:pt idx="50">
                  <c:v>239.00587999999999</c:v>
                </c:pt>
                <c:pt idx="51">
                  <c:v>239.003579</c:v>
                </c:pt>
                <c:pt idx="52">
                  <c:v>239.00127699999999</c:v>
                </c:pt>
                <c:pt idx="53">
                  <c:v>239.014691</c:v>
                </c:pt>
                <c:pt idx="54">
                  <c:v>239.12239500000001</c:v>
                </c:pt>
                <c:pt idx="55">
                  <c:v>239.13580899999999</c:v>
                </c:pt>
                <c:pt idx="56">
                  <c:v>239.11779200000001</c:v>
                </c:pt>
                <c:pt idx="57">
                  <c:v>239.161787</c:v>
                </c:pt>
                <c:pt idx="58">
                  <c:v>239.15948499999999</c:v>
                </c:pt>
                <c:pt idx="59">
                  <c:v>239.11088799999999</c:v>
                </c:pt>
                <c:pt idx="60">
                  <c:v>239.234308</c:v>
                </c:pt>
                <c:pt idx="61">
                  <c:v>239.34201300000001</c:v>
                </c:pt>
                <c:pt idx="62">
                  <c:v>239.48114799999999</c:v>
                </c:pt>
                <c:pt idx="63">
                  <c:v>239.604568</c:v>
                </c:pt>
                <c:pt idx="64">
                  <c:v>239.80636699999999</c:v>
                </c:pt>
                <c:pt idx="65">
                  <c:v>240.02322899999999</c:v>
                </c:pt>
                <c:pt idx="66">
                  <c:v>240.16341</c:v>
                </c:pt>
                <c:pt idx="67">
                  <c:v>240.44398200000001</c:v>
                </c:pt>
                <c:pt idx="68">
                  <c:v>240.724751</c:v>
                </c:pt>
                <c:pt idx="69">
                  <c:v>241.27228400000001</c:v>
                </c:pt>
                <c:pt idx="70">
                  <c:v>241.74143900000001</c:v>
                </c:pt>
                <c:pt idx="71">
                  <c:v>242.430803</c:v>
                </c:pt>
                <c:pt idx="72">
                  <c:v>243.19939500000001</c:v>
                </c:pt>
                <c:pt idx="73">
                  <c:v>244.15572</c:v>
                </c:pt>
                <c:pt idx="74">
                  <c:v>245.25452899999999</c:v>
                </c:pt>
                <c:pt idx="75">
                  <c:v>246.41619800000001</c:v>
                </c:pt>
                <c:pt idx="76">
                  <c:v>247.78236100000001</c:v>
                </c:pt>
                <c:pt idx="77">
                  <c:v>249.19651999999999</c:v>
                </c:pt>
                <c:pt idx="78">
                  <c:v>250.73620299999999</c:v>
                </c:pt>
                <c:pt idx="79">
                  <c:v>252.42878200000001</c:v>
                </c:pt>
                <c:pt idx="80">
                  <c:v>254.332133</c:v>
                </c:pt>
                <c:pt idx="81">
                  <c:v>256.09196300000002</c:v>
                </c:pt>
                <c:pt idx="82">
                  <c:v>257.958009</c:v>
                </c:pt>
                <c:pt idx="83">
                  <c:v>259.72411299999999</c:v>
                </c:pt>
                <c:pt idx="84">
                  <c:v>261.42329899999999</c:v>
                </c:pt>
                <c:pt idx="85">
                  <c:v>263.42922600000003</c:v>
                </c:pt>
                <c:pt idx="86">
                  <c:v>265.39243800000003</c:v>
                </c:pt>
                <c:pt idx="87">
                  <c:v>267.731786</c:v>
                </c:pt>
                <c:pt idx="88">
                  <c:v>269.86344500000001</c:v>
                </c:pt>
                <c:pt idx="89">
                  <c:v>272.137247</c:v>
                </c:pt>
                <c:pt idx="90">
                  <c:v>274.15848599999998</c:v>
                </c:pt>
                <c:pt idx="91">
                  <c:v>276.30963000000003</c:v>
                </c:pt>
                <c:pt idx="92">
                  <c:v>278.40851500000002</c:v>
                </c:pt>
                <c:pt idx="93">
                  <c:v>280.70801499999999</c:v>
                </c:pt>
                <c:pt idx="94">
                  <c:v>283.15446500000002</c:v>
                </c:pt>
                <c:pt idx="95">
                  <c:v>285.642516</c:v>
                </c:pt>
                <c:pt idx="96">
                  <c:v>288.005405</c:v>
                </c:pt>
                <c:pt idx="97">
                  <c:v>290.35567900000001</c:v>
                </c:pt>
                <c:pt idx="98">
                  <c:v>293.322542</c:v>
                </c:pt>
                <c:pt idx="99">
                  <c:v>295.797686</c:v>
                </c:pt>
                <c:pt idx="100">
                  <c:v>298.64265899999998</c:v>
                </c:pt>
                <c:pt idx="101">
                  <c:v>301.17845399999999</c:v>
                </c:pt>
                <c:pt idx="102">
                  <c:v>303.84359799999999</c:v>
                </c:pt>
                <c:pt idx="103">
                  <c:v>306.53746599999999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B40-9041-B009-1377F14F620E}"/>
            </c:ext>
          </c:extLst>
        </c:ser>
        <c:ser>
          <c:idx val="9"/>
          <c:order val="7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'24.107-A300'!$O$3:$O$106</c:f>
              <c:numCache>
                <c:formatCode>General</c:formatCode>
                <c:ptCount val="104"/>
                <c:pt idx="0">
                  <c:v>0.49050264999999998</c:v>
                </c:pt>
                <c:pt idx="1">
                  <c:v>0.49485966999999997</c:v>
                </c:pt>
                <c:pt idx="2">
                  <c:v>0.49887355999999999</c:v>
                </c:pt>
                <c:pt idx="3">
                  <c:v>0.50288743999999996</c:v>
                </c:pt>
                <c:pt idx="4">
                  <c:v>0.50690131999999999</c:v>
                </c:pt>
                <c:pt idx="5">
                  <c:v>0.51091520999999995</c:v>
                </c:pt>
                <c:pt idx="6">
                  <c:v>0.51492908999999998</c:v>
                </c:pt>
                <c:pt idx="7">
                  <c:v>0.51894297</c:v>
                </c:pt>
                <c:pt idx="8">
                  <c:v>0.52295685999999997</c:v>
                </c:pt>
                <c:pt idx="9">
                  <c:v>0.52697063</c:v>
                </c:pt>
                <c:pt idx="10">
                  <c:v>0.53098418999999997</c:v>
                </c:pt>
                <c:pt idx="11">
                  <c:v>0.53499850999999998</c:v>
                </c:pt>
                <c:pt idx="12">
                  <c:v>0.53901217999999995</c:v>
                </c:pt>
                <c:pt idx="13">
                  <c:v>0.54302627999999997</c:v>
                </c:pt>
                <c:pt idx="14">
                  <c:v>0.54704016</c:v>
                </c:pt>
                <c:pt idx="15">
                  <c:v>0.55105404000000002</c:v>
                </c:pt>
                <c:pt idx="16">
                  <c:v>0.55506792999999999</c:v>
                </c:pt>
                <c:pt idx="17">
                  <c:v>0.55908181000000001</c:v>
                </c:pt>
                <c:pt idx="18">
                  <c:v>0.56309569000000004</c:v>
                </c:pt>
                <c:pt idx="19">
                  <c:v>0.56710958</c:v>
                </c:pt>
                <c:pt idx="20">
                  <c:v>0.57112346000000003</c:v>
                </c:pt>
                <c:pt idx="21">
                  <c:v>0.57513734999999999</c:v>
                </c:pt>
                <c:pt idx="22">
                  <c:v>0.57915123000000002</c:v>
                </c:pt>
                <c:pt idx="23">
                  <c:v>0.58316511000000004</c:v>
                </c:pt>
                <c:pt idx="24">
                  <c:v>0.58717920999999995</c:v>
                </c:pt>
                <c:pt idx="25">
                  <c:v>0.59119299000000003</c:v>
                </c:pt>
                <c:pt idx="26">
                  <c:v>0.59520740999999999</c:v>
                </c:pt>
                <c:pt idx="27">
                  <c:v>0.59922151000000001</c:v>
                </c:pt>
                <c:pt idx="28">
                  <c:v>0.60323539000000004</c:v>
                </c:pt>
                <c:pt idx="29">
                  <c:v>0.60724895000000001</c:v>
                </c:pt>
                <c:pt idx="30">
                  <c:v>0.61126230000000004</c:v>
                </c:pt>
                <c:pt idx="31">
                  <c:v>0.61527693999999999</c:v>
                </c:pt>
                <c:pt idx="32">
                  <c:v>0.61929093000000002</c:v>
                </c:pt>
                <c:pt idx="33">
                  <c:v>0.62330481000000004</c:v>
                </c:pt>
                <c:pt idx="34">
                  <c:v>0.62731870000000001</c:v>
                </c:pt>
                <c:pt idx="35">
                  <c:v>0.63133258000000003</c:v>
                </c:pt>
                <c:pt idx="36">
                  <c:v>0.63534645999999995</c:v>
                </c:pt>
                <c:pt idx="37">
                  <c:v>0.63936035000000002</c:v>
                </c:pt>
                <c:pt idx="38">
                  <c:v>0.64337423000000005</c:v>
                </c:pt>
                <c:pt idx="39">
                  <c:v>0.64738810999999996</c:v>
                </c:pt>
                <c:pt idx="40">
                  <c:v>0.65140200000000004</c:v>
                </c:pt>
                <c:pt idx="41">
                  <c:v>0.65541587999999995</c:v>
                </c:pt>
                <c:pt idx="42">
                  <c:v>0.65942977000000003</c:v>
                </c:pt>
                <c:pt idx="43">
                  <c:v>0.66344365000000005</c:v>
                </c:pt>
                <c:pt idx="44">
                  <c:v>0.66745752999999997</c:v>
                </c:pt>
                <c:pt idx="45">
                  <c:v>0.67147142000000004</c:v>
                </c:pt>
                <c:pt idx="46">
                  <c:v>0.67548529999999996</c:v>
                </c:pt>
                <c:pt idx="47">
                  <c:v>0.67949917999999998</c:v>
                </c:pt>
                <c:pt idx="48">
                  <c:v>0.68351306999999994</c:v>
                </c:pt>
                <c:pt idx="49">
                  <c:v>0.68752694999999997</c:v>
                </c:pt>
                <c:pt idx="50">
                  <c:v>0.69154084000000005</c:v>
                </c:pt>
                <c:pt idx="51">
                  <c:v>0.69555471999999996</c:v>
                </c:pt>
                <c:pt idx="52">
                  <c:v>0.69956859999999998</c:v>
                </c:pt>
                <c:pt idx="53">
                  <c:v>0.70358259000000001</c:v>
                </c:pt>
                <c:pt idx="54">
                  <c:v>0.70759722999999997</c:v>
                </c:pt>
                <c:pt idx="55">
                  <c:v>0.71161121999999999</c:v>
                </c:pt>
                <c:pt idx="56">
                  <c:v>0.71562499999999996</c:v>
                </c:pt>
                <c:pt idx="57">
                  <c:v>0.71963920000000003</c:v>
                </c:pt>
                <c:pt idx="58">
                  <c:v>0.72365309</c:v>
                </c:pt>
                <c:pt idx="59">
                  <c:v>0.72766664999999997</c:v>
                </c:pt>
                <c:pt idx="60">
                  <c:v>0.73168140000000004</c:v>
                </c:pt>
                <c:pt idx="61">
                  <c:v>0.73569604</c:v>
                </c:pt>
                <c:pt idx="62">
                  <c:v>0.73971089000000001</c:v>
                </c:pt>
                <c:pt idx="63">
                  <c:v>0.74372563999999997</c:v>
                </c:pt>
                <c:pt idx="64">
                  <c:v>0.74808417000000005</c:v>
                </c:pt>
                <c:pt idx="65">
                  <c:v>0.75209956</c:v>
                </c:pt>
                <c:pt idx="66">
                  <c:v>0.75577117000000005</c:v>
                </c:pt>
                <c:pt idx="67">
                  <c:v>0.75978699999999999</c:v>
                </c:pt>
                <c:pt idx="68">
                  <c:v>0.76345958000000003</c:v>
                </c:pt>
                <c:pt idx="69">
                  <c:v>0.76782048000000003</c:v>
                </c:pt>
                <c:pt idx="70">
                  <c:v>0.77183760000000001</c:v>
                </c:pt>
                <c:pt idx="71">
                  <c:v>0.77551298999999996</c:v>
                </c:pt>
                <c:pt idx="72">
                  <c:v>0.77953216000000003</c:v>
                </c:pt>
                <c:pt idx="73">
                  <c:v>0.78355262999999997</c:v>
                </c:pt>
                <c:pt idx="74">
                  <c:v>0.78723082</c:v>
                </c:pt>
                <c:pt idx="75">
                  <c:v>0.79090945000000001</c:v>
                </c:pt>
                <c:pt idx="76">
                  <c:v>0.79424622</c:v>
                </c:pt>
                <c:pt idx="77">
                  <c:v>0.79758333000000003</c:v>
                </c:pt>
                <c:pt idx="78">
                  <c:v>0.80126454999999996</c:v>
                </c:pt>
                <c:pt idx="79">
                  <c:v>0.80496292999999997</c:v>
                </c:pt>
                <c:pt idx="80">
                  <c:v>0.80823389999999995</c:v>
                </c:pt>
                <c:pt idx="81">
                  <c:v>0.81150727</c:v>
                </c:pt>
                <c:pt idx="82">
                  <c:v>0.81468898999999995</c:v>
                </c:pt>
                <c:pt idx="83">
                  <c:v>0.81746067</c:v>
                </c:pt>
                <c:pt idx="84">
                  <c:v>0.82000729999999999</c:v>
                </c:pt>
                <c:pt idx="85">
                  <c:v>0.82241109999999995</c:v>
                </c:pt>
                <c:pt idx="86">
                  <c:v>0.82449424999999998</c:v>
                </c:pt>
                <c:pt idx="87">
                  <c:v>0.82689356000000003</c:v>
                </c:pt>
                <c:pt idx="88">
                  <c:v>0.82903360999999998</c:v>
                </c:pt>
                <c:pt idx="89">
                  <c:v>0.83107209999999998</c:v>
                </c:pt>
                <c:pt idx="90">
                  <c:v>0.83280343000000001</c:v>
                </c:pt>
                <c:pt idx="91">
                  <c:v>0.83454123000000002</c:v>
                </c:pt>
                <c:pt idx="92">
                  <c:v>0.83606084999999997</c:v>
                </c:pt>
                <c:pt idx="93">
                  <c:v>0.83783271000000004</c:v>
                </c:pt>
                <c:pt idx="94">
                  <c:v>0.83947737</c:v>
                </c:pt>
                <c:pt idx="95">
                  <c:v>0.84095187999999998</c:v>
                </c:pt>
                <c:pt idx="96">
                  <c:v>0.84214758000000001</c:v>
                </c:pt>
                <c:pt idx="97">
                  <c:v>0.84341805999999997</c:v>
                </c:pt>
                <c:pt idx="98">
                  <c:v>0.84476443999999995</c:v>
                </c:pt>
                <c:pt idx="99">
                  <c:v>0.84578491</c:v>
                </c:pt>
                <c:pt idx="100">
                  <c:v>0.84672747999999998</c:v>
                </c:pt>
                <c:pt idx="101">
                  <c:v>0.84775712000000003</c:v>
                </c:pt>
                <c:pt idx="102">
                  <c:v>0.84838864999999997</c:v>
                </c:pt>
                <c:pt idx="103">
                  <c:v>0.84904826</c:v>
                </c:pt>
              </c:numCache>
            </c:numRef>
          </c:xVal>
          <c:yVal>
            <c:numRef>
              <c:f>'24.107-A300'!$Q$3:$Q$106</c:f>
              <c:numCache>
                <c:formatCode>General</c:formatCode>
                <c:ptCount val="104"/>
                <c:pt idx="0">
                  <c:v>239.09294795724156</c:v>
                </c:pt>
                <c:pt idx="1">
                  <c:v>239.09311494628088</c:v>
                </c:pt>
                <c:pt idx="2">
                  <c:v>239.09329614552576</c:v>
                </c:pt>
                <c:pt idx="3">
                  <c:v>239.09350749214187</c:v>
                </c:pt>
                <c:pt idx="4">
                  <c:v>239.09375325363203</c:v>
                </c:pt>
                <c:pt idx="5">
                  <c:v>239.09403820022129</c:v>
                </c:pt>
                <c:pt idx="6">
                  <c:v>239.09436765002965</c:v>
                </c:pt>
                <c:pt idx="7">
                  <c:v>239.09474752449066</c:v>
                </c:pt>
                <c:pt idx="8">
                  <c:v>239.09518440164189</c:v>
                </c:pt>
                <c:pt idx="9">
                  <c:v>239.09568555632279</c:v>
                </c:pt>
                <c:pt idx="10">
                  <c:v>239.09625903726726</c:v>
                </c:pt>
                <c:pt idx="11">
                  <c:v>239.09691391296519</c:v>
                </c:pt>
                <c:pt idx="12">
                  <c:v>239.09765978649014</c:v>
                </c:pt>
                <c:pt idx="13">
                  <c:v>239.09850767453085</c:v>
                </c:pt>
                <c:pt idx="14">
                  <c:v>239.09946934418662</c:v>
                </c:pt>
                <c:pt idx="15">
                  <c:v>239.10055789500586</c:v>
                </c:pt>
                <c:pt idx="16">
                  <c:v>239.10178763786109</c:v>
                </c:pt>
                <c:pt idx="17">
                  <c:v>239.10317422334589</c:v>
                </c:pt>
                <c:pt idx="18">
                  <c:v>239.10473476346277</c:v>
                </c:pt>
                <c:pt idx="19">
                  <c:v>239.10648793397371</c:v>
                </c:pt>
                <c:pt idx="20">
                  <c:v>239.10845407544284</c:v>
                </c:pt>
                <c:pt idx="21">
                  <c:v>239.11065534808472</c:v>
                </c:pt>
                <c:pt idx="22">
                  <c:v>239.1131158223819</c:v>
                </c:pt>
                <c:pt idx="23">
                  <c:v>239.11586165355783</c:v>
                </c:pt>
                <c:pt idx="24">
                  <c:v>239.11892138250289</c:v>
                </c:pt>
                <c:pt idx="25">
                  <c:v>239.12232531755973</c:v>
                </c:pt>
                <c:pt idx="26">
                  <c:v>239.12610758372003</c:v>
                </c:pt>
                <c:pt idx="27">
                  <c:v>239.13030329164616</c:v>
                </c:pt>
                <c:pt idx="28">
                  <c:v>239.13495131022182</c:v>
                </c:pt>
                <c:pt idx="29">
                  <c:v>239.14009334352841</c:v>
                </c:pt>
                <c:pt idx="30">
                  <c:v>239.14577461018911</c:v>
                </c:pt>
                <c:pt idx="31">
                  <c:v>239.15204613624286</c:v>
                </c:pt>
                <c:pt idx="32">
                  <c:v>239.15895742355093</c:v>
                </c:pt>
                <c:pt idx="33">
                  <c:v>239.16656555215275</c:v>
                </c:pt>
                <c:pt idx="34">
                  <c:v>239.17493124451045</c:v>
                </c:pt>
                <c:pt idx="35">
                  <c:v>239.18411943388554</c:v>
                </c:pt>
                <c:pt idx="36">
                  <c:v>239.19419984575893</c:v>
                </c:pt>
                <c:pt idx="37">
                  <c:v>239.20524723669371</c:v>
                </c:pt>
                <c:pt idx="38">
                  <c:v>239.21734160915497</c:v>
                </c:pt>
                <c:pt idx="39">
                  <c:v>239.23056870078031</c:v>
                </c:pt>
                <c:pt idx="40">
                  <c:v>239.24502025706499</c:v>
                </c:pt>
                <c:pt idx="41">
                  <c:v>239.2607942724502</c:v>
                </c:pt>
                <c:pt idx="42">
                  <c:v>239.27799563309156</c:v>
                </c:pt>
                <c:pt idx="43">
                  <c:v>239.29673620562477</c:v>
                </c:pt>
                <c:pt idx="44">
                  <c:v>239.31713555622423</c:v>
                </c:pt>
                <c:pt idx="45">
                  <c:v>239.33932129381822</c:v>
                </c:pt>
                <c:pt idx="46">
                  <c:v>239.36342936593573</c:v>
                </c:pt>
                <c:pt idx="47">
                  <c:v>239.38960489932219</c:v>
                </c:pt>
                <c:pt idx="48">
                  <c:v>239.41800259832047</c:v>
                </c:pt>
                <c:pt idx="49">
                  <c:v>239.4487870844433</c:v>
                </c:pt>
                <c:pt idx="50">
                  <c:v>239.48213401854471</c:v>
                </c:pt>
                <c:pt idx="51">
                  <c:v>239.51823013705547</c:v>
                </c:pt>
                <c:pt idx="52">
                  <c:v>239.55727451292842</c:v>
                </c:pt>
                <c:pt idx="53">
                  <c:v>239.59948017468963</c:v>
                </c:pt>
                <c:pt idx="54">
                  <c:v>239.64507923620658</c:v>
                </c:pt>
                <c:pt idx="55">
                  <c:v>239.69429691774351</c:v>
                </c:pt>
                <c:pt idx="56">
                  <c:v>239.74739278403541</c:v>
                </c:pt>
                <c:pt idx="57">
                  <c:v>239.8046472054049</c:v>
                </c:pt>
                <c:pt idx="58">
                  <c:v>239.86634596449241</c:v>
                </c:pt>
                <c:pt idx="59">
                  <c:v>239.93311782294114</c:v>
                </c:pt>
                <c:pt idx="60">
                  <c:v>240.00669393692075</c:v>
                </c:pt>
                <c:pt idx="61">
                  <c:v>240.09002425328106</c:v>
                </c:pt>
                <c:pt idx="62">
                  <c:v>240.18735684402108</c:v>
                </c:pt>
                <c:pt idx="63">
                  <c:v>240.30419694473341</c:v>
                </c:pt>
                <c:pt idx="64">
                  <c:v>240.46106147558498</c:v>
                </c:pt>
                <c:pt idx="65">
                  <c:v>240.64194030004663</c:v>
                </c:pt>
                <c:pt idx="66">
                  <c:v>240.84607919901833</c:v>
                </c:pt>
                <c:pt idx="67">
                  <c:v>241.12166639490982</c:v>
                </c:pt>
                <c:pt idx="68">
                  <c:v>241.43137159759328</c:v>
                </c:pt>
                <c:pt idx="69">
                  <c:v>241.88497988895801</c:v>
                </c:pt>
                <c:pt idx="70">
                  <c:v>242.40039549938638</c:v>
                </c:pt>
                <c:pt idx="71">
                  <c:v>242.96771210418382</c:v>
                </c:pt>
                <c:pt idx="72">
                  <c:v>243.70868064756507</c:v>
                </c:pt>
                <c:pt idx="73">
                  <c:v>244.59374327249867</c:v>
                </c:pt>
                <c:pt idx="74">
                  <c:v>245.54616183124972</c:v>
                </c:pt>
                <c:pt idx="75">
                  <c:v>246.65154957983052</c:v>
                </c:pt>
                <c:pt idx="76">
                  <c:v>247.80059225552583</c:v>
                </c:pt>
                <c:pt idx="77">
                  <c:v>249.10274938118243</c:v>
                </c:pt>
                <c:pt idx="78">
                  <c:v>250.73339058796961</c:v>
                </c:pt>
                <c:pt idx="79">
                  <c:v>252.59595377012582</c:v>
                </c:pt>
                <c:pt idx="80">
                  <c:v>254.44726637586263</c:v>
                </c:pt>
                <c:pt idx="81">
                  <c:v>256.50732585045864</c:v>
                </c:pt>
                <c:pt idx="82">
                  <c:v>258.723402142834</c:v>
                </c:pt>
                <c:pt idx="83">
                  <c:v>260.83731501253465</c:v>
                </c:pt>
                <c:pt idx="84">
                  <c:v>262.93931982627674</c:v>
                </c:pt>
                <c:pt idx="85">
                  <c:v>265.07132268788206</c:v>
                </c:pt>
                <c:pt idx="86">
                  <c:v>267.04063676133859</c:v>
                </c:pt>
                <c:pt idx="87">
                  <c:v>269.45526873826361</c:v>
                </c:pt>
                <c:pt idx="88">
                  <c:v>271.74694338460313</c:v>
                </c:pt>
                <c:pt idx="89">
                  <c:v>274.05589237116027</c:v>
                </c:pt>
                <c:pt idx="90">
                  <c:v>276.11705770721511</c:v>
                </c:pt>
                <c:pt idx="91">
                  <c:v>278.28153479956484</c:v>
                </c:pt>
                <c:pt idx="92">
                  <c:v>280.25512823600195</c:v>
                </c:pt>
                <c:pt idx="93">
                  <c:v>282.65444209356724</c:v>
                </c:pt>
                <c:pt idx="94">
                  <c:v>284.97879336120991</c:v>
                </c:pt>
                <c:pt idx="95">
                  <c:v>287.14455924714514</c:v>
                </c:pt>
                <c:pt idx="96">
                  <c:v>288.95905216162635</c:v>
                </c:pt>
                <c:pt idx="97">
                  <c:v>290.94545568844734</c:v>
                </c:pt>
                <c:pt idx="98">
                  <c:v>293.11763593737049</c:v>
                </c:pt>
                <c:pt idx="99">
                  <c:v>294.81093997761684</c:v>
                </c:pt>
                <c:pt idx="100">
                  <c:v>296.41158672637613</c:v>
                </c:pt>
                <c:pt idx="101">
                  <c:v>298.20092116764289</c:v>
                </c:pt>
                <c:pt idx="102">
                  <c:v>299.31979896984683</c:v>
                </c:pt>
                <c:pt idx="103">
                  <c:v>300.50600588464681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D5D-2544-9E75-6E720F8004CF}"/>
            </c:ext>
          </c:extLst>
        </c:ser>
        <c:ser>
          <c:idx val="2"/>
          <c:order val="8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'24.107-A300'!$I$3:$I$109</c:f>
              <c:numCache>
                <c:formatCode>General</c:formatCode>
                <c:ptCount val="107"/>
                <c:pt idx="0">
                  <c:v>0.49003985999999999</c:v>
                </c:pt>
                <c:pt idx="1">
                  <c:v>0.49439731999999997</c:v>
                </c:pt>
                <c:pt idx="2">
                  <c:v>0.49875445000000002</c:v>
                </c:pt>
                <c:pt idx="3">
                  <c:v>0.50276832999999999</c:v>
                </c:pt>
                <c:pt idx="4">
                  <c:v>0.50678221999999995</c:v>
                </c:pt>
                <c:pt idx="5">
                  <c:v>0.51079609999999998</c:v>
                </c:pt>
                <c:pt idx="6">
                  <c:v>0.51480999000000005</c:v>
                </c:pt>
                <c:pt idx="7">
                  <c:v>0.51882386999999996</c:v>
                </c:pt>
                <c:pt idx="8">
                  <c:v>0.52283774999999999</c:v>
                </c:pt>
                <c:pt idx="9">
                  <c:v>0.52685163999999995</c:v>
                </c:pt>
                <c:pt idx="10">
                  <c:v>0.53086551999999998</c:v>
                </c:pt>
                <c:pt idx="11">
                  <c:v>0.5348794</c:v>
                </c:pt>
                <c:pt idx="12">
                  <c:v>0.53889328999999997</c:v>
                </c:pt>
                <c:pt idx="13">
                  <c:v>0.54290716999999999</c:v>
                </c:pt>
                <c:pt idx="14">
                  <c:v>0.54692105000000002</c:v>
                </c:pt>
                <c:pt idx="15">
                  <c:v>0.55093493999999998</c:v>
                </c:pt>
                <c:pt idx="16">
                  <c:v>0.55494882000000001</c:v>
                </c:pt>
                <c:pt idx="17">
                  <c:v>0.55896270999999997</c:v>
                </c:pt>
                <c:pt idx="18">
                  <c:v>0.56297659</c:v>
                </c:pt>
                <c:pt idx="19">
                  <c:v>0.56699047000000002</c:v>
                </c:pt>
                <c:pt idx="20">
                  <c:v>0.57100435999999999</c:v>
                </c:pt>
                <c:pt idx="21">
                  <c:v>0.57501824000000001</c:v>
                </c:pt>
                <c:pt idx="22">
                  <c:v>0.57903212000000004</c:v>
                </c:pt>
                <c:pt idx="23">
                  <c:v>0.58304601</c:v>
                </c:pt>
                <c:pt idx="24">
                  <c:v>0.58705989000000003</c:v>
                </c:pt>
                <c:pt idx="25">
                  <c:v>0.59107377999999999</c:v>
                </c:pt>
                <c:pt idx="26">
                  <c:v>0.59508766000000002</c:v>
                </c:pt>
                <c:pt idx="27">
                  <c:v>0.59910154000000004</c:v>
                </c:pt>
                <c:pt idx="28">
                  <c:v>0.60311543000000001</c:v>
                </c:pt>
                <c:pt idx="29">
                  <c:v>0.60712931000000003</c:v>
                </c:pt>
                <c:pt idx="30">
                  <c:v>0.61114318999999995</c:v>
                </c:pt>
                <c:pt idx="31">
                  <c:v>0.61515708000000002</c:v>
                </c:pt>
                <c:pt idx="32">
                  <c:v>0.61917096000000005</c:v>
                </c:pt>
                <c:pt idx="33">
                  <c:v>0.62318483999999996</c:v>
                </c:pt>
                <c:pt idx="34">
                  <c:v>0.62719873000000004</c:v>
                </c:pt>
                <c:pt idx="35">
                  <c:v>0.63121260999999995</c:v>
                </c:pt>
                <c:pt idx="36">
                  <c:v>0.63522650000000003</c:v>
                </c:pt>
                <c:pt idx="37">
                  <c:v>0.63924038000000005</c:v>
                </c:pt>
                <c:pt idx="38">
                  <c:v>0.64325425999999997</c:v>
                </c:pt>
                <c:pt idx="39">
                  <c:v>0.64726804000000004</c:v>
                </c:pt>
                <c:pt idx="40">
                  <c:v>0.65128235000000001</c:v>
                </c:pt>
                <c:pt idx="41">
                  <c:v>0.65529623000000004</c:v>
                </c:pt>
                <c:pt idx="42">
                  <c:v>0.65931012</c:v>
                </c:pt>
                <c:pt idx="43">
                  <c:v>0.66332400000000002</c:v>
                </c:pt>
                <c:pt idx="44">
                  <c:v>0.66733788000000005</c:v>
                </c:pt>
                <c:pt idx="45">
                  <c:v>0.67135177000000001</c:v>
                </c:pt>
                <c:pt idx="46">
                  <c:v>0.67536565000000004</c:v>
                </c:pt>
                <c:pt idx="47">
                  <c:v>0.67937952999999995</c:v>
                </c:pt>
                <c:pt idx="48">
                  <c:v>0.68339331000000003</c:v>
                </c:pt>
                <c:pt idx="49">
                  <c:v>0.68740643999999995</c:v>
                </c:pt>
                <c:pt idx="50">
                  <c:v>0.69142031999999998</c:v>
                </c:pt>
                <c:pt idx="51">
                  <c:v>0.69543421000000005</c:v>
                </c:pt>
                <c:pt idx="52">
                  <c:v>0.69944808999999997</c:v>
                </c:pt>
                <c:pt idx="53">
                  <c:v>0.70346196999999999</c:v>
                </c:pt>
                <c:pt idx="54">
                  <c:v>0.70747585999999996</c:v>
                </c:pt>
                <c:pt idx="55">
                  <c:v>0.71148984999999998</c:v>
                </c:pt>
                <c:pt idx="56">
                  <c:v>0.71550331</c:v>
                </c:pt>
                <c:pt idx="57">
                  <c:v>0.71951805000000002</c:v>
                </c:pt>
                <c:pt idx="58">
                  <c:v>0.72353193999999998</c:v>
                </c:pt>
                <c:pt idx="59">
                  <c:v>0.72754700000000005</c:v>
                </c:pt>
                <c:pt idx="60">
                  <c:v>0.73156098999999997</c:v>
                </c:pt>
                <c:pt idx="61">
                  <c:v>0.73557488000000004</c:v>
                </c:pt>
                <c:pt idx="62">
                  <c:v>0.73959028000000004</c:v>
                </c:pt>
                <c:pt idx="63">
                  <c:v>0.74360481</c:v>
                </c:pt>
                <c:pt idx="64">
                  <c:v>0.74761869000000003</c:v>
                </c:pt>
                <c:pt idx="65">
                  <c:v>0.75163257000000006</c:v>
                </c:pt>
                <c:pt idx="66">
                  <c:v>0.75564688999999996</c:v>
                </c:pt>
                <c:pt idx="67">
                  <c:v>0.75966239000000002</c:v>
                </c:pt>
                <c:pt idx="68">
                  <c:v>0.76367885999999996</c:v>
                </c:pt>
                <c:pt idx="69">
                  <c:v>0.76769522999999995</c:v>
                </c:pt>
                <c:pt idx="70">
                  <c:v>0.77171106</c:v>
                </c:pt>
                <c:pt idx="71">
                  <c:v>0.77572828000000005</c:v>
                </c:pt>
                <c:pt idx="72">
                  <c:v>0.77974551000000003</c:v>
                </c:pt>
                <c:pt idx="73">
                  <c:v>0.78376349999999995</c:v>
                </c:pt>
                <c:pt idx="74">
                  <c:v>0.78778201999999997</c:v>
                </c:pt>
                <c:pt idx="75">
                  <c:v>0.79180043</c:v>
                </c:pt>
                <c:pt idx="76">
                  <c:v>0.79582014000000001</c:v>
                </c:pt>
                <c:pt idx="77">
                  <c:v>0.79984082000000001</c:v>
                </c:pt>
                <c:pt idx="78">
                  <c:v>0.80386215000000005</c:v>
                </c:pt>
                <c:pt idx="79">
                  <c:v>0.80753958999999997</c:v>
                </c:pt>
                <c:pt idx="80">
                  <c:v>0.81121971999999998</c:v>
                </c:pt>
                <c:pt idx="81">
                  <c:v>0.81455650999999996</c:v>
                </c:pt>
                <c:pt idx="82">
                  <c:v>0.81753792999999997</c:v>
                </c:pt>
                <c:pt idx="83">
                  <c:v>0.82049192000000004</c:v>
                </c:pt>
                <c:pt idx="84">
                  <c:v>0.82342230000000005</c:v>
                </c:pt>
                <c:pt idx="85">
                  <c:v>0.82635442999999997</c:v>
                </c:pt>
                <c:pt idx="86">
                  <c:v>0.82886643999999998</c:v>
                </c:pt>
                <c:pt idx="87">
                  <c:v>0.83107911000000001</c:v>
                </c:pt>
                <c:pt idx="88">
                  <c:v>0.83330853999999999</c:v>
                </c:pt>
                <c:pt idx="89">
                  <c:v>0.83534262000000004</c:v>
                </c:pt>
                <c:pt idx="90">
                  <c:v>0.83761487999999995</c:v>
                </c:pt>
                <c:pt idx="91">
                  <c:v>0.83988951999999995</c:v>
                </c:pt>
                <c:pt idx="92">
                  <c:v>0.84216256</c:v>
                </c:pt>
                <c:pt idx="93">
                  <c:v>0.84415046999999999</c:v>
                </c:pt>
                <c:pt idx="94">
                  <c:v>0.84574249999999995</c:v>
                </c:pt>
                <c:pt idx="95">
                  <c:v>0.84727794000000001</c:v>
                </c:pt>
                <c:pt idx="96">
                  <c:v>0.84893116999999996</c:v>
                </c:pt>
                <c:pt idx="97">
                  <c:v>0.85052642000000001</c:v>
                </c:pt>
                <c:pt idx="98">
                  <c:v>0.85194844999999997</c:v>
                </c:pt>
                <c:pt idx="99">
                  <c:v>0.85325766000000003</c:v>
                </c:pt>
                <c:pt idx="100">
                  <c:v>0.85417377000000005</c:v>
                </c:pt>
                <c:pt idx="101">
                  <c:v>0.85527089999999995</c:v>
                </c:pt>
                <c:pt idx="102">
                  <c:v>0.85629487000000004</c:v>
                </c:pt>
                <c:pt idx="103">
                  <c:v>0.85723417000000002</c:v>
                </c:pt>
                <c:pt idx="104">
                  <c:v>0.85774178000000001</c:v>
                </c:pt>
                <c:pt idx="105">
                  <c:v>0.85853562999999999</c:v>
                </c:pt>
                <c:pt idx="106">
                  <c:v>0.85932582000000002</c:v>
                </c:pt>
              </c:numCache>
            </c:numRef>
          </c:xVal>
          <c:yVal>
            <c:numRef>
              <c:f>'24.107-A300'!$J$3:$J$109</c:f>
              <c:numCache>
                <c:formatCode>General</c:formatCode>
                <c:ptCount val="107"/>
                <c:pt idx="0">
                  <c:v>221.59890899999999</c:v>
                </c:pt>
                <c:pt idx="1">
                  <c:v>221.64355599999999</c:v>
                </c:pt>
                <c:pt idx="2">
                  <c:v>221.64105699999999</c:v>
                </c:pt>
                <c:pt idx="3">
                  <c:v>221.638756</c:v>
                </c:pt>
                <c:pt idx="4">
                  <c:v>221.63645399999999</c:v>
                </c:pt>
                <c:pt idx="5">
                  <c:v>221.634153</c:v>
                </c:pt>
                <c:pt idx="6">
                  <c:v>221.63185100000001</c:v>
                </c:pt>
                <c:pt idx="7">
                  <c:v>221.62954999999999</c:v>
                </c:pt>
                <c:pt idx="8">
                  <c:v>221.62724800000001</c:v>
                </c:pt>
                <c:pt idx="9">
                  <c:v>221.62494699999999</c:v>
                </c:pt>
                <c:pt idx="10">
                  <c:v>221.62264500000001</c:v>
                </c:pt>
                <c:pt idx="11">
                  <c:v>221.62034399999999</c:v>
                </c:pt>
                <c:pt idx="12">
                  <c:v>221.618042</c:v>
                </c:pt>
                <c:pt idx="13">
                  <c:v>221.61574100000001</c:v>
                </c:pt>
                <c:pt idx="14">
                  <c:v>221.613439</c:v>
                </c:pt>
                <c:pt idx="15">
                  <c:v>221.61113700000001</c:v>
                </c:pt>
                <c:pt idx="16">
                  <c:v>221.608836</c:v>
                </c:pt>
                <c:pt idx="17">
                  <c:v>221.60653400000001</c:v>
                </c:pt>
                <c:pt idx="18">
                  <c:v>221.60423299999999</c:v>
                </c:pt>
                <c:pt idx="19">
                  <c:v>221.60193100000001</c:v>
                </c:pt>
                <c:pt idx="20">
                  <c:v>221.59962999999999</c:v>
                </c:pt>
                <c:pt idx="21">
                  <c:v>221.597328</c:v>
                </c:pt>
                <c:pt idx="22">
                  <c:v>221.59502699999999</c:v>
                </c:pt>
                <c:pt idx="23">
                  <c:v>221.592725</c:v>
                </c:pt>
                <c:pt idx="24">
                  <c:v>221.59042400000001</c:v>
                </c:pt>
                <c:pt idx="25">
                  <c:v>221.588122</c:v>
                </c:pt>
                <c:pt idx="26">
                  <c:v>221.58582000000001</c:v>
                </c:pt>
                <c:pt idx="27">
                  <c:v>221.583519</c:v>
                </c:pt>
                <c:pt idx="28">
                  <c:v>221.58121700000001</c:v>
                </c:pt>
                <c:pt idx="29">
                  <c:v>221.57891599999999</c:v>
                </c:pt>
                <c:pt idx="30">
                  <c:v>221.57661400000001</c:v>
                </c:pt>
                <c:pt idx="31">
                  <c:v>221.57431299999999</c:v>
                </c:pt>
                <c:pt idx="32">
                  <c:v>221.572011</c:v>
                </c:pt>
                <c:pt idx="33">
                  <c:v>221.56970999999999</c:v>
                </c:pt>
                <c:pt idx="34">
                  <c:v>221.567408</c:v>
                </c:pt>
                <c:pt idx="35">
                  <c:v>221.56510700000001</c:v>
                </c:pt>
                <c:pt idx="36">
                  <c:v>221.562805</c:v>
                </c:pt>
                <c:pt idx="37">
                  <c:v>221.56050400000001</c:v>
                </c:pt>
                <c:pt idx="38">
                  <c:v>221.55820199999999</c:v>
                </c:pt>
                <c:pt idx="39">
                  <c:v>221.54018500000001</c:v>
                </c:pt>
                <c:pt idx="40">
                  <c:v>221.599895</c:v>
                </c:pt>
                <c:pt idx="41">
                  <c:v>221.59759399999999</c:v>
                </c:pt>
                <c:pt idx="42">
                  <c:v>221.595292</c:v>
                </c:pt>
                <c:pt idx="43">
                  <c:v>221.59298999999999</c:v>
                </c:pt>
                <c:pt idx="44">
                  <c:v>221.590689</c:v>
                </c:pt>
                <c:pt idx="45">
                  <c:v>221.58838700000001</c:v>
                </c:pt>
                <c:pt idx="46">
                  <c:v>221.58608599999999</c:v>
                </c:pt>
                <c:pt idx="47">
                  <c:v>221.58378400000001</c:v>
                </c:pt>
                <c:pt idx="48">
                  <c:v>221.56576799999999</c:v>
                </c:pt>
                <c:pt idx="49">
                  <c:v>221.45346000000001</c:v>
                </c:pt>
                <c:pt idx="50">
                  <c:v>221.45115799999999</c:v>
                </c:pt>
                <c:pt idx="51">
                  <c:v>221.448857</c:v>
                </c:pt>
                <c:pt idx="52">
                  <c:v>221.44655499999999</c:v>
                </c:pt>
                <c:pt idx="53">
                  <c:v>221.444254</c:v>
                </c:pt>
                <c:pt idx="54">
                  <c:v>221.44195199999999</c:v>
                </c:pt>
                <c:pt idx="55">
                  <c:v>221.455366</c:v>
                </c:pt>
                <c:pt idx="56">
                  <c:v>221.391053</c:v>
                </c:pt>
                <c:pt idx="57">
                  <c:v>221.51447300000001</c:v>
                </c:pt>
                <c:pt idx="58">
                  <c:v>221.512171</c:v>
                </c:pt>
                <c:pt idx="59">
                  <c:v>221.68188699999999</c:v>
                </c:pt>
                <c:pt idx="60">
                  <c:v>221.695301</c:v>
                </c:pt>
                <c:pt idx="61">
                  <c:v>221.693849</c:v>
                </c:pt>
                <c:pt idx="62">
                  <c:v>221.91156000000001</c:v>
                </c:pt>
                <c:pt idx="63">
                  <c:v>222.00354999999999</c:v>
                </c:pt>
                <c:pt idx="64">
                  <c:v>222.001248</c:v>
                </c:pt>
                <c:pt idx="65">
                  <c:v>221.99894699999999</c:v>
                </c:pt>
                <c:pt idx="66">
                  <c:v>222.059506</c:v>
                </c:pt>
                <c:pt idx="67">
                  <c:v>222.29293200000001</c:v>
                </c:pt>
                <c:pt idx="68">
                  <c:v>222.66779500000001</c:v>
                </c:pt>
                <c:pt idx="69">
                  <c:v>223.02694299999999</c:v>
                </c:pt>
                <c:pt idx="70">
                  <c:v>223.307515</c:v>
                </c:pt>
                <c:pt idx="71">
                  <c:v>223.792385</c:v>
                </c:pt>
                <c:pt idx="72">
                  <c:v>224.277254</c:v>
                </c:pt>
                <c:pt idx="73">
                  <c:v>224.87213</c:v>
                </c:pt>
                <c:pt idx="74">
                  <c:v>225.545582</c:v>
                </c:pt>
                <c:pt idx="75">
                  <c:v>226.20331899999999</c:v>
                </c:pt>
                <c:pt idx="76">
                  <c:v>227.04963799999999</c:v>
                </c:pt>
                <c:pt idx="77">
                  <c:v>228.03739300000001</c:v>
                </c:pt>
                <c:pt idx="78">
                  <c:v>229.11944</c:v>
                </c:pt>
                <c:pt idx="79">
                  <c:v>230.10824199999999</c:v>
                </c:pt>
                <c:pt idx="80">
                  <c:v>231.489924</c:v>
                </c:pt>
                <c:pt idx="81">
                  <c:v>232.85693699999999</c:v>
                </c:pt>
                <c:pt idx="82">
                  <c:v>234.18762699999999</c:v>
                </c:pt>
                <c:pt idx="83">
                  <c:v>235.843963</c:v>
                </c:pt>
                <c:pt idx="84">
                  <c:v>237.63990999999999</c:v>
                </c:pt>
                <c:pt idx="85">
                  <c:v>239.691689</c:v>
                </c:pt>
                <c:pt idx="86">
                  <c:v>241.452056</c:v>
                </c:pt>
                <c:pt idx="87">
                  <c:v>243.229726</c:v>
                </c:pt>
                <c:pt idx="88">
                  <c:v>245.126475</c:v>
                </c:pt>
                <c:pt idx="89">
                  <c:v>246.87279599999999</c:v>
                </c:pt>
                <c:pt idx="90">
                  <c:v>248.977338</c:v>
                </c:pt>
                <c:pt idx="91">
                  <c:v>251.42676399999999</c:v>
                </c:pt>
                <c:pt idx="92">
                  <c:v>253.64385999999999</c:v>
                </c:pt>
                <c:pt idx="93">
                  <c:v>256.091206</c:v>
                </c:pt>
                <c:pt idx="94">
                  <c:v>258.29661800000002</c:v>
                </c:pt>
                <c:pt idx="95">
                  <c:v>260.61221499999999</c:v>
                </c:pt>
                <c:pt idx="96">
                  <c:v>263.38034399999998</c:v>
                </c:pt>
                <c:pt idx="97">
                  <c:v>266.05411700000002</c:v>
                </c:pt>
                <c:pt idx="98">
                  <c:v>268.55517099999997</c:v>
                </c:pt>
                <c:pt idx="99">
                  <c:v>271.065718</c:v>
                </c:pt>
                <c:pt idx="100">
                  <c:v>273.56561699999997</c:v>
                </c:pt>
                <c:pt idx="101">
                  <c:v>276.30199099999999</c:v>
                </c:pt>
                <c:pt idx="102">
                  <c:v>279.28815200000003</c:v>
                </c:pt>
                <c:pt idx="103">
                  <c:v>282.12074899999999</c:v>
                </c:pt>
                <c:pt idx="104">
                  <c:v>284.251645</c:v>
                </c:pt>
                <c:pt idx="105">
                  <c:v>286.43306200000001</c:v>
                </c:pt>
                <c:pt idx="106">
                  <c:v>289.12265500000001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B40-9041-B009-1377F14F620E}"/>
            </c:ext>
          </c:extLst>
        </c:ser>
        <c:ser>
          <c:idx val="10"/>
          <c:order val="9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'24.107-A300'!$I$3:$I$109</c:f>
              <c:numCache>
                <c:formatCode>General</c:formatCode>
                <c:ptCount val="107"/>
                <c:pt idx="0">
                  <c:v>0.49003985999999999</c:v>
                </c:pt>
                <c:pt idx="1">
                  <c:v>0.49439731999999997</c:v>
                </c:pt>
                <c:pt idx="2">
                  <c:v>0.49875445000000002</c:v>
                </c:pt>
                <c:pt idx="3">
                  <c:v>0.50276832999999999</c:v>
                </c:pt>
                <c:pt idx="4">
                  <c:v>0.50678221999999995</c:v>
                </c:pt>
                <c:pt idx="5">
                  <c:v>0.51079609999999998</c:v>
                </c:pt>
                <c:pt idx="6">
                  <c:v>0.51480999000000005</c:v>
                </c:pt>
                <c:pt idx="7">
                  <c:v>0.51882386999999996</c:v>
                </c:pt>
                <c:pt idx="8">
                  <c:v>0.52283774999999999</c:v>
                </c:pt>
                <c:pt idx="9">
                  <c:v>0.52685163999999995</c:v>
                </c:pt>
                <c:pt idx="10">
                  <c:v>0.53086551999999998</c:v>
                </c:pt>
                <c:pt idx="11">
                  <c:v>0.5348794</c:v>
                </c:pt>
                <c:pt idx="12">
                  <c:v>0.53889328999999997</c:v>
                </c:pt>
                <c:pt idx="13">
                  <c:v>0.54290716999999999</c:v>
                </c:pt>
                <c:pt idx="14">
                  <c:v>0.54692105000000002</c:v>
                </c:pt>
                <c:pt idx="15">
                  <c:v>0.55093493999999998</c:v>
                </c:pt>
                <c:pt idx="16">
                  <c:v>0.55494882000000001</c:v>
                </c:pt>
                <c:pt idx="17">
                  <c:v>0.55896270999999997</c:v>
                </c:pt>
                <c:pt idx="18">
                  <c:v>0.56297659</c:v>
                </c:pt>
                <c:pt idx="19">
                  <c:v>0.56699047000000002</c:v>
                </c:pt>
                <c:pt idx="20">
                  <c:v>0.57100435999999999</c:v>
                </c:pt>
                <c:pt idx="21">
                  <c:v>0.57501824000000001</c:v>
                </c:pt>
                <c:pt idx="22">
                  <c:v>0.57903212000000004</c:v>
                </c:pt>
                <c:pt idx="23">
                  <c:v>0.58304601</c:v>
                </c:pt>
                <c:pt idx="24">
                  <c:v>0.58705989000000003</c:v>
                </c:pt>
                <c:pt idx="25">
                  <c:v>0.59107377999999999</c:v>
                </c:pt>
                <c:pt idx="26">
                  <c:v>0.59508766000000002</c:v>
                </c:pt>
                <c:pt idx="27">
                  <c:v>0.59910154000000004</c:v>
                </c:pt>
                <c:pt idx="28">
                  <c:v>0.60311543000000001</c:v>
                </c:pt>
                <c:pt idx="29">
                  <c:v>0.60712931000000003</c:v>
                </c:pt>
                <c:pt idx="30">
                  <c:v>0.61114318999999995</c:v>
                </c:pt>
                <c:pt idx="31">
                  <c:v>0.61515708000000002</c:v>
                </c:pt>
                <c:pt idx="32">
                  <c:v>0.61917096000000005</c:v>
                </c:pt>
                <c:pt idx="33">
                  <c:v>0.62318483999999996</c:v>
                </c:pt>
                <c:pt idx="34">
                  <c:v>0.62719873000000004</c:v>
                </c:pt>
                <c:pt idx="35">
                  <c:v>0.63121260999999995</c:v>
                </c:pt>
                <c:pt idx="36">
                  <c:v>0.63522650000000003</c:v>
                </c:pt>
                <c:pt idx="37">
                  <c:v>0.63924038000000005</c:v>
                </c:pt>
                <c:pt idx="38">
                  <c:v>0.64325425999999997</c:v>
                </c:pt>
                <c:pt idx="39">
                  <c:v>0.64726804000000004</c:v>
                </c:pt>
                <c:pt idx="40">
                  <c:v>0.65128235000000001</c:v>
                </c:pt>
                <c:pt idx="41">
                  <c:v>0.65529623000000004</c:v>
                </c:pt>
                <c:pt idx="42">
                  <c:v>0.65931012</c:v>
                </c:pt>
                <c:pt idx="43">
                  <c:v>0.66332400000000002</c:v>
                </c:pt>
                <c:pt idx="44">
                  <c:v>0.66733788000000005</c:v>
                </c:pt>
                <c:pt idx="45">
                  <c:v>0.67135177000000001</c:v>
                </c:pt>
                <c:pt idx="46">
                  <c:v>0.67536565000000004</c:v>
                </c:pt>
                <c:pt idx="47">
                  <c:v>0.67937952999999995</c:v>
                </c:pt>
                <c:pt idx="48">
                  <c:v>0.68339331000000003</c:v>
                </c:pt>
                <c:pt idx="49">
                  <c:v>0.68740643999999995</c:v>
                </c:pt>
                <c:pt idx="50">
                  <c:v>0.69142031999999998</c:v>
                </c:pt>
                <c:pt idx="51">
                  <c:v>0.69543421000000005</c:v>
                </c:pt>
                <c:pt idx="52">
                  <c:v>0.69944808999999997</c:v>
                </c:pt>
                <c:pt idx="53">
                  <c:v>0.70346196999999999</c:v>
                </c:pt>
                <c:pt idx="54">
                  <c:v>0.70747585999999996</c:v>
                </c:pt>
                <c:pt idx="55">
                  <c:v>0.71148984999999998</c:v>
                </c:pt>
                <c:pt idx="56">
                  <c:v>0.71550331</c:v>
                </c:pt>
                <c:pt idx="57">
                  <c:v>0.71951805000000002</c:v>
                </c:pt>
                <c:pt idx="58">
                  <c:v>0.72353193999999998</c:v>
                </c:pt>
                <c:pt idx="59">
                  <c:v>0.72754700000000005</c:v>
                </c:pt>
                <c:pt idx="60">
                  <c:v>0.73156098999999997</c:v>
                </c:pt>
                <c:pt idx="61">
                  <c:v>0.73557488000000004</c:v>
                </c:pt>
                <c:pt idx="62">
                  <c:v>0.73959028000000004</c:v>
                </c:pt>
                <c:pt idx="63">
                  <c:v>0.74360481</c:v>
                </c:pt>
                <c:pt idx="64">
                  <c:v>0.74761869000000003</c:v>
                </c:pt>
                <c:pt idx="65">
                  <c:v>0.75163257000000006</c:v>
                </c:pt>
                <c:pt idx="66">
                  <c:v>0.75564688999999996</c:v>
                </c:pt>
                <c:pt idx="67">
                  <c:v>0.75966239000000002</c:v>
                </c:pt>
                <c:pt idx="68">
                  <c:v>0.76367885999999996</c:v>
                </c:pt>
                <c:pt idx="69">
                  <c:v>0.76769522999999995</c:v>
                </c:pt>
                <c:pt idx="70">
                  <c:v>0.77171106</c:v>
                </c:pt>
                <c:pt idx="71">
                  <c:v>0.77572828000000005</c:v>
                </c:pt>
                <c:pt idx="72">
                  <c:v>0.77974551000000003</c:v>
                </c:pt>
                <c:pt idx="73">
                  <c:v>0.78376349999999995</c:v>
                </c:pt>
                <c:pt idx="74">
                  <c:v>0.78778201999999997</c:v>
                </c:pt>
                <c:pt idx="75">
                  <c:v>0.79180043</c:v>
                </c:pt>
                <c:pt idx="76">
                  <c:v>0.79582014000000001</c:v>
                </c:pt>
                <c:pt idx="77">
                  <c:v>0.79984082000000001</c:v>
                </c:pt>
                <c:pt idx="78">
                  <c:v>0.80386215000000005</c:v>
                </c:pt>
                <c:pt idx="79">
                  <c:v>0.80753958999999997</c:v>
                </c:pt>
                <c:pt idx="80">
                  <c:v>0.81121971999999998</c:v>
                </c:pt>
                <c:pt idx="81">
                  <c:v>0.81455650999999996</c:v>
                </c:pt>
                <c:pt idx="82">
                  <c:v>0.81753792999999997</c:v>
                </c:pt>
                <c:pt idx="83">
                  <c:v>0.82049192000000004</c:v>
                </c:pt>
                <c:pt idx="84">
                  <c:v>0.82342230000000005</c:v>
                </c:pt>
                <c:pt idx="85">
                  <c:v>0.82635442999999997</c:v>
                </c:pt>
                <c:pt idx="86">
                  <c:v>0.82886643999999998</c:v>
                </c:pt>
                <c:pt idx="87">
                  <c:v>0.83107911000000001</c:v>
                </c:pt>
                <c:pt idx="88">
                  <c:v>0.83330853999999999</c:v>
                </c:pt>
                <c:pt idx="89">
                  <c:v>0.83534262000000004</c:v>
                </c:pt>
                <c:pt idx="90">
                  <c:v>0.83761487999999995</c:v>
                </c:pt>
                <c:pt idx="91">
                  <c:v>0.83988951999999995</c:v>
                </c:pt>
                <c:pt idx="92">
                  <c:v>0.84216256</c:v>
                </c:pt>
                <c:pt idx="93">
                  <c:v>0.84415046999999999</c:v>
                </c:pt>
                <c:pt idx="94">
                  <c:v>0.84574249999999995</c:v>
                </c:pt>
                <c:pt idx="95">
                  <c:v>0.84727794000000001</c:v>
                </c:pt>
                <c:pt idx="96">
                  <c:v>0.84893116999999996</c:v>
                </c:pt>
                <c:pt idx="97">
                  <c:v>0.85052642000000001</c:v>
                </c:pt>
                <c:pt idx="98">
                  <c:v>0.85194844999999997</c:v>
                </c:pt>
                <c:pt idx="99">
                  <c:v>0.85325766000000003</c:v>
                </c:pt>
                <c:pt idx="100">
                  <c:v>0.85417377000000005</c:v>
                </c:pt>
                <c:pt idx="101">
                  <c:v>0.85527089999999995</c:v>
                </c:pt>
                <c:pt idx="102">
                  <c:v>0.85629487000000004</c:v>
                </c:pt>
                <c:pt idx="103">
                  <c:v>0.85723417000000002</c:v>
                </c:pt>
                <c:pt idx="104">
                  <c:v>0.85774178000000001</c:v>
                </c:pt>
                <c:pt idx="105">
                  <c:v>0.85853562999999999</c:v>
                </c:pt>
                <c:pt idx="106">
                  <c:v>0.85932582000000002</c:v>
                </c:pt>
              </c:numCache>
            </c:numRef>
          </c:xVal>
          <c:yVal>
            <c:numRef>
              <c:f>'24.107-A300'!$K$3:$K$109</c:f>
              <c:numCache>
                <c:formatCode>General</c:formatCode>
                <c:ptCount val="107"/>
                <c:pt idx="0">
                  <c:v>221.51160076172548</c:v>
                </c:pt>
                <c:pt idx="1">
                  <c:v>221.51172123181328</c:v>
                </c:pt>
                <c:pt idx="2">
                  <c:v>221.51186414482254</c:v>
                </c:pt>
                <c:pt idx="3">
                  <c:v>221.51201871921975</c:v>
                </c:pt>
                <c:pt idx="4">
                  <c:v>221.51219848031965</c:v>
                </c:pt>
                <c:pt idx="5">
                  <c:v>221.51240691988409</c:v>
                </c:pt>
                <c:pt idx="6">
                  <c:v>221.51264793467772</c:v>
                </c:pt>
                <c:pt idx="7">
                  <c:v>221.51292585979132</c:v>
                </c:pt>
                <c:pt idx="8">
                  <c:v>221.5132455128614</c:v>
                </c:pt>
                <c:pt idx="9">
                  <c:v>221.51361223579136</c:v>
                </c:pt>
                <c:pt idx="10">
                  <c:v>221.514031937575</c:v>
                </c:pt>
                <c:pt idx="11">
                  <c:v>221.51451114892092</c:v>
                </c:pt>
                <c:pt idx="12">
                  <c:v>221.51505707263337</c:v>
                </c:pt>
                <c:pt idx="13">
                  <c:v>221.5156776347643</c:v>
                </c:pt>
                <c:pt idx="14">
                  <c:v>221.51638155226365</c:v>
                </c:pt>
                <c:pt idx="15">
                  <c:v>221.51717839314796</c:v>
                </c:pt>
                <c:pt idx="16">
                  <c:v>221.51807863689345</c:v>
                </c:pt>
                <c:pt idx="17">
                  <c:v>221.51909376043892</c:v>
                </c:pt>
                <c:pt idx="18">
                  <c:v>221.52023629591861</c:v>
                </c:pt>
                <c:pt idx="19">
                  <c:v>221.5215199280286</c:v>
                </c:pt>
                <c:pt idx="20">
                  <c:v>221.52295957317875</c:v>
                </c:pt>
                <c:pt idx="21">
                  <c:v>221.52457145730483</c:v>
                </c:pt>
                <c:pt idx="22">
                  <c:v>221.5263732327239</c:v>
                </c:pt>
                <c:pt idx="23">
                  <c:v>221.5283840703903</c:v>
                </c:pt>
                <c:pt idx="24">
                  <c:v>221.53062474935976</c:v>
                </c:pt>
                <c:pt idx="25">
                  <c:v>221.53311780596044</c:v>
                </c:pt>
                <c:pt idx="26">
                  <c:v>221.53588760782455</c:v>
                </c:pt>
                <c:pt idx="27">
                  <c:v>221.53896052136832</c:v>
                </c:pt>
                <c:pt idx="28">
                  <c:v>221.54236502906403</c:v>
                </c:pt>
                <c:pt idx="29">
                  <c:v>221.54613184036967</c:v>
                </c:pt>
                <c:pt idx="30">
                  <c:v>221.55029408993238</c:v>
                </c:pt>
                <c:pt idx="31">
                  <c:v>221.55488747205078</c:v>
                </c:pt>
                <c:pt idx="32">
                  <c:v>221.55995036582786</c:v>
                </c:pt>
                <c:pt idx="33">
                  <c:v>221.5655240765247</c:v>
                </c:pt>
                <c:pt idx="34">
                  <c:v>221.57165298919497</c:v>
                </c:pt>
                <c:pt idx="35">
                  <c:v>221.5783847092878</c:v>
                </c:pt>
                <c:pt idx="36">
                  <c:v>221.58577037597473</c:v>
                </c:pt>
                <c:pt idx="37">
                  <c:v>221.5938647411129</c:v>
                </c:pt>
                <c:pt idx="38">
                  <c:v>221.60272651948802</c:v>
                </c:pt>
                <c:pt idx="39">
                  <c:v>221.61241830261406</c:v>
                </c:pt>
                <c:pt idx="40">
                  <c:v>221.6230089987659</c:v>
                </c:pt>
                <c:pt idx="41">
                  <c:v>221.63456801981516</c:v>
                </c:pt>
                <c:pt idx="42">
                  <c:v>221.64717333287928</c:v>
                </c:pt>
                <c:pt idx="43">
                  <c:v>221.66090696491284</c:v>
                </c:pt>
                <c:pt idx="44">
                  <c:v>221.67585658980221</c:v>
                </c:pt>
                <c:pt idx="45">
                  <c:v>221.69211578016342</c:v>
                </c:pt>
                <c:pt idx="46">
                  <c:v>221.70978422441698</c:v>
                </c:pt>
                <c:pt idx="47">
                  <c:v>221.72896834311462</c:v>
                </c:pt>
                <c:pt idx="48">
                  <c:v>221.7497809873866</c:v>
                </c:pt>
                <c:pt idx="49">
                  <c:v>221.77233962626656</c:v>
                </c:pt>
                <c:pt idx="50">
                  <c:v>221.7967808742811</c:v>
                </c:pt>
                <c:pt idx="51">
                  <c:v>221.82323780868776</c:v>
                </c:pt>
                <c:pt idx="52">
                  <c:v>221.85185622253042</c:v>
                </c:pt>
                <c:pt idx="53">
                  <c:v>221.88279151547312</c:v>
                </c:pt>
                <c:pt idx="54">
                  <c:v>221.91620910427383</c:v>
                </c:pt>
                <c:pt idx="55">
                  <c:v>221.95228579723477</c:v>
                </c:pt>
                <c:pt idx="56">
                  <c:v>221.99120270701874</c:v>
                </c:pt>
                <c:pt idx="57">
                  <c:v>222.03317748280358</c:v>
                </c:pt>
                <c:pt idx="58">
                  <c:v>222.07840039086213</c:v>
                </c:pt>
                <c:pt idx="59">
                  <c:v>222.12712034271658</c:v>
                </c:pt>
                <c:pt idx="60">
                  <c:v>222.17955049289176</c:v>
                </c:pt>
                <c:pt idx="61">
                  <c:v>222.23601543905178</c:v>
                </c:pt>
                <c:pt idx="62">
                  <c:v>222.29751677992331</c:v>
                </c:pt>
                <c:pt idx="63">
                  <c:v>222.366214141466</c:v>
                </c:pt>
                <c:pt idx="64">
                  <c:v>222.44556665568581</c:v>
                </c:pt>
                <c:pt idx="65">
                  <c:v>222.5403097661036</c:v>
                </c:pt>
                <c:pt idx="66">
                  <c:v>222.65645027847003</c:v>
                </c:pt>
                <c:pt idx="67">
                  <c:v>222.80129071121311</c:v>
                </c:pt>
                <c:pt idx="68">
                  <c:v>222.98339332193805</c:v>
                </c:pt>
                <c:pt idx="69">
                  <c:v>223.21254649909613</c:v>
                </c:pt>
                <c:pt idx="70">
                  <c:v>223.4998146961652</c:v>
                </c:pt>
                <c:pt idx="71">
                  <c:v>223.85774191312851</c:v>
                </c:pt>
                <c:pt idx="72">
                  <c:v>224.29991655176173</c:v>
                </c:pt>
                <c:pt idx="73">
                  <c:v>224.84141370161652</c:v>
                </c:pt>
                <c:pt idx="74">
                  <c:v>225.49851584996634</c:v>
                </c:pt>
                <c:pt idx="75">
                  <c:v>226.28869928211105</c:v>
                </c:pt>
                <c:pt idx="76">
                  <c:v>227.23117403687684</c:v>
                </c:pt>
                <c:pt idx="77">
                  <c:v>228.34618396809367</c:v>
                </c:pt>
                <c:pt idx="78">
                  <c:v>229.65526051510466</c:v>
                </c:pt>
                <c:pt idx="79">
                  <c:v>231.04152577104668</c:v>
                </c:pt>
                <c:pt idx="80">
                  <c:v>232.62870456682074</c:v>
                </c:pt>
                <c:pt idx="81">
                  <c:v>234.25689736840661</c:v>
                </c:pt>
                <c:pt idx="82">
                  <c:v>235.87657404020132</c:v>
                </c:pt>
                <c:pt idx="83">
                  <c:v>237.64628459188381</c:v>
                </c:pt>
                <c:pt idx="84">
                  <c:v>239.57524183244092</c:v>
                </c:pt>
                <c:pt idx="85">
                  <c:v>241.6896724496479</c:v>
                </c:pt>
                <c:pt idx="86">
                  <c:v>243.65673781436172</c:v>
                </c:pt>
                <c:pt idx="87">
                  <c:v>245.51478295224874</c:v>
                </c:pt>
                <c:pt idx="88">
                  <c:v>247.51137035167136</c:v>
                </c:pt>
                <c:pt idx="89">
                  <c:v>249.44676062360926</c:v>
                </c:pt>
                <c:pt idx="90">
                  <c:v>251.74265958606696</c:v>
                </c:pt>
                <c:pt idx="91">
                  <c:v>254.1885040246475</c:v>
                </c:pt>
                <c:pt idx="92">
                  <c:v>256.78647588672675</c:v>
                </c:pt>
                <c:pt idx="93">
                  <c:v>259.18974964425712</c:v>
                </c:pt>
                <c:pt idx="94">
                  <c:v>261.20585023289328</c:v>
                </c:pt>
                <c:pt idx="95">
                  <c:v>263.22967884476617</c:v>
                </c:pt>
                <c:pt idx="96">
                  <c:v>265.49838217900549</c:v>
                </c:pt>
                <c:pt idx="97">
                  <c:v>267.77807796541003</c:v>
                </c:pt>
                <c:pt idx="98">
                  <c:v>269.88723041411862</c:v>
                </c:pt>
                <c:pt idx="99">
                  <c:v>271.89479649352421</c:v>
                </c:pt>
                <c:pt idx="100">
                  <c:v>273.33782939726467</c:v>
                </c:pt>
                <c:pt idx="101">
                  <c:v>275.10821355116985</c:v>
                </c:pt>
                <c:pt idx="102">
                  <c:v>276.80274863690317</c:v>
                </c:pt>
                <c:pt idx="103">
                  <c:v>278.39360231654905</c:v>
                </c:pt>
                <c:pt idx="104">
                  <c:v>279.26802720879539</c:v>
                </c:pt>
                <c:pt idx="105">
                  <c:v>280.65647650419351</c:v>
                </c:pt>
                <c:pt idx="106">
                  <c:v>282.06417696753982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D5D-2544-9E75-6E720F8004CF}"/>
            </c:ext>
          </c:extLst>
        </c:ser>
        <c:ser>
          <c:idx val="3"/>
          <c:order val="10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'24.107-A300'!$C$3:$C$101</c:f>
              <c:numCache>
                <c:formatCode>General</c:formatCode>
                <c:ptCount val="99"/>
                <c:pt idx="0">
                  <c:v>0.49121050999999999</c:v>
                </c:pt>
                <c:pt idx="1">
                  <c:v>0.49556797000000002</c:v>
                </c:pt>
                <c:pt idx="2">
                  <c:v>0.49958184999999999</c:v>
                </c:pt>
                <c:pt idx="3">
                  <c:v>0.50359573999999996</c:v>
                </c:pt>
                <c:pt idx="4">
                  <c:v>0.50760961999999998</c:v>
                </c:pt>
                <c:pt idx="5">
                  <c:v>0.51162350000000001</c:v>
                </c:pt>
                <c:pt idx="6">
                  <c:v>0.51563738999999997</c:v>
                </c:pt>
                <c:pt idx="7">
                  <c:v>0.51965127</c:v>
                </c:pt>
                <c:pt idx="8">
                  <c:v>0.52366515999999996</c:v>
                </c:pt>
                <c:pt idx="9">
                  <c:v>0.52767903999999999</c:v>
                </c:pt>
                <c:pt idx="10">
                  <c:v>0.53169292000000001</c:v>
                </c:pt>
                <c:pt idx="11">
                  <c:v>0.53570680999999998</c:v>
                </c:pt>
                <c:pt idx="12">
                  <c:v>0.53972069</c:v>
                </c:pt>
                <c:pt idx="13">
                  <c:v>0.54373457000000003</c:v>
                </c:pt>
                <c:pt idx="14">
                  <c:v>0.54774845999999999</c:v>
                </c:pt>
                <c:pt idx="15">
                  <c:v>0.55176234000000002</c:v>
                </c:pt>
                <c:pt idx="16">
                  <c:v>0.55577622999999998</c:v>
                </c:pt>
                <c:pt idx="17">
                  <c:v>0.55979011000000001</c:v>
                </c:pt>
                <c:pt idx="18">
                  <c:v>0.56380399000000003</c:v>
                </c:pt>
                <c:pt idx="19">
                  <c:v>0.56781788</c:v>
                </c:pt>
                <c:pt idx="20">
                  <c:v>0.57183176000000002</c:v>
                </c:pt>
                <c:pt idx="21">
                  <c:v>0.57584564000000005</c:v>
                </c:pt>
                <c:pt idx="22">
                  <c:v>0.57985953000000001</c:v>
                </c:pt>
                <c:pt idx="23">
                  <c:v>0.58387341000000004</c:v>
                </c:pt>
                <c:pt idx="24">
                  <c:v>0.58788728999999995</c:v>
                </c:pt>
                <c:pt idx="25">
                  <c:v>0.59190118000000003</c:v>
                </c:pt>
                <c:pt idx="26">
                  <c:v>0.59591506000000005</c:v>
                </c:pt>
                <c:pt idx="27">
                  <c:v>0.59992895000000002</c:v>
                </c:pt>
                <c:pt idx="28">
                  <c:v>0.60394283000000004</c:v>
                </c:pt>
                <c:pt idx="29">
                  <c:v>0.60795670999999996</c:v>
                </c:pt>
                <c:pt idx="30">
                  <c:v>0.61197060000000003</c:v>
                </c:pt>
                <c:pt idx="31">
                  <c:v>0.61598447999999995</c:v>
                </c:pt>
                <c:pt idx="32">
                  <c:v>0.61999835999999997</c:v>
                </c:pt>
                <c:pt idx="33">
                  <c:v>0.62401225000000005</c:v>
                </c:pt>
                <c:pt idx="34">
                  <c:v>0.62802612999999996</c:v>
                </c:pt>
                <c:pt idx="35">
                  <c:v>0.63204002000000004</c:v>
                </c:pt>
                <c:pt idx="36">
                  <c:v>0.63605389999999995</c:v>
                </c:pt>
                <c:pt idx="37">
                  <c:v>0.64006777999999998</c:v>
                </c:pt>
                <c:pt idx="38">
                  <c:v>0.64408167000000005</c:v>
                </c:pt>
                <c:pt idx="39">
                  <c:v>0.64809554999999996</c:v>
                </c:pt>
                <c:pt idx="40">
                  <c:v>0.65210964999999999</c:v>
                </c:pt>
                <c:pt idx="41">
                  <c:v>0.65612417999999995</c:v>
                </c:pt>
                <c:pt idx="42">
                  <c:v>0.66013741999999997</c:v>
                </c:pt>
                <c:pt idx="43">
                  <c:v>0.66415195000000005</c:v>
                </c:pt>
                <c:pt idx="44">
                  <c:v>0.66816518000000003</c:v>
                </c:pt>
                <c:pt idx="45">
                  <c:v>0.67217917999999999</c:v>
                </c:pt>
                <c:pt idx="46">
                  <c:v>0.67619284000000002</c:v>
                </c:pt>
                <c:pt idx="47">
                  <c:v>0.68020727000000003</c:v>
                </c:pt>
                <c:pt idx="48">
                  <c:v>0.68422126000000005</c:v>
                </c:pt>
                <c:pt idx="49">
                  <c:v>0.68823557000000002</c:v>
                </c:pt>
                <c:pt idx="50">
                  <c:v>0.69224945000000004</c:v>
                </c:pt>
                <c:pt idx="51">
                  <c:v>0.69626334000000001</c:v>
                </c:pt>
                <c:pt idx="52">
                  <c:v>0.70027722000000003</c:v>
                </c:pt>
                <c:pt idx="53">
                  <c:v>0.70429143000000005</c:v>
                </c:pt>
                <c:pt idx="54">
                  <c:v>0.70830552999999996</c:v>
                </c:pt>
                <c:pt idx="55">
                  <c:v>0.71231887000000005</c:v>
                </c:pt>
                <c:pt idx="56">
                  <c:v>0.71633274999999996</c:v>
                </c:pt>
                <c:pt idx="57">
                  <c:v>0.72034664000000004</c:v>
                </c:pt>
                <c:pt idx="58">
                  <c:v>0.72436051999999995</c:v>
                </c:pt>
                <c:pt idx="59">
                  <c:v>0.72837439999999998</c:v>
                </c:pt>
                <c:pt idx="60">
                  <c:v>0.73238829000000005</c:v>
                </c:pt>
                <c:pt idx="61">
                  <c:v>0.73640216999999997</c:v>
                </c:pt>
                <c:pt idx="62">
                  <c:v>0.74041606000000004</c:v>
                </c:pt>
                <c:pt idx="63">
                  <c:v>0.74442993999999996</c:v>
                </c:pt>
                <c:pt idx="64">
                  <c:v>0.74844372000000003</c:v>
                </c:pt>
                <c:pt idx="65">
                  <c:v>0.75245868000000005</c:v>
                </c:pt>
                <c:pt idx="66">
                  <c:v>0.75647386000000005</c:v>
                </c:pt>
                <c:pt idx="67">
                  <c:v>0.76048775000000002</c:v>
                </c:pt>
                <c:pt idx="68">
                  <c:v>0.76450163000000004</c:v>
                </c:pt>
                <c:pt idx="69">
                  <c:v>0.76851638</c:v>
                </c:pt>
                <c:pt idx="70">
                  <c:v>0.77253263000000005</c:v>
                </c:pt>
                <c:pt idx="71">
                  <c:v>0.77654911000000004</c:v>
                </c:pt>
                <c:pt idx="72">
                  <c:v>0.78056590000000003</c:v>
                </c:pt>
                <c:pt idx="73">
                  <c:v>0.78458291000000002</c:v>
                </c:pt>
                <c:pt idx="74">
                  <c:v>0.78860047</c:v>
                </c:pt>
                <c:pt idx="75">
                  <c:v>0.79261930999999997</c:v>
                </c:pt>
                <c:pt idx="76">
                  <c:v>0.79663923999999997</c:v>
                </c:pt>
                <c:pt idx="77">
                  <c:v>0.80065969999999997</c:v>
                </c:pt>
                <c:pt idx="78">
                  <c:v>0.80467973999999998</c:v>
                </c:pt>
                <c:pt idx="79">
                  <c:v>0.80835760999999995</c:v>
                </c:pt>
                <c:pt idx="80">
                  <c:v>0.81203729999999996</c:v>
                </c:pt>
                <c:pt idx="81">
                  <c:v>0.81571744000000002</c:v>
                </c:pt>
                <c:pt idx="82">
                  <c:v>0.81905422000000006</c:v>
                </c:pt>
                <c:pt idx="83">
                  <c:v>0.82239154999999997</c:v>
                </c:pt>
                <c:pt idx="84">
                  <c:v>0.82561174000000004</c:v>
                </c:pt>
                <c:pt idx="85">
                  <c:v>0.82857992000000003</c:v>
                </c:pt>
                <c:pt idx="86">
                  <c:v>0.83185385999999994</c:v>
                </c:pt>
                <c:pt idx="87">
                  <c:v>0.83512923999999999</c:v>
                </c:pt>
                <c:pt idx="88">
                  <c:v>0.83805973</c:v>
                </c:pt>
                <c:pt idx="89">
                  <c:v>0.84107613000000003</c:v>
                </c:pt>
                <c:pt idx="90">
                  <c:v>0.84369905999999995</c:v>
                </c:pt>
                <c:pt idx="91">
                  <c:v>0.84606490999999995</c:v>
                </c:pt>
                <c:pt idx="92">
                  <c:v>0.84830828000000003</c:v>
                </c:pt>
                <c:pt idx="93">
                  <c:v>0.85035097000000004</c:v>
                </c:pt>
                <c:pt idx="94">
                  <c:v>0.85241551000000004</c:v>
                </c:pt>
                <c:pt idx="95">
                  <c:v>0.85409703999999997</c:v>
                </c:pt>
                <c:pt idx="96">
                  <c:v>0.85570546000000003</c:v>
                </c:pt>
                <c:pt idx="97">
                  <c:v>0.85726267</c:v>
                </c:pt>
                <c:pt idx="98">
                  <c:v>0.85887579999999997</c:v>
                </c:pt>
              </c:numCache>
            </c:numRef>
          </c:xVal>
          <c:yVal>
            <c:numRef>
              <c:f>'24.107-A300'!$D$3:$D$101</c:f>
              <c:numCache>
                <c:formatCode>General</c:formatCode>
                <c:ptCount val="99"/>
                <c:pt idx="0">
                  <c:v>195.95093900000001</c:v>
                </c:pt>
                <c:pt idx="1">
                  <c:v>195.995586</c:v>
                </c:pt>
                <c:pt idx="2">
                  <c:v>195.99328399999999</c:v>
                </c:pt>
                <c:pt idx="3">
                  <c:v>195.990983</c:v>
                </c:pt>
                <c:pt idx="4">
                  <c:v>195.98868100000001</c:v>
                </c:pt>
                <c:pt idx="5">
                  <c:v>195.98638</c:v>
                </c:pt>
                <c:pt idx="6">
                  <c:v>195.98407800000001</c:v>
                </c:pt>
                <c:pt idx="7">
                  <c:v>195.98177699999999</c:v>
                </c:pt>
                <c:pt idx="8">
                  <c:v>195.97947500000001</c:v>
                </c:pt>
                <c:pt idx="9">
                  <c:v>195.97717399999999</c:v>
                </c:pt>
                <c:pt idx="10">
                  <c:v>195.974872</c:v>
                </c:pt>
                <c:pt idx="11">
                  <c:v>195.97256999999999</c:v>
                </c:pt>
                <c:pt idx="12">
                  <c:v>195.970269</c:v>
                </c:pt>
                <c:pt idx="13">
                  <c:v>195.96796699999999</c:v>
                </c:pt>
                <c:pt idx="14">
                  <c:v>195.965666</c:v>
                </c:pt>
                <c:pt idx="15">
                  <c:v>195.96336400000001</c:v>
                </c:pt>
                <c:pt idx="16">
                  <c:v>195.961063</c:v>
                </c:pt>
                <c:pt idx="17">
                  <c:v>195.95876100000001</c:v>
                </c:pt>
                <c:pt idx="18">
                  <c:v>195.95645999999999</c:v>
                </c:pt>
                <c:pt idx="19">
                  <c:v>195.95415800000001</c:v>
                </c:pt>
                <c:pt idx="20">
                  <c:v>195.95185699999999</c:v>
                </c:pt>
                <c:pt idx="21">
                  <c:v>195.949555</c:v>
                </c:pt>
                <c:pt idx="22">
                  <c:v>195.94725399999999</c:v>
                </c:pt>
                <c:pt idx="23">
                  <c:v>195.944952</c:v>
                </c:pt>
                <c:pt idx="24">
                  <c:v>195.94264999999999</c:v>
                </c:pt>
                <c:pt idx="25">
                  <c:v>195.940349</c:v>
                </c:pt>
                <c:pt idx="26">
                  <c:v>195.93804700000001</c:v>
                </c:pt>
                <c:pt idx="27">
                  <c:v>195.93574599999999</c:v>
                </c:pt>
                <c:pt idx="28">
                  <c:v>195.93344400000001</c:v>
                </c:pt>
                <c:pt idx="29">
                  <c:v>195.93114299999999</c:v>
                </c:pt>
                <c:pt idx="30">
                  <c:v>195.92884100000001</c:v>
                </c:pt>
                <c:pt idx="31">
                  <c:v>195.92653999999999</c:v>
                </c:pt>
                <c:pt idx="32">
                  <c:v>195.924238</c:v>
                </c:pt>
                <c:pt idx="33">
                  <c:v>195.92193700000001</c:v>
                </c:pt>
                <c:pt idx="34">
                  <c:v>195.919635</c:v>
                </c:pt>
                <c:pt idx="35">
                  <c:v>195.91733400000001</c:v>
                </c:pt>
                <c:pt idx="36">
                  <c:v>195.915032</c:v>
                </c:pt>
                <c:pt idx="37">
                  <c:v>195.91273000000001</c:v>
                </c:pt>
                <c:pt idx="38">
                  <c:v>195.91042899999999</c:v>
                </c:pt>
                <c:pt idx="39">
                  <c:v>195.90812700000001</c:v>
                </c:pt>
                <c:pt idx="40">
                  <c:v>195.93725599999999</c:v>
                </c:pt>
                <c:pt idx="41">
                  <c:v>196.029246</c:v>
                </c:pt>
                <c:pt idx="42">
                  <c:v>195.93265299999999</c:v>
                </c:pt>
                <c:pt idx="43">
                  <c:v>196.024643</c:v>
                </c:pt>
                <c:pt idx="44">
                  <c:v>195.92805000000001</c:v>
                </c:pt>
                <c:pt idx="45">
                  <c:v>195.941464</c:v>
                </c:pt>
                <c:pt idx="46">
                  <c:v>195.90773200000001</c:v>
                </c:pt>
                <c:pt idx="47">
                  <c:v>195.98400599999999</c:v>
                </c:pt>
                <c:pt idx="48">
                  <c:v>195.99742000000001</c:v>
                </c:pt>
                <c:pt idx="49">
                  <c:v>196.05713</c:v>
                </c:pt>
                <c:pt idx="50">
                  <c:v>196.05482799999999</c:v>
                </c:pt>
                <c:pt idx="51">
                  <c:v>196.052527</c:v>
                </c:pt>
                <c:pt idx="52">
                  <c:v>196.05022500000001</c:v>
                </c:pt>
                <c:pt idx="53">
                  <c:v>196.095069</c:v>
                </c:pt>
                <c:pt idx="54">
                  <c:v>196.12419800000001</c:v>
                </c:pt>
                <c:pt idx="55">
                  <c:v>196.04331999999999</c:v>
                </c:pt>
                <c:pt idx="56">
                  <c:v>196.04101900000001</c:v>
                </c:pt>
                <c:pt idx="57">
                  <c:v>196.03871699999999</c:v>
                </c:pt>
                <c:pt idx="58">
                  <c:v>196.036416</c:v>
                </c:pt>
                <c:pt idx="59">
                  <c:v>196.03411399999999</c:v>
                </c:pt>
                <c:pt idx="60">
                  <c:v>196.031813</c:v>
                </c:pt>
                <c:pt idx="61">
                  <c:v>196.02951100000001</c:v>
                </c:pt>
                <c:pt idx="62">
                  <c:v>196.02721</c:v>
                </c:pt>
                <c:pt idx="63">
                  <c:v>196.02490800000001</c:v>
                </c:pt>
                <c:pt idx="64">
                  <c:v>196.00774100000001</c:v>
                </c:pt>
                <c:pt idx="65">
                  <c:v>196.16259099999999</c:v>
                </c:pt>
                <c:pt idx="66">
                  <c:v>196.348872</c:v>
                </c:pt>
                <c:pt idx="67">
                  <c:v>196.34657100000001</c:v>
                </c:pt>
                <c:pt idx="68">
                  <c:v>196.344269</c:v>
                </c:pt>
                <c:pt idx="69">
                  <c:v>196.46768900000001</c:v>
                </c:pt>
                <c:pt idx="70">
                  <c:v>196.81112200000001</c:v>
                </c:pt>
                <c:pt idx="71">
                  <c:v>197.18598499999999</c:v>
                </c:pt>
                <c:pt idx="72">
                  <c:v>197.60799399999999</c:v>
                </c:pt>
                <c:pt idx="73">
                  <c:v>198.06143299999999</c:v>
                </c:pt>
                <c:pt idx="74">
                  <c:v>198.593448</c:v>
                </c:pt>
                <c:pt idx="75">
                  <c:v>199.31404499999999</c:v>
                </c:pt>
                <c:pt idx="76">
                  <c:v>200.19179500000001</c:v>
                </c:pt>
                <c:pt idx="77">
                  <c:v>201.14812000000001</c:v>
                </c:pt>
                <c:pt idx="78">
                  <c:v>202.041584</c:v>
                </c:pt>
                <c:pt idx="79">
                  <c:v>203.09324699999999</c:v>
                </c:pt>
                <c:pt idx="80">
                  <c:v>204.41121899999999</c:v>
                </c:pt>
                <c:pt idx="81">
                  <c:v>205.792901</c:v>
                </c:pt>
                <c:pt idx="82">
                  <c:v>207.15991399999999</c:v>
                </c:pt>
                <c:pt idx="83">
                  <c:v>208.60635199999999</c:v>
                </c:pt>
                <c:pt idx="84">
                  <c:v>210.272447</c:v>
                </c:pt>
                <c:pt idx="85">
                  <c:v>211.89706100000001</c:v>
                </c:pt>
                <c:pt idx="86">
                  <c:v>213.73910799999999</c:v>
                </c:pt>
                <c:pt idx="87">
                  <c:v>215.79069000000001</c:v>
                </c:pt>
                <c:pt idx="88">
                  <c:v>217.60320100000001</c:v>
                </c:pt>
                <c:pt idx="89">
                  <c:v>219.63437500000001</c:v>
                </c:pt>
                <c:pt idx="90">
                  <c:v>221.65879200000001</c:v>
                </c:pt>
                <c:pt idx="91">
                  <c:v>223.93893800000001</c:v>
                </c:pt>
                <c:pt idx="92">
                  <c:v>226.15435299999999</c:v>
                </c:pt>
                <c:pt idx="93">
                  <c:v>228.31664799999999</c:v>
                </c:pt>
                <c:pt idx="94">
                  <c:v>230.61428100000001</c:v>
                </c:pt>
                <c:pt idx="95">
                  <c:v>232.806172</c:v>
                </c:pt>
                <c:pt idx="96">
                  <c:v>235.19396800000001</c:v>
                </c:pt>
                <c:pt idx="97">
                  <c:v>237.548867</c:v>
                </c:pt>
                <c:pt idx="98">
                  <c:v>239.811137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B40-9041-B009-1377F14F620E}"/>
            </c:ext>
          </c:extLst>
        </c:ser>
        <c:ser>
          <c:idx val="11"/>
          <c:order val="11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'24.107-A300'!$C$3:$C$101</c:f>
              <c:numCache>
                <c:formatCode>General</c:formatCode>
                <c:ptCount val="99"/>
                <c:pt idx="0">
                  <c:v>0.49121050999999999</c:v>
                </c:pt>
                <c:pt idx="1">
                  <c:v>0.49556797000000002</c:v>
                </c:pt>
                <c:pt idx="2">
                  <c:v>0.49958184999999999</c:v>
                </c:pt>
                <c:pt idx="3">
                  <c:v>0.50359573999999996</c:v>
                </c:pt>
                <c:pt idx="4">
                  <c:v>0.50760961999999998</c:v>
                </c:pt>
                <c:pt idx="5">
                  <c:v>0.51162350000000001</c:v>
                </c:pt>
                <c:pt idx="6">
                  <c:v>0.51563738999999997</c:v>
                </c:pt>
                <c:pt idx="7">
                  <c:v>0.51965127</c:v>
                </c:pt>
                <c:pt idx="8">
                  <c:v>0.52366515999999996</c:v>
                </c:pt>
                <c:pt idx="9">
                  <c:v>0.52767903999999999</c:v>
                </c:pt>
                <c:pt idx="10">
                  <c:v>0.53169292000000001</c:v>
                </c:pt>
                <c:pt idx="11">
                  <c:v>0.53570680999999998</c:v>
                </c:pt>
                <c:pt idx="12">
                  <c:v>0.53972069</c:v>
                </c:pt>
                <c:pt idx="13">
                  <c:v>0.54373457000000003</c:v>
                </c:pt>
                <c:pt idx="14">
                  <c:v>0.54774845999999999</c:v>
                </c:pt>
                <c:pt idx="15">
                  <c:v>0.55176234000000002</c:v>
                </c:pt>
                <c:pt idx="16">
                  <c:v>0.55577622999999998</c:v>
                </c:pt>
                <c:pt idx="17">
                  <c:v>0.55979011000000001</c:v>
                </c:pt>
                <c:pt idx="18">
                  <c:v>0.56380399000000003</c:v>
                </c:pt>
                <c:pt idx="19">
                  <c:v>0.56781788</c:v>
                </c:pt>
                <c:pt idx="20">
                  <c:v>0.57183176000000002</c:v>
                </c:pt>
                <c:pt idx="21">
                  <c:v>0.57584564000000005</c:v>
                </c:pt>
                <c:pt idx="22">
                  <c:v>0.57985953000000001</c:v>
                </c:pt>
                <c:pt idx="23">
                  <c:v>0.58387341000000004</c:v>
                </c:pt>
                <c:pt idx="24">
                  <c:v>0.58788728999999995</c:v>
                </c:pt>
                <c:pt idx="25">
                  <c:v>0.59190118000000003</c:v>
                </c:pt>
                <c:pt idx="26">
                  <c:v>0.59591506000000005</c:v>
                </c:pt>
                <c:pt idx="27">
                  <c:v>0.59992895000000002</c:v>
                </c:pt>
                <c:pt idx="28">
                  <c:v>0.60394283000000004</c:v>
                </c:pt>
                <c:pt idx="29">
                  <c:v>0.60795670999999996</c:v>
                </c:pt>
                <c:pt idx="30">
                  <c:v>0.61197060000000003</c:v>
                </c:pt>
                <c:pt idx="31">
                  <c:v>0.61598447999999995</c:v>
                </c:pt>
                <c:pt idx="32">
                  <c:v>0.61999835999999997</c:v>
                </c:pt>
                <c:pt idx="33">
                  <c:v>0.62401225000000005</c:v>
                </c:pt>
                <c:pt idx="34">
                  <c:v>0.62802612999999996</c:v>
                </c:pt>
                <c:pt idx="35">
                  <c:v>0.63204002000000004</c:v>
                </c:pt>
                <c:pt idx="36">
                  <c:v>0.63605389999999995</c:v>
                </c:pt>
                <c:pt idx="37">
                  <c:v>0.64006777999999998</c:v>
                </c:pt>
                <c:pt idx="38">
                  <c:v>0.64408167000000005</c:v>
                </c:pt>
                <c:pt idx="39">
                  <c:v>0.64809554999999996</c:v>
                </c:pt>
                <c:pt idx="40">
                  <c:v>0.65210964999999999</c:v>
                </c:pt>
                <c:pt idx="41">
                  <c:v>0.65612417999999995</c:v>
                </c:pt>
                <c:pt idx="42">
                  <c:v>0.66013741999999997</c:v>
                </c:pt>
                <c:pt idx="43">
                  <c:v>0.66415195000000005</c:v>
                </c:pt>
                <c:pt idx="44">
                  <c:v>0.66816518000000003</c:v>
                </c:pt>
                <c:pt idx="45">
                  <c:v>0.67217917999999999</c:v>
                </c:pt>
                <c:pt idx="46">
                  <c:v>0.67619284000000002</c:v>
                </c:pt>
                <c:pt idx="47">
                  <c:v>0.68020727000000003</c:v>
                </c:pt>
                <c:pt idx="48">
                  <c:v>0.68422126000000005</c:v>
                </c:pt>
                <c:pt idx="49">
                  <c:v>0.68823557000000002</c:v>
                </c:pt>
                <c:pt idx="50">
                  <c:v>0.69224945000000004</c:v>
                </c:pt>
                <c:pt idx="51">
                  <c:v>0.69626334000000001</c:v>
                </c:pt>
                <c:pt idx="52">
                  <c:v>0.70027722000000003</c:v>
                </c:pt>
                <c:pt idx="53">
                  <c:v>0.70429143000000005</c:v>
                </c:pt>
                <c:pt idx="54">
                  <c:v>0.70830552999999996</c:v>
                </c:pt>
                <c:pt idx="55">
                  <c:v>0.71231887000000005</c:v>
                </c:pt>
                <c:pt idx="56">
                  <c:v>0.71633274999999996</c:v>
                </c:pt>
                <c:pt idx="57">
                  <c:v>0.72034664000000004</c:v>
                </c:pt>
                <c:pt idx="58">
                  <c:v>0.72436051999999995</c:v>
                </c:pt>
                <c:pt idx="59">
                  <c:v>0.72837439999999998</c:v>
                </c:pt>
                <c:pt idx="60">
                  <c:v>0.73238829000000005</c:v>
                </c:pt>
                <c:pt idx="61">
                  <c:v>0.73640216999999997</c:v>
                </c:pt>
                <c:pt idx="62">
                  <c:v>0.74041606000000004</c:v>
                </c:pt>
                <c:pt idx="63">
                  <c:v>0.74442993999999996</c:v>
                </c:pt>
                <c:pt idx="64">
                  <c:v>0.74844372000000003</c:v>
                </c:pt>
                <c:pt idx="65">
                  <c:v>0.75245868000000005</c:v>
                </c:pt>
                <c:pt idx="66">
                  <c:v>0.75647386000000005</c:v>
                </c:pt>
                <c:pt idx="67">
                  <c:v>0.76048775000000002</c:v>
                </c:pt>
                <c:pt idx="68">
                  <c:v>0.76450163000000004</c:v>
                </c:pt>
                <c:pt idx="69">
                  <c:v>0.76851638</c:v>
                </c:pt>
                <c:pt idx="70">
                  <c:v>0.77253263000000005</c:v>
                </c:pt>
                <c:pt idx="71">
                  <c:v>0.77654911000000004</c:v>
                </c:pt>
                <c:pt idx="72">
                  <c:v>0.78056590000000003</c:v>
                </c:pt>
                <c:pt idx="73">
                  <c:v>0.78458291000000002</c:v>
                </c:pt>
                <c:pt idx="74">
                  <c:v>0.78860047</c:v>
                </c:pt>
                <c:pt idx="75">
                  <c:v>0.79261930999999997</c:v>
                </c:pt>
                <c:pt idx="76">
                  <c:v>0.79663923999999997</c:v>
                </c:pt>
                <c:pt idx="77">
                  <c:v>0.80065969999999997</c:v>
                </c:pt>
                <c:pt idx="78">
                  <c:v>0.80467973999999998</c:v>
                </c:pt>
                <c:pt idx="79">
                  <c:v>0.80835760999999995</c:v>
                </c:pt>
                <c:pt idx="80">
                  <c:v>0.81203729999999996</c:v>
                </c:pt>
                <c:pt idx="81">
                  <c:v>0.81571744000000002</c:v>
                </c:pt>
                <c:pt idx="82">
                  <c:v>0.81905422000000006</c:v>
                </c:pt>
                <c:pt idx="83">
                  <c:v>0.82239154999999997</c:v>
                </c:pt>
                <c:pt idx="84">
                  <c:v>0.82561174000000004</c:v>
                </c:pt>
                <c:pt idx="85">
                  <c:v>0.82857992000000003</c:v>
                </c:pt>
                <c:pt idx="86">
                  <c:v>0.83185385999999994</c:v>
                </c:pt>
                <c:pt idx="87">
                  <c:v>0.83512923999999999</c:v>
                </c:pt>
                <c:pt idx="88">
                  <c:v>0.83805973</c:v>
                </c:pt>
                <c:pt idx="89">
                  <c:v>0.84107613000000003</c:v>
                </c:pt>
                <c:pt idx="90">
                  <c:v>0.84369905999999995</c:v>
                </c:pt>
                <c:pt idx="91">
                  <c:v>0.84606490999999995</c:v>
                </c:pt>
                <c:pt idx="92">
                  <c:v>0.84830828000000003</c:v>
                </c:pt>
                <c:pt idx="93">
                  <c:v>0.85035097000000004</c:v>
                </c:pt>
                <c:pt idx="94">
                  <c:v>0.85241551000000004</c:v>
                </c:pt>
                <c:pt idx="95">
                  <c:v>0.85409703999999997</c:v>
                </c:pt>
                <c:pt idx="96">
                  <c:v>0.85570546000000003</c:v>
                </c:pt>
                <c:pt idx="97">
                  <c:v>0.85726267</c:v>
                </c:pt>
                <c:pt idx="98">
                  <c:v>0.85887579999999997</c:v>
                </c:pt>
              </c:numCache>
            </c:numRef>
          </c:xVal>
          <c:yVal>
            <c:numRef>
              <c:f>'24.107-A300'!$E$3:$E$101</c:f>
              <c:numCache>
                <c:formatCode>General</c:formatCode>
                <c:ptCount val="99"/>
                <c:pt idx="0">
                  <c:v>194.46341255694819</c:v>
                </c:pt>
                <c:pt idx="1">
                  <c:v>194.4634686362165</c:v>
                </c:pt>
                <c:pt idx="2">
                  <c:v>194.4635294458304</c:v>
                </c:pt>
                <c:pt idx="3">
                  <c:v>194.46360033441266</c:v>
                </c:pt>
                <c:pt idx="4">
                  <c:v>194.46368272281103</c:v>
                </c:pt>
                <c:pt idx="5">
                  <c:v>194.46377819909625</c:v>
                </c:pt>
                <c:pt idx="6">
                  <c:v>194.46388853394839</c:v>
                </c:pt>
                <c:pt idx="7">
                  <c:v>194.46401569660372</c:v>
                </c:pt>
                <c:pt idx="8">
                  <c:v>194.46416187501572</c:v>
                </c:pt>
                <c:pt idx="9">
                  <c:v>194.46432949269752</c:v>
                </c:pt>
                <c:pt idx="10">
                  <c:v>194.46452123189445</c:v>
                </c:pt>
                <c:pt idx="11">
                  <c:v>194.4647400549091</c:v>
                </c:pt>
                <c:pt idx="12">
                  <c:v>194.46498922581679</c:v>
                </c:pt>
                <c:pt idx="13">
                  <c:v>194.46527233889481</c:v>
                </c:pt>
                <c:pt idx="14">
                  <c:v>194.46559334416239</c:v>
                </c:pt>
                <c:pt idx="15">
                  <c:v>194.46595657309607</c:v>
                </c:pt>
                <c:pt idx="16">
                  <c:v>194.46636677477562</c:v>
                </c:pt>
                <c:pt idx="17">
                  <c:v>194.46682914073659</c:v>
                </c:pt>
                <c:pt idx="18">
                  <c:v>194.46734934593675</c:v>
                </c:pt>
                <c:pt idx="19">
                  <c:v>194.46793358249207</c:v>
                </c:pt>
                <c:pt idx="20">
                  <c:v>194.46858859295617</c:v>
                </c:pt>
                <c:pt idx="21">
                  <c:v>194.46932171956939</c:v>
                </c:pt>
                <c:pt idx="22">
                  <c:v>194.47014094366213</c:v>
                </c:pt>
                <c:pt idx="23">
                  <c:v>194.47105492400703</c:v>
                </c:pt>
                <c:pt idx="24">
                  <c:v>194.47207305696352</c:v>
                </c:pt>
                <c:pt idx="25">
                  <c:v>194.47320552215669</c:v>
                </c:pt>
                <c:pt idx="26">
                  <c:v>194.47446332630497</c:v>
                </c:pt>
                <c:pt idx="27">
                  <c:v>194.4758583801937</c:v>
                </c:pt>
                <c:pt idx="28">
                  <c:v>194.47740353301094</c:v>
                </c:pt>
                <c:pt idx="29">
                  <c:v>194.4791126586384</c:v>
                </c:pt>
                <c:pt idx="30">
                  <c:v>194.48100071331189</c:v>
                </c:pt>
                <c:pt idx="31">
                  <c:v>194.48308378952359</c:v>
                </c:pt>
                <c:pt idx="32">
                  <c:v>194.48537921783975</c:v>
                </c:pt>
                <c:pt idx="33">
                  <c:v>194.48790563283211</c:v>
                </c:pt>
                <c:pt idx="34">
                  <c:v>194.49068303369037</c:v>
                </c:pt>
                <c:pt idx="35">
                  <c:v>194.49373291620688</c:v>
                </c:pt>
                <c:pt idx="36">
                  <c:v>194.49707830822229</c:v>
                </c:pt>
                <c:pt idx="37">
                  <c:v>194.50074391716967</c:v>
                </c:pt>
                <c:pt idx="38">
                  <c:v>194.50475621220826</c:v>
                </c:pt>
                <c:pt idx="39">
                  <c:v>194.50914349759279</c:v>
                </c:pt>
                <c:pt idx="40">
                  <c:v>194.51393635984343</c:v>
                </c:pt>
                <c:pt idx="41">
                  <c:v>194.51916755970814</c:v>
                </c:pt>
                <c:pt idx="42">
                  <c:v>194.52486933470411</c:v>
                </c:pt>
                <c:pt idx="43">
                  <c:v>194.53108233998279</c:v>
                </c:pt>
                <c:pt idx="44">
                  <c:v>194.53784203667249</c:v>
                </c:pt>
                <c:pt idx="45">
                  <c:v>194.54519392917362</c:v>
                </c:pt>
                <c:pt idx="46">
                  <c:v>194.55318100739393</c:v>
                </c:pt>
                <c:pt idx="47">
                  <c:v>194.56185350085246</c:v>
                </c:pt>
                <c:pt idx="48">
                  <c:v>194.57125994850531</c:v>
                </c:pt>
                <c:pt idx="49">
                  <c:v>194.58145651689176</c:v>
                </c:pt>
                <c:pt idx="50">
                  <c:v>194.59249922332157</c:v>
                </c:pt>
                <c:pt idx="51">
                  <c:v>194.60445085706291</c:v>
                </c:pt>
                <c:pt idx="52">
                  <c:v>194.61737705776693</c:v>
                </c:pt>
                <c:pt idx="53">
                  <c:v>194.63134898169338</c:v>
                </c:pt>
                <c:pt idx="54">
                  <c:v>194.64643962761701</c:v>
                </c:pt>
                <c:pt idx="55">
                  <c:v>194.66272538470133</c:v>
                </c:pt>
                <c:pt idx="56">
                  <c:v>194.68029571221493</c:v>
                </c:pt>
                <c:pt idx="57">
                  <c:v>194.69923824443794</c:v>
                </c:pt>
                <c:pt idx="58">
                  <c:v>194.71964833391931</c:v>
                </c:pt>
                <c:pt idx="59">
                  <c:v>194.7416276010986</c:v>
                </c:pt>
                <c:pt idx="60">
                  <c:v>194.76528421585829</c:v>
                </c:pt>
                <c:pt idx="61">
                  <c:v>194.79073314156901</c:v>
                </c:pt>
                <c:pt idx="62">
                  <c:v>194.81810983890765</c:v>
                </c:pt>
                <c:pt idx="63">
                  <c:v>194.84794468824055</c:v>
                </c:pt>
                <c:pt idx="64">
                  <c:v>194.8818772734997</c:v>
                </c:pt>
                <c:pt idx="65">
                  <c:v>194.9228166255044</c:v>
                </c:pt>
                <c:pt idx="66">
                  <c:v>194.97491108460767</c:v>
                </c:pt>
                <c:pt idx="67">
                  <c:v>195.04354632638905</c:v>
                </c:pt>
                <c:pt idx="68">
                  <c:v>195.13540213472595</c:v>
                </c:pt>
                <c:pt idx="69">
                  <c:v>195.25843278124574</c:v>
                </c:pt>
                <c:pt idx="70">
                  <c:v>195.42187963255392</c:v>
                </c:pt>
                <c:pt idx="71">
                  <c:v>195.63617887175613</c:v>
                </c:pt>
                <c:pt idx="72">
                  <c:v>195.91307469766608</c:v>
                </c:pt>
                <c:pt idx="73">
                  <c:v>196.26557144003064</c:v>
                </c:pt>
                <c:pt idx="74">
                  <c:v>196.70799038700295</c:v>
                </c:pt>
                <c:pt idx="75">
                  <c:v>197.25602510728879</c:v>
                </c:pt>
                <c:pt idx="76">
                  <c:v>197.9265813362438</c:v>
                </c:pt>
                <c:pt idx="77">
                  <c:v>198.73776460562971</c:v>
                </c:pt>
                <c:pt idx="78">
                  <c:v>199.70879351361992</c:v>
                </c:pt>
                <c:pt idx="79">
                  <c:v>200.75483784141218</c:v>
                </c:pt>
                <c:pt idx="80">
                  <c:v>201.96946518093947</c:v>
                </c:pt>
                <c:pt idx="81">
                  <c:v>203.37009007350554</c:v>
                </c:pt>
                <c:pt idx="82">
                  <c:v>204.81627213035119</c:v>
                </c:pt>
                <c:pt idx="83">
                  <c:v>206.44536055906391</c:v>
                </c:pt>
                <c:pt idx="84">
                  <c:v>208.20463404175928</c:v>
                </c:pt>
                <c:pt idx="85">
                  <c:v>210.00155802112909</c:v>
                </c:pt>
                <c:pt idx="86">
                  <c:v>212.19282302739225</c:v>
                </c:pt>
                <c:pt idx="87">
                  <c:v>214.62017903593335</c:v>
                </c:pt>
                <c:pt idx="88">
                  <c:v>217.00481447686718</c:v>
                </c:pt>
                <c:pt idx="89">
                  <c:v>219.68275454321534</c:v>
                </c:pt>
                <c:pt idx="90">
                  <c:v>222.20618959670139</c:v>
                </c:pt>
                <c:pt idx="91">
                  <c:v>224.64587075408184</c:v>
                </c:pt>
                <c:pt idx="92">
                  <c:v>227.10914926525876</c:v>
                </c:pt>
                <c:pt idx="93">
                  <c:v>229.48424828279531</c:v>
                </c:pt>
                <c:pt idx="94">
                  <c:v>232.0177226351156</c:v>
                </c:pt>
                <c:pt idx="95">
                  <c:v>234.18338944141121</c:v>
                </c:pt>
                <c:pt idx="96">
                  <c:v>236.34345251436392</c:v>
                </c:pt>
                <c:pt idx="97">
                  <c:v>238.51955432270799</c:v>
                </c:pt>
                <c:pt idx="98">
                  <c:v>240.86419296094357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D5D-2544-9E75-6E720F800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A320-200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'24.123-A320B737'!$P$3:$P$100</c:f>
              <c:numCache>
                <c:formatCode>General</c:formatCode>
                <c:ptCount val="98"/>
                <c:pt idx="0">
                  <c:v>283.68812800000001</c:v>
                </c:pt>
                <c:pt idx="1">
                  <c:v>283.66143799999998</c:v>
                </c:pt>
                <c:pt idx="2">
                  <c:v>283.66143799999998</c:v>
                </c:pt>
                <c:pt idx="3">
                  <c:v>283.66143799999998</c:v>
                </c:pt>
                <c:pt idx="4">
                  <c:v>283.74151000000001</c:v>
                </c:pt>
                <c:pt idx="5">
                  <c:v>283.67033500000002</c:v>
                </c:pt>
                <c:pt idx="6">
                  <c:v>283.66143799999998</c:v>
                </c:pt>
                <c:pt idx="7">
                  <c:v>283.66143799999998</c:v>
                </c:pt>
                <c:pt idx="8">
                  <c:v>283.697025</c:v>
                </c:pt>
                <c:pt idx="9">
                  <c:v>283.78599400000002</c:v>
                </c:pt>
                <c:pt idx="10">
                  <c:v>283.857169</c:v>
                </c:pt>
                <c:pt idx="11">
                  <c:v>283.857169</c:v>
                </c:pt>
                <c:pt idx="12">
                  <c:v>283.99062199999997</c:v>
                </c:pt>
                <c:pt idx="13">
                  <c:v>284.05290000000002</c:v>
                </c:pt>
                <c:pt idx="14">
                  <c:v>284.05290000000002</c:v>
                </c:pt>
                <c:pt idx="15">
                  <c:v>284.05290000000002</c:v>
                </c:pt>
                <c:pt idx="16">
                  <c:v>284.09738499999997</c:v>
                </c:pt>
                <c:pt idx="17">
                  <c:v>284.19524999999999</c:v>
                </c:pt>
                <c:pt idx="18">
                  <c:v>284.24863199999999</c:v>
                </c:pt>
                <c:pt idx="19">
                  <c:v>284.48884700000002</c:v>
                </c:pt>
                <c:pt idx="20">
                  <c:v>284.57781599999998</c:v>
                </c:pt>
                <c:pt idx="21">
                  <c:v>284.942588</c:v>
                </c:pt>
                <c:pt idx="22">
                  <c:v>285.12052499999999</c:v>
                </c:pt>
                <c:pt idx="23">
                  <c:v>285.44081299999999</c:v>
                </c:pt>
                <c:pt idx="24">
                  <c:v>285.654338</c:v>
                </c:pt>
                <c:pt idx="25">
                  <c:v>285.867863</c:v>
                </c:pt>
                <c:pt idx="26">
                  <c:v>286.06359400000002</c:v>
                </c:pt>
                <c:pt idx="27">
                  <c:v>286.41946899999999</c:v>
                </c:pt>
                <c:pt idx="28">
                  <c:v>286.65798100000001</c:v>
                </c:pt>
                <c:pt idx="29">
                  <c:v>287.05114700000001</c:v>
                </c:pt>
                <c:pt idx="30">
                  <c:v>287.32695000000001</c:v>
                </c:pt>
                <c:pt idx="31">
                  <c:v>287.64723800000002</c:v>
                </c:pt>
                <c:pt idx="32">
                  <c:v>288.09208100000001</c:v>
                </c:pt>
                <c:pt idx="33">
                  <c:v>288.38567799999998</c:v>
                </c:pt>
                <c:pt idx="34">
                  <c:v>288.70596599999999</c:v>
                </c:pt>
                <c:pt idx="35">
                  <c:v>289.21308699999997</c:v>
                </c:pt>
                <c:pt idx="36">
                  <c:v>289.675725</c:v>
                </c:pt>
                <c:pt idx="37">
                  <c:v>290.04049700000002</c:v>
                </c:pt>
                <c:pt idx="38">
                  <c:v>290.325197</c:v>
                </c:pt>
                <c:pt idx="39">
                  <c:v>290.83231899999998</c:v>
                </c:pt>
                <c:pt idx="40">
                  <c:v>291.28605900000002</c:v>
                </c:pt>
                <c:pt idx="41">
                  <c:v>291.72370899999999</c:v>
                </c:pt>
                <c:pt idx="42">
                  <c:v>292.06008700000001</c:v>
                </c:pt>
                <c:pt idx="43">
                  <c:v>292.44984699999998</c:v>
                </c:pt>
                <c:pt idx="44">
                  <c:v>292.91418700000003</c:v>
                </c:pt>
                <c:pt idx="45">
                  <c:v>293.38572199999999</c:v>
                </c:pt>
                <c:pt idx="46">
                  <c:v>293.81996500000002</c:v>
                </c:pt>
                <c:pt idx="47">
                  <c:v>294.31099699999999</c:v>
                </c:pt>
                <c:pt idx="48">
                  <c:v>294.80922099999998</c:v>
                </c:pt>
                <c:pt idx="49">
                  <c:v>295.42310600000002</c:v>
                </c:pt>
                <c:pt idx="50">
                  <c:v>295.79677500000003</c:v>
                </c:pt>
                <c:pt idx="51">
                  <c:v>296.29500000000002</c:v>
                </c:pt>
                <c:pt idx="52">
                  <c:v>296.89998700000001</c:v>
                </c:pt>
                <c:pt idx="53">
                  <c:v>297.33593400000001</c:v>
                </c:pt>
                <c:pt idx="54">
                  <c:v>298.003199</c:v>
                </c:pt>
                <c:pt idx="55">
                  <c:v>298.52811500000001</c:v>
                </c:pt>
                <c:pt idx="56">
                  <c:v>299.02634</c:v>
                </c:pt>
                <c:pt idx="57">
                  <c:v>299.54955200000001</c:v>
                </c:pt>
                <c:pt idx="58">
                  <c:v>300.18293399999999</c:v>
                </c:pt>
                <c:pt idx="59">
                  <c:v>300.823509</c:v>
                </c:pt>
                <c:pt idx="60">
                  <c:v>301.40180500000002</c:v>
                </c:pt>
                <c:pt idx="61">
                  <c:v>301.951708</c:v>
                </c:pt>
                <c:pt idx="62">
                  <c:v>302.71683999999999</c:v>
                </c:pt>
                <c:pt idx="63">
                  <c:v>303.35400800000002</c:v>
                </c:pt>
                <c:pt idx="64">
                  <c:v>304.08014500000002</c:v>
                </c:pt>
                <c:pt idx="65">
                  <c:v>304.955826</c:v>
                </c:pt>
                <c:pt idx="66">
                  <c:v>306.01628799999997</c:v>
                </c:pt>
                <c:pt idx="67">
                  <c:v>307.14692200000002</c:v>
                </c:pt>
                <c:pt idx="68">
                  <c:v>308.502994</c:v>
                </c:pt>
                <c:pt idx="69">
                  <c:v>309.94011999999998</c:v>
                </c:pt>
                <c:pt idx="70">
                  <c:v>311.37724600000001</c:v>
                </c:pt>
                <c:pt idx="71">
                  <c:v>312.994012</c:v>
                </c:pt>
                <c:pt idx="72">
                  <c:v>314.61077799999998</c:v>
                </c:pt>
                <c:pt idx="73">
                  <c:v>316.44110999999998</c:v>
                </c:pt>
                <c:pt idx="74">
                  <c:v>318.05284399999999</c:v>
                </c:pt>
                <c:pt idx="75">
                  <c:v>319.92395599999998</c:v>
                </c:pt>
                <c:pt idx="76">
                  <c:v>322.076999</c:v>
                </c:pt>
                <c:pt idx="77">
                  <c:v>324.19720100000001</c:v>
                </c:pt>
                <c:pt idx="78">
                  <c:v>326.276184</c:v>
                </c:pt>
                <c:pt idx="79">
                  <c:v>328.69769700000001</c:v>
                </c:pt>
                <c:pt idx="80">
                  <c:v>330.99687699999998</c:v>
                </c:pt>
                <c:pt idx="81">
                  <c:v>333.12894999999997</c:v>
                </c:pt>
                <c:pt idx="82">
                  <c:v>335.64935200000002</c:v>
                </c:pt>
                <c:pt idx="83">
                  <c:v>338.143889</c:v>
                </c:pt>
                <c:pt idx="84">
                  <c:v>340.58748800000001</c:v>
                </c:pt>
                <c:pt idx="85">
                  <c:v>342.580397</c:v>
                </c:pt>
                <c:pt idx="86">
                  <c:v>344.84354000000002</c:v>
                </c:pt>
                <c:pt idx="87">
                  <c:v>347.16435300000001</c:v>
                </c:pt>
                <c:pt idx="88">
                  <c:v>349.51734699999997</c:v>
                </c:pt>
                <c:pt idx="89">
                  <c:v>351.62778700000001</c:v>
                </c:pt>
                <c:pt idx="90">
                  <c:v>354.15554200000003</c:v>
                </c:pt>
                <c:pt idx="91">
                  <c:v>356.29117200000002</c:v>
                </c:pt>
                <c:pt idx="92">
                  <c:v>358.08383199999997</c:v>
                </c:pt>
                <c:pt idx="93">
                  <c:v>360.23952100000002</c:v>
                </c:pt>
                <c:pt idx="94">
                  <c:v>361.85628700000001</c:v>
                </c:pt>
                <c:pt idx="95">
                  <c:v>364.15410600000001</c:v>
                </c:pt>
                <c:pt idx="96">
                  <c:v>366.23759999999999</c:v>
                </c:pt>
                <c:pt idx="97">
                  <c:v>368.12012800000002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852-CF45-8B4D-D204A12121EC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'24.123-A320B737'!$Q$3:$Q$100</c:f>
              <c:numCache>
                <c:formatCode>General</c:formatCode>
                <c:ptCount val="98"/>
                <c:pt idx="0">
                  <c:v>285.27403580157238</c:v>
                </c:pt>
                <c:pt idx="1">
                  <c:v>285.27600870012054</c:v>
                </c:pt>
                <c:pt idx="2">
                  <c:v>285.27832702521778</c:v>
                </c:pt>
                <c:pt idx="3">
                  <c:v>285.28104223496121</c:v>
                </c:pt>
                <c:pt idx="4">
                  <c:v>285.28421255034579</c:v>
                </c:pt>
                <c:pt idx="5">
                  <c:v>285.28790207930501</c:v>
                </c:pt>
                <c:pt idx="6">
                  <c:v>285.29218435337424</c:v>
                </c:pt>
                <c:pt idx="7">
                  <c:v>285.29714043159026</c:v>
                </c:pt>
                <c:pt idx="8">
                  <c:v>285.30286109834293</c:v>
                </c:pt>
                <c:pt idx="9">
                  <c:v>285.30944739454799</c:v>
                </c:pt>
                <c:pt idx="10">
                  <c:v>285.31701079702293</c:v>
                </c:pt>
                <c:pt idx="11">
                  <c:v>285.32567483123034</c:v>
                </c:pt>
                <c:pt idx="12">
                  <c:v>285.33557898421924</c:v>
                </c:pt>
                <c:pt idx="13">
                  <c:v>285.34687295170596</c:v>
                </c:pt>
                <c:pt idx="14">
                  <c:v>285.35972401969087</c:v>
                </c:pt>
                <c:pt idx="15">
                  <c:v>285.37431744111535</c:v>
                </c:pt>
                <c:pt idx="16">
                  <c:v>285.39085708467138</c:v>
                </c:pt>
                <c:pt idx="17">
                  <c:v>285.40956658297677</c:v>
                </c:pt>
                <c:pt idx="18">
                  <c:v>285.42882784256301</c:v>
                </c:pt>
                <c:pt idx="19">
                  <c:v>285.45449817603975</c:v>
                </c:pt>
                <c:pt idx="20">
                  <c:v>285.48127989380379</c:v>
                </c:pt>
                <c:pt idx="21">
                  <c:v>285.51403845674952</c:v>
                </c:pt>
                <c:pt idx="22">
                  <c:v>285.54510224498335</c:v>
                </c:pt>
                <c:pt idx="23">
                  <c:v>285.5828753249076</c:v>
                </c:pt>
                <c:pt idx="24">
                  <c:v>285.62509693896658</c:v>
                </c:pt>
                <c:pt idx="25">
                  <c:v>285.67222799684896</c:v>
                </c:pt>
                <c:pt idx="26">
                  <c:v>285.72476457493747</c:v>
                </c:pt>
                <c:pt idx="27">
                  <c:v>285.78326056758704</c:v>
                </c:pt>
                <c:pt idx="28">
                  <c:v>285.8425982787499</c:v>
                </c:pt>
                <c:pt idx="29">
                  <c:v>285.92050826376851</c:v>
                </c:pt>
                <c:pt idx="30">
                  <c:v>286.00059867285165</c:v>
                </c:pt>
                <c:pt idx="31">
                  <c:v>286.0893315724328</c:v>
                </c:pt>
                <c:pt idx="32">
                  <c:v>286.1961887038492</c:v>
                </c:pt>
                <c:pt idx="33">
                  <c:v>286.29610060259529</c:v>
                </c:pt>
                <c:pt idx="34">
                  <c:v>286.41599994052689</c:v>
                </c:pt>
                <c:pt idx="35">
                  <c:v>286.54832835006414</c:v>
                </c:pt>
                <c:pt idx="36">
                  <c:v>286.6942117918382</c:v>
                </c:pt>
                <c:pt idx="37">
                  <c:v>286.86900922444141</c:v>
                </c:pt>
                <c:pt idx="38">
                  <c:v>287.03175101982674</c:v>
                </c:pt>
                <c:pt idx="39">
                  <c:v>287.22633457126119</c:v>
                </c:pt>
                <c:pt idx="40">
                  <c:v>287.44022205668432</c:v>
                </c:pt>
                <c:pt idx="41">
                  <c:v>287.67520123834868</c:v>
                </c:pt>
                <c:pt idx="42">
                  <c:v>287.9331911604512</c:v>
                </c:pt>
                <c:pt idx="43">
                  <c:v>288.2163645752097</c:v>
                </c:pt>
                <c:pt idx="44">
                  <c:v>288.52706969117509</c:v>
                </c:pt>
                <c:pt idx="45">
                  <c:v>288.867851874351</c:v>
                </c:pt>
                <c:pt idx="46">
                  <c:v>289.24151289530272</c:v>
                </c:pt>
                <c:pt idx="47">
                  <c:v>289.65120051393308</c:v>
                </c:pt>
                <c:pt idx="48">
                  <c:v>290.10033176871173</c:v>
                </c:pt>
                <c:pt idx="49">
                  <c:v>290.59276818725829</c:v>
                </c:pt>
                <c:pt idx="50">
                  <c:v>291.13252107804544</c:v>
                </c:pt>
                <c:pt idx="51">
                  <c:v>291.72449496108248</c:v>
                </c:pt>
                <c:pt idx="52">
                  <c:v>292.37393140584254</c:v>
                </c:pt>
                <c:pt idx="53">
                  <c:v>293.08648882528081</c:v>
                </c:pt>
                <c:pt idx="54">
                  <c:v>293.86907359585763</c:v>
                </c:pt>
                <c:pt idx="55">
                  <c:v>294.72879446388481</c:v>
                </c:pt>
                <c:pt idx="56">
                  <c:v>295.67413842438327</c:v>
                </c:pt>
                <c:pt idx="57">
                  <c:v>296.71472851229061</c:v>
                </c:pt>
                <c:pt idx="58">
                  <c:v>297.86215203602228</c:v>
                </c:pt>
                <c:pt idx="59">
                  <c:v>299.13085140650401</c:v>
                </c:pt>
                <c:pt idx="60">
                  <c:v>300.53883105289907</c:v>
                </c:pt>
                <c:pt idx="61">
                  <c:v>301.83417310501375</c:v>
                </c:pt>
                <c:pt idx="62">
                  <c:v>303.40699828496133</c:v>
                </c:pt>
                <c:pt idx="63">
                  <c:v>304.82414752477928</c:v>
                </c:pt>
                <c:pt idx="64">
                  <c:v>306.37483706703495</c:v>
                </c:pt>
                <c:pt idx="65">
                  <c:v>308.0760380078072</c:v>
                </c:pt>
                <c:pt idx="66">
                  <c:v>310.00061921255991</c:v>
                </c:pt>
                <c:pt idx="67">
                  <c:v>311.82371736737122</c:v>
                </c:pt>
                <c:pt idx="68">
                  <c:v>313.79670397480356</c:v>
                </c:pt>
                <c:pt idx="69">
                  <c:v>315.6997471009114</c:v>
                </c:pt>
                <c:pt idx="70">
                  <c:v>317.45763099857203</c:v>
                </c:pt>
                <c:pt idx="71">
                  <c:v>319.02085624031179</c:v>
                </c:pt>
                <c:pt idx="72">
                  <c:v>320.67887218792413</c:v>
                </c:pt>
                <c:pt idx="73">
                  <c:v>322.44679121298537</c:v>
                </c:pt>
                <c:pt idx="74">
                  <c:v>323.97334700176441</c:v>
                </c:pt>
                <c:pt idx="75">
                  <c:v>325.90576732172241</c:v>
                </c:pt>
                <c:pt idx="76">
                  <c:v>327.72797400540759</c:v>
                </c:pt>
                <c:pt idx="77">
                  <c:v>329.68191164581862</c:v>
                </c:pt>
                <c:pt idx="78">
                  <c:v>331.36669607397812</c:v>
                </c:pt>
                <c:pt idx="79">
                  <c:v>333.01669607216058</c:v>
                </c:pt>
                <c:pt idx="80">
                  <c:v>335.12594411010355</c:v>
                </c:pt>
                <c:pt idx="81">
                  <c:v>336.54583952013195</c:v>
                </c:pt>
                <c:pt idx="82">
                  <c:v>338.44857323346162</c:v>
                </c:pt>
                <c:pt idx="83">
                  <c:v>340.34830627038593</c:v>
                </c:pt>
                <c:pt idx="84">
                  <c:v>342.33316387738631</c:v>
                </c:pt>
                <c:pt idx="85">
                  <c:v>343.90949067115582</c:v>
                </c:pt>
                <c:pt idx="86">
                  <c:v>345.54562920970864</c:v>
                </c:pt>
                <c:pt idx="87">
                  <c:v>347.13681904900801</c:v>
                </c:pt>
                <c:pt idx="88">
                  <c:v>348.77332246340438</c:v>
                </c:pt>
                <c:pt idx="89">
                  <c:v>350.5757596222814</c:v>
                </c:pt>
                <c:pt idx="90">
                  <c:v>352.28050096908009</c:v>
                </c:pt>
                <c:pt idx="91">
                  <c:v>353.60691935120349</c:v>
                </c:pt>
                <c:pt idx="92">
                  <c:v>354.58230097650659</c:v>
                </c:pt>
                <c:pt idx="93">
                  <c:v>356.19971629022507</c:v>
                </c:pt>
                <c:pt idx="94">
                  <c:v>357.03240008145053</c:v>
                </c:pt>
                <c:pt idx="95">
                  <c:v>358.73478427915302</c:v>
                </c:pt>
                <c:pt idx="96">
                  <c:v>360.38627061768301</c:v>
                </c:pt>
                <c:pt idx="97">
                  <c:v>361.65169433813401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CB-B641-AAA6-84C14D61125B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'24.123-A320B737'!$J$3:$J$89</c:f>
              <c:numCache>
                <c:formatCode>General</c:formatCode>
                <c:ptCount val="87"/>
                <c:pt idx="0">
                  <c:v>251.15225899999999</c:v>
                </c:pt>
                <c:pt idx="1">
                  <c:v>251.081084</c:v>
                </c:pt>
                <c:pt idx="2">
                  <c:v>251.09887800000001</c:v>
                </c:pt>
                <c:pt idx="3">
                  <c:v>251.170053</c:v>
                </c:pt>
                <c:pt idx="4">
                  <c:v>251.170053</c:v>
                </c:pt>
                <c:pt idx="5">
                  <c:v>251.223434</c:v>
                </c:pt>
                <c:pt idx="6">
                  <c:v>251.26791800000001</c:v>
                </c:pt>
                <c:pt idx="7">
                  <c:v>251.26791800000001</c:v>
                </c:pt>
                <c:pt idx="8">
                  <c:v>251.32129900000001</c:v>
                </c:pt>
                <c:pt idx="9">
                  <c:v>251.36578399999999</c:v>
                </c:pt>
                <c:pt idx="10">
                  <c:v>251.36578399999999</c:v>
                </c:pt>
                <c:pt idx="11">
                  <c:v>251.34799000000001</c:v>
                </c:pt>
                <c:pt idx="12">
                  <c:v>251.436959</c:v>
                </c:pt>
                <c:pt idx="13">
                  <c:v>251.463649</c:v>
                </c:pt>
                <c:pt idx="14">
                  <c:v>251.517031</c:v>
                </c:pt>
                <c:pt idx="15">
                  <c:v>251.78564</c:v>
                </c:pt>
                <c:pt idx="16">
                  <c:v>251.872906</c:v>
                </c:pt>
                <c:pt idx="17">
                  <c:v>251.97077100000001</c:v>
                </c:pt>
                <c:pt idx="18">
                  <c:v>252.13091499999999</c:v>
                </c:pt>
                <c:pt idx="19">
                  <c:v>252.21988400000001</c:v>
                </c:pt>
                <c:pt idx="20">
                  <c:v>252.30714900000001</c:v>
                </c:pt>
                <c:pt idx="21">
                  <c:v>252.529571</c:v>
                </c:pt>
                <c:pt idx="22">
                  <c:v>252.75369599999999</c:v>
                </c:pt>
                <c:pt idx="23">
                  <c:v>252.931634</c:v>
                </c:pt>
                <c:pt idx="24">
                  <c:v>253.12566200000001</c:v>
                </c:pt>
                <c:pt idx="25">
                  <c:v>253.374774</c:v>
                </c:pt>
                <c:pt idx="26">
                  <c:v>253.71455900000001</c:v>
                </c:pt>
                <c:pt idx="27">
                  <c:v>254.04374300000001</c:v>
                </c:pt>
                <c:pt idx="28">
                  <c:v>254.23057700000001</c:v>
                </c:pt>
                <c:pt idx="29">
                  <c:v>254.399618</c:v>
                </c:pt>
                <c:pt idx="30">
                  <c:v>254.79107999999999</c:v>
                </c:pt>
                <c:pt idx="31">
                  <c:v>255.004605</c:v>
                </c:pt>
                <c:pt idx="32">
                  <c:v>255.271512</c:v>
                </c:pt>
                <c:pt idx="33">
                  <c:v>255.63628299999999</c:v>
                </c:pt>
                <c:pt idx="34">
                  <c:v>255.90319</c:v>
                </c:pt>
                <c:pt idx="35">
                  <c:v>256.30354899999998</c:v>
                </c:pt>
                <c:pt idx="36">
                  <c:v>256.56155799999999</c:v>
                </c:pt>
                <c:pt idx="37">
                  <c:v>256.89963999999998</c:v>
                </c:pt>
                <c:pt idx="38">
                  <c:v>257.17544299999997</c:v>
                </c:pt>
                <c:pt idx="39">
                  <c:v>257.54911099999998</c:v>
                </c:pt>
                <c:pt idx="40">
                  <c:v>257.94947100000002</c:v>
                </c:pt>
                <c:pt idx="41">
                  <c:v>258.34093300000001</c:v>
                </c:pt>
                <c:pt idx="42">
                  <c:v>258.66122100000001</c:v>
                </c:pt>
                <c:pt idx="43">
                  <c:v>259.12385799999998</c:v>
                </c:pt>
                <c:pt idx="44">
                  <c:v>259.44414599999999</c:v>
                </c:pt>
                <c:pt idx="45">
                  <c:v>259.871196</c:v>
                </c:pt>
                <c:pt idx="46">
                  <c:v>260.19148300000001</c:v>
                </c:pt>
                <c:pt idx="47">
                  <c:v>260.68081100000001</c:v>
                </c:pt>
                <c:pt idx="48">
                  <c:v>261.10786100000001</c:v>
                </c:pt>
                <c:pt idx="49">
                  <c:v>261.52601399999998</c:v>
                </c:pt>
                <c:pt idx="50">
                  <c:v>262.05092999999999</c:v>
                </c:pt>
                <c:pt idx="51">
                  <c:v>262.46018600000002</c:v>
                </c:pt>
                <c:pt idx="52">
                  <c:v>262.89613300000002</c:v>
                </c:pt>
                <c:pt idx="53">
                  <c:v>263.456636</c:v>
                </c:pt>
                <c:pt idx="54">
                  <c:v>263.88368600000001</c:v>
                </c:pt>
                <c:pt idx="55">
                  <c:v>264.42639500000001</c:v>
                </c:pt>
                <c:pt idx="56">
                  <c:v>264.99579499999999</c:v>
                </c:pt>
                <c:pt idx="57">
                  <c:v>265.529608</c:v>
                </c:pt>
                <c:pt idx="58">
                  <c:v>266.13459499999999</c:v>
                </c:pt>
                <c:pt idx="59">
                  <c:v>266.65951100000001</c:v>
                </c:pt>
                <c:pt idx="60">
                  <c:v>267.19332300000002</c:v>
                </c:pt>
                <c:pt idx="61">
                  <c:v>267.78941400000002</c:v>
                </c:pt>
                <c:pt idx="62">
                  <c:v>268.35711099999997</c:v>
                </c:pt>
                <c:pt idx="63">
                  <c:v>269.09384799999998</c:v>
                </c:pt>
                <c:pt idx="64">
                  <c:v>269.76830699999999</c:v>
                </c:pt>
                <c:pt idx="65">
                  <c:v>270.43936000000002</c:v>
                </c:pt>
                <c:pt idx="66">
                  <c:v>271.35233199999999</c:v>
                </c:pt>
                <c:pt idx="67">
                  <c:v>272.36316900000003</c:v>
                </c:pt>
                <c:pt idx="68">
                  <c:v>273.29341299999999</c:v>
                </c:pt>
                <c:pt idx="69">
                  <c:v>274.37125700000001</c:v>
                </c:pt>
                <c:pt idx="70">
                  <c:v>275.44910199999998</c:v>
                </c:pt>
                <c:pt idx="71">
                  <c:v>276.70658700000001</c:v>
                </c:pt>
                <c:pt idx="72">
                  <c:v>278.30986799999999</c:v>
                </c:pt>
                <c:pt idx="73">
                  <c:v>280.39885399999997</c:v>
                </c:pt>
                <c:pt idx="74">
                  <c:v>282.34311700000001</c:v>
                </c:pt>
                <c:pt idx="75">
                  <c:v>284.52878299999998</c:v>
                </c:pt>
                <c:pt idx="76">
                  <c:v>286.79926499999999</c:v>
                </c:pt>
                <c:pt idx="77">
                  <c:v>289.11237599999998</c:v>
                </c:pt>
                <c:pt idx="78">
                  <c:v>291.29760099999999</c:v>
                </c:pt>
                <c:pt idx="79">
                  <c:v>293.52827600000001</c:v>
                </c:pt>
                <c:pt idx="80">
                  <c:v>295.63520799999998</c:v>
                </c:pt>
                <c:pt idx="81">
                  <c:v>297.86936600000001</c:v>
                </c:pt>
                <c:pt idx="82">
                  <c:v>300.07090099999999</c:v>
                </c:pt>
                <c:pt idx="83">
                  <c:v>302.41597300000001</c:v>
                </c:pt>
                <c:pt idx="84">
                  <c:v>304.64730900000001</c:v>
                </c:pt>
                <c:pt idx="85">
                  <c:v>306.67805800000002</c:v>
                </c:pt>
                <c:pt idx="86">
                  <c:v>308.323353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852-CF45-8B4D-D204A12121EC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'24.123-A320B737'!$K$3:$K$89</c:f>
              <c:numCache>
                <c:formatCode>General</c:formatCode>
                <c:ptCount val="87"/>
                <c:pt idx="0">
                  <c:v>254.78768657813765</c:v>
                </c:pt>
                <c:pt idx="1">
                  <c:v>254.78903911386865</c:v>
                </c:pt>
                <c:pt idx="2">
                  <c:v>254.7906502542171</c:v>
                </c:pt>
                <c:pt idx="3">
                  <c:v>254.79240305784469</c:v>
                </c:pt>
                <c:pt idx="4">
                  <c:v>254.79444896419574</c:v>
                </c:pt>
                <c:pt idx="5">
                  <c:v>254.79683010182205</c:v>
                </c:pt>
                <c:pt idx="6">
                  <c:v>254.79959316702471</c:v>
                </c:pt>
                <c:pt idx="7">
                  <c:v>254.80279033921042</c:v>
                </c:pt>
                <c:pt idx="8">
                  <c:v>254.806480296758</c:v>
                </c:pt>
                <c:pt idx="9">
                  <c:v>254.81072769647699</c:v>
                </c:pt>
                <c:pt idx="10">
                  <c:v>254.81560438193773</c:v>
                </c:pt>
                <c:pt idx="11">
                  <c:v>254.82119030555663</c:v>
                </c:pt>
                <c:pt idx="12">
                  <c:v>254.82757473278025</c:v>
                </c:pt>
                <c:pt idx="13">
                  <c:v>254.8348542321628</c:v>
                </c:pt>
                <c:pt idx="14">
                  <c:v>254.84240498571845</c:v>
                </c:pt>
                <c:pt idx="15">
                  <c:v>254.85338408542981</c:v>
                </c:pt>
                <c:pt idx="16">
                  <c:v>254.86320309757241</c:v>
                </c:pt>
                <c:pt idx="17">
                  <c:v>254.87525801680988</c:v>
                </c:pt>
                <c:pt idx="18">
                  <c:v>254.88886783102063</c:v>
                </c:pt>
                <c:pt idx="19">
                  <c:v>254.90420312744814</c:v>
                </c:pt>
                <c:pt idx="20">
                  <c:v>254.9214539962571</c:v>
                </c:pt>
                <c:pt idx="21">
                  <c:v>254.94083027186471</c:v>
                </c:pt>
                <c:pt idx="22">
                  <c:v>254.96255571095685</c:v>
                </c:pt>
                <c:pt idx="23">
                  <c:v>254.98687569174803</c:v>
                </c:pt>
                <c:pt idx="24">
                  <c:v>255.01406109951677</c:v>
                </c:pt>
                <c:pt idx="25">
                  <c:v>255.044407003873</c:v>
                </c:pt>
                <c:pt idx="26">
                  <c:v>255.07823540227645</c:v>
                </c:pt>
                <c:pt idx="27">
                  <c:v>255.11589126460328</c:v>
                </c:pt>
                <c:pt idx="28">
                  <c:v>255.1577474327124</c:v>
                </c:pt>
                <c:pt idx="29">
                  <c:v>255.2042207848483</c:v>
                </c:pt>
                <c:pt idx="30">
                  <c:v>255.25577446815055</c:v>
                </c:pt>
                <c:pt idx="31">
                  <c:v>255.31287363423903</c:v>
                </c:pt>
                <c:pt idx="32">
                  <c:v>255.37606267937693</c:v>
                </c:pt>
                <c:pt idx="33">
                  <c:v>255.44592326267014</c:v>
                </c:pt>
                <c:pt idx="34">
                  <c:v>255.5230681164112</c:v>
                </c:pt>
                <c:pt idx="35">
                  <c:v>255.60820036668042</c:v>
                </c:pt>
                <c:pt idx="36">
                  <c:v>255.7020365559035</c:v>
                </c:pt>
                <c:pt idx="37">
                  <c:v>255.80540829063369</c:v>
                </c:pt>
                <c:pt idx="38">
                  <c:v>255.9191803961055</c:v>
                </c:pt>
                <c:pt idx="39">
                  <c:v>256.04433450517729</c:v>
                </c:pt>
                <c:pt idx="40">
                  <c:v>256.18191097164498</c:v>
                </c:pt>
                <c:pt idx="41">
                  <c:v>256.33304979227648</c:v>
                </c:pt>
                <c:pt idx="42">
                  <c:v>256.49899044647719</c:v>
                </c:pt>
                <c:pt idx="43">
                  <c:v>256.69711096752491</c:v>
                </c:pt>
                <c:pt idx="44">
                  <c:v>256.88095369821963</c:v>
                </c:pt>
                <c:pt idx="45">
                  <c:v>257.11933216099175</c:v>
                </c:pt>
                <c:pt idx="46">
                  <c:v>257.3404187716605</c:v>
                </c:pt>
                <c:pt idx="47">
                  <c:v>257.60391084885578</c:v>
                </c:pt>
                <c:pt idx="48">
                  <c:v>257.8927461063148</c:v>
                </c:pt>
                <c:pt idx="49">
                  <c:v>258.2093839248638</c:v>
                </c:pt>
                <c:pt idx="50">
                  <c:v>258.55658406256015</c:v>
                </c:pt>
                <c:pt idx="51">
                  <c:v>258.93727760471984</c:v>
                </c:pt>
                <c:pt idx="52">
                  <c:v>259.35489238678349</c:v>
                </c:pt>
                <c:pt idx="53">
                  <c:v>259.81325546244091</c:v>
                </c:pt>
                <c:pt idx="54">
                  <c:v>260.316474147294</c:v>
                </c:pt>
                <c:pt idx="55">
                  <c:v>260.86946793278452</c:v>
                </c:pt>
                <c:pt idx="56">
                  <c:v>261.53098982586346</c:v>
                </c:pt>
                <c:pt idx="57">
                  <c:v>262.20579082864163</c:v>
                </c:pt>
                <c:pt idx="58">
                  <c:v>263.0149730589124</c:v>
                </c:pt>
                <c:pt idx="59">
                  <c:v>263.84311062304243</c:v>
                </c:pt>
                <c:pt idx="60">
                  <c:v>264.6806697369654</c:v>
                </c:pt>
                <c:pt idx="61">
                  <c:v>265.60476757979961</c:v>
                </c:pt>
                <c:pt idx="62">
                  <c:v>266.53117853870287</c:v>
                </c:pt>
                <c:pt idx="63">
                  <c:v>267.55260349350249</c:v>
                </c:pt>
                <c:pt idx="64">
                  <c:v>268.56448339404812</c:v>
                </c:pt>
                <c:pt idx="65">
                  <c:v>269.67650938514487</c:v>
                </c:pt>
                <c:pt idx="66">
                  <c:v>271.04672451564397</c:v>
                </c:pt>
                <c:pt idx="67">
                  <c:v>272.41795455321983</c:v>
                </c:pt>
                <c:pt idx="68">
                  <c:v>273.94648150091911</c:v>
                </c:pt>
                <c:pt idx="69">
                  <c:v>275.64060926481886</c:v>
                </c:pt>
                <c:pt idx="70">
                  <c:v>277.09175484496484</c:v>
                </c:pt>
                <c:pt idx="71">
                  <c:v>278.67346705829436</c:v>
                </c:pt>
                <c:pt idx="72">
                  <c:v>280.64702702651533</c:v>
                </c:pt>
                <c:pt idx="73">
                  <c:v>282.97295903677036</c:v>
                </c:pt>
                <c:pt idx="74">
                  <c:v>285.0154162384402</c:v>
                </c:pt>
                <c:pt idx="75">
                  <c:v>287.02951530793621</c:v>
                </c:pt>
                <c:pt idx="76">
                  <c:v>289.0129241183933</c:v>
                </c:pt>
                <c:pt idx="77">
                  <c:v>290.93533758220701</c:v>
                </c:pt>
                <c:pt idx="78">
                  <c:v>292.95637680765412</c:v>
                </c:pt>
                <c:pt idx="79">
                  <c:v>294.95587873032787</c:v>
                </c:pt>
                <c:pt idx="80">
                  <c:v>296.52400800566045</c:v>
                </c:pt>
                <c:pt idx="81">
                  <c:v>297.90060713367109</c:v>
                </c:pt>
                <c:pt idx="82">
                  <c:v>299.3347749619046</c:v>
                </c:pt>
                <c:pt idx="83">
                  <c:v>301.07608251132092</c:v>
                </c:pt>
                <c:pt idx="84">
                  <c:v>302.2900374092452</c:v>
                </c:pt>
                <c:pt idx="85">
                  <c:v>303.68504785952734</c:v>
                </c:pt>
                <c:pt idx="86">
                  <c:v>304.26979774170866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DCB-B641-AAA6-84C14D61125B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'24.123-A320B737'!$D$3:$D$88</c:f>
              <c:numCache>
                <c:formatCode>General</c:formatCode>
                <c:ptCount val="86"/>
                <c:pt idx="0">
                  <c:v>228.269498</c:v>
                </c:pt>
                <c:pt idx="1">
                  <c:v>228.17163199999999</c:v>
                </c:pt>
                <c:pt idx="2">
                  <c:v>228.12714800000001</c:v>
                </c:pt>
                <c:pt idx="3">
                  <c:v>228.073767</c:v>
                </c:pt>
                <c:pt idx="4">
                  <c:v>228.12714800000001</c:v>
                </c:pt>
                <c:pt idx="5">
                  <c:v>228.12714800000001</c:v>
                </c:pt>
                <c:pt idx="6">
                  <c:v>228.14494199999999</c:v>
                </c:pt>
                <c:pt idx="7">
                  <c:v>228.17163199999999</c:v>
                </c:pt>
                <c:pt idx="8">
                  <c:v>228.22501299999999</c:v>
                </c:pt>
                <c:pt idx="9">
                  <c:v>228.269498</c:v>
                </c:pt>
                <c:pt idx="10">
                  <c:v>228.34957</c:v>
                </c:pt>
                <c:pt idx="11">
                  <c:v>228.36736300000001</c:v>
                </c:pt>
                <c:pt idx="12">
                  <c:v>228.41184799999999</c:v>
                </c:pt>
                <c:pt idx="13">
                  <c:v>228.46522899999999</c:v>
                </c:pt>
                <c:pt idx="14">
                  <c:v>228.46522899999999</c:v>
                </c:pt>
                <c:pt idx="15">
                  <c:v>228.46522899999999</c:v>
                </c:pt>
                <c:pt idx="16">
                  <c:v>228.50081700000001</c:v>
                </c:pt>
                <c:pt idx="17">
                  <c:v>228.652063</c:v>
                </c:pt>
                <c:pt idx="18">
                  <c:v>228.92067299999999</c:v>
                </c:pt>
                <c:pt idx="19">
                  <c:v>228.965157</c:v>
                </c:pt>
                <c:pt idx="20">
                  <c:v>229.141392</c:v>
                </c:pt>
                <c:pt idx="21">
                  <c:v>229.15028799999999</c:v>
                </c:pt>
                <c:pt idx="22">
                  <c:v>229.23925700000001</c:v>
                </c:pt>
                <c:pt idx="23">
                  <c:v>229.381607</c:v>
                </c:pt>
                <c:pt idx="24">
                  <c:v>229.44388499999999</c:v>
                </c:pt>
                <c:pt idx="25">
                  <c:v>229.497266</c:v>
                </c:pt>
                <c:pt idx="26">
                  <c:v>229.79975999999999</c:v>
                </c:pt>
                <c:pt idx="27">
                  <c:v>230.00438800000001</c:v>
                </c:pt>
                <c:pt idx="28">
                  <c:v>230.18232599999999</c:v>
                </c:pt>
                <c:pt idx="29">
                  <c:v>230.22681</c:v>
                </c:pt>
                <c:pt idx="30">
                  <c:v>230.52040700000001</c:v>
                </c:pt>
                <c:pt idx="31">
                  <c:v>230.67165399999999</c:v>
                </c:pt>
                <c:pt idx="32">
                  <c:v>230.849591</c:v>
                </c:pt>
                <c:pt idx="33">
                  <c:v>231.18767299999999</c:v>
                </c:pt>
                <c:pt idx="34">
                  <c:v>231.40119799999999</c:v>
                </c:pt>
                <c:pt idx="35">
                  <c:v>231.561341</c:v>
                </c:pt>
                <c:pt idx="36">
                  <c:v>231.81935100000001</c:v>
                </c:pt>
                <c:pt idx="37">
                  <c:v>232.16632899999999</c:v>
                </c:pt>
                <c:pt idx="38">
                  <c:v>232.33536899999999</c:v>
                </c:pt>
                <c:pt idx="39">
                  <c:v>232.620069</c:v>
                </c:pt>
                <c:pt idx="40">
                  <c:v>232.85138799999999</c:v>
                </c:pt>
                <c:pt idx="41">
                  <c:v>233.06491299999999</c:v>
                </c:pt>
                <c:pt idx="42">
                  <c:v>233.518654</c:v>
                </c:pt>
                <c:pt idx="43">
                  <c:v>233.71438499999999</c:v>
                </c:pt>
                <c:pt idx="44">
                  <c:v>234.034672</c:v>
                </c:pt>
                <c:pt idx="45">
                  <c:v>234.26599100000001</c:v>
                </c:pt>
                <c:pt idx="46">
                  <c:v>234.55958799999999</c:v>
                </c:pt>
                <c:pt idx="47">
                  <c:v>235.013329</c:v>
                </c:pt>
                <c:pt idx="48">
                  <c:v>235.280235</c:v>
                </c:pt>
                <c:pt idx="49">
                  <c:v>235.65390400000001</c:v>
                </c:pt>
                <c:pt idx="50">
                  <c:v>235.911913</c:v>
                </c:pt>
                <c:pt idx="51">
                  <c:v>236.34786</c:v>
                </c:pt>
                <c:pt idx="52">
                  <c:v>236.74821900000001</c:v>
                </c:pt>
                <c:pt idx="53">
                  <c:v>237.130785</c:v>
                </c:pt>
                <c:pt idx="54">
                  <c:v>237.682391</c:v>
                </c:pt>
                <c:pt idx="55">
                  <c:v>238.12723500000001</c:v>
                </c:pt>
                <c:pt idx="56">
                  <c:v>238.580975</c:v>
                </c:pt>
                <c:pt idx="57">
                  <c:v>239.26603499999999</c:v>
                </c:pt>
                <c:pt idx="58">
                  <c:v>239.773156</c:v>
                </c:pt>
                <c:pt idx="59">
                  <c:v>240.476009</c:v>
                </c:pt>
                <c:pt idx="60">
                  <c:v>241.21445</c:v>
                </c:pt>
                <c:pt idx="61">
                  <c:v>241.85332199999999</c:v>
                </c:pt>
                <c:pt idx="62">
                  <c:v>242.527781</c:v>
                </c:pt>
                <c:pt idx="63">
                  <c:v>243.406868</c:v>
                </c:pt>
                <c:pt idx="64">
                  <c:v>244.37125700000001</c:v>
                </c:pt>
                <c:pt idx="65">
                  <c:v>245.29092199999999</c:v>
                </c:pt>
                <c:pt idx="66">
                  <c:v>246.31955300000001</c:v>
                </c:pt>
                <c:pt idx="67">
                  <c:v>247.428256</c:v>
                </c:pt>
                <c:pt idx="68">
                  <c:v>248.71319299999999</c:v>
                </c:pt>
                <c:pt idx="69">
                  <c:v>249.94012000000001</c:v>
                </c:pt>
                <c:pt idx="70">
                  <c:v>251.37724600000001</c:v>
                </c:pt>
                <c:pt idx="71">
                  <c:v>252.895118</c:v>
                </c:pt>
                <c:pt idx="72">
                  <c:v>254.563829</c:v>
                </c:pt>
                <c:pt idx="73">
                  <c:v>256.36458199999998</c:v>
                </c:pt>
                <c:pt idx="74">
                  <c:v>258.17443500000002</c:v>
                </c:pt>
                <c:pt idx="75">
                  <c:v>260.07538299999999</c:v>
                </c:pt>
                <c:pt idx="76">
                  <c:v>261.88545599999998</c:v>
                </c:pt>
                <c:pt idx="77">
                  <c:v>263.41317400000003</c:v>
                </c:pt>
                <c:pt idx="78">
                  <c:v>264.85029900000001</c:v>
                </c:pt>
                <c:pt idx="79">
                  <c:v>266.32793800000002</c:v>
                </c:pt>
                <c:pt idx="80">
                  <c:v>268.10634599999997</c:v>
                </c:pt>
                <c:pt idx="81">
                  <c:v>270.17339600000003</c:v>
                </c:pt>
                <c:pt idx="82">
                  <c:v>272.483024</c:v>
                </c:pt>
                <c:pt idx="83">
                  <c:v>274.40542199999999</c:v>
                </c:pt>
                <c:pt idx="84">
                  <c:v>276.399809</c:v>
                </c:pt>
                <c:pt idx="85">
                  <c:v>278.32798200000002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852-CF45-8B4D-D204A12121EC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'24.123-A320B737'!$E$3:$E$88</c:f>
              <c:numCache>
                <c:formatCode>General</c:formatCode>
                <c:ptCount val="86"/>
                <c:pt idx="0">
                  <c:v>231.07628081265952</c:v>
                </c:pt>
                <c:pt idx="1">
                  <c:v>231.07704975913549</c:v>
                </c:pt>
                <c:pt idx="2">
                  <c:v>231.07796546731237</c:v>
                </c:pt>
                <c:pt idx="3">
                  <c:v>231.07896138237822</c:v>
                </c:pt>
                <c:pt idx="4">
                  <c:v>231.08012382568074</c:v>
                </c:pt>
                <c:pt idx="5">
                  <c:v>231.08147631555212</c:v>
                </c:pt>
                <c:pt idx="6">
                  <c:v>231.08304549047932</c:v>
                </c:pt>
                <c:pt idx="7">
                  <c:v>231.08486097702772</c:v>
                </c:pt>
                <c:pt idx="8">
                  <c:v>231.08695587331181</c:v>
                </c:pt>
                <c:pt idx="9">
                  <c:v>231.08936684703107</c:v>
                </c:pt>
                <c:pt idx="10">
                  <c:v>231.0921348532078</c:v>
                </c:pt>
                <c:pt idx="11">
                  <c:v>231.09530479343897</c:v>
                </c:pt>
                <c:pt idx="12">
                  <c:v>231.09892703140136</c:v>
                </c:pt>
                <c:pt idx="13">
                  <c:v>231.10305680568797</c:v>
                </c:pt>
                <c:pt idx="14">
                  <c:v>231.10775481261871</c:v>
                </c:pt>
                <c:pt idx="15">
                  <c:v>231.11308847295209</c:v>
                </c:pt>
                <c:pt idx="16">
                  <c:v>231.11913196004218</c:v>
                </c:pt>
                <c:pt idx="17">
                  <c:v>231.12596724113317</c:v>
                </c:pt>
                <c:pt idx="18">
                  <c:v>231.13368378087512</c:v>
                </c:pt>
                <c:pt idx="19">
                  <c:v>231.14237624234912</c:v>
                </c:pt>
                <c:pt idx="20">
                  <c:v>231.15215485841964</c:v>
                </c:pt>
                <c:pt idx="21">
                  <c:v>231.1631333125417</c:v>
                </c:pt>
                <c:pt idx="22">
                  <c:v>231.17544230519266</c:v>
                </c:pt>
                <c:pt idx="23">
                  <c:v>231.18922131568468</c:v>
                </c:pt>
                <c:pt idx="24">
                  <c:v>231.20462052055353</c:v>
                </c:pt>
                <c:pt idx="25">
                  <c:v>231.22180687705631</c:v>
                </c:pt>
                <c:pt idx="26">
                  <c:v>231.24096688551879</c:v>
                </c:pt>
                <c:pt idx="27">
                  <c:v>231.26229073563712</c:v>
                </c:pt>
                <c:pt idx="28">
                  <c:v>231.28599402228681</c:v>
                </c:pt>
                <c:pt idx="29">
                  <c:v>231.3123065533668</c:v>
                </c:pt>
                <c:pt idx="30">
                  <c:v>231.34149364542296</c:v>
                </c:pt>
                <c:pt idx="31">
                  <c:v>231.37381916554892</c:v>
                </c:pt>
                <c:pt idx="32">
                  <c:v>231.40958848014949</c:v>
                </c:pt>
                <c:pt idx="33">
                  <c:v>231.4491344250319</c:v>
                </c:pt>
                <c:pt idx="34">
                  <c:v>231.49279953080355</c:v>
                </c:pt>
                <c:pt idx="35">
                  <c:v>231.54097201656452</c:v>
                </c:pt>
                <c:pt idx="36">
                  <c:v>231.59408061099205</c:v>
                </c:pt>
                <c:pt idx="37">
                  <c:v>231.65258359308024</c:v>
                </c:pt>
                <c:pt idx="38">
                  <c:v>231.71696110466075</c:v>
                </c:pt>
                <c:pt idx="39">
                  <c:v>231.78777667243369</c:v>
                </c:pt>
                <c:pt idx="40">
                  <c:v>231.86561040604892</c:v>
                </c:pt>
                <c:pt idx="41">
                  <c:v>231.9511115521961</c:v>
                </c:pt>
                <c:pt idx="42">
                  <c:v>232.04501554472142</c:v>
                </c:pt>
                <c:pt idx="43">
                  <c:v>232.14804501545953</c:v>
                </c:pt>
                <c:pt idx="44">
                  <c:v>232.26109110656955</c:v>
                </c:pt>
                <c:pt idx="45">
                  <c:v>232.38506068102723</c:v>
                </c:pt>
                <c:pt idx="46">
                  <c:v>232.52099997952843</c:v>
                </c:pt>
                <c:pt idx="47">
                  <c:v>232.67006019379934</c:v>
                </c:pt>
                <c:pt idx="48">
                  <c:v>232.83343295388957</c:v>
                </c:pt>
                <c:pt idx="49">
                  <c:v>233.01255330577956</c:v>
                </c:pt>
                <c:pt idx="50">
                  <c:v>233.2089120213225</c:v>
                </c:pt>
                <c:pt idx="51">
                  <c:v>233.42437637940535</c:v>
                </c:pt>
                <c:pt idx="52">
                  <c:v>233.6618006557843</c:v>
                </c:pt>
                <c:pt idx="53">
                  <c:v>233.92591246467401</c:v>
                </c:pt>
                <c:pt idx="54">
                  <c:v>234.22340452866729</c:v>
                </c:pt>
                <c:pt idx="55">
                  <c:v>234.56277456086519</c:v>
                </c:pt>
                <c:pt idx="56">
                  <c:v>234.95464382438337</c:v>
                </c:pt>
                <c:pt idx="57">
                  <c:v>235.41178603362135</c:v>
                </c:pt>
                <c:pt idx="58">
                  <c:v>235.94879264203104</c:v>
                </c:pt>
                <c:pt idx="59">
                  <c:v>236.58292053679079</c:v>
                </c:pt>
                <c:pt idx="60">
                  <c:v>237.33347974348101</c:v>
                </c:pt>
                <c:pt idx="61">
                  <c:v>238.06340808496489</c:v>
                </c:pt>
                <c:pt idx="62">
                  <c:v>238.90338415611183</c:v>
                </c:pt>
                <c:pt idx="63">
                  <c:v>239.97323879627615</c:v>
                </c:pt>
                <c:pt idx="64">
                  <c:v>241.08455185961228</c:v>
                </c:pt>
                <c:pt idx="65">
                  <c:v>242.24866280661035</c:v>
                </c:pt>
                <c:pt idx="66">
                  <c:v>243.5459022189126</c:v>
                </c:pt>
                <c:pt idx="67">
                  <c:v>245.17961126966551</c:v>
                </c:pt>
                <c:pt idx="68">
                  <c:v>246.64843302224602</c:v>
                </c:pt>
                <c:pt idx="69">
                  <c:v>248.48125853830362</c:v>
                </c:pt>
                <c:pt idx="70">
                  <c:v>250.3072566943622</c:v>
                </c:pt>
                <c:pt idx="71">
                  <c:v>252.0508128074986</c:v>
                </c:pt>
                <c:pt idx="72">
                  <c:v>254.03984422618905</c:v>
                </c:pt>
                <c:pt idx="73">
                  <c:v>255.87769181759623</c:v>
                </c:pt>
                <c:pt idx="74">
                  <c:v>257.67972055303835</c:v>
                </c:pt>
                <c:pt idx="75">
                  <c:v>259.77182404008198</c:v>
                </c:pt>
                <c:pt idx="76">
                  <c:v>261.81665920627438</c:v>
                </c:pt>
                <c:pt idx="77">
                  <c:v>263.52991503288058</c:v>
                </c:pt>
                <c:pt idx="78">
                  <c:v>265.1814943197428</c:v>
                </c:pt>
                <c:pt idx="79">
                  <c:v>266.75084667713929</c:v>
                </c:pt>
                <c:pt idx="80">
                  <c:v>268.88750240995495</c:v>
                </c:pt>
                <c:pt idx="81">
                  <c:v>271.17958121942257</c:v>
                </c:pt>
                <c:pt idx="82">
                  <c:v>273.69335972517985</c:v>
                </c:pt>
                <c:pt idx="83">
                  <c:v>275.8075051731401</c:v>
                </c:pt>
                <c:pt idx="84">
                  <c:v>278.02818654279304</c:v>
                </c:pt>
                <c:pt idx="85">
                  <c:v>280.03023222354022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DCB-B641-AAA6-84C14D611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A320-200 mit 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B737-800 cl0.5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'24.123-A320B737'!$AV$3:$AV$99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'24.123-A320B737'!$AW$3:$AW$99</c:f>
              <c:numCache>
                <c:formatCode>General</c:formatCode>
                <c:ptCount val="97"/>
                <c:pt idx="0">
                  <c:v>280.49303800000001</c:v>
                </c:pt>
                <c:pt idx="1">
                  <c:v>280.52973800000001</c:v>
                </c:pt>
                <c:pt idx="2">
                  <c:v>280.611513</c:v>
                </c:pt>
                <c:pt idx="3">
                  <c:v>280.69714599999998</c:v>
                </c:pt>
                <c:pt idx="4">
                  <c:v>280.79501099999999</c:v>
                </c:pt>
                <c:pt idx="5">
                  <c:v>280.84008699999998</c:v>
                </c:pt>
                <c:pt idx="6">
                  <c:v>280.74155999999999</c:v>
                </c:pt>
                <c:pt idx="7">
                  <c:v>280.74155999999999</c:v>
                </c:pt>
                <c:pt idx="8">
                  <c:v>280.74155999999999</c:v>
                </c:pt>
                <c:pt idx="9">
                  <c:v>281.14977399999998</c:v>
                </c:pt>
                <c:pt idx="10">
                  <c:v>281.10469899999998</c:v>
                </c:pt>
                <c:pt idx="11">
                  <c:v>281.092465</c:v>
                </c:pt>
                <c:pt idx="12">
                  <c:v>281.10469899999998</c:v>
                </c:pt>
                <c:pt idx="13">
                  <c:v>281.19033100000001</c:v>
                </c:pt>
                <c:pt idx="14">
                  <c:v>281.25149699999997</c:v>
                </c:pt>
                <c:pt idx="15">
                  <c:v>281.48392799999999</c:v>
                </c:pt>
                <c:pt idx="16">
                  <c:v>281.55732699999999</c:v>
                </c:pt>
                <c:pt idx="17">
                  <c:v>281.56642699999998</c:v>
                </c:pt>
                <c:pt idx="18">
                  <c:v>281.610117</c:v>
                </c:pt>
                <c:pt idx="19">
                  <c:v>281.70412499999998</c:v>
                </c:pt>
                <c:pt idx="20">
                  <c:v>281.80199099999999</c:v>
                </c:pt>
                <c:pt idx="21">
                  <c:v>281.899857</c:v>
                </c:pt>
                <c:pt idx="22">
                  <c:v>282.11167799999998</c:v>
                </c:pt>
                <c:pt idx="23">
                  <c:v>282.20954399999999</c:v>
                </c:pt>
                <c:pt idx="24">
                  <c:v>282.389185</c:v>
                </c:pt>
                <c:pt idx="25">
                  <c:v>282.633849</c:v>
                </c:pt>
                <c:pt idx="26">
                  <c:v>282.82958000000002</c:v>
                </c:pt>
                <c:pt idx="27">
                  <c:v>282.96414499999997</c:v>
                </c:pt>
                <c:pt idx="28">
                  <c:v>283.07424400000002</c:v>
                </c:pt>
                <c:pt idx="29">
                  <c:v>283.086477</c:v>
                </c:pt>
                <c:pt idx="30">
                  <c:v>283.302818</c:v>
                </c:pt>
                <c:pt idx="31">
                  <c:v>283.40454099999999</c:v>
                </c:pt>
                <c:pt idx="32">
                  <c:v>283.88163600000001</c:v>
                </c:pt>
                <c:pt idx="33">
                  <c:v>283.97950100000003</c:v>
                </c:pt>
                <c:pt idx="34">
                  <c:v>284.05290000000002</c:v>
                </c:pt>
                <c:pt idx="35">
                  <c:v>284.069211</c:v>
                </c:pt>
                <c:pt idx="36">
                  <c:v>284.50552900000002</c:v>
                </c:pt>
                <c:pt idx="37">
                  <c:v>284.554462</c:v>
                </c:pt>
                <c:pt idx="38">
                  <c:v>284.75019300000002</c:v>
                </c:pt>
                <c:pt idx="39">
                  <c:v>284.762426</c:v>
                </c:pt>
                <c:pt idx="40">
                  <c:v>285.22728799999999</c:v>
                </c:pt>
                <c:pt idx="41">
                  <c:v>285.33738699999998</c:v>
                </c:pt>
                <c:pt idx="42">
                  <c:v>285.42301900000001</c:v>
                </c:pt>
                <c:pt idx="43">
                  <c:v>285.54535099999998</c:v>
                </c:pt>
                <c:pt idx="44">
                  <c:v>286.07137899999998</c:v>
                </c:pt>
                <c:pt idx="45">
                  <c:v>286.08361200000002</c:v>
                </c:pt>
                <c:pt idx="46">
                  <c:v>286.20594399999999</c:v>
                </c:pt>
                <c:pt idx="47">
                  <c:v>286.76867099999998</c:v>
                </c:pt>
                <c:pt idx="48">
                  <c:v>287.03394400000002</c:v>
                </c:pt>
                <c:pt idx="49">
                  <c:v>287.20520900000002</c:v>
                </c:pt>
                <c:pt idx="50">
                  <c:v>287.60052899999999</c:v>
                </c:pt>
                <c:pt idx="51">
                  <c:v>287.808493</c:v>
                </c:pt>
                <c:pt idx="52">
                  <c:v>288.31005499999998</c:v>
                </c:pt>
                <c:pt idx="53">
                  <c:v>288.334521</c:v>
                </c:pt>
                <c:pt idx="54">
                  <c:v>288.542486</c:v>
                </c:pt>
                <c:pt idx="55">
                  <c:v>288.75045</c:v>
                </c:pt>
                <c:pt idx="56">
                  <c:v>288.90423900000002</c:v>
                </c:pt>
                <c:pt idx="57">
                  <c:v>289.53337499999998</c:v>
                </c:pt>
                <c:pt idx="58">
                  <c:v>289.71687300000002</c:v>
                </c:pt>
                <c:pt idx="59">
                  <c:v>289.76172800000001</c:v>
                </c:pt>
                <c:pt idx="60">
                  <c:v>290.36523299999999</c:v>
                </c:pt>
                <c:pt idx="61">
                  <c:v>290.463098</c:v>
                </c:pt>
                <c:pt idx="62">
                  <c:v>291.08699200000001</c:v>
                </c:pt>
                <c:pt idx="63">
                  <c:v>291.24602299999998</c:v>
                </c:pt>
                <c:pt idx="64">
                  <c:v>291.65357599999999</c:v>
                </c:pt>
                <c:pt idx="65">
                  <c:v>291.937387</c:v>
                </c:pt>
                <c:pt idx="66">
                  <c:v>292.28970299999997</c:v>
                </c:pt>
                <c:pt idx="67">
                  <c:v>292.59167600000001</c:v>
                </c:pt>
                <c:pt idx="68">
                  <c:v>293.50916599999999</c:v>
                </c:pt>
                <c:pt idx="69">
                  <c:v>293.86392899999998</c:v>
                </c:pt>
                <c:pt idx="70">
                  <c:v>294.75695200000001</c:v>
                </c:pt>
                <c:pt idx="71">
                  <c:v>295.33191299999999</c:v>
                </c:pt>
                <c:pt idx="72">
                  <c:v>296.661475</c:v>
                </c:pt>
                <c:pt idx="73">
                  <c:v>297.36526900000001</c:v>
                </c:pt>
                <c:pt idx="74">
                  <c:v>298.06509699999998</c:v>
                </c:pt>
                <c:pt idx="75">
                  <c:v>299.30938800000001</c:v>
                </c:pt>
                <c:pt idx="76">
                  <c:v>300.08291400000002</c:v>
                </c:pt>
                <c:pt idx="77">
                  <c:v>301.40817800000002</c:v>
                </c:pt>
                <c:pt idx="78">
                  <c:v>302.36564199999998</c:v>
                </c:pt>
                <c:pt idx="79">
                  <c:v>303.49597699999998</c:v>
                </c:pt>
                <c:pt idx="80">
                  <c:v>306.09851600000002</c:v>
                </c:pt>
                <c:pt idx="81">
                  <c:v>307.71507300000002</c:v>
                </c:pt>
                <c:pt idx="82">
                  <c:v>309.27004899999997</c:v>
                </c:pt>
                <c:pt idx="83">
                  <c:v>312.76524999999998</c:v>
                </c:pt>
                <c:pt idx="84">
                  <c:v>314.130267</c:v>
                </c:pt>
                <c:pt idx="85">
                  <c:v>316.83788299999998</c:v>
                </c:pt>
                <c:pt idx="86">
                  <c:v>318.088503</c:v>
                </c:pt>
                <c:pt idx="87">
                  <c:v>319.56436600000001</c:v>
                </c:pt>
                <c:pt idx="88">
                  <c:v>322.335329</c:v>
                </c:pt>
                <c:pt idx="89">
                  <c:v>323.77245499999998</c:v>
                </c:pt>
                <c:pt idx="90">
                  <c:v>325.02994000000001</c:v>
                </c:pt>
                <c:pt idx="91">
                  <c:v>327.49178899999998</c:v>
                </c:pt>
                <c:pt idx="92">
                  <c:v>328.84660500000001</c:v>
                </c:pt>
                <c:pt idx="93">
                  <c:v>330.65820500000001</c:v>
                </c:pt>
                <c:pt idx="94">
                  <c:v>333.18276300000002</c:v>
                </c:pt>
                <c:pt idx="95">
                  <c:v>334.81363700000003</c:v>
                </c:pt>
                <c:pt idx="96">
                  <c:v>336.13416100000001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BEF-7246-B53C-E5315D68817A}"/>
            </c:ext>
          </c:extLst>
        </c:ser>
        <c:ser>
          <c:idx val="0"/>
          <c:order val="1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'24.123-A320B737'!$P$3:$P$100</c:f>
              <c:numCache>
                <c:formatCode>General</c:formatCode>
                <c:ptCount val="98"/>
                <c:pt idx="0">
                  <c:v>283.68812800000001</c:v>
                </c:pt>
                <c:pt idx="1">
                  <c:v>283.66143799999998</c:v>
                </c:pt>
                <c:pt idx="2">
                  <c:v>283.66143799999998</c:v>
                </c:pt>
                <c:pt idx="3">
                  <c:v>283.66143799999998</c:v>
                </c:pt>
                <c:pt idx="4">
                  <c:v>283.74151000000001</c:v>
                </c:pt>
                <c:pt idx="5">
                  <c:v>283.67033500000002</c:v>
                </c:pt>
                <c:pt idx="6">
                  <c:v>283.66143799999998</c:v>
                </c:pt>
                <c:pt idx="7">
                  <c:v>283.66143799999998</c:v>
                </c:pt>
                <c:pt idx="8">
                  <c:v>283.697025</c:v>
                </c:pt>
                <c:pt idx="9">
                  <c:v>283.78599400000002</c:v>
                </c:pt>
                <c:pt idx="10">
                  <c:v>283.857169</c:v>
                </c:pt>
                <c:pt idx="11">
                  <c:v>283.857169</c:v>
                </c:pt>
                <c:pt idx="12">
                  <c:v>283.99062199999997</c:v>
                </c:pt>
                <c:pt idx="13">
                  <c:v>284.05290000000002</c:v>
                </c:pt>
                <c:pt idx="14">
                  <c:v>284.05290000000002</c:v>
                </c:pt>
                <c:pt idx="15">
                  <c:v>284.05290000000002</c:v>
                </c:pt>
                <c:pt idx="16">
                  <c:v>284.09738499999997</c:v>
                </c:pt>
                <c:pt idx="17">
                  <c:v>284.19524999999999</c:v>
                </c:pt>
                <c:pt idx="18">
                  <c:v>284.24863199999999</c:v>
                </c:pt>
                <c:pt idx="19">
                  <c:v>284.48884700000002</c:v>
                </c:pt>
                <c:pt idx="20">
                  <c:v>284.57781599999998</c:v>
                </c:pt>
                <c:pt idx="21">
                  <c:v>284.942588</c:v>
                </c:pt>
                <c:pt idx="22">
                  <c:v>285.12052499999999</c:v>
                </c:pt>
                <c:pt idx="23">
                  <c:v>285.44081299999999</c:v>
                </c:pt>
                <c:pt idx="24">
                  <c:v>285.654338</c:v>
                </c:pt>
                <c:pt idx="25">
                  <c:v>285.867863</c:v>
                </c:pt>
                <c:pt idx="26">
                  <c:v>286.06359400000002</c:v>
                </c:pt>
                <c:pt idx="27">
                  <c:v>286.41946899999999</c:v>
                </c:pt>
                <c:pt idx="28">
                  <c:v>286.65798100000001</c:v>
                </c:pt>
                <c:pt idx="29">
                  <c:v>287.05114700000001</c:v>
                </c:pt>
                <c:pt idx="30">
                  <c:v>287.32695000000001</c:v>
                </c:pt>
                <c:pt idx="31">
                  <c:v>287.64723800000002</c:v>
                </c:pt>
                <c:pt idx="32">
                  <c:v>288.09208100000001</c:v>
                </c:pt>
                <c:pt idx="33">
                  <c:v>288.38567799999998</c:v>
                </c:pt>
                <c:pt idx="34">
                  <c:v>288.70596599999999</c:v>
                </c:pt>
                <c:pt idx="35">
                  <c:v>289.21308699999997</c:v>
                </c:pt>
                <c:pt idx="36">
                  <c:v>289.675725</c:v>
                </c:pt>
                <c:pt idx="37">
                  <c:v>290.04049700000002</c:v>
                </c:pt>
                <c:pt idx="38">
                  <c:v>290.325197</c:v>
                </c:pt>
                <c:pt idx="39">
                  <c:v>290.83231899999998</c:v>
                </c:pt>
                <c:pt idx="40">
                  <c:v>291.28605900000002</c:v>
                </c:pt>
                <c:pt idx="41">
                  <c:v>291.72370899999999</c:v>
                </c:pt>
                <c:pt idx="42">
                  <c:v>292.06008700000001</c:v>
                </c:pt>
                <c:pt idx="43">
                  <c:v>292.44984699999998</c:v>
                </c:pt>
                <c:pt idx="44">
                  <c:v>292.91418700000003</c:v>
                </c:pt>
                <c:pt idx="45">
                  <c:v>293.38572199999999</c:v>
                </c:pt>
                <c:pt idx="46">
                  <c:v>293.81996500000002</c:v>
                </c:pt>
                <c:pt idx="47">
                  <c:v>294.31099699999999</c:v>
                </c:pt>
                <c:pt idx="48">
                  <c:v>294.80922099999998</c:v>
                </c:pt>
                <c:pt idx="49">
                  <c:v>295.42310600000002</c:v>
                </c:pt>
                <c:pt idx="50">
                  <c:v>295.79677500000003</c:v>
                </c:pt>
                <c:pt idx="51">
                  <c:v>296.29500000000002</c:v>
                </c:pt>
                <c:pt idx="52">
                  <c:v>296.89998700000001</c:v>
                </c:pt>
                <c:pt idx="53">
                  <c:v>297.33593400000001</c:v>
                </c:pt>
                <c:pt idx="54">
                  <c:v>298.003199</c:v>
                </c:pt>
                <c:pt idx="55">
                  <c:v>298.52811500000001</c:v>
                </c:pt>
                <c:pt idx="56">
                  <c:v>299.02634</c:v>
                </c:pt>
                <c:pt idx="57">
                  <c:v>299.54955200000001</c:v>
                </c:pt>
                <c:pt idx="58">
                  <c:v>300.18293399999999</c:v>
                </c:pt>
                <c:pt idx="59">
                  <c:v>300.823509</c:v>
                </c:pt>
                <c:pt idx="60">
                  <c:v>301.40180500000002</c:v>
                </c:pt>
                <c:pt idx="61">
                  <c:v>301.951708</c:v>
                </c:pt>
                <c:pt idx="62">
                  <c:v>302.71683999999999</c:v>
                </c:pt>
                <c:pt idx="63">
                  <c:v>303.35400800000002</c:v>
                </c:pt>
                <c:pt idx="64">
                  <c:v>304.08014500000002</c:v>
                </c:pt>
                <c:pt idx="65">
                  <c:v>304.955826</c:v>
                </c:pt>
                <c:pt idx="66">
                  <c:v>306.01628799999997</c:v>
                </c:pt>
                <c:pt idx="67">
                  <c:v>307.14692200000002</c:v>
                </c:pt>
                <c:pt idx="68">
                  <c:v>308.502994</c:v>
                </c:pt>
                <c:pt idx="69">
                  <c:v>309.94011999999998</c:v>
                </c:pt>
                <c:pt idx="70">
                  <c:v>311.37724600000001</c:v>
                </c:pt>
                <c:pt idx="71">
                  <c:v>312.994012</c:v>
                </c:pt>
                <c:pt idx="72">
                  <c:v>314.61077799999998</c:v>
                </c:pt>
                <c:pt idx="73">
                  <c:v>316.44110999999998</c:v>
                </c:pt>
                <c:pt idx="74">
                  <c:v>318.05284399999999</c:v>
                </c:pt>
                <c:pt idx="75">
                  <c:v>319.92395599999998</c:v>
                </c:pt>
                <c:pt idx="76">
                  <c:v>322.076999</c:v>
                </c:pt>
                <c:pt idx="77">
                  <c:v>324.19720100000001</c:v>
                </c:pt>
                <c:pt idx="78">
                  <c:v>326.276184</c:v>
                </c:pt>
                <c:pt idx="79">
                  <c:v>328.69769700000001</c:v>
                </c:pt>
                <c:pt idx="80">
                  <c:v>330.99687699999998</c:v>
                </c:pt>
                <c:pt idx="81">
                  <c:v>333.12894999999997</c:v>
                </c:pt>
                <c:pt idx="82">
                  <c:v>335.64935200000002</c:v>
                </c:pt>
                <c:pt idx="83">
                  <c:v>338.143889</c:v>
                </c:pt>
                <c:pt idx="84">
                  <c:v>340.58748800000001</c:v>
                </c:pt>
                <c:pt idx="85">
                  <c:v>342.580397</c:v>
                </c:pt>
                <c:pt idx="86">
                  <c:v>344.84354000000002</c:v>
                </c:pt>
                <c:pt idx="87">
                  <c:v>347.16435300000001</c:v>
                </c:pt>
                <c:pt idx="88">
                  <c:v>349.51734699999997</c:v>
                </c:pt>
                <c:pt idx="89">
                  <c:v>351.62778700000001</c:v>
                </c:pt>
                <c:pt idx="90">
                  <c:v>354.15554200000003</c:v>
                </c:pt>
                <c:pt idx="91">
                  <c:v>356.29117200000002</c:v>
                </c:pt>
                <c:pt idx="92">
                  <c:v>358.08383199999997</c:v>
                </c:pt>
                <c:pt idx="93">
                  <c:v>360.23952100000002</c:v>
                </c:pt>
                <c:pt idx="94">
                  <c:v>361.85628700000001</c:v>
                </c:pt>
                <c:pt idx="95">
                  <c:v>364.15410600000001</c:v>
                </c:pt>
                <c:pt idx="96">
                  <c:v>366.23759999999999</c:v>
                </c:pt>
                <c:pt idx="97">
                  <c:v>368.12012800000002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EF-7246-B53C-E5315D68817A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'24.123-A320B737'!$J$3:$J$89</c:f>
              <c:numCache>
                <c:formatCode>General</c:formatCode>
                <c:ptCount val="87"/>
                <c:pt idx="0">
                  <c:v>251.15225899999999</c:v>
                </c:pt>
                <c:pt idx="1">
                  <c:v>251.081084</c:v>
                </c:pt>
                <c:pt idx="2">
                  <c:v>251.09887800000001</c:v>
                </c:pt>
                <c:pt idx="3">
                  <c:v>251.170053</c:v>
                </c:pt>
                <c:pt idx="4">
                  <c:v>251.170053</c:v>
                </c:pt>
                <c:pt idx="5">
                  <c:v>251.223434</c:v>
                </c:pt>
                <c:pt idx="6">
                  <c:v>251.26791800000001</c:v>
                </c:pt>
                <c:pt idx="7">
                  <c:v>251.26791800000001</c:v>
                </c:pt>
                <c:pt idx="8">
                  <c:v>251.32129900000001</c:v>
                </c:pt>
                <c:pt idx="9">
                  <c:v>251.36578399999999</c:v>
                </c:pt>
                <c:pt idx="10">
                  <c:v>251.36578399999999</c:v>
                </c:pt>
                <c:pt idx="11">
                  <c:v>251.34799000000001</c:v>
                </c:pt>
                <c:pt idx="12">
                  <c:v>251.436959</c:v>
                </c:pt>
                <c:pt idx="13">
                  <c:v>251.463649</c:v>
                </c:pt>
                <c:pt idx="14">
                  <c:v>251.517031</c:v>
                </c:pt>
                <c:pt idx="15">
                  <c:v>251.78564</c:v>
                </c:pt>
                <c:pt idx="16">
                  <c:v>251.872906</c:v>
                </c:pt>
                <c:pt idx="17">
                  <c:v>251.97077100000001</c:v>
                </c:pt>
                <c:pt idx="18">
                  <c:v>252.13091499999999</c:v>
                </c:pt>
                <c:pt idx="19">
                  <c:v>252.21988400000001</c:v>
                </c:pt>
                <c:pt idx="20">
                  <c:v>252.30714900000001</c:v>
                </c:pt>
                <c:pt idx="21">
                  <c:v>252.529571</c:v>
                </c:pt>
                <c:pt idx="22">
                  <c:v>252.75369599999999</c:v>
                </c:pt>
                <c:pt idx="23">
                  <c:v>252.931634</c:v>
                </c:pt>
                <c:pt idx="24">
                  <c:v>253.12566200000001</c:v>
                </c:pt>
                <c:pt idx="25">
                  <c:v>253.374774</c:v>
                </c:pt>
                <c:pt idx="26">
                  <c:v>253.71455900000001</c:v>
                </c:pt>
                <c:pt idx="27">
                  <c:v>254.04374300000001</c:v>
                </c:pt>
                <c:pt idx="28">
                  <c:v>254.23057700000001</c:v>
                </c:pt>
                <c:pt idx="29">
                  <c:v>254.399618</c:v>
                </c:pt>
                <c:pt idx="30">
                  <c:v>254.79107999999999</c:v>
                </c:pt>
                <c:pt idx="31">
                  <c:v>255.004605</c:v>
                </c:pt>
                <c:pt idx="32">
                  <c:v>255.271512</c:v>
                </c:pt>
                <c:pt idx="33">
                  <c:v>255.63628299999999</c:v>
                </c:pt>
                <c:pt idx="34">
                  <c:v>255.90319</c:v>
                </c:pt>
                <c:pt idx="35">
                  <c:v>256.30354899999998</c:v>
                </c:pt>
                <c:pt idx="36">
                  <c:v>256.56155799999999</c:v>
                </c:pt>
                <c:pt idx="37">
                  <c:v>256.89963999999998</c:v>
                </c:pt>
                <c:pt idx="38">
                  <c:v>257.17544299999997</c:v>
                </c:pt>
                <c:pt idx="39">
                  <c:v>257.54911099999998</c:v>
                </c:pt>
                <c:pt idx="40">
                  <c:v>257.94947100000002</c:v>
                </c:pt>
                <c:pt idx="41">
                  <c:v>258.34093300000001</c:v>
                </c:pt>
                <c:pt idx="42">
                  <c:v>258.66122100000001</c:v>
                </c:pt>
                <c:pt idx="43">
                  <c:v>259.12385799999998</c:v>
                </c:pt>
                <c:pt idx="44">
                  <c:v>259.44414599999999</c:v>
                </c:pt>
                <c:pt idx="45">
                  <c:v>259.871196</c:v>
                </c:pt>
                <c:pt idx="46">
                  <c:v>260.19148300000001</c:v>
                </c:pt>
                <c:pt idx="47">
                  <c:v>260.68081100000001</c:v>
                </c:pt>
                <c:pt idx="48">
                  <c:v>261.10786100000001</c:v>
                </c:pt>
                <c:pt idx="49">
                  <c:v>261.52601399999998</c:v>
                </c:pt>
                <c:pt idx="50">
                  <c:v>262.05092999999999</c:v>
                </c:pt>
                <c:pt idx="51">
                  <c:v>262.46018600000002</c:v>
                </c:pt>
                <c:pt idx="52">
                  <c:v>262.89613300000002</c:v>
                </c:pt>
                <c:pt idx="53">
                  <c:v>263.456636</c:v>
                </c:pt>
                <c:pt idx="54">
                  <c:v>263.88368600000001</c:v>
                </c:pt>
                <c:pt idx="55">
                  <c:v>264.42639500000001</c:v>
                </c:pt>
                <c:pt idx="56">
                  <c:v>264.99579499999999</c:v>
                </c:pt>
                <c:pt idx="57">
                  <c:v>265.529608</c:v>
                </c:pt>
                <c:pt idx="58">
                  <c:v>266.13459499999999</c:v>
                </c:pt>
                <c:pt idx="59">
                  <c:v>266.65951100000001</c:v>
                </c:pt>
                <c:pt idx="60">
                  <c:v>267.19332300000002</c:v>
                </c:pt>
                <c:pt idx="61">
                  <c:v>267.78941400000002</c:v>
                </c:pt>
                <c:pt idx="62">
                  <c:v>268.35711099999997</c:v>
                </c:pt>
                <c:pt idx="63">
                  <c:v>269.09384799999998</c:v>
                </c:pt>
                <c:pt idx="64">
                  <c:v>269.76830699999999</c:v>
                </c:pt>
                <c:pt idx="65">
                  <c:v>270.43936000000002</c:v>
                </c:pt>
                <c:pt idx="66">
                  <c:v>271.35233199999999</c:v>
                </c:pt>
                <c:pt idx="67">
                  <c:v>272.36316900000003</c:v>
                </c:pt>
                <c:pt idx="68">
                  <c:v>273.29341299999999</c:v>
                </c:pt>
                <c:pt idx="69">
                  <c:v>274.37125700000001</c:v>
                </c:pt>
                <c:pt idx="70">
                  <c:v>275.44910199999998</c:v>
                </c:pt>
                <c:pt idx="71">
                  <c:v>276.70658700000001</c:v>
                </c:pt>
                <c:pt idx="72">
                  <c:v>278.30986799999999</c:v>
                </c:pt>
                <c:pt idx="73">
                  <c:v>280.39885399999997</c:v>
                </c:pt>
                <c:pt idx="74">
                  <c:v>282.34311700000001</c:v>
                </c:pt>
                <c:pt idx="75">
                  <c:v>284.52878299999998</c:v>
                </c:pt>
                <c:pt idx="76">
                  <c:v>286.79926499999999</c:v>
                </c:pt>
                <c:pt idx="77">
                  <c:v>289.11237599999998</c:v>
                </c:pt>
                <c:pt idx="78">
                  <c:v>291.29760099999999</c:v>
                </c:pt>
                <c:pt idx="79">
                  <c:v>293.52827600000001</c:v>
                </c:pt>
                <c:pt idx="80">
                  <c:v>295.63520799999998</c:v>
                </c:pt>
                <c:pt idx="81">
                  <c:v>297.86936600000001</c:v>
                </c:pt>
                <c:pt idx="82">
                  <c:v>300.07090099999999</c:v>
                </c:pt>
                <c:pt idx="83">
                  <c:v>302.41597300000001</c:v>
                </c:pt>
                <c:pt idx="84">
                  <c:v>304.64730900000001</c:v>
                </c:pt>
                <c:pt idx="85">
                  <c:v>306.67805800000002</c:v>
                </c:pt>
                <c:pt idx="86">
                  <c:v>308.323353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EF-7246-B53C-E5315D68817A}"/>
            </c:ext>
          </c:extLst>
        </c:ser>
        <c:ser>
          <c:idx val="7"/>
          <c:order val="3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'24.123-A320B737'!$D$3:$D$88</c:f>
              <c:numCache>
                <c:formatCode>General</c:formatCode>
                <c:ptCount val="86"/>
                <c:pt idx="0">
                  <c:v>228.269498</c:v>
                </c:pt>
                <c:pt idx="1">
                  <c:v>228.17163199999999</c:v>
                </c:pt>
                <c:pt idx="2">
                  <c:v>228.12714800000001</c:v>
                </c:pt>
                <c:pt idx="3">
                  <c:v>228.073767</c:v>
                </c:pt>
                <c:pt idx="4">
                  <c:v>228.12714800000001</c:v>
                </c:pt>
                <c:pt idx="5">
                  <c:v>228.12714800000001</c:v>
                </c:pt>
                <c:pt idx="6">
                  <c:v>228.14494199999999</c:v>
                </c:pt>
                <c:pt idx="7">
                  <c:v>228.17163199999999</c:v>
                </c:pt>
                <c:pt idx="8">
                  <c:v>228.22501299999999</c:v>
                </c:pt>
                <c:pt idx="9">
                  <c:v>228.269498</c:v>
                </c:pt>
                <c:pt idx="10">
                  <c:v>228.34957</c:v>
                </c:pt>
                <c:pt idx="11">
                  <c:v>228.36736300000001</c:v>
                </c:pt>
                <c:pt idx="12">
                  <c:v>228.41184799999999</c:v>
                </c:pt>
                <c:pt idx="13">
                  <c:v>228.46522899999999</c:v>
                </c:pt>
                <c:pt idx="14">
                  <c:v>228.46522899999999</c:v>
                </c:pt>
                <c:pt idx="15">
                  <c:v>228.46522899999999</c:v>
                </c:pt>
                <c:pt idx="16">
                  <c:v>228.50081700000001</c:v>
                </c:pt>
                <c:pt idx="17">
                  <c:v>228.652063</c:v>
                </c:pt>
                <c:pt idx="18">
                  <c:v>228.92067299999999</c:v>
                </c:pt>
                <c:pt idx="19">
                  <c:v>228.965157</c:v>
                </c:pt>
                <c:pt idx="20">
                  <c:v>229.141392</c:v>
                </c:pt>
                <c:pt idx="21">
                  <c:v>229.15028799999999</c:v>
                </c:pt>
                <c:pt idx="22">
                  <c:v>229.23925700000001</c:v>
                </c:pt>
                <c:pt idx="23">
                  <c:v>229.381607</c:v>
                </c:pt>
                <c:pt idx="24">
                  <c:v>229.44388499999999</c:v>
                </c:pt>
                <c:pt idx="25">
                  <c:v>229.497266</c:v>
                </c:pt>
                <c:pt idx="26">
                  <c:v>229.79975999999999</c:v>
                </c:pt>
                <c:pt idx="27">
                  <c:v>230.00438800000001</c:v>
                </c:pt>
                <c:pt idx="28">
                  <c:v>230.18232599999999</c:v>
                </c:pt>
                <c:pt idx="29">
                  <c:v>230.22681</c:v>
                </c:pt>
                <c:pt idx="30">
                  <c:v>230.52040700000001</c:v>
                </c:pt>
                <c:pt idx="31">
                  <c:v>230.67165399999999</c:v>
                </c:pt>
                <c:pt idx="32">
                  <c:v>230.849591</c:v>
                </c:pt>
                <c:pt idx="33">
                  <c:v>231.18767299999999</c:v>
                </c:pt>
                <c:pt idx="34">
                  <c:v>231.40119799999999</c:v>
                </c:pt>
                <c:pt idx="35">
                  <c:v>231.561341</c:v>
                </c:pt>
                <c:pt idx="36">
                  <c:v>231.81935100000001</c:v>
                </c:pt>
                <c:pt idx="37">
                  <c:v>232.16632899999999</c:v>
                </c:pt>
                <c:pt idx="38">
                  <c:v>232.33536899999999</c:v>
                </c:pt>
                <c:pt idx="39">
                  <c:v>232.620069</c:v>
                </c:pt>
                <c:pt idx="40">
                  <c:v>232.85138799999999</c:v>
                </c:pt>
                <c:pt idx="41">
                  <c:v>233.06491299999999</c:v>
                </c:pt>
                <c:pt idx="42">
                  <c:v>233.518654</c:v>
                </c:pt>
                <c:pt idx="43">
                  <c:v>233.71438499999999</c:v>
                </c:pt>
                <c:pt idx="44">
                  <c:v>234.034672</c:v>
                </c:pt>
                <c:pt idx="45">
                  <c:v>234.26599100000001</c:v>
                </c:pt>
                <c:pt idx="46">
                  <c:v>234.55958799999999</c:v>
                </c:pt>
                <c:pt idx="47">
                  <c:v>235.013329</c:v>
                </c:pt>
                <c:pt idx="48">
                  <c:v>235.280235</c:v>
                </c:pt>
                <c:pt idx="49">
                  <c:v>235.65390400000001</c:v>
                </c:pt>
                <c:pt idx="50">
                  <c:v>235.911913</c:v>
                </c:pt>
                <c:pt idx="51">
                  <c:v>236.34786</c:v>
                </c:pt>
                <c:pt idx="52">
                  <c:v>236.74821900000001</c:v>
                </c:pt>
                <c:pt idx="53">
                  <c:v>237.130785</c:v>
                </c:pt>
                <c:pt idx="54">
                  <c:v>237.682391</c:v>
                </c:pt>
                <c:pt idx="55">
                  <c:v>238.12723500000001</c:v>
                </c:pt>
                <c:pt idx="56">
                  <c:v>238.580975</c:v>
                </c:pt>
                <c:pt idx="57">
                  <c:v>239.26603499999999</c:v>
                </c:pt>
                <c:pt idx="58">
                  <c:v>239.773156</c:v>
                </c:pt>
                <c:pt idx="59">
                  <c:v>240.476009</c:v>
                </c:pt>
                <c:pt idx="60">
                  <c:v>241.21445</c:v>
                </c:pt>
                <c:pt idx="61">
                  <c:v>241.85332199999999</c:v>
                </c:pt>
                <c:pt idx="62">
                  <c:v>242.527781</c:v>
                </c:pt>
                <c:pt idx="63">
                  <c:v>243.406868</c:v>
                </c:pt>
                <c:pt idx="64">
                  <c:v>244.37125700000001</c:v>
                </c:pt>
                <c:pt idx="65">
                  <c:v>245.29092199999999</c:v>
                </c:pt>
                <c:pt idx="66">
                  <c:v>246.31955300000001</c:v>
                </c:pt>
                <c:pt idx="67">
                  <c:v>247.428256</c:v>
                </c:pt>
                <c:pt idx="68">
                  <c:v>248.71319299999999</c:v>
                </c:pt>
                <c:pt idx="69">
                  <c:v>249.94012000000001</c:v>
                </c:pt>
                <c:pt idx="70">
                  <c:v>251.37724600000001</c:v>
                </c:pt>
                <c:pt idx="71">
                  <c:v>252.895118</c:v>
                </c:pt>
                <c:pt idx="72">
                  <c:v>254.563829</c:v>
                </c:pt>
                <c:pt idx="73">
                  <c:v>256.36458199999998</c:v>
                </c:pt>
                <c:pt idx="74">
                  <c:v>258.17443500000002</c:v>
                </c:pt>
                <c:pt idx="75">
                  <c:v>260.07538299999999</c:v>
                </c:pt>
                <c:pt idx="76">
                  <c:v>261.88545599999998</c:v>
                </c:pt>
                <c:pt idx="77">
                  <c:v>263.41317400000003</c:v>
                </c:pt>
                <c:pt idx="78">
                  <c:v>264.85029900000001</c:v>
                </c:pt>
                <c:pt idx="79">
                  <c:v>266.32793800000002</c:v>
                </c:pt>
                <c:pt idx="80">
                  <c:v>268.10634599999997</c:v>
                </c:pt>
                <c:pt idx="81">
                  <c:v>270.17339600000003</c:v>
                </c:pt>
                <c:pt idx="82">
                  <c:v>272.483024</c:v>
                </c:pt>
                <c:pt idx="83">
                  <c:v>274.40542199999999</c:v>
                </c:pt>
                <c:pt idx="84">
                  <c:v>276.399809</c:v>
                </c:pt>
                <c:pt idx="85">
                  <c:v>278.32798200000002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EF-7246-B53C-E5315D688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A340-200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'24.131-A340'!$O$3:$O$138</c:f>
              <c:numCache>
                <c:formatCode>General</c:formatCode>
                <c:ptCount val="136"/>
                <c:pt idx="0">
                  <c:v>0.49929329</c:v>
                </c:pt>
                <c:pt idx="1">
                  <c:v>0.50234657000000005</c:v>
                </c:pt>
                <c:pt idx="2">
                  <c:v>0.50539995000000004</c:v>
                </c:pt>
                <c:pt idx="3">
                  <c:v>0.50845340999999999</c:v>
                </c:pt>
                <c:pt idx="4">
                  <c:v>0.51150678000000005</c:v>
                </c:pt>
                <c:pt idx="5">
                  <c:v>0.51456009999999996</c:v>
                </c:pt>
                <c:pt idx="6">
                  <c:v>0.51761347999999996</c:v>
                </c:pt>
                <c:pt idx="7">
                  <c:v>0.52066688000000005</c:v>
                </c:pt>
                <c:pt idx="8">
                  <c:v>0.52372017999999998</c:v>
                </c:pt>
                <c:pt idx="9">
                  <c:v>0.52677348000000002</c:v>
                </c:pt>
                <c:pt idx="10">
                  <c:v>0.52982686000000001</c:v>
                </c:pt>
                <c:pt idx="11">
                  <c:v>0.53288025000000006</c:v>
                </c:pt>
                <c:pt idx="12">
                  <c:v>0.53593363000000005</c:v>
                </c:pt>
                <c:pt idx="13">
                  <c:v>0.53898701000000004</c:v>
                </c:pt>
                <c:pt idx="14">
                  <c:v>0.54204039000000004</c:v>
                </c:pt>
                <c:pt idx="15">
                  <c:v>0.54509377000000003</c:v>
                </c:pt>
                <c:pt idx="16">
                  <c:v>0.54814700000000005</c:v>
                </c:pt>
                <c:pt idx="17">
                  <c:v>0.55120020999999997</c:v>
                </c:pt>
                <c:pt idx="18">
                  <c:v>0.55425354999999998</c:v>
                </c:pt>
                <c:pt idx="19">
                  <c:v>0.55730701999999999</c:v>
                </c:pt>
                <c:pt idx="20">
                  <c:v>0.56036028999999998</c:v>
                </c:pt>
                <c:pt idx="21">
                  <c:v>0.56341359999999996</c:v>
                </c:pt>
                <c:pt idx="22">
                  <c:v>0.5664669</c:v>
                </c:pt>
                <c:pt idx="23">
                  <c:v>0.56952026</c:v>
                </c:pt>
                <c:pt idx="24">
                  <c:v>0.57257351999999995</c:v>
                </c:pt>
                <c:pt idx="25">
                  <c:v>0.57562690000000005</c:v>
                </c:pt>
                <c:pt idx="26">
                  <c:v>0.57868028000000005</c:v>
                </c:pt>
                <c:pt idx="27">
                  <c:v>0.58173366000000004</c:v>
                </c:pt>
                <c:pt idx="28">
                  <c:v>0.58478704000000004</c:v>
                </c:pt>
                <c:pt idx="29">
                  <c:v>0.58784031000000003</c:v>
                </c:pt>
                <c:pt idx="30">
                  <c:v>0.59089356999999998</c:v>
                </c:pt>
                <c:pt idx="31">
                  <c:v>0.59394690999999999</c:v>
                </c:pt>
                <c:pt idx="32">
                  <c:v>0.59700008999999998</c:v>
                </c:pt>
                <c:pt idx="33">
                  <c:v>0.60005341000000001</c:v>
                </c:pt>
                <c:pt idx="34">
                  <c:v>0.60310679</c:v>
                </c:pt>
                <c:pt idx="35">
                  <c:v>0.60616006</c:v>
                </c:pt>
                <c:pt idx="36">
                  <c:v>0.60921327999999997</c:v>
                </c:pt>
                <c:pt idx="37">
                  <c:v>0.61226654999999996</c:v>
                </c:pt>
                <c:pt idx="38">
                  <c:v>0.61531990000000003</c:v>
                </c:pt>
                <c:pt idx="39">
                  <c:v>0.61837328999999996</c:v>
                </c:pt>
                <c:pt idx="40">
                  <c:v>0.62142666999999996</c:v>
                </c:pt>
                <c:pt idx="41">
                  <c:v>0.62477165999999995</c:v>
                </c:pt>
                <c:pt idx="42">
                  <c:v>0.62753302</c:v>
                </c:pt>
                <c:pt idx="43">
                  <c:v>0.63058636999999995</c:v>
                </c:pt>
                <c:pt idx="44">
                  <c:v>0.63363952999999995</c:v>
                </c:pt>
                <c:pt idx="45">
                  <c:v>0.63669271000000005</c:v>
                </c:pt>
                <c:pt idx="46">
                  <c:v>0.63974595999999995</c:v>
                </c:pt>
                <c:pt idx="47">
                  <c:v>0.64279902</c:v>
                </c:pt>
                <c:pt idx="48">
                  <c:v>0.64585227000000001</c:v>
                </c:pt>
                <c:pt idx="49">
                  <c:v>0.64890537999999998</c:v>
                </c:pt>
                <c:pt idx="50">
                  <c:v>0.65195855999999996</c:v>
                </c:pt>
                <c:pt idx="51">
                  <c:v>0.65501182999999996</c:v>
                </c:pt>
                <c:pt idx="52">
                  <c:v>0.65806520999999996</c:v>
                </c:pt>
                <c:pt idx="53">
                  <c:v>0.66111854000000003</c:v>
                </c:pt>
                <c:pt idx="54">
                  <c:v>0.66417170999999997</c:v>
                </c:pt>
                <c:pt idx="55">
                  <c:v>0.66722488999999996</c:v>
                </c:pt>
                <c:pt idx="56">
                  <c:v>0.67027795999999995</c:v>
                </c:pt>
                <c:pt idx="57">
                  <c:v>0.67333105000000004</c:v>
                </c:pt>
                <c:pt idx="58">
                  <c:v>0.67638414000000002</c:v>
                </c:pt>
                <c:pt idx="59">
                  <c:v>0.67943726000000004</c:v>
                </c:pt>
                <c:pt idx="60">
                  <c:v>0.68249048000000001</c:v>
                </c:pt>
                <c:pt idx="61">
                  <c:v>0.68554375000000001</c:v>
                </c:pt>
                <c:pt idx="62">
                  <c:v>0.68859709000000002</c:v>
                </c:pt>
                <c:pt idx="63">
                  <c:v>0.69165003999999997</c:v>
                </c:pt>
                <c:pt idx="64">
                  <c:v>0.69470319999999997</c:v>
                </c:pt>
                <c:pt idx="65">
                  <c:v>0.69775642999999998</c:v>
                </c:pt>
                <c:pt idx="66">
                  <c:v>0.70080960000000003</c:v>
                </c:pt>
                <c:pt idx="67">
                  <c:v>0.70386269000000001</c:v>
                </c:pt>
                <c:pt idx="68">
                  <c:v>0.70691579000000004</c:v>
                </c:pt>
                <c:pt idx="69">
                  <c:v>0.70996908999999997</c:v>
                </c:pt>
                <c:pt idx="70">
                  <c:v>0.71331412999999999</c:v>
                </c:pt>
                <c:pt idx="71">
                  <c:v>0.71665909000000005</c:v>
                </c:pt>
                <c:pt idx="72">
                  <c:v>0.71971244000000001</c:v>
                </c:pt>
                <c:pt idx="73">
                  <c:v>0.72247338999999999</c:v>
                </c:pt>
                <c:pt idx="74">
                  <c:v>0.72523437999999996</c:v>
                </c:pt>
                <c:pt idx="75">
                  <c:v>0.72857932000000003</c:v>
                </c:pt>
                <c:pt idx="76">
                  <c:v>0.73163243</c:v>
                </c:pt>
                <c:pt idx="77">
                  <c:v>0.73439374000000002</c:v>
                </c:pt>
                <c:pt idx="78">
                  <c:v>0.73744681999999995</c:v>
                </c:pt>
                <c:pt idx="79">
                  <c:v>0.74049973000000002</c:v>
                </c:pt>
                <c:pt idx="80">
                  <c:v>0.74355258999999996</c:v>
                </c:pt>
                <c:pt idx="81">
                  <c:v>0.74660570000000004</c:v>
                </c:pt>
                <c:pt idx="82">
                  <c:v>0.74965877000000003</c:v>
                </c:pt>
                <c:pt idx="83">
                  <c:v>0.75271191000000004</c:v>
                </c:pt>
                <c:pt idx="84">
                  <c:v>0.75576474999999999</c:v>
                </c:pt>
                <c:pt idx="85">
                  <c:v>0.75881756</c:v>
                </c:pt>
                <c:pt idx="86">
                  <c:v>0.76187055000000004</c:v>
                </c:pt>
                <c:pt idx="87">
                  <c:v>0.76492369000000004</c:v>
                </c:pt>
                <c:pt idx="88">
                  <c:v>0.76768477999999996</c:v>
                </c:pt>
                <c:pt idx="89">
                  <c:v>0.77102950999999997</c:v>
                </c:pt>
                <c:pt idx="90">
                  <c:v>0.77437423000000005</c:v>
                </c:pt>
                <c:pt idx="91">
                  <c:v>0.77713536999999999</c:v>
                </c:pt>
                <c:pt idx="92">
                  <c:v>0.77989653000000003</c:v>
                </c:pt>
                <c:pt idx="93">
                  <c:v>0.78324115999999999</c:v>
                </c:pt>
                <c:pt idx="94">
                  <c:v>0.78658589000000001</c:v>
                </c:pt>
                <c:pt idx="95">
                  <c:v>0.78934689999999996</c:v>
                </c:pt>
                <c:pt idx="96">
                  <c:v>0.79239974999999996</c:v>
                </c:pt>
                <c:pt idx="97">
                  <c:v>0.79545241</c:v>
                </c:pt>
                <c:pt idx="98">
                  <c:v>0.79850525999999999</c:v>
                </c:pt>
                <c:pt idx="99">
                  <c:v>0.80184999999999995</c:v>
                </c:pt>
                <c:pt idx="100">
                  <c:v>0.80461099999999997</c:v>
                </c:pt>
                <c:pt idx="101">
                  <c:v>0.80737179000000003</c:v>
                </c:pt>
                <c:pt idx="102">
                  <c:v>0.81013261999999997</c:v>
                </c:pt>
                <c:pt idx="103">
                  <c:v>0.81230912</c:v>
                </c:pt>
                <c:pt idx="104">
                  <c:v>0.81477717999999999</c:v>
                </c:pt>
                <c:pt idx="105">
                  <c:v>0.81695298000000005</c:v>
                </c:pt>
                <c:pt idx="106">
                  <c:v>0.81890664000000002</c:v>
                </c:pt>
                <c:pt idx="107">
                  <c:v>0.82097226000000001</c:v>
                </c:pt>
                <c:pt idx="108">
                  <c:v>0.82272210000000001</c:v>
                </c:pt>
                <c:pt idx="109">
                  <c:v>0.82417940999999995</c:v>
                </c:pt>
                <c:pt idx="110">
                  <c:v>0.82545659999999998</c:v>
                </c:pt>
                <c:pt idx="111">
                  <c:v>0.82682765000000003</c:v>
                </c:pt>
                <c:pt idx="112">
                  <c:v>0.82809350000000004</c:v>
                </c:pt>
                <c:pt idx="113">
                  <c:v>0.82899692999999997</c:v>
                </c:pt>
                <c:pt idx="114">
                  <c:v>0.83003501999999996</c:v>
                </c:pt>
                <c:pt idx="115">
                  <c:v>0.83050665000000001</c:v>
                </c:pt>
                <c:pt idx="116">
                  <c:v>0.83107083999999998</c:v>
                </c:pt>
                <c:pt idx="117">
                  <c:v>0.83191404999999996</c:v>
                </c:pt>
                <c:pt idx="118">
                  <c:v>0.83278026000000005</c:v>
                </c:pt>
                <c:pt idx="119">
                  <c:v>0.83336811</c:v>
                </c:pt>
                <c:pt idx="120">
                  <c:v>0.8339704</c:v>
                </c:pt>
                <c:pt idx="121">
                  <c:v>0.83467566999999998</c:v>
                </c:pt>
                <c:pt idx="122">
                  <c:v>0.83540082000000004</c:v>
                </c:pt>
                <c:pt idx="123">
                  <c:v>0.83605644999999995</c:v>
                </c:pt>
                <c:pt idx="124">
                  <c:v>0.83674725999999999</c:v>
                </c:pt>
                <c:pt idx="125">
                  <c:v>0.83733356000000003</c:v>
                </c:pt>
                <c:pt idx="126">
                  <c:v>0.83785061999999999</c:v>
                </c:pt>
                <c:pt idx="127">
                  <c:v>0.83871397999999997</c:v>
                </c:pt>
                <c:pt idx="128">
                  <c:v>0.83909259000000003</c:v>
                </c:pt>
                <c:pt idx="129">
                  <c:v>0.83992182000000004</c:v>
                </c:pt>
                <c:pt idx="130">
                  <c:v>0.84047123000000001</c:v>
                </c:pt>
                <c:pt idx="131">
                  <c:v>0.84101022999999997</c:v>
                </c:pt>
                <c:pt idx="132">
                  <c:v>0.84175575000000002</c:v>
                </c:pt>
                <c:pt idx="133">
                  <c:v>0.84252864999999999</c:v>
                </c:pt>
                <c:pt idx="134">
                  <c:v>0.84307991000000004</c:v>
                </c:pt>
                <c:pt idx="135">
                  <c:v>0.84378412000000003</c:v>
                </c:pt>
              </c:numCache>
            </c:numRef>
          </c:xVal>
          <c:yVal>
            <c:numRef>
              <c:f>'24.131-A340'!$P$3:$P$138</c:f>
              <c:numCache>
                <c:formatCode>General</c:formatCode>
                <c:ptCount val="136"/>
                <c:pt idx="0">
                  <c:v>235.932131</c:v>
                </c:pt>
                <c:pt idx="1">
                  <c:v>235.97798599999999</c:v>
                </c:pt>
                <c:pt idx="2">
                  <c:v>235.973544</c:v>
                </c:pt>
                <c:pt idx="3">
                  <c:v>235.931378</c:v>
                </c:pt>
                <c:pt idx="4">
                  <c:v>235.933223</c:v>
                </c:pt>
                <c:pt idx="5">
                  <c:v>235.960217</c:v>
                </c:pt>
                <c:pt idx="6">
                  <c:v>235.95577399999999</c:v>
                </c:pt>
                <c:pt idx="7">
                  <c:v>235.93875700000001</c:v>
                </c:pt>
                <c:pt idx="8">
                  <c:v>235.97832600000001</c:v>
                </c:pt>
                <c:pt idx="9">
                  <c:v>236.011607</c:v>
                </c:pt>
                <c:pt idx="10">
                  <c:v>236.00716399999999</c:v>
                </c:pt>
                <c:pt idx="11">
                  <c:v>236.00272200000001</c:v>
                </c:pt>
                <c:pt idx="12">
                  <c:v>235.99827999999999</c:v>
                </c:pt>
                <c:pt idx="13">
                  <c:v>235.99383700000001</c:v>
                </c:pt>
                <c:pt idx="14">
                  <c:v>235.989395</c:v>
                </c:pt>
                <c:pt idx="15">
                  <c:v>235.98495199999999</c:v>
                </c:pt>
                <c:pt idx="16">
                  <c:v>236.05595700000001</c:v>
                </c:pt>
                <c:pt idx="17">
                  <c:v>236.13953599999999</c:v>
                </c:pt>
                <c:pt idx="18">
                  <c:v>236.153955</c:v>
                </c:pt>
                <c:pt idx="19">
                  <c:v>236.105502</c:v>
                </c:pt>
                <c:pt idx="20">
                  <c:v>236.157645</c:v>
                </c:pt>
                <c:pt idx="21">
                  <c:v>236.19092599999999</c:v>
                </c:pt>
                <c:pt idx="22">
                  <c:v>236.22420600000001</c:v>
                </c:pt>
                <c:pt idx="23">
                  <c:v>236.232339</c:v>
                </c:pt>
                <c:pt idx="24">
                  <c:v>236.29076800000001</c:v>
                </c:pt>
                <c:pt idx="25">
                  <c:v>236.286326</c:v>
                </c:pt>
                <c:pt idx="26">
                  <c:v>236.28188399999999</c:v>
                </c:pt>
                <c:pt idx="27">
                  <c:v>236.27744100000001</c:v>
                </c:pt>
                <c:pt idx="28">
                  <c:v>236.272999</c:v>
                </c:pt>
                <c:pt idx="29">
                  <c:v>236.325142</c:v>
                </c:pt>
                <c:pt idx="30">
                  <c:v>236.38357099999999</c:v>
                </c:pt>
                <c:pt idx="31">
                  <c:v>236.39799099999999</c:v>
                </c:pt>
                <c:pt idx="32">
                  <c:v>236.50043099999999</c:v>
                </c:pt>
                <c:pt idx="33">
                  <c:v>236.52742499999999</c:v>
                </c:pt>
                <c:pt idx="34">
                  <c:v>236.52298300000001</c:v>
                </c:pt>
                <c:pt idx="35">
                  <c:v>236.57512500000001</c:v>
                </c:pt>
                <c:pt idx="36">
                  <c:v>236.65241700000001</c:v>
                </c:pt>
                <c:pt idx="37">
                  <c:v>236.70455899999999</c:v>
                </c:pt>
                <c:pt idx="38">
                  <c:v>236.71269100000001</c:v>
                </c:pt>
                <c:pt idx="39">
                  <c:v>236.708249</c:v>
                </c:pt>
                <c:pt idx="40">
                  <c:v>236.70380700000001</c:v>
                </c:pt>
                <c:pt idx="41">
                  <c:v>236.88215299999999</c:v>
                </c:pt>
                <c:pt idx="42">
                  <c:v>236.9024</c:v>
                </c:pt>
                <c:pt idx="43">
                  <c:v>236.91682</c:v>
                </c:pt>
                <c:pt idx="44">
                  <c:v>237.02554699999999</c:v>
                </c:pt>
                <c:pt idx="45">
                  <c:v>237.1217</c:v>
                </c:pt>
                <c:pt idx="46">
                  <c:v>237.18641700000001</c:v>
                </c:pt>
                <c:pt idx="47">
                  <c:v>237.34544299999999</c:v>
                </c:pt>
                <c:pt idx="48">
                  <c:v>237.41015999999999</c:v>
                </c:pt>
                <c:pt idx="49">
                  <c:v>237.54403600000001</c:v>
                </c:pt>
                <c:pt idx="50">
                  <c:v>237.64018999999999</c:v>
                </c:pt>
                <c:pt idx="51">
                  <c:v>237.69233199999999</c:v>
                </c:pt>
                <c:pt idx="52">
                  <c:v>237.68789000000001</c:v>
                </c:pt>
                <c:pt idx="53">
                  <c:v>237.708596</c:v>
                </c:pt>
                <c:pt idx="54">
                  <c:v>237.81732400000001</c:v>
                </c:pt>
                <c:pt idx="55">
                  <c:v>237.913477</c:v>
                </c:pt>
                <c:pt idx="56">
                  <c:v>238.066215</c:v>
                </c:pt>
                <c:pt idx="57">
                  <c:v>238.21266600000001</c:v>
                </c:pt>
                <c:pt idx="58">
                  <c:v>238.359117</c:v>
                </c:pt>
                <c:pt idx="59">
                  <c:v>238.486707</c:v>
                </c:pt>
                <c:pt idx="60">
                  <c:v>238.563998</c:v>
                </c:pt>
                <c:pt idx="61">
                  <c:v>238.616141</c:v>
                </c:pt>
                <c:pt idx="62">
                  <c:v>238.63684699999999</c:v>
                </c:pt>
                <c:pt idx="63">
                  <c:v>238.853342</c:v>
                </c:pt>
                <c:pt idx="64">
                  <c:v>238.96206900000001</c:v>
                </c:pt>
                <c:pt idx="65">
                  <c:v>239.03219000000001</c:v>
                </c:pt>
                <c:pt idx="66">
                  <c:v>239.13462999999999</c:v>
                </c:pt>
                <c:pt idx="67">
                  <c:v>239.281081</c:v>
                </c:pt>
                <c:pt idx="68">
                  <c:v>239.421245</c:v>
                </c:pt>
                <c:pt idx="69">
                  <c:v>239.45992899999999</c:v>
                </c:pt>
                <c:pt idx="70">
                  <c:v>239.61312599999999</c:v>
                </c:pt>
                <c:pt idx="71">
                  <c:v>239.81033400000001</c:v>
                </c:pt>
                <c:pt idx="72">
                  <c:v>239.823869</c:v>
                </c:pt>
                <c:pt idx="73">
                  <c:v>240.05247900000001</c:v>
                </c:pt>
                <c:pt idx="74">
                  <c:v>240.262227</c:v>
                </c:pt>
                <c:pt idx="75">
                  <c:v>240.471125</c:v>
                </c:pt>
                <c:pt idx="76">
                  <c:v>240.60500200000001</c:v>
                </c:pt>
                <c:pt idx="77">
                  <c:v>240.65128200000001</c:v>
                </c:pt>
                <c:pt idx="78">
                  <c:v>240.80402000000001</c:v>
                </c:pt>
                <c:pt idx="79">
                  <c:v>241.03849199999999</c:v>
                </c:pt>
                <c:pt idx="80">
                  <c:v>241.30440100000001</c:v>
                </c:pt>
                <c:pt idx="81">
                  <c:v>241.438277</c:v>
                </c:pt>
                <c:pt idx="82">
                  <c:v>241.591015</c:v>
                </c:pt>
                <c:pt idx="83">
                  <c:v>241.71231700000001</c:v>
                </c:pt>
                <c:pt idx="84">
                  <c:v>241.98451299999999</c:v>
                </c:pt>
                <c:pt idx="85">
                  <c:v>242.27556999999999</c:v>
                </c:pt>
                <c:pt idx="86">
                  <c:v>242.472318</c:v>
                </c:pt>
                <c:pt idx="87">
                  <c:v>242.587333</c:v>
                </c:pt>
                <c:pt idx="88">
                  <c:v>242.74678299999999</c:v>
                </c:pt>
                <c:pt idx="89">
                  <c:v>243.06256500000001</c:v>
                </c:pt>
                <c:pt idx="90">
                  <c:v>243.38463300000001</c:v>
                </c:pt>
                <c:pt idx="91">
                  <c:v>243.518934</c:v>
                </c:pt>
                <c:pt idx="92">
                  <c:v>243.64066099999999</c:v>
                </c:pt>
                <c:pt idx="93">
                  <c:v>244.00674000000001</c:v>
                </c:pt>
                <c:pt idx="94">
                  <c:v>244.32252099999999</c:v>
                </c:pt>
                <c:pt idx="95">
                  <c:v>244.525982</c:v>
                </c:pt>
                <c:pt idx="96">
                  <c:v>244.79189</c:v>
                </c:pt>
                <c:pt idx="97">
                  <c:v>245.15839399999999</c:v>
                </c:pt>
                <c:pt idx="98">
                  <c:v>245.42430200000001</c:v>
                </c:pt>
                <c:pt idx="99">
                  <c:v>245.73468</c:v>
                </c:pt>
                <c:pt idx="100">
                  <c:v>245.943544</c:v>
                </c:pt>
                <c:pt idx="101">
                  <c:v>246.25300300000001</c:v>
                </c:pt>
                <c:pt idx="102">
                  <c:v>246.55077199999999</c:v>
                </c:pt>
                <c:pt idx="103">
                  <c:v>247.04252600000001</c:v>
                </c:pt>
                <c:pt idx="104">
                  <c:v>247.74762100000001</c:v>
                </c:pt>
                <c:pt idx="105">
                  <c:v>248.595979</c:v>
                </c:pt>
                <c:pt idx="106">
                  <c:v>249.491185</c:v>
                </c:pt>
                <c:pt idx="107">
                  <c:v>250.47363999999999</c:v>
                </c:pt>
                <c:pt idx="108">
                  <c:v>251.48952299999999</c:v>
                </c:pt>
                <c:pt idx="109">
                  <c:v>252.79681099999999</c:v>
                </c:pt>
                <c:pt idx="110">
                  <c:v>254.17050699999999</c:v>
                </c:pt>
                <c:pt idx="111">
                  <c:v>255.432208</c:v>
                </c:pt>
                <c:pt idx="112">
                  <c:v>257.01608900000002</c:v>
                </c:pt>
                <c:pt idx="113">
                  <c:v>258.57630999999998</c:v>
                </c:pt>
                <c:pt idx="114">
                  <c:v>260.25677100000001</c:v>
                </c:pt>
                <c:pt idx="115">
                  <c:v>261.86642499999999</c:v>
                </c:pt>
                <c:pt idx="116">
                  <c:v>263.71106200000003</c:v>
                </c:pt>
                <c:pt idx="117">
                  <c:v>265.72544099999999</c:v>
                </c:pt>
                <c:pt idx="118">
                  <c:v>267.97241200000002</c:v>
                </c:pt>
                <c:pt idx="119">
                  <c:v>269.711344</c:v>
                </c:pt>
                <c:pt idx="120">
                  <c:v>271.42867100000001</c:v>
                </c:pt>
                <c:pt idx="121">
                  <c:v>273.00472200000002</c:v>
                </c:pt>
                <c:pt idx="122">
                  <c:v>274.801807</c:v>
                </c:pt>
                <c:pt idx="123">
                  <c:v>276.65950800000002</c:v>
                </c:pt>
                <c:pt idx="124">
                  <c:v>278.27139499999998</c:v>
                </c:pt>
                <c:pt idx="125">
                  <c:v>280.098322</c:v>
                </c:pt>
                <c:pt idx="126">
                  <c:v>281.849019</c:v>
                </c:pt>
                <c:pt idx="127">
                  <c:v>283.941823</c:v>
                </c:pt>
                <c:pt idx="128">
                  <c:v>285.51323600000001</c:v>
                </c:pt>
                <c:pt idx="129">
                  <c:v>287.314525</c:v>
                </c:pt>
                <c:pt idx="130">
                  <c:v>289.35844200000003</c:v>
                </c:pt>
                <c:pt idx="131">
                  <c:v>291.17587200000003</c:v>
                </c:pt>
                <c:pt idx="132">
                  <c:v>293.20345800000001</c:v>
                </c:pt>
                <c:pt idx="133">
                  <c:v>295.42530900000003</c:v>
                </c:pt>
                <c:pt idx="134">
                  <c:v>297.42470800000001</c:v>
                </c:pt>
                <c:pt idx="135">
                  <c:v>299.54855199999997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D49-6C46-B5F4-5F667C49F678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'24.131-A340'!$O$3:$O$138</c:f>
              <c:numCache>
                <c:formatCode>General</c:formatCode>
                <c:ptCount val="136"/>
                <c:pt idx="0">
                  <c:v>0.49929329</c:v>
                </c:pt>
                <c:pt idx="1">
                  <c:v>0.50234657000000005</c:v>
                </c:pt>
                <c:pt idx="2">
                  <c:v>0.50539995000000004</c:v>
                </c:pt>
                <c:pt idx="3">
                  <c:v>0.50845340999999999</c:v>
                </c:pt>
                <c:pt idx="4">
                  <c:v>0.51150678000000005</c:v>
                </c:pt>
                <c:pt idx="5">
                  <c:v>0.51456009999999996</c:v>
                </c:pt>
                <c:pt idx="6">
                  <c:v>0.51761347999999996</c:v>
                </c:pt>
                <c:pt idx="7">
                  <c:v>0.52066688000000005</c:v>
                </c:pt>
                <c:pt idx="8">
                  <c:v>0.52372017999999998</c:v>
                </c:pt>
                <c:pt idx="9">
                  <c:v>0.52677348000000002</c:v>
                </c:pt>
                <c:pt idx="10">
                  <c:v>0.52982686000000001</c:v>
                </c:pt>
                <c:pt idx="11">
                  <c:v>0.53288025000000006</c:v>
                </c:pt>
                <c:pt idx="12">
                  <c:v>0.53593363000000005</c:v>
                </c:pt>
                <c:pt idx="13">
                  <c:v>0.53898701000000004</c:v>
                </c:pt>
                <c:pt idx="14">
                  <c:v>0.54204039000000004</c:v>
                </c:pt>
                <c:pt idx="15">
                  <c:v>0.54509377000000003</c:v>
                </c:pt>
                <c:pt idx="16">
                  <c:v>0.54814700000000005</c:v>
                </c:pt>
                <c:pt idx="17">
                  <c:v>0.55120020999999997</c:v>
                </c:pt>
                <c:pt idx="18">
                  <c:v>0.55425354999999998</c:v>
                </c:pt>
                <c:pt idx="19">
                  <c:v>0.55730701999999999</c:v>
                </c:pt>
                <c:pt idx="20">
                  <c:v>0.56036028999999998</c:v>
                </c:pt>
                <c:pt idx="21">
                  <c:v>0.56341359999999996</c:v>
                </c:pt>
                <c:pt idx="22">
                  <c:v>0.5664669</c:v>
                </c:pt>
                <c:pt idx="23">
                  <c:v>0.56952026</c:v>
                </c:pt>
                <c:pt idx="24">
                  <c:v>0.57257351999999995</c:v>
                </c:pt>
                <c:pt idx="25">
                  <c:v>0.57562690000000005</c:v>
                </c:pt>
                <c:pt idx="26">
                  <c:v>0.57868028000000005</c:v>
                </c:pt>
                <c:pt idx="27">
                  <c:v>0.58173366000000004</c:v>
                </c:pt>
                <c:pt idx="28">
                  <c:v>0.58478704000000004</c:v>
                </c:pt>
                <c:pt idx="29">
                  <c:v>0.58784031000000003</c:v>
                </c:pt>
                <c:pt idx="30">
                  <c:v>0.59089356999999998</c:v>
                </c:pt>
                <c:pt idx="31">
                  <c:v>0.59394690999999999</c:v>
                </c:pt>
                <c:pt idx="32">
                  <c:v>0.59700008999999998</c:v>
                </c:pt>
                <c:pt idx="33">
                  <c:v>0.60005341000000001</c:v>
                </c:pt>
                <c:pt idx="34">
                  <c:v>0.60310679</c:v>
                </c:pt>
                <c:pt idx="35">
                  <c:v>0.60616006</c:v>
                </c:pt>
                <c:pt idx="36">
                  <c:v>0.60921327999999997</c:v>
                </c:pt>
                <c:pt idx="37">
                  <c:v>0.61226654999999996</c:v>
                </c:pt>
                <c:pt idx="38">
                  <c:v>0.61531990000000003</c:v>
                </c:pt>
                <c:pt idx="39">
                  <c:v>0.61837328999999996</c:v>
                </c:pt>
                <c:pt idx="40">
                  <c:v>0.62142666999999996</c:v>
                </c:pt>
                <c:pt idx="41">
                  <c:v>0.62477165999999995</c:v>
                </c:pt>
                <c:pt idx="42">
                  <c:v>0.62753302</c:v>
                </c:pt>
                <c:pt idx="43">
                  <c:v>0.63058636999999995</c:v>
                </c:pt>
                <c:pt idx="44">
                  <c:v>0.63363952999999995</c:v>
                </c:pt>
                <c:pt idx="45">
                  <c:v>0.63669271000000005</c:v>
                </c:pt>
                <c:pt idx="46">
                  <c:v>0.63974595999999995</c:v>
                </c:pt>
                <c:pt idx="47">
                  <c:v>0.64279902</c:v>
                </c:pt>
                <c:pt idx="48">
                  <c:v>0.64585227000000001</c:v>
                </c:pt>
                <c:pt idx="49">
                  <c:v>0.64890537999999998</c:v>
                </c:pt>
                <c:pt idx="50">
                  <c:v>0.65195855999999996</c:v>
                </c:pt>
                <c:pt idx="51">
                  <c:v>0.65501182999999996</c:v>
                </c:pt>
                <c:pt idx="52">
                  <c:v>0.65806520999999996</c:v>
                </c:pt>
                <c:pt idx="53">
                  <c:v>0.66111854000000003</c:v>
                </c:pt>
                <c:pt idx="54">
                  <c:v>0.66417170999999997</c:v>
                </c:pt>
                <c:pt idx="55">
                  <c:v>0.66722488999999996</c:v>
                </c:pt>
                <c:pt idx="56">
                  <c:v>0.67027795999999995</c:v>
                </c:pt>
                <c:pt idx="57">
                  <c:v>0.67333105000000004</c:v>
                </c:pt>
                <c:pt idx="58">
                  <c:v>0.67638414000000002</c:v>
                </c:pt>
                <c:pt idx="59">
                  <c:v>0.67943726000000004</c:v>
                </c:pt>
                <c:pt idx="60">
                  <c:v>0.68249048000000001</c:v>
                </c:pt>
                <c:pt idx="61">
                  <c:v>0.68554375000000001</c:v>
                </c:pt>
                <c:pt idx="62">
                  <c:v>0.68859709000000002</c:v>
                </c:pt>
                <c:pt idx="63">
                  <c:v>0.69165003999999997</c:v>
                </c:pt>
                <c:pt idx="64">
                  <c:v>0.69470319999999997</c:v>
                </c:pt>
                <c:pt idx="65">
                  <c:v>0.69775642999999998</c:v>
                </c:pt>
                <c:pt idx="66">
                  <c:v>0.70080960000000003</c:v>
                </c:pt>
                <c:pt idx="67">
                  <c:v>0.70386269000000001</c:v>
                </c:pt>
                <c:pt idx="68">
                  <c:v>0.70691579000000004</c:v>
                </c:pt>
                <c:pt idx="69">
                  <c:v>0.70996908999999997</c:v>
                </c:pt>
                <c:pt idx="70">
                  <c:v>0.71331412999999999</c:v>
                </c:pt>
                <c:pt idx="71">
                  <c:v>0.71665909000000005</c:v>
                </c:pt>
                <c:pt idx="72">
                  <c:v>0.71971244000000001</c:v>
                </c:pt>
                <c:pt idx="73">
                  <c:v>0.72247338999999999</c:v>
                </c:pt>
                <c:pt idx="74">
                  <c:v>0.72523437999999996</c:v>
                </c:pt>
                <c:pt idx="75">
                  <c:v>0.72857932000000003</c:v>
                </c:pt>
                <c:pt idx="76">
                  <c:v>0.73163243</c:v>
                </c:pt>
                <c:pt idx="77">
                  <c:v>0.73439374000000002</c:v>
                </c:pt>
                <c:pt idx="78">
                  <c:v>0.73744681999999995</c:v>
                </c:pt>
                <c:pt idx="79">
                  <c:v>0.74049973000000002</c:v>
                </c:pt>
                <c:pt idx="80">
                  <c:v>0.74355258999999996</c:v>
                </c:pt>
                <c:pt idx="81">
                  <c:v>0.74660570000000004</c:v>
                </c:pt>
                <c:pt idx="82">
                  <c:v>0.74965877000000003</c:v>
                </c:pt>
                <c:pt idx="83">
                  <c:v>0.75271191000000004</c:v>
                </c:pt>
                <c:pt idx="84">
                  <c:v>0.75576474999999999</c:v>
                </c:pt>
                <c:pt idx="85">
                  <c:v>0.75881756</c:v>
                </c:pt>
                <c:pt idx="86">
                  <c:v>0.76187055000000004</c:v>
                </c:pt>
                <c:pt idx="87">
                  <c:v>0.76492369000000004</c:v>
                </c:pt>
                <c:pt idx="88">
                  <c:v>0.76768477999999996</c:v>
                </c:pt>
                <c:pt idx="89">
                  <c:v>0.77102950999999997</c:v>
                </c:pt>
                <c:pt idx="90">
                  <c:v>0.77437423000000005</c:v>
                </c:pt>
                <c:pt idx="91">
                  <c:v>0.77713536999999999</c:v>
                </c:pt>
                <c:pt idx="92">
                  <c:v>0.77989653000000003</c:v>
                </c:pt>
                <c:pt idx="93">
                  <c:v>0.78324115999999999</c:v>
                </c:pt>
                <c:pt idx="94">
                  <c:v>0.78658589000000001</c:v>
                </c:pt>
                <c:pt idx="95">
                  <c:v>0.78934689999999996</c:v>
                </c:pt>
                <c:pt idx="96">
                  <c:v>0.79239974999999996</c:v>
                </c:pt>
                <c:pt idx="97">
                  <c:v>0.79545241</c:v>
                </c:pt>
                <c:pt idx="98">
                  <c:v>0.79850525999999999</c:v>
                </c:pt>
                <c:pt idx="99">
                  <c:v>0.80184999999999995</c:v>
                </c:pt>
                <c:pt idx="100">
                  <c:v>0.80461099999999997</c:v>
                </c:pt>
                <c:pt idx="101">
                  <c:v>0.80737179000000003</c:v>
                </c:pt>
                <c:pt idx="102">
                  <c:v>0.81013261999999997</c:v>
                </c:pt>
                <c:pt idx="103">
                  <c:v>0.81230912</c:v>
                </c:pt>
                <c:pt idx="104">
                  <c:v>0.81477717999999999</c:v>
                </c:pt>
                <c:pt idx="105">
                  <c:v>0.81695298000000005</c:v>
                </c:pt>
                <c:pt idx="106">
                  <c:v>0.81890664000000002</c:v>
                </c:pt>
                <c:pt idx="107">
                  <c:v>0.82097226000000001</c:v>
                </c:pt>
                <c:pt idx="108">
                  <c:v>0.82272210000000001</c:v>
                </c:pt>
                <c:pt idx="109">
                  <c:v>0.82417940999999995</c:v>
                </c:pt>
                <c:pt idx="110">
                  <c:v>0.82545659999999998</c:v>
                </c:pt>
                <c:pt idx="111">
                  <c:v>0.82682765000000003</c:v>
                </c:pt>
                <c:pt idx="112">
                  <c:v>0.82809350000000004</c:v>
                </c:pt>
                <c:pt idx="113">
                  <c:v>0.82899692999999997</c:v>
                </c:pt>
                <c:pt idx="114">
                  <c:v>0.83003501999999996</c:v>
                </c:pt>
                <c:pt idx="115">
                  <c:v>0.83050665000000001</c:v>
                </c:pt>
                <c:pt idx="116">
                  <c:v>0.83107083999999998</c:v>
                </c:pt>
                <c:pt idx="117">
                  <c:v>0.83191404999999996</c:v>
                </c:pt>
                <c:pt idx="118">
                  <c:v>0.83278026000000005</c:v>
                </c:pt>
                <c:pt idx="119">
                  <c:v>0.83336811</c:v>
                </c:pt>
                <c:pt idx="120">
                  <c:v>0.8339704</c:v>
                </c:pt>
                <c:pt idx="121">
                  <c:v>0.83467566999999998</c:v>
                </c:pt>
                <c:pt idx="122">
                  <c:v>0.83540082000000004</c:v>
                </c:pt>
                <c:pt idx="123">
                  <c:v>0.83605644999999995</c:v>
                </c:pt>
                <c:pt idx="124">
                  <c:v>0.83674725999999999</c:v>
                </c:pt>
                <c:pt idx="125">
                  <c:v>0.83733356000000003</c:v>
                </c:pt>
                <c:pt idx="126">
                  <c:v>0.83785061999999999</c:v>
                </c:pt>
                <c:pt idx="127">
                  <c:v>0.83871397999999997</c:v>
                </c:pt>
                <c:pt idx="128">
                  <c:v>0.83909259000000003</c:v>
                </c:pt>
                <c:pt idx="129">
                  <c:v>0.83992182000000004</c:v>
                </c:pt>
                <c:pt idx="130">
                  <c:v>0.84047123000000001</c:v>
                </c:pt>
                <c:pt idx="131">
                  <c:v>0.84101022999999997</c:v>
                </c:pt>
                <c:pt idx="132">
                  <c:v>0.84175575000000002</c:v>
                </c:pt>
                <c:pt idx="133">
                  <c:v>0.84252864999999999</c:v>
                </c:pt>
                <c:pt idx="134">
                  <c:v>0.84307991000000004</c:v>
                </c:pt>
                <c:pt idx="135">
                  <c:v>0.84378412000000003</c:v>
                </c:pt>
              </c:numCache>
            </c:numRef>
          </c:xVal>
          <c:yVal>
            <c:numRef>
              <c:f>'24.131-A340'!$Q$3:$Q$138</c:f>
              <c:numCache>
                <c:formatCode>General</c:formatCode>
                <c:ptCount val="136"/>
                <c:pt idx="0">
                  <c:v>236.33886086935615</c:v>
                </c:pt>
                <c:pt idx="1">
                  <c:v>236.33887461296641</c:v>
                </c:pt>
                <c:pt idx="2">
                  <c:v>236.3388910709329</c:v>
                </c:pt>
                <c:pt idx="3">
                  <c:v>236.33891072660981</c:v>
                </c:pt>
                <c:pt idx="4">
                  <c:v>236.33893413904309</c:v>
                </c:pt>
                <c:pt idx="5">
                  <c:v>236.33896195620162</c:v>
                </c:pt>
                <c:pt idx="6">
                  <c:v>236.33899492701721</c:v>
                </c:pt>
                <c:pt idx="7">
                  <c:v>236.33903391283502</c:v>
                </c:pt>
                <c:pt idx="8">
                  <c:v>236.33907990236594</c:v>
                </c:pt>
                <c:pt idx="9">
                  <c:v>236.33913403327546</c:v>
                </c:pt>
                <c:pt idx="10">
                  <c:v>236.33919760899551</c:v>
                </c:pt>
                <c:pt idx="11">
                  <c:v>236.33927211664928</c:v>
                </c:pt>
                <c:pt idx="12">
                  <c:v>236.33935925403833</c:v>
                </c:pt>
                <c:pt idx="13">
                  <c:v>236.33946095611131</c:v>
                </c:pt>
                <c:pt idx="14">
                  <c:v>236.33957942323829</c:v>
                </c:pt>
                <c:pt idx="15">
                  <c:v>236.33971715380761</c:v>
                </c:pt>
                <c:pt idx="16">
                  <c:v>236.33987697161143</c:v>
                </c:pt>
                <c:pt idx="17">
                  <c:v>236.3400620868303</c:v>
                </c:pt>
                <c:pt idx="18">
                  <c:v>236.34027613246587</c:v>
                </c:pt>
                <c:pt idx="19">
                  <c:v>236.34052320056847</c:v>
                </c:pt>
                <c:pt idx="20">
                  <c:v>236.34080786986453</c:v>
                </c:pt>
                <c:pt idx="21">
                  <c:v>236.34113534318857</c:v>
                </c:pt>
                <c:pt idx="22">
                  <c:v>236.34151144027197</c:v>
                </c:pt>
                <c:pt idx="23">
                  <c:v>236.34194270727176</c:v>
                </c:pt>
                <c:pt idx="24">
                  <c:v>236.34243644549113</c:v>
                </c:pt>
                <c:pt idx="25">
                  <c:v>236.34300089016995</c:v>
                </c:pt>
                <c:pt idx="26">
                  <c:v>236.34364518894151</c:v>
                </c:pt>
                <c:pt idx="27">
                  <c:v>236.34437957537634</c:v>
                </c:pt>
                <c:pt idx="28">
                  <c:v>236.34521546158692</c:v>
                </c:pt>
                <c:pt idx="29">
                  <c:v>236.34616552262486</c:v>
                </c:pt>
                <c:pt idx="30">
                  <c:v>236.34724392405064</c:v>
                </c:pt>
                <c:pt idx="31">
                  <c:v>236.34846641828605</c:v>
                </c:pt>
                <c:pt idx="32">
                  <c:v>236.34985034928232</c:v>
                </c:pt>
                <c:pt idx="33">
                  <c:v>236.35141519870348</c:v>
                </c:pt>
                <c:pt idx="34">
                  <c:v>236.353182377238</c:v>
                </c:pt>
                <c:pt idx="35">
                  <c:v>236.35517550078072</c:v>
                </c:pt>
                <c:pt idx="36">
                  <c:v>236.3574208123654</c:v>
                </c:pt>
                <c:pt idx="37">
                  <c:v>236.35994734701404</c:v>
                </c:pt>
                <c:pt idx="38">
                  <c:v>236.36278710639044</c:v>
                </c:pt>
                <c:pt idx="39">
                  <c:v>236.36597530539893</c:v>
                </c:pt>
                <c:pt idx="40">
                  <c:v>236.36955070434678</c:v>
                </c:pt>
                <c:pt idx="41">
                  <c:v>236.37396271056127</c:v>
                </c:pt>
                <c:pt idx="42">
                  <c:v>236.37803756564574</c:v>
                </c:pt>
                <c:pt idx="43">
                  <c:v>236.38304807422645</c:v>
                </c:pt>
                <c:pt idx="44">
                  <c:v>236.38864326761808</c:v>
                </c:pt>
                <c:pt idx="45">
                  <c:v>236.39488557066409</c:v>
                </c:pt>
                <c:pt idx="46">
                  <c:v>236.40184316184411</c:v>
                </c:pt>
                <c:pt idx="47">
                  <c:v>236.40958991962796</c:v>
                </c:pt>
                <c:pt idx="48">
                  <c:v>236.41820835482383</c:v>
                </c:pt>
                <c:pt idx="49">
                  <c:v>236.42778672719413</c:v>
                </c:pt>
                <c:pt idx="50">
                  <c:v>236.43842310902292</c:v>
                </c:pt>
                <c:pt idx="51">
                  <c:v>236.45022407775031</c:v>
                </c:pt>
                <c:pt idx="52">
                  <c:v>236.46330598571274</c:v>
                </c:pt>
                <c:pt idx="53">
                  <c:v>236.47779488375502</c:v>
                </c:pt>
                <c:pt idx="54">
                  <c:v>236.49382820118569</c:v>
                </c:pt>
                <c:pt idx="55">
                  <c:v>236.51155716008353</c:v>
                </c:pt>
                <c:pt idx="56">
                  <c:v>236.53114477998588</c:v>
                </c:pt>
                <c:pt idx="57">
                  <c:v>236.55277007523344</c:v>
                </c:pt>
                <c:pt idx="58">
                  <c:v>236.57662683570234</c:v>
                </c:pt>
                <c:pt idx="59">
                  <c:v>236.60292617401424</c:v>
                </c:pt>
                <c:pt idx="60">
                  <c:v>236.6318980227195</c:v>
                </c:pt>
                <c:pt idx="61">
                  <c:v>236.66379110208248</c:v>
                </c:pt>
                <c:pt idx="62">
                  <c:v>236.69887623760417</c:v>
                </c:pt>
                <c:pt idx="63">
                  <c:v>236.73744120645131</c:v>
                </c:pt>
                <c:pt idx="64">
                  <c:v>236.7798119284048</c:v>
                </c:pt>
                <c:pt idx="65">
                  <c:v>236.82633278836602</c:v>
                </c:pt>
                <c:pt idx="66">
                  <c:v>236.87737700831343</c:v>
                </c:pt>
                <c:pt idx="67">
                  <c:v>236.9333509121858</c:v>
                </c:pt>
                <c:pt idx="68">
                  <c:v>236.99469739931141</c:v>
                </c:pt>
                <c:pt idx="69">
                  <c:v>237.06189966538975</c:v>
                </c:pt>
                <c:pt idx="70">
                  <c:v>237.14285682263471</c:v>
                </c:pt>
                <c:pt idx="71">
                  <c:v>237.23220341621629</c:v>
                </c:pt>
                <c:pt idx="72">
                  <c:v>237.32177456544838</c:v>
                </c:pt>
                <c:pt idx="73">
                  <c:v>237.40993046033196</c:v>
                </c:pt>
                <c:pt idx="74">
                  <c:v>237.50544616063655</c:v>
                </c:pt>
                <c:pt idx="75">
                  <c:v>237.63185586088099</c:v>
                </c:pt>
                <c:pt idx="76">
                  <c:v>237.75835726734113</c:v>
                </c:pt>
                <c:pt idx="77">
                  <c:v>237.88270509072987</c:v>
                </c:pt>
                <c:pt idx="78">
                  <c:v>238.03210554664966</c:v>
                </c:pt>
                <c:pt idx="79">
                  <c:v>238.19506469353644</c:v>
                </c:pt>
                <c:pt idx="80">
                  <c:v>238.3727729870173</c:v>
                </c:pt>
                <c:pt idx="81">
                  <c:v>238.56654090256438</c:v>
                </c:pt>
                <c:pt idx="82">
                  <c:v>238.77775993676039</c:v>
                </c:pt>
                <c:pt idx="83">
                  <c:v>239.00797499994655</c:v>
                </c:pt>
                <c:pt idx="84">
                  <c:v>239.25883515666601</c:v>
                </c:pt>
                <c:pt idx="85">
                  <c:v>239.53220395123509</c:v>
                </c:pt>
                <c:pt idx="86">
                  <c:v>239.83028229552508</c:v>
                </c:pt>
                <c:pt idx="87">
                  <c:v>240.15583119364197</c:v>
                </c:pt>
                <c:pt idx="88">
                  <c:v>240.47669953741371</c:v>
                </c:pt>
                <c:pt idx="89">
                  <c:v>240.90347976999664</c:v>
                </c:pt>
                <c:pt idx="90">
                  <c:v>241.3778662375455</c:v>
                </c:pt>
                <c:pt idx="91">
                  <c:v>241.81046411976132</c:v>
                </c:pt>
                <c:pt idx="92">
                  <c:v>242.28507229565656</c:v>
                </c:pt>
                <c:pt idx="93">
                  <c:v>242.92371452254096</c:v>
                </c:pt>
                <c:pt idx="94">
                  <c:v>243.64202958048867</c:v>
                </c:pt>
                <c:pt idx="95">
                  <c:v>244.3032691968742</c:v>
                </c:pt>
                <c:pt idx="96">
                  <c:v>245.11571782668267</c:v>
                </c:pt>
                <c:pt idx="97">
                  <c:v>246.02415413744822</c:v>
                </c:pt>
                <c:pt idx="98">
                  <c:v>247.04087575773337</c:v>
                </c:pt>
                <c:pt idx="99">
                  <c:v>248.29512316804608</c:v>
                </c:pt>
                <c:pt idx="100">
                  <c:v>249.45464117299719</c:v>
                </c:pt>
                <c:pt idx="101">
                  <c:v>250.73958992790284</c:v>
                </c:pt>
                <c:pt idx="102">
                  <c:v>252.16378511354586</c:v>
                </c:pt>
                <c:pt idx="103">
                  <c:v>253.39457738842509</c:v>
                </c:pt>
                <c:pt idx="104">
                  <c:v>254.91663677304581</c:v>
                </c:pt>
                <c:pt idx="105">
                  <c:v>256.37980548375418</c:v>
                </c:pt>
                <c:pt idx="106">
                  <c:v>257.79886021119393</c:v>
                </c:pt>
                <c:pt idx="107">
                  <c:v>259.41642848711916</c:v>
                </c:pt>
                <c:pt idx="108">
                  <c:v>260.88817634029783</c:v>
                </c:pt>
                <c:pt idx="109">
                  <c:v>262.18991994617858</c:v>
                </c:pt>
                <c:pt idx="110">
                  <c:v>263.39101658920475</c:v>
                </c:pt>
                <c:pt idx="111">
                  <c:v>264.74650979743683</c:v>
                </c:pt>
                <c:pt idx="112">
                  <c:v>266.06205991968557</c:v>
                </c:pt>
                <c:pt idx="113">
                  <c:v>267.04041776603736</c:v>
                </c:pt>
                <c:pt idx="114">
                  <c:v>268.20700287195962</c:v>
                </c:pt>
                <c:pt idx="115">
                  <c:v>268.75249778346165</c:v>
                </c:pt>
                <c:pt idx="116">
                  <c:v>269.41813203836506</c:v>
                </c:pt>
                <c:pt idx="117">
                  <c:v>270.4402356477089</c:v>
                </c:pt>
                <c:pt idx="118">
                  <c:v>271.52537432123898</c:v>
                </c:pt>
                <c:pt idx="119">
                  <c:v>272.28277166398374</c:v>
                </c:pt>
                <c:pt idx="120">
                  <c:v>273.07689145335138</c:v>
                </c:pt>
                <c:pt idx="121">
                  <c:v>274.03075331300641</c:v>
                </c:pt>
                <c:pt idx="122">
                  <c:v>275.03927583840874</c:v>
                </c:pt>
                <c:pt idx="123">
                  <c:v>275.97611515320096</c:v>
                </c:pt>
                <c:pt idx="124">
                  <c:v>276.9897268956297</c:v>
                </c:pt>
                <c:pt idx="125">
                  <c:v>277.87196459275071</c:v>
                </c:pt>
                <c:pt idx="126">
                  <c:v>278.66722077232976</c:v>
                </c:pt>
                <c:pt idx="127">
                  <c:v>280.03216148350361</c:v>
                </c:pt>
                <c:pt idx="128">
                  <c:v>280.64576204890773</c:v>
                </c:pt>
                <c:pt idx="129">
                  <c:v>282.02275472049462</c:v>
                </c:pt>
                <c:pt idx="130">
                  <c:v>282.9608257162979</c:v>
                </c:pt>
                <c:pt idx="131">
                  <c:v>283.90168660800219</c:v>
                </c:pt>
                <c:pt idx="132">
                  <c:v>285.23763787765324</c:v>
                </c:pt>
                <c:pt idx="133">
                  <c:v>286.66652856614832</c:v>
                </c:pt>
                <c:pt idx="134">
                  <c:v>287.71392255372075</c:v>
                </c:pt>
                <c:pt idx="135">
                  <c:v>289.08735455963563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D2-9948-915F-BBF75CCC0010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'24.131-A340'!$I$3:$I$134</c:f>
              <c:numCache>
                <c:formatCode>General</c:formatCode>
                <c:ptCount val="132"/>
                <c:pt idx="0">
                  <c:v>0.50043932000000002</c:v>
                </c:pt>
                <c:pt idx="1">
                  <c:v>0.50378469999999997</c:v>
                </c:pt>
                <c:pt idx="2">
                  <c:v>0.50683807999999997</c:v>
                </c:pt>
                <c:pt idx="3">
                  <c:v>0.51018342999999999</c:v>
                </c:pt>
                <c:pt idx="4">
                  <c:v>0.51323680999999999</c:v>
                </c:pt>
                <c:pt idx="5">
                  <c:v>0.51629018999999998</c:v>
                </c:pt>
                <c:pt idx="6">
                  <c:v>0.51934349000000002</c:v>
                </c:pt>
                <c:pt idx="7">
                  <c:v>0.52239681999999998</c:v>
                </c:pt>
                <c:pt idx="8">
                  <c:v>0.52545030999999998</c:v>
                </c:pt>
                <c:pt idx="9">
                  <c:v>0.52850359000000002</c:v>
                </c:pt>
                <c:pt idx="10">
                  <c:v>0.53155697000000002</c:v>
                </c:pt>
                <c:pt idx="11">
                  <c:v>0.53461035999999995</c:v>
                </c:pt>
                <c:pt idx="12">
                  <c:v>0.53766345000000004</c:v>
                </c:pt>
                <c:pt idx="13">
                  <c:v>0.54071683000000004</c:v>
                </c:pt>
                <c:pt idx="14">
                  <c:v>0.54377021000000003</c:v>
                </c:pt>
                <c:pt idx="15">
                  <c:v>0.54682341999999995</c:v>
                </c:pt>
                <c:pt idx="16">
                  <c:v>0.54987675000000003</c:v>
                </c:pt>
                <c:pt idx="17">
                  <c:v>0.55293018000000005</c:v>
                </c:pt>
                <c:pt idx="18">
                  <c:v>0.55598329999999996</c:v>
                </c:pt>
                <c:pt idx="19">
                  <c:v>0.55903658000000001</c:v>
                </c:pt>
                <c:pt idx="20">
                  <c:v>0.56208996</c:v>
                </c:pt>
                <c:pt idx="21">
                  <c:v>0.56514333999999999</c:v>
                </c:pt>
                <c:pt idx="22">
                  <c:v>0.56819671999999999</c:v>
                </c:pt>
                <c:pt idx="23">
                  <c:v>0.57125009999999998</c:v>
                </c:pt>
                <c:pt idx="24">
                  <c:v>0.57430342000000001</c:v>
                </c:pt>
                <c:pt idx="25">
                  <c:v>0.57735661999999999</c:v>
                </c:pt>
                <c:pt idx="26">
                  <c:v>0.58040997000000005</c:v>
                </c:pt>
                <c:pt idx="27">
                  <c:v>0.58346323</c:v>
                </c:pt>
                <c:pt idx="28">
                  <c:v>0.58651660000000005</c:v>
                </c:pt>
                <c:pt idx="29">
                  <c:v>0.58956989000000004</c:v>
                </c:pt>
                <c:pt idx="30">
                  <c:v>0.59262318999999997</c:v>
                </c:pt>
                <c:pt idx="31">
                  <c:v>0.59567641999999998</c:v>
                </c:pt>
                <c:pt idx="32">
                  <c:v>0.59872966000000005</c:v>
                </c:pt>
                <c:pt idx="33">
                  <c:v>0.60178295999999998</c:v>
                </c:pt>
                <c:pt idx="34">
                  <c:v>0.60483626999999995</c:v>
                </c:pt>
                <c:pt idx="35">
                  <c:v>0.60788958999999998</c:v>
                </c:pt>
                <c:pt idx="36">
                  <c:v>0.61094296999999997</c:v>
                </c:pt>
                <c:pt idx="37">
                  <c:v>0.61399627000000001</c:v>
                </c:pt>
                <c:pt idx="38">
                  <c:v>0.61704946000000005</c:v>
                </c:pt>
                <c:pt idx="39">
                  <c:v>0.62010255999999997</c:v>
                </c:pt>
                <c:pt idx="40">
                  <c:v>0.62315593999999996</c:v>
                </c:pt>
                <c:pt idx="41">
                  <c:v>0.62620924</c:v>
                </c:pt>
                <c:pt idx="42">
                  <c:v>0.62926230999999999</c:v>
                </c:pt>
                <c:pt idx="43">
                  <c:v>0.63231552999999996</c:v>
                </c:pt>
                <c:pt idx="44">
                  <c:v>0.63536873000000005</c:v>
                </c:pt>
                <c:pt idx="45">
                  <c:v>0.63842204999999996</c:v>
                </c:pt>
                <c:pt idx="46">
                  <c:v>0.64176708000000005</c:v>
                </c:pt>
                <c:pt idx="47">
                  <c:v>0.64452841999999999</c:v>
                </c:pt>
                <c:pt idx="48">
                  <c:v>0.64758165000000001</c:v>
                </c:pt>
                <c:pt idx="49">
                  <c:v>0.65063499999999996</c:v>
                </c:pt>
                <c:pt idx="50">
                  <c:v>0.65368817000000001</c:v>
                </c:pt>
                <c:pt idx="51">
                  <c:v>0.65644941999999995</c:v>
                </c:pt>
                <c:pt idx="52">
                  <c:v>0.66008635000000004</c:v>
                </c:pt>
                <c:pt idx="53">
                  <c:v>0.66313940000000005</c:v>
                </c:pt>
                <c:pt idx="54">
                  <c:v>0.66590059999999995</c:v>
                </c:pt>
                <c:pt idx="55">
                  <c:v>0.66895397000000001</c:v>
                </c:pt>
                <c:pt idx="56">
                  <c:v>0.67200718000000004</c:v>
                </c:pt>
                <c:pt idx="57">
                  <c:v>0.67506027000000002</c:v>
                </c:pt>
                <c:pt idx="58">
                  <c:v>0.67811350000000004</c:v>
                </c:pt>
                <c:pt idx="59">
                  <c:v>0.68116673000000005</c:v>
                </c:pt>
                <c:pt idx="60">
                  <c:v>0.68421973999999997</c:v>
                </c:pt>
                <c:pt idx="61">
                  <c:v>0.68727267999999997</c:v>
                </c:pt>
                <c:pt idx="62">
                  <c:v>0.68974197999999998</c:v>
                </c:pt>
                <c:pt idx="63">
                  <c:v>0.69337912999999995</c:v>
                </c:pt>
                <c:pt idx="64">
                  <c:v>0.69643233000000004</c:v>
                </c:pt>
                <c:pt idx="65">
                  <c:v>0.69948537</c:v>
                </c:pt>
                <c:pt idx="66">
                  <c:v>0.70253843000000005</c:v>
                </c:pt>
                <c:pt idx="67">
                  <c:v>0.70559161000000004</c:v>
                </c:pt>
                <c:pt idx="68">
                  <c:v>0.70864464999999999</c:v>
                </c:pt>
                <c:pt idx="69">
                  <c:v>0.71169769000000005</c:v>
                </c:pt>
                <c:pt idx="70">
                  <c:v>0.71475082000000001</c:v>
                </c:pt>
                <c:pt idx="71">
                  <c:v>0.71780385999999996</c:v>
                </c:pt>
                <c:pt idx="72">
                  <c:v>0.72085690000000002</c:v>
                </c:pt>
                <c:pt idx="73">
                  <c:v>0.72391006000000002</c:v>
                </c:pt>
                <c:pt idx="74">
                  <c:v>0.72696296000000005</c:v>
                </c:pt>
                <c:pt idx="75">
                  <c:v>0.73001587000000001</c:v>
                </c:pt>
                <c:pt idx="76">
                  <c:v>0.73306895000000005</c:v>
                </c:pt>
                <c:pt idx="77">
                  <c:v>0.73612200000000005</c:v>
                </c:pt>
                <c:pt idx="78">
                  <c:v>0.73888319999999996</c:v>
                </c:pt>
                <c:pt idx="79">
                  <c:v>0.74193619</c:v>
                </c:pt>
                <c:pt idx="80">
                  <c:v>0.74498902</c:v>
                </c:pt>
                <c:pt idx="81">
                  <c:v>0.74804203999999996</c:v>
                </c:pt>
                <c:pt idx="82">
                  <c:v>0.75167892999999997</c:v>
                </c:pt>
                <c:pt idx="83">
                  <c:v>0.75443996000000002</c:v>
                </c:pt>
                <c:pt idx="84">
                  <c:v>0.75749294</c:v>
                </c:pt>
                <c:pt idx="85">
                  <c:v>0.76083772000000005</c:v>
                </c:pt>
                <c:pt idx="86">
                  <c:v>0.76359882000000001</c:v>
                </c:pt>
                <c:pt idx="87">
                  <c:v>0.76665176999999995</c:v>
                </c:pt>
                <c:pt idx="88">
                  <c:v>0.76970486000000005</c:v>
                </c:pt>
                <c:pt idx="89">
                  <c:v>0.77275755999999995</c:v>
                </c:pt>
                <c:pt idx="90">
                  <c:v>0.77581043999999999</c:v>
                </c:pt>
                <c:pt idx="91">
                  <c:v>0.77886336</c:v>
                </c:pt>
                <c:pt idx="92">
                  <c:v>0.78191630999999995</c:v>
                </c:pt>
                <c:pt idx="93">
                  <c:v>0.78496895</c:v>
                </c:pt>
                <c:pt idx="94">
                  <c:v>0.78802190999999999</c:v>
                </c:pt>
                <c:pt idx="95">
                  <c:v>0.79107483999999995</c:v>
                </c:pt>
                <c:pt idx="96">
                  <c:v>0.79412755999999995</c:v>
                </c:pt>
                <c:pt idx="97">
                  <c:v>0.79718029999999995</c:v>
                </c:pt>
                <c:pt idx="98">
                  <c:v>0.80023312999999996</c:v>
                </c:pt>
                <c:pt idx="99">
                  <c:v>0.8032859</c:v>
                </c:pt>
                <c:pt idx="100">
                  <c:v>0.80633860999999996</c:v>
                </c:pt>
                <c:pt idx="101">
                  <c:v>0.80909938999999997</c:v>
                </c:pt>
                <c:pt idx="102">
                  <c:v>0.81186027999999999</c:v>
                </c:pt>
                <c:pt idx="103">
                  <c:v>0.81520466999999996</c:v>
                </c:pt>
                <c:pt idx="104">
                  <c:v>0.81767312999999997</c:v>
                </c:pt>
                <c:pt idx="105">
                  <c:v>0.82014127999999997</c:v>
                </c:pt>
                <c:pt idx="106">
                  <c:v>0.82231723000000001</c:v>
                </c:pt>
                <c:pt idx="107">
                  <c:v>0.82450747000000002</c:v>
                </c:pt>
                <c:pt idx="108">
                  <c:v>0.82640559999999996</c:v>
                </c:pt>
                <c:pt idx="109">
                  <c:v>0.82862327000000002</c:v>
                </c:pt>
                <c:pt idx="110">
                  <c:v>0.83037311999999996</c:v>
                </c:pt>
                <c:pt idx="111">
                  <c:v>0.83212297000000002</c:v>
                </c:pt>
                <c:pt idx="112">
                  <c:v>0.8336789</c:v>
                </c:pt>
                <c:pt idx="113">
                  <c:v>0.83508254999999998</c:v>
                </c:pt>
                <c:pt idx="114">
                  <c:v>0.83672497999999995</c:v>
                </c:pt>
                <c:pt idx="115">
                  <c:v>0.83838727999999996</c:v>
                </c:pt>
                <c:pt idx="116">
                  <c:v>0.83955438000000004</c:v>
                </c:pt>
                <c:pt idx="117">
                  <c:v>0.84076638999999997</c:v>
                </c:pt>
                <c:pt idx="118">
                  <c:v>0.84199281000000004</c:v>
                </c:pt>
                <c:pt idx="119">
                  <c:v>0.84329845999999997</c:v>
                </c:pt>
                <c:pt idx="120">
                  <c:v>0.84480193000000003</c:v>
                </c:pt>
                <c:pt idx="121">
                  <c:v>0.84598867</c:v>
                </c:pt>
                <c:pt idx="122">
                  <c:v>0.84735850000000001</c:v>
                </c:pt>
                <c:pt idx="123">
                  <c:v>0.84868816999999996</c:v>
                </c:pt>
                <c:pt idx="124">
                  <c:v>0.85010752999999994</c:v>
                </c:pt>
                <c:pt idx="125">
                  <c:v>0.85146513999999995</c:v>
                </c:pt>
                <c:pt idx="126">
                  <c:v>0.85263389999999994</c:v>
                </c:pt>
                <c:pt idx="127">
                  <c:v>0.85415664000000002</c:v>
                </c:pt>
                <c:pt idx="128">
                  <c:v>0.85521795</c:v>
                </c:pt>
                <c:pt idx="129">
                  <c:v>0.85650994000000003</c:v>
                </c:pt>
                <c:pt idx="130">
                  <c:v>0.85789422999999998</c:v>
                </c:pt>
                <c:pt idx="131">
                  <c:v>0.85922911999999996</c:v>
                </c:pt>
              </c:numCache>
            </c:numRef>
          </c:xVal>
          <c:yVal>
            <c:numRef>
              <c:f>'24.131-A340'!$J$3:$J$134</c:f>
              <c:numCache>
                <c:formatCode>General</c:formatCode>
                <c:ptCount val="132"/>
                <c:pt idx="0">
                  <c:v>202.79690099999999</c:v>
                </c:pt>
                <c:pt idx="1">
                  <c:v>202.77946</c:v>
                </c:pt>
                <c:pt idx="2">
                  <c:v>202.77501799999999</c:v>
                </c:pt>
                <c:pt idx="3">
                  <c:v>202.77015</c:v>
                </c:pt>
                <c:pt idx="4">
                  <c:v>202.76570799999999</c:v>
                </c:pt>
                <c:pt idx="5">
                  <c:v>202.76126600000001</c:v>
                </c:pt>
                <c:pt idx="6">
                  <c:v>202.80083400000001</c:v>
                </c:pt>
                <c:pt idx="7">
                  <c:v>202.82154</c:v>
                </c:pt>
                <c:pt idx="8">
                  <c:v>202.75962899999999</c:v>
                </c:pt>
                <c:pt idx="9">
                  <c:v>202.80548400000001</c:v>
                </c:pt>
                <c:pt idx="10">
                  <c:v>202.801042</c:v>
                </c:pt>
                <c:pt idx="11">
                  <c:v>202.79660000000001</c:v>
                </c:pt>
                <c:pt idx="12">
                  <c:v>202.937647</c:v>
                </c:pt>
                <c:pt idx="13">
                  <c:v>202.93320499999999</c:v>
                </c:pt>
                <c:pt idx="14">
                  <c:v>202.928763</c:v>
                </c:pt>
                <c:pt idx="15">
                  <c:v>203.01234099999999</c:v>
                </c:pt>
                <c:pt idx="16">
                  <c:v>203.03304800000001</c:v>
                </c:pt>
                <c:pt idx="17">
                  <c:v>203.003457</c:v>
                </c:pt>
                <c:pt idx="18">
                  <c:v>203.13733300000001</c:v>
                </c:pt>
                <c:pt idx="19">
                  <c:v>203.183189</c:v>
                </c:pt>
                <c:pt idx="20">
                  <c:v>203.17874599999999</c:v>
                </c:pt>
                <c:pt idx="21">
                  <c:v>203.17430400000001</c:v>
                </c:pt>
                <c:pt idx="22">
                  <c:v>203.16986199999999</c:v>
                </c:pt>
                <c:pt idx="23">
                  <c:v>203.16541900000001</c:v>
                </c:pt>
                <c:pt idx="24">
                  <c:v>203.19241299999999</c:v>
                </c:pt>
                <c:pt idx="25">
                  <c:v>203.28227899999999</c:v>
                </c:pt>
                <c:pt idx="26">
                  <c:v>203.29041100000001</c:v>
                </c:pt>
                <c:pt idx="27">
                  <c:v>203.34884099999999</c:v>
                </c:pt>
                <c:pt idx="28">
                  <c:v>203.350686</c:v>
                </c:pt>
                <c:pt idx="29">
                  <c:v>203.390254</c:v>
                </c:pt>
                <c:pt idx="30">
                  <c:v>203.429822</c:v>
                </c:pt>
                <c:pt idx="31">
                  <c:v>203.50082599999999</c:v>
                </c:pt>
                <c:pt idx="32">
                  <c:v>203.571831</c:v>
                </c:pt>
                <c:pt idx="33">
                  <c:v>203.60511199999999</c:v>
                </c:pt>
                <c:pt idx="34">
                  <c:v>203.63839300000001</c:v>
                </c:pt>
                <c:pt idx="35">
                  <c:v>203.66538600000001</c:v>
                </c:pt>
                <c:pt idx="36">
                  <c:v>203.660944</c:v>
                </c:pt>
                <c:pt idx="37">
                  <c:v>203.700512</c:v>
                </c:pt>
                <c:pt idx="38">
                  <c:v>203.790378</c:v>
                </c:pt>
                <c:pt idx="39">
                  <c:v>203.93142599999999</c:v>
                </c:pt>
                <c:pt idx="40">
                  <c:v>203.926984</c:v>
                </c:pt>
                <c:pt idx="41">
                  <c:v>203.96566799999999</c:v>
                </c:pt>
                <c:pt idx="42">
                  <c:v>204.11840599999999</c:v>
                </c:pt>
                <c:pt idx="43">
                  <c:v>204.195697</c:v>
                </c:pt>
                <c:pt idx="44">
                  <c:v>204.285563</c:v>
                </c:pt>
                <c:pt idx="45">
                  <c:v>204.312557</c:v>
                </c:pt>
                <c:pt idx="46">
                  <c:v>204.47204199999999</c:v>
                </c:pt>
                <c:pt idx="47">
                  <c:v>204.504864</c:v>
                </c:pt>
                <c:pt idx="48">
                  <c:v>204.57586800000001</c:v>
                </c:pt>
                <c:pt idx="49">
                  <c:v>204.59028699999999</c:v>
                </c:pt>
                <c:pt idx="50">
                  <c:v>204.69272799999999</c:v>
                </c:pt>
                <c:pt idx="51">
                  <c:v>204.770444</c:v>
                </c:pt>
                <c:pt idx="52">
                  <c:v>204.96634299999999</c:v>
                </c:pt>
                <c:pt idx="53">
                  <c:v>205.13165599999999</c:v>
                </c:pt>
                <c:pt idx="54">
                  <c:v>205.234521</c:v>
                </c:pt>
                <c:pt idx="55">
                  <c:v>205.236366</c:v>
                </c:pt>
                <c:pt idx="56">
                  <c:v>205.31994399999999</c:v>
                </c:pt>
                <c:pt idx="57">
                  <c:v>205.46639500000001</c:v>
                </c:pt>
                <c:pt idx="58">
                  <c:v>205.53739999999999</c:v>
                </c:pt>
                <c:pt idx="59">
                  <c:v>205.60840400000001</c:v>
                </c:pt>
                <c:pt idx="60">
                  <c:v>205.79886500000001</c:v>
                </c:pt>
                <c:pt idx="61">
                  <c:v>206.02076299999999</c:v>
                </c:pt>
                <c:pt idx="62">
                  <c:v>206.08633</c:v>
                </c:pt>
                <c:pt idx="63">
                  <c:v>206.169059</c:v>
                </c:pt>
                <c:pt idx="64">
                  <c:v>206.258925</c:v>
                </c:pt>
                <c:pt idx="65">
                  <c:v>206.43052499999999</c:v>
                </c:pt>
                <c:pt idx="66">
                  <c:v>206.58955</c:v>
                </c:pt>
                <c:pt idx="67">
                  <c:v>206.68570299999999</c:v>
                </c:pt>
                <c:pt idx="68">
                  <c:v>206.857303</c:v>
                </c:pt>
                <c:pt idx="69">
                  <c:v>207.02890300000001</c:v>
                </c:pt>
                <c:pt idx="70">
                  <c:v>207.150205</c:v>
                </c:pt>
                <c:pt idx="71">
                  <c:v>207.32180500000001</c:v>
                </c:pt>
                <c:pt idx="72">
                  <c:v>207.493405</c:v>
                </c:pt>
                <c:pt idx="73">
                  <c:v>207.60213200000001</c:v>
                </c:pt>
                <c:pt idx="74">
                  <c:v>207.84289200000001</c:v>
                </c:pt>
                <c:pt idx="75">
                  <c:v>208.083651</c:v>
                </c:pt>
                <c:pt idx="76">
                  <c:v>208.23010199999999</c:v>
                </c:pt>
                <c:pt idx="77">
                  <c:v>208.39541399999999</c:v>
                </c:pt>
                <c:pt idx="78">
                  <c:v>208.49827999999999</c:v>
                </c:pt>
                <c:pt idx="79">
                  <c:v>208.69502800000001</c:v>
                </c:pt>
                <c:pt idx="80">
                  <c:v>208.973511</c:v>
                </c:pt>
                <c:pt idx="81">
                  <c:v>209.15768499999999</c:v>
                </c:pt>
                <c:pt idx="82">
                  <c:v>209.372446</c:v>
                </c:pt>
                <c:pt idx="83">
                  <c:v>209.563332</c:v>
                </c:pt>
                <c:pt idx="84">
                  <c:v>209.766368</c:v>
                </c:pt>
                <c:pt idx="85">
                  <c:v>210.05699999999999</c:v>
                </c:pt>
                <c:pt idx="86">
                  <c:v>210.21016299999999</c:v>
                </c:pt>
                <c:pt idx="87">
                  <c:v>210.42577399999999</c:v>
                </c:pt>
                <c:pt idx="88">
                  <c:v>210.572225</c:v>
                </c:pt>
                <c:pt idx="89">
                  <c:v>210.91358</c:v>
                </c:pt>
                <c:pt idx="90">
                  <c:v>211.16691299999999</c:v>
                </c:pt>
                <c:pt idx="91">
                  <c:v>211.401385</c:v>
                </c:pt>
                <c:pt idx="92">
                  <c:v>211.616996</c:v>
                </c:pt>
                <c:pt idx="93">
                  <c:v>211.99607399999999</c:v>
                </c:pt>
                <c:pt idx="94">
                  <c:v>212.205397</c:v>
                </c:pt>
                <c:pt idx="95">
                  <c:v>212.433582</c:v>
                </c:pt>
                <c:pt idx="96">
                  <c:v>212.76864900000001</c:v>
                </c:pt>
                <c:pt idx="97">
                  <c:v>213.09114299999999</c:v>
                </c:pt>
                <c:pt idx="98">
                  <c:v>213.36962500000001</c:v>
                </c:pt>
                <c:pt idx="99">
                  <c:v>213.67954399999999</c:v>
                </c:pt>
                <c:pt idx="100">
                  <c:v>214.02089899999999</c:v>
                </c:pt>
                <c:pt idx="101">
                  <c:v>214.33752899999999</c:v>
                </c:pt>
                <c:pt idx="102">
                  <c:v>214.60297800000001</c:v>
                </c:pt>
                <c:pt idx="103">
                  <c:v>215.088514</c:v>
                </c:pt>
                <c:pt idx="104">
                  <c:v>215.58701500000001</c:v>
                </c:pt>
                <c:pt idx="105">
                  <c:v>216.248099</c:v>
                </c:pt>
                <c:pt idx="106">
                  <c:v>217.02277900000001</c:v>
                </c:pt>
                <c:pt idx="107">
                  <c:v>217.848062</c:v>
                </c:pt>
                <c:pt idx="108">
                  <c:v>218.75131300000001</c:v>
                </c:pt>
                <c:pt idx="109">
                  <c:v>219.76415700000001</c:v>
                </c:pt>
                <c:pt idx="110">
                  <c:v>220.78004000000001</c:v>
                </c:pt>
                <c:pt idx="111">
                  <c:v>221.79592299999999</c:v>
                </c:pt>
                <c:pt idx="112">
                  <c:v>222.975359</c:v>
                </c:pt>
                <c:pt idx="113">
                  <c:v>224.156237</c:v>
                </c:pt>
                <c:pt idx="114">
                  <c:v>225.81202200000001</c:v>
                </c:pt>
                <c:pt idx="115">
                  <c:v>227.44201699999999</c:v>
                </c:pt>
                <c:pt idx="116">
                  <c:v>228.83009100000001</c:v>
                </c:pt>
                <c:pt idx="117">
                  <c:v>230.305848</c:v>
                </c:pt>
                <c:pt idx="118">
                  <c:v>231.77616800000001</c:v>
                </c:pt>
                <c:pt idx="119">
                  <c:v>233.28589099999999</c:v>
                </c:pt>
                <c:pt idx="120">
                  <c:v>235.025273</c:v>
                </c:pt>
                <c:pt idx="121">
                  <c:v>236.508239</c:v>
                </c:pt>
                <c:pt idx="122">
                  <c:v>238.39800700000001</c:v>
                </c:pt>
                <c:pt idx="123">
                  <c:v>240.05441999999999</c:v>
                </c:pt>
                <c:pt idx="124">
                  <c:v>241.71365</c:v>
                </c:pt>
                <c:pt idx="125">
                  <c:v>243.40799799999999</c:v>
                </c:pt>
                <c:pt idx="126">
                  <c:v>245.07431600000001</c:v>
                </c:pt>
                <c:pt idx="127">
                  <c:v>247.103588</c:v>
                </c:pt>
                <c:pt idx="128">
                  <c:v>248.51263700000001</c:v>
                </c:pt>
                <c:pt idx="129">
                  <c:v>250.24690899999999</c:v>
                </c:pt>
                <c:pt idx="130">
                  <c:v>252.10066800000001</c:v>
                </c:pt>
                <c:pt idx="131">
                  <c:v>254.112989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D49-6C46-B5F4-5F667C49F678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'24.131-A340'!$I$3:$I$134</c:f>
              <c:numCache>
                <c:formatCode>General</c:formatCode>
                <c:ptCount val="132"/>
                <c:pt idx="0">
                  <c:v>0.50043932000000002</c:v>
                </c:pt>
                <c:pt idx="1">
                  <c:v>0.50378469999999997</c:v>
                </c:pt>
                <c:pt idx="2">
                  <c:v>0.50683807999999997</c:v>
                </c:pt>
                <c:pt idx="3">
                  <c:v>0.51018342999999999</c:v>
                </c:pt>
                <c:pt idx="4">
                  <c:v>0.51323680999999999</c:v>
                </c:pt>
                <c:pt idx="5">
                  <c:v>0.51629018999999998</c:v>
                </c:pt>
                <c:pt idx="6">
                  <c:v>0.51934349000000002</c:v>
                </c:pt>
                <c:pt idx="7">
                  <c:v>0.52239681999999998</c:v>
                </c:pt>
                <c:pt idx="8">
                  <c:v>0.52545030999999998</c:v>
                </c:pt>
                <c:pt idx="9">
                  <c:v>0.52850359000000002</c:v>
                </c:pt>
                <c:pt idx="10">
                  <c:v>0.53155697000000002</c:v>
                </c:pt>
                <c:pt idx="11">
                  <c:v>0.53461035999999995</c:v>
                </c:pt>
                <c:pt idx="12">
                  <c:v>0.53766345000000004</c:v>
                </c:pt>
                <c:pt idx="13">
                  <c:v>0.54071683000000004</c:v>
                </c:pt>
                <c:pt idx="14">
                  <c:v>0.54377021000000003</c:v>
                </c:pt>
                <c:pt idx="15">
                  <c:v>0.54682341999999995</c:v>
                </c:pt>
                <c:pt idx="16">
                  <c:v>0.54987675000000003</c:v>
                </c:pt>
                <c:pt idx="17">
                  <c:v>0.55293018000000005</c:v>
                </c:pt>
                <c:pt idx="18">
                  <c:v>0.55598329999999996</c:v>
                </c:pt>
                <c:pt idx="19">
                  <c:v>0.55903658000000001</c:v>
                </c:pt>
                <c:pt idx="20">
                  <c:v>0.56208996</c:v>
                </c:pt>
                <c:pt idx="21">
                  <c:v>0.56514333999999999</c:v>
                </c:pt>
                <c:pt idx="22">
                  <c:v>0.56819671999999999</c:v>
                </c:pt>
                <c:pt idx="23">
                  <c:v>0.57125009999999998</c:v>
                </c:pt>
                <c:pt idx="24">
                  <c:v>0.57430342000000001</c:v>
                </c:pt>
                <c:pt idx="25">
                  <c:v>0.57735661999999999</c:v>
                </c:pt>
                <c:pt idx="26">
                  <c:v>0.58040997000000005</c:v>
                </c:pt>
                <c:pt idx="27">
                  <c:v>0.58346323</c:v>
                </c:pt>
                <c:pt idx="28">
                  <c:v>0.58651660000000005</c:v>
                </c:pt>
                <c:pt idx="29">
                  <c:v>0.58956989000000004</c:v>
                </c:pt>
                <c:pt idx="30">
                  <c:v>0.59262318999999997</c:v>
                </c:pt>
                <c:pt idx="31">
                  <c:v>0.59567641999999998</c:v>
                </c:pt>
                <c:pt idx="32">
                  <c:v>0.59872966000000005</c:v>
                </c:pt>
                <c:pt idx="33">
                  <c:v>0.60178295999999998</c:v>
                </c:pt>
                <c:pt idx="34">
                  <c:v>0.60483626999999995</c:v>
                </c:pt>
                <c:pt idx="35">
                  <c:v>0.60788958999999998</c:v>
                </c:pt>
                <c:pt idx="36">
                  <c:v>0.61094296999999997</c:v>
                </c:pt>
                <c:pt idx="37">
                  <c:v>0.61399627000000001</c:v>
                </c:pt>
                <c:pt idx="38">
                  <c:v>0.61704946000000005</c:v>
                </c:pt>
                <c:pt idx="39">
                  <c:v>0.62010255999999997</c:v>
                </c:pt>
                <c:pt idx="40">
                  <c:v>0.62315593999999996</c:v>
                </c:pt>
                <c:pt idx="41">
                  <c:v>0.62620924</c:v>
                </c:pt>
                <c:pt idx="42">
                  <c:v>0.62926230999999999</c:v>
                </c:pt>
                <c:pt idx="43">
                  <c:v>0.63231552999999996</c:v>
                </c:pt>
                <c:pt idx="44">
                  <c:v>0.63536873000000005</c:v>
                </c:pt>
                <c:pt idx="45">
                  <c:v>0.63842204999999996</c:v>
                </c:pt>
                <c:pt idx="46">
                  <c:v>0.64176708000000005</c:v>
                </c:pt>
                <c:pt idx="47">
                  <c:v>0.64452841999999999</c:v>
                </c:pt>
                <c:pt idx="48">
                  <c:v>0.64758165000000001</c:v>
                </c:pt>
                <c:pt idx="49">
                  <c:v>0.65063499999999996</c:v>
                </c:pt>
                <c:pt idx="50">
                  <c:v>0.65368817000000001</c:v>
                </c:pt>
                <c:pt idx="51">
                  <c:v>0.65644941999999995</c:v>
                </c:pt>
                <c:pt idx="52">
                  <c:v>0.66008635000000004</c:v>
                </c:pt>
                <c:pt idx="53">
                  <c:v>0.66313940000000005</c:v>
                </c:pt>
                <c:pt idx="54">
                  <c:v>0.66590059999999995</c:v>
                </c:pt>
                <c:pt idx="55">
                  <c:v>0.66895397000000001</c:v>
                </c:pt>
                <c:pt idx="56">
                  <c:v>0.67200718000000004</c:v>
                </c:pt>
                <c:pt idx="57">
                  <c:v>0.67506027000000002</c:v>
                </c:pt>
                <c:pt idx="58">
                  <c:v>0.67811350000000004</c:v>
                </c:pt>
                <c:pt idx="59">
                  <c:v>0.68116673000000005</c:v>
                </c:pt>
                <c:pt idx="60">
                  <c:v>0.68421973999999997</c:v>
                </c:pt>
                <c:pt idx="61">
                  <c:v>0.68727267999999997</c:v>
                </c:pt>
                <c:pt idx="62">
                  <c:v>0.68974197999999998</c:v>
                </c:pt>
                <c:pt idx="63">
                  <c:v>0.69337912999999995</c:v>
                </c:pt>
                <c:pt idx="64">
                  <c:v>0.69643233000000004</c:v>
                </c:pt>
                <c:pt idx="65">
                  <c:v>0.69948537</c:v>
                </c:pt>
                <c:pt idx="66">
                  <c:v>0.70253843000000005</c:v>
                </c:pt>
                <c:pt idx="67">
                  <c:v>0.70559161000000004</c:v>
                </c:pt>
                <c:pt idx="68">
                  <c:v>0.70864464999999999</c:v>
                </c:pt>
                <c:pt idx="69">
                  <c:v>0.71169769000000005</c:v>
                </c:pt>
                <c:pt idx="70">
                  <c:v>0.71475082000000001</c:v>
                </c:pt>
                <c:pt idx="71">
                  <c:v>0.71780385999999996</c:v>
                </c:pt>
                <c:pt idx="72">
                  <c:v>0.72085690000000002</c:v>
                </c:pt>
                <c:pt idx="73">
                  <c:v>0.72391006000000002</c:v>
                </c:pt>
                <c:pt idx="74">
                  <c:v>0.72696296000000005</c:v>
                </c:pt>
                <c:pt idx="75">
                  <c:v>0.73001587000000001</c:v>
                </c:pt>
                <c:pt idx="76">
                  <c:v>0.73306895000000005</c:v>
                </c:pt>
                <c:pt idx="77">
                  <c:v>0.73612200000000005</c:v>
                </c:pt>
                <c:pt idx="78">
                  <c:v>0.73888319999999996</c:v>
                </c:pt>
                <c:pt idx="79">
                  <c:v>0.74193619</c:v>
                </c:pt>
                <c:pt idx="80">
                  <c:v>0.74498902</c:v>
                </c:pt>
                <c:pt idx="81">
                  <c:v>0.74804203999999996</c:v>
                </c:pt>
                <c:pt idx="82">
                  <c:v>0.75167892999999997</c:v>
                </c:pt>
                <c:pt idx="83">
                  <c:v>0.75443996000000002</c:v>
                </c:pt>
                <c:pt idx="84">
                  <c:v>0.75749294</c:v>
                </c:pt>
                <c:pt idx="85">
                  <c:v>0.76083772000000005</c:v>
                </c:pt>
                <c:pt idx="86">
                  <c:v>0.76359882000000001</c:v>
                </c:pt>
                <c:pt idx="87">
                  <c:v>0.76665176999999995</c:v>
                </c:pt>
                <c:pt idx="88">
                  <c:v>0.76970486000000005</c:v>
                </c:pt>
                <c:pt idx="89">
                  <c:v>0.77275755999999995</c:v>
                </c:pt>
                <c:pt idx="90">
                  <c:v>0.77581043999999999</c:v>
                </c:pt>
                <c:pt idx="91">
                  <c:v>0.77886336</c:v>
                </c:pt>
                <c:pt idx="92">
                  <c:v>0.78191630999999995</c:v>
                </c:pt>
                <c:pt idx="93">
                  <c:v>0.78496895</c:v>
                </c:pt>
                <c:pt idx="94">
                  <c:v>0.78802190999999999</c:v>
                </c:pt>
                <c:pt idx="95">
                  <c:v>0.79107483999999995</c:v>
                </c:pt>
                <c:pt idx="96">
                  <c:v>0.79412755999999995</c:v>
                </c:pt>
                <c:pt idx="97">
                  <c:v>0.79718029999999995</c:v>
                </c:pt>
                <c:pt idx="98">
                  <c:v>0.80023312999999996</c:v>
                </c:pt>
                <c:pt idx="99">
                  <c:v>0.8032859</c:v>
                </c:pt>
                <c:pt idx="100">
                  <c:v>0.80633860999999996</c:v>
                </c:pt>
                <c:pt idx="101">
                  <c:v>0.80909938999999997</c:v>
                </c:pt>
                <c:pt idx="102">
                  <c:v>0.81186027999999999</c:v>
                </c:pt>
                <c:pt idx="103">
                  <c:v>0.81520466999999996</c:v>
                </c:pt>
                <c:pt idx="104">
                  <c:v>0.81767312999999997</c:v>
                </c:pt>
                <c:pt idx="105">
                  <c:v>0.82014127999999997</c:v>
                </c:pt>
                <c:pt idx="106">
                  <c:v>0.82231723000000001</c:v>
                </c:pt>
                <c:pt idx="107">
                  <c:v>0.82450747000000002</c:v>
                </c:pt>
                <c:pt idx="108">
                  <c:v>0.82640559999999996</c:v>
                </c:pt>
                <c:pt idx="109">
                  <c:v>0.82862327000000002</c:v>
                </c:pt>
                <c:pt idx="110">
                  <c:v>0.83037311999999996</c:v>
                </c:pt>
                <c:pt idx="111">
                  <c:v>0.83212297000000002</c:v>
                </c:pt>
                <c:pt idx="112">
                  <c:v>0.8336789</c:v>
                </c:pt>
                <c:pt idx="113">
                  <c:v>0.83508254999999998</c:v>
                </c:pt>
                <c:pt idx="114">
                  <c:v>0.83672497999999995</c:v>
                </c:pt>
                <c:pt idx="115">
                  <c:v>0.83838727999999996</c:v>
                </c:pt>
                <c:pt idx="116">
                  <c:v>0.83955438000000004</c:v>
                </c:pt>
                <c:pt idx="117">
                  <c:v>0.84076638999999997</c:v>
                </c:pt>
                <c:pt idx="118">
                  <c:v>0.84199281000000004</c:v>
                </c:pt>
                <c:pt idx="119">
                  <c:v>0.84329845999999997</c:v>
                </c:pt>
                <c:pt idx="120">
                  <c:v>0.84480193000000003</c:v>
                </c:pt>
                <c:pt idx="121">
                  <c:v>0.84598867</c:v>
                </c:pt>
                <c:pt idx="122">
                  <c:v>0.84735850000000001</c:v>
                </c:pt>
                <c:pt idx="123">
                  <c:v>0.84868816999999996</c:v>
                </c:pt>
                <c:pt idx="124">
                  <c:v>0.85010752999999994</c:v>
                </c:pt>
                <c:pt idx="125">
                  <c:v>0.85146513999999995</c:v>
                </c:pt>
                <c:pt idx="126">
                  <c:v>0.85263389999999994</c:v>
                </c:pt>
                <c:pt idx="127">
                  <c:v>0.85415664000000002</c:v>
                </c:pt>
                <c:pt idx="128">
                  <c:v>0.85521795</c:v>
                </c:pt>
                <c:pt idx="129">
                  <c:v>0.85650994000000003</c:v>
                </c:pt>
                <c:pt idx="130">
                  <c:v>0.85789422999999998</c:v>
                </c:pt>
                <c:pt idx="131">
                  <c:v>0.85922911999999996</c:v>
                </c:pt>
              </c:numCache>
            </c:numRef>
          </c:xVal>
          <c:yVal>
            <c:numRef>
              <c:f>'24.131-A340'!$K$3:$K$134</c:f>
              <c:numCache>
                <c:formatCode>General</c:formatCode>
                <c:ptCount val="132"/>
                <c:pt idx="0">
                  <c:v>205.42386389657295</c:v>
                </c:pt>
                <c:pt idx="1">
                  <c:v>205.4238743036737</c:v>
                </c:pt>
                <c:pt idx="2">
                  <c:v>205.42388575913117</c:v>
                </c:pt>
                <c:pt idx="3">
                  <c:v>205.42390085891444</c:v>
                </c:pt>
                <c:pt idx="4">
                  <c:v>205.42391738552348</c:v>
                </c:pt>
                <c:pt idx="5">
                  <c:v>205.42393699430986</c:v>
                </c:pt>
                <c:pt idx="6">
                  <c:v>205.42396020335624</c:v>
                </c:pt>
                <c:pt idx="7">
                  <c:v>205.42398761027079</c:v>
                </c:pt>
                <c:pt idx="8">
                  <c:v>205.42401990211783</c:v>
                </c:pt>
                <c:pt idx="9">
                  <c:v>205.42405786055031</c:v>
                </c:pt>
                <c:pt idx="10">
                  <c:v>205.42410238805132</c:v>
                </c:pt>
                <c:pt idx="11">
                  <c:v>205.42415451031687</c:v>
                </c:pt>
                <c:pt idx="12">
                  <c:v>205.42421539122975</c:v>
                </c:pt>
                <c:pt idx="13">
                  <c:v>205.4242863745352</c:v>
                </c:pt>
                <c:pt idx="14">
                  <c:v>205.4243689684964</c:v>
                </c:pt>
                <c:pt idx="15">
                  <c:v>205.42446488441544</c:v>
                </c:pt>
                <c:pt idx="16">
                  <c:v>205.42457607568124</c:v>
                </c:pt>
                <c:pt idx="17">
                  <c:v>205.42470474249168</c:v>
                </c:pt>
                <c:pt idx="18">
                  <c:v>205.42485334878629</c:v>
                </c:pt>
                <c:pt idx="19">
                  <c:v>205.42502471571672</c:v>
                </c:pt>
                <c:pt idx="20">
                  <c:v>205.42522199534449</c:v>
                </c:pt>
                <c:pt idx="21">
                  <c:v>205.42544872720123</c:v>
                </c:pt>
                <c:pt idx="22">
                  <c:v>205.42570889145546</c:v>
                </c:pt>
                <c:pt idx="23">
                  <c:v>205.42600695124179</c:v>
                </c:pt>
                <c:pt idx="24">
                  <c:v>205.42634789762303</c:v>
                </c:pt>
                <c:pt idx="25">
                  <c:v>205.42673730976546</c:v>
                </c:pt>
                <c:pt idx="26">
                  <c:v>205.42718146726898</c:v>
                </c:pt>
                <c:pt idx="27">
                  <c:v>205.42768730380538</c:v>
                </c:pt>
                <c:pt idx="28">
                  <c:v>205.42826261768539</c:v>
                </c:pt>
                <c:pt idx="29">
                  <c:v>205.42891601689541</c:v>
                </c:pt>
                <c:pt idx="30">
                  <c:v>205.42965712766667</c:v>
                </c:pt>
                <c:pt idx="31">
                  <c:v>205.43049660046535</c:v>
                </c:pt>
                <c:pt idx="32">
                  <c:v>205.43144629485872</c:v>
                </c:pt>
                <c:pt idx="33">
                  <c:v>205.43251935322616</c:v>
                </c:pt>
                <c:pt idx="34">
                  <c:v>205.43373029169163</c:v>
                </c:pt>
                <c:pt idx="35">
                  <c:v>205.43509518191519</c:v>
                </c:pt>
                <c:pt idx="36">
                  <c:v>205.43663180909925</c:v>
                </c:pt>
                <c:pt idx="37">
                  <c:v>205.43835970284636</c:v>
                </c:pt>
                <c:pt idx="38">
                  <c:v>205.44030044438176</c:v>
                </c:pt>
                <c:pt idx="39">
                  <c:v>205.44247784073829</c:v>
                </c:pt>
                <c:pt idx="40">
                  <c:v>205.44491839850102</c:v>
                </c:pt>
                <c:pt idx="41">
                  <c:v>205.44765069628323</c:v>
                </c:pt>
                <c:pt idx="42">
                  <c:v>205.4507062459607</c:v>
                </c:pt>
                <c:pt idx="43">
                  <c:v>205.45412021368895</c:v>
                </c:pt>
                <c:pt idx="44">
                  <c:v>205.45793061224356</c:v>
                </c:pt>
                <c:pt idx="45">
                  <c:v>205.46217949627265</c:v>
                </c:pt>
                <c:pt idx="46">
                  <c:v>205.46739191284223</c:v>
                </c:pt>
                <c:pt idx="47">
                  <c:v>205.47217958172817</c:v>
                </c:pt>
                <c:pt idx="48">
                  <c:v>205.47803615067824</c:v>
                </c:pt>
                <c:pt idx="49">
                  <c:v>205.48454228540734</c:v>
                </c:pt>
                <c:pt idx="50">
                  <c:v>205.49176289267922</c:v>
                </c:pt>
                <c:pt idx="51">
                  <c:v>205.49896824824208</c:v>
                </c:pt>
                <c:pt idx="52">
                  <c:v>205.50953772583932</c:v>
                </c:pt>
                <c:pt idx="53">
                  <c:v>205.51945395825271</c:v>
                </c:pt>
                <c:pt idx="54">
                  <c:v>205.52932516539471</c:v>
                </c:pt>
                <c:pt idx="55">
                  <c:v>205.54133289037227</c:v>
                </c:pt>
                <c:pt idx="56">
                  <c:v>205.55459349086743</c:v>
                </c:pt>
                <c:pt idx="57">
                  <c:v>205.56922663894846</c:v>
                </c:pt>
                <c:pt idx="58">
                  <c:v>205.5853637426226</c:v>
                </c:pt>
                <c:pt idx="59">
                  <c:v>205.60314564633859</c:v>
                </c:pt>
                <c:pt idx="60">
                  <c:v>205.62272460814268</c:v>
                </c:pt>
                <c:pt idx="61">
                  <c:v>205.64426828655337</c:v>
                </c:pt>
                <c:pt idx="62">
                  <c:v>205.66325458236597</c:v>
                </c:pt>
                <c:pt idx="63">
                  <c:v>205.69399678387208</c:v>
                </c:pt>
                <c:pt idx="64">
                  <c:v>205.7225899026142</c:v>
                </c:pt>
                <c:pt idx="65">
                  <c:v>205.75397032494919</c:v>
                </c:pt>
                <c:pt idx="66">
                  <c:v>205.78839112641506</c:v>
                </c:pt>
                <c:pt idx="67">
                  <c:v>205.82612637589745</c:v>
                </c:pt>
                <c:pt idx="68">
                  <c:v>205.86746862672106</c:v>
                </c:pt>
                <c:pt idx="69">
                  <c:v>205.91274034302043</c:v>
                </c:pt>
                <c:pt idx="70">
                  <c:v>205.96229101469609</c:v>
                </c:pt>
                <c:pt idx="71">
                  <c:v>206.01649517274308</c:v>
                </c:pt>
                <c:pt idx="72">
                  <c:v>206.07576369278715</c:v>
                </c:pt>
                <c:pt idx="73">
                  <c:v>206.14054356221706</c:v>
                </c:pt>
                <c:pt idx="74">
                  <c:v>206.21130858599221</c:v>
                </c:pt>
                <c:pt idx="75">
                  <c:v>206.2885878671454</c:v>
                </c:pt>
                <c:pt idx="76">
                  <c:v>206.37295479916304</c:v>
                </c:pt>
                <c:pt idx="77">
                  <c:v>206.46502247298335</c:v>
                </c:pt>
                <c:pt idx="78">
                  <c:v>206.55548077615151</c:v>
                </c:pt>
                <c:pt idx="79">
                  <c:v>206.66412123677242</c:v>
                </c:pt>
                <c:pt idx="80">
                  <c:v>206.7825771796301</c:v>
                </c:pt>
                <c:pt idx="81">
                  <c:v>206.9117230982261</c:v>
                </c:pt>
                <c:pt idx="82">
                  <c:v>207.08081942257775</c:v>
                </c:pt>
                <c:pt idx="83">
                  <c:v>207.22127549548796</c:v>
                </c:pt>
                <c:pt idx="84">
                  <c:v>207.38983508883672</c:v>
                </c:pt>
                <c:pt idx="85">
                  <c:v>207.59190839329338</c:v>
                </c:pt>
                <c:pt idx="86">
                  <c:v>207.77365950280554</c:v>
                </c:pt>
                <c:pt idx="87">
                  <c:v>207.99177383939684</c:v>
                </c:pt>
                <c:pt idx="88">
                  <c:v>208.22950253914178</c:v>
                </c:pt>
                <c:pt idx="89">
                  <c:v>208.48860739754895</c:v>
                </c:pt>
                <c:pt idx="90">
                  <c:v>208.77112806450049</c:v>
                </c:pt>
                <c:pt idx="91">
                  <c:v>209.07925995831394</c:v>
                </c:pt>
                <c:pt idx="92">
                  <c:v>209.41544951598394</c:v>
                </c:pt>
                <c:pt idx="93">
                  <c:v>209.78237520658658</c:v>
                </c:pt>
                <c:pt idx="94">
                  <c:v>210.18314543362914</c:v>
                </c:pt>
                <c:pt idx="95">
                  <c:v>210.62110990363522</c:v>
                </c:pt>
                <c:pt idx="96">
                  <c:v>211.10004122538902</c:v>
                </c:pt>
                <c:pt idx="97">
                  <c:v>211.62425487393526</c:v>
                </c:pt>
                <c:pt idx="98">
                  <c:v>212.19872725175225</c:v>
                </c:pt>
                <c:pt idx="99">
                  <c:v>212.8294051059855</c:v>
                </c:pt>
                <c:pt idx="100">
                  <c:v>213.5234349550733</c:v>
                </c:pt>
                <c:pt idx="101">
                  <c:v>214.21268559719925</c:v>
                </c:pt>
                <c:pt idx="102">
                  <c:v>214.96799100382543</c:v>
                </c:pt>
                <c:pt idx="103">
                  <c:v>215.9835138853887</c:v>
                </c:pt>
                <c:pt idx="104">
                  <c:v>216.81328181167606</c:v>
                </c:pt>
                <c:pt idx="105">
                  <c:v>217.72005423680829</c:v>
                </c:pt>
                <c:pt idx="106">
                  <c:v>218.59073804059983</c:v>
                </c:pt>
                <c:pt idx="107">
                  <c:v>219.54207195098215</c:v>
                </c:pt>
                <c:pt idx="108">
                  <c:v>220.43358336850628</c:v>
                </c:pt>
                <c:pt idx="109">
                  <c:v>221.56233687067601</c:v>
                </c:pt>
                <c:pt idx="110">
                  <c:v>222.52582642943389</c:v>
                </c:pt>
                <c:pt idx="111">
                  <c:v>223.55984486742847</c:v>
                </c:pt>
                <c:pt idx="112">
                  <c:v>224.543683604394</c:v>
                </c:pt>
                <c:pt idx="113">
                  <c:v>225.48753976392996</c:v>
                </c:pt>
                <c:pt idx="114">
                  <c:v>226.66532638824498</c:v>
                </c:pt>
                <c:pt idx="115">
                  <c:v>227.94481408226648</c:v>
                </c:pt>
                <c:pt idx="116">
                  <c:v>228.90003827009571</c:v>
                </c:pt>
                <c:pt idx="117">
                  <c:v>229.94545600604715</c:v>
                </c:pt>
                <c:pt idx="118">
                  <c:v>231.06252454627781</c:v>
                </c:pt>
                <c:pt idx="119">
                  <c:v>232.32198660584382</c:v>
                </c:pt>
                <c:pt idx="120">
                  <c:v>233.86919722173766</c:v>
                </c:pt>
                <c:pt idx="121">
                  <c:v>235.16968227140779</c:v>
                </c:pt>
                <c:pt idx="122">
                  <c:v>236.76505900076609</c:v>
                </c:pt>
                <c:pt idx="123">
                  <c:v>238.41830011572006</c:v>
                </c:pt>
                <c:pt idx="124">
                  <c:v>240.30712449216065</c:v>
                </c:pt>
                <c:pt idx="125">
                  <c:v>242.24482526250091</c:v>
                </c:pt>
                <c:pt idx="126">
                  <c:v>244.02506655451293</c:v>
                </c:pt>
                <c:pt idx="127">
                  <c:v>246.51530387041149</c:v>
                </c:pt>
                <c:pt idx="128">
                  <c:v>248.37590346264116</c:v>
                </c:pt>
                <c:pt idx="129">
                  <c:v>250.79328032597832</c:v>
                </c:pt>
                <c:pt idx="130">
                  <c:v>253.58757921130811</c:v>
                </c:pt>
                <c:pt idx="131">
                  <c:v>256.50458362180689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D2-9948-915F-BBF75CCC0010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'24.131-A340'!$C$3:$C$133</c:f>
              <c:numCache>
                <c:formatCode>General</c:formatCode>
                <c:ptCount val="131"/>
                <c:pt idx="0">
                  <c:v>0.50022199000000001</c:v>
                </c:pt>
                <c:pt idx="1">
                  <c:v>0.50327569000000005</c:v>
                </c:pt>
                <c:pt idx="2">
                  <c:v>0.50662119999999999</c:v>
                </c:pt>
                <c:pt idx="3">
                  <c:v>0.50967457999999999</c:v>
                </c:pt>
                <c:pt idx="4">
                  <c:v>0.51272795999999998</c:v>
                </c:pt>
                <c:pt idx="5">
                  <c:v>0.51578133999999998</c:v>
                </c:pt>
                <c:pt idx="6">
                  <c:v>0.51883477</c:v>
                </c:pt>
                <c:pt idx="7">
                  <c:v>0.52188818000000003</c:v>
                </c:pt>
                <c:pt idx="8">
                  <c:v>0.52494149000000001</c:v>
                </c:pt>
                <c:pt idx="9">
                  <c:v>0.52799492000000003</c:v>
                </c:pt>
                <c:pt idx="10">
                  <c:v>0.53104837999999999</c:v>
                </c:pt>
                <c:pt idx="11">
                  <c:v>0.53410175999999998</c:v>
                </c:pt>
                <c:pt idx="12">
                  <c:v>0.53715513999999998</c:v>
                </c:pt>
                <c:pt idx="13">
                  <c:v>0.54020851999999997</c:v>
                </c:pt>
                <c:pt idx="14">
                  <c:v>0.54326189999999996</c:v>
                </c:pt>
                <c:pt idx="15">
                  <c:v>0.54631532999999999</c:v>
                </c:pt>
                <c:pt idx="16">
                  <c:v>0.54936879999999999</c:v>
                </c:pt>
                <c:pt idx="17">
                  <c:v>0.55242217999999998</c:v>
                </c:pt>
                <c:pt idx="18">
                  <c:v>0.55547541</c:v>
                </c:pt>
                <c:pt idx="19">
                  <c:v>0.55852871999999998</c:v>
                </c:pt>
                <c:pt idx="20">
                  <c:v>0.56158231000000003</c:v>
                </c:pt>
                <c:pt idx="21">
                  <c:v>0.56463549000000002</c:v>
                </c:pt>
                <c:pt idx="22">
                  <c:v>0.56768892999999998</c:v>
                </c:pt>
                <c:pt idx="23">
                  <c:v>0.57074230999999997</c:v>
                </c:pt>
                <c:pt idx="24">
                  <c:v>0.57379568999999997</c:v>
                </c:pt>
                <c:pt idx="25">
                  <c:v>0.57684906999999996</c:v>
                </c:pt>
                <c:pt idx="26">
                  <c:v>0.57990259</c:v>
                </c:pt>
                <c:pt idx="27">
                  <c:v>0.58295600999999997</c:v>
                </c:pt>
                <c:pt idx="28">
                  <c:v>0.58600923999999999</c:v>
                </c:pt>
                <c:pt idx="29">
                  <c:v>0.58906261000000004</c:v>
                </c:pt>
                <c:pt idx="30">
                  <c:v>0.59211599000000004</c:v>
                </c:pt>
                <c:pt idx="31">
                  <c:v>0.59516937000000003</c:v>
                </c:pt>
                <c:pt idx="32">
                  <c:v>0.59822266000000002</c:v>
                </c:pt>
                <c:pt idx="33">
                  <c:v>0.60127600999999997</c:v>
                </c:pt>
                <c:pt idx="34">
                  <c:v>0.60432927999999997</c:v>
                </c:pt>
                <c:pt idx="35">
                  <c:v>0.60738250000000005</c:v>
                </c:pt>
                <c:pt idx="36">
                  <c:v>0.61043572999999995</c:v>
                </c:pt>
                <c:pt idx="37">
                  <c:v>0.61348910999999995</c:v>
                </c:pt>
                <c:pt idx="38">
                  <c:v>0.61654246999999995</c:v>
                </c:pt>
                <c:pt idx="39">
                  <c:v>0.61959573999999995</c:v>
                </c:pt>
                <c:pt idx="40">
                  <c:v>0.62264896999999997</c:v>
                </c:pt>
                <c:pt idx="41">
                  <c:v>0.62570216000000001</c:v>
                </c:pt>
                <c:pt idx="42">
                  <c:v>0.62875548000000003</c:v>
                </c:pt>
                <c:pt idx="43">
                  <c:v>0.63180864999999997</c:v>
                </c:pt>
                <c:pt idx="44">
                  <c:v>0.63486197</c:v>
                </c:pt>
                <c:pt idx="45">
                  <c:v>0.63791534999999999</c:v>
                </c:pt>
                <c:pt idx="46">
                  <c:v>0.64096865000000003</c:v>
                </c:pt>
                <c:pt idx="47">
                  <c:v>0.64402168000000004</c:v>
                </c:pt>
                <c:pt idx="48">
                  <c:v>0.64707482000000005</c:v>
                </c:pt>
                <c:pt idx="49">
                  <c:v>0.65012798999999999</c:v>
                </c:pt>
                <c:pt idx="50">
                  <c:v>0.65318103999999999</c:v>
                </c:pt>
                <c:pt idx="51">
                  <c:v>0.65623429</c:v>
                </c:pt>
                <c:pt idx="52">
                  <c:v>0.65928755999999999</c:v>
                </c:pt>
                <c:pt idx="53">
                  <c:v>0.66234075999999997</c:v>
                </c:pt>
                <c:pt idx="54">
                  <c:v>0.66539398000000005</c:v>
                </c:pt>
                <c:pt idx="55">
                  <c:v>0.66844727000000004</c:v>
                </c:pt>
                <c:pt idx="56">
                  <c:v>0.67120844999999996</c:v>
                </c:pt>
                <c:pt idx="57">
                  <c:v>0.67455337000000004</c:v>
                </c:pt>
                <c:pt idx="58">
                  <c:v>0.67760644000000003</c:v>
                </c:pt>
                <c:pt idx="59">
                  <c:v>0.68095147</c:v>
                </c:pt>
                <c:pt idx="60">
                  <c:v>0.68342084999999997</c:v>
                </c:pt>
                <c:pt idx="61">
                  <c:v>0.68676588999999999</c:v>
                </c:pt>
                <c:pt idx="62">
                  <c:v>0.69011093999999995</c:v>
                </c:pt>
                <c:pt idx="63">
                  <c:v>0.69287208</c:v>
                </c:pt>
                <c:pt idx="64">
                  <c:v>0.69592518999999997</c:v>
                </c:pt>
                <c:pt idx="65">
                  <c:v>0.69927008000000002</c:v>
                </c:pt>
                <c:pt idx="66">
                  <c:v>0.70203125</c:v>
                </c:pt>
                <c:pt idx="67">
                  <c:v>0.70508428999999995</c:v>
                </c:pt>
                <c:pt idx="68">
                  <c:v>0.70842919999999998</c:v>
                </c:pt>
                <c:pt idx="69">
                  <c:v>0.71119038000000001</c:v>
                </c:pt>
                <c:pt idx="70">
                  <c:v>0.71424323999999995</c:v>
                </c:pt>
                <c:pt idx="71">
                  <c:v>0.71758805999999997</c:v>
                </c:pt>
                <c:pt idx="72">
                  <c:v>0.72034911000000001</c:v>
                </c:pt>
                <c:pt idx="73">
                  <c:v>0.72340214000000003</c:v>
                </c:pt>
                <c:pt idx="74">
                  <c:v>0.72674689000000003</c:v>
                </c:pt>
                <c:pt idx="75">
                  <c:v>0.73009162000000005</c:v>
                </c:pt>
                <c:pt idx="76">
                  <c:v>0.73256063999999999</c:v>
                </c:pt>
                <c:pt idx="77">
                  <c:v>0.73561359000000004</c:v>
                </c:pt>
                <c:pt idx="78">
                  <c:v>0.73866624999999997</c:v>
                </c:pt>
                <c:pt idx="79">
                  <c:v>0.74171914000000005</c:v>
                </c:pt>
                <c:pt idx="80">
                  <c:v>0.74477190999999998</c:v>
                </c:pt>
                <c:pt idx="81">
                  <c:v>0.74782472</c:v>
                </c:pt>
                <c:pt idx="82">
                  <c:v>0.75087747000000005</c:v>
                </c:pt>
                <c:pt idx="83">
                  <c:v>0.75393023999999997</c:v>
                </c:pt>
                <c:pt idx="84">
                  <c:v>0.75698303</c:v>
                </c:pt>
                <c:pt idx="85">
                  <c:v>0.76032750000000004</c:v>
                </c:pt>
                <c:pt idx="86">
                  <c:v>0.76308838999999995</c:v>
                </c:pt>
                <c:pt idx="87">
                  <c:v>0.76614101000000001</c:v>
                </c:pt>
                <c:pt idx="88">
                  <c:v>0.76919360999999997</c:v>
                </c:pt>
                <c:pt idx="89">
                  <c:v>0.77224630000000005</c:v>
                </c:pt>
                <c:pt idx="90">
                  <c:v>0.77529881</c:v>
                </c:pt>
                <c:pt idx="91">
                  <c:v>0.77835136000000005</c:v>
                </c:pt>
                <c:pt idx="92">
                  <c:v>0.78140394999999996</c:v>
                </c:pt>
                <c:pt idx="93">
                  <c:v>0.78474838000000002</c:v>
                </c:pt>
                <c:pt idx="94">
                  <c:v>0.78750891000000001</c:v>
                </c:pt>
                <c:pt idx="95">
                  <c:v>0.79026931</c:v>
                </c:pt>
                <c:pt idx="96">
                  <c:v>0.79361369000000004</c:v>
                </c:pt>
                <c:pt idx="97">
                  <c:v>0.79666605000000001</c:v>
                </c:pt>
                <c:pt idx="98">
                  <c:v>0.79971837000000001</c:v>
                </c:pt>
                <c:pt idx="99">
                  <c:v>0.80277069999999995</c:v>
                </c:pt>
                <c:pt idx="100">
                  <c:v>0.80582290999999995</c:v>
                </c:pt>
                <c:pt idx="101">
                  <c:v>0.80887525000000005</c:v>
                </c:pt>
                <c:pt idx="102">
                  <c:v>0.81192735999999999</c:v>
                </c:pt>
                <c:pt idx="103">
                  <c:v>0.81497951000000002</c:v>
                </c:pt>
                <c:pt idx="104">
                  <c:v>0.81773965000000004</c:v>
                </c:pt>
                <c:pt idx="105">
                  <c:v>0.82020753999999996</c:v>
                </c:pt>
                <c:pt idx="106">
                  <c:v>0.82296722</c:v>
                </c:pt>
                <c:pt idx="107">
                  <c:v>0.82529582000000001</c:v>
                </c:pt>
                <c:pt idx="108">
                  <c:v>0.8274939</c:v>
                </c:pt>
                <c:pt idx="109">
                  <c:v>0.82953544000000001</c:v>
                </c:pt>
                <c:pt idx="110">
                  <c:v>0.83113826000000002</c:v>
                </c:pt>
                <c:pt idx="111">
                  <c:v>0.83291113999999999</c:v>
                </c:pt>
                <c:pt idx="112">
                  <c:v>0.83469846000000003</c:v>
                </c:pt>
                <c:pt idx="113">
                  <c:v>0.83663860000000001</c:v>
                </c:pt>
                <c:pt idx="114">
                  <c:v>0.83833446</c:v>
                </c:pt>
                <c:pt idx="115">
                  <c:v>0.83971293000000002</c:v>
                </c:pt>
                <c:pt idx="116">
                  <c:v>0.84125099999999997</c:v>
                </c:pt>
                <c:pt idx="117">
                  <c:v>0.84256677999999996</c:v>
                </c:pt>
                <c:pt idx="118">
                  <c:v>0.84412997999999995</c:v>
                </c:pt>
                <c:pt idx="119">
                  <c:v>0.84546118000000003</c:v>
                </c:pt>
                <c:pt idx="120">
                  <c:v>0.84656883000000005</c:v>
                </c:pt>
                <c:pt idx="121">
                  <c:v>0.84796811000000005</c:v>
                </c:pt>
                <c:pt idx="122">
                  <c:v>0.84924608000000001</c:v>
                </c:pt>
                <c:pt idx="123">
                  <c:v>0.85075761999999999</c:v>
                </c:pt>
                <c:pt idx="124">
                  <c:v>0.85207283</c:v>
                </c:pt>
                <c:pt idx="125">
                  <c:v>0.85353754999999998</c:v>
                </c:pt>
                <c:pt idx="126">
                  <c:v>0.85489103</c:v>
                </c:pt>
                <c:pt idx="127">
                  <c:v>0.85627534000000005</c:v>
                </c:pt>
                <c:pt idx="128">
                  <c:v>0.85765986000000005</c:v>
                </c:pt>
                <c:pt idx="129">
                  <c:v>0.85887117999999996</c:v>
                </c:pt>
                <c:pt idx="130">
                  <c:v>0.85973569000000005</c:v>
                </c:pt>
              </c:numCache>
            </c:numRef>
          </c:xVal>
          <c:yVal>
            <c:numRef>
              <c:f>'24.131-A340'!$D$3:$D$133</c:f>
              <c:numCache>
                <c:formatCode>General</c:formatCode>
                <c:ptCount val="131"/>
                <c:pt idx="0">
                  <c:v>179.23995099999999</c:v>
                </c:pt>
                <c:pt idx="1">
                  <c:v>179.071156</c:v>
                </c:pt>
                <c:pt idx="2">
                  <c:v>178.984555</c:v>
                </c:pt>
                <c:pt idx="3">
                  <c:v>178.98011299999999</c:v>
                </c:pt>
                <c:pt idx="4">
                  <c:v>178.97567100000001</c:v>
                </c:pt>
                <c:pt idx="5">
                  <c:v>178.971228</c:v>
                </c:pt>
                <c:pt idx="6">
                  <c:v>178.94163699999999</c:v>
                </c:pt>
                <c:pt idx="7">
                  <c:v>178.92462</c:v>
                </c:pt>
                <c:pt idx="8">
                  <c:v>178.95161400000001</c:v>
                </c:pt>
                <c:pt idx="9">
                  <c:v>178.922023</c:v>
                </c:pt>
                <c:pt idx="10">
                  <c:v>178.87985699999999</c:v>
                </c:pt>
                <c:pt idx="11">
                  <c:v>178.875415</c:v>
                </c:pt>
                <c:pt idx="12">
                  <c:v>178.87097199999999</c:v>
                </c:pt>
                <c:pt idx="13">
                  <c:v>178.86653000000001</c:v>
                </c:pt>
                <c:pt idx="14">
                  <c:v>178.862088</c:v>
                </c:pt>
                <c:pt idx="15">
                  <c:v>178.83249599999999</c:v>
                </c:pt>
                <c:pt idx="16">
                  <c:v>178.78404399999999</c:v>
                </c:pt>
                <c:pt idx="17">
                  <c:v>178.77960100000001</c:v>
                </c:pt>
                <c:pt idx="18">
                  <c:v>178.85149000000001</c:v>
                </c:pt>
                <c:pt idx="19">
                  <c:v>178.884771</c:v>
                </c:pt>
                <c:pt idx="20">
                  <c:v>178.772561</c:v>
                </c:pt>
                <c:pt idx="21">
                  <c:v>178.86959899999999</c:v>
                </c:pt>
                <c:pt idx="22">
                  <c:v>178.83372</c:v>
                </c:pt>
                <c:pt idx="23">
                  <c:v>178.82927799999999</c:v>
                </c:pt>
                <c:pt idx="24">
                  <c:v>178.824836</c:v>
                </c:pt>
                <c:pt idx="25">
                  <c:v>178.820393</c:v>
                </c:pt>
                <c:pt idx="26">
                  <c:v>178.74590699999999</c:v>
                </c:pt>
                <c:pt idx="27">
                  <c:v>178.72260299999999</c:v>
                </c:pt>
                <c:pt idx="28">
                  <c:v>178.79360800000001</c:v>
                </c:pt>
                <c:pt idx="29">
                  <c:v>178.79545200000001</c:v>
                </c:pt>
                <c:pt idx="30">
                  <c:v>178.79101</c:v>
                </c:pt>
                <c:pt idx="31">
                  <c:v>178.78656799999999</c:v>
                </c:pt>
                <c:pt idx="32">
                  <c:v>178.82613599999999</c:v>
                </c:pt>
                <c:pt idx="33">
                  <c:v>178.84055499999999</c:v>
                </c:pt>
                <c:pt idx="34">
                  <c:v>178.892698</c:v>
                </c:pt>
                <c:pt idx="35">
                  <c:v>178.969989</c:v>
                </c:pt>
                <c:pt idx="36">
                  <c:v>179.04099400000001</c:v>
                </c:pt>
                <c:pt idx="37">
                  <c:v>179.036551</c:v>
                </c:pt>
                <c:pt idx="38">
                  <c:v>179.04468299999999</c:v>
                </c:pt>
                <c:pt idx="39">
                  <c:v>179.09682599999999</c:v>
                </c:pt>
                <c:pt idx="40">
                  <c:v>179.16783000000001</c:v>
                </c:pt>
                <c:pt idx="41">
                  <c:v>179.263983</c:v>
                </c:pt>
                <c:pt idx="42">
                  <c:v>179.290977</c:v>
                </c:pt>
                <c:pt idx="43">
                  <c:v>179.393418</c:v>
                </c:pt>
                <c:pt idx="44">
                  <c:v>179.420411</c:v>
                </c:pt>
                <c:pt idx="45">
                  <c:v>179.41596899999999</c:v>
                </c:pt>
                <c:pt idx="46">
                  <c:v>179.45553699999999</c:v>
                </c:pt>
                <c:pt idx="47">
                  <c:v>179.627137</c:v>
                </c:pt>
                <c:pt idx="48">
                  <c:v>179.74843899999999</c:v>
                </c:pt>
                <c:pt idx="49">
                  <c:v>179.85087899999999</c:v>
                </c:pt>
                <c:pt idx="50">
                  <c:v>180.01619199999999</c:v>
                </c:pt>
                <c:pt idx="51">
                  <c:v>180.08090899999999</c:v>
                </c:pt>
                <c:pt idx="52">
                  <c:v>180.13305199999999</c:v>
                </c:pt>
                <c:pt idx="53">
                  <c:v>180.22291799999999</c:v>
                </c:pt>
                <c:pt idx="54">
                  <c:v>180.300209</c:v>
                </c:pt>
                <c:pt idx="55">
                  <c:v>180.339777</c:v>
                </c:pt>
                <c:pt idx="56">
                  <c:v>180.455217</c:v>
                </c:pt>
                <c:pt idx="57">
                  <c:v>180.67040299999999</c:v>
                </c:pt>
                <c:pt idx="58">
                  <c:v>180.82942800000001</c:v>
                </c:pt>
                <c:pt idx="59">
                  <c:v>180.98802900000001</c:v>
                </c:pt>
                <c:pt idx="60">
                  <c:v>181.015872</c:v>
                </c:pt>
                <c:pt idx="61">
                  <c:v>181.16818499999999</c:v>
                </c:pt>
                <c:pt idx="62">
                  <c:v>181.32049900000001</c:v>
                </c:pt>
                <c:pt idx="63">
                  <c:v>181.45480000000001</c:v>
                </c:pt>
                <c:pt idx="64">
                  <c:v>181.58867699999999</c:v>
                </c:pt>
                <c:pt idx="65">
                  <c:v>181.82272399999999</c:v>
                </c:pt>
                <c:pt idx="66">
                  <c:v>181.938163</c:v>
                </c:pt>
                <c:pt idx="67">
                  <c:v>182.10976299999999</c:v>
                </c:pt>
                <c:pt idx="68">
                  <c:v>182.33123599999999</c:v>
                </c:pt>
                <c:pt idx="69">
                  <c:v>182.446676</c:v>
                </c:pt>
                <c:pt idx="70">
                  <c:v>182.70629700000001</c:v>
                </c:pt>
                <c:pt idx="71">
                  <c:v>182.97806700000001</c:v>
                </c:pt>
                <c:pt idx="72">
                  <c:v>183.15637899999999</c:v>
                </c:pt>
                <c:pt idx="73">
                  <c:v>183.33426600000001</c:v>
                </c:pt>
                <c:pt idx="74">
                  <c:v>183.637473</c:v>
                </c:pt>
                <c:pt idx="75">
                  <c:v>183.95325399999999</c:v>
                </c:pt>
                <c:pt idx="76">
                  <c:v>184.16342700000001</c:v>
                </c:pt>
                <c:pt idx="77">
                  <c:v>184.37903700000001</c:v>
                </c:pt>
                <c:pt idx="78">
                  <c:v>184.745541</c:v>
                </c:pt>
                <c:pt idx="79">
                  <c:v>184.99258699999999</c:v>
                </c:pt>
                <c:pt idx="80">
                  <c:v>185.30250599999999</c:v>
                </c:pt>
                <c:pt idx="81">
                  <c:v>185.59356299999999</c:v>
                </c:pt>
                <c:pt idx="82">
                  <c:v>185.90976900000001</c:v>
                </c:pt>
                <c:pt idx="83">
                  <c:v>186.21968799999999</c:v>
                </c:pt>
                <c:pt idx="84">
                  <c:v>186.517032</c:v>
                </c:pt>
                <c:pt idx="85">
                  <c:v>186.964845</c:v>
                </c:pt>
                <c:pt idx="86">
                  <c:v>187.231178</c:v>
                </c:pt>
                <c:pt idx="87">
                  <c:v>187.61654300000001</c:v>
                </c:pt>
                <c:pt idx="88">
                  <c:v>188.01448300000001</c:v>
                </c:pt>
                <c:pt idx="89">
                  <c:v>188.36212499999999</c:v>
                </c:pt>
                <c:pt idx="90">
                  <c:v>188.80407500000001</c:v>
                </c:pt>
                <c:pt idx="91">
                  <c:v>189.22716399999999</c:v>
                </c:pt>
                <c:pt idx="92">
                  <c:v>189.63139100000001</c:v>
                </c:pt>
                <c:pt idx="93">
                  <c:v>190.09806499999999</c:v>
                </c:pt>
                <c:pt idx="94">
                  <c:v>190.546728</c:v>
                </c:pt>
                <c:pt idx="95">
                  <c:v>191.05826200000001</c:v>
                </c:pt>
                <c:pt idx="96">
                  <c:v>191.55637300000001</c:v>
                </c:pt>
                <c:pt idx="97">
                  <c:v>192.07377</c:v>
                </c:pt>
                <c:pt idx="98">
                  <c:v>192.61631600000001</c:v>
                </c:pt>
                <c:pt idx="99">
                  <c:v>193.15257399999999</c:v>
                </c:pt>
                <c:pt idx="100">
                  <c:v>193.745418</c:v>
                </c:pt>
                <c:pt idx="101">
                  <c:v>194.27538899999999</c:v>
                </c:pt>
                <c:pt idx="102">
                  <c:v>194.92481799999999</c:v>
                </c:pt>
                <c:pt idx="103">
                  <c:v>195.555385</c:v>
                </c:pt>
                <c:pt idx="104">
                  <c:v>196.204354</c:v>
                </c:pt>
                <c:pt idx="105">
                  <c:v>196.99206699999999</c:v>
                </c:pt>
                <c:pt idx="106">
                  <c:v>197.87906699999999</c:v>
                </c:pt>
                <c:pt idx="107">
                  <c:v>198.92827500000001</c:v>
                </c:pt>
                <c:pt idx="108">
                  <c:v>199.979185</c:v>
                </c:pt>
                <c:pt idx="109">
                  <c:v>201.14013399999999</c:v>
                </c:pt>
                <c:pt idx="110">
                  <c:v>202.13105999999999</c:v>
                </c:pt>
                <c:pt idx="111">
                  <c:v>203.468954</c:v>
                </c:pt>
                <c:pt idx="112">
                  <c:v>204.77962099999999</c:v>
                </c:pt>
                <c:pt idx="113">
                  <c:v>206.27854199999999</c:v>
                </c:pt>
                <c:pt idx="114">
                  <c:v>207.571879</c:v>
                </c:pt>
                <c:pt idx="115">
                  <c:v>208.981875</c:v>
                </c:pt>
                <c:pt idx="116">
                  <c:v>210.52560099999999</c:v>
                </c:pt>
                <c:pt idx="117">
                  <c:v>211.924162</c:v>
                </c:pt>
                <c:pt idx="118">
                  <c:v>213.537488</c:v>
                </c:pt>
                <c:pt idx="119">
                  <c:v>214.90168499999999</c:v>
                </c:pt>
                <c:pt idx="120">
                  <c:v>216.26967300000001</c:v>
                </c:pt>
                <c:pt idx="121">
                  <c:v>217.818533</c:v>
                </c:pt>
                <c:pt idx="122">
                  <c:v>219.35969299999999</c:v>
                </c:pt>
                <c:pt idx="123">
                  <c:v>221.19981899999999</c:v>
                </c:pt>
                <c:pt idx="124">
                  <c:v>222.89083400000001</c:v>
                </c:pt>
                <c:pt idx="125">
                  <c:v>224.48608899999999</c:v>
                </c:pt>
                <c:pt idx="126">
                  <c:v>226.322474</c:v>
                </c:pt>
                <c:pt idx="127">
                  <c:v>228.167012</c:v>
                </c:pt>
                <c:pt idx="128">
                  <c:v>229.90089399999999</c:v>
                </c:pt>
                <c:pt idx="129">
                  <c:v>231.49126799999999</c:v>
                </c:pt>
                <c:pt idx="130">
                  <c:v>232.98980299999999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D49-6C46-B5F4-5F667C49F678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'24.131-A340'!$C$3:$C$133</c:f>
              <c:numCache>
                <c:formatCode>General</c:formatCode>
                <c:ptCount val="131"/>
                <c:pt idx="0">
                  <c:v>0.50022199000000001</c:v>
                </c:pt>
                <c:pt idx="1">
                  <c:v>0.50327569000000005</c:v>
                </c:pt>
                <c:pt idx="2">
                  <c:v>0.50662119999999999</c:v>
                </c:pt>
                <c:pt idx="3">
                  <c:v>0.50967457999999999</c:v>
                </c:pt>
                <c:pt idx="4">
                  <c:v>0.51272795999999998</c:v>
                </c:pt>
                <c:pt idx="5">
                  <c:v>0.51578133999999998</c:v>
                </c:pt>
                <c:pt idx="6">
                  <c:v>0.51883477</c:v>
                </c:pt>
                <c:pt idx="7">
                  <c:v>0.52188818000000003</c:v>
                </c:pt>
                <c:pt idx="8">
                  <c:v>0.52494149000000001</c:v>
                </c:pt>
                <c:pt idx="9">
                  <c:v>0.52799492000000003</c:v>
                </c:pt>
                <c:pt idx="10">
                  <c:v>0.53104837999999999</c:v>
                </c:pt>
                <c:pt idx="11">
                  <c:v>0.53410175999999998</c:v>
                </c:pt>
                <c:pt idx="12">
                  <c:v>0.53715513999999998</c:v>
                </c:pt>
                <c:pt idx="13">
                  <c:v>0.54020851999999997</c:v>
                </c:pt>
                <c:pt idx="14">
                  <c:v>0.54326189999999996</c:v>
                </c:pt>
                <c:pt idx="15">
                  <c:v>0.54631532999999999</c:v>
                </c:pt>
                <c:pt idx="16">
                  <c:v>0.54936879999999999</c:v>
                </c:pt>
                <c:pt idx="17">
                  <c:v>0.55242217999999998</c:v>
                </c:pt>
                <c:pt idx="18">
                  <c:v>0.55547541</c:v>
                </c:pt>
                <c:pt idx="19">
                  <c:v>0.55852871999999998</c:v>
                </c:pt>
                <c:pt idx="20">
                  <c:v>0.56158231000000003</c:v>
                </c:pt>
                <c:pt idx="21">
                  <c:v>0.56463549000000002</c:v>
                </c:pt>
                <c:pt idx="22">
                  <c:v>0.56768892999999998</c:v>
                </c:pt>
                <c:pt idx="23">
                  <c:v>0.57074230999999997</c:v>
                </c:pt>
                <c:pt idx="24">
                  <c:v>0.57379568999999997</c:v>
                </c:pt>
                <c:pt idx="25">
                  <c:v>0.57684906999999996</c:v>
                </c:pt>
                <c:pt idx="26">
                  <c:v>0.57990259</c:v>
                </c:pt>
                <c:pt idx="27">
                  <c:v>0.58295600999999997</c:v>
                </c:pt>
                <c:pt idx="28">
                  <c:v>0.58600923999999999</c:v>
                </c:pt>
                <c:pt idx="29">
                  <c:v>0.58906261000000004</c:v>
                </c:pt>
                <c:pt idx="30">
                  <c:v>0.59211599000000004</c:v>
                </c:pt>
                <c:pt idx="31">
                  <c:v>0.59516937000000003</c:v>
                </c:pt>
                <c:pt idx="32">
                  <c:v>0.59822266000000002</c:v>
                </c:pt>
                <c:pt idx="33">
                  <c:v>0.60127600999999997</c:v>
                </c:pt>
                <c:pt idx="34">
                  <c:v>0.60432927999999997</c:v>
                </c:pt>
                <c:pt idx="35">
                  <c:v>0.60738250000000005</c:v>
                </c:pt>
                <c:pt idx="36">
                  <c:v>0.61043572999999995</c:v>
                </c:pt>
                <c:pt idx="37">
                  <c:v>0.61348910999999995</c:v>
                </c:pt>
                <c:pt idx="38">
                  <c:v>0.61654246999999995</c:v>
                </c:pt>
                <c:pt idx="39">
                  <c:v>0.61959573999999995</c:v>
                </c:pt>
                <c:pt idx="40">
                  <c:v>0.62264896999999997</c:v>
                </c:pt>
                <c:pt idx="41">
                  <c:v>0.62570216000000001</c:v>
                </c:pt>
                <c:pt idx="42">
                  <c:v>0.62875548000000003</c:v>
                </c:pt>
                <c:pt idx="43">
                  <c:v>0.63180864999999997</c:v>
                </c:pt>
                <c:pt idx="44">
                  <c:v>0.63486197</c:v>
                </c:pt>
                <c:pt idx="45">
                  <c:v>0.63791534999999999</c:v>
                </c:pt>
                <c:pt idx="46">
                  <c:v>0.64096865000000003</c:v>
                </c:pt>
                <c:pt idx="47">
                  <c:v>0.64402168000000004</c:v>
                </c:pt>
                <c:pt idx="48">
                  <c:v>0.64707482000000005</c:v>
                </c:pt>
                <c:pt idx="49">
                  <c:v>0.65012798999999999</c:v>
                </c:pt>
                <c:pt idx="50">
                  <c:v>0.65318103999999999</c:v>
                </c:pt>
                <c:pt idx="51">
                  <c:v>0.65623429</c:v>
                </c:pt>
                <c:pt idx="52">
                  <c:v>0.65928755999999999</c:v>
                </c:pt>
                <c:pt idx="53">
                  <c:v>0.66234075999999997</c:v>
                </c:pt>
                <c:pt idx="54">
                  <c:v>0.66539398000000005</c:v>
                </c:pt>
                <c:pt idx="55">
                  <c:v>0.66844727000000004</c:v>
                </c:pt>
                <c:pt idx="56">
                  <c:v>0.67120844999999996</c:v>
                </c:pt>
                <c:pt idx="57">
                  <c:v>0.67455337000000004</c:v>
                </c:pt>
                <c:pt idx="58">
                  <c:v>0.67760644000000003</c:v>
                </c:pt>
                <c:pt idx="59">
                  <c:v>0.68095147</c:v>
                </c:pt>
                <c:pt idx="60">
                  <c:v>0.68342084999999997</c:v>
                </c:pt>
                <c:pt idx="61">
                  <c:v>0.68676588999999999</c:v>
                </c:pt>
                <c:pt idx="62">
                  <c:v>0.69011093999999995</c:v>
                </c:pt>
                <c:pt idx="63">
                  <c:v>0.69287208</c:v>
                </c:pt>
                <c:pt idx="64">
                  <c:v>0.69592518999999997</c:v>
                </c:pt>
                <c:pt idx="65">
                  <c:v>0.69927008000000002</c:v>
                </c:pt>
                <c:pt idx="66">
                  <c:v>0.70203125</c:v>
                </c:pt>
                <c:pt idx="67">
                  <c:v>0.70508428999999995</c:v>
                </c:pt>
                <c:pt idx="68">
                  <c:v>0.70842919999999998</c:v>
                </c:pt>
                <c:pt idx="69">
                  <c:v>0.71119038000000001</c:v>
                </c:pt>
                <c:pt idx="70">
                  <c:v>0.71424323999999995</c:v>
                </c:pt>
                <c:pt idx="71">
                  <c:v>0.71758805999999997</c:v>
                </c:pt>
                <c:pt idx="72">
                  <c:v>0.72034911000000001</c:v>
                </c:pt>
                <c:pt idx="73">
                  <c:v>0.72340214000000003</c:v>
                </c:pt>
                <c:pt idx="74">
                  <c:v>0.72674689000000003</c:v>
                </c:pt>
                <c:pt idx="75">
                  <c:v>0.73009162000000005</c:v>
                </c:pt>
                <c:pt idx="76">
                  <c:v>0.73256063999999999</c:v>
                </c:pt>
                <c:pt idx="77">
                  <c:v>0.73561359000000004</c:v>
                </c:pt>
                <c:pt idx="78">
                  <c:v>0.73866624999999997</c:v>
                </c:pt>
                <c:pt idx="79">
                  <c:v>0.74171914000000005</c:v>
                </c:pt>
                <c:pt idx="80">
                  <c:v>0.74477190999999998</c:v>
                </c:pt>
                <c:pt idx="81">
                  <c:v>0.74782472</c:v>
                </c:pt>
                <c:pt idx="82">
                  <c:v>0.75087747000000005</c:v>
                </c:pt>
                <c:pt idx="83">
                  <c:v>0.75393023999999997</c:v>
                </c:pt>
                <c:pt idx="84">
                  <c:v>0.75698303</c:v>
                </c:pt>
                <c:pt idx="85">
                  <c:v>0.76032750000000004</c:v>
                </c:pt>
                <c:pt idx="86">
                  <c:v>0.76308838999999995</c:v>
                </c:pt>
                <c:pt idx="87">
                  <c:v>0.76614101000000001</c:v>
                </c:pt>
                <c:pt idx="88">
                  <c:v>0.76919360999999997</c:v>
                </c:pt>
                <c:pt idx="89">
                  <c:v>0.77224630000000005</c:v>
                </c:pt>
                <c:pt idx="90">
                  <c:v>0.77529881</c:v>
                </c:pt>
                <c:pt idx="91">
                  <c:v>0.77835136000000005</c:v>
                </c:pt>
                <c:pt idx="92">
                  <c:v>0.78140394999999996</c:v>
                </c:pt>
                <c:pt idx="93">
                  <c:v>0.78474838000000002</c:v>
                </c:pt>
                <c:pt idx="94">
                  <c:v>0.78750891000000001</c:v>
                </c:pt>
                <c:pt idx="95">
                  <c:v>0.79026931</c:v>
                </c:pt>
                <c:pt idx="96">
                  <c:v>0.79361369000000004</c:v>
                </c:pt>
                <c:pt idx="97">
                  <c:v>0.79666605000000001</c:v>
                </c:pt>
                <c:pt idx="98">
                  <c:v>0.79971837000000001</c:v>
                </c:pt>
                <c:pt idx="99">
                  <c:v>0.80277069999999995</c:v>
                </c:pt>
                <c:pt idx="100">
                  <c:v>0.80582290999999995</c:v>
                </c:pt>
                <c:pt idx="101">
                  <c:v>0.80887525000000005</c:v>
                </c:pt>
                <c:pt idx="102">
                  <c:v>0.81192735999999999</c:v>
                </c:pt>
                <c:pt idx="103">
                  <c:v>0.81497951000000002</c:v>
                </c:pt>
                <c:pt idx="104">
                  <c:v>0.81773965000000004</c:v>
                </c:pt>
                <c:pt idx="105">
                  <c:v>0.82020753999999996</c:v>
                </c:pt>
                <c:pt idx="106">
                  <c:v>0.82296722</c:v>
                </c:pt>
                <c:pt idx="107">
                  <c:v>0.82529582000000001</c:v>
                </c:pt>
                <c:pt idx="108">
                  <c:v>0.8274939</c:v>
                </c:pt>
                <c:pt idx="109">
                  <c:v>0.82953544000000001</c:v>
                </c:pt>
                <c:pt idx="110">
                  <c:v>0.83113826000000002</c:v>
                </c:pt>
                <c:pt idx="111">
                  <c:v>0.83291113999999999</c:v>
                </c:pt>
                <c:pt idx="112">
                  <c:v>0.83469846000000003</c:v>
                </c:pt>
                <c:pt idx="113">
                  <c:v>0.83663860000000001</c:v>
                </c:pt>
                <c:pt idx="114">
                  <c:v>0.83833446</c:v>
                </c:pt>
                <c:pt idx="115">
                  <c:v>0.83971293000000002</c:v>
                </c:pt>
                <c:pt idx="116">
                  <c:v>0.84125099999999997</c:v>
                </c:pt>
                <c:pt idx="117">
                  <c:v>0.84256677999999996</c:v>
                </c:pt>
                <c:pt idx="118">
                  <c:v>0.84412997999999995</c:v>
                </c:pt>
                <c:pt idx="119">
                  <c:v>0.84546118000000003</c:v>
                </c:pt>
                <c:pt idx="120">
                  <c:v>0.84656883000000005</c:v>
                </c:pt>
                <c:pt idx="121">
                  <c:v>0.84796811000000005</c:v>
                </c:pt>
                <c:pt idx="122">
                  <c:v>0.84924608000000001</c:v>
                </c:pt>
                <c:pt idx="123">
                  <c:v>0.85075761999999999</c:v>
                </c:pt>
                <c:pt idx="124">
                  <c:v>0.85207283</c:v>
                </c:pt>
                <c:pt idx="125">
                  <c:v>0.85353754999999998</c:v>
                </c:pt>
                <c:pt idx="126">
                  <c:v>0.85489103</c:v>
                </c:pt>
                <c:pt idx="127">
                  <c:v>0.85627534000000005</c:v>
                </c:pt>
                <c:pt idx="128">
                  <c:v>0.85765986000000005</c:v>
                </c:pt>
                <c:pt idx="129">
                  <c:v>0.85887117999999996</c:v>
                </c:pt>
                <c:pt idx="130">
                  <c:v>0.85973569000000005</c:v>
                </c:pt>
              </c:numCache>
            </c:numRef>
          </c:xVal>
          <c:yVal>
            <c:numRef>
              <c:f>'24.131-A340'!$E$3:$E$133</c:f>
              <c:numCache>
                <c:formatCode>General</c:formatCode>
                <c:ptCount val="131"/>
                <c:pt idx="0">
                  <c:v>181.37886212305588</c:v>
                </c:pt>
                <c:pt idx="1">
                  <c:v>181.37886735180311</c:v>
                </c:pt>
                <c:pt idx="2">
                  <c:v>181.37887426605488</c:v>
                </c:pt>
                <c:pt idx="3">
                  <c:v>181.3788818570267</c:v>
                </c:pt>
                <c:pt idx="4">
                  <c:v>181.37889088989314</c:v>
                </c:pt>
                <c:pt idx="5">
                  <c:v>181.37890161175312</c:v>
                </c:pt>
                <c:pt idx="6">
                  <c:v>181.3789143078254</c:v>
                </c:pt>
                <c:pt idx="7">
                  <c:v>181.37892930589527</c:v>
                </c:pt>
                <c:pt idx="8">
                  <c:v>181.37894698226521</c:v>
                </c:pt>
                <c:pt idx="9">
                  <c:v>181.37896777032489</c:v>
                </c:pt>
                <c:pt idx="10">
                  <c:v>181.3789921642234</c:v>
                </c:pt>
                <c:pt idx="11">
                  <c:v>181.3790207279342</c:v>
                </c:pt>
                <c:pt idx="12">
                  <c:v>181.37905410628787</c:v>
                </c:pt>
                <c:pt idx="13">
                  <c:v>181.37909303271954</c:v>
                </c:pt>
                <c:pt idx="14">
                  <c:v>181.37913834081687</c:v>
                </c:pt>
                <c:pt idx="15">
                  <c:v>181.37919097738623</c:v>
                </c:pt>
                <c:pt idx="16">
                  <c:v>181.37925201425278</c:v>
                </c:pt>
                <c:pt idx="17">
                  <c:v>181.37932266080864</c:v>
                </c:pt>
                <c:pt idx="18">
                  <c:v>181.37940428351502</c:v>
                </c:pt>
                <c:pt idx="19">
                  <c:v>181.3794984320856</c:v>
                </c:pt>
                <c:pt idx="20">
                  <c:v>181.37960685398099</c:v>
                </c:pt>
                <c:pt idx="21">
                  <c:v>181.37973147927255</c:v>
                </c:pt>
                <c:pt idx="22">
                  <c:v>181.37987453044852</c:v>
                </c:pt>
                <c:pt idx="23">
                  <c:v>181.38003845768787</c:v>
                </c:pt>
                <c:pt idx="24">
                  <c:v>181.38022602290891</c:v>
                </c:pt>
                <c:pt idx="25">
                  <c:v>181.38044031295166</c:v>
                </c:pt>
                <c:pt idx="26">
                  <c:v>181.38068478875215</c:v>
                </c:pt>
                <c:pt idx="27">
                  <c:v>181.38096328086553</c:v>
                </c:pt>
                <c:pt idx="28">
                  <c:v>181.38128006613789</c:v>
                </c:pt>
                <c:pt idx="29">
                  <c:v>181.3816399541206</c:v>
                </c:pt>
                <c:pt idx="30">
                  <c:v>181.38204824439464</c:v>
                </c:pt>
                <c:pt idx="31">
                  <c:v>181.38251083652699</c:v>
                </c:pt>
                <c:pt idx="32">
                  <c:v>181.38303426183376</c:v>
                </c:pt>
                <c:pt idx="33">
                  <c:v>181.38362580283197</c:v>
                </c:pt>
                <c:pt idx="34">
                  <c:v>181.38429346810105</c:v>
                </c:pt>
                <c:pt idx="35">
                  <c:v>181.38504614889698</c:v>
                </c:pt>
                <c:pt idx="36">
                  <c:v>181.38589368224638</c:v>
                </c:pt>
                <c:pt idx="37">
                  <c:v>181.38684696159527</c:v>
                </c:pt>
                <c:pt idx="38">
                  <c:v>181.38791790559793</c:v>
                </c:pt>
                <c:pt idx="39">
                  <c:v>181.38911966828661</c:v>
                </c:pt>
                <c:pt idx="40">
                  <c:v>181.39046677714086</c:v>
                </c:pt>
                <c:pt idx="41">
                  <c:v>181.39197519431329</c:v>
                </c:pt>
                <c:pt idx="42">
                  <c:v>181.39366256257924</c:v>
                </c:pt>
                <c:pt idx="43">
                  <c:v>181.39554799957585</c:v>
                </c:pt>
                <c:pt idx="44">
                  <c:v>181.39765284167916</c:v>
                </c:pt>
                <c:pt idx="45">
                  <c:v>181.4000002420434</c:v>
                </c:pt>
                <c:pt idx="46">
                  <c:v>181.40261550030874</c:v>
                </c:pt>
                <c:pt idx="47">
                  <c:v>181.40552622109797</c:v>
                </c:pt>
                <c:pt idx="48">
                  <c:v>181.40876317095859</c:v>
                </c:pt>
                <c:pt idx="49">
                  <c:v>181.41235955262903</c:v>
                </c:pt>
                <c:pt idx="50">
                  <c:v>181.41635151371358</c:v>
                </c:pt>
                <c:pt idx="51">
                  <c:v>181.42077916751745</c:v>
                </c:pt>
                <c:pt idx="52">
                  <c:v>181.42568559663343</c:v>
                </c:pt>
                <c:pt idx="53">
                  <c:v>181.43111785649799</c:v>
                </c:pt>
                <c:pt idx="54">
                  <c:v>181.43712754629394</c:v>
                </c:pt>
                <c:pt idx="55">
                  <c:v>181.44377083452446</c:v>
                </c:pt>
                <c:pt idx="56">
                  <c:v>181.45037477272825</c:v>
                </c:pt>
                <c:pt idx="57">
                  <c:v>181.45920591015096</c:v>
                </c:pt>
                <c:pt idx="58">
                  <c:v>181.46813681800919</c:v>
                </c:pt>
                <c:pt idx="59">
                  <c:v>181.47897116470386</c:v>
                </c:pt>
                <c:pt idx="60">
                  <c:v>181.48773693435444</c:v>
                </c:pt>
                <c:pt idx="61">
                  <c:v>181.50074755634446</c:v>
                </c:pt>
                <c:pt idx="62">
                  <c:v>181.51518682424722</c:v>
                </c:pt>
                <c:pt idx="63">
                  <c:v>181.52828381351478</c:v>
                </c:pt>
                <c:pt idx="64">
                  <c:v>181.54411932518795</c:v>
                </c:pt>
                <c:pt idx="65">
                  <c:v>181.5632482841292</c:v>
                </c:pt>
                <c:pt idx="66">
                  <c:v>181.58056784312157</c:v>
                </c:pt>
                <c:pt idx="67">
                  <c:v>181.60147217423395</c:v>
                </c:pt>
                <c:pt idx="68">
                  <c:v>181.62667875066992</c:v>
                </c:pt>
                <c:pt idx="69">
                  <c:v>181.64946278761556</c:v>
                </c:pt>
                <c:pt idx="70">
                  <c:v>181.67691844065067</c:v>
                </c:pt>
                <c:pt idx="71">
                  <c:v>181.70997166931897</c:v>
                </c:pt>
                <c:pt idx="72">
                  <c:v>181.73980330491526</c:v>
                </c:pt>
                <c:pt idx="73">
                  <c:v>181.77570677856914</c:v>
                </c:pt>
                <c:pt idx="74">
                  <c:v>181.81886597488261</c:v>
                </c:pt>
                <c:pt idx="75">
                  <c:v>181.86639755791487</c:v>
                </c:pt>
                <c:pt idx="76">
                  <c:v>181.90453418809847</c:v>
                </c:pt>
                <c:pt idx="77">
                  <c:v>181.95557386464418</c:v>
                </c:pt>
                <c:pt idx="78">
                  <c:v>182.01125272334471</c:v>
                </c:pt>
                <c:pt idx="79">
                  <c:v>182.07198565669611</c:v>
                </c:pt>
                <c:pt idx="80">
                  <c:v>182.13820750716022</c:v>
                </c:pt>
                <c:pt idx="81">
                  <c:v>182.21040267246917</c:v>
                </c:pt>
                <c:pt idx="82">
                  <c:v>182.28909448935687</c:v>
                </c:pt>
                <c:pt idx="83">
                  <c:v>182.37494018227611</c:v>
                </c:pt>
                <c:pt idx="84">
                  <c:v>182.46897953938944</c:v>
                </c:pt>
                <c:pt idx="85">
                  <c:v>182.58321620058473</c:v>
                </c:pt>
                <c:pt idx="86">
                  <c:v>182.68816982908538</c:v>
                </c:pt>
                <c:pt idx="87">
                  <c:v>182.81780571093424</c:v>
                </c:pt>
                <c:pt idx="88">
                  <c:v>182.96461752229226</c:v>
                </c:pt>
                <c:pt idx="89">
                  <c:v>183.1321062700043</c:v>
                </c:pt>
                <c:pt idx="90">
                  <c:v>183.32427143323207</c:v>
                </c:pt>
                <c:pt idx="91">
                  <c:v>183.54567401689062</c:v>
                </c:pt>
                <c:pt idx="92">
                  <c:v>183.80141331609278</c:v>
                </c:pt>
                <c:pt idx="93">
                  <c:v>184.1277447218921</c:v>
                </c:pt>
                <c:pt idx="94">
                  <c:v>184.43911836793635</c:v>
                </c:pt>
                <c:pt idx="95">
                  <c:v>184.7939086112645</c:v>
                </c:pt>
                <c:pt idx="96">
                  <c:v>185.28990609769409</c:v>
                </c:pt>
                <c:pt idx="97">
                  <c:v>185.81441690515308</c:v>
                </c:pt>
                <c:pt idx="98">
                  <c:v>186.41663620408298</c:v>
                </c:pt>
                <c:pt idx="99">
                  <c:v>187.10625067933313</c:v>
                </c:pt>
                <c:pt idx="100">
                  <c:v>187.89373532009878</c:v>
                </c:pt>
                <c:pt idx="101">
                  <c:v>188.79057096910162</c:v>
                </c:pt>
                <c:pt idx="102">
                  <c:v>189.80905834444411</c:v>
                </c:pt>
                <c:pt idx="103">
                  <c:v>190.96279749891718</c:v>
                </c:pt>
                <c:pt idx="104">
                  <c:v>192.13488979831564</c:v>
                </c:pt>
                <c:pt idx="105">
                  <c:v>193.29646067633328</c:v>
                </c:pt>
                <c:pt idx="106">
                  <c:v>194.73419018253841</c:v>
                </c:pt>
                <c:pt idx="107">
                  <c:v>196.0713516140255</c:v>
                </c:pt>
                <c:pt idx="108">
                  <c:v>197.44652128575257</c:v>
                </c:pt>
                <c:pt idx="109">
                  <c:v>198.82954434484822</c:v>
                </c:pt>
                <c:pt idx="110">
                  <c:v>199.99164513776753</c:v>
                </c:pt>
                <c:pt idx="111">
                  <c:v>201.36022507841727</c:v>
                </c:pt>
                <c:pt idx="112">
                  <c:v>202.83389046154073</c:v>
                </c:pt>
                <c:pt idx="113">
                  <c:v>204.54753393950463</c:v>
                </c:pt>
                <c:pt idx="114">
                  <c:v>206.14920643336882</c:v>
                </c:pt>
                <c:pt idx="115">
                  <c:v>207.52702512964757</c:v>
                </c:pt>
                <c:pt idx="116">
                  <c:v>209.14957577238832</c:v>
                </c:pt>
                <c:pt idx="117">
                  <c:v>210.61300418658837</c:v>
                </c:pt>
                <c:pt idx="118">
                  <c:v>212.44747209313388</c:v>
                </c:pt>
                <c:pt idx="119">
                  <c:v>214.09666169354426</c:v>
                </c:pt>
                <c:pt idx="120">
                  <c:v>215.53345095631769</c:v>
                </c:pt>
                <c:pt idx="121">
                  <c:v>217.43721173266442</c:v>
                </c:pt>
                <c:pt idx="122">
                  <c:v>219.26753964967367</c:v>
                </c:pt>
                <c:pt idx="123">
                  <c:v>221.55297970231007</c:v>
                </c:pt>
                <c:pt idx="124">
                  <c:v>223.6552814373573</c:v>
                </c:pt>
                <c:pt idx="125">
                  <c:v>226.13056817300111</c:v>
                </c:pt>
                <c:pt idx="126">
                  <c:v>228.55301019138977</c:v>
                </c:pt>
                <c:pt idx="127">
                  <c:v>231.17589022300388</c:v>
                </c:pt>
                <c:pt idx="128">
                  <c:v>233.95850531611913</c:v>
                </c:pt>
                <c:pt idx="129">
                  <c:v>236.534912805804</c:v>
                </c:pt>
                <c:pt idx="130">
                  <c:v>238.4609401928185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DD2-9948-915F-BBF75CCC0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10"/>
          <c:min val="1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F28 Mk4000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cl0.35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'24.142-F28'!$U$3:$U$115</c:f>
              <c:numCache>
                <c:formatCode>General</c:formatCode>
                <c:ptCount val="113"/>
                <c:pt idx="0">
                  <c:v>0.44144132000000003</c:v>
                </c:pt>
                <c:pt idx="1">
                  <c:v>0.44518766999999998</c:v>
                </c:pt>
                <c:pt idx="2">
                  <c:v>0.44842594000000002</c:v>
                </c:pt>
                <c:pt idx="3">
                  <c:v>0.45166420000000002</c:v>
                </c:pt>
                <c:pt idx="4">
                  <c:v>0.45490246000000001</c:v>
                </c:pt>
                <c:pt idx="5">
                  <c:v>0.45814073</c:v>
                </c:pt>
                <c:pt idx="6">
                  <c:v>0.46137898999999999</c:v>
                </c:pt>
                <c:pt idx="7">
                  <c:v>0.46461724999999998</c:v>
                </c:pt>
                <c:pt idx="8">
                  <c:v>0.46785552000000002</c:v>
                </c:pt>
                <c:pt idx="9">
                  <c:v>0.47109378000000002</c:v>
                </c:pt>
                <c:pt idx="10">
                  <c:v>0.47433205000000001</c:v>
                </c:pt>
                <c:pt idx="11">
                  <c:v>0.47757031</c:v>
                </c:pt>
                <c:pt idx="12">
                  <c:v>0.48080856999999999</c:v>
                </c:pt>
                <c:pt idx="13">
                  <c:v>0.48404683999999998</c:v>
                </c:pt>
                <c:pt idx="14">
                  <c:v>0.48728510000000003</c:v>
                </c:pt>
                <c:pt idx="15">
                  <c:v>0.49052398000000003</c:v>
                </c:pt>
                <c:pt idx="16">
                  <c:v>0.49376274999999997</c:v>
                </c:pt>
                <c:pt idx="17">
                  <c:v>0.49700132000000002</c:v>
                </c:pt>
                <c:pt idx="18">
                  <c:v>0.50023958000000002</c:v>
                </c:pt>
                <c:pt idx="19">
                  <c:v>0.50347805000000001</c:v>
                </c:pt>
                <c:pt idx="20">
                  <c:v>0.50671692000000002</c:v>
                </c:pt>
                <c:pt idx="21">
                  <c:v>0.50995509000000006</c:v>
                </c:pt>
                <c:pt idx="22">
                  <c:v>0.51319488000000002</c:v>
                </c:pt>
                <c:pt idx="23">
                  <c:v>0.51643313999999996</c:v>
                </c:pt>
                <c:pt idx="24">
                  <c:v>0.51967140999999994</c:v>
                </c:pt>
                <c:pt idx="25">
                  <c:v>0.52291049000000001</c:v>
                </c:pt>
                <c:pt idx="26">
                  <c:v>0.52615007999999996</c:v>
                </c:pt>
                <c:pt idx="27">
                  <c:v>0.52938865000000002</c:v>
                </c:pt>
                <c:pt idx="28">
                  <c:v>0.53237338000000001</c:v>
                </c:pt>
                <c:pt idx="29">
                  <c:v>0.53637836999999999</c:v>
                </c:pt>
                <c:pt idx="30">
                  <c:v>0.53910986999999999</c:v>
                </c:pt>
                <c:pt idx="31">
                  <c:v>0.54235323000000002</c:v>
                </c:pt>
                <c:pt idx="32">
                  <c:v>0.54559557000000003</c:v>
                </c:pt>
                <c:pt idx="33">
                  <c:v>0.54883740999999997</c:v>
                </c:pt>
                <c:pt idx="34">
                  <c:v>0.55208077</c:v>
                </c:pt>
                <c:pt idx="35">
                  <c:v>0.55532577000000005</c:v>
                </c:pt>
                <c:pt idx="36">
                  <c:v>0.55857056000000005</c:v>
                </c:pt>
                <c:pt idx="37">
                  <c:v>0.56181638</c:v>
                </c:pt>
                <c:pt idx="38">
                  <c:v>0.56480763</c:v>
                </c:pt>
                <c:pt idx="39">
                  <c:v>0.56779745999999998</c:v>
                </c:pt>
                <c:pt idx="40">
                  <c:v>0.57078943000000004</c:v>
                </c:pt>
                <c:pt idx="41">
                  <c:v>0.57378048999999998</c:v>
                </c:pt>
                <c:pt idx="42">
                  <c:v>0.57651892000000005</c:v>
                </c:pt>
                <c:pt idx="43">
                  <c:v>0.57951140000000001</c:v>
                </c:pt>
                <c:pt idx="44">
                  <c:v>0.58224953000000002</c:v>
                </c:pt>
                <c:pt idx="45">
                  <c:v>0.58524273000000004</c:v>
                </c:pt>
                <c:pt idx="46">
                  <c:v>0.58796537999999998</c:v>
                </c:pt>
                <c:pt idx="47">
                  <c:v>0.59051960999999997</c:v>
                </c:pt>
                <c:pt idx="48">
                  <c:v>0.59283425000000001</c:v>
                </c:pt>
                <c:pt idx="49">
                  <c:v>0.59582979000000003</c:v>
                </c:pt>
                <c:pt idx="50">
                  <c:v>0.59908081000000002</c:v>
                </c:pt>
                <c:pt idx="51">
                  <c:v>0.60207838999999996</c:v>
                </c:pt>
                <c:pt idx="52">
                  <c:v>0.60507363000000003</c:v>
                </c:pt>
                <c:pt idx="53">
                  <c:v>0.60806906999999999</c:v>
                </c:pt>
                <c:pt idx="54">
                  <c:v>0.61091954999999998</c:v>
                </c:pt>
                <c:pt idx="55">
                  <c:v>0.61336694000000003</c:v>
                </c:pt>
                <c:pt idx="56">
                  <c:v>0.61606855999999999</c:v>
                </c:pt>
                <c:pt idx="57">
                  <c:v>0.61840766999999996</c:v>
                </c:pt>
                <c:pt idx="58">
                  <c:v>0.62093335999999999</c:v>
                </c:pt>
                <c:pt idx="59">
                  <c:v>0.62392422000000003</c:v>
                </c:pt>
                <c:pt idx="60">
                  <c:v>0.62673539</c:v>
                </c:pt>
                <c:pt idx="61">
                  <c:v>0.62943857999999997</c:v>
                </c:pt>
                <c:pt idx="62">
                  <c:v>0.63214289999999995</c:v>
                </c:pt>
                <c:pt idx="63">
                  <c:v>0.63469993999999996</c:v>
                </c:pt>
                <c:pt idx="64">
                  <c:v>0.63725706000000004</c:v>
                </c:pt>
                <c:pt idx="65">
                  <c:v>0.63955835999999999</c:v>
                </c:pt>
                <c:pt idx="66">
                  <c:v>0.64185776999999999</c:v>
                </c:pt>
                <c:pt idx="67">
                  <c:v>0.64426702000000002</c:v>
                </c:pt>
                <c:pt idx="68">
                  <c:v>0.64652995000000002</c:v>
                </c:pt>
                <c:pt idx="69">
                  <c:v>0.64904594000000004</c:v>
                </c:pt>
                <c:pt idx="70">
                  <c:v>0.65130737999999999</c:v>
                </c:pt>
                <c:pt idx="71">
                  <c:v>0.65368762999999996</c:v>
                </c:pt>
                <c:pt idx="72">
                  <c:v>0.65587461999999996</c:v>
                </c:pt>
                <c:pt idx="73">
                  <c:v>0.65798986000000004</c:v>
                </c:pt>
                <c:pt idx="74">
                  <c:v>0.66035913000000002</c:v>
                </c:pt>
                <c:pt idx="75">
                  <c:v>0.66272938000000003</c:v>
                </c:pt>
                <c:pt idx="76">
                  <c:v>0.66499143999999999</c:v>
                </c:pt>
                <c:pt idx="77">
                  <c:v>0.66725288000000005</c:v>
                </c:pt>
                <c:pt idx="78">
                  <c:v>0.66947564000000004</c:v>
                </c:pt>
                <c:pt idx="79">
                  <c:v>0.67155045999999996</c:v>
                </c:pt>
                <c:pt idx="80">
                  <c:v>0.6737725</c:v>
                </c:pt>
                <c:pt idx="81">
                  <c:v>0.67588762000000002</c:v>
                </c:pt>
                <c:pt idx="82">
                  <c:v>0.67789547999999999</c:v>
                </c:pt>
                <c:pt idx="83">
                  <c:v>0.68030478000000005</c:v>
                </c:pt>
                <c:pt idx="84">
                  <c:v>0.68246088000000005</c:v>
                </c:pt>
                <c:pt idx="85">
                  <c:v>0.68497847000000001</c:v>
                </c:pt>
                <c:pt idx="86">
                  <c:v>0.68749461999999995</c:v>
                </c:pt>
                <c:pt idx="87">
                  <c:v>0.68980005</c:v>
                </c:pt>
                <c:pt idx="88">
                  <c:v>0.69210221000000005</c:v>
                </c:pt>
                <c:pt idx="89">
                  <c:v>0.69451076</c:v>
                </c:pt>
                <c:pt idx="90">
                  <c:v>0.69691859</c:v>
                </c:pt>
                <c:pt idx="91">
                  <c:v>0.69921944000000003</c:v>
                </c:pt>
                <c:pt idx="92">
                  <c:v>0.70141145999999999</c:v>
                </c:pt>
                <c:pt idx="93">
                  <c:v>0.70387078999999997</c:v>
                </c:pt>
                <c:pt idx="94">
                  <c:v>0.70631113999999995</c:v>
                </c:pt>
                <c:pt idx="95">
                  <c:v>0.70886612999999998</c:v>
                </c:pt>
                <c:pt idx="96">
                  <c:v>0.71138301999999998</c:v>
                </c:pt>
                <c:pt idx="97">
                  <c:v>0.71389977000000004</c:v>
                </c:pt>
                <c:pt idx="98">
                  <c:v>0.71656397999999999</c:v>
                </c:pt>
                <c:pt idx="99">
                  <c:v>0.71922942000000001</c:v>
                </c:pt>
                <c:pt idx="100">
                  <c:v>0.72174563999999997</c:v>
                </c:pt>
                <c:pt idx="101">
                  <c:v>0.72426243999999995</c:v>
                </c:pt>
                <c:pt idx="102">
                  <c:v>0.72678010000000004</c:v>
                </c:pt>
                <c:pt idx="103">
                  <c:v>0.7291512</c:v>
                </c:pt>
                <c:pt idx="104">
                  <c:v>0.73152172999999998</c:v>
                </c:pt>
                <c:pt idx="105">
                  <c:v>0.73389324</c:v>
                </c:pt>
                <c:pt idx="106">
                  <c:v>0.73626362999999995</c:v>
                </c:pt>
                <c:pt idx="107">
                  <c:v>0.73848652999999997</c:v>
                </c:pt>
                <c:pt idx="108">
                  <c:v>0.74071030999999998</c:v>
                </c:pt>
                <c:pt idx="109">
                  <c:v>0.74293328000000003</c:v>
                </c:pt>
                <c:pt idx="110">
                  <c:v>0.74500906</c:v>
                </c:pt>
                <c:pt idx="111">
                  <c:v>0.74708485000000002</c:v>
                </c:pt>
                <c:pt idx="112">
                  <c:v>0.74916192999999998</c:v>
                </c:pt>
              </c:numCache>
            </c:numRef>
          </c:xVal>
          <c:yVal>
            <c:numRef>
              <c:f>'24.142-F28'!$V$3:$V$115</c:f>
              <c:numCache>
                <c:formatCode>General</c:formatCode>
                <c:ptCount val="113"/>
                <c:pt idx="0">
                  <c:v>260.497568</c:v>
                </c:pt>
                <c:pt idx="1">
                  <c:v>260.444006</c:v>
                </c:pt>
                <c:pt idx="2">
                  <c:v>260.444006</c:v>
                </c:pt>
                <c:pt idx="3">
                  <c:v>260.444006</c:v>
                </c:pt>
                <c:pt idx="4">
                  <c:v>260.444006</c:v>
                </c:pt>
                <c:pt idx="5">
                  <c:v>260.444006</c:v>
                </c:pt>
                <c:pt idx="6">
                  <c:v>260.444006</c:v>
                </c:pt>
                <c:pt idx="7">
                  <c:v>260.444006</c:v>
                </c:pt>
                <c:pt idx="8">
                  <c:v>260.444006</c:v>
                </c:pt>
                <c:pt idx="9">
                  <c:v>260.444006</c:v>
                </c:pt>
                <c:pt idx="10">
                  <c:v>260.444006</c:v>
                </c:pt>
                <c:pt idx="11">
                  <c:v>260.444006</c:v>
                </c:pt>
                <c:pt idx="12">
                  <c:v>260.444006</c:v>
                </c:pt>
                <c:pt idx="13">
                  <c:v>260.444006</c:v>
                </c:pt>
                <c:pt idx="14">
                  <c:v>260.444006</c:v>
                </c:pt>
                <c:pt idx="15">
                  <c:v>260.48409900000001</c:v>
                </c:pt>
                <c:pt idx="16">
                  <c:v>260.517405</c:v>
                </c:pt>
                <c:pt idx="17">
                  <c:v>260.53745199999997</c:v>
                </c:pt>
                <c:pt idx="18">
                  <c:v>260.53745199999997</c:v>
                </c:pt>
                <c:pt idx="19">
                  <c:v>260.550816</c:v>
                </c:pt>
                <c:pt idx="20">
                  <c:v>260.59090900000001</c:v>
                </c:pt>
                <c:pt idx="21">
                  <c:v>260.584227</c:v>
                </c:pt>
                <c:pt idx="22">
                  <c:v>260.684459</c:v>
                </c:pt>
                <c:pt idx="23">
                  <c:v>260.684459</c:v>
                </c:pt>
                <c:pt idx="24">
                  <c:v>260.684459</c:v>
                </c:pt>
                <c:pt idx="25">
                  <c:v>260.73791599999998</c:v>
                </c:pt>
                <c:pt idx="26">
                  <c:v>260.82478300000002</c:v>
                </c:pt>
                <c:pt idx="27">
                  <c:v>260.84483</c:v>
                </c:pt>
                <c:pt idx="28">
                  <c:v>260.90496899999999</c:v>
                </c:pt>
                <c:pt idx="29">
                  <c:v>261.12547899999998</c:v>
                </c:pt>
                <c:pt idx="30">
                  <c:v>261.26580300000001</c:v>
                </c:pt>
                <c:pt idx="31">
                  <c:v>261.60001399999999</c:v>
                </c:pt>
                <c:pt idx="32">
                  <c:v>261.86719499999998</c:v>
                </c:pt>
                <c:pt idx="33">
                  <c:v>262.101069</c:v>
                </c:pt>
                <c:pt idx="34">
                  <c:v>262.43517600000001</c:v>
                </c:pt>
                <c:pt idx="35">
                  <c:v>262.87619599999999</c:v>
                </c:pt>
                <c:pt idx="36">
                  <c:v>263.30385200000001</c:v>
                </c:pt>
                <c:pt idx="37">
                  <c:v>263.79832900000002</c:v>
                </c:pt>
                <c:pt idx="38">
                  <c:v>264.28612399999997</c:v>
                </c:pt>
                <c:pt idx="39">
                  <c:v>264.68026500000002</c:v>
                </c:pt>
                <c:pt idx="40">
                  <c:v>265.21483599999999</c:v>
                </c:pt>
                <c:pt idx="41">
                  <c:v>265.68916200000001</c:v>
                </c:pt>
                <c:pt idx="42">
                  <c:v>266.28387099999998</c:v>
                </c:pt>
                <c:pt idx="43">
                  <c:v>266.85174799999999</c:v>
                </c:pt>
                <c:pt idx="44">
                  <c:v>267.42630600000001</c:v>
                </c:pt>
                <c:pt idx="45">
                  <c:v>268.04095699999999</c:v>
                </c:pt>
                <c:pt idx="46">
                  <c:v>268.61499400000002</c:v>
                </c:pt>
                <c:pt idx="47">
                  <c:v>269.25031799999999</c:v>
                </c:pt>
                <c:pt idx="48">
                  <c:v>269.84596699999997</c:v>
                </c:pt>
                <c:pt idx="49">
                  <c:v>270.61441100000002</c:v>
                </c:pt>
                <c:pt idx="50">
                  <c:v>271.44967700000001</c:v>
                </c:pt>
                <c:pt idx="51">
                  <c:v>272.351764</c:v>
                </c:pt>
                <c:pt idx="52">
                  <c:v>273.10005799999999</c:v>
                </c:pt>
                <c:pt idx="53">
                  <c:v>273.861715</c:v>
                </c:pt>
                <c:pt idx="54">
                  <c:v>274.76981599999999</c:v>
                </c:pt>
                <c:pt idx="55">
                  <c:v>275.583595</c:v>
                </c:pt>
                <c:pt idx="56">
                  <c:v>276.38267300000001</c:v>
                </c:pt>
                <c:pt idx="57">
                  <c:v>277.12885699999998</c:v>
                </c:pt>
                <c:pt idx="58">
                  <c:v>278.01778899999999</c:v>
                </c:pt>
                <c:pt idx="59">
                  <c:v>278.97237000000001</c:v>
                </c:pt>
                <c:pt idx="60">
                  <c:v>279.921381</c:v>
                </c:pt>
                <c:pt idx="61">
                  <c:v>280.82336299999997</c:v>
                </c:pt>
                <c:pt idx="62">
                  <c:v>281.79884900000002</c:v>
                </c:pt>
                <c:pt idx="63">
                  <c:v>282.769094</c:v>
                </c:pt>
                <c:pt idx="64">
                  <c:v>283.74457999999998</c:v>
                </c:pt>
                <c:pt idx="65">
                  <c:v>284.63022799999999</c:v>
                </c:pt>
                <c:pt idx="66">
                  <c:v>285.39207900000002</c:v>
                </c:pt>
                <c:pt idx="67">
                  <c:v>286.323463</c:v>
                </c:pt>
                <c:pt idx="68">
                  <c:v>287.31167499999998</c:v>
                </c:pt>
                <c:pt idx="69">
                  <c:v>288.20855299999999</c:v>
                </c:pt>
                <c:pt idx="70">
                  <c:v>289.09930600000001</c:v>
                </c:pt>
                <c:pt idx="71">
                  <c:v>290.08894500000002</c:v>
                </c:pt>
                <c:pt idx="72">
                  <c:v>291.01984900000002</c:v>
                </c:pt>
                <c:pt idx="73">
                  <c:v>291.975393</c:v>
                </c:pt>
                <c:pt idx="74">
                  <c:v>292.90337299999999</c:v>
                </c:pt>
                <c:pt idx="75">
                  <c:v>293.895669</c:v>
                </c:pt>
                <c:pt idx="76">
                  <c:v>294.82725699999997</c:v>
                </c:pt>
                <c:pt idx="77">
                  <c:v>295.71800999999999</c:v>
                </c:pt>
                <c:pt idx="78">
                  <c:v>296.69061699999997</c:v>
                </c:pt>
                <c:pt idx="79">
                  <c:v>297.61466000000001</c:v>
                </c:pt>
                <c:pt idx="80">
                  <c:v>298.54026900000002</c:v>
                </c:pt>
                <c:pt idx="81">
                  <c:v>299.48819099999997</c:v>
                </c:pt>
                <c:pt idx="82">
                  <c:v>300.43611299999998</c:v>
                </c:pt>
                <c:pt idx="83">
                  <c:v>301.37076400000001</c:v>
                </c:pt>
                <c:pt idx="84">
                  <c:v>302.38708500000001</c:v>
                </c:pt>
                <c:pt idx="85">
                  <c:v>303.38856900000002</c:v>
                </c:pt>
                <c:pt idx="86">
                  <c:v>304.44726800000001</c:v>
                </c:pt>
                <c:pt idx="87">
                  <c:v>305.301965</c:v>
                </c:pt>
                <c:pt idx="88">
                  <c:v>306.243967</c:v>
                </c:pt>
                <c:pt idx="89">
                  <c:v>307.129411</c:v>
                </c:pt>
                <c:pt idx="90">
                  <c:v>307.96707800000001</c:v>
                </c:pt>
                <c:pt idx="91">
                  <c:v>308.823666</c:v>
                </c:pt>
                <c:pt idx="92">
                  <c:v>309.57705299999998</c:v>
                </c:pt>
                <c:pt idx="93">
                  <c:v>310.41931399999999</c:v>
                </c:pt>
                <c:pt idx="94">
                  <c:v>311.374503</c:v>
                </c:pt>
                <c:pt idx="95">
                  <c:v>312.21033199999999</c:v>
                </c:pt>
                <c:pt idx="96">
                  <c:v>313.16587600000003</c:v>
                </c:pt>
                <c:pt idx="97">
                  <c:v>314.11325299999999</c:v>
                </c:pt>
                <c:pt idx="98">
                  <c:v>315.07696499999997</c:v>
                </c:pt>
                <c:pt idx="99">
                  <c:v>316.12234599999999</c:v>
                </c:pt>
                <c:pt idx="100">
                  <c:v>317.03399200000001</c:v>
                </c:pt>
                <c:pt idx="101">
                  <c:v>317.98443200000003</c:v>
                </c:pt>
                <c:pt idx="102">
                  <c:v>318.99101999999999</c:v>
                </c:pt>
                <c:pt idx="103">
                  <c:v>320.03844299999997</c:v>
                </c:pt>
                <c:pt idx="104">
                  <c:v>321.04911499999997</c:v>
                </c:pt>
                <c:pt idx="105">
                  <c:v>322.12410199999999</c:v>
                </c:pt>
                <c:pt idx="106">
                  <c:v>323.125585</c:v>
                </c:pt>
                <c:pt idx="107">
                  <c:v>324.10738099999998</c:v>
                </c:pt>
                <c:pt idx="108">
                  <c:v>325.146928</c:v>
                </c:pt>
                <c:pt idx="109">
                  <c:v>326.13397400000002</c:v>
                </c:pt>
                <c:pt idx="110">
                  <c:v>327.12101899999999</c:v>
                </c:pt>
                <c:pt idx="111">
                  <c:v>328.10806500000001</c:v>
                </c:pt>
                <c:pt idx="112">
                  <c:v>329.18017300000002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A-4848-B52B-7A563F6F2686}"/>
            </c:ext>
          </c:extLst>
        </c:ser>
        <c:ser>
          <c:idx val="2"/>
          <c:order val="1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'24.142-F28'!$U$3:$U$115</c:f>
              <c:numCache>
                <c:formatCode>General</c:formatCode>
                <c:ptCount val="113"/>
                <c:pt idx="0">
                  <c:v>0.44144132000000003</c:v>
                </c:pt>
                <c:pt idx="1">
                  <c:v>0.44518766999999998</c:v>
                </c:pt>
                <c:pt idx="2">
                  <c:v>0.44842594000000002</c:v>
                </c:pt>
                <c:pt idx="3">
                  <c:v>0.45166420000000002</c:v>
                </c:pt>
                <c:pt idx="4">
                  <c:v>0.45490246000000001</c:v>
                </c:pt>
                <c:pt idx="5">
                  <c:v>0.45814073</c:v>
                </c:pt>
                <c:pt idx="6">
                  <c:v>0.46137898999999999</c:v>
                </c:pt>
                <c:pt idx="7">
                  <c:v>0.46461724999999998</c:v>
                </c:pt>
                <c:pt idx="8">
                  <c:v>0.46785552000000002</c:v>
                </c:pt>
                <c:pt idx="9">
                  <c:v>0.47109378000000002</c:v>
                </c:pt>
                <c:pt idx="10">
                  <c:v>0.47433205000000001</c:v>
                </c:pt>
                <c:pt idx="11">
                  <c:v>0.47757031</c:v>
                </c:pt>
                <c:pt idx="12">
                  <c:v>0.48080856999999999</c:v>
                </c:pt>
                <c:pt idx="13">
                  <c:v>0.48404683999999998</c:v>
                </c:pt>
                <c:pt idx="14">
                  <c:v>0.48728510000000003</c:v>
                </c:pt>
                <c:pt idx="15">
                  <c:v>0.49052398000000003</c:v>
                </c:pt>
                <c:pt idx="16">
                  <c:v>0.49376274999999997</c:v>
                </c:pt>
                <c:pt idx="17">
                  <c:v>0.49700132000000002</c:v>
                </c:pt>
                <c:pt idx="18">
                  <c:v>0.50023958000000002</c:v>
                </c:pt>
                <c:pt idx="19">
                  <c:v>0.50347805000000001</c:v>
                </c:pt>
                <c:pt idx="20">
                  <c:v>0.50671692000000002</c:v>
                </c:pt>
                <c:pt idx="21">
                  <c:v>0.50995509000000006</c:v>
                </c:pt>
                <c:pt idx="22">
                  <c:v>0.51319488000000002</c:v>
                </c:pt>
                <c:pt idx="23">
                  <c:v>0.51643313999999996</c:v>
                </c:pt>
                <c:pt idx="24">
                  <c:v>0.51967140999999994</c:v>
                </c:pt>
                <c:pt idx="25">
                  <c:v>0.52291049000000001</c:v>
                </c:pt>
                <c:pt idx="26">
                  <c:v>0.52615007999999996</c:v>
                </c:pt>
                <c:pt idx="27">
                  <c:v>0.52938865000000002</c:v>
                </c:pt>
                <c:pt idx="28">
                  <c:v>0.53237338000000001</c:v>
                </c:pt>
                <c:pt idx="29">
                  <c:v>0.53637836999999999</c:v>
                </c:pt>
                <c:pt idx="30">
                  <c:v>0.53910986999999999</c:v>
                </c:pt>
                <c:pt idx="31">
                  <c:v>0.54235323000000002</c:v>
                </c:pt>
                <c:pt idx="32">
                  <c:v>0.54559557000000003</c:v>
                </c:pt>
                <c:pt idx="33">
                  <c:v>0.54883740999999997</c:v>
                </c:pt>
                <c:pt idx="34">
                  <c:v>0.55208077</c:v>
                </c:pt>
                <c:pt idx="35">
                  <c:v>0.55532577000000005</c:v>
                </c:pt>
                <c:pt idx="36">
                  <c:v>0.55857056000000005</c:v>
                </c:pt>
                <c:pt idx="37">
                  <c:v>0.56181638</c:v>
                </c:pt>
                <c:pt idx="38">
                  <c:v>0.56480763</c:v>
                </c:pt>
                <c:pt idx="39">
                  <c:v>0.56779745999999998</c:v>
                </c:pt>
                <c:pt idx="40">
                  <c:v>0.57078943000000004</c:v>
                </c:pt>
                <c:pt idx="41">
                  <c:v>0.57378048999999998</c:v>
                </c:pt>
                <c:pt idx="42">
                  <c:v>0.57651892000000005</c:v>
                </c:pt>
                <c:pt idx="43">
                  <c:v>0.57951140000000001</c:v>
                </c:pt>
                <c:pt idx="44">
                  <c:v>0.58224953000000002</c:v>
                </c:pt>
                <c:pt idx="45">
                  <c:v>0.58524273000000004</c:v>
                </c:pt>
                <c:pt idx="46">
                  <c:v>0.58796537999999998</c:v>
                </c:pt>
                <c:pt idx="47">
                  <c:v>0.59051960999999997</c:v>
                </c:pt>
                <c:pt idx="48">
                  <c:v>0.59283425000000001</c:v>
                </c:pt>
                <c:pt idx="49">
                  <c:v>0.59582979000000003</c:v>
                </c:pt>
                <c:pt idx="50">
                  <c:v>0.59908081000000002</c:v>
                </c:pt>
                <c:pt idx="51">
                  <c:v>0.60207838999999996</c:v>
                </c:pt>
                <c:pt idx="52">
                  <c:v>0.60507363000000003</c:v>
                </c:pt>
                <c:pt idx="53">
                  <c:v>0.60806906999999999</c:v>
                </c:pt>
                <c:pt idx="54">
                  <c:v>0.61091954999999998</c:v>
                </c:pt>
                <c:pt idx="55">
                  <c:v>0.61336694000000003</c:v>
                </c:pt>
                <c:pt idx="56">
                  <c:v>0.61606855999999999</c:v>
                </c:pt>
                <c:pt idx="57">
                  <c:v>0.61840766999999996</c:v>
                </c:pt>
                <c:pt idx="58">
                  <c:v>0.62093335999999999</c:v>
                </c:pt>
                <c:pt idx="59">
                  <c:v>0.62392422000000003</c:v>
                </c:pt>
                <c:pt idx="60">
                  <c:v>0.62673539</c:v>
                </c:pt>
                <c:pt idx="61">
                  <c:v>0.62943857999999997</c:v>
                </c:pt>
                <c:pt idx="62">
                  <c:v>0.63214289999999995</c:v>
                </c:pt>
                <c:pt idx="63">
                  <c:v>0.63469993999999996</c:v>
                </c:pt>
                <c:pt idx="64">
                  <c:v>0.63725706000000004</c:v>
                </c:pt>
                <c:pt idx="65">
                  <c:v>0.63955835999999999</c:v>
                </c:pt>
                <c:pt idx="66">
                  <c:v>0.64185776999999999</c:v>
                </c:pt>
                <c:pt idx="67">
                  <c:v>0.64426702000000002</c:v>
                </c:pt>
                <c:pt idx="68">
                  <c:v>0.64652995000000002</c:v>
                </c:pt>
                <c:pt idx="69">
                  <c:v>0.64904594000000004</c:v>
                </c:pt>
                <c:pt idx="70">
                  <c:v>0.65130737999999999</c:v>
                </c:pt>
                <c:pt idx="71">
                  <c:v>0.65368762999999996</c:v>
                </c:pt>
                <c:pt idx="72">
                  <c:v>0.65587461999999996</c:v>
                </c:pt>
                <c:pt idx="73">
                  <c:v>0.65798986000000004</c:v>
                </c:pt>
                <c:pt idx="74">
                  <c:v>0.66035913000000002</c:v>
                </c:pt>
                <c:pt idx="75">
                  <c:v>0.66272938000000003</c:v>
                </c:pt>
                <c:pt idx="76">
                  <c:v>0.66499143999999999</c:v>
                </c:pt>
                <c:pt idx="77">
                  <c:v>0.66725288000000005</c:v>
                </c:pt>
                <c:pt idx="78">
                  <c:v>0.66947564000000004</c:v>
                </c:pt>
                <c:pt idx="79">
                  <c:v>0.67155045999999996</c:v>
                </c:pt>
                <c:pt idx="80">
                  <c:v>0.6737725</c:v>
                </c:pt>
                <c:pt idx="81">
                  <c:v>0.67588762000000002</c:v>
                </c:pt>
                <c:pt idx="82">
                  <c:v>0.67789547999999999</c:v>
                </c:pt>
                <c:pt idx="83">
                  <c:v>0.68030478000000005</c:v>
                </c:pt>
                <c:pt idx="84">
                  <c:v>0.68246088000000005</c:v>
                </c:pt>
                <c:pt idx="85">
                  <c:v>0.68497847000000001</c:v>
                </c:pt>
                <c:pt idx="86">
                  <c:v>0.68749461999999995</c:v>
                </c:pt>
                <c:pt idx="87">
                  <c:v>0.68980005</c:v>
                </c:pt>
                <c:pt idx="88">
                  <c:v>0.69210221000000005</c:v>
                </c:pt>
                <c:pt idx="89">
                  <c:v>0.69451076</c:v>
                </c:pt>
                <c:pt idx="90">
                  <c:v>0.69691859</c:v>
                </c:pt>
                <c:pt idx="91">
                  <c:v>0.69921944000000003</c:v>
                </c:pt>
                <c:pt idx="92">
                  <c:v>0.70141145999999999</c:v>
                </c:pt>
                <c:pt idx="93">
                  <c:v>0.70387078999999997</c:v>
                </c:pt>
                <c:pt idx="94">
                  <c:v>0.70631113999999995</c:v>
                </c:pt>
                <c:pt idx="95">
                  <c:v>0.70886612999999998</c:v>
                </c:pt>
                <c:pt idx="96">
                  <c:v>0.71138301999999998</c:v>
                </c:pt>
                <c:pt idx="97">
                  <c:v>0.71389977000000004</c:v>
                </c:pt>
                <c:pt idx="98">
                  <c:v>0.71656397999999999</c:v>
                </c:pt>
                <c:pt idx="99">
                  <c:v>0.71922942000000001</c:v>
                </c:pt>
                <c:pt idx="100">
                  <c:v>0.72174563999999997</c:v>
                </c:pt>
                <c:pt idx="101">
                  <c:v>0.72426243999999995</c:v>
                </c:pt>
                <c:pt idx="102">
                  <c:v>0.72678010000000004</c:v>
                </c:pt>
                <c:pt idx="103">
                  <c:v>0.7291512</c:v>
                </c:pt>
                <c:pt idx="104">
                  <c:v>0.73152172999999998</c:v>
                </c:pt>
                <c:pt idx="105">
                  <c:v>0.73389324</c:v>
                </c:pt>
                <c:pt idx="106">
                  <c:v>0.73626362999999995</c:v>
                </c:pt>
                <c:pt idx="107">
                  <c:v>0.73848652999999997</c:v>
                </c:pt>
                <c:pt idx="108">
                  <c:v>0.74071030999999998</c:v>
                </c:pt>
                <c:pt idx="109">
                  <c:v>0.74293328000000003</c:v>
                </c:pt>
                <c:pt idx="110">
                  <c:v>0.74500906</c:v>
                </c:pt>
                <c:pt idx="111">
                  <c:v>0.74708485000000002</c:v>
                </c:pt>
                <c:pt idx="112">
                  <c:v>0.74916192999999998</c:v>
                </c:pt>
              </c:numCache>
            </c:numRef>
          </c:xVal>
          <c:yVal>
            <c:numRef>
              <c:f>'24.142-F28'!$W$3:$W$115</c:f>
              <c:numCache>
                <c:formatCode>General</c:formatCode>
                <c:ptCount val="113"/>
                <c:pt idx="0">
                  <c:v>252.88088669633379</c:v>
                </c:pt>
                <c:pt idx="1">
                  <c:v>253.35674303439342</c:v>
                </c:pt>
                <c:pt idx="2">
                  <c:v>253.76948683789283</c:v>
                </c:pt>
                <c:pt idx="3">
                  <c:v>254.18364139914911</c:v>
                </c:pt>
                <c:pt idx="4">
                  <c:v>254.59929341979904</c:v>
                </c:pt>
                <c:pt idx="5">
                  <c:v>255.01652752099483</c:v>
                </c:pt>
                <c:pt idx="6">
                  <c:v>255.43542256915634</c:v>
                </c:pt>
                <c:pt idx="7">
                  <c:v>255.8560596003033</c:v>
                </c:pt>
                <c:pt idx="8">
                  <c:v>256.27851815706731</c:v>
                </c:pt>
                <c:pt idx="9">
                  <c:v>256.70287251477623</c:v>
                </c:pt>
                <c:pt idx="10">
                  <c:v>257.12920097967782</c:v>
                </c:pt>
                <c:pt idx="11">
                  <c:v>257.55757554453027</c:v>
                </c:pt>
                <c:pt idx="12">
                  <c:v>257.98807121932117</c:v>
                </c:pt>
                <c:pt idx="13">
                  <c:v>258.42076223228975</c:v>
                </c:pt>
                <c:pt idx="14">
                  <c:v>258.85571810499187</c:v>
                </c:pt>
                <c:pt idx="15">
                  <c:v>259.2930957278835</c:v>
                </c:pt>
                <c:pt idx="16">
                  <c:v>259.73286822110151</c:v>
                </c:pt>
                <c:pt idx="17">
                  <c:v>260.17509376306953</c:v>
                </c:pt>
                <c:pt idx="18">
                  <c:v>260.61982716755506</c:v>
                </c:pt>
                <c:pt idx="19">
                  <c:v>261.06720992866394</c:v>
                </c:pt>
                <c:pt idx="20">
                  <c:v>261.51733910381864</c:v>
                </c:pt>
                <c:pt idx="21">
                  <c:v>261.97013142466369</c:v>
                </c:pt>
                <c:pt idx="22">
                  <c:v>262.42598250999464</c:v>
                </c:pt>
                <c:pt idx="23">
                  <c:v>262.88451933280066</c:v>
                </c:pt>
                <c:pt idx="24">
                  <c:v>263.3460281087016</c:v>
                </c:pt>
                <c:pt idx="25">
                  <c:v>263.81069439695148</c:v>
                </c:pt>
                <c:pt idx="26">
                  <c:v>264.27854773591781</c:v>
                </c:pt>
                <c:pt idx="27">
                  <c:v>264.74943744428145</c:v>
                </c:pt>
                <c:pt idx="28">
                  <c:v>265.18629894087678</c:v>
                </c:pt>
                <c:pt idx="29">
                  <c:v>265.77693296175318</c:v>
                </c:pt>
                <c:pt idx="30">
                  <c:v>266.1827426800437</c:v>
                </c:pt>
                <c:pt idx="31">
                  <c:v>266.66780841516891</c:v>
                </c:pt>
                <c:pt idx="32">
                  <c:v>267.15627559783047</c:v>
                </c:pt>
                <c:pt idx="33">
                  <c:v>267.6482944124175</c:v>
                </c:pt>
                <c:pt idx="34">
                  <c:v>268.14424824589651</c:v>
                </c:pt>
                <c:pt idx="35">
                  <c:v>268.64423681304311</c:v>
                </c:pt>
                <c:pt idx="36">
                  <c:v>269.14805436252755</c:v>
                </c:pt>
                <c:pt idx="37">
                  <c:v>269.65597260184865</c:v>
                </c:pt>
                <c:pt idx="38">
                  <c:v>270.12761237897161</c:v>
                </c:pt>
                <c:pt idx="39">
                  <c:v>270.60250221690649</c:v>
                </c:pt>
                <c:pt idx="40">
                  <c:v>271.08127183253669</c:v>
                </c:pt>
                <c:pt idx="41">
                  <c:v>271.56349911572113</c:v>
                </c:pt>
                <c:pt idx="42">
                  <c:v>272.00821081082165</c:v>
                </c:pt>
                <c:pt idx="43">
                  <c:v>272.49775343398073</c:v>
                </c:pt>
                <c:pt idx="44">
                  <c:v>272.94901158476955</c:v>
                </c:pt>
                <c:pt idx="45">
                  <c:v>273.4460041475345</c:v>
                </c:pt>
                <c:pt idx="46">
                  <c:v>273.90148432834371</c:v>
                </c:pt>
                <c:pt idx="47">
                  <c:v>274.33179006646128</c:v>
                </c:pt>
                <c:pt idx="48">
                  <c:v>274.72427896601988</c:v>
                </c:pt>
                <c:pt idx="49">
                  <c:v>275.23587586118413</c:v>
                </c:pt>
                <c:pt idx="50">
                  <c:v>275.79584141158722</c:v>
                </c:pt>
                <c:pt idx="51">
                  <c:v>276.31660038919506</c:v>
                </c:pt>
                <c:pt idx="52">
                  <c:v>276.84129042246559</c:v>
                </c:pt>
                <c:pt idx="53">
                  <c:v>277.37042709923799</c:v>
                </c:pt>
                <c:pt idx="54">
                  <c:v>277.87812350680656</c:v>
                </c:pt>
                <c:pt idx="55">
                  <c:v>278.31731966792699</c:v>
                </c:pt>
                <c:pt idx="56">
                  <c:v>278.8057267835203</c:v>
                </c:pt>
                <c:pt idx="57">
                  <c:v>279.23168335589889</c:v>
                </c:pt>
                <c:pt idx="58">
                  <c:v>279.69487821906523</c:v>
                </c:pt>
                <c:pt idx="59">
                  <c:v>280.24782825355544</c:v>
                </c:pt>
                <c:pt idx="60">
                  <c:v>280.77202284555096</c:v>
                </c:pt>
                <c:pt idx="61">
                  <c:v>281.28024125345559</c:v>
                </c:pt>
                <c:pt idx="62">
                  <c:v>281.79295546942018</c:v>
                </c:pt>
                <c:pt idx="63">
                  <c:v>282.28209020120551</c:v>
                </c:pt>
                <c:pt idx="64">
                  <c:v>282.77606273949061</c:v>
                </c:pt>
                <c:pt idx="65">
                  <c:v>283.22539558648901</c:v>
                </c:pt>
                <c:pt idx="66">
                  <c:v>283.67962700243032</c:v>
                </c:pt>
                <c:pt idx="67">
                  <c:v>284.16214187868189</c:v>
                </c:pt>
                <c:pt idx="68">
                  <c:v>284.62249539072531</c:v>
                </c:pt>
                <c:pt idx="69">
                  <c:v>285.14379655241373</c:v>
                </c:pt>
                <c:pt idx="70">
                  <c:v>285.62218978308584</c:v>
                </c:pt>
                <c:pt idx="71">
                  <c:v>286.13730211492236</c:v>
                </c:pt>
                <c:pt idx="72">
                  <c:v>286.62251231628204</c:v>
                </c:pt>
                <c:pt idx="73">
                  <c:v>287.10406489611444</c:v>
                </c:pt>
                <c:pt idx="74">
                  <c:v>287.65952543370798</c:v>
                </c:pt>
                <c:pt idx="75">
                  <c:v>288.23426525668424</c:v>
                </c:pt>
                <c:pt idx="76">
                  <c:v>288.80262989866395</c:v>
                </c:pt>
                <c:pt idx="77">
                  <c:v>289.39236610576023</c:v>
                </c:pt>
                <c:pt idx="78">
                  <c:v>289.99515481696807</c:v>
                </c:pt>
                <c:pt idx="79">
                  <c:v>290.58051029806325</c:v>
                </c:pt>
                <c:pt idx="80">
                  <c:v>291.23391601303246</c:v>
                </c:pt>
                <c:pt idx="81">
                  <c:v>291.88356163440676</c:v>
                </c:pt>
                <c:pt idx="82">
                  <c:v>292.52729895441684</c:v>
                </c:pt>
                <c:pt idx="83">
                  <c:v>293.33734212117832</c:v>
                </c:pt>
                <c:pt idx="84">
                  <c:v>294.09979481239458</c:v>
                </c:pt>
                <c:pt idx="85">
                  <c:v>295.03866098958201</c:v>
                </c:pt>
                <c:pt idx="86">
                  <c:v>296.03351232521663</c:v>
                </c:pt>
                <c:pt idx="87">
                  <c:v>296.99859761290293</c:v>
                </c:pt>
                <c:pt idx="88">
                  <c:v>298.01721439058758</c:v>
                </c:pt>
                <c:pt idx="89">
                  <c:v>299.1457834447362</c:v>
                </c:pt>
                <c:pt idx="90">
                  <c:v>300.34275178899975</c:v>
                </c:pt>
                <c:pt idx="91">
                  <c:v>301.55507100332198</c:v>
                </c:pt>
                <c:pt idx="92">
                  <c:v>302.77627943625146</c:v>
                </c:pt>
                <c:pt idx="93">
                  <c:v>304.2280932354098</c:v>
                </c:pt>
                <c:pt idx="94">
                  <c:v>305.75931080556882</c:v>
                </c:pt>
                <c:pt idx="95">
                  <c:v>307.46522875734593</c:v>
                </c:pt>
                <c:pt idx="96">
                  <c:v>309.25478781557581</c:v>
                </c:pt>
                <c:pt idx="97">
                  <c:v>311.1590013777286</c:v>
                </c:pt>
                <c:pt idx="98">
                  <c:v>313.30722554154579</c:v>
                </c:pt>
                <c:pt idx="99">
                  <c:v>315.60074874008626</c:v>
                </c:pt>
                <c:pt idx="100">
                  <c:v>317.9058779320552</c:v>
                </c:pt>
                <c:pt idx="101">
                  <c:v>320.35496862180611</c:v>
                </c:pt>
                <c:pt idx="102">
                  <c:v>322.95588630642158</c:v>
                </c:pt>
                <c:pt idx="103">
                  <c:v>325.55035482211912</c:v>
                </c:pt>
                <c:pt idx="104">
                  <c:v>328.29145421876416</c:v>
                </c:pt>
                <c:pt idx="105">
                  <c:v>331.18773274123043</c:v>
                </c:pt>
                <c:pt idx="106">
                  <c:v>334.24347908005541</c:v>
                </c:pt>
                <c:pt idx="107">
                  <c:v>337.26143527246853</c:v>
                </c:pt>
                <c:pt idx="108">
                  <c:v>340.43416897633574</c:v>
                </c:pt>
                <c:pt idx="109">
                  <c:v>343.7653071232902</c:v>
                </c:pt>
                <c:pt idx="110">
                  <c:v>347.02534309625588</c:v>
                </c:pt>
                <c:pt idx="111">
                  <c:v>350.43495939154917</c:v>
                </c:pt>
                <c:pt idx="112">
                  <c:v>354.00159436614126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8F-EE41-9B78-8A2815DD5AEC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'24.142-F28'!$O$3:$O$107</c:f>
              <c:numCache>
                <c:formatCode>General</c:formatCode>
                <c:ptCount val="105"/>
                <c:pt idx="0">
                  <c:v>0.44084536000000002</c:v>
                </c:pt>
                <c:pt idx="1">
                  <c:v>0.44406487</c:v>
                </c:pt>
                <c:pt idx="2">
                  <c:v>0.44730292999999999</c:v>
                </c:pt>
                <c:pt idx="3">
                  <c:v>0.45054128999999998</c:v>
                </c:pt>
                <c:pt idx="4">
                  <c:v>0.45377946000000002</c:v>
                </c:pt>
                <c:pt idx="5">
                  <c:v>0.45701792000000002</c:v>
                </c:pt>
                <c:pt idx="6">
                  <c:v>0.46025721000000003</c:v>
                </c:pt>
                <c:pt idx="7">
                  <c:v>0.46349638999999998</c:v>
                </c:pt>
                <c:pt idx="8">
                  <c:v>0.46673476000000003</c:v>
                </c:pt>
                <c:pt idx="9">
                  <c:v>0.46997302000000002</c:v>
                </c:pt>
                <c:pt idx="10">
                  <c:v>0.47321128000000001</c:v>
                </c:pt>
                <c:pt idx="11">
                  <c:v>0.47644955</c:v>
                </c:pt>
                <c:pt idx="12">
                  <c:v>0.47968780999999999</c:v>
                </c:pt>
                <c:pt idx="13">
                  <c:v>0.48292606999999999</c:v>
                </c:pt>
                <c:pt idx="14">
                  <c:v>0.48616433999999997</c:v>
                </c:pt>
                <c:pt idx="15">
                  <c:v>0.48940260000000002</c:v>
                </c:pt>
                <c:pt idx="16">
                  <c:v>0.49264086000000001</c:v>
                </c:pt>
                <c:pt idx="17">
                  <c:v>0.49587913</c:v>
                </c:pt>
                <c:pt idx="18">
                  <c:v>0.49911738999999999</c:v>
                </c:pt>
                <c:pt idx="19">
                  <c:v>0.50235554999999998</c:v>
                </c:pt>
                <c:pt idx="20">
                  <c:v>0.50559392000000003</c:v>
                </c:pt>
                <c:pt idx="21">
                  <c:v>0.50883217999999997</c:v>
                </c:pt>
                <c:pt idx="22">
                  <c:v>0.51207044999999995</c:v>
                </c:pt>
                <c:pt idx="23">
                  <c:v>0.51530871</c:v>
                </c:pt>
                <c:pt idx="24">
                  <c:v>0.51854697000000005</c:v>
                </c:pt>
                <c:pt idx="25">
                  <c:v>0.52178524000000004</c:v>
                </c:pt>
                <c:pt idx="26">
                  <c:v>0.52502349999999998</c:v>
                </c:pt>
                <c:pt idx="27">
                  <c:v>0.52826176999999996</c:v>
                </c:pt>
                <c:pt idx="28">
                  <c:v>0.53150003000000001</c:v>
                </c:pt>
                <c:pt idx="29">
                  <c:v>0.53473828999999995</c:v>
                </c:pt>
                <c:pt idx="30">
                  <c:v>0.53797768000000001</c:v>
                </c:pt>
                <c:pt idx="31">
                  <c:v>0.54121717000000003</c:v>
                </c:pt>
                <c:pt idx="32">
                  <c:v>0.54445940999999998</c:v>
                </c:pt>
                <c:pt idx="33">
                  <c:v>0.54770021999999996</c:v>
                </c:pt>
                <c:pt idx="34">
                  <c:v>0.55094164999999995</c:v>
                </c:pt>
                <c:pt idx="35">
                  <c:v>0.55418511999999998</c:v>
                </c:pt>
                <c:pt idx="36">
                  <c:v>0.55742796999999999</c:v>
                </c:pt>
                <c:pt idx="37">
                  <c:v>0.56067082000000001</c:v>
                </c:pt>
                <c:pt idx="38">
                  <c:v>0.56391449999999999</c:v>
                </c:pt>
                <c:pt idx="39">
                  <c:v>0.56715826999999996</c:v>
                </c:pt>
                <c:pt idx="40">
                  <c:v>0.57040325999999997</c:v>
                </c:pt>
                <c:pt idx="41">
                  <c:v>0.57364866999999997</c:v>
                </c:pt>
                <c:pt idx="42">
                  <c:v>0.57689336000000002</c:v>
                </c:pt>
                <c:pt idx="43">
                  <c:v>0.57995333000000004</c:v>
                </c:pt>
                <c:pt idx="44">
                  <c:v>0.58338630999999996</c:v>
                </c:pt>
                <c:pt idx="45">
                  <c:v>0.58661030000000003</c:v>
                </c:pt>
                <c:pt idx="46">
                  <c:v>0.58988090000000004</c:v>
                </c:pt>
                <c:pt idx="47">
                  <c:v>0.59293702000000004</c:v>
                </c:pt>
                <c:pt idx="48">
                  <c:v>0.59586585999999997</c:v>
                </c:pt>
                <c:pt idx="49">
                  <c:v>0.59848075999999995</c:v>
                </c:pt>
                <c:pt idx="50">
                  <c:v>0.60115523999999998</c:v>
                </c:pt>
                <c:pt idx="51">
                  <c:v>0.60382539000000002</c:v>
                </c:pt>
                <c:pt idx="52">
                  <c:v>0.60708653000000001</c:v>
                </c:pt>
                <c:pt idx="53">
                  <c:v>0.60993259</c:v>
                </c:pt>
                <c:pt idx="54">
                  <c:v>0.61262097000000004</c:v>
                </c:pt>
                <c:pt idx="55">
                  <c:v>0.61561621</c:v>
                </c:pt>
                <c:pt idx="56">
                  <c:v>0.61853091000000004</c:v>
                </c:pt>
                <c:pt idx="57">
                  <c:v>0.62171827000000002</c:v>
                </c:pt>
                <c:pt idx="58">
                  <c:v>0.62450877999999999</c:v>
                </c:pt>
                <c:pt idx="59">
                  <c:v>0.62761621999999995</c:v>
                </c:pt>
                <c:pt idx="60">
                  <c:v>0.63069008000000004</c:v>
                </c:pt>
                <c:pt idx="61">
                  <c:v>0.63360607999999996</c:v>
                </c:pt>
                <c:pt idx="62">
                  <c:v>0.63649504999999995</c:v>
                </c:pt>
                <c:pt idx="63">
                  <c:v>0.63941031999999998</c:v>
                </c:pt>
                <c:pt idx="64">
                  <c:v>0.64228554999999998</c:v>
                </c:pt>
                <c:pt idx="65">
                  <c:v>0.64508927999999999</c:v>
                </c:pt>
                <c:pt idx="66">
                  <c:v>0.64757812999999997</c:v>
                </c:pt>
                <c:pt idx="67">
                  <c:v>0.65053673999999995</c:v>
                </c:pt>
                <c:pt idx="68">
                  <c:v>0.65346378999999999</c:v>
                </c:pt>
                <c:pt idx="69">
                  <c:v>0.65597817000000003</c:v>
                </c:pt>
                <c:pt idx="70">
                  <c:v>0.65818469000000002</c:v>
                </c:pt>
                <c:pt idx="71">
                  <c:v>0.66049862999999998</c:v>
                </c:pt>
                <c:pt idx="72">
                  <c:v>0.66355330999999995</c:v>
                </c:pt>
                <c:pt idx="73">
                  <c:v>0.66642323999999997</c:v>
                </c:pt>
                <c:pt idx="74">
                  <c:v>0.66940778999999995</c:v>
                </c:pt>
                <c:pt idx="75">
                  <c:v>0.67200022000000004</c:v>
                </c:pt>
                <c:pt idx="76">
                  <c:v>0.67486349999999995</c:v>
                </c:pt>
                <c:pt idx="77">
                  <c:v>0.67765892999999999</c:v>
                </c:pt>
                <c:pt idx="78">
                  <c:v>0.68002499999999999</c:v>
                </c:pt>
                <c:pt idx="79">
                  <c:v>0.68244738999999999</c:v>
                </c:pt>
                <c:pt idx="80">
                  <c:v>0.68523460000000003</c:v>
                </c:pt>
                <c:pt idx="81">
                  <c:v>0.68757480999999998</c:v>
                </c:pt>
                <c:pt idx="82">
                  <c:v>0.68969325000000004</c:v>
                </c:pt>
                <c:pt idx="83">
                  <c:v>0.69255164000000002</c:v>
                </c:pt>
                <c:pt idx="84">
                  <c:v>0.69495697000000001</c:v>
                </c:pt>
                <c:pt idx="85">
                  <c:v>0.69776680999999996</c:v>
                </c:pt>
                <c:pt idx="86">
                  <c:v>0.70100435999999999</c:v>
                </c:pt>
                <c:pt idx="87">
                  <c:v>0.70412558999999997</c:v>
                </c:pt>
                <c:pt idx="88">
                  <c:v>0.70649125000000002</c:v>
                </c:pt>
                <c:pt idx="89">
                  <c:v>0.70926104999999995</c:v>
                </c:pt>
                <c:pt idx="90">
                  <c:v>0.71221864000000001</c:v>
                </c:pt>
                <c:pt idx="91">
                  <c:v>0.71508068000000002</c:v>
                </c:pt>
                <c:pt idx="92">
                  <c:v>0.71793660000000004</c:v>
                </c:pt>
                <c:pt idx="93">
                  <c:v>0.72083438</c:v>
                </c:pt>
                <c:pt idx="94">
                  <c:v>0.72360460999999998</c:v>
                </c:pt>
                <c:pt idx="95">
                  <c:v>0.72615943999999999</c:v>
                </c:pt>
                <c:pt idx="96">
                  <c:v>0.72895593999999997</c:v>
                </c:pt>
                <c:pt idx="97">
                  <c:v>0.73192813000000001</c:v>
                </c:pt>
                <c:pt idx="98">
                  <c:v>0.73473670999999996</c:v>
                </c:pt>
                <c:pt idx="99">
                  <c:v>0.73706408999999995</c:v>
                </c:pt>
                <c:pt idx="100">
                  <c:v>0.73961913000000001</c:v>
                </c:pt>
                <c:pt idx="101">
                  <c:v>0.74242969000000003</c:v>
                </c:pt>
                <c:pt idx="102">
                  <c:v>0.74494497999999998</c:v>
                </c:pt>
                <c:pt idx="103">
                  <c:v>0.74760731999999996</c:v>
                </c:pt>
                <c:pt idx="104">
                  <c:v>0.74982565999999995</c:v>
                </c:pt>
              </c:numCache>
            </c:numRef>
          </c:xVal>
          <c:yVal>
            <c:numRef>
              <c:f>'24.142-F28'!$P$3:$P$107</c:f>
              <c:numCache>
                <c:formatCode>General</c:formatCode>
                <c:ptCount val="105"/>
                <c:pt idx="0">
                  <c:v>244.64601999999999</c:v>
                </c:pt>
                <c:pt idx="1">
                  <c:v>244.74758800000001</c:v>
                </c:pt>
                <c:pt idx="2">
                  <c:v>244.73422400000001</c:v>
                </c:pt>
                <c:pt idx="3">
                  <c:v>244.740906</c:v>
                </c:pt>
                <c:pt idx="4">
                  <c:v>244.73422400000001</c:v>
                </c:pt>
                <c:pt idx="5">
                  <c:v>244.74758800000001</c:v>
                </c:pt>
                <c:pt idx="6">
                  <c:v>244.81440900000001</c:v>
                </c:pt>
                <c:pt idx="7">
                  <c:v>244.874548</c:v>
                </c:pt>
                <c:pt idx="8">
                  <c:v>244.88122999999999</c:v>
                </c:pt>
                <c:pt idx="9">
                  <c:v>244.88122999999999</c:v>
                </c:pt>
                <c:pt idx="10">
                  <c:v>244.88122999999999</c:v>
                </c:pt>
                <c:pt idx="11">
                  <c:v>244.88122999999999</c:v>
                </c:pt>
                <c:pt idx="12">
                  <c:v>244.88122999999999</c:v>
                </c:pt>
                <c:pt idx="13">
                  <c:v>244.88122999999999</c:v>
                </c:pt>
                <c:pt idx="14">
                  <c:v>244.88122999999999</c:v>
                </c:pt>
                <c:pt idx="15">
                  <c:v>244.88122999999999</c:v>
                </c:pt>
                <c:pt idx="16">
                  <c:v>244.88122999999999</c:v>
                </c:pt>
                <c:pt idx="17">
                  <c:v>244.88122999999999</c:v>
                </c:pt>
                <c:pt idx="18">
                  <c:v>244.88122999999999</c:v>
                </c:pt>
                <c:pt idx="19">
                  <c:v>244.874548</c:v>
                </c:pt>
                <c:pt idx="20">
                  <c:v>244.88122999999999</c:v>
                </c:pt>
                <c:pt idx="21">
                  <c:v>244.88122999999999</c:v>
                </c:pt>
                <c:pt idx="22">
                  <c:v>244.88122999999999</c:v>
                </c:pt>
                <c:pt idx="23">
                  <c:v>244.88122999999999</c:v>
                </c:pt>
                <c:pt idx="24">
                  <c:v>244.88122999999999</c:v>
                </c:pt>
                <c:pt idx="25">
                  <c:v>244.88122999999999</c:v>
                </c:pt>
                <c:pt idx="26">
                  <c:v>244.88122999999999</c:v>
                </c:pt>
                <c:pt idx="27">
                  <c:v>244.88122999999999</c:v>
                </c:pt>
                <c:pt idx="28">
                  <c:v>244.88122999999999</c:v>
                </c:pt>
                <c:pt idx="29">
                  <c:v>244.88122999999999</c:v>
                </c:pt>
                <c:pt idx="30">
                  <c:v>244.954734</c:v>
                </c:pt>
                <c:pt idx="31">
                  <c:v>245.034919</c:v>
                </c:pt>
                <c:pt idx="32">
                  <c:v>245.29552200000001</c:v>
                </c:pt>
                <c:pt idx="33">
                  <c:v>245.46257499999999</c:v>
                </c:pt>
                <c:pt idx="34">
                  <c:v>245.66972100000001</c:v>
                </c:pt>
                <c:pt idx="35">
                  <c:v>246.01051000000001</c:v>
                </c:pt>
                <c:pt idx="36">
                  <c:v>246.311205</c:v>
                </c:pt>
                <c:pt idx="37">
                  <c:v>246.61190099999999</c:v>
                </c:pt>
                <c:pt idx="38">
                  <c:v>246.96605400000001</c:v>
                </c:pt>
                <c:pt idx="39">
                  <c:v>247.32688899999999</c:v>
                </c:pt>
                <c:pt idx="40">
                  <c:v>247.767909</c:v>
                </c:pt>
                <c:pt idx="41">
                  <c:v>248.235658</c:v>
                </c:pt>
                <c:pt idx="42">
                  <c:v>248.656632</c:v>
                </c:pt>
                <c:pt idx="43">
                  <c:v>249.195314</c:v>
                </c:pt>
                <c:pt idx="44">
                  <c:v>249.73245399999999</c:v>
                </c:pt>
                <c:pt idx="45">
                  <c:v>250.280902</c:v>
                </c:pt>
                <c:pt idx="46">
                  <c:v>250.91519</c:v>
                </c:pt>
                <c:pt idx="47">
                  <c:v>251.38103000000001</c:v>
                </c:pt>
                <c:pt idx="48">
                  <c:v>252.05104700000001</c:v>
                </c:pt>
                <c:pt idx="49">
                  <c:v>252.588402</c:v>
                </c:pt>
                <c:pt idx="50">
                  <c:v>253.17610999999999</c:v>
                </c:pt>
                <c:pt idx="51">
                  <c:v>253.748098</c:v>
                </c:pt>
                <c:pt idx="52">
                  <c:v>254.383736</c:v>
                </c:pt>
                <c:pt idx="53">
                  <c:v>255.01308399999999</c:v>
                </c:pt>
                <c:pt idx="54">
                  <c:v>255.64613499999999</c:v>
                </c:pt>
                <c:pt idx="55">
                  <c:v>256.39453400000002</c:v>
                </c:pt>
                <c:pt idx="56">
                  <c:v>257.09912700000001</c:v>
                </c:pt>
                <c:pt idx="57">
                  <c:v>257.98776800000002</c:v>
                </c:pt>
                <c:pt idx="58">
                  <c:v>258.77949599999999</c:v>
                </c:pt>
                <c:pt idx="59">
                  <c:v>259.53045500000002</c:v>
                </c:pt>
                <c:pt idx="60">
                  <c:v>260.30368199999998</c:v>
                </c:pt>
                <c:pt idx="61">
                  <c:v>261.12128799999999</c:v>
                </c:pt>
                <c:pt idx="62">
                  <c:v>261.92065200000002</c:v>
                </c:pt>
                <c:pt idx="63">
                  <c:v>262.6764</c:v>
                </c:pt>
                <c:pt idx="64">
                  <c:v>263.41143399999999</c:v>
                </c:pt>
                <c:pt idx="65">
                  <c:v>264.223929</c:v>
                </c:pt>
                <c:pt idx="66">
                  <c:v>264.92559499999999</c:v>
                </c:pt>
                <c:pt idx="67">
                  <c:v>265.75163300000003</c:v>
                </c:pt>
                <c:pt idx="68">
                  <c:v>266.66729299999997</c:v>
                </c:pt>
                <c:pt idx="69">
                  <c:v>267.32460600000002</c:v>
                </c:pt>
                <c:pt idx="70">
                  <c:v>267.97967</c:v>
                </c:pt>
                <c:pt idx="71">
                  <c:v>268.66775200000001</c:v>
                </c:pt>
                <c:pt idx="72">
                  <c:v>269.49542300000002</c:v>
                </c:pt>
                <c:pt idx="73">
                  <c:v>270.30014199999999</c:v>
                </c:pt>
                <c:pt idx="74">
                  <c:v>271.17025999999998</c:v>
                </c:pt>
                <c:pt idx="75">
                  <c:v>271.84228200000001</c:v>
                </c:pt>
                <c:pt idx="76">
                  <c:v>272.71228500000001</c:v>
                </c:pt>
                <c:pt idx="77">
                  <c:v>273.50671599999998</c:v>
                </c:pt>
                <c:pt idx="78">
                  <c:v>274.225416</c:v>
                </c:pt>
                <c:pt idx="79">
                  <c:v>274.88490000000002</c:v>
                </c:pt>
                <c:pt idx="80">
                  <c:v>275.70772499999998</c:v>
                </c:pt>
                <c:pt idx="81">
                  <c:v>276.36594700000001</c:v>
                </c:pt>
                <c:pt idx="82">
                  <c:v>277.00676900000002</c:v>
                </c:pt>
                <c:pt idx="83">
                  <c:v>277.83490799999998</c:v>
                </c:pt>
                <c:pt idx="84">
                  <c:v>278.50903</c:v>
                </c:pt>
                <c:pt idx="85">
                  <c:v>279.370653</c:v>
                </c:pt>
                <c:pt idx="86">
                  <c:v>280.33279800000003</c:v>
                </c:pt>
                <c:pt idx="87">
                  <c:v>281.28555799999998</c:v>
                </c:pt>
                <c:pt idx="88">
                  <c:v>281.99125299999997</c:v>
                </c:pt>
                <c:pt idx="89">
                  <c:v>282.846205</c:v>
                </c:pt>
                <c:pt idx="90">
                  <c:v>283.74457999999998</c:v>
                </c:pt>
                <c:pt idx="91">
                  <c:v>284.53296599999999</c:v>
                </c:pt>
                <c:pt idx="92">
                  <c:v>285.43304899999998</c:v>
                </c:pt>
                <c:pt idx="93">
                  <c:v>286.27031899999997</c:v>
                </c:pt>
                <c:pt idx="94">
                  <c:v>287.15302800000001</c:v>
                </c:pt>
                <c:pt idx="95">
                  <c:v>287.97871600000002</c:v>
                </c:pt>
                <c:pt idx="96">
                  <c:v>288.842938</c:v>
                </c:pt>
                <c:pt idx="97">
                  <c:v>289.82120099999997</c:v>
                </c:pt>
                <c:pt idx="98">
                  <c:v>290.60033700000002</c:v>
                </c:pt>
                <c:pt idx="99">
                  <c:v>291.40070700000001</c:v>
                </c:pt>
                <c:pt idx="100">
                  <c:v>292.239462</c:v>
                </c:pt>
                <c:pt idx="101">
                  <c:v>293.14845400000002</c:v>
                </c:pt>
                <c:pt idx="102">
                  <c:v>293.99986799999999</c:v>
                </c:pt>
                <c:pt idx="103">
                  <c:v>294.84148199999998</c:v>
                </c:pt>
                <c:pt idx="104">
                  <c:v>295.52506399999999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C6A-4848-B52B-7A563F6F2686}"/>
            </c:ext>
          </c:extLst>
        </c:ser>
        <c:ser>
          <c:idx val="3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'24.142-F28'!$O$3:$O$107</c:f>
              <c:numCache>
                <c:formatCode>General</c:formatCode>
                <c:ptCount val="105"/>
                <c:pt idx="0">
                  <c:v>0.44084536000000002</c:v>
                </c:pt>
                <c:pt idx="1">
                  <c:v>0.44406487</c:v>
                </c:pt>
                <c:pt idx="2">
                  <c:v>0.44730292999999999</c:v>
                </c:pt>
                <c:pt idx="3">
                  <c:v>0.45054128999999998</c:v>
                </c:pt>
                <c:pt idx="4">
                  <c:v>0.45377946000000002</c:v>
                </c:pt>
                <c:pt idx="5">
                  <c:v>0.45701792000000002</c:v>
                </c:pt>
                <c:pt idx="6">
                  <c:v>0.46025721000000003</c:v>
                </c:pt>
                <c:pt idx="7">
                  <c:v>0.46349638999999998</c:v>
                </c:pt>
                <c:pt idx="8">
                  <c:v>0.46673476000000003</c:v>
                </c:pt>
                <c:pt idx="9">
                  <c:v>0.46997302000000002</c:v>
                </c:pt>
                <c:pt idx="10">
                  <c:v>0.47321128000000001</c:v>
                </c:pt>
                <c:pt idx="11">
                  <c:v>0.47644955</c:v>
                </c:pt>
                <c:pt idx="12">
                  <c:v>0.47968780999999999</c:v>
                </c:pt>
                <c:pt idx="13">
                  <c:v>0.48292606999999999</c:v>
                </c:pt>
                <c:pt idx="14">
                  <c:v>0.48616433999999997</c:v>
                </c:pt>
                <c:pt idx="15">
                  <c:v>0.48940260000000002</c:v>
                </c:pt>
                <c:pt idx="16">
                  <c:v>0.49264086000000001</c:v>
                </c:pt>
                <c:pt idx="17">
                  <c:v>0.49587913</c:v>
                </c:pt>
                <c:pt idx="18">
                  <c:v>0.49911738999999999</c:v>
                </c:pt>
                <c:pt idx="19">
                  <c:v>0.50235554999999998</c:v>
                </c:pt>
                <c:pt idx="20">
                  <c:v>0.50559392000000003</c:v>
                </c:pt>
                <c:pt idx="21">
                  <c:v>0.50883217999999997</c:v>
                </c:pt>
                <c:pt idx="22">
                  <c:v>0.51207044999999995</c:v>
                </c:pt>
                <c:pt idx="23">
                  <c:v>0.51530871</c:v>
                </c:pt>
                <c:pt idx="24">
                  <c:v>0.51854697000000005</c:v>
                </c:pt>
                <c:pt idx="25">
                  <c:v>0.52178524000000004</c:v>
                </c:pt>
                <c:pt idx="26">
                  <c:v>0.52502349999999998</c:v>
                </c:pt>
                <c:pt idx="27">
                  <c:v>0.52826176999999996</c:v>
                </c:pt>
                <c:pt idx="28">
                  <c:v>0.53150003000000001</c:v>
                </c:pt>
                <c:pt idx="29">
                  <c:v>0.53473828999999995</c:v>
                </c:pt>
                <c:pt idx="30">
                  <c:v>0.53797768000000001</c:v>
                </c:pt>
                <c:pt idx="31">
                  <c:v>0.54121717000000003</c:v>
                </c:pt>
                <c:pt idx="32">
                  <c:v>0.54445940999999998</c:v>
                </c:pt>
                <c:pt idx="33">
                  <c:v>0.54770021999999996</c:v>
                </c:pt>
                <c:pt idx="34">
                  <c:v>0.55094164999999995</c:v>
                </c:pt>
                <c:pt idx="35">
                  <c:v>0.55418511999999998</c:v>
                </c:pt>
                <c:pt idx="36">
                  <c:v>0.55742796999999999</c:v>
                </c:pt>
                <c:pt idx="37">
                  <c:v>0.56067082000000001</c:v>
                </c:pt>
                <c:pt idx="38">
                  <c:v>0.56391449999999999</c:v>
                </c:pt>
                <c:pt idx="39">
                  <c:v>0.56715826999999996</c:v>
                </c:pt>
                <c:pt idx="40">
                  <c:v>0.57040325999999997</c:v>
                </c:pt>
                <c:pt idx="41">
                  <c:v>0.57364866999999997</c:v>
                </c:pt>
                <c:pt idx="42">
                  <c:v>0.57689336000000002</c:v>
                </c:pt>
                <c:pt idx="43">
                  <c:v>0.57995333000000004</c:v>
                </c:pt>
                <c:pt idx="44">
                  <c:v>0.58338630999999996</c:v>
                </c:pt>
                <c:pt idx="45">
                  <c:v>0.58661030000000003</c:v>
                </c:pt>
                <c:pt idx="46">
                  <c:v>0.58988090000000004</c:v>
                </c:pt>
                <c:pt idx="47">
                  <c:v>0.59293702000000004</c:v>
                </c:pt>
                <c:pt idx="48">
                  <c:v>0.59586585999999997</c:v>
                </c:pt>
                <c:pt idx="49">
                  <c:v>0.59848075999999995</c:v>
                </c:pt>
                <c:pt idx="50">
                  <c:v>0.60115523999999998</c:v>
                </c:pt>
                <c:pt idx="51">
                  <c:v>0.60382539000000002</c:v>
                </c:pt>
                <c:pt idx="52">
                  <c:v>0.60708653000000001</c:v>
                </c:pt>
                <c:pt idx="53">
                  <c:v>0.60993259</c:v>
                </c:pt>
                <c:pt idx="54">
                  <c:v>0.61262097000000004</c:v>
                </c:pt>
                <c:pt idx="55">
                  <c:v>0.61561621</c:v>
                </c:pt>
                <c:pt idx="56">
                  <c:v>0.61853091000000004</c:v>
                </c:pt>
                <c:pt idx="57">
                  <c:v>0.62171827000000002</c:v>
                </c:pt>
                <c:pt idx="58">
                  <c:v>0.62450877999999999</c:v>
                </c:pt>
                <c:pt idx="59">
                  <c:v>0.62761621999999995</c:v>
                </c:pt>
                <c:pt idx="60">
                  <c:v>0.63069008000000004</c:v>
                </c:pt>
                <c:pt idx="61">
                  <c:v>0.63360607999999996</c:v>
                </c:pt>
                <c:pt idx="62">
                  <c:v>0.63649504999999995</c:v>
                </c:pt>
                <c:pt idx="63">
                  <c:v>0.63941031999999998</c:v>
                </c:pt>
                <c:pt idx="64">
                  <c:v>0.64228554999999998</c:v>
                </c:pt>
                <c:pt idx="65">
                  <c:v>0.64508927999999999</c:v>
                </c:pt>
                <c:pt idx="66">
                  <c:v>0.64757812999999997</c:v>
                </c:pt>
                <c:pt idx="67">
                  <c:v>0.65053673999999995</c:v>
                </c:pt>
                <c:pt idx="68">
                  <c:v>0.65346378999999999</c:v>
                </c:pt>
                <c:pt idx="69">
                  <c:v>0.65597817000000003</c:v>
                </c:pt>
                <c:pt idx="70">
                  <c:v>0.65818469000000002</c:v>
                </c:pt>
                <c:pt idx="71">
                  <c:v>0.66049862999999998</c:v>
                </c:pt>
                <c:pt idx="72">
                  <c:v>0.66355330999999995</c:v>
                </c:pt>
                <c:pt idx="73">
                  <c:v>0.66642323999999997</c:v>
                </c:pt>
                <c:pt idx="74">
                  <c:v>0.66940778999999995</c:v>
                </c:pt>
                <c:pt idx="75">
                  <c:v>0.67200022000000004</c:v>
                </c:pt>
                <c:pt idx="76">
                  <c:v>0.67486349999999995</c:v>
                </c:pt>
                <c:pt idx="77">
                  <c:v>0.67765892999999999</c:v>
                </c:pt>
                <c:pt idx="78">
                  <c:v>0.68002499999999999</c:v>
                </c:pt>
                <c:pt idx="79">
                  <c:v>0.68244738999999999</c:v>
                </c:pt>
                <c:pt idx="80">
                  <c:v>0.68523460000000003</c:v>
                </c:pt>
                <c:pt idx="81">
                  <c:v>0.68757480999999998</c:v>
                </c:pt>
                <c:pt idx="82">
                  <c:v>0.68969325000000004</c:v>
                </c:pt>
                <c:pt idx="83">
                  <c:v>0.69255164000000002</c:v>
                </c:pt>
                <c:pt idx="84">
                  <c:v>0.69495697000000001</c:v>
                </c:pt>
                <c:pt idx="85">
                  <c:v>0.69776680999999996</c:v>
                </c:pt>
                <c:pt idx="86">
                  <c:v>0.70100435999999999</c:v>
                </c:pt>
                <c:pt idx="87">
                  <c:v>0.70412558999999997</c:v>
                </c:pt>
                <c:pt idx="88">
                  <c:v>0.70649125000000002</c:v>
                </c:pt>
                <c:pt idx="89">
                  <c:v>0.70926104999999995</c:v>
                </c:pt>
                <c:pt idx="90">
                  <c:v>0.71221864000000001</c:v>
                </c:pt>
                <c:pt idx="91">
                  <c:v>0.71508068000000002</c:v>
                </c:pt>
                <c:pt idx="92">
                  <c:v>0.71793660000000004</c:v>
                </c:pt>
                <c:pt idx="93">
                  <c:v>0.72083438</c:v>
                </c:pt>
                <c:pt idx="94">
                  <c:v>0.72360460999999998</c:v>
                </c:pt>
                <c:pt idx="95">
                  <c:v>0.72615943999999999</c:v>
                </c:pt>
                <c:pt idx="96">
                  <c:v>0.72895593999999997</c:v>
                </c:pt>
                <c:pt idx="97">
                  <c:v>0.73192813000000001</c:v>
                </c:pt>
                <c:pt idx="98">
                  <c:v>0.73473670999999996</c:v>
                </c:pt>
                <c:pt idx="99">
                  <c:v>0.73706408999999995</c:v>
                </c:pt>
                <c:pt idx="100">
                  <c:v>0.73961913000000001</c:v>
                </c:pt>
                <c:pt idx="101">
                  <c:v>0.74242969000000003</c:v>
                </c:pt>
                <c:pt idx="102">
                  <c:v>0.74494497999999998</c:v>
                </c:pt>
                <c:pt idx="103">
                  <c:v>0.74760731999999996</c:v>
                </c:pt>
                <c:pt idx="104">
                  <c:v>0.74982565999999995</c:v>
                </c:pt>
              </c:numCache>
            </c:numRef>
          </c:xVal>
          <c:yVal>
            <c:numRef>
              <c:f>'24.142-F28'!$Q$3:$Q$107</c:f>
              <c:numCache>
                <c:formatCode>General</c:formatCode>
                <c:ptCount val="105"/>
                <c:pt idx="0">
                  <c:v>239.0178562089437</c:v>
                </c:pt>
                <c:pt idx="1">
                  <c:v>239.31805503819203</c:v>
                </c:pt>
                <c:pt idx="2">
                  <c:v>239.62093096847963</c:v>
                </c:pt>
                <c:pt idx="3">
                  <c:v>239.92485023019472</c:v>
                </c:pt>
                <c:pt idx="4">
                  <c:v>240.22983022381712</c:v>
                </c:pt>
                <c:pt idx="5">
                  <c:v>240.5359779518397</c:v>
                </c:pt>
                <c:pt idx="6">
                  <c:v>240.84340539214753</c:v>
                </c:pt>
                <c:pt idx="7">
                  <c:v>241.15208278892405</c:v>
                </c:pt>
                <c:pt idx="8">
                  <c:v>241.46200077246905</c:v>
                </c:pt>
                <c:pt idx="9">
                  <c:v>241.77328259649818</c:v>
                </c:pt>
                <c:pt idx="10">
                  <c:v>242.08599466364916</c:v>
                </c:pt>
                <c:pt idx="11">
                  <c:v>242.40019303169262</c:v>
                </c:pt>
                <c:pt idx="12">
                  <c:v>242.71593013048823</c:v>
                </c:pt>
                <c:pt idx="13">
                  <c:v>243.03326067454032</c:v>
                </c:pt>
                <c:pt idx="14">
                  <c:v>243.35223885939584</c:v>
                </c:pt>
                <c:pt idx="15">
                  <c:v>243.67291546395782</c:v>
                </c:pt>
                <c:pt idx="16">
                  <c:v>243.99534383497704</c:v>
                </c:pt>
                <c:pt idx="17">
                  <c:v>244.31957702643822</c:v>
                </c:pt>
                <c:pt idx="18">
                  <c:v>244.64566483757639</c:v>
                </c:pt>
                <c:pt idx="19">
                  <c:v>244.97364972396446</c:v>
                </c:pt>
                <c:pt idx="20">
                  <c:v>245.30361467314685</c:v>
                </c:pt>
                <c:pt idx="21">
                  <c:v>245.63557859053569</c:v>
                </c:pt>
                <c:pt idx="22">
                  <c:v>245.96960508842307</c:v>
                </c:pt>
                <c:pt idx="23">
                  <c:v>246.30574354201377</c:v>
                </c:pt>
                <c:pt idx="24">
                  <c:v>246.6440465020832</c:v>
                </c:pt>
                <c:pt idx="25">
                  <c:v>246.98456667800895</c:v>
                </c:pt>
                <c:pt idx="26">
                  <c:v>247.32735379880666</c:v>
                </c:pt>
                <c:pt idx="27">
                  <c:v>247.67246203581234</c:v>
                </c:pt>
                <c:pt idx="28">
                  <c:v>248.01994157645154</c:v>
                </c:pt>
                <c:pt idx="29">
                  <c:v>248.36984610818345</c:v>
                </c:pt>
                <c:pt idx="30">
                  <c:v>248.72235200730006</c:v>
                </c:pt>
                <c:pt idx="31">
                  <c:v>249.07740201557439</c:v>
                </c:pt>
                <c:pt idx="32">
                  <c:v>249.43534384974706</c:v>
                </c:pt>
                <c:pt idx="33">
                  <c:v>249.79577201428611</c:v>
                </c:pt>
                <c:pt idx="34">
                  <c:v>250.15896842127049</c:v>
                </c:pt>
                <c:pt idx="35">
                  <c:v>250.52515102139952</c:v>
                </c:pt>
                <c:pt idx="36">
                  <c:v>250.89407742841433</c:v>
                </c:pt>
                <c:pt idx="37">
                  <c:v>251.26587410341716</c:v>
                </c:pt>
                <c:pt idx="38">
                  <c:v>251.64069472004189</c:v>
                </c:pt>
                <c:pt idx="39">
                  <c:v>252.01851313263583</c:v>
                </c:pt>
                <c:pt idx="40">
                  <c:v>252.39952166228846</c:v>
                </c:pt>
                <c:pt idx="41">
                  <c:v>252.78368838281625</c:v>
                </c:pt>
                <c:pt idx="42">
                  <c:v>253.17093840691126</c:v>
                </c:pt>
                <c:pt idx="43">
                  <c:v>253.53910018556041</c:v>
                </c:pt>
                <c:pt idx="44">
                  <c:v>253.95562424005146</c:v>
                </c:pt>
                <c:pt idx="45">
                  <c:v>254.35020967807498</c:v>
                </c:pt>
                <c:pt idx="46">
                  <c:v>254.75394864381994</c:v>
                </c:pt>
                <c:pt idx="47">
                  <c:v>255.13440918476209</c:v>
                </c:pt>
                <c:pt idx="48">
                  <c:v>255.50197603122936</c:v>
                </c:pt>
                <c:pt idx="49">
                  <c:v>255.83262536474467</c:v>
                </c:pt>
                <c:pt idx="50">
                  <c:v>256.17326880254211</c:v>
                </c:pt>
                <c:pt idx="51">
                  <c:v>256.51588093392576</c:v>
                </c:pt>
                <c:pt idx="52">
                  <c:v>256.93779680527666</c:v>
                </c:pt>
                <c:pt idx="53">
                  <c:v>257.30918435940919</c:v>
                </c:pt>
                <c:pt idx="54">
                  <c:v>257.66275847512321</c:v>
                </c:pt>
                <c:pt idx="55">
                  <c:v>258.05990335350265</c:v>
                </c:pt>
                <c:pt idx="56">
                  <c:v>258.44967390415735</c:v>
                </c:pt>
                <c:pt idx="57">
                  <c:v>258.87970273025576</c:v>
                </c:pt>
                <c:pt idx="58">
                  <c:v>259.25950175129452</c:v>
                </c:pt>
                <c:pt idx="59">
                  <c:v>259.68613862721872</c:v>
                </c:pt>
                <c:pt idx="60">
                  <c:v>260.11206987999128</c:v>
                </c:pt>
                <c:pt idx="61">
                  <c:v>260.51977959601044</c:v>
                </c:pt>
                <c:pt idx="62">
                  <c:v>260.92727694560062</c:v>
                </c:pt>
                <c:pt idx="63">
                  <c:v>261.34214349356239</c:v>
                </c:pt>
                <c:pt idx="64">
                  <c:v>261.75497311382992</c:v>
                </c:pt>
                <c:pt idx="65">
                  <c:v>262.16109615010316</c:v>
                </c:pt>
                <c:pt idx="66">
                  <c:v>262.52460750464661</c:v>
                </c:pt>
                <c:pt idx="67">
                  <c:v>262.96060798690172</c:v>
                </c:pt>
                <c:pt idx="68">
                  <c:v>263.39663805240804</c:v>
                </c:pt>
                <c:pt idx="69">
                  <c:v>263.77558923292736</c:v>
                </c:pt>
                <c:pt idx="70">
                  <c:v>264.11212711778779</c:v>
                </c:pt>
                <c:pt idx="71">
                  <c:v>264.46978836431174</c:v>
                </c:pt>
                <c:pt idx="72">
                  <c:v>264.95087243149283</c:v>
                </c:pt>
                <c:pt idx="73">
                  <c:v>265.41409885997109</c:v>
                </c:pt>
                <c:pt idx="74">
                  <c:v>265.9099284712392</c:v>
                </c:pt>
                <c:pt idx="75">
                  <c:v>266.35456889984977</c:v>
                </c:pt>
                <c:pt idx="76">
                  <c:v>266.86350828202103</c:v>
                </c:pt>
                <c:pt idx="77">
                  <c:v>267.38149063488322</c:v>
                </c:pt>
                <c:pt idx="78">
                  <c:v>267.83869344697405</c:v>
                </c:pt>
                <c:pt idx="79">
                  <c:v>268.32703274523158</c:v>
                </c:pt>
                <c:pt idx="80">
                  <c:v>268.91752249950707</c:v>
                </c:pt>
                <c:pt idx="81">
                  <c:v>269.43980911452337</c:v>
                </c:pt>
                <c:pt idx="82">
                  <c:v>269.93575112291404</c:v>
                </c:pt>
                <c:pt idx="83">
                  <c:v>270.643484878339</c:v>
                </c:pt>
                <c:pt idx="84">
                  <c:v>271.27686716004331</c:v>
                </c:pt>
                <c:pt idx="85">
                  <c:v>272.06522302818593</c:v>
                </c:pt>
                <c:pt idx="86">
                  <c:v>273.04524173239258</c:v>
                </c:pt>
                <c:pt idx="87">
                  <c:v>274.07072431789197</c:v>
                </c:pt>
                <c:pt idx="88">
                  <c:v>274.90598581765903</c:v>
                </c:pt>
                <c:pt idx="89">
                  <c:v>275.95325087675269</c:v>
                </c:pt>
                <c:pt idx="90">
                  <c:v>277.16105535321753</c:v>
                </c:pt>
                <c:pt idx="91">
                  <c:v>278.42549373303973</c:v>
                </c:pt>
                <c:pt idx="92">
                  <c:v>279.78887817476067</c:v>
                </c:pt>
                <c:pt idx="93">
                  <c:v>281.28434301576578</c:v>
                </c:pt>
                <c:pt idx="94">
                  <c:v>282.82760137293599</c:v>
                </c:pt>
                <c:pt idx="95">
                  <c:v>284.35628694261868</c:v>
                </c:pt>
                <c:pt idx="96">
                  <c:v>286.15339428722388</c:v>
                </c:pt>
                <c:pt idx="97">
                  <c:v>288.21480546299915</c:v>
                </c:pt>
                <c:pt idx="98">
                  <c:v>290.31572998959115</c:v>
                </c:pt>
                <c:pt idx="99">
                  <c:v>292.17624305532388</c:v>
                </c:pt>
                <c:pt idx="100">
                  <c:v>294.35055369911618</c:v>
                </c:pt>
                <c:pt idx="101">
                  <c:v>296.91041038884435</c:v>
                </c:pt>
                <c:pt idx="102">
                  <c:v>299.35885645816603</c:v>
                </c:pt>
                <c:pt idx="103">
                  <c:v>302.12131614335192</c:v>
                </c:pt>
                <c:pt idx="104">
                  <c:v>304.56383932020049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8F-EE41-9B78-8A2815DD5AEC}"/>
            </c:ext>
          </c:extLst>
        </c:ser>
        <c:ser>
          <c:idx val="7"/>
          <c:order val="4"/>
          <c:tx>
            <c:v>cl0.25</c:v>
          </c:tx>
          <c:spPr>
            <a:ln w="19050" cap="rnd">
              <a:solidFill>
                <a:srgbClr val="FF8AD8"/>
              </a:solidFill>
              <a:round/>
            </a:ln>
            <a:effectLst/>
          </c:spPr>
          <c:marker>
            <c:symbol val="none"/>
          </c:marker>
          <c:xVal>
            <c:numRef>
              <c:f>'24.142-F28'!$I$3:$I$105</c:f>
              <c:numCache>
                <c:formatCode>General</c:formatCode>
                <c:ptCount val="103"/>
                <c:pt idx="0">
                  <c:v>0.44124434000000001</c:v>
                </c:pt>
                <c:pt idx="1">
                  <c:v>0.4444824</c:v>
                </c:pt>
                <c:pt idx="2">
                  <c:v>0.44797512</c:v>
                </c:pt>
                <c:pt idx="3">
                  <c:v>0.45121338</c:v>
                </c:pt>
                <c:pt idx="4">
                  <c:v>0.45445164999999998</c:v>
                </c:pt>
                <c:pt idx="5">
                  <c:v>0.45768990999999998</c:v>
                </c:pt>
                <c:pt idx="6">
                  <c:v>0.46092817000000003</c:v>
                </c:pt>
                <c:pt idx="7">
                  <c:v>0.46416644000000001</c:v>
                </c:pt>
                <c:pt idx="8">
                  <c:v>0.46740470000000001</c:v>
                </c:pt>
                <c:pt idx="9">
                  <c:v>0.47064296999999999</c:v>
                </c:pt>
                <c:pt idx="10">
                  <c:v>0.47388122999999999</c:v>
                </c:pt>
                <c:pt idx="11">
                  <c:v>0.47711948999999998</c:v>
                </c:pt>
                <c:pt idx="12">
                  <c:v>0.48035776000000002</c:v>
                </c:pt>
                <c:pt idx="13">
                  <c:v>0.48359602000000002</c:v>
                </c:pt>
                <c:pt idx="14">
                  <c:v>0.48683428000000001</c:v>
                </c:pt>
                <c:pt idx="15">
                  <c:v>0.49007255</c:v>
                </c:pt>
                <c:pt idx="16">
                  <c:v>0.49331080999999999</c:v>
                </c:pt>
                <c:pt idx="17">
                  <c:v>0.49654907999999998</c:v>
                </c:pt>
                <c:pt idx="18">
                  <c:v>0.49978734000000002</c:v>
                </c:pt>
                <c:pt idx="19">
                  <c:v>0.50302559999999996</c:v>
                </c:pt>
                <c:pt idx="20">
                  <c:v>0.50626386999999995</c:v>
                </c:pt>
                <c:pt idx="21">
                  <c:v>0.50950213</c:v>
                </c:pt>
                <c:pt idx="22">
                  <c:v>0.51274039000000005</c:v>
                </c:pt>
                <c:pt idx="23">
                  <c:v>0.51597866000000003</c:v>
                </c:pt>
                <c:pt idx="24">
                  <c:v>0.51921691999999997</c:v>
                </c:pt>
                <c:pt idx="25">
                  <c:v>0.52245518000000002</c:v>
                </c:pt>
                <c:pt idx="26">
                  <c:v>0.52569345000000001</c:v>
                </c:pt>
                <c:pt idx="27">
                  <c:v>0.52893171000000005</c:v>
                </c:pt>
                <c:pt idx="28">
                  <c:v>0.53216998000000004</c:v>
                </c:pt>
                <c:pt idx="29">
                  <c:v>0.53540823999999998</c:v>
                </c:pt>
                <c:pt idx="30">
                  <c:v>0.53864650000000003</c:v>
                </c:pt>
                <c:pt idx="31">
                  <c:v>0.54188477000000002</c:v>
                </c:pt>
                <c:pt idx="32">
                  <c:v>0.54512313000000001</c:v>
                </c:pt>
                <c:pt idx="33">
                  <c:v>0.54836333000000004</c:v>
                </c:pt>
                <c:pt idx="34">
                  <c:v>0.55160363999999995</c:v>
                </c:pt>
                <c:pt idx="35">
                  <c:v>0.55484557999999995</c:v>
                </c:pt>
                <c:pt idx="36">
                  <c:v>0.55808537000000003</c:v>
                </c:pt>
                <c:pt idx="37">
                  <c:v>0.56132464999999998</c:v>
                </c:pt>
                <c:pt idx="38">
                  <c:v>0.56456638999999997</c:v>
                </c:pt>
                <c:pt idx="39">
                  <c:v>0.56780790999999997</c:v>
                </c:pt>
                <c:pt idx="40">
                  <c:v>0.57105035999999998</c:v>
                </c:pt>
                <c:pt idx="41">
                  <c:v>0.57429342000000005</c:v>
                </c:pt>
                <c:pt idx="42">
                  <c:v>0.57748586999999996</c:v>
                </c:pt>
                <c:pt idx="43">
                  <c:v>0.58077891999999998</c:v>
                </c:pt>
                <c:pt idx="44">
                  <c:v>0.58402321000000001</c:v>
                </c:pt>
                <c:pt idx="45">
                  <c:v>0.58726497</c:v>
                </c:pt>
                <c:pt idx="46">
                  <c:v>0.59051003999999996</c:v>
                </c:pt>
                <c:pt idx="47">
                  <c:v>0.59375533999999996</c:v>
                </c:pt>
                <c:pt idx="48">
                  <c:v>0.59699992999999996</c:v>
                </c:pt>
                <c:pt idx="49">
                  <c:v>0.60024635000000004</c:v>
                </c:pt>
                <c:pt idx="50">
                  <c:v>0.60323680000000002</c:v>
                </c:pt>
                <c:pt idx="51">
                  <c:v>0.60571649000000005</c:v>
                </c:pt>
                <c:pt idx="52">
                  <c:v>0.60845329999999997</c:v>
                </c:pt>
                <c:pt idx="53">
                  <c:v>0.61166313000000005</c:v>
                </c:pt>
                <c:pt idx="54">
                  <c:v>0.61450727999999999</c:v>
                </c:pt>
                <c:pt idx="55">
                  <c:v>0.61749935</c:v>
                </c:pt>
                <c:pt idx="56">
                  <c:v>0.62074669999999998</c:v>
                </c:pt>
                <c:pt idx="57">
                  <c:v>0.62399393999999997</c:v>
                </c:pt>
                <c:pt idx="58">
                  <c:v>0.62724239999999998</c:v>
                </c:pt>
                <c:pt idx="59">
                  <c:v>0.63023366000000003</c:v>
                </c:pt>
                <c:pt idx="60">
                  <c:v>0.63373800999999996</c:v>
                </c:pt>
                <c:pt idx="61">
                  <c:v>0.63647675000000004</c:v>
                </c:pt>
                <c:pt idx="62">
                  <c:v>0.63921468000000004</c:v>
                </c:pt>
                <c:pt idx="63">
                  <c:v>0.64192994999999997</c:v>
                </c:pt>
                <c:pt idx="64">
                  <c:v>0.64481478999999997</c:v>
                </c:pt>
                <c:pt idx="65">
                  <c:v>0.64764962000000004</c:v>
                </c:pt>
                <c:pt idx="66">
                  <c:v>0.65023662999999998</c:v>
                </c:pt>
                <c:pt idx="67">
                  <c:v>0.65342089000000003</c:v>
                </c:pt>
                <c:pt idx="68">
                  <c:v>0.65624978</c:v>
                </c:pt>
                <c:pt idx="69">
                  <c:v>0.65912641999999999</c:v>
                </c:pt>
                <c:pt idx="70">
                  <c:v>0.66232721000000006</c:v>
                </c:pt>
                <c:pt idx="71">
                  <c:v>0.66535454999999999</c:v>
                </c:pt>
                <c:pt idx="72">
                  <c:v>0.66835049000000002</c:v>
                </c:pt>
                <c:pt idx="73">
                  <c:v>0.67133810999999999</c:v>
                </c:pt>
                <c:pt idx="74">
                  <c:v>0.67438025000000001</c:v>
                </c:pt>
                <c:pt idx="75">
                  <c:v>0.67748993000000002</c:v>
                </c:pt>
                <c:pt idx="76">
                  <c:v>0.68054908999999997</c:v>
                </c:pt>
                <c:pt idx="77">
                  <c:v>0.68337270999999999</c:v>
                </c:pt>
                <c:pt idx="78">
                  <c:v>0.68623544000000003</c:v>
                </c:pt>
                <c:pt idx="79">
                  <c:v>0.68876009999999999</c:v>
                </c:pt>
                <c:pt idx="80">
                  <c:v>0.69153242999999998</c:v>
                </c:pt>
                <c:pt idx="81">
                  <c:v>0.69436328000000003</c:v>
                </c:pt>
                <c:pt idx="82">
                  <c:v>0.69726737999999999</c:v>
                </c:pt>
                <c:pt idx="83">
                  <c:v>0.70005061999999996</c:v>
                </c:pt>
                <c:pt idx="84">
                  <c:v>0.70314750000000004</c:v>
                </c:pt>
                <c:pt idx="85">
                  <c:v>0.70586603000000003</c:v>
                </c:pt>
                <c:pt idx="86">
                  <c:v>0.70828716000000003</c:v>
                </c:pt>
                <c:pt idx="87">
                  <c:v>0.7111343</c:v>
                </c:pt>
                <c:pt idx="88">
                  <c:v>0.71371319</c:v>
                </c:pt>
                <c:pt idx="89">
                  <c:v>0.71614712999999997</c:v>
                </c:pt>
                <c:pt idx="90">
                  <c:v>0.71888297999999995</c:v>
                </c:pt>
                <c:pt idx="91">
                  <c:v>0.72205308000000001</c:v>
                </c:pt>
                <c:pt idx="92">
                  <c:v>0.72505940000000002</c:v>
                </c:pt>
                <c:pt idx="93">
                  <c:v>0.72786947999999996</c:v>
                </c:pt>
                <c:pt idx="94">
                  <c:v>0.73008810999999996</c:v>
                </c:pt>
                <c:pt idx="95">
                  <c:v>0.73275020000000002</c:v>
                </c:pt>
                <c:pt idx="96">
                  <c:v>0.73526550999999996</c:v>
                </c:pt>
                <c:pt idx="97">
                  <c:v>0.73763301999999997</c:v>
                </c:pt>
                <c:pt idx="98">
                  <c:v>0.74006519000000004</c:v>
                </c:pt>
                <c:pt idx="99">
                  <c:v>0.74221956</c:v>
                </c:pt>
                <c:pt idx="100">
                  <c:v>0.74473553999999997</c:v>
                </c:pt>
                <c:pt idx="101">
                  <c:v>0.74740010999999995</c:v>
                </c:pt>
                <c:pt idx="102">
                  <c:v>0.75017281000000002</c:v>
                </c:pt>
              </c:numCache>
            </c:numRef>
          </c:xVal>
          <c:yVal>
            <c:numRef>
              <c:f>'24.142-F28'!$J$3:$J$105</c:f>
              <c:numCache>
                <c:formatCode>General</c:formatCode>
                <c:ptCount val="103"/>
                <c:pt idx="0">
                  <c:v>230.92895100000001</c:v>
                </c:pt>
                <c:pt idx="1">
                  <c:v>230.91558699999999</c:v>
                </c:pt>
                <c:pt idx="2">
                  <c:v>230.91558699999999</c:v>
                </c:pt>
                <c:pt idx="3">
                  <c:v>230.91558699999999</c:v>
                </c:pt>
                <c:pt idx="4">
                  <c:v>230.91558699999999</c:v>
                </c:pt>
                <c:pt idx="5">
                  <c:v>230.91558699999999</c:v>
                </c:pt>
                <c:pt idx="6">
                  <c:v>230.91558699999999</c:v>
                </c:pt>
                <c:pt idx="7">
                  <c:v>230.91558699999999</c:v>
                </c:pt>
                <c:pt idx="8">
                  <c:v>230.91558699999999</c:v>
                </c:pt>
                <c:pt idx="9">
                  <c:v>230.91558699999999</c:v>
                </c:pt>
                <c:pt idx="10">
                  <c:v>230.91558699999999</c:v>
                </c:pt>
                <c:pt idx="11">
                  <c:v>230.91558699999999</c:v>
                </c:pt>
                <c:pt idx="12">
                  <c:v>230.91558699999999</c:v>
                </c:pt>
                <c:pt idx="13">
                  <c:v>230.91558699999999</c:v>
                </c:pt>
                <c:pt idx="14">
                  <c:v>230.91558699999999</c:v>
                </c:pt>
                <c:pt idx="15">
                  <c:v>230.91558699999999</c:v>
                </c:pt>
                <c:pt idx="16">
                  <c:v>230.91558699999999</c:v>
                </c:pt>
                <c:pt idx="17">
                  <c:v>230.91558699999999</c:v>
                </c:pt>
                <c:pt idx="18">
                  <c:v>230.91558699999999</c:v>
                </c:pt>
                <c:pt idx="19">
                  <c:v>230.91558699999999</c:v>
                </c:pt>
                <c:pt idx="20">
                  <c:v>230.91558699999999</c:v>
                </c:pt>
                <c:pt idx="21">
                  <c:v>230.91558699999999</c:v>
                </c:pt>
                <c:pt idx="22">
                  <c:v>230.91558699999999</c:v>
                </c:pt>
                <c:pt idx="23">
                  <c:v>230.91558699999999</c:v>
                </c:pt>
                <c:pt idx="24">
                  <c:v>230.91558699999999</c:v>
                </c:pt>
                <c:pt idx="25">
                  <c:v>230.91558699999999</c:v>
                </c:pt>
                <c:pt idx="26">
                  <c:v>230.91558699999999</c:v>
                </c:pt>
                <c:pt idx="27">
                  <c:v>230.91558699999999</c:v>
                </c:pt>
                <c:pt idx="28">
                  <c:v>230.91558699999999</c:v>
                </c:pt>
                <c:pt idx="29">
                  <c:v>230.91558699999999</c:v>
                </c:pt>
                <c:pt idx="30">
                  <c:v>230.91558699999999</c:v>
                </c:pt>
                <c:pt idx="31">
                  <c:v>230.91558699999999</c:v>
                </c:pt>
                <c:pt idx="32">
                  <c:v>230.922269</c:v>
                </c:pt>
                <c:pt idx="33">
                  <c:v>231.04922999999999</c:v>
                </c:pt>
                <c:pt idx="34">
                  <c:v>231.182872</c:v>
                </c:pt>
                <c:pt idx="35">
                  <c:v>231.423429</c:v>
                </c:pt>
                <c:pt idx="36">
                  <c:v>231.52366000000001</c:v>
                </c:pt>
                <c:pt idx="37">
                  <c:v>231.59048200000001</c:v>
                </c:pt>
                <c:pt idx="38">
                  <c:v>231.81767400000001</c:v>
                </c:pt>
                <c:pt idx="39">
                  <c:v>232.03150199999999</c:v>
                </c:pt>
                <c:pt idx="40">
                  <c:v>232.30546899999999</c:v>
                </c:pt>
                <c:pt idx="41">
                  <c:v>232.619529</c:v>
                </c:pt>
                <c:pt idx="42">
                  <c:v>232.83279999999999</c:v>
                </c:pt>
                <c:pt idx="43">
                  <c:v>233.20755600000001</c:v>
                </c:pt>
                <c:pt idx="44">
                  <c:v>233.60180199999999</c:v>
                </c:pt>
                <c:pt idx="45">
                  <c:v>233.831221</c:v>
                </c:pt>
                <c:pt idx="46">
                  <c:v>234.27669599999999</c:v>
                </c:pt>
                <c:pt idx="47">
                  <c:v>234.737763</c:v>
                </c:pt>
                <c:pt idx="48">
                  <c:v>235.15205499999999</c:v>
                </c:pt>
                <c:pt idx="49">
                  <c:v>235.68662499999999</c:v>
                </c:pt>
                <c:pt idx="50">
                  <c:v>236.12096299999999</c:v>
                </c:pt>
                <c:pt idx="51">
                  <c:v>236.43481399999999</c:v>
                </c:pt>
                <c:pt idx="52">
                  <c:v>236.92260899999999</c:v>
                </c:pt>
                <c:pt idx="53">
                  <c:v>237.484117</c:v>
                </c:pt>
                <c:pt idx="54">
                  <c:v>238.01889600000001</c:v>
                </c:pt>
                <c:pt idx="55">
                  <c:v>238.560148</c:v>
                </c:pt>
                <c:pt idx="56">
                  <c:v>239.15485699999999</c:v>
                </c:pt>
                <c:pt idx="57">
                  <c:v>239.742884</c:v>
                </c:pt>
                <c:pt idx="58">
                  <c:v>240.41109700000001</c:v>
                </c:pt>
                <c:pt idx="59">
                  <c:v>240.898788</c:v>
                </c:pt>
                <c:pt idx="60">
                  <c:v>241.66065399999999</c:v>
                </c:pt>
                <c:pt idx="61">
                  <c:v>242.275306</c:v>
                </c:pt>
                <c:pt idx="62">
                  <c:v>242.8365</c:v>
                </c:pt>
                <c:pt idx="63">
                  <c:v>243.39717999999999</c:v>
                </c:pt>
                <c:pt idx="64">
                  <c:v>244.06357499999999</c:v>
                </c:pt>
                <c:pt idx="65">
                  <c:v>244.59974600000001</c:v>
                </c:pt>
                <c:pt idx="66">
                  <c:v>245.121996</c:v>
                </c:pt>
                <c:pt idx="67">
                  <c:v>245.85570200000001</c:v>
                </c:pt>
                <c:pt idx="68">
                  <c:v>246.44898000000001</c:v>
                </c:pt>
                <c:pt idx="69">
                  <c:v>247.11076399999999</c:v>
                </c:pt>
                <c:pt idx="70">
                  <c:v>247.673677</c:v>
                </c:pt>
                <c:pt idx="71">
                  <c:v>248.38176000000001</c:v>
                </c:pt>
                <c:pt idx="72">
                  <c:v>249.08124799999999</c:v>
                </c:pt>
                <c:pt idx="73">
                  <c:v>249.677922</c:v>
                </c:pt>
                <c:pt idx="74">
                  <c:v>250.44322199999999</c:v>
                </c:pt>
                <c:pt idx="75">
                  <c:v>251.25200000000001</c:v>
                </c:pt>
                <c:pt idx="76">
                  <c:v>251.94701499999999</c:v>
                </c:pt>
                <c:pt idx="77">
                  <c:v>252.60958600000001</c:v>
                </c:pt>
                <c:pt idx="78">
                  <c:v>253.399295</c:v>
                </c:pt>
                <c:pt idx="79">
                  <c:v>254.00254100000001</c:v>
                </c:pt>
                <c:pt idx="80">
                  <c:v>254.73386099999999</c:v>
                </c:pt>
                <c:pt idx="81">
                  <c:v>255.50389699999999</c:v>
                </c:pt>
                <c:pt idx="82">
                  <c:v>256.11186600000002</c:v>
                </c:pt>
                <c:pt idx="83">
                  <c:v>256.749236</c:v>
                </c:pt>
                <c:pt idx="84">
                  <c:v>257.67349400000001</c:v>
                </c:pt>
                <c:pt idx="85">
                  <c:v>258.39326199999999</c:v>
                </c:pt>
                <c:pt idx="86">
                  <c:v>259.10398300000003</c:v>
                </c:pt>
                <c:pt idx="87">
                  <c:v>259.91723200000001</c:v>
                </c:pt>
                <c:pt idx="88">
                  <c:v>260.71129100000002</c:v>
                </c:pt>
                <c:pt idx="89">
                  <c:v>261.46570300000002</c:v>
                </c:pt>
                <c:pt idx="90">
                  <c:v>262.28159099999999</c:v>
                </c:pt>
                <c:pt idx="91">
                  <c:v>263.25551100000001</c:v>
                </c:pt>
                <c:pt idx="92">
                  <c:v>264.13176700000002</c:v>
                </c:pt>
                <c:pt idx="93">
                  <c:v>265.00938300000001</c:v>
                </c:pt>
                <c:pt idx="94">
                  <c:v>265.71208999999999</c:v>
                </c:pt>
                <c:pt idx="95">
                  <c:v>266.53716600000001</c:v>
                </c:pt>
                <c:pt idx="96">
                  <c:v>267.38960100000003</c:v>
                </c:pt>
                <c:pt idx="97">
                  <c:v>268.20280500000001</c:v>
                </c:pt>
                <c:pt idx="98">
                  <c:v>268.96584000000001</c:v>
                </c:pt>
                <c:pt idx="99">
                  <c:v>269.74375099999997</c:v>
                </c:pt>
                <c:pt idx="100">
                  <c:v>270.640084</c:v>
                </c:pt>
                <c:pt idx="101">
                  <c:v>271.62829599999998</c:v>
                </c:pt>
                <c:pt idx="102">
                  <c:v>272.67313200000001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C6A-4848-B52B-7A563F6F2686}"/>
            </c:ext>
          </c:extLst>
        </c:ser>
        <c:ser>
          <c:idx val="4"/>
          <c:order val="5"/>
          <c:tx>
            <c:v>cl0.25neu</c:v>
          </c:tx>
          <c:spPr>
            <a:ln>
              <a:solidFill>
                <a:srgbClr val="FF8AD8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'24.142-F28'!$I$3:$I$105</c:f>
              <c:numCache>
                <c:formatCode>General</c:formatCode>
                <c:ptCount val="103"/>
                <c:pt idx="0">
                  <c:v>0.44124434000000001</c:v>
                </c:pt>
                <c:pt idx="1">
                  <c:v>0.4444824</c:v>
                </c:pt>
                <c:pt idx="2">
                  <c:v>0.44797512</c:v>
                </c:pt>
                <c:pt idx="3">
                  <c:v>0.45121338</c:v>
                </c:pt>
                <c:pt idx="4">
                  <c:v>0.45445164999999998</c:v>
                </c:pt>
                <c:pt idx="5">
                  <c:v>0.45768990999999998</c:v>
                </c:pt>
                <c:pt idx="6">
                  <c:v>0.46092817000000003</c:v>
                </c:pt>
                <c:pt idx="7">
                  <c:v>0.46416644000000001</c:v>
                </c:pt>
                <c:pt idx="8">
                  <c:v>0.46740470000000001</c:v>
                </c:pt>
                <c:pt idx="9">
                  <c:v>0.47064296999999999</c:v>
                </c:pt>
                <c:pt idx="10">
                  <c:v>0.47388122999999999</c:v>
                </c:pt>
                <c:pt idx="11">
                  <c:v>0.47711948999999998</c:v>
                </c:pt>
                <c:pt idx="12">
                  <c:v>0.48035776000000002</c:v>
                </c:pt>
                <c:pt idx="13">
                  <c:v>0.48359602000000002</c:v>
                </c:pt>
                <c:pt idx="14">
                  <c:v>0.48683428000000001</c:v>
                </c:pt>
                <c:pt idx="15">
                  <c:v>0.49007255</c:v>
                </c:pt>
                <c:pt idx="16">
                  <c:v>0.49331080999999999</c:v>
                </c:pt>
                <c:pt idx="17">
                  <c:v>0.49654907999999998</c:v>
                </c:pt>
                <c:pt idx="18">
                  <c:v>0.49978734000000002</c:v>
                </c:pt>
                <c:pt idx="19">
                  <c:v>0.50302559999999996</c:v>
                </c:pt>
                <c:pt idx="20">
                  <c:v>0.50626386999999995</c:v>
                </c:pt>
                <c:pt idx="21">
                  <c:v>0.50950213</c:v>
                </c:pt>
                <c:pt idx="22">
                  <c:v>0.51274039000000005</c:v>
                </c:pt>
                <c:pt idx="23">
                  <c:v>0.51597866000000003</c:v>
                </c:pt>
                <c:pt idx="24">
                  <c:v>0.51921691999999997</c:v>
                </c:pt>
                <c:pt idx="25">
                  <c:v>0.52245518000000002</c:v>
                </c:pt>
                <c:pt idx="26">
                  <c:v>0.52569345000000001</c:v>
                </c:pt>
                <c:pt idx="27">
                  <c:v>0.52893171000000005</c:v>
                </c:pt>
                <c:pt idx="28">
                  <c:v>0.53216998000000004</c:v>
                </c:pt>
                <c:pt idx="29">
                  <c:v>0.53540823999999998</c:v>
                </c:pt>
                <c:pt idx="30">
                  <c:v>0.53864650000000003</c:v>
                </c:pt>
                <c:pt idx="31">
                  <c:v>0.54188477000000002</c:v>
                </c:pt>
                <c:pt idx="32">
                  <c:v>0.54512313000000001</c:v>
                </c:pt>
                <c:pt idx="33">
                  <c:v>0.54836333000000004</c:v>
                </c:pt>
                <c:pt idx="34">
                  <c:v>0.55160363999999995</c:v>
                </c:pt>
                <c:pt idx="35">
                  <c:v>0.55484557999999995</c:v>
                </c:pt>
                <c:pt idx="36">
                  <c:v>0.55808537000000003</c:v>
                </c:pt>
                <c:pt idx="37">
                  <c:v>0.56132464999999998</c:v>
                </c:pt>
                <c:pt idx="38">
                  <c:v>0.56456638999999997</c:v>
                </c:pt>
                <c:pt idx="39">
                  <c:v>0.56780790999999997</c:v>
                </c:pt>
                <c:pt idx="40">
                  <c:v>0.57105035999999998</c:v>
                </c:pt>
                <c:pt idx="41">
                  <c:v>0.57429342000000005</c:v>
                </c:pt>
                <c:pt idx="42">
                  <c:v>0.57748586999999996</c:v>
                </c:pt>
                <c:pt idx="43">
                  <c:v>0.58077891999999998</c:v>
                </c:pt>
                <c:pt idx="44">
                  <c:v>0.58402321000000001</c:v>
                </c:pt>
                <c:pt idx="45">
                  <c:v>0.58726497</c:v>
                </c:pt>
                <c:pt idx="46">
                  <c:v>0.59051003999999996</c:v>
                </c:pt>
                <c:pt idx="47">
                  <c:v>0.59375533999999996</c:v>
                </c:pt>
                <c:pt idx="48">
                  <c:v>0.59699992999999996</c:v>
                </c:pt>
                <c:pt idx="49">
                  <c:v>0.60024635000000004</c:v>
                </c:pt>
                <c:pt idx="50">
                  <c:v>0.60323680000000002</c:v>
                </c:pt>
                <c:pt idx="51">
                  <c:v>0.60571649000000005</c:v>
                </c:pt>
                <c:pt idx="52">
                  <c:v>0.60845329999999997</c:v>
                </c:pt>
                <c:pt idx="53">
                  <c:v>0.61166313000000005</c:v>
                </c:pt>
                <c:pt idx="54">
                  <c:v>0.61450727999999999</c:v>
                </c:pt>
                <c:pt idx="55">
                  <c:v>0.61749935</c:v>
                </c:pt>
                <c:pt idx="56">
                  <c:v>0.62074669999999998</c:v>
                </c:pt>
                <c:pt idx="57">
                  <c:v>0.62399393999999997</c:v>
                </c:pt>
                <c:pt idx="58">
                  <c:v>0.62724239999999998</c:v>
                </c:pt>
                <c:pt idx="59">
                  <c:v>0.63023366000000003</c:v>
                </c:pt>
                <c:pt idx="60">
                  <c:v>0.63373800999999996</c:v>
                </c:pt>
                <c:pt idx="61">
                  <c:v>0.63647675000000004</c:v>
                </c:pt>
                <c:pt idx="62">
                  <c:v>0.63921468000000004</c:v>
                </c:pt>
                <c:pt idx="63">
                  <c:v>0.64192994999999997</c:v>
                </c:pt>
                <c:pt idx="64">
                  <c:v>0.64481478999999997</c:v>
                </c:pt>
                <c:pt idx="65">
                  <c:v>0.64764962000000004</c:v>
                </c:pt>
                <c:pt idx="66">
                  <c:v>0.65023662999999998</c:v>
                </c:pt>
                <c:pt idx="67">
                  <c:v>0.65342089000000003</c:v>
                </c:pt>
                <c:pt idx="68">
                  <c:v>0.65624978</c:v>
                </c:pt>
                <c:pt idx="69">
                  <c:v>0.65912641999999999</c:v>
                </c:pt>
                <c:pt idx="70">
                  <c:v>0.66232721000000006</c:v>
                </c:pt>
                <c:pt idx="71">
                  <c:v>0.66535454999999999</c:v>
                </c:pt>
                <c:pt idx="72">
                  <c:v>0.66835049000000002</c:v>
                </c:pt>
                <c:pt idx="73">
                  <c:v>0.67133810999999999</c:v>
                </c:pt>
                <c:pt idx="74">
                  <c:v>0.67438025000000001</c:v>
                </c:pt>
                <c:pt idx="75">
                  <c:v>0.67748993000000002</c:v>
                </c:pt>
                <c:pt idx="76">
                  <c:v>0.68054908999999997</c:v>
                </c:pt>
                <c:pt idx="77">
                  <c:v>0.68337270999999999</c:v>
                </c:pt>
                <c:pt idx="78">
                  <c:v>0.68623544000000003</c:v>
                </c:pt>
                <c:pt idx="79">
                  <c:v>0.68876009999999999</c:v>
                </c:pt>
                <c:pt idx="80">
                  <c:v>0.69153242999999998</c:v>
                </c:pt>
                <c:pt idx="81">
                  <c:v>0.69436328000000003</c:v>
                </c:pt>
                <c:pt idx="82">
                  <c:v>0.69726737999999999</c:v>
                </c:pt>
                <c:pt idx="83">
                  <c:v>0.70005061999999996</c:v>
                </c:pt>
                <c:pt idx="84">
                  <c:v>0.70314750000000004</c:v>
                </c:pt>
                <c:pt idx="85">
                  <c:v>0.70586603000000003</c:v>
                </c:pt>
                <c:pt idx="86">
                  <c:v>0.70828716000000003</c:v>
                </c:pt>
                <c:pt idx="87">
                  <c:v>0.7111343</c:v>
                </c:pt>
                <c:pt idx="88">
                  <c:v>0.71371319</c:v>
                </c:pt>
                <c:pt idx="89">
                  <c:v>0.71614712999999997</c:v>
                </c:pt>
                <c:pt idx="90">
                  <c:v>0.71888297999999995</c:v>
                </c:pt>
                <c:pt idx="91">
                  <c:v>0.72205308000000001</c:v>
                </c:pt>
                <c:pt idx="92">
                  <c:v>0.72505940000000002</c:v>
                </c:pt>
                <c:pt idx="93">
                  <c:v>0.72786947999999996</c:v>
                </c:pt>
                <c:pt idx="94">
                  <c:v>0.73008810999999996</c:v>
                </c:pt>
                <c:pt idx="95">
                  <c:v>0.73275020000000002</c:v>
                </c:pt>
                <c:pt idx="96">
                  <c:v>0.73526550999999996</c:v>
                </c:pt>
                <c:pt idx="97">
                  <c:v>0.73763301999999997</c:v>
                </c:pt>
                <c:pt idx="98">
                  <c:v>0.74006519000000004</c:v>
                </c:pt>
                <c:pt idx="99">
                  <c:v>0.74221956</c:v>
                </c:pt>
                <c:pt idx="100">
                  <c:v>0.74473553999999997</c:v>
                </c:pt>
                <c:pt idx="101">
                  <c:v>0.74740010999999995</c:v>
                </c:pt>
                <c:pt idx="102">
                  <c:v>0.75017281000000002</c:v>
                </c:pt>
              </c:numCache>
            </c:numRef>
          </c:xVal>
          <c:yVal>
            <c:numRef>
              <c:f>'24.142-F28'!$K$3:$K$105</c:f>
              <c:numCache>
                <c:formatCode>General</c:formatCode>
                <c:ptCount val="103"/>
                <c:pt idx="0">
                  <c:v>227.37732248577777</c:v>
                </c:pt>
                <c:pt idx="1">
                  <c:v>227.58707573710294</c:v>
                </c:pt>
                <c:pt idx="2">
                  <c:v>227.81407277206728</c:v>
                </c:pt>
                <c:pt idx="3">
                  <c:v>228.02527318727363</c:v>
                </c:pt>
                <c:pt idx="4">
                  <c:v>228.2372322669363</c:v>
                </c:pt>
                <c:pt idx="5">
                  <c:v>228.4499913598616</c:v>
                </c:pt>
                <c:pt idx="6">
                  <c:v>228.66359279991372</c:v>
                </c:pt>
                <c:pt idx="7">
                  <c:v>228.87807805428153</c:v>
                </c:pt>
                <c:pt idx="8">
                  <c:v>229.09348581670656</c:v>
                </c:pt>
                <c:pt idx="9">
                  <c:v>229.30985673570518</c:v>
                </c:pt>
                <c:pt idx="10">
                  <c:v>229.52722817054979</c:v>
                </c:pt>
                <c:pt idx="11">
                  <c:v>229.74563893334911</c:v>
                </c:pt>
                <c:pt idx="12">
                  <c:v>229.9651273660653</c:v>
                </c:pt>
                <c:pt idx="13">
                  <c:v>230.18572935510446</c:v>
                </c:pt>
                <c:pt idx="14">
                  <c:v>230.40748245615495</c:v>
                </c:pt>
                <c:pt idx="15">
                  <c:v>230.63042393128524</c:v>
                </c:pt>
                <c:pt idx="16">
                  <c:v>230.85458871869562</c:v>
                </c:pt>
                <c:pt idx="17">
                  <c:v>231.08001430951128</c:v>
                </c:pt>
                <c:pt idx="18">
                  <c:v>231.30673525473341</c:v>
                </c:pt>
                <c:pt idx="19">
                  <c:v>231.53478807139072</c:v>
                </c:pt>
                <c:pt idx="20">
                  <c:v>231.76420921339479</c:v>
                </c:pt>
                <c:pt idx="21">
                  <c:v>231.99503296638866</c:v>
                </c:pt>
                <c:pt idx="22">
                  <c:v>232.22729573537825</c:v>
                </c:pt>
                <c:pt idx="23">
                  <c:v>232.46103397472038</c:v>
                </c:pt>
                <c:pt idx="24">
                  <c:v>232.69628203669592</c:v>
                </c:pt>
                <c:pt idx="25">
                  <c:v>232.93307653483615</c:v>
                </c:pt>
                <c:pt idx="26">
                  <c:v>233.17145423156987</c:v>
                </c:pt>
                <c:pt idx="27">
                  <c:v>233.41144983889706</c:v>
                </c:pt>
                <c:pt idx="28">
                  <c:v>233.65310121345769</c:v>
                </c:pt>
                <c:pt idx="29">
                  <c:v>233.89644345586345</c:v>
                </c:pt>
                <c:pt idx="30">
                  <c:v>234.14151414977457</c:v>
                </c:pt>
                <c:pt idx="31">
                  <c:v>234.38835117477609</c:v>
                </c:pt>
                <c:pt idx="32">
                  <c:v>234.63699812905816</c:v>
                </c:pt>
                <c:pt idx="33">
                  <c:v>234.88762877985033</c:v>
                </c:pt>
                <c:pt idx="34">
                  <c:v>235.14014913713123</c:v>
                </c:pt>
                <c:pt idx="35">
                  <c:v>235.39471775943866</c:v>
                </c:pt>
                <c:pt idx="36">
                  <c:v>235.65107633057579</c:v>
                </c:pt>
                <c:pt idx="37">
                  <c:v>235.90939158008132</c:v>
                </c:pt>
                <c:pt idx="38">
                  <c:v>236.1699420241759</c:v>
                </c:pt>
                <c:pt idx="39">
                  <c:v>236.43255474854701</c:v>
                </c:pt>
                <c:pt idx="40">
                  <c:v>236.69736451709684</c:v>
                </c:pt>
                <c:pt idx="41">
                  <c:v>236.96438817940788</c:v>
                </c:pt>
                <c:pt idx="42">
                  <c:v>237.22939949862598</c:v>
                </c:pt>
                <c:pt idx="43">
                  <c:v>237.50504499220216</c:v>
                </c:pt>
                <c:pt idx="44">
                  <c:v>237.77891997785088</c:v>
                </c:pt>
                <c:pt idx="45">
                  <c:v>238.05491652169894</c:v>
                </c:pt>
                <c:pt idx="46">
                  <c:v>238.33357727069813</c:v>
                </c:pt>
                <c:pt idx="47">
                  <c:v>238.61468696442586</c:v>
                </c:pt>
                <c:pt idx="48">
                  <c:v>238.89820968951207</c:v>
                </c:pt>
                <c:pt idx="49">
                  <c:v>239.18441552130179</c:v>
                </c:pt>
                <c:pt idx="50">
                  <c:v>239.45032920406084</c:v>
                </c:pt>
                <c:pt idx="51">
                  <c:v>239.67250748270652</c:v>
                </c:pt>
                <c:pt idx="52">
                  <c:v>239.9195217279667</c:v>
                </c:pt>
                <c:pt idx="53">
                  <c:v>240.21167226662257</c:v>
                </c:pt>
                <c:pt idx="54">
                  <c:v>240.47278088251838</c:v>
                </c:pt>
                <c:pt idx="55">
                  <c:v>240.74978206268605</c:v>
                </c:pt>
                <c:pt idx="56">
                  <c:v>241.05314702480933</c:v>
                </c:pt>
                <c:pt idx="57">
                  <c:v>241.35939556082764</c:v>
                </c:pt>
                <c:pt idx="58">
                  <c:v>241.66870893470931</c:v>
                </c:pt>
                <c:pt idx="59">
                  <c:v>241.95618899338263</c:v>
                </c:pt>
                <c:pt idx="60">
                  <c:v>242.2962815738334</c:v>
                </c:pt>
                <c:pt idx="61">
                  <c:v>242.56459650608696</c:v>
                </c:pt>
                <c:pt idx="62">
                  <c:v>242.8350837577062</c:v>
                </c:pt>
                <c:pt idx="63">
                  <c:v>243.10559101440663</c:v>
                </c:pt>
                <c:pt idx="64">
                  <c:v>243.39549567533703</c:v>
                </c:pt>
                <c:pt idx="65">
                  <c:v>243.6829318192523</c:v>
                </c:pt>
                <c:pt idx="66">
                  <c:v>243.94756420598645</c:v>
                </c:pt>
                <c:pt idx="67">
                  <c:v>244.27680523143428</c:v>
                </c:pt>
                <c:pt idx="68">
                  <c:v>244.57332489821044</c:v>
                </c:pt>
                <c:pt idx="69">
                  <c:v>244.87983432401398</c:v>
                </c:pt>
                <c:pt idx="70">
                  <c:v>245.22852050285388</c:v>
                </c:pt>
                <c:pt idx="71">
                  <c:v>245.56784020150263</c:v>
                </c:pt>
                <c:pt idx="72">
                  <c:v>245.91522490721883</c:v>
                </c:pt>
                <c:pt idx="73">
                  <c:v>246.27590085040922</c:v>
                </c:pt>
                <c:pt idx="74">
                  <c:v>246.66104423387819</c:v>
                </c:pt>
                <c:pt idx="75">
                  <c:v>247.07725674980978</c:v>
                </c:pt>
                <c:pt idx="76">
                  <c:v>247.51318990722373</c:v>
                </c:pt>
                <c:pt idx="77">
                  <c:v>247.94289716487887</c:v>
                </c:pt>
                <c:pt idx="78">
                  <c:v>248.4095267460485</c:v>
                </c:pt>
                <c:pt idx="79">
                  <c:v>248.85045796585533</c:v>
                </c:pt>
                <c:pt idx="80">
                  <c:v>249.37044749367402</c:v>
                </c:pt>
                <c:pt idx="81">
                  <c:v>249.94472930542781</c:v>
                </c:pt>
                <c:pt idx="82">
                  <c:v>250.5847708030762</c:v>
                </c:pt>
                <c:pt idx="83">
                  <c:v>251.25201378188547</c:v>
                </c:pt>
                <c:pt idx="84">
                  <c:v>252.06323553359269</c:v>
                </c:pt>
                <c:pt idx="85">
                  <c:v>252.84120608600165</c:v>
                </c:pt>
                <c:pt idx="86">
                  <c:v>253.5907598147852</c:v>
                </c:pt>
                <c:pt idx="87">
                  <c:v>254.54647613462043</c:v>
                </c:pt>
                <c:pt idx="88">
                  <c:v>255.48711696563774</c:v>
                </c:pt>
                <c:pt idx="89">
                  <c:v>256.44541248722771</c:v>
                </c:pt>
                <c:pt idx="90">
                  <c:v>257.61045835494525</c:v>
                </c:pt>
                <c:pt idx="91">
                  <c:v>259.08583009366316</c:v>
                </c:pt>
                <c:pt idx="92">
                  <c:v>260.61934072630703</c:v>
                </c:pt>
                <c:pt idx="93">
                  <c:v>262.18023611591553</c:v>
                </c:pt>
                <c:pt idx="94">
                  <c:v>263.50545127333561</c:v>
                </c:pt>
                <c:pt idx="95">
                  <c:v>265.21038792944398</c:v>
                </c:pt>
                <c:pt idx="96">
                  <c:v>266.94308490980853</c:v>
                </c:pt>
                <c:pt idx="97">
                  <c:v>268.68826431067271</c:v>
                </c:pt>
                <c:pt idx="98">
                  <c:v>270.60277294680043</c:v>
                </c:pt>
                <c:pt idx="99">
                  <c:v>272.40675031393107</c:v>
                </c:pt>
                <c:pt idx="100">
                  <c:v>274.64854999242789</c:v>
                </c:pt>
                <c:pt idx="101">
                  <c:v>277.18936147321784</c:v>
                </c:pt>
                <c:pt idx="102">
                  <c:v>280.02495736627924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8F-EE41-9B78-8A2815DD5AEC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'24.142-F28'!$C$3:$C$104</c:f>
              <c:numCache>
                <c:formatCode>General</c:formatCode>
                <c:ptCount val="102"/>
                <c:pt idx="0">
                  <c:v>0.44023329999999999</c:v>
                </c:pt>
                <c:pt idx="1">
                  <c:v>0.44372683000000002</c:v>
                </c:pt>
                <c:pt idx="2">
                  <c:v>0.44721955000000002</c:v>
                </c:pt>
                <c:pt idx="3">
                  <c:v>0.45045903999999998</c:v>
                </c:pt>
                <c:pt idx="4">
                  <c:v>0.45369638000000001</c:v>
                </c:pt>
                <c:pt idx="5">
                  <c:v>0.45693475</c:v>
                </c:pt>
                <c:pt idx="6">
                  <c:v>0.46017300999999999</c:v>
                </c:pt>
                <c:pt idx="7">
                  <c:v>0.46341126999999999</c:v>
                </c:pt>
                <c:pt idx="8">
                  <c:v>0.46664953999999997</c:v>
                </c:pt>
                <c:pt idx="9">
                  <c:v>0.46988688000000001</c:v>
                </c:pt>
                <c:pt idx="10">
                  <c:v>0.47312596000000001</c:v>
                </c:pt>
                <c:pt idx="11">
                  <c:v>0.47636433</c:v>
                </c:pt>
                <c:pt idx="12">
                  <c:v>0.47960259</c:v>
                </c:pt>
                <c:pt idx="13">
                  <c:v>0.48284085999999998</c:v>
                </c:pt>
                <c:pt idx="14">
                  <c:v>0.48607911999999998</c:v>
                </c:pt>
                <c:pt idx="15">
                  <c:v>0.48931738000000002</c:v>
                </c:pt>
                <c:pt idx="16">
                  <c:v>0.49255565000000001</c:v>
                </c:pt>
                <c:pt idx="17">
                  <c:v>0.49579391</c:v>
                </c:pt>
                <c:pt idx="18">
                  <c:v>0.49903217999999999</c:v>
                </c:pt>
                <c:pt idx="19">
                  <c:v>0.50227043999999998</c:v>
                </c:pt>
                <c:pt idx="20">
                  <c:v>0.50550870000000003</c:v>
                </c:pt>
                <c:pt idx="21">
                  <c:v>0.50874808999999999</c:v>
                </c:pt>
                <c:pt idx="22">
                  <c:v>0.51198635000000003</c:v>
                </c:pt>
                <c:pt idx="23">
                  <c:v>0.51540949999999996</c:v>
                </c:pt>
                <c:pt idx="24">
                  <c:v>0.51839323000000004</c:v>
                </c:pt>
                <c:pt idx="25">
                  <c:v>0.52170145000000001</c:v>
                </c:pt>
                <c:pt idx="26">
                  <c:v>0.52494012000000001</c:v>
                </c:pt>
                <c:pt idx="27">
                  <c:v>0.52817910000000001</c:v>
                </c:pt>
                <c:pt idx="28">
                  <c:v>0.53141735999999995</c:v>
                </c:pt>
                <c:pt idx="29">
                  <c:v>0.53465562</c:v>
                </c:pt>
                <c:pt idx="30">
                  <c:v>0.53789388999999999</c:v>
                </c:pt>
                <c:pt idx="31">
                  <c:v>0.54113215000000003</c:v>
                </c:pt>
                <c:pt idx="32">
                  <c:v>0.54437042000000002</c:v>
                </c:pt>
                <c:pt idx="33">
                  <c:v>0.54760867999999996</c:v>
                </c:pt>
                <c:pt idx="34">
                  <c:v>0.55084694000000001</c:v>
                </c:pt>
                <c:pt idx="35">
                  <c:v>0.55408520999999999</c:v>
                </c:pt>
                <c:pt idx="36">
                  <c:v>0.55732347000000004</c:v>
                </c:pt>
                <c:pt idx="37">
                  <c:v>0.56056172999999998</c:v>
                </c:pt>
                <c:pt idx="38">
                  <c:v>0.56379999999999997</c:v>
                </c:pt>
                <c:pt idx="39">
                  <c:v>0.56704019999999999</c:v>
                </c:pt>
                <c:pt idx="40">
                  <c:v>0.57028029999999996</c:v>
                </c:pt>
                <c:pt idx="41">
                  <c:v>0.57351938000000002</c:v>
                </c:pt>
                <c:pt idx="42">
                  <c:v>0.57676008999999995</c:v>
                </c:pt>
                <c:pt idx="43">
                  <c:v>0.58000213</c:v>
                </c:pt>
                <c:pt idx="44">
                  <c:v>0.58324131000000001</c:v>
                </c:pt>
                <c:pt idx="45">
                  <c:v>0.58615609000000002</c:v>
                </c:pt>
                <c:pt idx="46">
                  <c:v>0.58972141</c:v>
                </c:pt>
                <c:pt idx="47">
                  <c:v>0.59296161000000003</c:v>
                </c:pt>
                <c:pt idx="48">
                  <c:v>0.59620426000000004</c:v>
                </c:pt>
                <c:pt idx="49">
                  <c:v>0.59944578999999998</c:v>
                </c:pt>
                <c:pt idx="50">
                  <c:v>0.60268639999999996</c:v>
                </c:pt>
                <c:pt idx="51">
                  <c:v>0.60597785000000004</c:v>
                </c:pt>
                <c:pt idx="52">
                  <c:v>0.60942441999999997</c:v>
                </c:pt>
                <c:pt idx="53">
                  <c:v>0.61266706999999998</c:v>
                </c:pt>
                <c:pt idx="54">
                  <c:v>0.61539979</c:v>
                </c:pt>
                <c:pt idx="55">
                  <c:v>0.61864335999999998</c:v>
                </c:pt>
                <c:pt idx="56">
                  <c:v>0.62185710999999999</c:v>
                </c:pt>
                <c:pt idx="57">
                  <c:v>0.62513019000000003</c:v>
                </c:pt>
                <c:pt idx="58">
                  <c:v>0.62862841999999997</c:v>
                </c:pt>
                <c:pt idx="59">
                  <c:v>0.63212765999999998</c:v>
                </c:pt>
                <c:pt idx="60">
                  <c:v>0.63536996000000001</c:v>
                </c:pt>
                <c:pt idx="61">
                  <c:v>0.63861752999999999</c:v>
                </c:pt>
                <c:pt idx="62">
                  <c:v>0.64135008000000004</c:v>
                </c:pt>
                <c:pt idx="63">
                  <c:v>0.64434133000000005</c:v>
                </c:pt>
                <c:pt idx="64">
                  <c:v>0.64707762999999996</c:v>
                </c:pt>
                <c:pt idx="65">
                  <c:v>0.65006878000000001</c:v>
                </c:pt>
                <c:pt idx="66">
                  <c:v>0.65273513000000005</c:v>
                </c:pt>
                <c:pt idx="67">
                  <c:v>0.65535664999999999</c:v>
                </c:pt>
                <c:pt idx="68">
                  <c:v>0.65809324999999996</c:v>
                </c:pt>
                <c:pt idx="69">
                  <c:v>0.66108686000000005</c:v>
                </c:pt>
                <c:pt idx="70">
                  <c:v>0.66433502</c:v>
                </c:pt>
                <c:pt idx="71">
                  <c:v>0.66760907000000003</c:v>
                </c:pt>
                <c:pt idx="72">
                  <c:v>0.67032314000000004</c:v>
                </c:pt>
                <c:pt idx="73">
                  <c:v>0.67336655000000001</c:v>
                </c:pt>
                <c:pt idx="74">
                  <c:v>0.67631034999999995</c:v>
                </c:pt>
                <c:pt idx="75">
                  <c:v>0.67950931000000003</c:v>
                </c:pt>
                <c:pt idx="76">
                  <c:v>0.68268508999999999</c:v>
                </c:pt>
                <c:pt idx="77">
                  <c:v>0.68582617000000001</c:v>
                </c:pt>
                <c:pt idx="78">
                  <c:v>0.68895693999999996</c:v>
                </c:pt>
                <c:pt idx="79">
                  <c:v>0.69179278</c:v>
                </c:pt>
                <c:pt idx="80">
                  <c:v>0.69464037999999995</c:v>
                </c:pt>
                <c:pt idx="81">
                  <c:v>0.69751006000000004</c:v>
                </c:pt>
                <c:pt idx="82">
                  <c:v>0.69996992999999996</c:v>
                </c:pt>
                <c:pt idx="83">
                  <c:v>0.70226971000000005</c:v>
                </c:pt>
                <c:pt idx="84">
                  <c:v>0.70493545999999996</c:v>
                </c:pt>
                <c:pt idx="85">
                  <c:v>0.70770279999999997</c:v>
                </c:pt>
                <c:pt idx="86">
                  <c:v>0.71082774000000004</c:v>
                </c:pt>
                <c:pt idx="87">
                  <c:v>0.71371825</c:v>
                </c:pt>
                <c:pt idx="88">
                  <c:v>0.71639646999999995</c:v>
                </c:pt>
                <c:pt idx="89">
                  <c:v>0.71909730999999999</c:v>
                </c:pt>
                <c:pt idx="90">
                  <c:v>0.72190573999999996</c:v>
                </c:pt>
                <c:pt idx="91">
                  <c:v>0.72443444999999995</c:v>
                </c:pt>
                <c:pt idx="92">
                  <c:v>0.72709604999999999</c:v>
                </c:pt>
                <c:pt idx="93">
                  <c:v>0.72963749</c:v>
                </c:pt>
                <c:pt idx="94">
                  <c:v>0.73255477999999996</c:v>
                </c:pt>
                <c:pt idx="95">
                  <c:v>0.73500195000000001</c:v>
                </c:pt>
                <c:pt idx="96">
                  <c:v>0.73755645999999997</c:v>
                </c:pt>
                <c:pt idx="97">
                  <c:v>0.73988273000000004</c:v>
                </c:pt>
                <c:pt idx="98">
                  <c:v>0.74218187999999996</c:v>
                </c:pt>
                <c:pt idx="99">
                  <c:v>0.74462905000000001</c:v>
                </c:pt>
                <c:pt idx="100">
                  <c:v>0.74707562999999999</c:v>
                </c:pt>
                <c:pt idx="101">
                  <c:v>0.74961831000000001</c:v>
                </c:pt>
              </c:numCache>
            </c:numRef>
          </c:xVal>
          <c:yVal>
            <c:numRef>
              <c:f>'24.142-F28'!$D$3:$D$104</c:f>
              <c:numCache>
                <c:formatCode>General</c:formatCode>
                <c:ptCount val="102"/>
                <c:pt idx="0">
                  <c:v>219.936958</c:v>
                </c:pt>
                <c:pt idx="1">
                  <c:v>219.99041500000001</c:v>
                </c:pt>
                <c:pt idx="2">
                  <c:v>219.99041500000001</c:v>
                </c:pt>
                <c:pt idx="3">
                  <c:v>220.070705</c:v>
                </c:pt>
                <c:pt idx="4">
                  <c:v>220.01046199999999</c:v>
                </c:pt>
                <c:pt idx="5">
                  <c:v>220.017144</c:v>
                </c:pt>
                <c:pt idx="6">
                  <c:v>220.017144</c:v>
                </c:pt>
                <c:pt idx="7">
                  <c:v>220.017144</c:v>
                </c:pt>
                <c:pt idx="8">
                  <c:v>220.017144</c:v>
                </c:pt>
                <c:pt idx="9">
                  <c:v>219.95700500000001</c:v>
                </c:pt>
                <c:pt idx="10">
                  <c:v>220.01046199999999</c:v>
                </c:pt>
                <c:pt idx="11">
                  <c:v>220.017144</c:v>
                </c:pt>
                <c:pt idx="12">
                  <c:v>220.017144</c:v>
                </c:pt>
                <c:pt idx="13">
                  <c:v>220.017144</c:v>
                </c:pt>
                <c:pt idx="14">
                  <c:v>220.017144</c:v>
                </c:pt>
                <c:pt idx="15">
                  <c:v>220.017144</c:v>
                </c:pt>
                <c:pt idx="16">
                  <c:v>220.017144</c:v>
                </c:pt>
                <c:pt idx="17">
                  <c:v>220.017144</c:v>
                </c:pt>
                <c:pt idx="18">
                  <c:v>220.017144</c:v>
                </c:pt>
                <c:pt idx="19">
                  <c:v>220.017144</c:v>
                </c:pt>
                <c:pt idx="20">
                  <c:v>220.017144</c:v>
                </c:pt>
                <c:pt idx="21">
                  <c:v>220.09064699999999</c:v>
                </c:pt>
                <c:pt idx="22">
                  <c:v>220.09064699999999</c:v>
                </c:pt>
                <c:pt idx="23">
                  <c:v>220.14880299999999</c:v>
                </c:pt>
                <c:pt idx="24">
                  <c:v>220.119708</c:v>
                </c:pt>
                <c:pt idx="25">
                  <c:v>220.110589</c:v>
                </c:pt>
                <c:pt idx="26">
                  <c:v>220.13731799999999</c:v>
                </c:pt>
                <c:pt idx="27">
                  <c:v>220.18409299999999</c:v>
                </c:pt>
                <c:pt idx="28">
                  <c:v>220.18409299999999</c:v>
                </c:pt>
                <c:pt idx="29">
                  <c:v>220.18409299999999</c:v>
                </c:pt>
                <c:pt idx="30">
                  <c:v>220.18409299999999</c:v>
                </c:pt>
                <c:pt idx="31">
                  <c:v>220.18409299999999</c:v>
                </c:pt>
                <c:pt idx="32">
                  <c:v>220.18409299999999</c:v>
                </c:pt>
                <c:pt idx="33">
                  <c:v>220.18409299999999</c:v>
                </c:pt>
                <c:pt idx="34">
                  <c:v>220.18409299999999</c:v>
                </c:pt>
                <c:pt idx="35">
                  <c:v>220.18409299999999</c:v>
                </c:pt>
                <c:pt idx="36">
                  <c:v>220.18409299999999</c:v>
                </c:pt>
                <c:pt idx="37">
                  <c:v>220.18409299999999</c:v>
                </c:pt>
                <c:pt idx="38">
                  <c:v>220.18409299999999</c:v>
                </c:pt>
                <c:pt idx="39">
                  <c:v>220.31115700000001</c:v>
                </c:pt>
                <c:pt idx="40">
                  <c:v>220.43143599999999</c:v>
                </c:pt>
                <c:pt idx="41">
                  <c:v>220.48478800000001</c:v>
                </c:pt>
                <c:pt idx="42">
                  <c:v>220.64515900000001</c:v>
                </c:pt>
                <c:pt idx="43">
                  <c:v>220.89239799999999</c:v>
                </c:pt>
                <c:pt idx="44">
                  <c:v>220.95253700000001</c:v>
                </c:pt>
                <c:pt idx="45">
                  <c:v>221.02169000000001</c:v>
                </c:pt>
                <c:pt idx="46">
                  <c:v>221.18641099999999</c:v>
                </c:pt>
                <c:pt idx="47">
                  <c:v>221.31337199999999</c:v>
                </c:pt>
                <c:pt idx="48">
                  <c:v>221.60070300000001</c:v>
                </c:pt>
                <c:pt idx="49">
                  <c:v>221.81453099999999</c:v>
                </c:pt>
                <c:pt idx="50">
                  <c:v>221.96822</c:v>
                </c:pt>
                <c:pt idx="51">
                  <c:v>222.134759</c:v>
                </c:pt>
                <c:pt idx="52">
                  <c:v>222.42928699999999</c:v>
                </c:pt>
                <c:pt idx="53">
                  <c:v>222.71661800000001</c:v>
                </c:pt>
                <c:pt idx="54">
                  <c:v>222.93702400000001</c:v>
                </c:pt>
                <c:pt idx="55">
                  <c:v>223.28449499999999</c:v>
                </c:pt>
                <c:pt idx="56">
                  <c:v>223.60724099999999</c:v>
                </c:pt>
                <c:pt idx="57">
                  <c:v>223.95938899999999</c:v>
                </c:pt>
                <c:pt idx="58">
                  <c:v>224.320224</c:v>
                </c:pt>
                <c:pt idx="59">
                  <c:v>224.74788000000001</c:v>
                </c:pt>
                <c:pt idx="60">
                  <c:v>225.15082100000001</c:v>
                </c:pt>
                <c:pt idx="61">
                  <c:v>225.48264599999999</c:v>
                </c:pt>
                <c:pt idx="62">
                  <c:v>225.83038500000001</c:v>
                </c:pt>
                <c:pt idx="63">
                  <c:v>226.31818000000001</c:v>
                </c:pt>
                <c:pt idx="64">
                  <c:v>226.77246</c:v>
                </c:pt>
                <c:pt idx="65">
                  <c:v>227.25357299999999</c:v>
                </c:pt>
                <c:pt idx="66">
                  <c:v>227.70012700000001</c:v>
                </c:pt>
                <c:pt idx="67">
                  <c:v>228.16933800000001</c:v>
                </c:pt>
                <c:pt idx="68">
                  <c:v>228.643664</c:v>
                </c:pt>
                <c:pt idx="69">
                  <c:v>229.28514799999999</c:v>
                </c:pt>
                <c:pt idx="70">
                  <c:v>229.933314</c:v>
                </c:pt>
                <c:pt idx="71">
                  <c:v>230.67057600000001</c:v>
                </c:pt>
                <c:pt idx="72">
                  <c:v>231.27631700000001</c:v>
                </c:pt>
                <c:pt idx="73">
                  <c:v>231.86280199999999</c:v>
                </c:pt>
                <c:pt idx="74">
                  <c:v>232.559181</c:v>
                </c:pt>
                <c:pt idx="75">
                  <c:v>233.30192500000001</c:v>
                </c:pt>
                <c:pt idx="76">
                  <c:v>233.926233</c:v>
                </c:pt>
                <c:pt idx="77">
                  <c:v>234.70979800000001</c:v>
                </c:pt>
                <c:pt idx="78">
                  <c:v>235.43650299999999</c:v>
                </c:pt>
                <c:pt idx="79">
                  <c:v>236.127228</c:v>
                </c:pt>
                <c:pt idx="80">
                  <c:v>236.84622400000001</c:v>
                </c:pt>
                <c:pt idx="81">
                  <c:v>237.528828</c:v>
                </c:pt>
                <c:pt idx="82">
                  <c:v>238.24650600000001</c:v>
                </c:pt>
                <c:pt idx="83">
                  <c:v>238.88183000000001</c:v>
                </c:pt>
                <c:pt idx="84">
                  <c:v>239.57748100000001</c:v>
                </c:pt>
                <c:pt idx="85">
                  <c:v>240.271086</c:v>
                </c:pt>
                <c:pt idx="86">
                  <c:v>241.11266000000001</c:v>
                </c:pt>
                <c:pt idx="87">
                  <c:v>241.92054300000001</c:v>
                </c:pt>
                <c:pt idx="88">
                  <c:v>242.66986399999999</c:v>
                </c:pt>
                <c:pt idx="89">
                  <c:v>243.41815800000001</c:v>
                </c:pt>
                <c:pt idx="90">
                  <c:v>244.18743799999999</c:v>
                </c:pt>
                <c:pt idx="91">
                  <c:v>244.908725</c:v>
                </c:pt>
                <c:pt idx="92">
                  <c:v>245.76422199999999</c:v>
                </c:pt>
                <c:pt idx="93">
                  <c:v>246.65898899999999</c:v>
                </c:pt>
                <c:pt idx="94">
                  <c:v>247.53367900000001</c:v>
                </c:pt>
                <c:pt idx="95">
                  <c:v>248.33275699999999</c:v>
                </c:pt>
                <c:pt idx="96">
                  <c:v>249.13721100000001</c:v>
                </c:pt>
                <c:pt idx="97">
                  <c:v>249.86407800000001</c:v>
                </c:pt>
                <c:pt idx="98">
                  <c:v>250.609253</c:v>
                </c:pt>
                <c:pt idx="99">
                  <c:v>251.408331</c:v>
                </c:pt>
                <c:pt idx="100">
                  <c:v>252.16854799999999</c:v>
                </c:pt>
                <c:pt idx="101">
                  <c:v>253.02016399999999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C6A-4848-B52B-7A563F6F2686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'24.142-F28'!$C$3:$C$104</c:f>
              <c:numCache>
                <c:formatCode>General</c:formatCode>
                <c:ptCount val="102"/>
                <c:pt idx="0">
                  <c:v>0.44023329999999999</c:v>
                </c:pt>
                <c:pt idx="1">
                  <c:v>0.44372683000000002</c:v>
                </c:pt>
                <c:pt idx="2">
                  <c:v>0.44721955000000002</c:v>
                </c:pt>
                <c:pt idx="3">
                  <c:v>0.45045903999999998</c:v>
                </c:pt>
                <c:pt idx="4">
                  <c:v>0.45369638000000001</c:v>
                </c:pt>
                <c:pt idx="5">
                  <c:v>0.45693475</c:v>
                </c:pt>
                <c:pt idx="6">
                  <c:v>0.46017300999999999</c:v>
                </c:pt>
                <c:pt idx="7">
                  <c:v>0.46341126999999999</c:v>
                </c:pt>
                <c:pt idx="8">
                  <c:v>0.46664953999999997</c:v>
                </c:pt>
                <c:pt idx="9">
                  <c:v>0.46988688000000001</c:v>
                </c:pt>
                <c:pt idx="10">
                  <c:v>0.47312596000000001</c:v>
                </c:pt>
                <c:pt idx="11">
                  <c:v>0.47636433</c:v>
                </c:pt>
                <c:pt idx="12">
                  <c:v>0.47960259</c:v>
                </c:pt>
                <c:pt idx="13">
                  <c:v>0.48284085999999998</c:v>
                </c:pt>
                <c:pt idx="14">
                  <c:v>0.48607911999999998</c:v>
                </c:pt>
                <c:pt idx="15">
                  <c:v>0.48931738000000002</c:v>
                </c:pt>
                <c:pt idx="16">
                  <c:v>0.49255565000000001</c:v>
                </c:pt>
                <c:pt idx="17">
                  <c:v>0.49579391</c:v>
                </c:pt>
                <c:pt idx="18">
                  <c:v>0.49903217999999999</c:v>
                </c:pt>
                <c:pt idx="19">
                  <c:v>0.50227043999999998</c:v>
                </c:pt>
                <c:pt idx="20">
                  <c:v>0.50550870000000003</c:v>
                </c:pt>
                <c:pt idx="21">
                  <c:v>0.50874808999999999</c:v>
                </c:pt>
                <c:pt idx="22">
                  <c:v>0.51198635000000003</c:v>
                </c:pt>
                <c:pt idx="23">
                  <c:v>0.51540949999999996</c:v>
                </c:pt>
                <c:pt idx="24">
                  <c:v>0.51839323000000004</c:v>
                </c:pt>
                <c:pt idx="25">
                  <c:v>0.52170145000000001</c:v>
                </c:pt>
                <c:pt idx="26">
                  <c:v>0.52494012000000001</c:v>
                </c:pt>
                <c:pt idx="27">
                  <c:v>0.52817910000000001</c:v>
                </c:pt>
                <c:pt idx="28">
                  <c:v>0.53141735999999995</c:v>
                </c:pt>
                <c:pt idx="29">
                  <c:v>0.53465562</c:v>
                </c:pt>
                <c:pt idx="30">
                  <c:v>0.53789388999999999</c:v>
                </c:pt>
                <c:pt idx="31">
                  <c:v>0.54113215000000003</c:v>
                </c:pt>
                <c:pt idx="32">
                  <c:v>0.54437042000000002</c:v>
                </c:pt>
                <c:pt idx="33">
                  <c:v>0.54760867999999996</c:v>
                </c:pt>
                <c:pt idx="34">
                  <c:v>0.55084694000000001</c:v>
                </c:pt>
                <c:pt idx="35">
                  <c:v>0.55408520999999999</c:v>
                </c:pt>
                <c:pt idx="36">
                  <c:v>0.55732347000000004</c:v>
                </c:pt>
                <c:pt idx="37">
                  <c:v>0.56056172999999998</c:v>
                </c:pt>
                <c:pt idx="38">
                  <c:v>0.56379999999999997</c:v>
                </c:pt>
                <c:pt idx="39">
                  <c:v>0.56704019999999999</c:v>
                </c:pt>
                <c:pt idx="40">
                  <c:v>0.57028029999999996</c:v>
                </c:pt>
                <c:pt idx="41">
                  <c:v>0.57351938000000002</c:v>
                </c:pt>
                <c:pt idx="42">
                  <c:v>0.57676008999999995</c:v>
                </c:pt>
                <c:pt idx="43">
                  <c:v>0.58000213</c:v>
                </c:pt>
                <c:pt idx="44">
                  <c:v>0.58324131000000001</c:v>
                </c:pt>
                <c:pt idx="45">
                  <c:v>0.58615609000000002</c:v>
                </c:pt>
                <c:pt idx="46">
                  <c:v>0.58972141</c:v>
                </c:pt>
                <c:pt idx="47">
                  <c:v>0.59296161000000003</c:v>
                </c:pt>
                <c:pt idx="48">
                  <c:v>0.59620426000000004</c:v>
                </c:pt>
                <c:pt idx="49">
                  <c:v>0.59944578999999998</c:v>
                </c:pt>
                <c:pt idx="50">
                  <c:v>0.60268639999999996</c:v>
                </c:pt>
                <c:pt idx="51">
                  <c:v>0.60597785000000004</c:v>
                </c:pt>
                <c:pt idx="52">
                  <c:v>0.60942441999999997</c:v>
                </c:pt>
                <c:pt idx="53">
                  <c:v>0.61266706999999998</c:v>
                </c:pt>
                <c:pt idx="54">
                  <c:v>0.61539979</c:v>
                </c:pt>
                <c:pt idx="55">
                  <c:v>0.61864335999999998</c:v>
                </c:pt>
                <c:pt idx="56">
                  <c:v>0.62185710999999999</c:v>
                </c:pt>
                <c:pt idx="57">
                  <c:v>0.62513019000000003</c:v>
                </c:pt>
                <c:pt idx="58">
                  <c:v>0.62862841999999997</c:v>
                </c:pt>
                <c:pt idx="59">
                  <c:v>0.63212765999999998</c:v>
                </c:pt>
                <c:pt idx="60">
                  <c:v>0.63536996000000001</c:v>
                </c:pt>
                <c:pt idx="61">
                  <c:v>0.63861752999999999</c:v>
                </c:pt>
                <c:pt idx="62">
                  <c:v>0.64135008000000004</c:v>
                </c:pt>
                <c:pt idx="63">
                  <c:v>0.64434133000000005</c:v>
                </c:pt>
                <c:pt idx="64">
                  <c:v>0.64707762999999996</c:v>
                </c:pt>
                <c:pt idx="65">
                  <c:v>0.65006878000000001</c:v>
                </c:pt>
                <c:pt idx="66">
                  <c:v>0.65273513000000005</c:v>
                </c:pt>
                <c:pt idx="67">
                  <c:v>0.65535664999999999</c:v>
                </c:pt>
                <c:pt idx="68">
                  <c:v>0.65809324999999996</c:v>
                </c:pt>
                <c:pt idx="69">
                  <c:v>0.66108686000000005</c:v>
                </c:pt>
                <c:pt idx="70">
                  <c:v>0.66433502</c:v>
                </c:pt>
                <c:pt idx="71">
                  <c:v>0.66760907000000003</c:v>
                </c:pt>
                <c:pt idx="72">
                  <c:v>0.67032314000000004</c:v>
                </c:pt>
                <c:pt idx="73">
                  <c:v>0.67336655000000001</c:v>
                </c:pt>
                <c:pt idx="74">
                  <c:v>0.67631034999999995</c:v>
                </c:pt>
                <c:pt idx="75">
                  <c:v>0.67950931000000003</c:v>
                </c:pt>
                <c:pt idx="76">
                  <c:v>0.68268508999999999</c:v>
                </c:pt>
                <c:pt idx="77">
                  <c:v>0.68582617000000001</c:v>
                </c:pt>
                <c:pt idx="78">
                  <c:v>0.68895693999999996</c:v>
                </c:pt>
                <c:pt idx="79">
                  <c:v>0.69179278</c:v>
                </c:pt>
                <c:pt idx="80">
                  <c:v>0.69464037999999995</c:v>
                </c:pt>
                <c:pt idx="81">
                  <c:v>0.69751006000000004</c:v>
                </c:pt>
                <c:pt idx="82">
                  <c:v>0.69996992999999996</c:v>
                </c:pt>
                <c:pt idx="83">
                  <c:v>0.70226971000000005</c:v>
                </c:pt>
                <c:pt idx="84">
                  <c:v>0.70493545999999996</c:v>
                </c:pt>
                <c:pt idx="85">
                  <c:v>0.70770279999999997</c:v>
                </c:pt>
                <c:pt idx="86">
                  <c:v>0.71082774000000004</c:v>
                </c:pt>
                <c:pt idx="87">
                  <c:v>0.71371825</c:v>
                </c:pt>
                <c:pt idx="88">
                  <c:v>0.71639646999999995</c:v>
                </c:pt>
                <c:pt idx="89">
                  <c:v>0.71909730999999999</c:v>
                </c:pt>
                <c:pt idx="90">
                  <c:v>0.72190573999999996</c:v>
                </c:pt>
                <c:pt idx="91">
                  <c:v>0.72443444999999995</c:v>
                </c:pt>
                <c:pt idx="92">
                  <c:v>0.72709604999999999</c:v>
                </c:pt>
                <c:pt idx="93">
                  <c:v>0.72963749</c:v>
                </c:pt>
                <c:pt idx="94">
                  <c:v>0.73255477999999996</c:v>
                </c:pt>
                <c:pt idx="95">
                  <c:v>0.73500195000000001</c:v>
                </c:pt>
                <c:pt idx="96">
                  <c:v>0.73755645999999997</c:v>
                </c:pt>
                <c:pt idx="97">
                  <c:v>0.73988273000000004</c:v>
                </c:pt>
                <c:pt idx="98">
                  <c:v>0.74218187999999996</c:v>
                </c:pt>
                <c:pt idx="99">
                  <c:v>0.74462905000000001</c:v>
                </c:pt>
                <c:pt idx="100">
                  <c:v>0.74707562999999999</c:v>
                </c:pt>
                <c:pt idx="101">
                  <c:v>0.74961831000000001</c:v>
                </c:pt>
              </c:numCache>
            </c:numRef>
          </c:xVal>
          <c:yVal>
            <c:numRef>
              <c:f>'24.142-F28'!$E$3:$E$104</c:f>
              <c:numCache>
                <c:formatCode>General</c:formatCode>
                <c:ptCount val="102"/>
                <c:pt idx="0">
                  <c:v>217.78101840875803</c:v>
                </c:pt>
                <c:pt idx="1">
                  <c:v>217.9257320141113</c:v>
                </c:pt>
                <c:pt idx="2">
                  <c:v>218.07089979424902</c:v>
                </c:pt>
                <c:pt idx="3">
                  <c:v>218.20601025790162</c:v>
                </c:pt>
                <c:pt idx="4">
                  <c:v>218.34150960029498</c:v>
                </c:pt>
                <c:pt idx="5">
                  <c:v>218.47755812780647</c:v>
                </c:pt>
                <c:pt idx="6">
                  <c:v>218.61413497671199</c:v>
                </c:pt>
                <c:pt idx="7">
                  <c:v>218.75127099917412</c:v>
                </c:pt>
                <c:pt idx="8">
                  <c:v>218.88899234531496</c:v>
                </c:pt>
                <c:pt idx="9">
                  <c:v>219.02728403865927</c:v>
                </c:pt>
                <c:pt idx="10">
                  <c:v>219.16628522382894</c:v>
                </c:pt>
                <c:pt idx="11">
                  <c:v>219.30591556064678</c:v>
                </c:pt>
                <c:pt idx="12">
                  <c:v>219.44622484420725</c:v>
                </c:pt>
                <c:pt idx="13">
                  <c:v>219.58724213684059</c:v>
                </c:pt>
                <c:pt idx="14">
                  <c:v>219.72899022146819</c:v>
                </c:pt>
                <c:pt idx="15">
                  <c:v>219.8714929813122</c:v>
                </c:pt>
                <c:pt idx="16">
                  <c:v>220.01477413716924</c:v>
                </c:pt>
                <c:pt idx="17">
                  <c:v>220.15885594075326</c:v>
                </c:pt>
                <c:pt idx="18">
                  <c:v>220.3037623075692</c:v>
                </c:pt>
                <c:pt idx="19">
                  <c:v>220.449515284922</c:v>
                </c:pt>
                <c:pt idx="20">
                  <c:v>220.59613820433</c:v>
                </c:pt>
                <c:pt idx="21">
                  <c:v>220.74370555383084</c:v>
                </c:pt>
                <c:pt idx="22">
                  <c:v>220.89213723356238</c:v>
                </c:pt>
                <c:pt idx="23">
                  <c:v>221.0500645810657</c:v>
                </c:pt>
                <c:pt idx="24">
                  <c:v>221.18859580819361</c:v>
                </c:pt>
                <c:pt idx="25">
                  <c:v>221.34316998292434</c:v>
                </c:pt>
                <c:pt idx="26">
                  <c:v>221.49551279197863</c:v>
                </c:pt>
                <c:pt idx="27">
                  <c:v>221.64890112759551</c:v>
                </c:pt>
                <c:pt idx="28">
                  <c:v>221.80330927114034</c:v>
                </c:pt>
                <c:pt idx="29">
                  <c:v>221.95879458955764</c:v>
                </c:pt>
                <c:pt idx="30">
                  <c:v>222.11538110739201</c:v>
                </c:pt>
                <c:pt idx="31">
                  <c:v>222.27309156853352</c:v>
                </c:pt>
                <c:pt idx="32">
                  <c:v>222.43195084715617</c:v>
                </c:pt>
                <c:pt idx="33">
                  <c:v>222.59198206828677</c:v>
                </c:pt>
                <c:pt idx="34">
                  <c:v>222.75321004978841</c:v>
                </c:pt>
                <c:pt idx="35">
                  <c:v>222.91565986393476</c:v>
                </c:pt>
                <c:pt idx="36">
                  <c:v>223.07935533230059</c:v>
                </c:pt>
                <c:pt idx="37">
                  <c:v>223.24432205195674</c:v>
                </c:pt>
                <c:pt idx="38">
                  <c:v>223.41058592446188</c:v>
                </c:pt>
                <c:pt idx="39">
                  <c:v>223.57827241409259</c:v>
                </c:pt>
                <c:pt idx="40">
                  <c:v>223.7473036385301</c:v>
                </c:pt>
                <c:pt idx="41">
                  <c:v>223.91765728307365</c:v>
                </c:pt>
                <c:pt idx="42">
                  <c:v>224.08949986042884</c:v>
                </c:pt>
                <c:pt idx="43">
                  <c:v>224.26284453781776</c:v>
                </c:pt>
                <c:pt idx="44">
                  <c:v>224.43749378189474</c:v>
                </c:pt>
                <c:pt idx="45">
                  <c:v>224.5959204512337</c:v>
                </c:pt>
                <c:pt idx="46">
                  <c:v>224.79137063592114</c:v>
                </c:pt>
                <c:pt idx="47">
                  <c:v>224.97061697294558</c:v>
                </c:pt>
                <c:pt idx="48">
                  <c:v>225.15157264870527</c:v>
                </c:pt>
                <c:pt idx="49">
                  <c:v>225.33406915374982</c:v>
                </c:pt>
                <c:pt idx="50">
                  <c:v>225.51814645547859</c:v>
                </c:pt>
                <c:pt idx="51">
                  <c:v>225.70681422456101</c:v>
                </c:pt>
                <c:pt idx="52">
                  <c:v>225.90624807594085</c:v>
                </c:pt>
                <c:pt idx="53">
                  <c:v>226.09566677898223</c:v>
                </c:pt>
                <c:pt idx="54">
                  <c:v>226.25666586025579</c:v>
                </c:pt>
                <c:pt idx="55">
                  <c:v>226.44941444634932</c:v>
                </c:pt>
                <c:pt idx="56">
                  <c:v>226.64219151102282</c:v>
                </c:pt>
                <c:pt idx="57">
                  <c:v>226.84040416689803</c:v>
                </c:pt>
                <c:pt idx="58">
                  <c:v>227.05438558544455</c:v>
                </c:pt>
                <c:pt idx="59">
                  <c:v>227.27067842400456</c:v>
                </c:pt>
                <c:pt idx="60">
                  <c:v>227.47313734741715</c:v>
                </c:pt>
                <c:pt idx="61">
                  <c:v>227.67793809313599</c:v>
                </c:pt>
                <c:pt idx="62">
                  <c:v>227.85184858917427</c:v>
                </c:pt>
                <c:pt idx="63">
                  <c:v>228.04391685834503</c:v>
                </c:pt>
                <c:pt idx="64">
                  <c:v>228.22119079751931</c:v>
                </c:pt>
                <c:pt idx="65">
                  <c:v>228.41680163629644</c:v>
                </c:pt>
                <c:pt idx="66">
                  <c:v>228.59310083631652</c:v>
                </c:pt>
                <c:pt idx="67">
                  <c:v>228.76875250780577</c:v>
                </c:pt>
                <c:pt idx="68">
                  <c:v>228.95538264707474</c:v>
                </c:pt>
                <c:pt idx="69">
                  <c:v>229.16467438142354</c:v>
                </c:pt>
                <c:pt idx="70">
                  <c:v>229.3999194941498</c:v>
                </c:pt>
                <c:pt idx="71">
                  <c:v>229.64846210962239</c:v>
                </c:pt>
                <c:pt idx="72">
                  <c:v>229.86564756833604</c:v>
                </c:pt>
                <c:pt idx="73">
                  <c:v>230.12419362382258</c:v>
                </c:pt>
                <c:pt idx="74">
                  <c:v>230.39262948693153</c:v>
                </c:pt>
                <c:pt idx="75">
                  <c:v>230.70905840794296</c:v>
                </c:pt>
                <c:pt idx="76">
                  <c:v>231.05359287121669</c:v>
                </c:pt>
                <c:pt idx="77">
                  <c:v>231.4295565092153</c:v>
                </c:pt>
                <c:pt idx="78">
                  <c:v>231.84489067981684</c:v>
                </c:pt>
                <c:pt idx="79">
                  <c:v>232.2612662002538</c:v>
                </c:pt>
                <c:pt idx="80">
                  <c:v>232.72292300067244</c:v>
                </c:pt>
                <c:pt idx="81">
                  <c:v>233.23769314514868</c:v>
                </c:pt>
                <c:pt idx="82">
                  <c:v>233.72287773823444</c:v>
                </c:pt>
                <c:pt idx="83">
                  <c:v>234.21672459356421</c:v>
                </c:pt>
                <c:pt idx="84">
                  <c:v>234.84221243575178</c:v>
                </c:pt>
                <c:pt idx="85">
                  <c:v>235.55723501271939</c:v>
                </c:pt>
                <c:pt idx="86">
                  <c:v>236.45282234726068</c:v>
                </c:pt>
                <c:pt idx="87">
                  <c:v>237.37230593315411</c:v>
                </c:pt>
                <c:pt idx="88">
                  <c:v>238.30932543748776</c:v>
                </c:pt>
                <c:pt idx="89">
                  <c:v>239.34382743187885</c:v>
                </c:pt>
                <c:pt idx="90">
                  <c:v>240.52228283190621</c:v>
                </c:pt>
                <c:pt idx="91">
                  <c:v>241.67951275223498</c:v>
                </c:pt>
                <c:pt idx="92">
                  <c:v>243.00286338165381</c:v>
                </c:pt>
                <c:pt idx="93">
                  <c:v>244.37385745826742</c:v>
                </c:pt>
                <c:pt idx="94">
                  <c:v>246.08554268487018</c:v>
                </c:pt>
                <c:pt idx="95">
                  <c:v>247.64223160719092</c:v>
                </c:pt>
                <c:pt idx="96">
                  <c:v>249.39197663901854</c:v>
                </c:pt>
                <c:pt idx="97">
                  <c:v>251.10232835447931</c:v>
                </c:pt>
                <c:pt idx="98">
                  <c:v>252.90798395679059</c:v>
                </c:pt>
                <c:pt idx="99">
                  <c:v>254.96206051655295</c:v>
                </c:pt>
                <c:pt idx="100">
                  <c:v>257.15865945799123</c:v>
                </c:pt>
                <c:pt idx="101">
                  <c:v>259.60067889887148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18F-EE41-9B78-8A2815DD5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MD-11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'24.26-MD'!$O$3:$O$104</c:f>
              <c:numCache>
                <c:formatCode>General</c:formatCode>
                <c:ptCount val="102"/>
                <c:pt idx="0">
                  <c:v>0.60022947000000004</c:v>
                </c:pt>
                <c:pt idx="1">
                  <c:v>0.60272300999999995</c:v>
                </c:pt>
                <c:pt idx="2">
                  <c:v>0.60521687999999996</c:v>
                </c:pt>
                <c:pt idx="3">
                  <c:v>0.60799462999999998</c:v>
                </c:pt>
                <c:pt idx="4">
                  <c:v>0.61077239000000005</c:v>
                </c:pt>
                <c:pt idx="5">
                  <c:v>0.61355013999999997</c:v>
                </c:pt>
                <c:pt idx="6">
                  <c:v>0.61613850999999997</c:v>
                </c:pt>
                <c:pt idx="7">
                  <c:v>0.62055775000000002</c:v>
                </c:pt>
                <c:pt idx="8">
                  <c:v>0.62361959</c:v>
                </c:pt>
                <c:pt idx="9">
                  <c:v>0.62668144000000003</c:v>
                </c:pt>
                <c:pt idx="10">
                  <c:v>0.62945918999999995</c:v>
                </c:pt>
                <c:pt idx="11">
                  <c:v>0.63223695000000002</c:v>
                </c:pt>
                <c:pt idx="12">
                  <c:v>0.63501470999999998</c:v>
                </c:pt>
                <c:pt idx="13">
                  <c:v>0.63750837000000005</c:v>
                </c:pt>
                <c:pt idx="14">
                  <c:v>0.63997037999999995</c:v>
                </c:pt>
                <c:pt idx="15">
                  <c:v>0.64530438000000001</c:v>
                </c:pt>
                <c:pt idx="16">
                  <c:v>0.64808206999999995</c:v>
                </c:pt>
                <c:pt idx="17">
                  <c:v>0.65114358999999999</c:v>
                </c:pt>
                <c:pt idx="18">
                  <c:v>0.65392094999999995</c:v>
                </c:pt>
                <c:pt idx="19">
                  <c:v>0.65641461999999995</c:v>
                </c:pt>
                <c:pt idx="20">
                  <c:v>0.65919236999999997</c:v>
                </c:pt>
                <c:pt idx="21">
                  <c:v>0.66168601000000005</c:v>
                </c:pt>
                <c:pt idx="22">
                  <c:v>0.66405309000000001</c:v>
                </c:pt>
                <c:pt idx="23">
                  <c:v>0.66828295000000004</c:v>
                </c:pt>
                <c:pt idx="24">
                  <c:v>0.67106060999999995</c:v>
                </c:pt>
                <c:pt idx="25">
                  <c:v>0.67383806999999996</c:v>
                </c:pt>
                <c:pt idx="26">
                  <c:v>0.67689955999999996</c:v>
                </c:pt>
                <c:pt idx="27">
                  <c:v>0.67996053000000001</c:v>
                </c:pt>
                <c:pt idx="28">
                  <c:v>0.68302207999999998</c:v>
                </c:pt>
                <c:pt idx="29">
                  <c:v>0.68583165000000001</c:v>
                </c:pt>
                <c:pt idx="30">
                  <c:v>0.69204913000000001</c:v>
                </c:pt>
                <c:pt idx="31">
                  <c:v>0.69482685</c:v>
                </c:pt>
                <c:pt idx="32">
                  <c:v>0.69760454000000005</c:v>
                </c:pt>
                <c:pt idx="33">
                  <c:v>0.70038199999999995</c:v>
                </c:pt>
                <c:pt idx="34">
                  <c:v>0.70315939999999999</c:v>
                </c:pt>
                <c:pt idx="35">
                  <c:v>0.70593715999999995</c:v>
                </c:pt>
                <c:pt idx="36">
                  <c:v>0.70843076000000005</c:v>
                </c:pt>
                <c:pt idx="37">
                  <c:v>0.71076653999999995</c:v>
                </c:pt>
                <c:pt idx="38">
                  <c:v>0.71550206000000005</c:v>
                </c:pt>
                <c:pt idx="39">
                  <c:v>0.71827971999999995</c:v>
                </c:pt>
                <c:pt idx="40">
                  <c:v>0.72134176000000005</c:v>
                </c:pt>
                <c:pt idx="41">
                  <c:v>0.72440327999999998</c:v>
                </c:pt>
                <c:pt idx="42">
                  <c:v>0.72746476000000004</c:v>
                </c:pt>
                <c:pt idx="43">
                  <c:v>0.73052660999999997</c:v>
                </c:pt>
                <c:pt idx="44">
                  <c:v>0.73346219000000001</c:v>
                </c:pt>
                <c:pt idx="45">
                  <c:v>0.73772325999999999</c:v>
                </c:pt>
                <c:pt idx="46">
                  <c:v>0.74050108000000003</c:v>
                </c:pt>
                <c:pt idx="47">
                  <c:v>0.74327911999999996</c:v>
                </c:pt>
                <c:pt idx="48">
                  <c:v>0.74605613000000004</c:v>
                </c:pt>
                <c:pt idx="49">
                  <c:v>0.74883261999999995</c:v>
                </c:pt>
                <c:pt idx="50">
                  <c:v>0.75189426999999998</c:v>
                </c:pt>
                <c:pt idx="51">
                  <c:v>0.75498757000000005</c:v>
                </c:pt>
                <c:pt idx="52">
                  <c:v>0.76044604999999998</c:v>
                </c:pt>
                <c:pt idx="53">
                  <c:v>0.76322336000000002</c:v>
                </c:pt>
                <c:pt idx="54">
                  <c:v>0.76628499999999999</c:v>
                </c:pt>
                <c:pt idx="55">
                  <c:v>0.76906169000000002</c:v>
                </c:pt>
                <c:pt idx="56">
                  <c:v>0.77183855999999995</c:v>
                </c:pt>
                <c:pt idx="57">
                  <c:v>0.77518343000000001</c:v>
                </c:pt>
                <c:pt idx="58">
                  <c:v>0.77966413999999995</c:v>
                </c:pt>
                <c:pt idx="59">
                  <c:v>0.78244095999999996</c:v>
                </c:pt>
                <c:pt idx="60">
                  <c:v>0.78521806999999999</c:v>
                </c:pt>
                <c:pt idx="61">
                  <c:v>0.78799514000000004</c:v>
                </c:pt>
                <c:pt idx="62">
                  <c:v>0.79077237</c:v>
                </c:pt>
                <c:pt idx="63">
                  <c:v>0.79354904999999998</c:v>
                </c:pt>
                <c:pt idx="64">
                  <c:v>0.79632557000000004</c:v>
                </c:pt>
                <c:pt idx="65">
                  <c:v>0.79881762000000001</c:v>
                </c:pt>
                <c:pt idx="66">
                  <c:v>0.80115269</c:v>
                </c:pt>
                <c:pt idx="67">
                  <c:v>0.80541094000000002</c:v>
                </c:pt>
                <c:pt idx="68">
                  <c:v>0.80818743000000004</c:v>
                </c:pt>
                <c:pt idx="69">
                  <c:v>0.81096310000000005</c:v>
                </c:pt>
                <c:pt idx="70">
                  <c:v>0.81373852000000002</c:v>
                </c:pt>
                <c:pt idx="71">
                  <c:v>0.81651403</c:v>
                </c:pt>
                <c:pt idx="72">
                  <c:v>0.81928862999999996</c:v>
                </c:pt>
                <c:pt idx="73">
                  <c:v>0.82171592000000004</c:v>
                </c:pt>
                <c:pt idx="74">
                  <c:v>0.82656764999999999</c:v>
                </c:pt>
                <c:pt idx="75">
                  <c:v>0.82892895</c:v>
                </c:pt>
                <c:pt idx="76">
                  <c:v>0.83088116000000001</c:v>
                </c:pt>
                <c:pt idx="77">
                  <c:v>0.83292772000000004</c:v>
                </c:pt>
                <c:pt idx="78">
                  <c:v>0.83456375999999999</c:v>
                </c:pt>
                <c:pt idx="79">
                  <c:v>0.83600951000000001</c:v>
                </c:pt>
                <c:pt idx="80">
                  <c:v>0.83795923000000005</c:v>
                </c:pt>
                <c:pt idx="81">
                  <c:v>0.84040820000000005</c:v>
                </c:pt>
                <c:pt idx="82">
                  <c:v>0.84204142000000004</c:v>
                </c:pt>
                <c:pt idx="83">
                  <c:v>0.84348226999999998</c:v>
                </c:pt>
                <c:pt idx="84">
                  <c:v>0.84501225000000002</c:v>
                </c:pt>
                <c:pt idx="85">
                  <c:v>0.84611919999999996</c:v>
                </c:pt>
                <c:pt idx="86">
                  <c:v>0.84749978999999998</c:v>
                </c:pt>
                <c:pt idx="87">
                  <c:v>0.84928232999999997</c:v>
                </c:pt>
                <c:pt idx="88">
                  <c:v>0.85041336999999995</c:v>
                </c:pt>
                <c:pt idx="89">
                  <c:v>0.85172671</c:v>
                </c:pt>
                <c:pt idx="90">
                  <c:v>0.85279148000000005</c:v>
                </c:pt>
                <c:pt idx="91">
                  <c:v>0.85351394999999997</c:v>
                </c:pt>
                <c:pt idx="92">
                  <c:v>0.85410238000000005</c:v>
                </c:pt>
                <c:pt idx="93">
                  <c:v>0.85535950000000005</c:v>
                </c:pt>
                <c:pt idx="94">
                  <c:v>0.85634940000000004</c:v>
                </c:pt>
                <c:pt idx="95">
                  <c:v>0.85718088999999997</c:v>
                </c:pt>
                <c:pt idx="96">
                  <c:v>0.85827967999999999</c:v>
                </c:pt>
                <c:pt idx="97">
                  <c:v>0.85884514999999995</c:v>
                </c:pt>
                <c:pt idx="98">
                  <c:v>0.85962534999999995</c:v>
                </c:pt>
              </c:numCache>
            </c:numRef>
          </c:xVal>
          <c:yVal>
            <c:numRef>
              <c:f>'24.26-MD'!$P$3:$P$106</c:f>
              <c:numCache>
                <c:formatCode>General</c:formatCode>
                <c:ptCount val="104"/>
                <c:pt idx="0">
                  <c:v>273.27385099999998</c:v>
                </c:pt>
                <c:pt idx="1">
                  <c:v>273.29884399999997</c:v>
                </c:pt>
                <c:pt idx="2">
                  <c:v>273.26803899999999</c:v>
                </c:pt>
                <c:pt idx="3">
                  <c:v>273.271973</c:v>
                </c:pt>
                <c:pt idx="4">
                  <c:v>273.27590800000002</c:v>
                </c:pt>
                <c:pt idx="5">
                  <c:v>273.27984199999997</c:v>
                </c:pt>
                <c:pt idx="6">
                  <c:v>273.28350799999998</c:v>
                </c:pt>
                <c:pt idx="7">
                  <c:v>273.27402999999998</c:v>
                </c:pt>
                <c:pt idx="8">
                  <c:v>273.278367</c:v>
                </c:pt>
                <c:pt idx="9">
                  <c:v>273.28270400000002</c:v>
                </c:pt>
                <c:pt idx="10">
                  <c:v>273.28663799999998</c:v>
                </c:pt>
                <c:pt idx="11">
                  <c:v>273.290572</c:v>
                </c:pt>
                <c:pt idx="12">
                  <c:v>273.29450700000001</c:v>
                </c:pt>
                <c:pt idx="13">
                  <c:v>273.29803900000002</c:v>
                </c:pt>
                <c:pt idx="14">
                  <c:v>273.31726400000002</c:v>
                </c:pt>
                <c:pt idx="15">
                  <c:v>273.423541</c:v>
                </c:pt>
                <c:pt idx="16">
                  <c:v>273.43892099999999</c:v>
                </c:pt>
                <c:pt idx="17">
                  <c:v>273.50048700000002</c:v>
                </c:pt>
                <c:pt idx="18">
                  <c:v>273.57309600000002</c:v>
                </c:pt>
                <c:pt idx="19">
                  <c:v>273.57662800000003</c:v>
                </c:pt>
                <c:pt idx="20">
                  <c:v>273.58056299999998</c:v>
                </c:pt>
                <c:pt idx="21">
                  <c:v>273.58981799999998</c:v>
                </c:pt>
                <c:pt idx="22">
                  <c:v>273.65039999999999</c:v>
                </c:pt>
                <c:pt idx="23">
                  <c:v>273.63922300000002</c:v>
                </c:pt>
                <c:pt idx="24">
                  <c:v>273.660326</c:v>
                </c:pt>
                <c:pt idx="25">
                  <c:v>273.71576700000003</c:v>
                </c:pt>
                <c:pt idx="26">
                  <c:v>273.78305499999999</c:v>
                </c:pt>
                <c:pt idx="27">
                  <c:v>273.94047999999998</c:v>
                </c:pt>
                <c:pt idx="28">
                  <c:v>273.99632300000002</c:v>
                </c:pt>
                <c:pt idx="29">
                  <c:v>273.95579099999998</c:v>
                </c:pt>
                <c:pt idx="30">
                  <c:v>274.124999</c:v>
                </c:pt>
                <c:pt idx="31">
                  <c:v>274.13465600000001</c:v>
                </c:pt>
                <c:pt idx="32">
                  <c:v>274.150037</c:v>
                </c:pt>
                <c:pt idx="33">
                  <c:v>274.20547699999997</c:v>
                </c:pt>
                <c:pt idx="34">
                  <c:v>274.27236399999998</c:v>
                </c:pt>
                <c:pt idx="35">
                  <c:v>274.276298</c:v>
                </c:pt>
                <c:pt idx="36">
                  <c:v>274.29127599999998</c:v>
                </c:pt>
                <c:pt idx="37">
                  <c:v>274.304123</c:v>
                </c:pt>
                <c:pt idx="38">
                  <c:v>274.18683299999998</c:v>
                </c:pt>
                <c:pt idx="39">
                  <c:v>274.20793600000002</c:v>
                </c:pt>
                <c:pt idx="40">
                  <c:v>274.17793599999999</c:v>
                </c:pt>
                <c:pt idx="41">
                  <c:v>274.23950200000002</c:v>
                </c:pt>
                <c:pt idx="42">
                  <c:v>274.30679099999998</c:v>
                </c:pt>
                <c:pt idx="43">
                  <c:v>274.311128</c:v>
                </c:pt>
                <c:pt idx="44">
                  <c:v>274.31528600000001</c:v>
                </c:pt>
                <c:pt idx="45">
                  <c:v>274.36710499999998</c:v>
                </c:pt>
                <c:pt idx="46">
                  <c:v>274.35959300000002</c:v>
                </c:pt>
                <c:pt idx="47">
                  <c:v>274.31345199999998</c:v>
                </c:pt>
                <c:pt idx="48">
                  <c:v>274.44901399999998</c:v>
                </c:pt>
                <c:pt idx="49">
                  <c:v>274.674711</c:v>
                </c:pt>
                <c:pt idx="50">
                  <c:v>274.71338500000002</c:v>
                </c:pt>
                <c:pt idx="51">
                  <c:v>274.73747900000001</c:v>
                </c:pt>
                <c:pt idx="52">
                  <c:v>275.15472</c:v>
                </c:pt>
                <c:pt idx="53">
                  <c:v>275.23877499999998</c:v>
                </c:pt>
                <c:pt idx="54">
                  <c:v>275.27744899999999</c:v>
                </c:pt>
                <c:pt idx="55">
                  <c:v>275.47023999999999</c:v>
                </c:pt>
                <c:pt idx="56">
                  <c:v>275.628693</c:v>
                </c:pt>
                <c:pt idx="57">
                  <c:v>275.82085699999999</c:v>
                </c:pt>
                <c:pt idx="58">
                  <c:v>276.10476699999998</c:v>
                </c:pt>
                <c:pt idx="59">
                  <c:v>276.273235</c:v>
                </c:pt>
                <c:pt idx="60">
                  <c:v>276.39162700000003</c:v>
                </c:pt>
                <c:pt idx="61">
                  <c:v>276.51574299999999</c:v>
                </c:pt>
                <c:pt idx="62">
                  <c:v>276.61267500000002</c:v>
                </c:pt>
                <c:pt idx="63">
                  <c:v>276.80546500000003</c:v>
                </c:pt>
                <c:pt idx="64">
                  <c:v>277.02686999999997</c:v>
                </c:pt>
                <c:pt idx="65">
                  <c:v>277.31511699999999</c:v>
                </c:pt>
                <c:pt idx="66">
                  <c:v>277.453867</c:v>
                </c:pt>
                <c:pt idx="67">
                  <c:v>278.001195</c:v>
                </c:pt>
                <c:pt idx="68">
                  <c:v>278.22832199999999</c:v>
                </c:pt>
                <c:pt idx="69">
                  <c:v>278.598523</c:v>
                </c:pt>
                <c:pt idx="70">
                  <c:v>279.01450699999998</c:v>
                </c:pt>
                <c:pt idx="71">
                  <c:v>279.41332199999999</c:v>
                </c:pt>
                <c:pt idx="72">
                  <c:v>279.97237799999999</c:v>
                </c:pt>
                <c:pt idx="73">
                  <c:v>280.54668099999998</c:v>
                </c:pt>
                <c:pt idx="74">
                  <c:v>282.19890099999998</c:v>
                </c:pt>
                <c:pt idx="75">
                  <c:v>283.27644400000003</c:v>
                </c:pt>
                <c:pt idx="76">
                  <c:v>284.13221499999997</c:v>
                </c:pt>
                <c:pt idx="77">
                  <c:v>285.04792500000002</c:v>
                </c:pt>
                <c:pt idx="78">
                  <c:v>285.994529</c:v>
                </c:pt>
                <c:pt idx="79">
                  <c:v>287.09824500000002</c:v>
                </c:pt>
                <c:pt idx="80">
                  <c:v>288.39153299999998</c:v>
                </c:pt>
                <c:pt idx="81">
                  <c:v>290.70608299999998</c:v>
                </c:pt>
                <c:pt idx="82">
                  <c:v>292.148233</c:v>
                </c:pt>
                <c:pt idx="83">
                  <c:v>293.60867300000001</c:v>
                </c:pt>
                <c:pt idx="84">
                  <c:v>295.20738399999999</c:v>
                </c:pt>
                <c:pt idx="85">
                  <c:v>296.68134099999997</c:v>
                </c:pt>
                <c:pt idx="86">
                  <c:v>298.14169500000003</c:v>
                </c:pt>
                <c:pt idx="87">
                  <c:v>301.08200199999999</c:v>
                </c:pt>
                <c:pt idx="88">
                  <c:v>302.63643100000002</c:v>
                </c:pt>
                <c:pt idx="89">
                  <c:v>304.20310999999998</c:v>
                </c:pt>
                <c:pt idx="90">
                  <c:v>305.692995</c:v>
                </c:pt>
                <c:pt idx="91">
                  <c:v>307.11044900000002</c:v>
                </c:pt>
                <c:pt idx="92">
                  <c:v>308.30737900000003</c:v>
                </c:pt>
                <c:pt idx="93">
                  <c:v>310.98706099999998</c:v>
                </c:pt>
                <c:pt idx="94">
                  <c:v>312.83264800000001</c:v>
                </c:pt>
                <c:pt idx="95">
                  <c:v>314.638463</c:v>
                </c:pt>
                <c:pt idx="96">
                  <c:v>316.43731200000002</c:v>
                </c:pt>
                <c:pt idx="97">
                  <c:v>318.02451500000001</c:v>
                </c:pt>
                <c:pt idx="98">
                  <c:v>319.59943199999998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9BA-0E44-86A4-DEE73B655EEB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'24.26-MD'!$O$3:$O$101</c:f>
              <c:numCache>
                <c:formatCode>General</c:formatCode>
                <c:ptCount val="99"/>
                <c:pt idx="0">
                  <c:v>0.60022947000000004</c:v>
                </c:pt>
                <c:pt idx="1">
                  <c:v>0.60272300999999995</c:v>
                </c:pt>
                <c:pt idx="2">
                  <c:v>0.60521687999999996</c:v>
                </c:pt>
                <c:pt idx="3">
                  <c:v>0.60799462999999998</c:v>
                </c:pt>
                <c:pt idx="4">
                  <c:v>0.61077239000000005</c:v>
                </c:pt>
                <c:pt idx="5">
                  <c:v>0.61355013999999997</c:v>
                </c:pt>
                <c:pt idx="6">
                  <c:v>0.61613850999999997</c:v>
                </c:pt>
                <c:pt idx="7">
                  <c:v>0.62055775000000002</c:v>
                </c:pt>
                <c:pt idx="8">
                  <c:v>0.62361959</c:v>
                </c:pt>
                <c:pt idx="9">
                  <c:v>0.62668144000000003</c:v>
                </c:pt>
                <c:pt idx="10">
                  <c:v>0.62945918999999995</c:v>
                </c:pt>
                <c:pt idx="11">
                  <c:v>0.63223695000000002</c:v>
                </c:pt>
                <c:pt idx="12">
                  <c:v>0.63501470999999998</c:v>
                </c:pt>
                <c:pt idx="13">
                  <c:v>0.63750837000000005</c:v>
                </c:pt>
                <c:pt idx="14">
                  <c:v>0.63997037999999995</c:v>
                </c:pt>
                <c:pt idx="15">
                  <c:v>0.64530438000000001</c:v>
                </c:pt>
                <c:pt idx="16">
                  <c:v>0.64808206999999995</c:v>
                </c:pt>
                <c:pt idx="17">
                  <c:v>0.65114358999999999</c:v>
                </c:pt>
                <c:pt idx="18">
                  <c:v>0.65392094999999995</c:v>
                </c:pt>
                <c:pt idx="19">
                  <c:v>0.65641461999999995</c:v>
                </c:pt>
                <c:pt idx="20">
                  <c:v>0.65919236999999997</c:v>
                </c:pt>
                <c:pt idx="21">
                  <c:v>0.66168601000000005</c:v>
                </c:pt>
                <c:pt idx="22">
                  <c:v>0.66405309000000001</c:v>
                </c:pt>
                <c:pt idx="23">
                  <c:v>0.66828295000000004</c:v>
                </c:pt>
                <c:pt idx="24">
                  <c:v>0.67106060999999995</c:v>
                </c:pt>
                <c:pt idx="25">
                  <c:v>0.67383806999999996</c:v>
                </c:pt>
                <c:pt idx="26">
                  <c:v>0.67689955999999996</c:v>
                </c:pt>
                <c:pt idx="27">
                  <c:v>0.67996053000000001</c:v>
                </c:pt>
                <c:pt idx="28">
                  <c:v>0.68302207999999998</c:v>
                </c:pt>
                <c:pt idx="29">
                  <c:v>0.68583165000000001</c:v>
                </c:pt>
                <c:pt idx="30">
                  <c:v>0.69204913000000001</c:v>
                </c:pt>
                <c:pt idx="31">
                  <c:v>0.69482685</c:v>
                </c:pt>
                <c:pt idx="32">
                  <c:v>0.69760454000000005</c:v>
                </c:pt>
                <c:pt idx="33">
                  <c:v>0.70038199999999995</c:v>
                </c:pt>
                <c:pt idx="34">
                  <c:v>0.70315939999999999</c:v>
                </c:pt>
                <c:pt idx="35">
                  <c:v>0.70593715999999995</c:v>
                </c:pt>
                <c:pt idx="36">
                  <c:v>0.70843076000000005</c:v>
                </c:pt>
                <c:pt idx="37">
                  <c:v>0.71076653999999995</c:v>
                </c:pt>
                <c:pt idx="38">
                  <c:v>0.71550206000000005</c:v>
                </c:pt>
                <c:pt idx="39">
                  <c:v>0.71827971999999995</c:v>
                </c:pt>
                <c:pt idx="40">
                  <c:v>0.72134176000000005</c:v>
                </c:pt>
                <c:pt idx="41">
                  <c:v>0.72440327999999998</c:v>
                </c:pt>
                <c:pt idx="42">
                  <c:v>0.72746476000000004</c:v>
                </c:pt>
                <c:pt idx="43">
                  <c:v>0.73052660999999997</c:v>
                </c:pt>
                <c:pt idx="44">
                  <c:v>0.73346219000000001</c:v>
                </c:pt>
                <c:pt idx="45">
                  <c:v>0.73772325999999999</c:v>
                </c:pt>
                <c:pt idx="46">
                  <c:v>0.74050108000000003</c:v>
                </c:pt>
                <c:pt idx="47">
                  <c:v>0.74327911999999996</c:v>
                </c:pt>
                <c:pt idx="48">
                  <c:v>0.74605613000000004</c:v>
                </c:pt>
                <c:pt idx="49">
                  <c:v>0.74883261999999995</c:v>
                </c:pt>
                <c:pt idx="50">
                  <c:v>0.75189426999999998</c:v>
                </c:pt>
                <c:pt idx="51">
                  <c:v>0.75498757000000005</c:v>
                </c:pt>
                <c:pt idx="52">
                  <c:v>0.76044604999999998</c:v>
                </c:pt>
                <c:pt idx="53">
                  <c:v>0.76322336000000002</c:v>
                </c:pt>
                <c:pt idx="54">
                  <c:v>0.76628499999999999</c:v>
                </c:pt>
                <c:pt idx="55">
                  <c:v>0.76906169000000002</c:v>
                </c:pt>
                <c:pt idx="56">
                  <c:v>0.77183855999999995</c:v>
                </c:pt>
                <c:pt idx="57">
                  <c:v>0.77518343000000001</c:v>
                </c:pt>
                <c:pt idx="58">
                  <c:v>0.77966413999999995</c:v>
                </c:pt>
                <c:pt idx="59">
                  <c:v>0.78244095999999996</c:v>
                </c:pt>
                <c:pt idx="60">
                  <c:v>0.78521806999999999</c:v>
                </c:pt>
                <c:pt idx="61">
                  <c:v>0.78799514000000004</c:v>
                </c:pt>
                <c:pt idx="62">
                  <c:v>0.79077237</c:v>
                </c:pt>
                <c:pt idx="63">
                  <c:v>0.79354904999999998</c:v>
                </c:pt>
                <c:pt idx="64">
                  <c:v>0.79632557000000004</c:v>
                </c:pt>
                <c:pt idx="65">
                  <c:v>0.79881762000000001</c:v>
                </c:pt>
                <c:pt idx="66">
                  <c:v>0.80115269</c:v>
                </c:pt>
                <c:pt idx="67">
                  <c:v>0.80541094000000002</c:v>
                </c:pt>
                <c:pt idx="68">
                  <c:v>0.80818743000000004</c:v>
                </c:pt>
                <c:pt idx="69">
                  <c:v>0.81096310000000005</c:v>
                </c:pt>
                <c:pt idx="70">
                  <c:v>0.81373852000000002</c:v>
                </c:pt>
                <c:pt idx="71">
                  <c:v>0.81651403</c:v>
                </c:pt>
                <c:pt idx="72">
                  <c:v>0.81928862999999996</c:v>
                </c:pt>
                <c:pt idx="73">
                  <c:v>0.82171592000000004</c:v>
                </c:pt>
                <c:pt idx="74">
                  <c:v>0.82656764999999999</c:v>
                </c:pt>
                <c:pt idx="75">
                  <c:v>0.82892895</c:v>
                </c:pt>
                <c:pt idx="76">
                  <c:v>0.83088116000000001</c:v>
                </c:pt>
                <c:pt idx="77">
                  <c:v>0.83292772000000004</c:v>
                </c:pt>
                <c:pt idx="78">
                  <c:v>0.83456375999999999</c:v>
                </c:pt>
                <c:pt idx="79">
                  <c:v>0.83600951000000001</c:v>
                </c:pt>
                <c:pt idx="80">
                  <c:v>0.83795923000000005</c:v>
                </c:pt>
                <c:pt idx="81">
                  <c:v>0.84040820000000005</c:v>
                </c:pt>
                <c:pt idx="82">
                  <c:v>0.84204142000000004</c:v>
                </c:pt>
                <c:pt idx="83">
                  <c:v>0.84348226999999998</c:v>
                </c:pt>
                <c:pt idx="84">
                  <c:v>0.84501225000000002</c:v>
                </c:pt>
                <c:pt idx="85">
                  <c:v>0.84611919999999996</c:v>
                </c:pt>
                <c:pt idx="86">
                  <c:v>0.84749978999999998</c:v>
                </c:pt>
                <c:pt idx="87">
                  <c:v>0.84928232999999997</c:v>
                </c:pt>
                <c:pt idx="88">
                  <c:v>0.85041336999999995</c:v>
                </c:pt>
                <c:pt idx="89">
                  <c:v>0.85172671</c:v>
                </c:pt>
                <c:pt idx="90">
                  <c:v>0.85279148000000005</c:v>
                </c:pt>
                <c:pt idx="91">
                  <c:v>0.85351394999999997</c:v>
                </c:pt>
                <c:pt idx="92">
                  <c:v>0.85410238000000005</c:v>
                </c:pt>
                <c:pt idx="93">
                  <c:v>0.85535950000000005</c:v>
                </c:pt>
                <c:pt idx="94">
                  <c:v>0.85634940000000004</c:v>
                </c:pt>
                <c:pt idx="95">
                  <c:v>0.85718088999999997</c:v>
                </c:pt>
                <c:pt idx="96">
                  <c:v>0.85827967999999999</c:v>
                </c:pt>
                <c:pt idx="97">
                  <c:v>0.85884514999999995</c:v>
                </c:pt>
                <c:pt idx="98">
                  <c:v>0.85962534999999995</c:v>
                </c:pt>
              </c:numCache>
            </c:numRef>
          </c:xVal>
          <c:yVal>
            <c:numRef>
              <c:f>'24.26-MD'!$Q$3:$Q$101</c:f>
              <c:numCache>
                <c:formatCode>General</c:formatCode>
                <c:ptCount val="99"/>
                <c:pt idx="0">
                  <c:v>273.23069684733514</c:v>
                </c:pt>
                <c:pt idx="1">
                  <c:v>273.23251383411855</c:v>
                </c:pt>
                <c:pt idx="2">
                  <c:v>273.23443442764227</c:v>
                </c:pt>
                <c:pt idx="3">
                  <c:v>273.23670141421917</c:v>
                </c:pt>
                <c:pt idx="4">
                  <c:v>273.23910997478851</c:v>
                </c:pt>
                <c:pt idx="5">
                  <c:v>273.24166755497833</c:v>
                </c:pt>
                <c:pt idx="6">
                  <c:v>273.24419174302494</c:v>
                </c:pt>
                <c:pt idx="7">
                  <c:v>273.24883495369045</c:v>
                </c:pt>
                <c:pt idx="8">
                  <c:v>273.2523140375273</c:v>
                </c:pt>
                <c:pt idx="9">
                  <c:v>273.25602146583441</c:v>
                </c:pt>
                <c:pt idx="10">
                  <c:v>273.25959302549319</c:v>
                </c:pt>
                <c:pt idx="11">
                  <c:v>273.26337278782444</c:v>
                </c:pt>
                <c:pt idx="12">
                  <c:v>273.26737099948105</c:v>
                </c:pt>
                <c:pt idx="13">
                  <c:v>273.27115514018362</c:v>
                </c:pt>
                <c:pt idx="14">
                  <c:v>273.27508023032487</c:v>
                </c:pt>
                <c:pt idx="15">
                  <c:v>273.28426668608654</c:v>
                </c:pt>
                <c:pt idx="16">
                  <c:v>273.2894429204693</c:v>
                </c:pt>
                <c:pt idx="17">
                  <c:v>273.29547914055451</c:v>
                </c:pt>
                <c:pt idx="18">
                  <c:v>273.30126991859049</c:v>
                </c:pt>
                <c:pt idx="19">
                  <c:v>273.30673617879302</c:v>
                </c:pt>
                <c:pt idx="20">
                  <c:v>273.31313575197794</c:v>
                </c:pt>
                <c:pt idx="21">
                  <c:v>273.3191714273612</c:v>
                </c:pt>
                <c:pt idx="22">
                  <c:v>273.32516571761039</c:v>
                </c:pt>
                <c:pt idx="23">
                  <c:v>273.33655141404302</c:v>
                </c:pt>
                <c:pt idx="24">
                  <c:v>273.34452209618723</c:v>
                </c:pt>
                <c:pt idx="25">
                  <c:v>273.35290410423067</c:v>
                </c:pt>
                <c:pt idx="26">
                  <c:v>273.36264215943413</c:v>
                </c:pt>
                <c:pt idx="27">
                  <c:v>273.37292593387906</c:v>
                </c:pt>
                <c:pt idx="28">
                  <c:v>273.38378525967698</c:v>
                </c:pt>
                <c:pt idx="29">
                  <c:v>273.3942788143313</c:v>
                </c:pt>
                <c:pt idx="30">
                  <c:v>273.41940941607112</c:v>
                </c:pt>
                <c:pt idx="31">
                  <c:v>273.43153759743836</c:v>
                </c:pt>
                <c:pt idx="32">
                  <c:v>273.44425493171468</c:v>
                </c:pt>
                <c:pt idx="33">
                  <c:v>273.45758479644633</c:v>
                </c:pt>
                <c:pt idx="34">
                  <c:v>273.4715531301469</c:v>
                </c:pt>
                <c:pt idx="35">
                  <c:v>273.48618824270284</c:v>
                </c:pt>
                <c:pt idx="36">
                  <c:v>273.4999148443801</c:v>
                </c:pt>
                <c:pt idx="37">
                  <c:v>273.51329641025779</c:v>
                </c:pt>
                <c:pt idx="38">
                  <c:v>273.54205260089486</c:v>
                </c:pt>
                <c:pt idx="39">
                  <c:v>273.55998144039881</c:v>
                </c:pt>
                <c:pt idx="40">
                  <c:v>273.58070132269705</c:v>
                </c:pt>
                <c:pt idx="41">
                  <c:v>273.60246151816705</c:v>
                </c:pt>
                <c:pt idx="42">
                  <c:v>273.62531014155286</c:v>
                </c:pt>
                <c:pt idx="43">
                  <c:v>273.64929707507878</c:v>
                </c:pt>
                <c:pt idx="44">
                  <c:v>273.67340589034222</c:v>
                </c:pt>
                <c:pt idx="45">
                  <c:v>273.71042752210928</c:v>
                </c:pt>
                <c:pt idx="46">
                  <c:v>273.73591376585102</c:v>
                </c:pt>
                <c:pt idx="47">
                  <c:v>273.76251660010342</c:v>
                </c:pt>
                <c:pt idx="48">
                  <c:v>273.79028947087545</c:v>
                </c:pt>
                <c:pt idx="49">
                  <c:v>273.81948234972981</c:v>
                </c:pt>
                <c:pt idx="50">
                  <c:v>273.85396686866335</c:v>
                </c:pt>
                <c:pt idx="51">
                  <c:v>273.89235901854693</c:v>
                </c:pt>
                <c:pt idx="52">
                  <c:v>273.9739146977015</c:v>
                </c:pt>
                <c:pt idx="53">
                  <c:v>274.02536549927163</c:v>
                </c:pt>
                <c:pt idx="54">
                  <c:v>274.09293344231207</c:v>
                </c:pt>
                <c:pt idx="55">
                  <c:v>274.16657005178143</c:v>
                </c:pt>
                <c:pt idx="56">
                  <c:v>274.25466682901617</c:v>
                </c:pt>
                <c:pt idx="57">
                  <c:v>274.38411872993646</c:v>
                </c:pt>
                <c:pt idx="58">
                  <c:v>274.60694055662469</c:v>
                </c:pt>
                <c:pt idx="59">
                  <c:v>274.77943581044087</c:v>
                </c:pt>
                <c:pt idx="60">
                  <c:v>274.983050674011</c:v>
                </c:pt>
                <c:pt idx="61">
                  <c:v>275.22205614354164</c:v>
                </c:pt>
                <c:pt idx="62">
                  <c:v>275.5010509400438</c:v>
                </c:pt>
                <c:pt idx="63">
                  <c:v>275.82482071309119</c:v>
                </c:pt>
                <c:pt idx="64">
                  <c:v>276.19854554543019</c:v>
                </c:pt>
                <c:pt idx="65">
                  <c:v>276.58100214936985</c:v>
                </c:pt>
                <c:pt idx="66">
                  <c:v>276.98353923498394</c:v>
                </c:pt>
                <c:pt idx="67">
                  <c:v>277.83956768861884</c:v>
                </c:pt>
                <c:pt idx="68">
                  <c:v>278.4915640784248</c:v>
                </c:pt>
                <c:pt idx="69">
                  <c:v>279.22521707093813</c:v>
                </c:pt>
                <c:pt idx="70">
                  <c:v>280.04757967177608</c:v>
                </c:pt>
                <c:pt idx="71">
                  <c:v>280.96598161007444</c:v>
                </c:pt>
                <c:pt idx="72">
                  <c:v>281.98756940311472</c:v>
                </c:pt>
                <c:pt idx="73">
                  <c:v>282.97226007769268</c:v>
                </c:pt>
                <c:pt idx="74">
                  <c:v>285.21747144399615</c:v>
                </c:pt>
                <c:pt idx="75">
                  <c:v>286.45461001392982</c:v>
                </c:pt>
                <c:pt idx="76">
                  <c:v>287.55408569955216</c:v>
                </c:pt>
                <c:pt idx="77">
                  <c:v>288.78488057555381</c:v>
                </c:pt>
                <c:pt idx="78">
                  <c:v>289.82879783737735</c:v>
                </c:pt>
                <c:pt idx="79">
                  <c:v>290.79735439875293</c:v>
                </c:pt>
                <c:pt idx="80">
                  <c:v>292.17447361312736</c:v>
                </c:pt>
                <c:pt idx="81">
                  <c:v>294.024467176428</c:v>
                </c:pt>
                <c:pt idx="82">
                  <c:v>295.33579130690299</c:v>
                </c:pt>
                <c:pt idx="83">
                  <c:v>296.54613536389786</c:v>
                </c:pt>
                <c:pt idx="84">
                  <c:v>297.88792225668163</c:v>
                </c:pt>
                <c:pt idx="85">
                  <c:v>298.89602143875584</c:v>
                </c:pt>
                <c:pt idx="86">
                  <c:v>300.19836837217656</c:v>
                </c:pt>
                <c:pt idx="87">
                  <c:v>301.95587242452814</c:v>
                </c:pt>
                <c:pt idx="88">
                  <c:v>303.11664858890924</c:v>
                </c:pt>
                <c:pt idx="89">
                  <c:v>304.51013825032919</c:v>
                </c:pt>
                <c:pt idx="90">
                  <c:v>305.67665191724575</c:v>
                </c:pt>
                <c:pt idx="91">
                  <c:v>306.48725920861523</c:v>
                </c:pt>
                <c:pt idx="92">
                  <c:v>307.15904962413157</c:v>
                </c:pt>
                <c:pt idx="93">
                  <c:v>308.62961280674642</c:v>
                </c:pt>
                <c:pt idx="94">
                  <c:v>309.8220517054794</c:v>
                </c:pt>
                <c:pt idx="95">
                  <c:v>310.84756313965022</c:v>
                </c:pt>
                <c:pt idx="96">
                  <c:v>312.23678258644117</c:v>
                </c:pt>
                <c:pt idx="97">
                  <c:v>312.96703693044486</c:v>
                </c:pt>
                <c:pt idx="98">
                  <c:v>313.99192886156595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0E-8C47-BC54-3C4467F2149E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'24.26-MD'!$I$3:$I$102</c:f>
              <c:numCache>
                <c:formatCode>General</c:formatCode>
                <c:ptCount val="100"/>
                <c:pt idx="0">
                  <c:v>0.60055334000000005</c:v>
                </c:pt>
                <c:pt idx="1">
                  <c:v>0.60333099999999995</c:v>
                </c:pt>
                <c:pt idx="2">
                  <c:v>0.60639284000000004</c:v>
                </c:pt>
                <c:pt idx="3">
                  <c:v>0.60923393000000003</c:v>
                </c:pt>
                <c:pt idx="4">
                  <c:v>0.61472678999999997</c:v>
                </c:pt>
                <c:pt idx="5">
                  <c:v>0.61778847000000003</c:v>
                </c:pt>
                <c:pt idx="6">
                  <c:v>0.62085087000000005</c:v>
                </c:pt>
                <c:pt idx="7">
                  <c:v>0.62362894999999996</c:v>
                </c:pt>
                <c:pt idx="8">
                  <c:v>0.62640673999999996</c:v>
                </c:pt>
                <c:pt idx="9">
                  <c:v>0.62890040999999997</c:v>
                </c:pt>
                <c:pt idx="10">
                  <c:v>0.63148897999999998</c:v>
                </c:pt>
                <c:pt idx="11">
                  <c:v>0.63546616</c:v>
                </c:pt>
                <c:pt idx="12">
                  <c:v>0.63852776</c:v>
                </c:pt>
                <c:pt idx="13">
                  <c:v>0.64130538000000004</c:v>
                </c:pt>
                <c:pt idx="14">
                  <c:v>0.64408310000000002</c:v>
                </c:pt>
                <c:pt idx="15">
                  <c:v>0.64686111999999996</c:v>
                </c:pt>
                <c:pt idx="16">
                  <c:v>0.64992276999999998</c:v>
                </c:pt>
                <c:pt idx="17">
                  <c:v>0.65298480999999997</c:v>
                </c:pt>
                <c:pt idx="18">
                  <c:v>0.65576246999999999</c:v>
                </c:pt>
                <c:pt idx="19">
                  <c:v>0.66144378000000004</c:v>
                </c:pt>
                <c:pt idx="20">
                  <c:v>0.66450474999999998</c:v>
                </c:pt>
                <c:pt idx="21">
                  <c:v>0.66756658999999996</c:v>
                </c:pt>
                <c:pt idx="22">
                  <c:v>0.67034435000000003</c:v>
                </c:pt>
                <c:pt idx="23">
                  <c:v>0.67312209999999995</c:v>
                </c:pt>
                <c:pt idx="24">
                  <c:v>0.67589982999999998</c:v>
                </c:pt>
                <c:pt idx="25">
                  <c:v>0.67867758</c:v>
                </c:pt>
                <c:pt idx="26">
                  <c:v>0.68145524000000002</c:v>
                </c:pt>
                <c:pt idx="27">
                  <c:v>0.68388537000000005</c:v>
                </c:pt>
                <c:pt idx="28">
                  <c:v>0.68795677</c:v>
                </c:pt>
                <c:pt idx="29">
                  <c:v>0.69073452999999996</c:v>
                </c:pt>
                <c:pt idx="30">
                  <c:v>0.69379564999999999</c:v>
                </c:pt>
                <c:pt idx="31">
                  <c:v>0.69628941</c:v>
                </c:pt>
                <c:pt idx="32">
                  <c:v>0.69906716999999996</c:v>
                </c:pt>
                <c:pt idx="33">
                  <c:v>0.70212821000000003</c:v>
                </c:pt>
                <c:pt idx="34">
                  <c:v>0.70490596000000005</c:v>
                </c:pt>
                <c:pt idx="35">
                  <c:v>0.70746275999999997</c:v>
                </c:pt>
                <c:pt idx="36">
                  <c:v>0.71241752000000003</c:v>
                </c:pt>
                <c:pt idx="37">
                  <c:v>0.71519520999999997</c:v>
                </c:pt>
                <c:pt idx="38">
                  <c:v>0.71825704999999995</c:v>
                </c:pt>
                <c:pt idx="39">
                  <c:v>0.72131889999999999</c:v>
                </c:pt>
                <c:pt idx="40">
                  <c:v>0.72409643000000001</c:v>
                </c:pt>
                <c:pt idx="41">
                  <c:v>0.72658995999999998</c:v>
                </c:pt>
                <c:pt idx="42">
                  <c:v>0.72908300999999998</c:v>
                </c:pt>
                <c:pt idx="43">
                  <c:v>0.73195515</c:v>
                </c:pt>
                <c:pt idx="44">
                  <c:v>0.73643716000000004</c:v>
                </c:pt>
                <c:pt idx="45">
                  <c:v>0.73921517000000003</c:v>
                </c:pt>
                <c:pt idx="46">
                  <c:v>0.74199254000000003</c:v>
                </c:pt>
                <c:pt idx="47">
                  <c:v>0.74505350999999997</c:v>
                </c:pt>
                <c:pt idx="48">
                  <c:v>0.74783054999999998</c:v>
                </c:pt>
                <c:pt idx="49">
                  <c:v>0.75060817000000002</c:v>
                </c:pt>
                <c:pt idx="50">
                  <c:v>0.75310177</c:v>
                </c:pt>
                <c:pt idx="51">
                  <c:v>0.75531035999999996</c:v>
                </c:pt>
                <c:pt idx="52">
                  <c:v>0.75991805000000001</c:v>
                </c:pt>
                <c:pt idx="53">
                  <c:v>0.76297985999999995</c:v>
                </c:pt>
                <c:pt idx="54">
                  <c:v>0.76575726</c:v>
                </c:pt>
                <c:pt idx="55">
                  <c:v>0.76853446000000003</c:v>
                </c:pt>
                <c:pt idx="56">
                  <c:v>0.77159553000000003</c:v>
                </c:pt>
                <c:pt idx="57">
                  <c:v>0.77465698000000005</c:v>
                </c:pt>
                <c:pt idx="58">
                  <c:v>0.77800248999999999</c:v>
                </c:pt>
                <c:pt idx="59">
                  <c:v>0.78242056999999998</c:v>
                </c:pt>
                <c:pt idx="60">
                  <c:v>0.78519797000000002</c:v>
                </c:pt>
                <c:pt idx="61">
                  <c:v>0.78797477999999999</c:v>
                </c:pt>
                <c:pt idx="62">
                  <c:v>0.79075202</c:v>
                </c:pt>
                <c:pt idx="63">
                  <c:v>0.79352864000000001</c:v>
                </c:pt>
                <c:pt idx="64">
                  <c:v>0.79659029000000003</c:v>
                </c:pt>
                <c:pt idx="65">
                  <c:v>0.79936759999999996</c:v>
                </c:pt>
                <c:pt idx="66">
                  <c:v>0.80435418000000003</c:v>
                </c:pt>
                <c:pt idx="67">
                  <c:v>0.80741516999999996</c:v>
                </c:pt>
                <c:pt idx="68">
                  <c:v>0.81047597000000005</c:v>
                </c:pt>
                <c:pt idx="69">
                  <c:v>0.81325203000000001</c:v>
                </c:pt>
                <c:pt idx="70">
                  <c:v>0.81602702000000005</c:v>
                </c:pt>
                <c:pt idx="71">
                  <c:v>0.81880249999999999</c:v>
                </c:pt>
                <c:pt idx="72">
                  <c:v>0.82157630000000004</c:v>
                </c:pt>
                <c:pt idx="73">
                  <c:v>0.82435095999999997</c:v>
                </c:pt>
                <c:pt idx="74">
                  <c:v>0.82712540000000001</c:v>
                </c:pt>
                <c:pt idx="75">
                  <c:v>0.82989942000000005</c:v>
                </c:pt>
                <c:pt idx="76">
                  <c:v>0.83238904999999996</c:v>
                </c:pt>
                <c:pt idx="77">
                  <c:v>0.83487833</c:v>
                </c:pt>
                <c:pt idx="78">
                  <c:v>0.83724220999999999</c:v>
                </c:pt>
                <c:pt idx="79">
                  <c:v>0.83900258000000005</c:v>
                </c:pt>
                <c:pt idx="80">
                  <c:v>0.84251646000000002</c:v>
                </c:pt>
                <c:pt idx="81">
                  <c:v>0.84469355999999995</c:v>
                </c:pt>
                <c:pt idx="82">
                  <c:v>0.84663115</c:v>
                </c:pt>
                <c:pt idx="83">
                  <c:v>0.84849631000000003</c:v>
                </c:pt>
                <c:pt idx="84">
                  <c:v>0.85013671000000002</c:v>
                </c:pt>
                <c:pt idx="85">
                  <c:v>0.85178010999999998</c:v>
                </c:pt>
                <c:pt idx="86">
                  <c:v>0.85312843999999999</c:v>
                </c:pt>
                <c:pt idx="87">
                  <c:v>0.85547622000000001</c:v>
                </c:pt>
                <c:pt idx="88">
                  <c:v>0.85711020000000004</c:v>
                </c:pt>
                <c:pt idx="89">
                  <c:v>0.85854965999999999</c:v>
                </c:pt>
                <c:pt idx="90">
                  <c:v>0.85974706999999995</c:v>
                </c:pt>
                <c:pt idx="91">
                  <c:v>0.86094459000000001</c:v>
                </c:pt>
                <c:pt idx="92">
                  <c:v>0.86225079000000004</c:v>
                </c:pt>
                <c:pt idx="93">
                  <c:v>0.86430996000000004</c:v>
                </c:pt>
                <c:pt idx="94">
                  <c:v>0.86507096000000006</c:v>
                </c:pt>
                <c:pt idx="95">
                  <c:v>0.86567746000000001</c:v>
                </c:pt>
                <c:pt idx="96">
                  <c:v>0.86668875000000001</c:v>
                </c:pt>
                <c:pt idx="97">
                  <c:v>0.86788578000000005</c:v>
                </c:pt>
                <c:pt idx="98">
                  <c:v>0.86877828000000001</c:v>
                </c:pt>
                <c:pt idx="99">
                  <c:v>0.86988602000000004</c:v>
                </c:pt>
              </c:numCache>
            </c:numRef>
          </c:xVal>
          <c:yVal>
            <c:numRef>
              <c:f>'24.26-MD'!$J$3:$J$102</c:f>
              <c:numCache>
                <c:formatCode>General</c:formatCode>
                <c:ptCount val="100"/>
                <c:pt idx="0">
                  <c:v>232.93894499999999</c:v>
                </c:pt>
                <c:pt idx="1">
                  <c:v>232.960048</c:v>
                </c:pt>
                <c:pt idx="2">
                  <c:v>232.96438499999999</c:v>
                </c:pt>
                <c:pt idx="3">
                  <c:v>232.932436</c:v>
                </c:pt>
                <c:pt idx="4">
                  <c:v>232.85600700000001</c:v>
                </c:pt>
                <c:pt idx="5">
                  <c:v>232.888959</c:v>
                </c:pt>
                <c:pt idx="6">
                  <c:v>232.79600600000001</c:v>
                </c:pt>
                <c:pt idx="7">
                  <c:v>232.74271200000001</c:v>
                </c:pt>
                <c:pt idx="8">
                  <c:v>232.74092300000001</c:v>
                </c:pt>
                <c:pt idx="9">
                  <c:v>232.74445499999999</c:v>
                </c:pt>
                <c:pt idx="10">
                  <c:v>232.71035000000001</c:v>
                </c:pt>
                <c:pt idx="11">
                  <c:v>232.72657100000001</c:v>
                </c:pt>
                <c:pt idx="12">
                  <c:v>232.775261</c:v>
                </c:pt>
                <c:pt idx="13">
                  <c:v>232.802087</c:v>
                </c:pt>
                <c:pt idx="14">
                  <c:v>232.811744</c:v>
                </c:pt>
                <c:pt idx="15">
                  <c:v>232.76989499999999</c:v>
                </c:pt>
                <c:pt idx="16">
                  <c:v>232.80857</c:v>
                </c:pt>
                <c:pt idx="17">
                  <c:v>232.778569</c:v>
                </c:pt>
                <c:pt idx="18">
                  <c:v>232.79967199999999</c:v>
                </c:pt>
                <c:pt idx="19">
                  <c:v>232.88927200000001</c:v>
                </c:pt>
                <c:pt idx="20">
                  <c:v>233.046696</c:v>
                </c:pt>
                <c:pt idx="21">
                  <c:v>233.05103299999999</c:v>
                </c:pt>
                <c:pt idx="22">
                  <c:v>233.054968</c:v>
                </c:pt>
                <c:pt idx="23">
                  <c:v>233.05890199999999</c:v>
                </c:pt>
                <c:pt idx="24">
                  <c:v>233.06855999999999</c:v>
                </c:pt>
                <c:pt idx="25">
                  <c:v>233.07249400000001</c:v>
                </c:pt>
                <c:pt idx="26">
                  <c:v>233.09359699999999</c:v>
                </c:pt>
                <c:pt idx="27">
                  <c:v>233.168576</c:v>
                </c:pt>
                <c:pt idx="28">
                  <c:v>233.26877200000001</c:v>
                </c:pt>
                <c:pt idx="29">
                  <c:v>233.272706</c:v>
                </c:pt>
                <c:pt idx="30">
                  <c:v>233.40294700000001</c:v>
                </c:pt>
                <c:pt idx="31">
                  <c:v>233.39074099999999</c:v>
                </c:pt>
                <c:pt idx="32">
                  <c:v>233.394676</c:v>
                </c:pt>
                <c:pt idx="33">
                  <c:v>233.54065499999999</c:v>
                </c:pt>
                <c:pt idx="34">
                  <c:v>233.544589</c:v>
                </c:pt>
                <c:pt idx="35">
                  <c:v>233.54821100000001</c:v>
                </c:pt>
                <c:pt idx="36">
                  <c:v>233.73264</c:v>
                </c:pt>
                <c:pt idx="37">
                  <c:v>233.74802</c:v>
                </c:pt>
                <c:pt idx="38">
                  <c:v>233.75235699999999</c:v>
                </c:pt>
                <c:pt idx="39">
                  <c:v>233.75669400000001</c:v>
                </c:pt>
                <c:pt idx="40">
                  <c:v>233.80068900000001</c:v>
                </c:pt>
                <c:pt idx="41">
                  <c:v>233.827113</c:v>
                </c:pt>
                <c:pt idx="42">
                  <c:v>233.93938</c:v>
                </c:pt>
                <c:pt idx="43">
                  <c:v>233.998389</c:v>
                </c:pt>
                <c:pt idx="44">
                  <c:v>234.05280999999999</c:v>
                </c:pt>
                <c:pt idx="45">
                  <c:v>234.01239200000001</c:v>
                </c:pt>
                <c:pt idx="46">
                  <c:v>234.08500100000001</c:v>
                </c:pt>
                <c:pt idx="47">
                  <c:v>234.24242599999999</c:v>
                </c:pt>
                <c:pt idx="48">
                  <c:v>234.372264</c:v>
                </c:pt>
                <c:pt idx="49">
                  <c:v>234.400521</c:v>
                </c:pt>
                <c:pt idx="50">
                  <c:v>234.41549900000001</c:v>
                </c:pt>
                <c:pt idx="51">
                  <c:v>234.591747</c:v>
                </c:pt>
                <c:pt idx="52">
                  <c:v>234.749931</c:v>
                </c:pt>
                <c:pt idx="53">
                  <c:v>234.75999100000001</c:v>
                </c:pt>
                <c:pt idx="54">
                  <c:v>234.82687799999999</c:v>
                </c:pt>
                <c:pt idx="55">
                  <c:v>234.928102</c:v>
                </c:pt>
                <c:pt idx="56">
                  <c:v>235.06978799999999</c:v>
                </c:pt>
                <c:pt idx="57">
                  <c:v>235.14279999999999</c:v>
                </c:pt>
                <c:pt idx="58">
                  <c:v>235.221937</c:v>
                </c:pt>
                <c:pt idx="59">
                  <c:v>235.41705200000001</c:v>
                </c:pt>
                <c:pt idx="60">
                  <c:v>235.48393899999999</c:v>
                </c:pt>
                <c:pt idx="61">
                  <c:v>235.65383800000001</c:v>
                </c:pt>
                <c:pt idx="62">
                  <c:v>235.74933899999999</c:v>
                </c:pt>
                <c:pt idx="63">
                  <c:v>235.953575</c:v>
                </c:pt>
                <c:pt idx="64">
                  <c:v>235.99109100000001</c:v>
                </c:pt>
                <c:pt idx="65">
                  <c:v>236.073238</c:v>
                </c:pt>
                <c:pt idx="66">
                  <c:v>236.21356499999999</c:v>
                </c:pt>
                <c:pt idx="67">
                  <c:v>236.36812800000001</c:v>
                </c:pt>
                <c:pt idx="68">
                  <c:v>236.557028</c:v>
                </c:pt>
                <c:pt idx="69">
                  <c:v>236.858554</c:v>
                </c:pt>
                <c:pt idx="70">
                  <c:v>237.34893500000001</c:v>
                </c:pt>
                <c:pt idx="71">
                  <c:v>237.75347300000001</c:v>
                </c:pt>
                <c:pt idx="72">
                  <c:v>238.454172</c:v>
                </c:pt>
                <c:pt idx="73">
                  <c:v>239.00178199999999</c:v>
                </c:pt>
                <c:pt idx="74">
                  <c:v>239.58945299999999</c:v>
                </c:pt>
                <c:pt idx="75">
                  <c:v>240.25152199999999</c:v>
                </c:pt>
                <c:pt idx="76">
                  <c:v>240.96469400000001</c:v>
                </c:pt>
                <c:pt idx="77">
                  <c:v>241.74081899999999</c:v>
                </c:pt>
                <c:pt idx="78">
                  <c:v>242.65803199999999</c:v>
                </c:pt>
                <c:pt idx="79">
                  <c:v>243.650972</c:v>
                </c:pt>
                <c:pt idx="80">
                  <c:v>245.207347</c:v>
                </c:pt>
                <c:pt idx="81">
                  <c:v>246.35931299999999</c:v>
                </c:pt>
                <c:pt idx="82">
                  <c:v>247.602867</c:v>
                </c:pt>
                <c:pt idx="83">
                  <c:v>248.944501</c:v>
                </c:pt>
                <c:pt idx="84">
                  <c:v>250.340373</c:v>
                </c:pt>
                <c:pt idx="85">
                  <c:v>251.66852900000001</c:v>
                </c:pt>
                <c:pt idx="86">
                  <c:v>252.736954</c:v>
                </c:pt>
                <c:pt idx="87">
                  <c:v>255.40170800000001</c:v>
                </c:pt>
                <c:pt idx="88">
                  <c:v>256.70949899999999</c:v>
                </c:pt>
                <c:pt idx="89">
                  <c:v>258.30318599999998</c:v>
                </c:pt>
                <c:pt idx="90">
                  <c:v>259.90492399999999</c:v>
                </c:pt>
                <c:pt idx="91">
                  <c:v>261.48742700000003</c:v>
                </c:pt>
                <c:pt idx="92">
                  <c:v>263.07707799999997</c:v>
                </c:pt>
                <c:pt idx="93">
                  <c:v>265.47743500000001</c:v>
                </c:pt>
                <c:pt idx="94">
                  <c:v>266.72707000000003</c:v>
                </c:pt>
                <c:pt idx="95">
                  <c:v>268.06366600000001</c:v>
                </c:pt>
                <c:pt idx="96">
                  <c:v>269.64946300000003</c:v>
                </c:pt>
                <c:pt idx="97">
                  <c:v>271.31871799999999</c:v>
                </c:pt>
                <c:pt idx="98">
                  <c:v>272.96911299999999</c:v>
                </c:pt>
                <c:pt idx="99">
                  <c:v>274.83272599999998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9BA-0E44-86A4-DEE73B655EEB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'24.26-MD'!$I$3:$I$102</c:f>
              <c:numCache>
                <c:formatCode>General</c:formatCode>
                <c:ptCount val="100"/>
                <c:pt idx="0">
                  <c:v>0.60055334000000005</c:v>
                </c:pt>
                <c:pt idx="1">
                  <c:v>0.60333099999999995</c:v>
                </c:pt>
                <c:pt idx="2">
                  <c:v>0.60639284000000004</c:v>
                </c:pt>
                <c:pt idx="3">
                  <c:v>0.60923393000000003</c:v>
                </c:pt>
                <c:pt idx="4">
                  <c:v>0.61472678999999997</c:v>
                </c:pt>
                <c:pt idx="5">
                  <c:v>0.61778847000000003</c:v>
                </c:pt>
                <c:pt idx="6">
                  <c:v>0.62085087000000005</c:v>
                </c:pt>
                <c:pt idx="7">
                  <c:v>0.62362894999999996</c:v>
                </c:pt>
                <c:pt idx="8">
                  <c:v>0.62640673999999996</c:v>
                </c:pt>
                <c:pt idx="9">
                  <c:v>0.62890040999999997</c:v>
                </c:pt>
                <c:pt idx="10">
                  <c:v>0.63148897999999998</c:v>
                </c:pt>
                <c:pt idx="11">
                  <c:v>0.63546616</c:v>
                </c:pt>
                <c:pt idx="12">
                  <c:v>0.63852776</c:v>
                </c:pt>
                <c:pt idx="13">
                  <c:v>0.64130538000000004</c:v>
                </c:pt>
                <c:pt idx="14">
                  <c:v>0.64408310000000002</c:v>
                </c:pt>
                <c:pt idx="15">
                  <c:v>0.64686111999999996</c:v>
                </c:pt>
                <c:pt idx="16">
                  <c:v>0.64992276999999998</c:v>
                </c:pt>
                <c:pt idx="17">
                  <c:v>0.65298480999999997</c:v>
                </c:pt>
                <c:pt idx="18">
                  <c:v>0.65576246999999999</c:v>
                </c:pt>
                <c:pt idx="19">
                  <c:v>0.66144378000000004</c:v>
                </c:pt>
                <c:pt idx="20">
                  <c:v>0.66450474999999998</c:v>
                </c:pt>
                <c:pt idx="21">
                  <c:v>0.66756658999999996</c:v>
                </c:pt>
                <c:pt idx="22">
                  <c:v>0.67034435000000003</c:v>
                </c:pt>
                <c:pt idx="23">
                  <c:v>0.67312209999999995</c:v>
                </c:pt>
                <c:pt idx="24">
                  <c:v>0.67589982999999998</c:v>
                </c:pt>
                <c:pt idx="25">
                  <c:v>0.67867758</c:v>
                </c:pt>
                <c:pt idx="26">
                  <c:v>0.68145524000000002</c:v>
                </c:pt>
                <c:pt idx="27">
                  <c:v>0.68388537000000005</c:v>
                </c:pt>
                <c:pt idx="28">
                  <c:v>0.68795677</c:v>
                </c:pt>
                <c:pt idx="29">
                  <c:v>0.69073452999999996</c:v>
                </c:pt>
                <c:pt idx="30">
                  <c:v>0.69379564999999999</c:v>
                </c:pt>
                <c:pt idx="31">
                  <c:v>0.69628941</c:v>
                </c:pt>
                <c:pt idx="32">
                  <c:v>0.69906716999999996</c:v>
                </c:pt>
                <c:pt idx="33">
                  <c:v>0.70212821000000003</c:v>
                </c:pt>
                <c:pt idx="34">
                  <c:v>0.70490596000000005</c:v>
                </c:pt>
                <c:pt idx="35">
                  <c:v>0.70746275999999997</c:v>
                </c:pt>
                <c:pt idx="36">
                  <c:v>0.71241752000000003</c:v>
                </c:pt>
                <c:pt idx="37">
                  <c:v>0.71519520999999997</c:v>
                </c:pt>
                <c:pt idx="38">
                  <c:v>0.71825704999999995</c:v>
                </c:pt>
                <c:pt idx="39">
                  <c:v>0.72131889999999999</c:v>
                </c:pt>
                <c:pt idx="40">
                  <c:v>0.72409643000000001</c:v>
                </c:pt>
                <c:pt idx="41">
                  <c:v>0.72658995999999998</c:v>
                </c:pt>
                <c:pt idx="42">
                  <c:v>0.72908300999999998</c:v>
                </c:pt>
                <c:pt idx="43">
                  <c:v>0.73195515</c:v>
                </c:pt>
                <c:pt idx="44">
                  <c:v>0.73643716000000004</c:v>
                </c:pt>
                <c:pt idx="45">
                  <c:v>0.73921517000000003</c:v>
                </c:pt>
                <c:pt idx="46">
                  <c:v>0.74199254000000003</c:v>
                </c:pt>
                <c:pt idx="47">
                  <c:v>0.74505350999999997</c:v>
                </c:pt>
                <c:pt idx="48">
                  <c:v>0.74783054999999998</c:v>
                </c:pt>
                <c:pt idx="49">
                  <c:v>0.75060817000000002</c:v>
                </c:pt>
                <c:pt idx="50">
                  <c:v>0.75310177</c:v>
                </c:pt>
                <c:pt idx="51">
                  <c:v>0.75531035999999996</c:v>
                </c:pt>
                <c:pt idx="52">
                  <c:v>0.75991805000000001</c:v>
                </c:pt>
                <c:pt idx="53">
                  <c:v>0.76297985999999995</c:v>
                </c:pt>
                <c:pt idx="54">
                  <c:v>0.76575726</c:v>
                </c:pt>
                <c:pt idx="55">
                  <c:v>0.76853446000000003</c:v>
                </c:pt>
                <c:pt idx="56">
                  <c:v>0.77159553000000003</c:v>
                </c:pt>
                <c:pt idx="57">
                  <c:v>0.77465698000000005</c:v>
                </c:pt>
                <c:pt idx="58">
                  <c:v>0.77800248999999999</c:v>
                </c:pt>
                <c:pt idx="59">
                  <c:v>0.78242056999999998</c:v>
                </c:pt>
                <c:pt idx="60">
                  <c:v>0.78519797000000002</c:v>
                </c:pt>
                <c:pt idx="61">
                  <c:v>0.78797477999999999</c:v>
                </c:pt>
                <c:pt idx="62">
                  <c:v>0.79075202</c:v>
                </c:pt>
                <c:pt idx="63">
                  <c:v>0.79352864000000001</c:v>
                </c:pt>
                <c:pt idx="64">
                  <c:v>0.79659029000000003</c:v>
                </c:pt>
                <c:pt idx="65">
                  <c:v>0.79936759999999996</c:v>
                </c:pt>
                <c:pt idx="66">
                  <c:v>0.80435418000000003</c:v>
                </c:pt>
                <c:pt idx="67">
                  <c:v>0.80741516999999996</c:v>
                </c:pt>
                <c:pt idx="68">
                  <c:v>0.81047597000000005</c:v>
                </c:pt>
                <c:pt idx="69">
                  <c:v>0.81325203000000001</c:v>
                </c:pt>
                <c:pt idx="70">
                  <c:v>0.81602702000000005</c:v>
                </c:pt>
                <c:pt idx="71">
                  <c:v>0.81880249999999999</c:v>
                </c:pt>
                <c:pt idx="72">
                  <c:v>0.82157630000000004</c:v>
                </c:pt>
                <c:pt idx="73">
                  <c:v>0.82435095999999997</c:v>
                </c:pt>
                <c:pt idx="74">
                  <c:v>0.82712540000000001</c:v>
                </c:pt>
                <c:pt idx="75">
                  <c:v>0.82989942000000005</c:v>
                </c:pt>
                <c:pt idx="76">
                  <c:v>0.83238904999999996</c:v>
                </c:pt>
                <c:pt idx="77">
                  <c:v>0.83487833</c:v>
                </c:pt>
                <c:pt idx="78">
                  <c:v>0.83724220999999999</c:v>
                </c:pt>
                <c:pt idx="79">
                  <c:v>0.83900258000000005</c:v>
                </c:pt>
                <c:pt idx="80">
                  <c:v>0.84251646000000002</c:v>
                </c:pt>
                <c:pt idx="81">
                  <c:v>0.84469355999999995</c:v>
                </c:pt>
                <c:pt idx="82">
                  <c:v>0.84663115</c:v>
                </c:pt>
                <c:pt idx="83">
                  <c:v>0.84849631000000003</c:v>
                </c:pt>
                <c:pt idx="84">
                  <c:v>0.85013671000000002</c:v>
                </c:pt>
                <c:pt idx="85">
                  <c:v>0.85178010999999998</c:v>
                </c:pt>
                <c:pt idx="86">
                  <c:v>0.85312843999999999</c:v>
                </c:pt>
                <c:pt idx="87">
                  <c:v>0.85547622000000001</c:v>
                </c:pt>
                <c:pt idx="88">
                  <c:v>0.85711020000000004</c:v>
                </c:pt>
                <c:pt idx="89">
                  <c:v>0.85854965999999999</c:v>
                </c:pt>
                <c:pt idx="90">
                  <c:v>0.85974706999999995</c:v>
                </c:pt>
                <c:pt idx="91">
                  <c:v>0.86094459000000001</c:v>
                </c:pt>
                <c:pt idx="92">
                  <c:v>0.86225079000000004</c:v>
                </c:pt>
                <c:pt idx="93">
                  <c:v>0.86430996000000004</c:v>
                </c:pt>
                <c:pt idx="94">
                  <c:v>0.86507096000000006</c:v>
                </c:pt>
                <c:pt idx="95">
                  <c:v>0.86567746000000001</c:v>
                </c:pt>
                <c:pt idx="96">
                  <c:v>0.86668875000000001</c:v>
                </c:pt>
                <c:pt idx="97">
                  <c:v>0.86788578000000005</c:v>
                </c:pt>
                <c:pt idx="98">
                  <c:v>0.86877828000000001</c:v>
                </c:pt>
                <c:pt idx="99">
                  <c:v>0.86988602000000004</c:v>
                </c:pt>
              </c:numCache>
            </c:numRef>
          </c:xVal>
          <c:yVal>
            <c:numRef>
              <c:f>'24.26-MD'!$K$3:$K$102</c:f>
              <c:numCache>
                <c:formatCode>General</c:formatCode>
                <c:ptCount val="100"/>
                <c:pt idx="0">
                  <c:v>233.72928234347319</c:v>
                </c:pt>
                <c:pt idx="1">
                  <c:v>233.73059125415568</c:v>
                </c:pt>
                <c:pt idx="2">
                  <c:v>233.73213045067365</c:v>
                </c:pt>
                <c:pt idx="3">
                  <c:v>233.73365411527294</c:v>
                </c:pt>
                <c:pt idx="4">
                  <c:v>233.73687951870482</c:v>
                </c:pt>
                <c:pt idx="5">
                  <c:v>233.73884885544669</c:v>
                </c:pt>
                <c:pt idx="6">
                  <c:v>233.74095037328931</c:v>
                </c:pt>
                <c:pt idx="7">
                  <c:v>233.74297696255184</c:v>
                </c:pt>
                <c:pt idx="8">
                  <c:v>233.74512363837755</c:v>
                </c:pt>
                <c:pt idx="9">
                  <c:v>233.74715817148024</c:v>
                </c:pt>
                <c:pt idx="10">
                  <c:v>233.74938268021708</c:v>
                </c:pt>
                <c:pt idx="11">
                  <c:v>233.75303593320047</c:v>
                </c:pt>
                <c:pt idx="12">
                  <c:v>233.75605348485567</c:v>
                </c:pt>
                <c:pt idx="13">
                  <c:v>233.75895449930897</c:v>
                </c:pt>
                <c:pt idx="14">
                  <c:v>233.76201875260773</c:v>
                </c:pt>
                <c:pt idx="15">
                  <c:v>233.76525426424951</c:v>
                </c:pt>
                <c:pt idx="16">
                  <c:v>233.76902779535277</c:v>
                </c:pt>
                <c:pt idx="17">
                  <c:v>233.77303052689444</c:v>
                </c:pt>
                <c:pt idx="18">
                  <c:v>233.77686919151313</c:v>
                </c:pt>
                <c:pt idx="19">
                  <c:v>233.78537550700835</c:v>
                </c:pt>
                <c:pt idx="20">
                  <c:v>233.79034631542919</c:v>
                </c:pt>
                <c:pt idx="21">
                  <c:v>233.79560763923899</c:v>
                </c:pt>
                <c:pt idx="22">
                  <c:v>233.8006428930297</c:v>
                </c:pt>
                <c:pt idx="23">
                  <c:v>233.80593887576691</c:v>
                </c:pt>
                <c:pt idx="24">
                  <c:v>233.81150702169907</c:v>
                </c:pt>
                <c:pt idx="25">
                  <c:v>233.81735928686254</c:v>
                </c:pt>
                <c:pt idx="26">
                  <c:v>233.82350773474005</c:v>
                </c:pt>
                <c:pt idx="27">
                  <c:v>233.82913998860505</c:v>
                </c:pt>
                <c:pt idx="28">
                  <c:v>233.83913077996084</c:v>
                </c:pt>
                <c:pt idx="29">
                  <c:v>233.84636460102521</c:v>
                </c:pt>
                <c:pt idx="30">
                  <c:v>233.85474823656438</c:v>
                </c:pt>
                <c:pt idx="31">
                  <c:v>233.86191057150998</c:v>
                </c:pt>
                <c:pt idx="32">
                  <c:v>233.87025469589207</c:v>
                </c:pt>
                <c:pt idx="33">
                  <c:v>233.87991506173688</c:v>
                </c:pt>
                <c:pt idx="34">
                  <c:v>233.88912151626621</c:v>
                </c:pt>
                <c:pt idx="35">
                  <c:v>233.89798096407861</c:v>
                </c:pt>
                <c:pt idx="36">
                  <c:v>233.91625367059311</c:v>
                </c:pt>
                <c:pt idx="37">
                  <c:v>233.92716647879212</c:v>
                </c:pt>
                <c:pt idx="38">
                  <c:v>233.93978131904993</c:v>
                </c:pt>
                <c:pt idx="39">
                  <c:v>233.9530363583751</c:v>
                </c:pt>
                <c:pt idx="40">
                  <c:v>233.96563756104376</c:v>
                </c:pt>
                <c:pt idx="41">
                  <c:v>233.97743614782314</c:v>
                </c:pt>
                <c:pt idx="42">
                  <c:v>233.9897086026445</c:v>
                </c:pt>
                <c:pt idx="43">
                  <c:v>234.00445887044296</c:v>
                </c:pt>
                <c:pt idx="44">
                  <c:v>234.02884495662184</c:v>
                </c:pt>
                <c:pt idx="45">
                  <c:v>234.04483590549566</c:v>
                </c:pt>
                <c:pt idx="46">
                  <c:v>234.0615241162109</c:v>
                </c:pt>
                <c:pt idx="47">
                  <c:v>234.08075993209292</c:v>
                </c:pt>
                <c:pt idx="48">
                  <c:v>234.09900643663573</c:v>
                </c:pt>
                <c:pt idx="49">
                  <c:v>234.11804250175368</c:v>
                </c:pt>
                <c:pt idx="50">
                  <c:v>234.13582547761382</c:v>
                </c:pt>
                <c:pt idx="51">
                  <c:v>234.15214194390688</c:v>
                </c:pt>
                <c:pt idx="52">
                  <c:v>234.1881117744839</c:v>
                </c:pt>
                <c:pt idx="53">
                  <c:v>234.21409503418982</c:v>
                </c:pt>
                <c:pt idx="54">
                  <c:v>234.2399975057395</c:v>
                </c:pt>
                <c:pt idx="55">
                  <c:v>234.26917233238038</c:v>
                </c:pt>
                <c:pt idx="56">
                  <c:v>234.3067059092495</c:v>
                </c:pt>
                <c:pt idx="57">
                  <c:v>234.35198994568935</c:v>
                </c:pt>
                <c:pt idx="58">
                  <c:v>234.41339545722914</c:v>
                </c:pt>
                <c:pt idx="59">
                  <c:v>234.52019967364933</c:v>
                </c:pt>
                <c:pt idx="60">
                  <c:v>234.6066641114252</c:v>
                </c:pt>
                <c:pt idx="61">
                  <c:v>234.71160357294855</c:v>
                </c:pt>
                <c:pt idx="62">
                  <c:v>234.83837676708629</c:v>
                </c:pt>
                <c:pt idx="63">
                  <c:v>234.99054094471256</c:v>
                </c:pt>
                <c:pt idx="64">
                  <c:v>235.19246640883148</c:v>
                </c:pt>
                <c:pt idx="65">
                  <c:v>235.41117607027894</c:v>
                </c:pt>
                <c:pt idx="66">
                  <c:v>235.90353949334528</c:v>
                </c:pt>
                <c:pt idx="67">
                  <c:v>236.27937982471502</c:v>
                </c:pt>
                <c:pt idx="68">
                  <c:v>236.71971543346396</c:v>
                </c:pt>
                <c:pt idx="69">
                  <c:v>237.1811922730472</c:v>
                </c:pt>
                <c:pt idx="70">
                  <c:v>237.70765140761682</c:v>
                </c:pt>
                <c:pt idx="71">
                  <c:v>238.30557937613946</c:v>
                </c:pt>
                <c:pt idx="72">
                  <c:v>238.98095347510764</c:v>
                </c:pt>
                <c:pt idx="73">
                  <c:v>239.74113563952358</c:v>
                </c:pt>
                <c:pt idx="74">
                  <c:v>240.59292318481087</c:v>
                </c:pt>
                <c:pt idx="75">
                  <c:v>241.54357174916896</c:v>
                </c:pt>
                <c:pt idx="76">
                  <c:v>242.48731410513466</c:v>
                </c:pt>
                <c:pt idx="77">
                  <c:v>243.52249221417378</c:v>
                </c:pt>
                <c:pt idx="78">
                  <c:v>244.59564826717946</c:v>
                </c:pt>
                <c:pt idx="79">
                  <c:v>245.45500562982915</c:v>
                </c:pt>
                <c:pt idx="80">
                  <c:v>247.33356870862232</c:v>
                </c:pt>
                <c:pt idx="81">
                  <c:v>248.6129972040747</c:v>
                </c:pt>
                <c:pt idx="82">
                  <c:v>249.83035543397344</c:v>
                </c:pt>
                <c:pt idx="83">
                  <c:v>251.07531996486512</c:v>
                </c:pt>
                <c:pt idx="84">
                  <c:v>252.23188320913408</c:v>
                </c:pt>
                <c:pt idx="85">
                  <c:v>253.45051312666595</c:v>
                </c:pt>
                <c:pt idx="86">
                  <c:v>254.49660364761144</c:v>
                </c:pt>
                <c:pt idx="87">
                  <c:v>256.42129662159221</c:v>
                </c:pt>
                <c:pt idx="88">
                  <c:v>257.84097833122485</c:v>
                </c:pt>
                <c:pt idx="89">
                  <c:v>259.14812078092024</c:v>
                </c:pt>
                <c:pt idx="90">
                  <c:v>260.27688615437074</c:v>
                </c:pt>
                <c:pt idx="91">
                  <c:v>261.4443084217005</c:v>
                </c:pt>
                <c:pt idx="92">
                  <c:v>262.76267457523232</c:v>
                </c:pt>
                <c:pt idx="93">
                  <c:v>264.93910465576624</c:v>
                </c:pt>
                <c:pt idx="94">
                  <c:v>265.77459091880422</c:v>
                </c:pt>
                <c:pt idx="95">
                  <c:v>266.45274488014149</c:v>
                </c:pt>
                <c:pt idx="96">
                  <c:v>267.60810368662618</c:v>
                </c:pt>
                <c:pt idx="97">
                  <c:v>269.01606750742008</c:v>
                </c:pt>
                <c:pt idx="98">
                  <c:v>270.0948694642783</c:v>
                </c:pt>
                <c:pt idx="99">
                  <c:v>271.46898338493287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0E-8C47-BC54-3C4467F2149E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'24.26-MD'!$C$3:$C$110</c:f>
              <c:numCache>
                <c:formatCode>General</c:formatCode>
                <c:ptCount val="108"/>
                <c:pt idx="0">
                  <c:v>0.60060360999999995</c:v>
                </c:pt>
                <c:pt idx="1">
                  <c:v>0.60309707999999995</c:v>
                </c:pt>
                <c:pt idx="2">
                  <c:v>0.60587480999999999</c:v>
                </c:pt>
                <c:pt idx="3">
                  <c:v>0.60865252999999997</c:v>
                </c:pt>
                <c:pt idx="4">
                  <c:v>0.61143051000000004</c:v>
                </c:pt>
                <c:pt idx="5">
                  <c:v>0.61376653999999997</c:v>
                </c:pt>
                <c:pt idx="6">
                  <c:v>0.61790162000000004</c:v>
                </c:pt>
                <c:pt idx="7">
                  <c:v>0.62096335999999996</c:v>
                </c:pt>
                <c:pt idx="8">
                  <c:v>0.62374112000000004</c:v>
                </c:pt>
                <c:pt idx="9">
                  <c:v>0.62680296000000002</c:v>
                </c:pt>
                <c:pt idx="10">
                  <c:v>0.62986481000000005</c:v>
                </c:pt>
                <c:pt idx="11">
                  <c:v>0.63264255999999996</c:v>
                </c:pt>
                <c:pt idx="12">
                  <c:v>0.63513613000000002</c:v>
                </c:pt>
                <c:pt idx="13">
                  <c:v>0.63750372</c:v>
                </c:pt>
                <c:pt idx="14">
                  <c:v>0.64163840999999999</c:v>
                </c:pt>
                <c:pt idx="15">
                  <c:v>0.64441654999999998</c:v>
                </c:pt>
                <c:pt idx="16">
                  <c:v>0.64747838999999996</c:v>
                </c:pt>
                <c:pt idx="17">
                  <c:v>0.65054023000000005</c:v>
                </c:pt>
                <c:pt idx="18">
                  <c:v>0.65331799000000002</c:v>
                </c:pt>
                <c:pt idx="19">
                  <c:v>0.65609574000000004</c:v>
                </c:pt>
                <c:pt idx="20">
                  <c:v>0.6588735</c:v>
                </c:pt>
                <c:pt idx="21">
                  <c:v>0.66165125999999996</c:v>
                </c:pt>
                <c:pt idx="22">
                  <c:v>0.66414492000000003</c:v>
                </c:pt>
                <c:pt idx="23">
                  <c:v>0.66648052000000002</c:v>
                </c:pt>
                <c:pt idx="24">
                  <c:v>0.67118297000000005</c:v>
                </c:pt>
                <c:pt idx="25">
                  <c:v>0.67396069000000003</c:v>
                </c:pt>
                <c:pt idx="26">
                  <c:v>0.67673815000000004</c:v>
                </c:pt>
                <c:pt idx="27">
                  <c:v>0.67951490999999997</c:v>
                </c:pt>
                <c:pt idx="28">
                  <c:v>0.68229244</c:v>
                </c:pt>
                <c:pt idx="29">
                  <c:v>0.68507008999999996</c:v>
                </c:pt>
                <c:pt idx="30">
                  <c:v>0.68784758999999995</c:v>
                </c:pt>
                <c:pt idx="31">
                  <c:v>0.69090914000000003</c:v>
                </c:pt>
                <c:pt idx="32">
                  <c:v>0.69362363999999999</c:v>
                </c:pt>
                <c:pt idx="33">
                  <c:v>0.69769440000000005</c:v>
                </c:pt>
                <c:pt idx="34">
                  <c:v>0.70047170000000003</c:v>
                </c:pt>
                <c:pt idx="35">
                  <c:v>0.70324936000000005</c:v>
                </c:pt>
                <c:pt idx="36">
                  <c:v>0.70602710999999996</c:v>
                </c:pt>
                <c:pt idx="37">
                  <c:v>0.70937269000000003</c:v>
                </c:pt>
                <c:pt idx="38">
                  <c:v>0.71243398000000002</c:v>
                </c:pt>
                <c:pt idx="39">
                  <c:v>0.71549565999999998</c:v>
                </c:pt>
                <c:pt idx="40">
                  <c:v>0.71830497999999998</c:v>
                </c:pt>
                <c:pt idx="41">
                  <c:v>0.72474249999999996</c:v>
                </c:pt>
                <c:pt idx="42">
                  <c:v>0.72752026000000003</c:v>
                </c:pt>
                <c:pt idx="43">
                  <c:v>0.73029739999999999</c:v>
                </c:pt>
                <c:pt idx="44">
                  <c:v>0.73335914000000002</c:v>
                </c:pt>
                <c:pt idx="45">
                  <c:v>0.73642088000000006</c:v>
                </c:pt>
                <c:pt idx="46">
                  <c:v>0.73919815</c:v>
                </c:pt>
                <c:pt idx="47">
                  <c:v>0.7419751</c:v>
                </c:pt>
                <c:pt idx="48">
                  <c:v>0.74491017999999998</c:v>
                </c:pt>
                <c:pt idx="49">
                  <c:v>0.74999104999999999</c:v>
                </c:pt>
                <c:pt idx="50">
                  <c:v>0.75305204999999997</c:v>
                </c:pt>
                <c:pt idx="51">
                  <c:v>0.75611344000000003</c:v>
                </c:pt>
                <c:pt idx="52">
                  <c:v>0.75889044999999999</c:v>
                </c:pt>
                <c:pt idx="53">
                  <c:v>0.76166816999999998</c:v>
                </c:pt>
                <c:pt idx="54">
                  <c:v>0.7644455</c:v>
                </c:pt>
                <c:pt idx="55">
                  <c:v>0.76722212000000001</c:v>
                </c:pt>
                <c:pt idx="56">
                  <c:v>0.76999945000000003</c:v>
                </c:pt>
                <c:pt idx="57">
                  <c:v>0.77268228999999999</c:v>
                </c:pt>
                <c:pt idx="58">
                  <c:v>0.77801553999999995</c:v>
                </c:pt>
                <c:pt idx="59">
                  <c:v>0.78107634000000004</c:v>
                </c:pt>
                <c:pt idx="60">
                  <c:v>0.78385344999999995</c:v>
                </c:pt>
                <c:pt idx="61">
                  <c:v>0.78691513000000002</c:v>
                </c:pt>
                <c:pt idx="62">
                  <c:v>0.78969213999999999</c:v>
                </c:pt>
                <c:pt idx="63">
                  <c:v>0.79246910999999998</c:v>
                </c:pt>
                <c:pt idx="64">
                  <c:v>0.79524656999999999</c:v>
                </c:pt>
                <c:pt idx="65">
                  <c:v>0.79745597999999995</c:v>
                </c:pt>
                <c:pt idx="66">
                  <c:v>0.79953788000000003</c:v>
                </c:pt>
                <c:pt idx="67">
                  <c:v>0.80300817999999996</c:v>
                </c:pt>
                <c:pt idx="68">
                  <c:v>0.80578519000000004</c:v>
                </c:pt>
                <c:pt idx="69">
                  <c:v>0.80827846000000003</c:v>
                </c:pt>
                <c:pt idx="70">
                  <c:v>0.81105439000000001</c:v>
                </c:pt>
                <c:pt idx="71">
                  <c:v>0.81383081999999995</c:v>
                </c:pt>
                <c:pt idx="72">
                  <c:v>0.81632298999999997</c:v>
                </c:pt>
                <c:pt idx="73">
                  <c:v>0.81909947000000005</c:v>
                </c:pt>
                <c:pt idx="74">
                  <c:v>0.8211811</c:v>
                </c:pt>
                <c:pt idx="75">
                  <c:v>0.82568958999999997</c:v>
                </c:pt>
                <c:pt idx="76">
                  <c:v>0.82846538999999997</c:v>
                </c:pt>
                <c:pt idx="77">
                  <c:v>0.83095629999999998</c:v>
                </c:pt>
                <c:pt idx="78">
                  <c:v>0.83401541000000001</c:v>
                </c:pt>
                <c:pt idx="79">
                  <c:v>0.83735773000000002</c:v>
                </c:pt>
                <c:pt idx="80">
                  <c:v>0.84013165000000001</c:v>
                </c:pt>
                <c:pt idx="81">
                  <c:v>0.84290544000000001</c:v>
                </c:pt>
                <c:pt idx="82">
                  <c:v>0.84545822000000004</c:v>
                </c:pt>
                <c:pt idx="83">
                  <c:v>0.84892223</c:v>
                </c:pt>
                <c:pt idx="84">
                  <c:v>0.85128389000000004</c:v>
                </c:pt>
                <c:pt idx="85">
                  <c:v>0.85323519000000003</c:v>
                </c:pt>
                <c:pt idx="86">
                  <c:v>0.85518643000000005</c:v>
                </c:pt>
                <c:pt idx="87">
                  <c:v>0.8571995</c:v>
                </c:pt>
                <c:pt idx="88">
                  <c:v>0.85933786999999995</c:v>
                </c:pt>
                <c:pt idx="89">
                  <c:v>0.86122343999999995</c:v>
                </c:pt>
                <c:pt idx="90">
                  <c:v>0.86384941000000004</c:v>
                </c:pt>
                <c:pt idx="91">
                  <c:v>0.86556221</c:v>
                </c:pt>
                <c:pt idx="92">
                  <c:v>0.86731594999999995</c:v>
                </c:pt>
                <c:pt idx="93">
                  <c:v>0.86888491999999995</c:v>
                </c:pt>
                <c:pt idx="94">
                  <c:v>0.87067359</c:v>
                </c:pt>
                <c:pt idx="95">
                  <c:v>0.87217931000000004</c:v>
                </c:pt>
                <c:pt idx="96">
                  <c:v>0.87349197000000001</c:v>
                </c:pt>
                <c:pt idx="97">
                  <c:v>0.87496715000000003</c:v>
                </c:pt>
                <c:pt idx="98">
                  <c:v>0.87621952000000003</c:v>
                </c:pt>
                <c:pt idx="99">
                  <c:v>0.87765820000000005</c:v>
                </c:pt>
                <c:pt idx="100">
                  <c:v>0.87859993000000003</c:v>
                </c:pt>
                <c:pt idx="101">
                  <c:v>0.87975780999999997</c:v>
                </c:pt>
              </c:numCache>
            </c:numRef>
          </c:xVal>
          <c:yVal>
            <c:numRef>
              <c:f>'24.26-MD'!$D$3:$D$110</c:f>
              <c:numCache>
                <c:formatCode>General</c:formatCode>
                <c:ptCount val="108"/>
                <c:pt idx="0">
                  <c:v>201.86911000000001</c:v>
                </c:pt>
                <c:pt idx="1">
                  <c:v>201.90698</c:v>
                </c:pt>
                <c:pt idx="2">
                  <c:v>201.91663700000001</c:v>
                </c:pt>
                <c:pt idx="3">
                  <c:v>201.92629400000001</c:v>
                </c:pt>
                <c:pt idx="4">
                  <c:v>201.89016799999999</c:v>
                </c:pt>
                <c:pt idx="5">
                  <c:v>201.86057</c:v>
                </c:pt>
                <c:pt idx="6">
                  <c:v>201.86499699999999</c:v>
                </c:pt>
                <c:pt idx="7">
                  <c:v>201.88650200000001</c:v>
                </c:pt>
                <c:pt idx="8">
                  <c:v>201.89043699999999</c:v>
                </c:pt>
                <c:pt idx="9">
                  <c:v>201.89477400000001</c:v>
                </c:pt>
                <c:pt idx="10">
                  <c:v>201.899111</c:v>
                </c:pt>
                <c:pt idx="11">
                  <c:v>201.90304499999999</c:v>
                </c:pt>
                <c:pt idx="12">
                  <c:v>201.92374599999999</c:v>
                </c:pt>
                <c:pt idx="13">
                  <c:v>201.894192</c:v>
                </c:pt>
                <c:pt idx="14">
                  <c:v>201.96729400000001</c:v>
                </c:pt>
                <c:pt idx="15">
                  <c:v>201.90398400000001</c:v>
                </c:pt>
                <c:pt idx="16">
                  <c:v>201.908321</c:v>
                </c:pt>
                <c:pt idx="17">
                  <c:v>201.91265799999999</c:v>
                </c:pt>
                <c:pt idx="18">
                  <c:v>201.91659200000001</c:v>
                </c:pt>
                <c:pt idx="19">
                  <c:v>201.92052699999999</c:v>
                </c:pt>
                <c:pt idx="20">
                  <c:v>201.92446100000001</c:v>
                </c:pt>
                <c:pt idx="21">
                  <c:v>201.92839599999999</c:v>
                </c:pt>
                <c:pt idx="22">
                  <c:v>201.931928</c:v>
                </c:pt>
                <c:pt idx="23">
                  <c:v>201.977204</c:v>
                </c:pt>
                <c:pt idx="24">
                  <c:v>202.12503100000001</c:v>
                </c:pt>
                <c:pt idx="25">
                  <c:v>202.13468900000001</c:v>
                </c:pt>
                <c:pt idx="26">
                  <c:v>202.19012900000001</c:v>
                </c:pt>
                <c:pt idx="27">
                  <c:v>202.37004300000001</c:v>
                </c:pt>
                <c:pt idx="28">
                  <c:v>202.41403800000001</c:v>
                </c:pt>
                <c:pt idx="29">
                  <c:v>202.43514099999999</c:v>
                </c:pt>
                <c:pt idx="30">
                  <c:v>202.484859</c:v>
                </c:pt>
                <c:pt idx="31">
                  <c:v>202.54070200000001</c:v>
                </c:pt>
                <c:pt idx="32">
                  <c:v>202.566485</c:v>
                </c:pt>
                <c:pt idx="33">
                  <c:v>202.77923100000001</c:v>
                </c:pt>
                <c:pt idx="34">
                  <c:v>202.86328599999999</c:v>
                </c:pt>
                <c:pt idx="35">
                  <c:v>202.884389</c:v>
                </c:pt>
                <c:pt idx="36">
                  <c:v>202.88832400000001</c:v>
                </c:pt>
                <c:pt idx="37">
                  <c:v>202.95601500000001</c:v>
                </c:pt>
                <c:pt idx="38">
                  <c:v>203.05764099999999</c:v>
                </c:pt>
                <c:pt idx="39">
                  <c:v>203.09059300000001</c:v>
                </c:pt>
                <c:pt idx="40">
                  <c:v>203.094572</c:v>
                </c:pt>
                <c:pt idx="41">
                  <c:v>203.42417599999999</c:v>
                </c:pt>
                <c:pt idx="42">
                  <c:v>203.42811</c:v>
                </c:pt>
                <c:pt idx="43">
                  <c:v>203.54078000000001</c:v>
                </c:pt>
                <c:pt idx="44">
                  <c:v>203.562285</c:v>
                </c:pt>
                <c:pt idx="45">
                  <c:v>203.58522199999999</c:v>
                </c:pt>
                <c:pt idx="46">
                  <c:v>203.67500000000001</c:v>
                </c:pt>
                <c:pt idx="47">
                  <c:v>203.82057599999999</c:v>
                </c:pt>
                <c:pt idx="48">
                  <c:v>203.91286700000001</c:v>
                </c:pt>
                <c:pt idx="49">
                  <c:v>204.12380099999999</c:v>
                </c:pt>
                <c:pt idx="50">
                  <c:v>204.27693300000001</c:v>
                </c:pt>
                <c:pt idx="51">
                  <c:v>204.361391</c:v>
                </c:pt>
                <c:pt idx="52">
                  <c:v>204.49695199999999</c:v>
                </c:pt>
                <c:pt idx="53">
                  <c:v>204.50660999999999</c:v>
                </c:pt>
                <c:pt idx="54">
                  <c:v>204.58494200000001</c:v>
                </c:pt>
                <c:pt idx="55">
                  <c:v>204.78917799999999</c:v>
                </c:pt>
                <c:pt idx="56">
                  <c:v>204.86751000000001</c:v>
                </c:pt>
                <c:pt idx="57">
                  <c:v>204.91065599999999</c:v>
                </c:pt>
                <c:pt idx="58">
                  <c:v>205.14784299999999</c:v>
                </c:pt>
                <c:pt idx="59">
                  <c:v>205.33531300000001</c:v>
                </c:pt>
                <c:pt idx="60">
                  <c:v>205.45370600000001</c:v>
                </c:pt>
                <c:pt idx="61">
                  <c:v>205.48665700000001</c:v>
                </c:pt>
                <c:pt idx="62">
                  <c:v>205.622218</c:v>
                </c:pt>
                <c:pt idx="63">
                  <c:v>205.76350299999999</c:v>
                </c:pt>
                <c:pt idx="64">
                  <c:v>205.81894299999999</c:v>
                </c:pt>
                <c:pt idx="65">
                  <c:v>205.85211799999999</c:v>
                </c:pt>
                <c:pt idx="66">
                  <c:v>206.105446</c:v>
                </c:pt>
                <c:pt idx="67">
                  <c:v>206.44229300000001</c:v>
                </c:pt>
                <c:pt idx="68">
                  <c:v>206.577854</c:v>
                </c:pt>
                <c:pt idx="69">
                  <c:v>206.65149199999999</c:v>
                </c:pt>
                <c:pt idx="70">
                  <c:v>206.975909</c:v>
                </c:pt>
                <c:pt idx="71">
                  <c:v>207.214483</c:v>
                </c:pt>
                <c:pt idx="72">
                  <c:v>207.481269</c:v>
                </c:pt>
                <c:pt idx="73">
                  <c:v>207.70982699999999</c:v>
                </c:pt>
                <c:pt idx="74">
                  <c:v>208.008938</c:v>
                </c:pt>
                <c:pt idx="75">
                  <c:v>208.959611</c:v>
                </c:pt>
                <c:pt idx="76">
                  <c:v>209.30691999999999</c:v>
                </c:pt>
                <c:pt idx="77">
                  <c:v>209.796899</c:v>
                </c:pt>
                <c:pt idx="78">
                  <c:v>210.28196</c:v>
                </c:pt>
                <c:pt idx="79">
                  <c:v>210.921942</c:v>
                </c:pt>
                <c:pt idx="80">
                  <c:v>211.60118</c:v>
                </c:pt>
                <c:pt idx="81">
                  <c:v>212.30330900000001</c:v>
                </c:pt>
                <c:pt idx="82">
                  <c:v>213.01432199999999</c:v>
                </c:pt>
                <c:pt idx="83">
                  <c:v>214.45936900000001</c:v>
                </c:pt>
                <c:pt idx="84">
                  <c:v>215.47367299999999</c:v>
                </c:pt>
                <c:pt idx="85">
                  <c:v>216.48997199999999</c:v>
                </c:pt>
                <c:pt idx="86">
                  <c:v>217.51571300000001</c:v>
                </c:pt>
                <c:pt idx="87">
                  <c:v>218.769745</c:v>
                </c:pt>
                <c:pt idx="88">
                  <c:v>220.195325</c:v>
                </c:pt>
                <c:pt idx="89">
                  <c:v>221.66863499999999</c:v>
                </c:pt>
                <c:pt idx="90">
                  <c:v>223.94284099999999</c:v>
                </c:pt>
                <c:pt idx="91">
                  <c:v>225.50513900000001</c:v>
                </c:pt>
                <c:pt idx="92">
                  <c:v>227.16462200000001</c:v>
                </c:pt>
                <c:pt idx="93">
                  <c:v>228.80360899999999</c:v>
                </c:pt>
                <c:pt idx="94">
                  <c:v>230.66324</c:v>
                </c:pt>
                <c:pt idx="95">
                  <c:v>232.32462000000001</c:v>
                </c:pt>
                <c:pt idx="96">
                  <c:v>234.20104499999999</c:v>
                </c:pt>
                <c:pt idx="97">
                  <c:v>236.10841500000001</c:v>
                </c:pt>
                <c:pt idx="98">
                  <c:v>237.91377700000001</c:v>
                </c:pt>
                <c:pt idx="99">
                  <c:v>239.64385999999999</c:v>
                </c:pt>
                <c:pt idx="100">
                  <c:v>241.184382</c:v>
                </c:pt>
                <c:pt idx="101">
                  <c:v>242.95183900000001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49BA-0E44-86A4-DEE73B655EEB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'24.26-MD'!$C$3:$C$104</c:f>
              <c:numCache>
                <c:formatCode>General</c:formatCode>
                <c:ptCount val="102"/>
                <c:pt idx="0">
                  <c:v>0.60060360999999995</c:v>
                </c:pt>
                <c:pt idx="1">
                  <c:v>0.60309707999999995</c:v>
                </c:pt>
                <c:pt idx="2">
                  <c:v>0.60587480999999999</c:v>
                </c:pt>
                <c:pt idx="3">
                  <c:v>0.60865252999999997</c:v>
                </c:pt>
                <c:pt idx="4">
                  <c:v>0.61143051000000004</c:v>
                </c:pt>
                <c:pt idx="5">
                  <c:v>0.61376653999999997</c:v>
                </c:pt>
                <c:pt idx="6">
                  <c:v>0.61790162000000004</c:v>
                </c:pt>
                <c:pt idx="7">
                  <c:v>0.62096335999999996</c:v>
                </c:pt>
                <c:pt idx="8">
                  <c:v>0.62374112000000004</c:v>
                </c:pt>
                <c:pt idx="9">
                  <c:v>0.62680296000000002</c:v>
                </c:pt>
                <c:pt idx="10">
                  <c:v>0.62986481000000005</c:v>
                </c:pt>
                <c:pt idx="11">
                  <c:v>0.63264255999999996</c:v>
                </c:pt>
                <c:pt idx="12">
                  <c:v>0.63513613000000002</c:v>
                </c:pt>
                <c:pt idx="13">
                  <c:v>0.63750372</c:v>
                </c:pt>
                <c:pt idx="14">
                  <c:v>0.64163840999999999</c:v>
                </c:pt>
                <c:pt idx="15">
                  <c:v>0.64441654999999998</c:v>
                </c:pt>
                <c:pt idx="16">
                  <c:v>0.64747838999999996</c:v>
                </c:pt>
                <c:pt idx="17">
                  <c:v>0.65054023000000005</c:v>
                </c:pt>
                <c:pt idx="18">
                  <c:v>0.65331799000000002</c:v>
                </c:pt>
                <c:pt idx="19">
                  <c:v>0.65609574000000004</c:v>
                </c:pt>
                <c:pt idx="20">
                  <c:v>0.6588735</c:v>
                </c:pt>
                <c:pt idx="21">
                  <c:v>0.66165125999999996</c:v>
                </c:pt>
                <c:pt idx="22">
                  <c:v>0.66414492000000003</c:v>
                </c:pt>
                <c:pt idx="23">
                  <c:v>0.66648052000000002</c:v>
                </c:pt>
                <c:pt idx="24">
                  <c:v>0.67118297000000005</c:v>
                </c:pt>
                <c:pt idx="25">
                  <c:v>0.67396069000000003</c:v>
                </c:pt>
                <c:pt idx="26">
                  <c:v>0.67673815000000004</c:v>
                </c:pt>
                <c:pt idx="27">
                  <c:v>0.67951490999999997</c:v>
                </c:pt>
                <c:pt idx="28">
                  <c:v>0.68229244</c:v>
                </c:pt>
                <c:pt idx="29">
                  <c:v>0.68507008999999996</c:v>
                </c:pt>
                <c:pt idx="30">
                  <c:v>0.68784758999999995</c:v>
                </c:pt>
                <c:pt idx="31">
                  <c:v>0.69090914000000003</c:v>
                </c:pt>
                <c:pt idx="32">
                  <c:v>0.69362363999999999</c:v>
                </c:pt>
                <c:pt idx="33">
                  <c:v>0.69769440000000005</c:v>
                </c:pt>
                <c:pt idx="34">
                  <c:v>0.70047170000000003</c:v>
                </c:pt>
                <c:pt idx="35">
                  <c:v>0.70324936000000005</c:v>
                </c:pt>
                <c:pt idx="36">
                  <c:v>0.70602710999999996</c:v>
                </c:pt>
                <c:pt idx="37">
                  <c:v>0.70937269000000003</c:v>
                </c:pt>
                <c:pt idx="38">
                  <c:v>0.71243398000000002</c:v>
                </c:pt>
                <c:pt idx="39">
                  <c:v>0.71549565999999998</c:v>
                </c:pt>
                <c:pt idx="40">
                  <c:v>0.71830497999999998</c:v>
                </c:pt>
                <c:pt idx="41">
                  <c:v>0.72474249999999996</c:v>
                </c:pt>
                <c:pt idx="42">
                  <c:v>0.72752026000000003</c:v>
                </c:pt>
                <c:pt idx="43">
                  <c:v>0.73029739999999999</c:v>
                </c:pt>
                <c:pt idx="44">
                  <c:v>0.73335914000000002</c:v>
                </c:pt>
                <c:pt idx="45">
                  <c:v>0.73642088000000006</c:v>
                </c:pt>
                <c:pt idx="46">
                  <c:v>0.73919815</c:v>
                </c:pt>
                <c:pt idx="47">
                  <c:v>0.7419751</c:v>
                </c:pt>
                <c:pt idx="48">
                  <c:v>0.74491017999999998</c:v>
                </c:pt>
                <c:pt idx="49">
                  <c:v>0.74999104999999999</c:v>
                </c:pt>
                <c:pt idx="50">
                  <c:v>0.75305204999999997</c:v>
                </c:pt>
                <c:pt idx="51">
                  <c:v>0.75611344000000003</c:v>
                </c:pt>
                <c:pt idx="52">
                  <c:v>0.75889044999999999</c:v>
                </c:pt>
                <c:pt idx="53">
                  <c:v>0.76166816999999998</c:v>
                </c:pt>
                <c:pt idx="54">
                  <c:v>0.7644455</c:v>
                </c:pt>
                <c:pt idx="55">
                  <c:v>0.76722212000000001</c:v>
                </c:pt>
                <c:pt idx="56">
                  <c:v>0.76999945000000003</c:v>
                </c:pt>
                <c:pt idx="57">
                  <c:v>0.77268228999999999</c:v>
                </c:pt>
                <c:pt idx="58">
                  <c:v>0.77801553999999995</c:v>
                </c:pt>
                <c:pt idx="59">
                  <c:v>0.78107634000000004</c:v>
                </c:pt>
                <c:pt idx="60">
                  <c:v>0.78385344999999995</c:v>
                </c:pt>
                <c:pt idx="61">
                  <c:v>0.78691513000000002</c:v>
                </c:pt>
                <c:pt idx="62">
                  <c:v>0.78969213999999999</c:v>
                </c:pt>
                <c:pt idx="63">
                  <c:v>0.79246910999999998</c:v>
                </c:pt>
                <c:pt idx="64">
                  <c:v>0.79524656999999999</c:v>
                </c:pt>
                <c:pt idx="65">
                  <c:v>0.79745597999999995</c:v>
                </c:pt>
                <c:pt idx="66">
                  <c:v>0.79953788000000003</c:v>
                </c:pt>
                <c:pt idx="67">
                  <c:v>0.80300817999999996</c:v>
                </c:pt>
                <c:pt idx="68">
                  <c:v>0.80578519000000004</c:v>
                </c:pt>
                <c:pt idx="69">
                  <c:v>0.80827846000000003</c:v>
                </c:pt>
                <c:pt idx="70">
                  <c:v>0.81105439000000001</c:v>
                </c:pt>
                <c:pt idx="71">
                  <c:v>0.81383081999999995</c:v>
                </c:pt>
                <c:pt idx="72">
                  <c:v>0.81632298999999997</c:v>
                </c:pt>
                <c:pt idx="73">
                  <c:v>0.81909947000000005</c:v>
                </c:pt>
                <c:pt idx="74">
                  <c:v>0.8211811</c:v>
                </c:pt>
                <c:pt idx="75">
                  <c:v>0.82568958999999997</c:v>
                </c:pt>
                <c:pt idx="76">
                  <c:v>0.82846538999999997</c:v>
                </c:pt>
                <c:pt idx="77">
                  <c:v>0.83095629999999998</c:v>
                </c:pt>
                <c:pt idx="78">
                  <c:v>0.83401541000000001</c:v>
                </c:pt>
                <c:pt idx="79">
                  <c:v>0.83735773000000002</c:v>
                </c:pt>
                <c:pt idx="80">
                  <c:v>0.84013165000000001</c:v>
                </c:pt>
                <c:pt idx="81">
                  <c:v>0.84290544000000001</c:v>
                </c:pt>
                <c:pt idx="82">
                  <c:v>0.84545822000000004</c:v>
                </c:pt>
                <c:pt idx="83">
                  <c:v>0.84892223</c:v>
                </c:pt>
                <c:pt idx="84">
                  <c:v>0.85128389000000004</c:v>
                </c:pt>
                <c:pt idx="85">
                  <c:v>0.85323519000000003</c:v>
                </c:pt>
                <c:pt idx="86">
                  <c:v>0.85518643000000005</c:v>
                </c:pt>
                <c:pt idx="87">
                  <c:v>0.8571995</c:v>
                </c:pt>
                <c:pt idx="88">
                  <c:v>0.85933786999999995</c:v>
                </c:pt>
                <c:pt idx="89">
                  <c:v>0.86122343999999995</c:v>
                </c:pt>
                <c:pt idx="90">
                  <c:v>0.86384941000000004</c:v>
                </c:pt>
                <c:pt idx="91">
                  <c:v>0.86556221</c:v>
                </c:pt>
                <c:pt idx="92">
                  <c:v>0.86731594999999995</c:v>
                </c:pt>
                <c:pt idx="93">
                  <c:v>0.86888491999999995</c:v>
                </c:pt>
                <c:pt idx="94">
                  <c:v>0.87067359</c:v>
                </c:pt>
                <c:pt idx="95">
                  <c:v>0.87217931000000004</c:v>
                </c:pt>
                <c:pt idx="96">
                  <c:v>0.87349197000000001</c:v>
                </c:pt>
                <c:pt idx="97">
                  <c:v>0.87496715000000003</c:v>
                </c:pt>
                <c:pt idx="98">
                  <c:v>0.87621952000000003</c:v>
                </c:pt>
                <c:pt idx="99">
                  <c:v>0.87765820000000005</c:v>
                </c:pt>
                <c:pt idx="100">
                  <c:v>0.87859993000000003</c:v>
                </c:pt>
                <c:pt idx="101">
                  <c:v>0.87975780999999997</c:v>
                </c:pt>
              </c:numCache>
            </c:numRef>
          </c:xVal>
          <c:yVal>
            <c:numRef>
              <c:f>'24.26-MD'!$E$3:$E$104</c:f>
              <c:numCache>
                <c:formatCode>General</c:formatCode>
                <c:ptCount val="102"/>
                <c:pt idx="0">
                  <c:v>203.00579373235016</c:v>
                </c:pt>
                <c:pt idx="1">
                  <c:v>203.00645329956905</c:v>
                </c:pt>
                <c:pt idx="2">
                  <c:v>203.00723225467829</c:v>
                </c:pt>
                <c:pt idx="3">
                  <c:v>203.00806019489602</c:v>
                </c:pt>
                <c:pt idx="4">
                  <c:v>203.00893980827573</c:v>
                </c:pt>
                <c:pt idx="5">
                  <c:v>203.0097214077102</c:v>
                </c:pt>
                <c:pt idx="6">
                  <c:v>203.01120430427116</c:v>
                </c:pt>
                <c:pt idx="7">
                  <c:v>203.01238896118474</c:v>
                </c:pt>
                <c:pt idx="8">
                  <c:v>203.01353145839602</c:v>
                </c:pt>
                <c:pt idx="9">
                  <c:v>203.01486948337018</c:v>
                </c:pt>
                <c:pt idx="10">
                  <c:v>203.0162944523212</c:v>
                </c:pt>
                <c:pt idx="11">
                  <c:v>203.01766641148234</c:v>
                </c:pt>
                <c:pt idx="12">
                  <c:v>203.01896535467708</c:v>
                </c:pt>
                <c:pt idx="13">
                  <c:v>203.02026027194626</c:v>
                </c:pt>
                <c:pt idx="14">
                  <c:v>203.02267312317736</c:v>
                </c:pt>
                <c:pt idx="15">
                  <c:v>203.02440832695075</c:v>
                </c:pt>
                <c:pt idx="16">
                  <c:v>203.02643291728344</c:v>
                </c:pt>
                <c:pt idx="17">
                  <c:v>203.02858108170415</c:v>
                </c:pt>
                <c:pt idx="18">
                  <c:v>203.03064218938209</c:v>
                </c:pt>
                <c:pt idx="19">
                  <c:v>203.03281520123306</c:v>
                </c:pt>
                <c:pt idx="20">
                  <c:v>203.03510527987316</c:v>
                </c:pt>
                <c:pt idx="21">
                  <c:v>203.03751776039582</c:v>
                </c:pt>
                <c:pt idx="22">
                  <c:v>203.03979232178204</c:v>
                </c:pt>
                <c:pt idx="23">
                  <c:v>203.0420199102951</c:v>
                </c:pt>
                <c:pt idx="24">
                  <c:v>203.04680474681669</c:v>
                </c:pt>
                <c:pt idx="25">
                  <c:v>203.04982924017261</c:v>
                </c:pt>
                <c:pt idx="26">
                  <c:v>203.05300853162311</c:v>
                </c:pt>
                <c:pt idx="27">
                  <c:v>203.05634878467359</c:v>
                </c:pt>
                <c:pt idx="28">
                  <c:v>203.05985876746178</c:v>
                </c:pt>
                <c:pt idx="29">
                  <c:v>203.063544986723</c:v>
                </c:pt>
                <c:pt idx="30">
                  <c:v>203.06741458772984</c:v>
                </c:pt>
                <c:pt idx="31">
                  <c:v>203.07190194438462</c:v>
                </c:pt>
                <c:pt idx="32">
                  <c:v>203.07608376059272</c:v>
                </c:pt>
                <c:pt idx="33">
                  <c:v>203.08273055067843</c:v>
                </c:pt>
                <c:pt idx="34">
                  <c:v>203.0875363147666</c:v>
                </c:pt>
                <c:pt idx="35">
                  <c:v>203.09257297882175</c:v>
                </c:pt>
                <c:pt idx="36">
                  <c:v>203.09784951387616</c:v>
                </c:pt>
                <c:pt idx="37">
                  <c:v>203.10453672446329</c:v>
                </c:pt>
                <c:pt idx="38">
                  <c:v>203.11098774003278</c:v>
                </c:pt>
                <c:pt idx="39">
                  <c:v>203.11777142374996</c:v>
                </c:pt>
                <c:pt idx="40">
                  <c:v>203.12430038279825</c:v>
                </c:pt>
                <c:pt idx="41">
                  <c:v>203.14042497061178</c:v>
                </c:pt>
                <c:pt idx="42">
                  <c:v>203.14791151261824</c:v>
                </c:pt>
                <c:pt idx="43">
                  <c:v>203.15573299467428</c:v>
                </c:pt>
                <c:pt idx="44">
                  <c:v>203.16476166398081</c:v>
                </c:pt>
                <c:pt idx="45">
                  <c:v>203.17423319904157</c:v>
                </c:pt>
                <c:pt idx="46">
                  <c:v>203.18322339198306</c:v>
                </c:pt>
                <c:pt idx="47">
                  <c:v>203.19260660008467</c:v>
                </c:pt>
                <c:pt idx="48">
                  <c:v>203.20296891230612</c:v>
                </c:pt>
                <c:pt idx="49">
                  <c:v>203.22204035907208</c:v>
                </c:pt>
                <c:pt idx="50">
                  <c:v>203.23425818398306</c:v>
                </c:pt>
                <c:pt idx="51">
                  <c:v>203.24705252859323</c:v>
                </c:pt>
                <c:pt idx="52">
                  <c:v>203.25917531017546</c:v>
                </c:pt>
                <c:pt idx="53">
                  <c:v>203.27181178016411</c:v>
                </c:pt>
                <c:pt idx="54">
                  <c:v>203.28497636168572</c:v>
                </c:pt>
                <c:pt idx="55">
                  <c:v>203.29874375965946</c:v>
                </c:pt>
                <c:pt idx="56">
                  <c:v>203.31342581999894</c:v>
                </c:pt>
                <c:pt idx="57">
                  <c:v>203.32902548708199</c:v>
                </c:pt>
                <c:pt idx="58">
                  <c:v>203.36753768361413</c:v>
                </c:pt>
                <c:pt idx="59">
                  <c:v>203.39701450917269</c:v>
                </c:pt>
                <c:pt idx="60">
                  <c:v>203.43073973509993</c:v>
                </c:pt>
                <c:pt idx="61">
                  <c:v>203.47811589689627</c:v>
                </c:pt>
                <c:pt idx="62">
                  <c:v>203.53285488527294</c:v>
                </c:pt>
                <c:pt idx="63">
                  <c:v>203.60148825318089</c:v>
                </c:pt>
                <c:pt idx="64">
                  <c:v>203.68693911775844</c:v>
                </c:pt>
                <c:pt idx="65">
                  <c:v>203.76903113361826</c:v>
                </c:pt>
                <c:pt idx="66">
                  <c:v>203.85951931236121</c:v>
                </c:pt>
                <c:pt idx="67">
                  <c:v>204.04298832521326</c:v>
                </c:pt>
                <c:pt idx="68">
                  <c:v>204.22365893824903</c:v>
                </c:pt>
                <c:pt idx="69">
                  <c:v>204.41531372714473</c:v>
                </c:pt>
                <c:pt idx="70">
                  <c:v>204.66563986216298</c:v>
                </c:pt>
                <c:pt idx="71">
                  <c:v>204.95960901149721</c:v>
                </c:pt>
                <c:pt idx="72">
                  <c:v>205.26480859200936</c:v>
                </c:pt>
                <c:pt idx="73">
                  <c:v>205.65579706438984</c:v>
                </c:pt>
                <c:pt idx="74">
                  <c:v>205.9874367847757</c:v>
                </c:pt>
                <c:pt idx="75">
                  <c:v>206.83171667871352</c:v>
                </c:pt>
                <c:pt idx="76">
                  <c:v>207.44650056710461</c:v>
                </c:pt>
                <c:pt idx="77">
                  <c:v>208.06636304789072</c:v>
                </c:pt>
                <c:pt idx="78">
                  <c:v>208.92344290238972</c:v>
                </c:pt>
                <c:pt idx="79">
                  <c:v>209.99128386921376</c:v>
                </c:pt>
                <c:pt idx="80">
                  <c:v>210.99082003507132</c:v>
                </c:pt>
                <c:pt idx="81">
                  <c:v>212.10138223929272</c:v>
                </c:pt>
                <c:pt idx="82">
                  <c:v>213.22855346220803</c:v>
                </c:pt>
                <c:pt idx="83">
                  <c:v>214.93114969679766</c:v>
                </c:pt>
                <c:pt idx="84">
                  <c:v>216.21397705223984</c:v>
                </c:pt>
                <c:pt idx="85">
                  <c:v>217.35312125321181</c:v>
                </c:pt>
                <c:pt idx="86">
                  <c:v>218.56732904670267</c:v>
                </c:pt>
                <c:pt idx="87">
                  <c:v>219.90217971595447</c:v>
                </c:pt>
                <c:pt idx="88">
                  <c:v>221.41557965435931</c:v>
                </c:pt>
                <c:pt idx="89">
                  <c:v>222.83516477789686</c:v>
                </c:pt>
                <c:pt idx="90">
                  <c:v>224.95122232043639</c:v>
                </c:pt>
                <c:pt idx="91">
                  <c:v>226.4223529792549</c:v>
                </c:pt>
                <c:pt idx="92">
                  <c:v>228.00605146066238</c:v>
                </c:pt>
                <c:pt idx="93">
                  <c:v>229.49145425689369</c:v>
                </c:pt>
                <c:pt idx="94">
                  <c:v>231.26643146740483</c:v>
                </c:pt>
                <c:pt idx="95">
                  <c:v>232.83007443456339</c:v>
                </c:pt>
                <c:pt idx="96">
                  <c:v>234.24651233621796</c:v>
                </c:pt>
                <c:pt idx="97">
                  <c:v>235.89910856987905</c:v>
                </c:pt>
                <c:pt idx="98">
                  <c:v>237.35382464622353</c:v>
                </c:pt>
                <c:pt idx="99">
                  <c:v>239.08504045956533</c:v>
                </c:pt>
                <c:pt idx="100">
                  <c:v>240.25379606682492</c:v>
                </c:pt>
                <c:pt idx="101">
                  <c:v>241.73014606046166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50E-8C47-BC54-3C4467F21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55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30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F100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cl0.6</c:v>
          </c:tx>
          <c:spPr>
            <a:ln w="19050" cap="rnd">
              <a:solidFill>
                <a:srgbClr val="94520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'24.142-F100'!$AS$3:$AS$88</c:f>
              <c:numCache>
                <c:formatCode>General</c:formatCode>
                <c:ptCount val="86"/>
                <c:pt idx="0">
                  <c:v>0.42150805000000002</c:v>
                </c:pt>
                <c:pt idx="1">
                  <c:v>0.42527857000000002</c:v>
                </c:pt>
                <c:pt idx="2">
                  <c:v>0.42904935999999999</c:v>
                </c:pt>
                <c:pt idx="3">
                  <c:v>0.43282067000000002</c:v>
                </c:pt>
                <c:pt idx="4">
                  <c:v>0.43659150000000002</c:v>
                </c:pt>
                <c:pt idx="5">
                  <c:v>0.44036216</c:v>
                </c:pt>
                <c:pt idx="6">
                  <c:v>0.44413280999999999</c:v>
                </c:pt>
                <c:pt idx="7">
                  <c:v>0.44790354999999998</c:v>
                </c:pt>
                <c:pt idx="8">
                  <c:v>0.45167459999999998</c:v>
                </c:pt>
                <c:pt idx="9">
                  <c:v>0.45544551999999999</c:v>
                </c:pt>
                <c:pt idx="10">
                  <c:v>0.45921591</c:v>
                </c:pt>
                <c:pt idx="11">
                  <c:v>0.46298655999999999</c:v>
                </c:pt>
                <c:pt idx="12">
                  <c:v>0.46675744000000002</c:v>
                </c:pt>
                <c:pt idx="13">
                  <c:v>0.47052835999999998</c:v>
                </c:pt>
                <c:pt idx="14">
                  <c:v>0.47429901000000002</c:v>
                </c:pt>
                <c:pt idx="15">
                  <c:v>0.47806957999999999</c:v>
                </c:pt>
                <c:pt idx="16">
                  <c:v>0.48183983000000002</c:v>
                </c:pt>
                <c:pt idx="17">
                  <c:v>0.48561048000000001</c:v>
                </c:pt>
                <c:pt idx="18">
                  <c:v>0.48938162000000002</c:v>
                </c:pt>
                <c:pt idx="19">
                  <c:v>0.49315262999999998</c:v>
                </c:pt>
                <c:pt idx="20">
                  <c:v>0.49692389999999997</c:v>
                </c:pt>
                <c:pt idx="21">
                  <c:v>0.50069503999999998</c:v>
                </c:pt>
                <c:pt idx="22">
                  <c:v>0.50446676000000001</c:v>
                </c:pt>
                <c:pt idx="23">
                  <c:v>0.50861592</c:v>
                </c:pt>
                <c:pt idx="24">
                  <c:v>0.51200966000000003</c:v>
                </c:pt>
                <c:pt idx="25">
                  <c:v>0.51578142000000005</c:v>
                </c:pt>
                <c:pt idx="26">
                  <c:v>0.51955313999999997</c:v>
                </c:pt>
                <c:pt idx="27">
                  <c:v>0.52332440999999996</c:v>
                </c:pt>
                <c:pt idx="28">
                  <c:v>0.52709638999999997</c:v>
                </c:pt>
                <c:pt idx="29">
                  <c:v>0.53086858999999997</c:v>
                </c:pt>
                <c:pt idx="30">
                  <c:v>0.53464056999999998</c:v>
                </c:pt>
                <c:pt idx="31">
                  <c:v>0.53841269000000003</c:v>
                </c:pt>
                <c:pt idx="32">
                  <c:v>0.54256291999999995</c:v>
                </c:pt>
                <c:pt idx="33">
                  <c:v>0.54595762000000003</c:v>
                </c:pt>
                <c:pt idx="34">
                  <c:v>0.55010802999999997</c:v>
                </c:pt>
                <c:pt idx="35">
                  <c:v>0.55425826</c:v>
                </c:pt>
                <c:pt idx="36">
                  <c:v>0.55727556</c:v>
                </c:pt>
                <c:pt idx="37">
                  <c:v>0.56104953000000002</c:v>
                </c:pt>
                <c:pt idx="38">
                  <c:v>0.56482164999999995</c:v>
                </c:pt>
                <c:pt idx="39">
                  <c:v>0.56859548999999998</c:v>
                </c:pt>
                <c:pt idx="40">
                  <c:v>0.57236902000000001</c:v>
                </c:pt>
                <c:pt idx="41">
                  <c:v>0.57614211000000004</c:v>
                </c:pt>
                <c:pt idx="42">
                  <c:v>0.57953796000000002</c:v>
                </c:pt>
                <c:pt idx="43">
                  <c:v>0.58368951999999996</c:v>
                </c:pt>
                <c:pt idx="44">
                  <c:v>0.58746441999999999</c:v>
                </c:pt>
                <c:pt idx="45">
                  <c:v>0.59123853000000004</c:v>
                </c:pt>
                <c:pt idx="46">
                  <c:v>0.59501351999999996</c:v>
                </c:pt>
                <c:pt idx="47">
                  <c:v>0.59878825000000002</c:v>
                </c:pt>
                <c:pt idx="48">
                  <c:v>0.60256310999999996</c:v>
                </c:pt>
                <c:pt idx="49">
                  <c:v>0.6063385</c:v>
                </c:pt>
                <c:pt idx="50">
                  <c:v>0.61011335</c:v>
                </c:pt>
                <c:pt idx="51">
                  <c:v>0.61388896999999998</c:v>
                </c:pt>
                <c:pt idx="52">
                  <c:v>0.61766483999999999</c:v>
                </c:pt>
                <c:pt idx="53">
                  <c:v>0.62144094000000005</c:v>
                </c:pt>
                <c:pt idx="54">
                  <c:v>0.62521654999999998</c:v>
                </c:pt>
                <c:pt idx="55">
                  <c:v>0.62899305000000005</c:v>
                </c:pt>
                <c:pt idx="56">
                  <c:v>0.63276931999999997</c:v>
                </c:pt>
                <c:pt idx="57">
                  <c:v>0.63654613000000004</c:v>
                </c:pt>
                <c:pt idx="58">
                  <c:v>0.64032288999999998</c:v>
                </c:pt>
                <c:pt idx="59">
                  <c:v>0.64372127000000001</c:v>
                </c:pt>
                <c:pt idx="60">
                  <c:v>0.64749829000000003</c:v>
                </c:pt>
                <c:pt idx="61">
                  <c:v>0.65051988999999999</c:v>
                </c:pt>
                <c:pt idx="62">
                  <c:v>0.65391865999999998</c:v>
                </c:pt>
                <c:pt idx="63">
                  <c:v>0.65731815000000005</c:v>
                </c:pt>
                <c:pt idx="64">
                  <c:v>0.66028447000000001</c:v>
                </c:pt>
                <c:pt idx="65">
                  <c:v>0.66330869000000003</c:v>
                </c:pt>
                <c:pt idx="66">
                  <c:v>0.66563265999999999</c:v>
                </c:pt>
                <c:pt idx="67">
                  <c:v>0.66865465000000002</c:v>
                </c:pt>
                <c:pt idx="68">
                  <c:v>0.67167686999999998</c:v>
                </c:pt>
                <c:pt idx="69">
                  <c:v>0.67432095999999997</c:v>
                </c:pt>
                <c:pt idx="70">
                  <c:v>0.67734280999999996</c:v>
                </c:pt>
                <c:pt idx="71">
                  <c:v>0.67998775</c:v>
                </c:pt>
                <c:pt idx="72">
                  <c:v>0.68263214999999999</c:v>
                </c:pt>
                <c:pt idx="73">
                  <c:v>0.68486309000000001</c:v>
                </c:pt>
                <c:pt idx="74">
                  <c:v>0.68788837999999997</c:v>
                </c:pt>
                <c:pt idx="75">
                  <c:v>0.69094898000000005</c:v>
                </c:pt>
                <c:pt idx="76">
                  <c:v>0.69434947999999996</c:v>
                </c:pt>
                <c:pt idx="77">
                  <c:v>0.69699454999999999</c:v>
                </c:pt>
                <c:pt idx="78">
                  <c:v>0.70001701999999999</c:v>
                </c:pt>
                <c:pt idx="79">
                  <c:v>0.70228405000000005</c:v>
                </c:pt>
                <c:pt idx="80">
                  <c:v>0.70490805999999995</c:v>
                </c:pt>
                <c:pt idx="81">
                  <c:v>0.70755599000000002</c:v>
                </c:pt>
                <c:pt idx="82">
                  <c:v>0.71022498000000001</c:v>
                </c:pt>
                <c:pt idx="83">
                  <c:v>0.71324763000000002</c:v>
                </c:pt>
                <c:pt idx="84">
                  <c:v>0.71589332000000006</c:v>
                </c:pt>
                <c:pt idx="85">
                  <c:v>0.71915794</c:v>
                </c:pt>
              </c:numCache>
            </c:numRef>
          </c:xVal>
          <c:yVal>
            <c:numRef>
              <c:f>'24.142-F100'!$AT$3:$AT$88</c:f>
              <c:numCache>
                <c:formatCode>General</c:formatCode>
                <c:ptCount val="86"/>
                <c:pt idx="0">
                  <c:v>347.05935499999998</c:v>
                </c:pt>
                <c:pt idx="1">
                  <c:v>347.034109</c:v>
                </c:pt>
                <c:pt idx="2">
                  <c:v>347.05578400000002</c:v>
                </c:pt>
                <c:pt idx="3">
                  <c:v>347.17129999999997</c:v>
                </c:pt>
                <c:pt idx="4">
                  <c:v>347.20079600000003</c:v>
                </c:pt>
                <c:pt idx="5">
                  <c:v>347.19900999999999</c:v>
                </c:pt>
                <c:pt idx="6">
                  <c:v>347.197225</c:v>
                </c:pt>
                <c:pt idx="7">
                  <c:v>347.21107999999998</c:v>
                </c:pt>
                <c:pt idx="8">
                  <c:v>347.279675</c:v>
                </c:pt>
                <c:pt idx="9">
                  <c:v>347.32481100000001</c:v>
                </c:pt>
                <c:pt idx="10">
                  <c:v>347.27610499999997</c:v>
                </c:pt>
                <c:pt idx="11">
                  <c:v>347.27431899999999</c:v>
                </c:pt>
                <c:pt idx="12">
                  <c:v>347.31163500000002</c:v>
                </c:pt>
                <c:pt idx="13">
                  <c:v>347.35676999999998</c:v>
                </c:pt>
                <c:pt idx="14">
                  <c:v>347.354985</c:v>
                </c:pt>
                <c:pt idx="15">
                  <c:v>347.337559</c:v>
                </c:pt>
                <c:pt idx="16">
                  <c:v>347.26539300000002</c:v>
                </c:pt>
                <c:pt idx="17">
                  <c:v>347.26360699999998</c:v>
                </c:pt>
                <c:pt idx="18">
                  <c:v>347.34784300000001</c:v>
                </c:pt>
                <c:pt idx="19">
                  <c:v>347.40861899999999</c:v>
                </c:pt>
                <c:pt idx="20">
                  <c:v>347.51631500000002</c:v>
                </c:pt>
                <c:pt idx="21">
                  <c:v>347.600551</c:v>
                </c:pt>
                <c:pt idx="22">
                  <c:v>347.78644800000001</c:v>
                </c:pt>
                <c:pt idx="23">
                  <c:v>347.98780699999998</c:v>
                </c:pt>
                <c:pt idx="24">
                  <c:v>348.06440199999997</c:v>
                </c:pt>
                <c:pt idx="25">
                  <c:v>348.25812000000002</c:v>
                </c:pt>
                <c:pt idx="26">
                  <c:v>348.44401699999997</c:v>
                </c:pt>
                <c:pt idx="27">
                  <c:v>348.55171300000001</c:v>
                </c:pt>
                <c:pt idx="28">
                  <c:v>348.78453100000002</c:v>
                </c:pt>
                <c:pt idx="29">
                  <c:v>349.05644999999998</c:v>
                </c:pt>
                <c:pt idx="30">
                  <c:v>349.28926799999999</c:v>
                </c:pt>
                <c:pt idx="31">
                  <c:v>349.545547</c:v>
                </c:pt>
                <c:pt idx="32">
                  <c:v>349.93629900000002</c:v>
                </c:pt>
                <c:pt idx="33">
                  <c:v>350.18322499999999</c:v>
                </c:pt>
                <c:pt idx="34">
                  <c:v>350.60354799999999</c:v>
                </c:pt>
                <c:pt idx="35">
                  <c:v>350.99430000000001</c:v>
                </c:pt>
                <c:pt idx="36">
                  <c:v>351.23358500000001</c:v>
                </c:pt>
                <c:pt idx="37">
                  <c:v>351.818308</c:v>
                </c:pt>
                <c:pt idx="38">
                  <c:v>352.07458700000001</c:v>
                </c:pt>
                <c:pt idx="39">
                  <c:v>352.63585</c:v>
                </c:pt>
                <c:pt idx="40">
                  <c:v>353.14237200000002</c:v>
                </c:pt>
                <c:pt idx="41">
                  <c:v>353.57069300000001</c:v>
                </c:pt>
                <c:pt idx="42">
                  <c:v>354.02094199999999</c:v>
                </c:pt>
                <c:pt idx="43">
                  <c:v>354.646298</c:v>
                </c:pt>
                <c:pt idx="44">
                  <c:v>355.39524399999999</c:v>
                </c:pt>
                <c:pt idx="45">
                  <c:v>356.00342799999999</c:v>
                </c:pt>
                <c:pt idx="46">
                  <c:v>356.76801399999999</c:v>
                </c:pt>
                <c:pt idx="47">
                  <c:v>357.485679</c:v>
                </c:pt>
                <c:pt idx="48">
                  <c:v>358.22680500000001</c:v>
                </c:pt>
                <c:pt idx="49">
                  <c:v>359.06177200000002</c:v>
                </c:pt>
                <c:pt idx="50">
                  <c:v>359.80289800000003</c:v>
                </c:pt>
                <c:pt idx="51">
                  <c:v>360.676965</c:v>
                </c:pt>
                <c:pt idx="52">
                  <c:v>361.59795400000002</c:v>
                </c:pt>
                <c:pt idx="53">
                  <c:v>362.558042</c:v>
                </c:pt>
                <c:pt idx="54">
                  <c:v>363.43211000000002</c:v>
                </c:pt>
                <c:pt idx="55">
                  <c:v>364.46258</c:v>
                </c:pt>
                <c:pt idx="56">
                  <c:v>365.45394900000002</c:v>
                </c:pt>
                <c:pt idx="57">
                  <c:v>366.53915999999998</c:v>
                </c:pt>
                <c:pt idx="58">
                  <c:v>367.61655100000002</c:v>
                </c:pt>
                <c:pt idx="59">
                  <c:v>368.51254699999998</c:v>
                </c:pt>
                <c:pt idx="60">
                  <c:v>369.63685800000002</c:v>
                </c:pt>
                <c:pt idx="61">
                  <c:v>370.63469400000002</c:v>
                </c:pt>
                <c:pt idx="62">
                  <c:v>371.60107099999999</c:v>
                </c:pt>
                <c:pt idx="63">
                  <c:v>372.69256999999999</c:v>
                </c:pt>
                <c:pt idx="64">
                  <c:v>373.73148800000001</c:v>
                </c:pt>
                <c:pt idx="65">
                  <c:v>374.67702600000001</c:v>
                </c:pt>
                <c:pt idx="66">
                  <c:v>375.439367</c:v>
                </c:pt>
                <c:pt idx="67">
                  <c:v>376.50758400000001</c:v>
                </c:pt>
                <c:pt idx="68">
                  <c:v>377.61490199999997</c:v>
                </c:pt>
                <c:pt idx="69">
                  <c:v>378.58774599999998</c:v>
                </c:pt>
                <c:pt idx="70">
                  <c:v>379.63079199999999</c:v>
                </c:pt>
                <c:pt idx="71">
                  <c:v>380.75221800000003</c:v>
                </c:pt>
                <c:pt idx="72">
                  <c:v>381.77980200000002</c:v>
                </c:pt>
                <c:pt idx="73">
                  <c:v>382.62136600000002</c:v>
                </c:pt>
                <c:pt idx="74">
                  <c:v>383.75629700000002</c:v>
                </c:pt>
                <c:pt idx="75">
                  <c:v>384.934955</c:v>
                </c:pt>
                <c:pt idx="76">
                  <c:v>386.20631700000001</c:v>
                </c:pt>
                <c:pt idx="77">
                  <c:v>387.351203</c:v>
                </c:pt>
                <c:pt idx="78">
                  <c:v>388.50373100000002</c:v>
                </c:pt>
                <c:pt idx="79">
                  <c:v>389.52978400000001</c:v>
                </c:pt>
                <c:pt idx="80">
                  <c:v>390.56641999999999</c:v>
                </c:pt>
                <c:pt idx="81">
                  <c:v>391.70152999999999</c:v>
                </c:pt>
                <c:pt idx="82">
                  <c:v>392.94317999999998</c:v>
                </c:pt>
                <c:pt idx="83">
                  <c:v>394.12698799999998</c:v>
                </c:pt>
                <c:pt idx="84">
                  <c:v>395.38135599999998</c:v>
                </c:pt>
                <c:pt idx="85">
                  <c:v>396.81969299999997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59C-124E-BCC9-2C7A7AECD63B}"/>
            </c:ext>
          </c:extLst>
        </c:ser>
        <c:ser>
          <c:idx val="6"/>
          <c:order val="1"/>
          <c:tx>
            <c:v>cl0.6neu</c:v>
          </c:tx>
          <c:spPr>
            <a:ln>
              <a:solidFill>
                <a:srgbClr val="94520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'24.142-F100'!$AS$3:$AS$88</c:f>
              <c:numCache>
                <c:formatCode>General</c:formatCode>
                <c:ptCount val="86"/>
                <c:pt idx="0">
                  <c:v>0.42150805000000002</c:v>
                </c:pt>
                <c:pt idx="1">
                  <c:v>0.42527857000000002</c:v>
                </c:pt>
                <c:pt idx="2">
                  <c:v>0.42904935999999999</c:v>
                </c:pt>
                <c:pt idx="3">
                  <c:v>0.43282067000000002</c:v>
                </c:pt>
                <c:pt idx="4">
                  <c:v>0.43659150000000002</c:v>
                </c:pt>
                <c:pt idx="5">
                  <c:v>0.44036216</c:v>
                </c:pt>
                <c:pt idx="6">
                  <c:v>0.44413280999999999</c:v>
                </c:pt>
                <c:pt idx="7">
                  <c:v>0.44790354999999998</c:v>
                </c:pt>
                <c:pt idx="8">
                  <c:v>0.45167459999999998</c:v>
                </c:pt>
                <c:pt idx="9">
                  <c:v>0.45544551999999999</c:v>
                </c:pt>
                <c:pt idx="10">
                  <c:v>0.45921591</c:v>
                </c:pt>
                <c:pt idx="11">
                  <c:v>0.46298655999999999</c:v>
                </c:pt>
                <c:pt idx="12">
                  <c:v>0.46675744000000002</c:v>
                </c:pt>
                <c:pt idx="13">
                  <c:v>0.47052835999999998</c:v>
                </c:pt>
                <c:pt idx="14">
                  <c:v>0.47429901000000002</c:v>
                </c:pt>
                <c:pt idx="15">
                  <c:v>0.47806957999999999</c:v>
                </c:pt>
                <c:pt idx="16">
                  <c:v>0.48183983000000002</c:v>
                </c:pt>
                <c:pt idx="17">
                  <c:v>0.48561048000000001</c:v>
                </c:pt>
                <c:pt idx="18">
                  <c:v>0.48938162000000002</c:v>
                </c:pt>
                <c:pt idx="19">
                  <c:v>0.49315262999999998</c:v>
                </c:pt>
                <c:pt idx="20">
                  <c:v>0.49692389999999997</c:v>
                </c:pt>
                <c:pt idx="21">
                  <c:v>0.50069503999999998</c:v>
                </c:pt>
                <c:pt idx="22">
                  <c:v>0.50446676000000001</c:v>
                </c:pt>
                <c:pt idx="23">
                  <c:v>0.50861592</c:v>
                </c:pt>
                <c:pt idx="24">
                  <c:v>0.51200966000000003</c:v>
                </c:pt>
                <c:pt idx="25">
                  <c:v>0.51578142000000005</c:v>
                </c:pt>
                <c:pt idx="26">
                  <c:v>0.51955313999999997</c:v>
                </c:pt>
                <c:pt idx="27">
                  <c:v>0.52332440999999996</c:v>
                </c:pt>
                <c:pt idx="28">
                  <c:v>0.52709638999999997</c:v>
                </c:pt>
                <c:pt idx="29">
                  <c:v>0.53086858999999997</c:v>
                </c:pt>
                <c:pt idx="30">
                  <c:v>0.53464056999999998</c:v>
                </c:pt>
                <c:pt idx="31">
                  <c:v>0.53841269000000003</c:v>
                </c:pt>
                <c:pt idx="32">
                  <c:v>0.54256291999999995</c:v>
                </c:pt>
                <c:pt idx="33">
                  <c:v>0.54595762000000003</c:v>
                </c:pt>
                <c:pt idx="34">
                  <c:v>0.55010802999999997</c:v>
                </c:pt>
                <c:pt idx="35">
                  <c:v>0.55425826</c:v>
                </c:pt>
                <c:pt idx="36">
                  <c:v>0.55727556</c:v>
                </c:pt>
                <c:pt idx="37">
                  <c:v>0.56104953000000002</c:v>
                </c:pt>
                <c:pt idx="38">
                  <c:v>0.56482164999999995</c:v>
                </c:pt>
                <c:pt idx="39">
                  <c:v>0.56859548999999998</c:v>
                </c:pt>
                <c:pt idx="40">
                  <c:v>0.57236902000000001</c:v>
                </c:pt>
                <c:pt idx="41">
                  <c:v>0.57614211000000004</c:v>
                </c:pt>
                <c:pt idx="42">
                  <c:v>0.57953796000000002</c:v>
                </c:pt>
                <c:pt idx="43">
                  <c:v>0.58368951999999996</c:v>
                </c:pt>
                <c:pt idx="44">
                  <c:v>0.58746441999999999</c:v>
                </c:pt>
                <c:pt idx="45">
                  <c:v>0.59123853000000004</c:v>
                </c:pt>
                <c:pt idx="46">
                  <c:v>0.59501351999999996</c:v>
                </c:pt>
                <c:pt idx="47">
                  <c:v>0.59878825000000002</c:v>
                </c:pt>
                <c:pt idx="48">
                  <c:v>0.60256310999999996</c:v>
                </c:pt>
                <c:pt idx="49">
                  <c:v>0.6063385</c:v>
                </c:pt>
                <c:pt idx="50">
                  <c:v>0.61011335</c:v>
                </c:pt>
                <c:pt idx="51">
                  <c:v>0.61388896999999998</c:v>
                </c:pt>
                <c:pt idx="52">
                  <c:v>0.61766483999999999</c:v>
                </c:pt>
                <c:pt idx="53">
                  <c:v>0.62144094000000005</c:v>
                </c:pt>
                <c:pt idx="54">
                  <c:v>0.62521654999999998</c:v>
                </c:pt>
                <c:pt idx="55">
                  <c:v>0.62899305000000005</c:v>
                </c:pt>
                <c:pt idx="56">
                  <c:v>0.63276931999999997</c:v>
                </c:pt>
                <c:pt idx="57">
                  <c:v>0.63654613000000004</c:v>
                </c:pt>
                <c:pt idx="58">
                  <c:v>0.64032288999999998</c:v>
                </c:pt>
                <c:pt idx="59">
                  <c:v>0.64372127000000001</c:v>
                </c:pt>
                <c:pt idx="60">
                  <c:v>0.64749829000000003</c:v>
                </c:pt>
                <c:pt idx="61">
                  <c:v>0.65051988999999999</c:v>
                </c:pt>
                <c:pt idx="62">
                  <c:v>0.65391865999999998</c:v>
                </c:pt>
                <c:pt idx="63">
                  <c:v>0.65731815000000005</c:v>
                </c:pt>
                <c:pt idx="64">
                  <c:v>0.66028447000000001</c:v>
                </c:pt>
                <c:pt idx="65">
                  <c:v>0.66330869000000003</c:v>
                </c:pt>
                <c:pt idx="66">
                  <c:v>0.66563265999999999</c:v>
                </c:pt>
                <c:pt idx="67">
                  <c:v>0.66865465000000002</c:v>
                </c:pt>
                <c:pt idx="68">
                  <c:v>0.67167686999999998</c:v>
                </c:pt>
                <c:pt idx="69">
                  <c:v>0.67432095999999997</c:v>
                </c:pt>
                <c:pt idx="70">
                  <c:v>0.67734280999999996</c:v>
                </c:pt>
                <c:pt idx="71">
                  <c:v>0.67998775</c:v>
                </c:pt>
                <c:pt idx="72">
                  <c:v>0.68263214999999999</c:v>
                </c:pt>
                <c:pt idx="73">
                  <c:v>0.68486309000000001</c:v>
                </c:pt>
                <c:pt idx="74">
                  <c:v>0.68788837999999997</c:v>
                </c:pt>
                <c:pt idx="75">
                  <c:v>0.69094898000000005</c:v>
                </c:pt>
                <c:pt idx="76">
                  <c:v>0.69434947999999996</c:v>
                </c:pt>
                <c:pt idx="77">
                  <c:v>0.69699454999999999</c:v>
                </c:pt>
                <c:pt idx="78">
                  <c:v>0.70001701999999999</c:v>
                </c:pt>
                <c:pt idx="79">
                  <c:v>0.70228405000000005</c:v>
                </c:pt>
                <c:pt idx="80">
                  <c:v>0.70490805999999995</c:v>
                </c:pt>
                <c:pt idx="81">
                  <c:v>0.70755599000000002</c:v>
                </c:pt>
                <c:pt idx="82">
                  <c:v>0.71022498000000001</c:v>
                </c:pt>
                <c:pt idx="83">
                  <c:v>0.71324763000000002</c:v>
                </c:pt>
                <c:pt idx="84">
                  <c:v>0.71589332000000006</c:v>
                </c:pt>
                <c:pt idx="85">
                  <c:v>0.71915794</c:v>
                </c:pt>
              </c:numCache>
            </c:numRef>
          </c:xVal>
          <c:yVal>
            <c:numRef>
              <c:f>'24.142-F100'!$AU$3:$AU$88</c:f>
              <c:numCache>
                <c:formatCode>General</c:formatCode>
                <c:ptCount val="86"/>
                <c:pt idx="0">
                  <c:v>344.27946544090219</c:v>
                </c:pt>
                <c:pt idx="1">
                  <c:v>344.34963758868741</c:v>
                </c:pt>
                <c:pt idx="2">
                  <c:v>344.42425698524721</c:v>
                </c:pt>
                <c:pt idx="3">
                  <c:v>344.50347599458689</c:v>
                </c:pt>
                <c:pt idx="4">
                  <c:v>344.58742111668886</c:v>
                </c:pt>
                <c:pt idx="5">
                  <c:v>344.67624695450195</c:v>
                </c:pt>
                <c:pt idx="6">
                  <c:v>344.77010744862389</c:v>
                </c:pt>
                <c:pt idx="7">
                  <c:v>344.86915747783087</c:v>
                </c:pt>
                <c:pt idx="8">
                  <c:v>344.97355770665547</c:v>
                </c:pt>
                <c:pt idx="9">
                  <c:v>345.08345230819594</c:v>
                </c:pt>
                <c:pt idx="10">
                  <c:v>345.19898613151884</c:v>
                </c:pt>
                <c:pt idx="11">
                  <c:v>345.32034285700598</c:v>
                </c:pt>
                <c:pt idx="12">
                  <c:v>345.44768500167896</c:v>
                </c:pt>
                <c:pt idx="13">
                  <c:v>345.58117152734633</c:v>
                </c:pt>
                <c:pt idx="14">
                  <c:v>345.72095811657096</c:v>
                </c:pt>
                <c:pt idx="15">
                  <c:v>345.86722076823287</c:v>
                </c:pt>
                <c:pt idx="16">
                  <c:v>346.0201217102682</c:v>
                </c:pt>
                <c:pt idx="17">
                  <c:v>346.17986585459749</c:v>
                </c:pt>
                <c:pt idx="18">
                  <c:v>346.34663804704076</c:v>
                </c:pt>
                <c:pt idx="19">
                  <c:v>346.52059372081658</c:v>
                </c:pt>
                <c:pt idx="20">
                  <c:v>346.70193649285955</c:v>
                </c:pt>
                <c:pt idx="21">
                  <c:v>346.89083679190503</c:v>
                </c:pt>
                <c:pt idx="22">
                  <c:v>347.08752411536705</c:v>
                </c:pt>
                <c:pt idx="23">
                  <c:v>347.31309086128539</c:v>
                </c:pt>
                <c:pt idx="24">
                  <c:v>347.50493356183495</c:v>
                </c:pt>
                <c:pt idx="25">
                  <c:v>347.72609346711755</c:v>
                </c:pt>
                <c:pt idx="26">
                  <c:v>347.95582109569875</c:v>
                </c:pt>
                <c:pt idx="27">
                  <c:v>348.19430391149911</c:v>
                </c:pt>
                <c:pt idx="28">
                  <c:v>348.44183528524854</c:v>
                </c:pt>
                <c:pt idx="29">
                  <c:v>348.69861073528762</c:v>
                </c:pt>
                <c:pt idx="30">
                  <c:v>348.9648300891422</c:v>
                </c:pt>
                <c:pt idx="31">
                  <c:v>349.24075393315297</c:v>
                </c:pt>
                <c:pt idx="32">
                  <c:v>349.55582548767666</c:v>
                </c:pt>
                <c:pt idx="33">
                  <c:v>349.82271310525658</c:v>
                </c:pt>
                <c:pt idx="34">
                  <c:v>350.16051908952352</c:v>
                </c:pt>
                <c:pt idx="35">
                  <c:v>350.51129473480364</c:v>
                </c:pt>
                <c:pt idx="36">
                  <c:v>350.77467115778626</c:v>
                </c:pt>
                <c:pt idx="37">
                  <c:v>351.1142392896104</c:v>
                </c:pt>
                <c:pt idx="38">
                  <c:v>351.46517087135254</c:v>
                </c:pt>
                <c:pt idx="39">
                  <c:v>351.82808957660001</c:v>
                </c:pt>
                <c:pt idx="40">
                  <c:v>352.20310761185777</c:v>
                </c:pt>
                <c:pt idx="41">
                  <c:v>352.59051824327162</c:v>
                </c:pt>
                <c:pt idx="42">
                  <c:v>352.95009130798348</c:v>
                </c:pt>
                <c:pt idx="43">
                  <c:v>353.40407004980102</c:v>
                </c:pt>
                <c:pt idx="44">
                  <c:v>353.8309554315303</c:v>
                </c:pt>
                <c:pt idx="45">
                  <c:v>354.27153461748111</c:v>
                </c:pt>
                <c:pt idx="46">
                  <c:v>354.7263654151127</c:v>
                </c:pt>
                <c:pt idx="47">
                  <c:v>355.1956883218495</c:v>
                </c:pt>
                <c:pt idx="48">
                  <c:v>355.67993806163463</c:v>
                </c:pt>
                <c:pt idx="49">
                  <c:v>356.17957015394165</c:v>
                </c:pt>
                <c:pt idx="50">
                  <c:v>356.69485703494615</c:v>
                </c:pt>
                <c:pt idx="51">
                  <c:v>357.22640803429999</c:v>
                </c:pt>
                <c:pt idx="52">
                  <c:v>357.77471309554949</c:v>
                </c:pt>
                <c:pt idx="53">
                  <c:v>358.34101601478517</c:v>
                </c:pt>
                <c:pt idx="54">
                  <c:v>358.92743251294957</c:v>
                </c:pt>
                <c:pt idx="55">
                  <c:v>359.5374001634741</c:v>
                </c:pt>
                <c:pt idx="56">
                  <c:v>360.17495904767731</c:v>
                </c:pt>
                <c:pt idx="57">
                  <c:v>360.84545461036464</c:v>
                </c:pt>
                <c:pt idx="58">
                  <c:v>361.55499807593822</c:v>
                </c:pt>
                <c:pt idx="59">
                  <c:v>362.23277266881303</c:v>
                </c:pt>
                <c:pt idx="60">
                  <c:v>363.03725439542239</c:v>
                </c:pt>
                <c:pt idx="61">
                  <c:v>363.72552485417282</c:v>
                </c:pt>
                <c:pt idx="62">
                  <c:v>364.55405203266309</c:v>
                </c:pt>
                <c:pt idx="63">
                  <c:v>365.44795307136144</c:v>
                </c:pt>
                <c:pt idx="64">
                  <c:v>366.28791845498404</c:v>
                </c:pt>
                <c:pt idx="65">
                  <c:v>367.20843787198567</c:v>
                </c:pt>
                <c:pt idx="66">
                  <c:v>367.9641039564483</c:v>
                </c:pt>
                <c:pt idx="67">
                  <c:v>369.01541738973822</c:v>
                </c:pt>
                <c:pt idx="68">
                  <c:v>370.15150495647845</c:v>
                </c:pt>
                <c:pt idx="69">
                  <c:v>371.22120548493729</c:v>
                </c:pt>
                <c:pt idx="70">
                  <c:v>372.53785880464454</c:v>
                </c:pt>
                <c:pt idx="71">
                  <c:v>373.77930198465236</c:v>
                </c:pt>
                <c:pt idx="72">
                  <c:v>375.10999880551674</c:v>
                </c:pt>
                <c:pt idx="73">
                  <c:v>376.30694948003617</c:v>
                </c:pt>
                <c:pt idx="74">
                  <c:v>378.04624340658484</c:v>
                </c:pt>
                <c:pt idx="75">
                  <c:v>379.95151466767777</c:v>
                </c:pt>
                <c:pt idx="76">
                  <c:v>382.25366289045496</c:v>
                </c:pt>
                <c:pt idx="77">
                  <c:v>384.18900379520232</c:v>
                </c:pt>
                <c:pt idx="78">
                  <c:v>386.56621752294103</c:v>
                </c:pt>
                <c:pt idx="79">
                  <c:v>388.47214007009075</c:v>
                </c:pt>
                <c:pt idx="80">
                  <c:v>390.81722826304508</c:v>
                </c:pt>
                <c:pt idx="81">
                  <c:v>393.34298535450944</c:v>
                </c:pt>
                <c:pt idx="82">
                  <c:v>396.05962146660562</c:v>
                </c:pt>
                <c:pt idx="83">
                  <c:v>399.35490256966898</c:v>
                </c:pt>
                <c:pt idx="84">
                  <c:v>402.44025828847037</c:v>
                </c:pt>
                <c:pt idx="85">
                  <c:v>406.52084231718169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A7-A743-A0BB-660A203930D3}"/>
            </c:ext>
          </c:extLst>
        </c:ser>
        <c:ser>
          <c:idx val="8"/>
          <c:order val="2"/>
          <c:tx>
            <c:v>cl0.55</c:v>
          </c:tx>
          <c:spPr>
            <a:ln w="19050" cap="rnd">
              <a:solidFill>
                <a:srgbClr val="00000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'24.142-F100'!$AM$3:$AM$98</c:f>
              <c:numCache>
                <c:formatCode>General</c:formatCode>
                <c:ptCount val="96"/>
                <c:pt idx="0">
                  <c:v>0.4220506</c:v>
                </c:pt>
                <c:pt idx="1">
                  <c:v>0.42582099000000001</c:v>
                </c:pt>
                <c:pt idx="2">
                  <c:v>0.42959164</c:v>
                </c:pt>
                <c:pt idx="3">
                  <c:v>0.43336265000000002</c:v>
                </c:pt>
                <c:pt idx="4">
                  <c:v>0.43713357000000003</c:v>
                </c:pt>
                <c:pt idx="5">
                  <c:v>0.44090457999999999</c:v>
                </c:pt>
                <c:pt idx="6">
                  <c:v>0.44467522999999998</c:v>
                </c:pt>
                <c:pt idx="7">
                  <c:v>0.44844588000000002</c:v>
                </c:pt>
                <c:pt idx="8">
                  <c:v>0.45221654</c:v>
                </c:pt>
                <c:pt idx="9">
                  <c:v>0.45598718999999999</c:v>
                </c:pt>
                <c:pt idx="10">
                  <c:v>0.45975783999999997</c:v>
                </c:pt>
                <c:pt idx="11">
                  <c:v>0.46352850000000001</c:v>
                </c:pt>
                <c:pt idx="12">
                  <c:v>0.46729915</c:v>
                </c:pt>
                <c:pt idx="13">
                  <c:v>0.47106979999999998</c:v>
                </c:pt>
                <c:pt idx="14">
                  <c:v>0.47484059000000001</c:v>
                </c:pt>
                <c:pt idx="15">
                  <c:v>0.47861146999999998</c:v>
                </c:pt>
                <c:pt idx="16">
                  <c:v>0.48238265000000002</c:v>
                </c:pt>
                <c:pt idx="17">
                  <c:v>0.48615339000000002</c:v>
                </c:pt>
                <c:pt idx="18">
                  <c:v>0.48992444000000002</c:v>
                </c:pt>
                <c:pt idx="19">
                  <c:v>0.49369519000000001</c:v>
                </c:pt>
                <c:pt idx="20">
                  <c:v>0.49746583999999999</c:v>
                </c:pt>
                <c:pt idx="21">
                  <c:v>0.50123649000000003</c:v>
                </c:pt>
                <c:pt idx="22">
                  <c:v>0.50500785000000004</c:v>
                </c:pt>
                <c:pt idx="23">
                  <c:v>0.50877930000000005</c:v>
                </c:pt>
                <c:pt idx="24">
                  <c:v>0.51255070999999996</c:v>
                </c:pt>
                <c:pt idx="25">
                  <c:v>0.51632153999999997</c:v>
                </c:pt>
                <c:pt idx="26">
                  <c:v>0.52009227999999996</c:v>
                </c:pt>
                <c:pt idx="27">
                  <c:v>0.52386372999999997</c:v>
                </c:pt>
                <c:pt idx="28">
                  <c:v>0.52763446999999997</c:v>
                </c:pt>
                <c:pt idx="29">
                  <c:v>0.53140569999999998</c:v>
                </c:pt>
                <c:pt idx="30">
                  <c:v>0.53517674999999998</c:v>
                </c:pt>
                <c:pt idx="31">
                  <c:v>0.53894847000000001</c:v>
                </c:pt>
                <c:pt idx="32">
                  <c:v>0.54309790000000002</c:v>
                </c:pt>
                <c:pt idx="33">
                  <c:v>0.54649221000000003</c:v>
                </c:pt>
                <c:pt idx="34">
                  <c:v>0.55064155000000004</c:v>
                </c:pt>
                <c:pt idx="35">
                  <c:v>0.55403546999999997</c:v>
                </c:pt>
                <c:pt idx="36">
                  <c:v>0.55818502999999997</c:v>
                </c:pt>
                <c:pt idx="37">
                  <c:v>0.56157952</c:v>
                </c:pt>
                <c:pt idx="38">
                  <c:v>0.56535212000000001</c:v>
                </c:pt>
                <c:pt idx="39">
                  <c:v>0.56912441000000003</c:v>
                </c:pt>
                <c:pt idx="40">
                  <c:v>0.57327419000000002</c:v>
                </c:pt>
                <c:pt idx="41">
                  <c:v>0.57666868000000004</c:v>
                </c:pt>
                <c:pt idx="42">
                  <c:v>0.58044194999999998</c:v>
                </c:pt>
                <c:pt idx="43">
                  <c:v>0.58421517000000001</c:v>
                </c:pt>
                <c:pt idx="44">
                  <c:v>0.58798700999999998</c:v>
                </c:pt>
                <c:pt idx="45">
                  <c:v>0.59176015000000004</c:v>
                </c:pt>
                <c:pt idx="46">
                  <c:v>0.59553350000000005</c:v>
                </c:pt>
                <c:pt idx="47">
                  <c:v>0.59930609999999995</c:v>
                </c:pt>
                <c:pt idx="48">
                  <c:v>0.60307949999999999</c:v>
                </c:pt>
                <c:pt idx="49">
                  <c:v>0.60685285</c:v>
                </c:pt>
                <c:pt idx="50">
                  <c:v>0.61062612000000005</c:v>
                </c:pt>
                <c:pt idx="51">
                  <c:v>0.61439999999999995</c:v>
                </c:pt>
                <c:pt idx="52">
                  <c:v>0.61817336000000001</c:v>
                </c:pt>
                <c:pt idx="53">
                  <c:v>0.62194680000000002</c:v>
                </c:pt>
                <c:pt idx="54">
                  <c:v>0.62572072999999995</c:v>
                </c:pt>
                <c:pt idx="55">
                  <c:v>0.62949421000000005</c:v>
                </c:pt>
                <c:pt idx="56">
                  <c:v>0.63326850000000001</c:v>
                </c:pt>
                <c:pt idx="57">
                  <c:v>0.6370422</c:v>
                </c:pt>
                <c:pt idx="58">
                  <c:v>0.64081657999999997</c:v>
                </c:pt>
                <c:pt idx="59">
                  <c:v>0.64421309999999998</c:v>
                </c:pt>
                <c:pt idx="60">
                  <c:v>0.64836523000000001</c:v>
                </c:pt>
                <c:pt idx="61">
                  <c:v>0.65251767999999999</c:v>
                </c:pt>
                <c:pt idx="62">
                  <c:v>0.65591458999999996</c:v>
                </c:pt>
                <c:pt idx="63">
                  <c:v>0.65968941000000003</c:v>
                </c:pt>
                <c:pt idx="64">
                  <c:v>0.66346426999999997</c:v>
                </c:pt>
                <c:pt idx="65">
                  <c:v>0.66723988000000001</c:v>
                </c:pt>
                <c:pt idx="66">
                  <c:v>0.67101496000000005</c:v>
                </c:pt>
                <c:pt idx="67">
                  <c:v>0.67479047999999997</c:v>
                </c:pt>
                <c:pt idx="68">
                  <c:v>0.67856711000000003</c:v>
                </c:pt>
                <c:pt idx="69">
                  <c:v>0.68234351999999998</c:v>
                </c:pt>
                <c:pt idx="70">
                  <c:v>0.68612010000000001</c:v>
                </c:pt>
                <c:pt idx="71">
                  <c:v>0.68989685999999995</c:v>
                </c:pt>
                <c:pt idx="72">
                  <c:v>0.69367424</c:v>
                </c:pt>
                <c:pt idx="73">
                  <c:v>0.69745122999999998</c:v>
                </c:pt>
                <c:pt idx="74">
                  <c:v>0.70085027</c:v>
                </c:pt>
                <c:pt idx="75">
                  <c:v>0.70424953000000001</c:v>
                </c:pt>
                <c:pt idx="76">
                  <c:v>0.70689349000000001</c:v>
                </c:pt>
                <c:pt idx="77">
                  <c:v>0.70991565000000001</c:v>
                </c:pt>
                <c:pt idx="78">
                  <c:v>0.71331686000000005</c:v>
                </c:pt>
                <c:pt idx="79">
                  <c:v>0.71633999000000004</c:v>
                </c:pt>
                <c:pt idx="80">
                  <c:v>0.71942346000000001</c:v>
                </c:pt>
                <c:pt idx="81">
                  <c:v>0.72207246000000003</c:v>
                </c:pt>
                <c:pt idx="82">
                  <c:v>0.72472146999999998</c:v>
                </c:pt>
                <c:pt idx="83">
                  <c:v>0.72774890999999997</c:v>
                </c:pt>
                <c:pt idx="84">
                  <c:v>0.73033694999999998</c:v>
                </c:pt>
                <c:pt idx="85">
                  <c:v>0.73260612000000003</c:v>
                </c:pt>
                <c:pt idx="86">
                  <c:v>0.73525375000000004</c:v>
                </c:pt>
                <c:pt idx="87">
                  <c:v>0.73776423000000002</c:v>
                </c:pt>
                <c:pt idx="88">
                  <c:v>0.74010456000000002</c:v>
                </c:pt>
                <c:pt idx="89">
                  <c:v>0.74206649000000002</c:v>
                </c:pt>
                <c:pt idx="90">
                  <c:v>0.74417259999999996</c:v>
                </c:pt>
                <c:pt idx="91">
                  <c:v>0.74646696000000001</c:v>
                </c:pt>
                <c:pt idx="92">
                  <c:v>0.74824193999999999</c:v>
                </c:pt>
                <c:pt idx="93">
                  <c:v>0.74993865000000004</c:v>
                </c:pt>
                <c:pt idx="94">
                  <c:v>0.75161312999999996</c:v>
                </c:pt>
                <c:pt idx="95">
                  <c:v>0.75316698000000004</c:v>
                </c:pt>
              </c:numCache>
            </c:numRef>
          </c:xVal>
          <c:yVal>
            <c:numRef>
              <c:f>'24.142-F100'!$AN$3:$AN$98</c:f>
              <c:numCache>
                <c:formatCode>General</c:formatCode>
                <c:ptCount val="96"/>
                <c:pt idx="0">
                  <c:v>321.792236</c:v>
                </c:pt>
                <c:pt idx="1">
                  <c:v>321.74353000000002</c:v>
                </c:pt>
                <c:pt idx="2">
                  <c:v>321.74174399999998</c:v>
                </c:pt>
                <c:pt idx="3">
                  <c:v>321.80252000000002</c:v>
                </c:pt>
                <c:pt idx="4">
                  <c:v>321.84765499999997</c:v>
                </c:pt>
                <c:pt idx="5">
                  <c:v>321.90843100000001</c:v>
                </c:pt>
                <c:pt idx="6">
                  <c:v>321.90664500000003</c:v>
                </c:pt>
                <c:pt idx="7">
                  <c:v>321.90485999999999</c:v>
                </c:pt>
                <c:pt idx="8">
                  <c:v>321.903075</c:v>
                </c:pt>
                <c:pt idx="9">
                  <c:v>321.90128900000002</c:v>
                </c:pt>
                <c:pt idx="10">
                  <c:v>321.89950399999998</c:v>
                </c:pt>
                <c:pt idx="11">
                  <c:v>321.897719</c:v>
                </c:pt>
                <c:pt idx="12">
                  <c:v>321.89593300000001</c:v>
                </c:pt>
                <c:pt idx="13">
                  <c:v>321.89414799999997</c:v>
                </c:pt>
                <c:pt idx="14">
                  <c:v>321.91582299999999</c:v>
                </c:pt>
                <c:pt idx="15">
                  <c:v>321.95313800000002</c:v>
                </c:pt>
                <c:pt idx="16">
                  <c:v>322.04519399999998</c:v>
                </c:pt>
                <c:pt idx="17">
                  <c:v>322.05904900000002</c:v>
                </c:pt>
                <c:pt idx="18">
                  <c:v>322.12764499999997</c:v>
                </c:pt>
                <c:pt idx="19">
                  <c:v>322.14150000000001</c:v>
                </c:pt>
                <c:pt idx="20">
                  <c:v>322.13971400000003</c:v>
                </c:pt>
                <c:pt idx="21">
                  <c:v>322.13792899999999</c:v>
                </c:pt>
                <c:pt idx="22">
                  <c:v>322.26126599999998</c:v>
                </c:pt>
                <c:pt idx="23">
                  <c:v>322.40024199999999</c:v>
                </c:pt>
                <c:pt idx="24">
                  <c:v>322.53139900000002</c:v>
                </c:pt>
                <c:pt idx="25">
                  <c:v>322.56089400000002</c:v>
                </c:pt>
                <c:pt idx="26">
                  <c:v>322.574749</c:v>
                </c:pt>
                <c:pt idx="27">
                  <c:v>322.71372600000001</c:v>
                </c:pt>
                <c:pt idx="28">
                  <c:v>322.72758099999999</c:v>
                </c:pt>
                <c:pt idx="29">
                  <c:v>322.82745699999998</c:v>
                </c:pt>
                <c:pt idx="30">
                  <c:v>322.896052</c:v>
                </c:pt>
                <c:pt idx="31">
                  <c:v>323.08195000000001</c:v>
                </c:pt>
                <c:pt idx="32">
                  <c:v>323.33022999999997</c:v>
                </c:pt>
                <c:pt idx="33">
                  <c:v>323.508486</c:v>
                </c:pt>
                <c:pt idx="34">
                  <c:v>323.74112500000001</c:v>
                </c:pt>
                <c:pt idx="35">
                  <c:v>323.84899999999999</c:v>
                </c:pt>
                <c:pt idx="36">
                  <c:v>324.12074000000001</c:v>
                </c:pt>
                <c:pt idx="37">
                  <c:v>324.33027600000003</c:v>
                </c:pt>
                <c:pt idx="38">
                  <c:v>324.67257599999999</c:v>
                </c:pt>
                <c:pt idx="39">
                  <c:v>324.96013499999998</c:v>
                </c:pt>
                <c:pt idx="40">
                  <c:v>325.27097600000002</c:v>
                </c:pt>
                <c:pt idx="41">
                  <c:v>325.48051199999998</c:v>
                </c:pt>
                <c:pt idx="42">
                  <c:v>325.94011399999999</c:v>
                </c:pt>
                <c:pt idx="43">
                  <c:v>326.39189499999998</c:v>
                </c:pt>
                <c:pt idx="44">
                  <c:v>326.60125299999999</c:v>
                </c:pt>
                <c:pt idx="45">
                  <c:v>327.03739400000001</c:v>
                </c:pt>
                <c:pt idx="46">
                  <c:v>327.51263599999999</c:v>
                </c:pt>
                <c:pt idx="47">
                  <c:v>327.85493500000001</c:v>
                </c:pt>
                <c:pt idx="48">
                  <c:v>328.33799699999997</c:v>
                </c:pt>
                <c:pt idx="49">
                  <c:v>328.81323900000001</c:v>
                </c:pt>
                <c:pt idx="50">
                  <c:v>329.27284100000003</c:v>
                </c:pt>
                <c:pt idx="51">
                  <c:v>329.84192400000001</c:v>
                </c:pt>
                <c:pt idx="52">
                  <c:v>330.31716499999999</c:v>
                </c:pt>
                <c:pt idx="53">
                  <c:v>330.80804699999999</c:v>
                </c:pt>
                <c:pt idx="54">
                  <c:v>331.384951</c:v>
                </c:pt>
                <c:pt idx="55">
                  <c:v>331.88365299999998</c:v>
                </c:pt>
                <c:pt idx="56">
                  <c:v>332.52311700000001</c:v>
                </c:pt>
                <c:pt idx="57">
                  <c:v>333.06091900000001</c:v>
                </c:pt>
                <c:pt idx="58">
                  <c:v>333.716024</c:v>
                </c:pt>
                <c:pt idx="59">
                  <c:v>334.28528599999999</c:v>
                </c:pt>
                <c:pt idx="60">
                  <c:v>335.01059199999997</c:v>
                </c:pt>
                <c:pt idx="61">
                  <c:v>335.792351</c:v>
                </c:pt>
                <c:pt idx="62">
                  <c:v>336.43028299999997</c:v>
                </c:pt>
                <c:pt idx="63">
                  <c:v>337.163588</c:v>
                </c:pt>
                <c:pt idx="64">
                  <c:v>337.90471400000001</c:v>
                </c:pt>
                <c:pt idx="65">
                  <c:v>338.77878199999998</c:v>
                </c:pt>
                <c:pt idx="66">
                  <c:v>339.55900800000001</c:v>
                </c:pt>
                <c:pt idx="67">
                  <c:v>340.41743500000001</c:v>
                </c:pt>
                <c:pt idx="68">
                  <c:v>341.47136599999999</c:v>
                </c:pt>
                <c:pt idx="69">
                  <c:v>342.48619500000001</c:v>
                </c:pt>
                <c:pt idx="70">
                  <c:v>343.53230500000001</c:v>
                </c:pt>
                <c:pt idx="71">
                  <c:v>344.60969599999999</c:v>
                </c:pt>
                <c:pt idx="72">
                  <c:v>345.79656799999998</c:v>
                </c:pt>
                <c:pt idx="73">
                  <c:v>346.91305999999997</c:v>
                </c:pt>
                <c:pt idx="74">
                  <c:v>347.926357</c:v>
                </c:pt>
                <c:pt idx="75">
                  <c:v>348.97875599999998</c:v>
                </c:pt>
                <c:pt idx="76">
                  <c:v>349.92813899999999</c:v>
                </c:pt>
                <c:pt idx="77">
                  <c:v>351.02592600000003</c:v>
                </c:pt>
                <c:pt idx="78">
                  <c:v>352.42241000000001</c:v>
                </c:pt>
                <c:pt idx="79">
                  <c:v>353.69223899999997</c:v>
                </c:pt>
                <c:pt idx="80">
                  <c:v>354.953487</c:v>
                </c:pt>
                <c:pt idx="81">
                  <c:v>356.27798999999999</c:v>
                </c:pt>
                <c:pt idx="82">
                  <c:v>357.60249399999998</c:v>
                </c:pt>
                <c:pt idx="83">
                  <c:v>359.11621200000002</c:v>
                </c:pt>
                <c:pt idx="84">
                  <c:v>360.33639399999998</c:v>
                </c:pt>
                <c:pt idx="85">
                  <c:v>361.73952300000002</c:v>
                </c:pt>
                <c:pt idx="86">
                  <c:v>363.33797600000003</c:v>
                </c:pt>
                <c:pt idx="87">
                  <c:v>364.87686500000001</c:v>
                </c:pt>
                <c:pt idx="88">
                  <c:v>366.636754</c:v>
                </c:pt>
                <c:pt idx="89">
                  <c:v>368.21158300000002</c:v>
                </c:pt>
                <c:pt idx="90">
                  <c:v>370.06772899999999</c:v>
                </c:pt>
                <c:pt idx="91">
                  <c:v>372.03745600000002</c:v>
                </c:pt>
                <c:pt idx="92">
                  <c:v>373.78930400000002</c:v>
                </c:pt>
                <c:pt idx="93">
                  <c:v>375.561961</c:v>
                </c:pt>
                <c:pt idx="94">
                  <c:v>377.45178399999998</c:v>
                </c:pt>
                <c:pt idx="95">
                  <c:v>379.44920500000001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659C-124E-BCC9-2C7A7AECD63B}"/>
            </c:ext>
          </c:extLst>
        </c:ser>
        <c:ser>
          <c:idx val="9"/>
          <c:order val="3"/>
          <c:tx>
            <c:v>cl0.55neu</c:v>
          </c:tx>
          <c:spPr>
            <a:ln>
              <a:solidFill>
                <a:schemeClr val="tx1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'24.142-F100'!$AM$3:$AM$98</c:f>
              <c:numCache>
                <c:formatCode>General</c:formatCode>
                <c:ptCount val="96"/>
                <c:pt idx="0">
                  <c:v>0.4220506</c:v>
                </c:pt>
                <c:pt idx="1">
                  <c:v>0.42582099000000001</c:v>
                </c:pt>
                <c:pt idx="2">
                  <c:v>0.42959164</c:v>
                </c:pt>
                <c:pt idx="3">
                  <c:v>0.43336265000000002</c:v>
                </c:pt>
                <c:pt idx="4">
                  <c:v>0.43713357000000003</c:v>
                </c:pt>
                <c:pt idx="5">
                  <c:v>0.44090457999999999</c:v>
                </c:pt>
                <c:pt idx="6">
                  <c:v>0.44467522999999998</c:v>
                </c:pt>
                <c:pt idx="7">
                  <c:v>0.44844588000000002</c:v>
                </c:pt>
                <c:pt idx="8">
                  <c:v>0.45221654</c:v>
                </c:pt>
                <c:pt idx="9">
                  <c:v>0.45598718999999999</c:v>
                </c:pt>
                <c:pt idx="10">
                  <c:v>0.45975783999999997</c:v>
                </c:pt>
                <c:pt idx="11">
                  <c:v>0.46352850000000001</c:v>
                </c:pt>
                <c:pt idx="12">
                  <c:v>0.46729915</c:v>
                </c:pt>
                <c:pt idx="13">
                  <c:v>0.47106979999999998</c:v>
                </c:pt>
                <c:pt idx="14">
                  <c:v>0.47484059000000001</c:v>
                </c:pt>
                <c:pt idx="15">
                  <c:v>0.47861146999999998</c:v>
                </c:pt>
                <c:pt idx="16">
                  <c:v>0.48238265000000002</c:v>
                </c:pt>
                <c:pt idx="17">
                  <c:v>0.48615339000000002</c:v>
                </c:pt>
                <c:pt idx="18">
                  <c:v>0.48992444000000002</c:v>
                </c:pt>
                <c:pt idx="19">
                  <c:v>0.49369519000000001</c:v>
                </c:pt>
                <c:pt idx="20">
                  <c:v>0.49746583999999999</c:v>
                </c:pt>
                <c:pt idx="21">
                  <c:v>0.50123649000000003</c:v>
                </c:pt>
                <c:pt idx="22">
                  <c:v>0.50500785000000004</c:v>
                </c:pt>
                <c:pt idx="23">
                  <c:v>0.50877930000000005</c:v>
                </c:pt>
                <c:pt idx="24">
                  <c:v>0.51255070999999996</c:v>
                </c:pt>
                <c:pt idx="25">
                  <c:v>0.51632153999999997</c:v>
                </c:pt>
                <c:pt idx="26">
                  <c:v>0.52009227999999996</c:v>
                </c:pt>
                <c:pt idx="27">
                  <c:v>0.52386372999999997</c:v>
                </c:pt>
                <c:pt idx="28">
                  <c:v>0.52763446999999997</c:v>
                </c:pt>
                <c:pt idx="29">
                  <c:v>0.53140569999999998</c:v>
                </c:pt>
                <c:pt idx="30">
                  <c:v>0.53517674999999998</c:v>
                </c:pt>
                <c:pt idx="31">
                  <c:v>0.53894847000000001</c:v>
                </c:pt>
                <c:pt idx="32">
                  <c:v>0.54309790000000002</c:v>
                </c:pt>
                <c:pt idx="33">
                  <c:v>0.54649221000000003</c:v>
                </c:pt>
                <c:pt idx="34">
                  <c:v>0.55064155000000004</c:v>
                </c:pt>
                <c:pt idx="35">
                  <c:v>0.55403546999999997</c:v>
                </c:pt>
                <c:pt idx="36">
                  <c:v>0.55818502999999997</c:v>
                </c:pt>
                <c:pt idx="37">
                  <c:v>0.56157952</c:v>
                </c:pt>
                <c:pt idx="38">
                  <c:v>0.56535212000000001</c:v>
                </c:pt>
                <c:pt idx="39">
                  <c:v>0.56912441000000003</c:v>
                </c:pt>
                <c:pt idx="40">
                  <c:v>0.57327419000000002</c:v>
                </c:pt>
                <c:pt idx="41">
                  <c:v>0.57666868000000004</c:v>
                </c:pt>
                <c:pt idx="42">
                  <c:v>0.58044194999999998</c:v>
                </c:pt>
                <c:pt idx="43">
                  <c:v>0.58421517000000001</c:v>
                </c:pt>
                <c:pt idx="44">
                  <c:v>0.58798700999999998</c:v>
                </c:pt>
                <c:pt idx="45">
                  <c:v>0.59176015000000004</c:v>
                </c:pt>
                <c:pt idx="46">
                  <c:v>0.59553350000000005</c:v>
                </c:pt>
                <c:pt idx="47">
                  <c:v>0.59930609999999995</c:v>
                </c:pt>
                <c:pt idx="48">
                  <c:v>0.60307949999999999</c:v>
                </c:pt>
                <c:pt idx="49">
                  <c:v>0.60685285</c:v>
                </c:pt>
                <c:pt idx="50">
                  <c:v>0.61062612000000005</c:v>
                </c:pt>
                <c:pt idx="51">
                  <c:v>0.61439999999999995</c:v>
                </c:pt>
                <c:pt idx="52">
                  <c:v>0.61817336000000001</c:v>
                </c:pt>
                <c:pt idx="53">
                  <c:v>0.62194680000000002</c:v>
                </c:pt>
                <c:pt idx="54">
                  <c:v>0.62572072999999995</c:v>
                </c:pt>
                <c:pt idx="55">
                  <c:v>0.62949421000000005</c:v>
                </c:pt>
                <c:pt idx="56">
                  <c:v>0.63326850000000001</c:v>
                </c:pt>
                <c:pt idx="57">
                  <c:v>0.6370422</c:v>
                </c:pt>
                <c:pt idx="58">
                  <c:v>0.64081657999999997</c:v>
                </c:pt>
                <c:pt idx="59">
                  <c:v>0.64421309999999998</c:v>
                </c:pt>
                <c:pt idx="60">
                  <c:v>0.64836523000000001</c:v>
                </c:pt>
                <c:pt idx="61">
                  <c:v>0.65251767999999999</c:v>
                </c:pt>
                <c:pt idx="62">
                  <c:v>0.65591458999999996</c:v>
                </c:pt>
                <c:pt idx="63">
                  <c:v>0.65968941000000003</c:v>
                </c:pt>
                <c:pt idx="64">
                  <c:v>0.66346426999999997</c:v>
                </c:pt>
                <c:pt idx="65">
                  <c:v>0.66723988000000001</c:v>
                </c:pt>
                <c:pt idx="66">
                  <c:v>0.67101496000000005</c:v>
                </c:pt>
                <c:pt idx="67">
                  <c:v>0.67479047999999997</c:v>
                </c:pt>
                <c:pt idx="68">
                  <c:v>0.67856711000000003</c:v>
                </c:pt>
                <c:pt idx="69">
                  <c:v>0.68234351999999998</c:v>
                </c:pt>
                <c:pt idx="70">
                  <c:v>0.68612010000000001</c:v>
                </c:pt>
                <c:pt idx="71">
                  <c:v>0.68989685999999995</c:v>
                </c:pt>
                <c:pt idx="72">
                  <c:v>0.69367424</c:v>
                </c:pt>
                <c:pt idx="73">
                  <c:v>0.69745122999999998</c:v>
                </c:pt>
                <c:pt idx="74">
                  <c:v>0.70085027</c:v>
                </c:pt>
                <c:pt idx="75">
                  <c:v>0.70424953000000001</c:v>
                </c:pt>
                <c:pt idx="76">
                  <c:v>0.70689349000000001</c:v>
                </c:pt>
                <c:pt idx="77">
                  <c:v>0.70991565000000001</c:v>
                </c:pt>
                <c:pt idx="78">
                  <c:v>0.71331686000000005</c:v>
                </c:pt>
                <c:pt idx="79">
                  <c:v>0.71633999000000004</c:v>
                </c:pt>
                <c:pt idx="80">
                  <c:v>0.71942346000000001</c:v>
                </c:pt>
                <c:pt idx="81">
                  <c:v>0.72207246000000003</c:v>
                </c:pt>
                <c:pt idx="82">
                  <c:v>0.72472146999999998</c:v>
                </c:pt>
                <c:pt idx="83">
                  <c:v>0.72774890999999997</c:v>
                </c:pt>
                <c:pt idx="84">
                  <c:v>0.73033694999999998</c:v>
                </c:pt>
                <c:pt idx="85">
                  <c:v>0.73260612000000003</c:v>
                </c:pt>
                <c:pt idx="86">
                  <c:v>0.73525375000000004</c:v>
                </c:pt>
                <c:pt idx="87">
                  <c:v>0.73776423000000002</c:v>
                </c:pt>
                <c:pt idx="88">
                  <c:v>0.74010456000000002</c:v>
                </c:pt>
                <c:pt idx="89">
                  <c:v>0.74206649000000002</c:v>
                </c:pt>
                <c:pt idx="90">
                  <c:v>0.74417259999999996</c:v>
                </c:pt>
                <c:pt idx="91">
                  <c:v>0.74646696000000001</c:v>
                </c:pt>
                <c:pt idx="92">
                  <c:v>0.74824193999999999</c:v>
                </c:pt>
                <c:pt idx="93">
                  <c:v>0.74993865000000004</c:v>
                </c:pt>
                <c:pt idx="94">
                  <c:v>0.75161312999999996</c:v>
                </c:pt>
                <c:pt idx="95">
                  <c:v>0.75316698000000004</c:v>
                </c:pt>
              </c:numCache>
            </c:numRef>
          </c:xVal>
          <c:yVal>
            <c:numRef>
              <c:f>'24.142-F100'!$AO$3:$AO$98</c:f>
              <c:numCache>
                <c:formatCode>General</c:formatCode>
                <c:ptCount val="96"/>
                <c:pt idx="0">
                  <c:v>320.28956422063771</c:v>
                </c:pt>
                <c:pt idx="1">
                  <c:v>320.34905574163014</c:v>
                </c:pt>
                <c:pt idx="2">
                  <c:v>320.41230136762613</c:v>
                </c:pt>
                <c:pt idx="3">
                  <c:v>320.47942654353426</c:v>
                </c:pt>
                <c:pt idx="4">
                  <c:v>320.55054773363696</c:v>
                </c:pt>
                <c:pt idx="5">
                  <c:v>320.6257936821915</c:v>
                </c:pt>
                <c:pt idx="6">
                  <c:v>320.70528165846008</c:v>
                </c:pt>
                <c:pt idx="7">
                  <c:v>320.78914676904094</c:v>
                </c:pt>
                <c:pt idx="8">
                  <c:v>320.87751890516722</c:v>
                </c:pt>
                <c:pt idx="9">
                  <c:v>320.9705288663215</c:v>
                </c:pt>
                <c:pt idx="10">
                  <c:v>321.06830985788145</c:v>
                </c:pt>
                <c:pt idx="11">
                  <c:v>321.17099694061363</c:v>
                </c:pt>
                <c:pt idx="12">
                  <c:v>321.27872625622234</c:v>
                </c:pt>
                <c:pt idx="13">
                  <c:v>321.39163676427751</c:v>
                </c:pt>
                <c:pt idx="14">
                  <c:v>321.50987376436115</c:v>
                </c:pt>
                <c:pt idx="15">
                  <c:v>321.63357923264681</c:v>
                </c:pt>
                <c:pt idx="16">
                  <c:v>321.7629063334594</c:v>
                </c:pt>
                <c:pt idx="17">
                  <c:v>321.89797724968332</c:v>
                </c:pt>
                <c:pt idx="18">
                  <c:v>322.03896902562371</c:v>
                </c:pt>
                <c:pt idx="19">
                  <c:v>322.18601206030746</c:v>
                </c:pt>
                <c:pt idx="20">
                  <c:v>322.33926921651869</c:v>
                </c:pt>
                <c:pt idx="21">
                  <c:v>322.49890333382052</c:v>
                </c:pt>
                <c:pt idx="22">
                  <c:v>322.66510849913743</c:v>
                </c:pt>
                <c:pt idx="23">
                  <c:v>322.83802503650162</c:v>
                </c:pt>
                <c:pt idx="24">
                  <c:v>323.01781616392549</c:v>
                </c:pt>
                <c:pt idx="25">
                  <c:v>323.20462707534921</c:v>
                </c:pt>
                <c:pt idx="26">
                  <c:v>323.39865657959734</c:v>
                </c:pt>
                <c:pt idx="27">
                  <c:v>323.60012807745306</c:v>
                </c:pt>
                <c:pt idx="28">
                  <c:v>323.80915031430607</c:v>
                </c:pt>
                <c:pt idx="29">
                  <c:v>324.02597815736436</c:v>
                </c:pt>
                <c:pt idx="30">
                  <c:v>324.25076763963983</c:v>
                </c:pt>
                <c:pt idx="31">
                  <c:v>324.48376945307041</c:v>
                </c:pt>
                <c:pt idx="32">
                  <c:v>324.74978963684237</c:v>
                </c:pt>
                <c:pt idx="33">
                  <c:v>324.97513209773729</c:v>
                </c:pt>
                <c:pt idx="34">
                  <c:v>325.26029682452645</c:v>
                </c:pt>
                <c:pt idx="35">
                  <c:v>325.50166806479962</c:v>
                </c:pt>
                <c:pt idx="36">
                  <c:v>325.8069688082436</c:v>
                </c:pt>
                <c:pt idx="37">
                  <c:v>326.06525434736119</c:v>
                </c:pt>
                <c:pt idx="38">
                  <c:v>326.36155307031868</c:v>
                </c:pt>
                <c:pt idx="39">
                  <c:v>326.66779503100042</c:v>
                </c:pt>
                <c:pt idx="40">
                  <c:v>327.01649846348687</c:v>
                </c:pt>
                <c:pt idx="41">
                  <c:v>327.31117508289435</c:v>
                </c:pt>
                <c:pt idx="42">
                  <c:v>327.6489591469504</c:v>
                </c:pt>
                <c:pt idx="43">
                  <c:v>327.99777304780747</c:v>
                </c:pt>
                <c:pt idx="44">
                  <c:v>328.35777397012464</c:v>
                </c:pt>
                <c:pt idx="45">
                  <c:v>328.72951306245034</c:v>
                </c:pt>
                <c:pt idx="46">
                  <c:v>329.11319536937634</c:v>
                </c:pt>
                <c:pt idx="47">
                  <c:v>329.50903624786929</c:v>
                </c:pt>
                <c:pt idx="48">
                  <c:v>329.91752481138735</c:v>
                </c:pt>
                <c:pt idx="49">
                  <c:v>330.33891020418258</c:v>
                </c:pt>
                <c:pt idx="50">
                  <c:v>330.77353753134622</c:v>
                </c:pt>
                <c:pt idx="51">
                  <c:v>331.22185056507846</c:v>
                </c:pt>
                <c:pt idx="52">
                  <c:v>331.68408990701403</c:v>
                </c:pt>
                <c:pt idx="53">
                  <c:v>332.16071449519939</c:v>
                </c:pt>
                <c:pt idx="54">
                  <c:v>332.65218156809681</c:v>
                </c:pt>
                <c:pt idx="55">
                  <c:v>333.15878604908079</c:v>
                </c:pt>
                <c:pt idx="56">
                  <c:v>333.68113223606179</c:v>
                </c:pt>
                <c:pt idx="57">
                  <c:v>334.21947717033794</c:v>
                </c:pt>
                <c:pt idx="58">
                  <c:v>334.77446954583104</c:v>
                </c:pt>
                <c:pt idx="59">
                  <c:v>335.28845055184115</c:v>
                </c:pt>
                <c:pt idx="60">
                  <c:v>335.93605312266197</c:v>
                </c:pt>
                <c:pt idx="61">
                  <c:v>336.60557260956352</c:v>
                </c:pt>
                <c:pt idx="62">
                  <c:v>337.17004242044845</c:v>
                </c:pt>
                <c:pt idx="63">
                  <c:v>337.81556457032912</c:v>
                </c:pt>
                <c:pt idx="64">
                  <c:v>338.48119826785478</c:v>
                </c:pt>
                <c:pt idx="65">
                  <c:v>339.16887125505014</c:v>
                </c:pt>
                <c:pt idx="66">
                  <c:v>339.88114957539801</c:v>
                </c:pt>
                <c:pt idx="67">
                  <c:v>340.62201626641422</c:v>
                </c:pt>
                <c:pt idx="68">
                  <c:v>341.39642898587499</c:v>
                </c:pt>
                <c:pt idx="69">
                  <c:v>342.20994369077107</c:v>
                </c:pt>
                <c:pt idx="70">
                  <c:v>343.06947075019212</c:v>
                </c:pt>
                <c:pt idx="71">
                  <c:v>343.98285828517623</c:v>
                </c:pt>
                <c:pt idx="72">
                  <c:v>344.95908614241</c:v>
                </c:pt>
                <c:pt idx="73">
                  <c:v>346.00777135381048</c:v>
                </c:pt>
                <c:pt idx="74">
                  <c:v>347.02252452582826</c:v>
                </c:pt>
                <c:pt idx="75">
                  <c:v>348.11356274087859</c:v>
                </c:pt>
                <c:pt idx="76">
                  <c:v>349.02081734631861</c:v>
                </c:pt>
                <c:pt idx="77">
                  <c:v>350.12721321667033</c:v>
                </c:pt>
                <c:pt idx="78">
                  <c:v>351.46971436325373</c:v>
                </c:pt>
                <c:pt idx="79">
                  <c:v>352.75816764821093</c:v>
                </c:pt>
                <c:pt idx="80">
                  <c:v>354.17354152343967</c:v>
                </c:pt>
                <c:pt idx="81">
                  <c:v>355.47807025349277</c:v>
                </c:pt>
                <c:pt idx="82">
                  <c:v>356.87092611904956</c:v>
                </c:pt>
                <c:pt idx="83">
                  <c:v>358.57910572880928</c:v>
                </c:pt>
                <c:pt idx="84">
                  <c:v>360.14491163650564</c:v>
                </c:pt>
                <c:pt idx="85">
                  <c:v>361.60322209621103</c:v>
                </c:pt>
                <c:pt idx="86">
                  <c:v>363.41191825985129</c:v>
                </c:pt>
                <c:pt idx="87">
                  <c:v>365.23989969307036</c:v>
                </c:pt>
                <c:pt idx="88">
                  <c:v>367.04885969514419</c:v>
                </c:pt>
                <c:pt idx="89">
                  <c:v>368.64736250469525</c:v>
                </c:pt>
                <c:pt idx="90">
                  <c:v>370.45057687820145</c:v>
                </c:pt>
                <c:pt idx="91">
                  <c:v>372.52254734104827</c:v>
                </c:pt>
                <c:pt idx="92">
                  <c:v>374.20584125643597</c:v>
                </c:pt>
                <c:pt idx="93">
                  <c:v>375.88308874474109</c:v>
                </c:pt>
                <c:pt idx="94">
                  <c:v>377.60601119271286</c:v>
                </c:pt>
                <c:pt idx="95">
                  <c:v>379.26693184898687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A7-A743-A0BB-660A203930D3}"/>
            </c:ext>
          </c:extLst>
        </c:ser>
        <c:ser>
          <c:idx val="7"/>
          <c:order val="4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'24.142-F100'!$AG$3:$AG$99</c:f>
              <c:numCache>
                <c:formatCode>General</c:formatCode>
                <c:ptCount val="97"/>
                <c:pt idx="0">
                  <c:v>0.42089918999999998</c:v>
                </c:pt>
                <c:pt idx="1">
                  <c:v>0.42466992999999997</c:v>
                </c:pt>
                <c:pt idx="2">
                  <c:v>0.42844058000000002</c:v>
                </c:pt>
                <c:pt idx="3">
                  <c:v>0.43221124</c:v>
                </c:pt>
                <c:pt idx="4">
                  <c:v>0.43598188999999998</c:v>
                </c:pt>
                <c:pt idx="5">
                  <c:v>0.43975254000000003</c:v>
                </c:pt>
                <c:pt idx="6">
                  <c:v>0.44352320000000001</c:v>
                </c:pt>
                <c:pt idx="7">
                  <c:v>0.44729384999999999</c:v>
                </c:pt>
                <c:pt idx="8">
                  <c:v>0.45106449999999998</c:v>
                </c:pt>
                <c:pt idx="9">
                  <c:v>0.45483516000000002</c:v>
                </c:pt>
                <c:pt idx="10">
                  <c:v>0.45860581</c:v>
                </c:pt>
                <c:pt idx="11">
                  <c:v>0.46237645999999999</c:v>
                </c:pt>
                <c:pt idx="12">
                  <c:v>0.46614712000000003</c:v>
                </c:pt>
                <c:pt idx="13">
                  <c:v>0.46991777000000001</c:v>
                </c:pt>
                <c:pt idx="14">
                  <c:v>0.47368842</c:v>
                </c:pt>
                <c:pt idx="15">
                  <c:v>0.47745907999999998</c:v>
                </c:pt>
                <c:pt idx="16">
                  <c:v>0.48122973000000002</c:v>
                </c:pt>
                <c:pt idx="17">
                  <c:v>0.48500038000000001</c:v>
                </c:pt>
                <c:pt idx="18">
                  <c:v>0.48877103999999999</c:v>
                </c:pt>
                <c:pt idx="19">
                  <c:v>0.49254168999999998</c:v>
                </c:pt>
                <c:pt idx="20">
                  <c:v>0.49631251999999998</c:v>
                </c:pt>
                <c:pt idx="21">
                  <c:v>0.50008366000000004</c:v>
                </c:pt>
                <c:pt idx="22">
                  <c:v>0.50385440000000004</c:v>
                </c:pt>
                <c:pt idx="23">
                  <c:v>0.50762527999999996</c:v>
                </c:pt>
                <c:pt idx="24">
                  <c:v>0.51139593000000005</c:v>
                </c:pt>
                <c:pt idx="25">
                  <c:v>0.51516693999999996</c:v>
                </c:pt>
                <c:pt idx="26">
                  <c:v>0.51893820999999996</c:v>
                </c:pt>
                <c:pt idx="27">
                  <c:v>0.52270886000000005</c:v>
                </c:pt>
                <c:pt idx="28">
                  <c:v>0.52647951999999998</c:v>
                </c:pt>
                <c:pt idx="29">
                  <c:v>0.53025016999999997</c:v>
                </c:pt>
                <c:pt idx="30">
                  <c:v>0.53402126999999999</c:v>
                </c:pt>
                <c:pt idx="31">
                  <c:v>0.53779266999999997</c:v>
                </c:pt>
                <c:pt idx="32">
                  <c:v>0.54156411999999998</c:v>
                </c:pt>
                <c:pt idx="33">
                  <c:v>0.54533522000000001</c:v>
                </c:pt>
                <c:pt idx="34">
                  <c:v>0.54910652999999998</c:v>
                </c:pt>
                <c:pt idx="35">
                  <c:v>0.55287821000000004</c:v>
                </c:pt>
                <c:pt idx="36">
                  <c:v>0.55664961000000002</c:v>
                </c:pt>
                <c:pt idx="37">
                  <c:v>0.56042062000000004</c:v>
                </c:pt>
                <c:pt idx="38">
                  <c:v>0.56419193999999995</c:v>
                </c:pt>
                <c:pt idx="39">
                  <c:v>0.56796396000000005</c:v>
                </c:pt>
                <c:pt idx="40">
                  <c:v>0.57173549999999995</c:v>
                </c:pt>
                <c:pt idx="41">
                  <c:v>0.57512949999999996</c:v>
                </c:pt>
                <c:pt idx="42">
                  <c:v>0.57927929</c:v>
                </c:pt>
                <c:pt idx="43">
                  <c:v>0.58305108999999999</c:v>
                </c:pt>
                <c:pt idx="44">
                  <c:v>0.58682343000000003</c:v>
                </c:pt>
                <c:pt idx="45">
                  <c:v>0.59059527000000001</c:v>
                </c:pt>
                <c:pt idx="46">
                  <c:v>0.59398989999999996</c:v>
                </c:pt>
                <c:pt idx="47">
                  <c:v>0.59814038999999997</c:v>
                </c:pt>
                <c:pt idx="48">
                  <c:v>0.60191267999999998</c:v>
                </c:pt>
                <c:pt idx="49">
                  <c:v>0.60568493000000001</c:v>
                </c:pt>
                <c:pt idx="50">
                  <c:v>0.60945757</c:v>
                </c:pt>
                <c:pt idx="51">
                  <c:v>0.61323075000000005</c:v>
                </c:pt>
                <c:pt idx="52">
                  <c:v>0.61700303999999995</c:v>
                </c:pt>
                <c:pt idx="53">
                  <c:v>0.62077590999999999</c:v>
                </c:pt>
                <c:pt idx="54">
                  <c:v>0.62454951999999997</c:v>
                </c:pt>
                <c:pt idx="55">
                  <c:v>0.6283223</c:v>
                </c:pt>
                <c:pt idx="56">
                  <c:v>0.63209561000000003</c:v>
                </c:pt>
                <c:pt idx="57">
                  <c:v>0.63586878999999996</c:v>
                </c:pt>
                <c:pt idx="58">
                  <c:v>0.63964169999999998</c:v>
                </c:pt>
                <c:pt idx="59">
                  <c:v>0.64341554000000001</c:v>
                </c:pt>
                <c:pt idx="60">
                  <c:v>0.64718903000000005</c:v>
                </c:pt>
                <c:pt idx="61">
                  <c:v>0.65058475999999998</c:v>
                </c:pt>
                <c:pt idx="62">
                  <c:v>0.65473625999999996</c:v>
                </c:pt>
                <c:pt idx="63">
                  <c:v>0.65850947999999998</c:v>
                </c:pt>
                <c:pt idx="64">
                  <c:v>0.66228332000000001</c:v>
                </c:pt>
                <c:pt idx="65">
                  <c:v>0.66605707999999997</c:v>
                </c:pt>
                <c:pt idx="66">
                  <c:v>0.66983123</c:v>
                </c:pt>
                <c:pt idx="67">
                  <c:v>0.67360507000000003</c:v>
                </c:pt>
                <c:pt idx="68">
                  <c:v>0.67737926000000004</c:v>
                </c:pt>
                <c:pt idx="69">
                  <c:v>0.68115296999999997</c:v>
                </c:pt>
                <c:pt idx="70">
                  <c:v>0.68492677000000002</c:v>
                </c:pt>
                <c:pt idx="71">
                  <c:v>0.68870123000000005</c:v>
                </c:pt>
                <c:pt idx="72">
                  <c:v>0.69247524000000005</c:v>
                </c:pt>
                <c:pt idx="73">
                  <c:v>0.69625000999999997</c:v>
                </c:pt>
                <c:pt idx="74">
                  <c:v>0.70002483000000004</c:v>
                </c:pt>
                <c:pt idx="75">
                  <c:v>0.70379959999999997</c:v>
                </c:pt>
                <c:pt idx="76">
                  <c:v>0.70719686999999998</c:v>
                </c:pt>
                <c:pt idx="77">
                  <c:v>0.71021628999999997</c:v>
                </c:pt>
                <c:pt idx="78">
                  <c:v>0.71323665000000003</c:v>
                </c:pt>
                <c:pt idx="79">
                  <c:v>0.71625717</c:v>
                </c:pt>
                <c:pt idx="80">
                  <c:v>0.71965674000000002</c:v>
                </c:pt>
                <c:pt idx="81">
                  <c:v>0.72263849999999996</c:v>
                </c:pt>
                <c:pt idx="82">
                  <c:v>0.72566379000000003</c:v>
                </c:pt>
                <c:pt idx="83">
                  <c:v>0.72868907999999999</c:v>
                </c:pt>
                <c:pt idx="84">
                  <c:v>0.73133702</c:v>
                </c:pt>
                <c:pt idx="85">
                  <c:v>0.73360652000000004</c:v>
                </c:pt>
                <c:pt idx="86">
                  <c:v>0.73591706000000001</c:v>
                </c:pt>
                <c:pt idx="87">
                  <c:v>0.73856350999999998</c:v>
                </c:pt>
                <c:pt idx="88">
                  <c:v>0.74121044999999997</c:v>
                </c:pt>
                <c:pt idx="89">
                  <c:v>0.74385710999999999</c:v>
                </c:pt>
                <c:pt idx="90">
                  <c:v>0.74616024000000003</c:v>
                </c:pt>
                <c:pt idx="91">
                  <c:v>0.74829321999999998</c:v>
                </c:pt>
                <c:pt idx="92">
                  <c:v>0.75080294999999997</c:v>
                </c:pt>
                <c:pt idx="93">
                  <c:v>0.75293564000000002</c:v>
                </c:pt>
                <c:pt idx="94">
                  <c:v>0.75506881000000003</c:v>
                </c:pt>
                <c:pt idx="95">
                  <c:v>0.75706479999999998</c:v>
                </c:pt>
                <c:pt idx="96">
                  <c:v>0.75892537999999998</c:v>
                </c:pt>
              </c:numCache>
            </c:numRef>
          </c:xVal>
          <c:yVal>
            <c:numRef>
              <c:f>'24.142-F100'!$AH$3:$AH$99</c:f>
              <c:numCache>
                <c:formatCode>General</c:formatCode>
                <c:ptCount val="97"/>
                <c:pt idx="0">
                  <c:v>300.05279999999999</c:v>
                </c:pt>
                <c:pt idx="1">
                  <c:v>300.06665500000003</c:v>
                </c:pt>
                <c:pt idx="2">
                  <c:v>300.06486999999998</c:v>
                </c:pt>
                <c:pt idx="3">
                  <c:v>300.063085</c:v>
                </c:pt>
                <c:pt idx="4">
                  <c:v>300.06129900000002</c:v>
                </c:pt>
                <c:pt idx="5">
                  <c:v>300.05951399999998</c:v>
                </c:pt>
                <c:pt idx="6">
                  <c:v>300.05772899999999</c:v>
                </c:pt>
                <c:pt idx="7">
                  <c:v>300.05594300000001</c:v>
                </c:pt>
                <c:pt idx="8">
                  <c:v>300.05415799999997</c:v>
                </c:pt>
                <c:pt idx="9">
                  <c:v>300.05237299999999</c:v>
                </c:pt>
                <c:pt idx="10">
                  <c:v>300.05058700000001</c:v>
                </c:pt>
                <c:pt idx="11">
                  <c:v>300.04880200000002</c:v>
                </c:pt>
                <c:pt idx="12">
                  <c:v>300.04701599999999</c:v>
                </c:pt>
                <c:pt idx="13">
                  <c:v>300.045231</c:v>
                </c:pt>
                <c:pt idx="14">
                  <c:v>300.04344600000002</c:v>
                </c:pt>
                <c:pt idx="15">
                  <c:v>300.04165999999998</c:v>
                </c:pt>
                <c:pt idx="16">
                  <c:v>300.03987499999999</c:v>
                </c:pt>
                <c:pt idx="17">
                  <c:v>300.03809000000001</c:v>
                </c:pt>
                <c:pt idx="18">
                  <c:v>300.03630399999997</c:v>
                </c:pt>
                <c:pt idx="19">
                  <c:v>300.03451899999999</c:v>
                </c:pt>
                <c:pt idx="20">
                  <c:v>300.06401399999999</c:v>
                </c:pt>
                <c:pt idx="21">
                  <c:v>300.14825000000002</c:v>
                </c:pt>
                <c:pt idx="22">
                  <c:v>300.162105</c:v>
                </c:pt>
                <c:pt idx="23">
                  <c:v>300.19941999999998</c:v>
                </c:pt>
                <c:pt idx="24">
                  <c:v>300.19763499999999</c:v>
                </c:pt>
                <c:pt idx="25">
                  <c:v>300.25841000000003</c:v>
                </c:pt>
                <c:pt idx="26">
                  <c:v>300.366107</c:v>
                </c:pt>
                <c:pt idx="27">
                  <c:v>300.36432100000002</c:v>
                </c:pt>
                <c:pt idx="28">
                  <c:v>300.36253599999998</c:v>
                </c:pt>
                <c:pt idx="29">
                  <c:v>300.36075099999999</c:v>
                </c:pt>
                <c:pt idx="30">
                  <c:v>300.43716599999999</c:v>
                </c:pt>
                <c:pt idx="31">
                  <c:v>300.56832300000002</c:v>
                </c:pt>
                <c:pt idx="32">
                  <c:v>300.70729999999998</c:v>
                </c:pt>
                <c:pt idx="33">
                  <c:v>300.78371600000003</c:v>
                </c:pt>
                <c:pt idx="34">
                  <c:v>300.89923199999998</c:v>
                </c:pt>
                <c:pt idx="35">
                  <c:v>301.07730900000001</c:v>
                </c:pt>
                <c:pt idx="36">
                  <c:v>301.20846599999999</c:v>
                </c:pt>
                <c:pt idx="37">
                  <c:v>301.26924200000002</c:v>
                </c:pt>
                <c:pt idx="38">
                  <c:v>301.38475799999998</c:v>
                </c:pt>
                <c:pt idx="39">
                  <c:v>301.62539600000002</c:v>
                </c:pt>
                <c:pt idx="40">
                  <c:v>301.780013</c:v>
                </c:pt>
                <c:pt idx="41">
                  <c:v>301.90352799999999</c:v>
                </c:pt>
                <c:pt idx="42">
                  <c:v>302.21436899999998</c:v>
                </c:pt>
                <c:pt idx="43">
                  <c:v>302.415907</c:v>
                </c:pt>
                <c:pt idx="44">
                  <c:v>302.71128599999997</c:v>
                </c:pt>
                <c:pt idx="45">
                  <c:v>302.92064299999998</c:v>
                </c:pt>
                <c:pt idx="46">
                  <c:v>303.15364</c:v>
                </c:pt>
                <c:pt idx="47">
                  <c:v>303.58960300000001</c:v>
                </c:pt>
                <c:pt idx="48">
                  <c:v>303.877162</c:v>
                </c:pt>
                <c:pt idx="49">
                  <c:v>304.156901</c:v>
                </c:pt>
                <c:pt idx="50">
                  <c:v>304.50702000000001</c:v>
                </c:pt>
                <c:pt idx="51">
                  <c:v>304.95098200000001</c:v>
                </c:pt>
                <c:pt idx="52">
                  <c:v>305.238541</c:v>
                </c:pt>
                <c:pt idx="53">
                  <c:v>305.62776100000002</c:v>
                </c:pt>
                <c:pt idx="54">
                  <c:v>306.149923</c:v>
                </c:pt>
                <c:pt idx="55">
                  <c:v>306.523504</c:v>
                </c:pt>
                <c:pt idx="56">
                  <c:v>306.990925</c:v>
                </c:pt>
                <c:pt idx="57">
                  <c:v>307.434887</c:v>
                </c:pt>
                <c:pt idx="58">
                  <c:v>307.83192700000001</c:v>
                </c:pt>
                <c:pt idx="59">
                  <c:v>308.39319</c:v>
                </c:pt>
                <c:pt idx="60">
                  <c:v>308.89189199999998</c:v>
                </c:pt>
                <c:pt idx="61">
                  <c:v>309.32039200000003</c:v>
                </c:pt>
                <c:pt idx="62">
                  <c:v>309.936217</c:v>
                </c:pt>
                <c:pt idx="63">
                  <c:v>310.38799799999998</c:v>
                </c:pt>
                <c:pt idx="64">
                  <c:v>310.94926099999998</c:v>
                </c:pt>
                <c:pt idx="65">
                  <c:v>311.49488400000001</c:v>
                </c:pt>
                <c:pt idx="66">
                  <c:v>312.11088799999999</c:v>
                </c:pt>
                <c:pt idx="67">
                  <c:v>312.67215099999999</c:v>
                </c:pt>
                <c:pt idx="68">
                  <c:v>313.295975</c:v>
                </c:pt>
                <c:pt idx="69">
                  <c:v>313.833778</c:v>
                </c:pt>
                <c:pt idx="70">
                  <c:v>314.38722000000001</c:v>
                </c:pt>
                <c:pt idx="71">
                  <c:v>315.05796500000002</c:v>
                </c:pt>
                <c:pt idx="72">
                  <c:v>315.650508</c:v>
                </c:pt>
                <c:pt idx="73">
                  <c:v>316.37599399999999</c:v>
                </c:pt>
                <c:pt idx="74">
                  <c:v>317.10929900000002</c:v>
                </c:pt>
                <c:pt idx="75">
                  <c:v>317.83478500000001</c:v>
                </c:pt>
                <c:pt idx="76">
                  <c:v>318.53527800000001</c:v>
                </c:pt>
                <c:pt idx="77">
                  <c:v>319.14992899999999</c:v>
                </c:pt>
                <c:pt idx="78">
                  <c:v>319.92880100000002</c:v>
                </c:pt>
                <c:pt idx="79">
                  <c:v>320.73724399999998</c:v>
                </c:pt>
                <c:pt idx="80">
                  <c:v>321.84438299999999</c:v>
                </c:pt>
                <c:pt idx="81">
                  <c:v>322.944389</c:v>
                </c:pt>
                <c:pt idx="82">
                  <c:v>324.07932</c:v>
                </c:pt>
                <c:pt idx="83">
                  <c:v>325.21425099999999</c:v>
                </c:pt>
                <c:pt idx="84">
                  <c:v>326.34936099999999</c:v>
                </c:pt>
                <c:pt idx="85">
                  <c:v>327.29525599999999</c:v>
                </c:pt>
                <c:pt idx="86">
                  <c:v>328.35012499999999</c:v>
                </c:pt>
                <c:pt idx="87">
                  <c:v>329.73914600000001</c:v>
                </c:pt>
                <c:pt idx="88">
                  <c:v>331.21418799999998</c:v>
                </c:pt>
                <c:pt idx="89">
                  <c:v>332.64059800000001</c:v>
                </c:pt>
                <c:pt idx="90">
                  <c:v>333.93512500000003</c:v>
                </c:pt>
                <c:pt idx="91">
                  <c:v>335.45066800000001</c:v>
                </c:pt>
                <c:pt idx="92">
                  <c:v>336.85692499999999</c:v>
                </c:pt>
                <c:pt idx="93">
                  <c:v>338.32070800000002</c:v>
                </c:pt>
                <c:pt idx="94">
                  <c:v>339.86845499999998</c:v>
                </c:pt>
                <c:pt idx="95">
                  <c:v>341.354286</c:v>
                </c:pt>
                <c:pt idx="96">
                  <c:v>343.08817199999999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659C-124E-BCC9-2C7A7AECD63B}"/>
            </c:ext>
          </c:extLst>
        </c:ser>
        <c:ser>
          <c:idx val="10"/>
          <c:order val="5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'24.142-F100'!$AG$3:$AG$99</c:f>
              <c:numCache>
                <c:formatCode>General</c:formatCode>
                <c:ptCount val="97"/>
                <c:pt idx="0">
                  <c:v>0.42089918999999998</c:v>
                </c:pt>
                <c:pt idx="1">
                  <c:v>0.42466992999999997</c:v>
                </c:pt>
                <c:pt idx="2">
                  <c:v>0.42844058000000002</c:v>
                </c:pt>
                <c:pt idx="3">
                  <c:v>0.43221124</c:v>
                </c:pt>
                <c:pt idx="4">
                  <c:v>0.43598188999999998</c:v>
                </c:pt>
                <c:pt idx="5">
                  <c:v>0.43975254000000003</c:v>
                </c:pt>
                <c:pt idx="6">
                  <c:v>0.44352320000000001</c:v>
                </c:pt>
                <c:pt idx="7">
                  <c:v>0.44729384999999999</c:v>
                </c:pt>
                <c:pt idx="8">
                  <c:v>0.45106449999999998</c:v>
                </c:pt>
                <c:pt idx="9">
                  <c:v>0.45483516000000002</c:v>
                </c:pt>
                <c:pt idx="10">
                  <c:v>0.45860581</c:v>
                </c:pt>
                <c:pt idx="11">
                  <c:v>0.46237645999999999</c:v>
                </c:pt>
                <c:pt idx="12">
                  <c:v>0.46614712000000003</c:v>
                </c:pt>
                <c:pt idx="13">
                  <c:v>0.46991777000000001</c:v>
                </c:pt>
                <c:pt idx="14">
                  <c:v>0.47368842</c:v>
                </c:pt>
                <c:pt idx="15">
                  <c:v>0.47745907999999998</c:v>
                </c:pt>
                <c:pt idx="16">
                  <c:v>0.48122973000000002</c:v>
                </c:pt>
                <c:pt idx="17">
                  <c:v>0.48500038000000001</c:v>
                </c:pt>
                <c:pt idx="18">
                  <c:v>0.48877103999999999</c:v>
                </c:pt>
                <c:pt idx="19">
                  <c:v>0.49254168999999998</c:v>
                </c:pt>
                <c:pt idx="20">
                  <c:v>0.49631251999999998</c:v>
                </c:pt>
                <c:pt idx="21">
                  <c:v>0.50008366000000004</c:v>
                </c:pt>
                <c:pt idx="22">
                  <c:v>0.50385440000000004</c:v>
                </c:pt>
                <c:pt idx="23">
                  <c:v>0.50762527999999996</c:v>
                </c:pt>
                <c:pt idx="24">
                  <c:v>0.51139593000000005</c:v>
                </c:pt>
                <c:pt idx="25">
                  <c:v>0.51516693999999996</c:v>
                </c:pt>
                <c:pt idx="26">
                  <c:v>0.51893820999999996</c:v>
                </c:pt>
                <c:pt idx="27">
                  <c:v>0.52270886000000005</c:v>
                </c:pt>
                <c:pt idx="28">
                  <c:v>0.52647951999999998</c:v>
                </c:pt>
                <c:pt idx="29">
                  <c:v>0.53025016999999997</c:v>
                </c:pt>
                <c:pt idx="30">
                  <c:v>0.53402126999999999</c:v>
                </c:pt>
                <c:pt idx="31">
                  <c:v>0.53779266999999997</c:v>
                </c:pt>
                <c:pt idx="32">
                  <c:v>0.54156411999999998</c:v>
                </c:pt>
                <c:pt idx="33">
                  <c:v>0.54533522000000001</c:v>
                </c:pt>
                <c:pt idx="34">
                  <c:v>0.54910652999999998</c:v>
                </c:pt>
                <c:pt idx="35">
                  <c:v>0.55287821000000004</c:v>
                </c:pt>
                <c:pt idx="36">
                  <c:v>0.55664961000000002</c:v>
                </c:pt>
                <c:pt idx="37">
                  <c:v>0.56042062000000004</c:v>
                </c:pt>
                <c:pt idx="38">
                  <c:v>0.56419193999999995</c:v>
                </c:pt>
                <c:pt idx="39">
                  <c:v>0.56796396000000005</c:v>
                </c:pt>
                <c:pt idx="40">
                  <c:v>0.57173549999999995</c:v>
                </c:pt>
                <c:pt idx="41">
                  <c:v>0.57512949999999996</c:v>
                </c:pt>
                <c:pt idx="42">
                  <c:v>0.57927929</c:v>
                </c:pt>
                <c:pt idx="43">
                  <c:v>0.58305108999999999</c:v>
                </c:pt>
                <c:pt idx="44">
                  <c:v>0.58682343000000003</c:v>
                </c:pt>
                <c:pt idx="45">
                  <c:v>0.59059527000000001</c:v>
                </c:pt>
                <c:pt idx="46">
                  <c:v>0.59398989999999996</c:v>
                </c:pt>
                <c:pt idx="47">
                  <c:v>0.59814038999999997</c:v>
                </c:pt>
                <c:pt idx="48">
                  <c:v>0.60191267999999998</c:v>
                </c:pt>
                <c:pt idx="49">
                  <c:v>0.60568493000000001</c:v>
                </c:pt>
                <c:pt idx="50">
                  <c:v>0.60945757</c:v>
                </c:pt>
                <c:pt idx="51">
                  <c:v>0.61323075000000005</c:v>
                </c:pt>
                <c:pt idx="52">
                  <c:v>0.61700303999999995</c:v>
                </c:pt>
                <c:pt idx="53">
                  <c:v>0.62077590999999999</c:v>
                </c:pt>
                <c:pt idx="54">
                  <c:v>0.62454951999999997</c:v>
                </c:pt>
                <c:pt idx="55">
                  <c:v>0.6283223</c:v>
                </c:pt>
                <c:pt idx="56">
                  <c:v>0.63209561000000003</c:v>
                </c:pt>
                <c:pt idx="57">
                  <c:v>0.63586878999999996</c:v>
                </c:pt>
                <c:pt idx="58">
                  <c:v>0.63964169999999998</c:v>
                </c:pt>
                <c:pt idx="59">
                  <c:v>0.64341554000000001</c:v>
                </c:pt>
                <c:pt idx="60">
                  <c:v>0.64718903000000005</c:v>
                </c:pt>
                <c:pt idx="61">
                  <c:v>0.65058475999999998</c:v>
                </c:pt>
                <c:pt idx="62">
                  <c:v>0.65473625999999996</c:v>
                </c:pt>
                <c:pt idx="63">
                  <c:v>0.65850947999999998</c:v>
                </c:pt>
                <c:pt idx="64">
                  <c:v>0.66228332000000001</c:v>
                </c:pt>
                <c:pt idx="65">
                  <c:v>0.66605707999999997</c:v>
                </c:pt>
                <c:pt idx="66">
                  <c:v>0.66983123</c:v>
                </c:pt>
                <c:pt idx="67">
                  <c:v>0.67360507000000003</c:v>
                </c:pt>
                <c:pt idx="68">
                  <c:v>0.67737926000000004</c:v>
                </c:pt>
                <c:pt idx="69">
                  <c:v>0.68115296999999997</c:v>
                </c:pt>
                <c:pt idx="70">
                  <c:v>0.68492677000000002</c:v>
                </c:pt>
                <c:pt idx="71">
                  <c:v>0.68870123000000005</c:v>
                </c:pt>
                <c:pt idx="72">
                  <c:v>0.69247524000000005</c:v>
                </c:pt>
                <c:pt idx="73">
                  <c:v>0.69625000999999997</c:v>
                </c:pt>
                <c:pt idx="74">
                  <c:v>0.70002483000000004</c:v>
                </c:pt>
                <c:pt idx="75">
                  <c:v>0.70379959999999997</c:v>
                </c:pt>
                <c:pt idx="76">
                  <c:v>0.70719686999999998</c:v>
                </c:pt>
                <c:pt idx="77">
                  <c:v>0.71021628999999997</c:v>
                </c:pt>
                <c:pt idx="78">
                  <c:v>0.71323665000000003</c:v>
                </c:pt>
                <c:pt idx="79">
                  <c:v>0.71625717</c:v>
                </c:pt>
                <c:pt idx="80">
                  <c:v>0.71965674000000002</c:v>
                </c:pt>
                <c:pt idx="81">
                  <c:v>0.72263849999999996</c:v>
                </c:pt>
                <c:pt idx="82">
                  <c:v>0.72566379000000003</c:v>
                </c:pt>
                <c:pt idx="83">
                  <c:v>0.72868907999999999</c:v>
                </c:pt>
                <c:pt idx="84">
                  <c:v>0.73133702</c:v>
                </c:pt>
                <c:pt idx="85">
                  <c:v>0.73360652000000004</c:v>
                </c:pt>
                <c:pt idx="86">
                  <c:v>0.73591706000000001</c:v>
                </c:pt>
                <c:pt idx="87">
                  <c:v>0.73856350999999998</c:v>
                </c:pt>
                <c:pt idx="88">
                  <c:v>0.74121044999999997</c:v>
                </c:pt>
                <c:pt idx="89">
                  <c:v>0.74385710999999999</c:v>
                </c:pt>
                <c:pt idx="90">
                  <c:v>0.74616024000000003</c:v>
                </c:pt>
                <c:pt idx="91">
                  <c:v>0.74829321999999998</c:v>
                </c:pt>
                <c:pt idx="92">
                  <c:v>0.75080294999999997</c:v>
                </c:pt>
                <c:pt idx="93">
                  <c:v>0.75293564000000002</c:v>
                </c:pt>
                <c:pt idx="94">
                  <c:v>0.75506881000000003</c:v>
                </c:pt>
                <c:pt idx="95">
                  <c:v>0.75706479999999998</c:v>
                </c:pt>
                <c:pt idx="96">
                  <c:v>0.75892537999999998</c:v>
                </c:pt>
              </c:numCache>
            </c:numRef>
          </c:xVal>
          <c:yVal>
            <c:numRef>
              <c:f>'24.142-F100'!$AI$3:$AI$99</c:f>
              <c:numCache>
                <c:formatCode>General</c:formatCode>
                <c:ptCount val="97"/>
                <c:pt idx="0">
                  <c:v>298.3623545355091</c:v>
                </c:pt>
                <c:pt idx="1">
                  <c:v>298.41059944921392</c:v>
                </c:pt>
                <c:pt idx="2">
                  <c:v>298.46191173017468</c:v>
                </c:pt>
                <c:pt idx="3">
                  <c:v>298.51639385743658</c:v>
                </c:pt>
                <c:pt idx="4">
                  <c:v>298.57414773686287</c:v>
                </c:pt>
                <c:pt idx="5">
                  <c:v>298.63527674487591</c:v>
                </c:pt>
                <c:pt idx="6">
                  <c:v>298.69988539932842</c:v>
                </c:pt>
                <c:pt idx="7">
                  <c:v>298.76807887185691</c:v>
                </c:pt>
                <c:pt idx="8">
                  <c:v>298.83996408491873</c:v>
                </c:pt>
                <c:pt idx="9">
                  <c:v>298.91564931400279</c:v>
                </c:pt>
                <c:pt idx="10">
                  <c:v>298.99524361649401</c:v>
                </c:pt>
                <c:pt idx="11">
                  <c:v>299.07885811367379</c:v>
                </c:pt>
                <c:pt idx="12">
                  <c:v>299.1666055177792</c:v>
                </c:pt>
                <c:pt idx="13">
                  <c:v>299.25859947038617</c:v>
                </c:pt>
                <c:pt idx="14">
                  <c:v>299.3549560261132</c:v>
                </c:pt>
                <c:pt idx="15">
                  <c:v>299.45579309798597</c:v>
                </c:pt>
                <c:pt idx="16">
                  <c:v>299.56122969820501</c:v>
                </c:pt>
                <c:pt idx="17">
                  <c:v>299.67138764118795</c:v>
                </c:pt>
                <c:pt idx="18">
                  <c:v>299.78639090063291</c:v>
                </c:pt>
                <c:pt idx="19">
                  <c:v>299.9063647453745</c:v>
                </c:pt>
                <c:pt idx="20">
                  <c:v>300.03144377485575</c:v>
                </c:pt>
                <c:pt idx="21">
                  <c:v>300.16176398237729</c:v>
                </c:pt>
                <c:pt idx="22">
                  <c:v>300.29743388362579</c:v>
                </c:pt>
                <c:pt idx="23">
                  <c:v>300.43860828439961</c:v>
                </c:pt>
                <c:pt idx="24">
                  <c:v>300.58541187456757</c:v>
                </c:pt>
                <c:pt idx="25">
                  <c:v>300.73800963461457</c:v>
                </c:pt>
                <c:pt idx="26">
                  <c:v>300.89654379226596</c:v>
                </c:pt>
                <c:pt idx="27">
                  <c:v>301.06112457681422</c:v>
                </c:pt>
                <c:pt idx="28">
                  <c:v>301.23192947511512</c:v>
                </c:pt>
                <c:pt idx="29">
                  <c:v>301.40911260477458</c:v>
                </c:pt>
                <c:pt idx="30">
                  <c:v>301.59285549547155</c:v>
                </c:pt>
                <c:pt idx="31">
                  <c:v>301.7833155446865</c:v>
                </c:pt>
                <c:pt idx="32">
                  <c:v>301.98064794175934</c:v>
                </c:pt>
                <c:pt idx="33">
                  <c:v>302.1850020958392</c:v>
                </c:pt>
                <c:pt idx="34">
                  <c:v>302.39658362535727</c:v>
                </c:pt>
                <c:pt idx="35">
                  <c:v>302.61558358489162</c:v>
                </c:pt>
                <c:pt idx="36">
                  <c:v>302.8421498412348</c:v>
                </c:pt>
                <c:pt idx="37">
                  <c:v>303.07646423750811</c:v>
                </c:pt>
                <c:pt idx="38">
                  <c:v>303.31876591365108</c:v>
                </c:pt>
                <c:pt idx="39">
                  <c:v>303.56928476422121</c:v>
                </c:pt>
                <c:pt idx="40">
                  <c:v>303.82815069980131</c:v>
                </c:pt>
                <c:pt idx="41">
                  <c:v>304.06844242404424</c:v>
                </c:pt>
                <c:pt idx="42">
                  <c:v>304.37193233266129</c:v>
                </c:pt>
                <c:pt idx="43">
                  <c:v>304.65726428360733</c:v>
                </c:pt>
                <c:pt idx="44">
                  <c:v>304.95191429938609</c:v>
                </c:pt>
                <c:pt idx="45">
                  <c:v>305.25604314531677</c:v>
                </c:pt>
                <c:pt idx="46">
                  <c:v>305.53810037381055</c:v>
                </c:pt>
                <c:pt idx="47">
                  <c:v>305.89398523171712</c:v>
                </c:pt>
                <c:pt idx="48">
                  <c:v>306.22824184039541</c:v>
                </c:pt>
                <c:pt idx="49">
                  <c:v>306.57306448945354</c:v>
                </c:pt>
                <c:pt idx="50">
                  <c:v>306.92877926101437</c:v>
                </c:pt>
                <c:pt idx="51">
                  <c:v>307.29569970898001</c:v>
                </c:pt>
                <c:pt idx="52">
                  <c:v>307.67399102269025</c:v>
                </c:pt>
                <c:pt idx="53">
                  <c:v>308.06411605887342</c:v>
                </c:pt>
                <c:pt idx="54">
                  <c:v>308.46642610094034</c:v>
                </c:pt>
                <c:pt idx="55">
                  <c:v>308.88109399050597</c:v>
                </c:pt>
                <c:pt idx="56">
                  <c:v>309.30862120508783</c:v>
                </c:pt>
                <c:pt idx="57">
                  <c:v>309.74930191630477</c:v>
                </c:pt>
                <c:pt idx="58">
                  <c:v>310.20349868700634</c:v>
                </c:pt>
                <c:pt idx="59">
                  <c:v>310.67175556364612</c:v>
                </c:pt>
                <c:pt idx="60">
                  <c:v>311.15432863706587</c:v>
                </c:pt>
                <c:pt idx="61">
                  <c:v>311.60122003289473</c:v>
                </c:pt>
                <c:pt idx="62">
                  <c:v>312.16431627025952</c:v>
                </c:pt>
                <c:pt idx="63">
                  <c:v>312.69256846561581</c:v>
                </c:pt>
                <c:pt idx="64">
                  <c:v>313.23708892166718</c:v>
                </c:pt>
                <c:pt idx="65">
                  <c:v>313.79828376379538</c:v>
                </c:pt>
                <c:pt idx="66">
                  <c:v>314.37675022622705</c:v>
                </c:pt>
                <c:pt idx="67">
                  <c:v>314.97292953566114</c:v>
                </c:pt>
                <c:pt idx="68">
                  <c:v>315.5874982944938</c:v>
                </c:pt>
                <c:pt idx="69">
                  <c:v>316.22091773332602</c:v>
                </c:pt>
                <c:pt idx="70">
                  <c:v>316.87390830253491</c:v>
                </c:pt>
                <c:pt idx="71">
                  <c:v>317.54744721903342</c:v>
                </c:pt>
                <c:pt idx="72">
                  <c:v>318.24303944516095</c:v>
                </c:pt>
                <c:pt idx="73">
                  <c:v>318.96361699080217</c:v>
                </c:pt>
                <c:pt idx="74">
                  <c:v>319.71276727273846</c:v>
                </c:pt>
                <c:pt idx="75">
                  <c:v>320.49519601259334</c:v>
                </c:pt>
                <c:pt idx="76">
                  <c:v>321.23255981468026</c:v>
                </c:pt>
                <c:pt idx="77">
                  <c:v>321.91836856132988</c:v>
                </c:pt>
                <c:pt idx="78">
                  <c:v>322.63708958191722</c:v>
                </c:pt>
                <c:pt idx="79">
                  <c:v>323.39284932051152</c:v>
                </c:pt>
                <c:pt idx="80">
                  <c:v>324.29359901320493</c:v>
                </c:pt>
                <c:pt idx="81">
                  <c:v>325.13294681702507</c:v>
                </c:pt>
                <c:pt idx="82">
                  <c:v>326.03741617167316</c:v>
                </c:pt>
                <c:pt idx="83">
                  <c:v>327.00116257459024</c:v>
                </c:pt>
                <c:pt idx="84">
                  <c:v>327.89843269378116</c:v>
                </c:pt>
                <c:pt idx="85">
                  <c:v>328.71104165209442</c:v>
                </c:pt>
                <c:pt idx="86">
                  <c:v>329.58298737490441</c:v>
                </c:pt>
                <c:pt idx="87">
                  <c:v>330.64135665103839</c:v>
                </c:pt>
                <c:pt idx="88">
                  <c:v>331.76871942387265</c:v>
                </c:pt>
                <c:pt idx="89">
                  <c:v>332.97030367357218</c:v>
                </c:pt>
                <c:pt idx="90">
                  <c:v>334.08092543420275</c:v>
                </c:pt>
                <c:pt idx="91">
                  <c:v>335.16707938338214</c:v>
                </c:pt>
                <c:pt idx="92">
                  <c:v>336.5205443837549</c:v>
                </c:pt>
                <c:pt idx="93">
                  <c:v>337.73870603797326</c:v>
                </c:pt>
                <c:pt idx="94">
                  <c:v>339.02337900806151</c:v>
                </c:pt>
                <c:pt idx="95">
                  <c:v>340.28863486613034</c:v>
                </c:pt>
                <c:pt idx="96">
                  <c:v>341.52582280328284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A7-A743-A0BB-660A203930D3}"/>
            </c:ext>
          </c:extLst>
        </c:ser>
        <c:ser>
          <c:idx val="1"/>
          <c:order val="6"/>
          <c:tx>
            <c:v>cl0.45</c:v>
          </c:tx>
          <c:spPr>
            <a:ln w="254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'24.142-F100'!$AA$3:$AA$99</c:f>
              <c:numCache>
                <c:formatCode>General</c:formatCode>
                <c:ptCount val="97"/>
                <c:pt idx="0">
                  <c:v>0.42146618000000002</c:v>
                </c:pt>
                <c:pt idx="1">
                  <c:v>0.42523670000000002</c:v>
                </c:pt>
                <c:pt idx="2">
                  <c:v>0.42900735000000001</c:v>
                </c:pt>
                <c:pt idx="3">
                  <c:v>0.432778</c:v>
                </c:pt>
                <c:pt idx="4">
                  <c:v>0.43654865999999998</c:v>
                </c:pt>
                <c:pt idx="5">
                  <c:v>0.44031931000000002</c:v>
                </c:pt>
                <c:pt idx="6">
                  <c:v>0.44409027000000001</c:v>
                </c:pt>
                <c:pt idx="7">
                  <c:v>0.44786110000000001</c:v>
                </c:pt>
                <c:pt idx="8">
                  <c:v>0.45163175999999999</c:v>
                </c:pt>
                <c:pt idx="9">
                  <c:v>0.45540240999999998</c:v>
                </c:pt>
                <c:pt idx="10">
                  <c:v>0.4591732</c:v>
                </c:pt>
                <c:pt idx="11">
                  <c:v>0.46294389000000002</c:v>
                </c:pt>
                <c:pt idx="12">
                  <c:v>0.46671486000000001</c:v>
                </c:pt>
                <c:pt idx="13">
                  <c:v>0.47048582</c:v>
                </c:pt>
                <c:pt idx="14">
                  <c:v>0.47425665</c:v>
                </c:pt>
                <c:pt idx="15">
                  <c:v>0.47802729999999999</c:v>
                </c:pt>
                <c:pt idx="16">
                  <c:v>0.48179796000000003</c:v>
                </c:pt>
                <c:pt idx="17">
                  <c:v>0.48556909999999998</c:v>
                </c:pt>
                <c:pt idx="18">
                  <c:v>0.48933975000000002</c:v>
                </c:pt>
                <c:pt idx="19">
                  <c:v>0.49311044999999998</c:v>
                </c:pt>
                <c:pt idx="20">
                  <c:v>0.49688132000000002</c:v>
                </c:pt>
                <c:pt idx="21">
                  <c:v>0.50065219999999999</c:v>
                </c:pt>
                <c:pt idx="22">
                  <c:v>0.50442284999999998</c:v>
                </c:pt>
                <c:pt idx="23">
                  <c:v>0.50819349999999996</c:v>
                </c:pt>
                <c:pt idx="24">
                  <c:v>0.51196441999999998</c:v>
                </c:pt>
                <c:pt idx="25">
                  <c:v>0.51573530000000001</c:v>
                </c:pt>
                <c:pt idx="26">
                  <c:v>0.51950594999999999</c:v>
                </c:pt>
                <c:pt idx="27">
                  <c:v>0.52327665000000001</c:v>
                </c:pt>
                <c:pt idx="28">
                  <c:v>0.52704804999999999</c:v>
                </c:pt>
                <c:pt idx="29">
                  <c:v>0.53081875000000001</c:v>
                </c:pt>
                <c:pt idx="30">
                  <c:v>0.53458954000000003</c:v>
                </c:pt>
                <c:pt idx="31">
                  <c:v>0.53836032</c:v>
                </c:pt>
                <c:pt idx="32">
                  <c:v>0.54213133000000002</c:v>
                </c:pt>
                <c:pt idx="33">
                  <c:v>0.54590243000000005</c:v>
                </c:pt>
                <c:pt idx="34">
                  <c:v>0.54967312000000002</c:v>
                </c:pt>
                <c:pt idx="35">
                  <c:v>0.55344378000000005</c:v>
                </c:pt>
                <c:pt idx="36">
                  <c:v>0.55721491999999995</c:v>
                </c:pt>
                <c:pt idx="37">
                  <c:v>0.56098627999999995</c:v>
                </c:pt>
                <c:pt idx="38">
                  <c:v>0.56475812999999997</c:v>
                </c:pt>
                <c:pt idx="39">
                  <c:v>0.56852930999999995</c:v>
                </c:pt>
                <c:pt idx="40">
                  <c:v>0.57230013999999996</c:v>
                </c:pt>
                <c:pt idx="41">
                  <c:v>0.57607164</c:v>
                </c:pt>
                <c:pt idx="42">
                  <c:v>0.58022110999999998</c:v>
                </c:pt>
                <c:pt idx="43">
                  <c:v>0.58361501999999998</c:v>
                </c:pt>
                <c:pt idx="44">
                  <c:v>0.58738630000000003</c:v>
                </c:pt>
                <c:pt idx="45">
                  <c:v>0.59078030000000004</c:v>
                </c:pt>
                <c:pt idx="46">
                  <c:v>0.59530740000000004</c:v>
                </c:pt>
                <c:pt idx="47">
                  <c:v>0.59870140000000005</c:v>
                </c:pt>
                <c:pt idx="48">
                  <c:v>0.60247289000000004</c:v>
                </c:pt>
                <c:pt idx="49">
                  <c:v>0.60624518999999999</c:v>
                </c:pt>
                <c:pt idx="50">
                  <c:v>0.61001733999999996</c:v>
                </c:pt>
                <c:pt idx="51">
                  <c:v>0.61341157000000002</c:v>
                </c:pt>
                <c:pt idx="52">
                  <c:v>0.61793843999999998</c:v>
                </c:pt>
                <c:pt idx="53">
                  <c:v>0.62095526999999995</c:v>
                </c:pt>
                <c:pt idx="54">
                  <c:v>0.62510575999999995</c:v>
                </c:pt>
                <c:pt idx="55">
                  <c:v>0.62925531999999995</c:v>
                </c:pt>
                <c:pt idx="56">
                  <c:v>0.63264989999999999</c:v>
                </c:pt>
                <c:pt idx="57">
                  <c:v>0.63642244999999997</c:v>
                </c:pt>
                <c:pt idx="58">
                  <c:v>0.64019504999999999</c:v>
                </c:pt>
                <c:pt idx="59">
                  <c:v>0.64396779000000004</c:v>
                </c:pt>
                <c:pt idx="60">
                  <c:v>0.64811810000000003</c:v>
                </c:pt>
                <c:pt idx="61">
                  <c:v>0.65151329999999996</c:v>
                </c:pt>
                <c:pt idx="62">
                  <c:v>0.65528682999999999</c:v>
                </c:pt>
                <c:pt idx="63">
                  <c:v>0.65905952000000001</c:v>
                </c:pt>
                <c:pt idx="64">
                  <c:v>0.66283274000000003</c:v>
                </c:pt>
                <c:pt idx="65">
                  <c:v>0.66660596000000005</c:v>
                </c:pt>
                <c:pt idx="66">
                  <c:v>0.67037899999999995</c:v>
                </c:pt>
                <c:pt idx="67">
                  <c:v>0.67415270999999999</c:v>
                </c:pt>
                <c:pt idx="68">
                  <c:v>0.67792589000000003</c:v>
                </c:pt>
                <c:pt idx="69">
                  <c:v>0.68169990000000003</c:v>
                </c:pt>
                <c:pt idx="70">
                  <c:v>0.68585145999999997</c:v>
                </c:pt>
                <c:pt idx="71">
                  <c:v>0.68924775999999999</c:v>
                </c:pt>
                <c:pt idx="72">
                  <c:v>0.69302258000000005</c:v>
                </c:pt>
                <c:pt idx="73">
                  <c:v>0.69679676999999995</c:v>
                </c:pt>
                <c:pt idx="74">
                  <c:v>0.70057153999999999</c:v>
                </c:pt>
                <c:pt idx="75">
                  <c:v>0.70434604999999995</c:v>
                </c:pt>
                <c:pt idx="76">
                  <c:v>0.70812094999999997</c:v>
                </c:pt>
                <c:pt idx="77">
                  <c:v>0.71189625000000001</c:v>
                </c:pt>
                <c:pt idx="78">
                  <c:v>0.71567164000000005</c:v>
                </c:pt>
                <c:pt idx="79">
                  <c:v>0.71944724999999998</c:v>
                </c:pt>
                <c:pt idx="80">
                  <c:v>0.72322348000000003</c:v>
                </c:pt>
                <c:pt idx="81">
                  <c:v>0.72700063999999998</c:v>
                </c:pt>
                <c:pt idx="82">
                  <c:v>0.73077806999999995</c:v>
                </c:pt>
                <c:pt idx="83">
                  <c:v>0.73455563000000001</c:v>
                </c:pt>
                <c:pt idx="84">
                  <c:v>0.73833358000000004</c:v>
                </c:pt>
                <c:pt idx="85">
                  <c:v>0.74211172000000003</c:v>
                </c:pt>
                <c:pt idx="86">
                  <c:v>0.74551239000000002</c:v>
                </c:pt>
                <c:pt idx="87">
                  <c:v>0.74891359999999996</c:v>
                </c:pt>
                <c:pt idx="88">
                  <c:v>0.75214338000000003</c:v>
                </c:pt>
                <c:pt idx="89">
                  <c:v>0.75482393000000003</c:v>
                </c:pt>
                <c:pt idx="90">
                  <c:v>0.75690619999999997</c:v>
                </c:pt>
                <c:pt idx="91">
                  <c:v>0.75917785000000004</c:v>
                </c:pt>
                <c:pt idx="92">
                  <c:v>0.76129170000000002</c:v>
                </c:pt>
                <c:pt idx="93">
                  <c:v>0.76325270999999995</c:v>
                </c:pt>
                <c:pt idx="94">
                  <c:v>0.76545569999999996</c:v>
                </c:pt>
                <c:pt idx="95">
                  <c:v>0.76748654999999999</c:v>
                </c:pt>
                <c:pt idx="96">
                  <c:v>0.76903725999999994</c:v>
                </c:pt>
              </c:numCache>
            </c:numRef>
          </c:xVal>
          <c:yVal>
            <c:numRef>
              <c:f>'24.142-F100'!$AB$3:$AB$99</c:f>
              <c:numCache>
                <c:formatCode>General</c:formatCode>
                <c:ptCount val="97"/>
                <c:pt idx="0">
                  <c:v>279.10238500000003</c:v>
                </c:pt>
                <c:pt idx="1">
                  <c:v>279.07713999999999</c:v>
                </c:pt>
                <c:pt idx="2">
                  <c:v>279.075354</c:v>
                </c:pt>
                <c:pt idx="3">
                  <c:v>279.07356900000002</c:v>
                </c:pt>
                <c:pt idx="4">
                  <c:v>279.07178399999998</c:v>
                </c:pt>
                <c:pt idx="5">
                  <c:v>279.069998</c:v>
                </c:pt>
                <c:pt idx="6">
                  <c:v>279.12295399999999</c:v>
                </c:pt>
                <c:pt idx="7">
                  <c:v>279.15244899999999</c:v>
                </c:pt>
                <c:pt idx="8">
                  <c:v>279.15066300000001</c:v>
                </c:pt>
                <c:pt idx="9">
                  <c:v>279.14887800000002</c:v>
                </c:pt>
                <c:pt idx="10">
                  <c:v>279.17055299999998</c:v>
                </c:pt>
                <c:pt idx="11">
                  <c:v>279.17658799999998</c:v>
                </c:pt>
                <c:pt idx="12">
                  <c:v>279.22954299999998</c:v>
                </c:pt>
                <c:pt idx="13">
                  <c:v>279.28249899999997</c:v>
                </c:pt>
                <c:pt idx="14">
                  <c:v>279.31199400000003</c:v>
                </c:pt>
                <c:pt idx="15">
                  <c:v>279.31020899999999</c:v>
                </c:pt>
                <c:pt idx="16">
                  <c:v>279.308423</c:v>
                </c:pt>
                <c:pt idx="17">
                  <c:v>279.39265899999998</c:v>
                </c:pt>
                <c:pt idx="18">
                  <c:v>279.390874</c:v>
                </c:pt>
                <c:pt idx="19">
                  <c:v>279.39690899999999</c:v>
                </c:pt>
                <c:pt idx="20">
                  <c:v>279.43422399999997</c:v>
                </c:pt>
                <c:pt idx="21">
                  <c:v>279.47153900000001</c:v>
                </c:pt>
                <c:pt idx="22">
                  <c:v>279.46975400000002</c:v>
                </c:pt>
                <c:pt idx="23">
                  <c:v>279.46796799999998</c:v>
                </c:pt>
                <c:pt idx="24">
                  <c:v>279.513104</c:v>
                </c:pt>
                <c:pt idx="25">
                  <c:v>279.55041899999998</c:v>
                </c:pt>
                <c:pt idx="26">
                  <c:v>279.54863399999999</c:v>
                </c:pt>
                <c:pt idx="27">
                  <c:v>279.55466799999999</c:v>
                </c:pt>
                <c:pt idx="28">
                  <c:v>279.68582500000002</c:v>
                </c:pt>
                <c:pt idx="29">
                  <c:v>279.69186000000002</c:v>
                </c:pt>
                <c:pt idx="30">
                  <c:v>279.71353499999998</c:v>
                </c:pt>
                <c:pt idx="31">
                  <c:v>279.73521</c:v>
                </c:pt>
                <c:pt idx="32">
                  <c:v>279.79598499999997</c:v>
                </c:pt>
                <c:pt idx="33">
                  <c:v>279.87240100000002</c:v>
                </c:pt>
                <c:pt idx="34">
                  <c:v>279.87843600000002</c:v>
                </c:pt>
                <c:pt idx="35">
                  <c:v>279.87665099999998</c:v>
                </c:pt>
                <c:pt idx="36">
                  <c:v>279.96088700000001</c:v>
                </c:pt>
                <c:pt idx="37">
                  <c:v>280.08422300000001</c:v>
                </c:pt>
                <c:pt idx="38">
                  <c:v>280.29358100000002</c:v>
                </c:pt>
                <c:pt idx="39">
                  <c:v>280.38563699999997</c:v>
                </c:pt>
                <c:pt idx="40">
                  <c:v>280.41513200000003</c:v>
                </c:pt>
                <c:pt idx="41">
                  <c:v>280.56192900000002</c:v>
                </c:pt>
                <c:pt idx="42">
                  <c:v>280.81802900000002</c:v>
                </c:pt>
                <c:pt idx="43">
                  <c:v>280.925904</c:v>
                </c:pt>
                <c:pt idx="44">
                  <c:v>281.03359999999998</c:v>
                </c:pt>
                <c:pt idx="45">
                  <c:v>281.15711499999998</c:v>
                </c:pt>
                <c:pt idx="46">
                  <c:v>281.45995699999997</c:v>
                </c:pt>
                <c:pt idx="47">
                  <c:v>281.58347199999997</c:v>
                </c:pt>
                <c:pt idx="48">
                  <c:v>281.73026900000002</c:v>
                </c:pt>
                <c:pt idx="49">
                  <c:v>282.01782800000001</c:v>
                </c:pt>
                <c:pt idx="50">
                  <c:v>282.281926</c:v>
                </c:pt>
                <c:pt idx="51">
                  <c:v>282.44454200000001</c:v>
                </c:pt>
                <c:pt idx="52">
                  <c:v>282.70828299999999</c:v>
                </c:pt>
                <c:pt idx="53">
                  <c:v>282.86325799999997</c:v>
                </c:pt>
                <c:pt idx="54">
                  <c:v>283.29921999999999</c:v>
                </c:pt>
                <c:pt idx="55">
                  <c:v>283.57096000000001</c:v>
                </c:pt>
                <c:pt idx="56">
                  <c:v>283.79613699999999</c:v>
                </c:pt>
                <c:pt idx="57">
                  <c:v>284.13061699999997</c:v>
                </c:pt>
                <c:pt idx="58">
                  <c:v>284.472916</c:v>
                </c:pt>
                <c:pt idx="59">
                  <c:v>284.83867600000002</c:v>
                </c:pt>
                <c:pt idx="60">
                  <c:v>285.243358</c:v>
                </c:pt>
                <c:pt idx="61">
                  <c:v>285.57801699999999</c:v>
                </c:pt>
                <c:pt idx="62">
                  <c:v>286.08453900000001</c:v>
                </c:pt>
                <c:pt idx="63">
                  <c:v>286.44247899999999</c:v>
                </c:pt>
                <c:pt idx="64">
                  <c:v>286.89425999999997</c:v>
                </c:pt>
                <c:pt idx="65">
                  <c:v>287.34604200000001</c:v>
                </c:pt>
                <c:pt idx="66">
                  <c:v>287.76654300000001</c:v>
                </c:pt>
                <c:pt idx="67">
                  <c:v>288.30434500000001</c:v>
                </c:pt>
                <c:pt idx="68">
                  <c:v>288.74830600000001</c:v>
                </c:pt>
                <c:pt idx="69">
                  <c:v>289.34084999999999</c:v>
                </c:pt>
                <c:pt idx="70">
                  <c:v>289.964495</c:v>
                </c:pt>
                <c:pt idx="71">
                  <c:v>290.49465600000002</c:v>
                </c:pt>
                <c:pt idx="72">
                  <c:v>291.22796199999999</c:v>
                </c:pt>
                <c:pt idx="73">
                  <c:v>291.851786</c:v>
                </c:pt>
                <c:pt idx="74">
                  <c:v>292.577271</c:v>
                </c:pt>
                <c:pt idx="75">
                  <c:v>293.25583599999999</c:v>
                </c:pt>
                <c:pt idx="76">
                  <c:v>294.00478199999998</c:v>
                </c:pt>
                <c:pt idx="77">
                  <c:v>294.82410900000002</c:v>
                </c:pt>
                <c:pt idx="78">
                  <c:v>295.65907600000003</c:v>
                </c:pt>
                <c:pt idx="79">
                  <c:v>296.533143</c:v>
                </c:pt>
                <c:pt idx="80">
                  <c:v>297.51669299999998</c:v>
                </c:pt>
                <c:pt idx="81">
                  <c:v>298.66446400000001</c:v>
                </c:pt>
                <c:pt idx="82">
                  <c:v>299.85915699999998</c:v>
                </c:pt>
                <c:pt idx="83">
                  <c:v>301.07730900000001</c:v>
                </c:pt>
                <c:pt idx="84">
                  <c:v>302.36584299999998</c:v>
                </c:pt>
                <c:pt idx="85">
                  <c:v>303.68565699999999</c:v>
                </c:pt>
                <c:pt idx="86">
                  <c:v>304.98829899999998</c:v>
                </c:pt>
                <c:pt idx="87">
                  <c:v>306.38478300000003</c:v>
                </c:pt>
                <c:pt idx="88">
                  <c:v>307.773527</c:v>
                </c:pt>
                <c:pt idx="89">
                  <c:v>309.07934499999999</c:v>
                </c:pt>
                <c:pt idx="90">
                  <c:v>310.23876999999999</c:v>
                </c:pt>
                <c:pt idx="91">
                  <c:v>311.56345199999998</c:v>
                </c:pt>
                <c:pt idx="92">
                  <c:v>312.79373099999998</c:v>
                </c:pt>
                <c:pt idx="93">
                  <c:v>314.20741700000002</c:v>
                </c:pt>
                <c:pt idx="94">
                  <c:v>315.87565899999998</c:v>
                </c:pt>
                <c:pt idx="95">
                  <c:v>317.41142400000001</c:v>
                </c:pt>
                <c:pt idx="96">
                  <c:v>318.853994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659C-124E-BCC9-2C7A7AECD63B}"/>
            </c:ext>
          </c:extLst>
        </c:ser>
        <c:ser>
          <c:idx val="11"/>
          <c:order val="7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'24.142-F100'!$AA$3:$AA$99</c:f>
              <c:numCache>
                <c:formatCode>General</c:formatCode>
                <c:ptCount val="97"/>
                <c:pt idx="0">
                  <c:v>0.42146618000000002</c:v>
                </c:pt>
                <c:pt idx="1">
                  <c:v>0.42523670000000002</c:v>
                </c:pt>
                <c:pt idx="2">
                  <c:v>0.42900735000000001</c:v>
                </c:pt>
                <c:pt idx="3">
                  <c:v>0.432778</c:v>
                </c:pt>
                <c:pt idx="4">
                  <c:v>0.43654865999999998</c:v>
                </c:pt>
                <c:pt idx="5">
                  <c:v>0.44031931000000002</c:v>
                </c:pt>
                <c:pt idx="6">
                  <c:v>0.44409027000000001</c:v>
                </c:pt>
                <c:pt idx="7">
                  <c:v>0.44786110000000001</c:v>
                </c:pt>
                <c:pt idx="8">
                  <c:v>0.45163175999999999</c:v>
                </c:pt>
                <c:pt idx="9">
                  <c:v>0.45540240999999998</c:v>
                </c:pt>
                <c:pt idx="10">
                  <c:v>0.4591732</c:v>
                </c:pt>
                <c:pt idx="11">
                  <c:v>0.46294389000000002</c:v>
                </c:pt>
                <c:pt idx="12">
                  <c:v>0.46671486000000001</c:v>
                </c:pt>
                <c:pt idx="13">
                  <c:v>0.47048582</c:v>
                </c:pt>
                <c:pt idx="14">
                  <c:v>0.47425665</c:v>
                </c:pt>
                <c:pt idx="15">
                  <c:v>0.47802729999999999</c:v>
                </c:pt>
                <c:pt idx="16">
                  <c:v>0.48179796000000003</c:v>
                </c:pt>
                <c:pt idx="17">
                  <c:v>0.48556909999999998</c:v>
                </c:pt>
                <c:pt idx="18">
                  <c:v>0.48933975000000002</c:v>
                </c:pt>
                <c:pt idx="19">
                  <c:v>0.49311044999999998</c:v>
                </c:pt>
                <c:pt idx="20">
                  <c:v>0.49688132000000002</c:v>
                </c:pt>
                <c:pt idx="21">
                  <c:v>0.50065219999999999</c:v>
                </c:pt>
                <c:pt idx="22">
                  <c:v>0.50442284999999998</c:v>
                </c:pt>
                <c:pt idx="23">
                  <c:v>0.50819349999999996</c:v>
                </c:pt>
                <c:pt idx="24">
                  <c:v>0.51196441999999998</c:v>
                </c:pt>
                <c:pt idx="25">
                  <c:v>0.51573530000000001</c:v>
                </c:pt>
                <c:pt idx="26">
                  <c:v>0.51950594999999999</c:v>
                </c:pt>
                <c:pt idx="27">
                  <c:v>0.52327665000000001</c:v>
                </c:pt>
                <c:pt idx="28">
                  <c:v>0.52704804999999999</c:v>
                </c:pt>
                <c:pt idx="29">
                  <c:v>0.53081875000000001</c:v>
                </c:pt>
                <c:pt idx="30">
                  <c:v>0.53458954000000003</c:v>
                </c:pt>
                <c:pt idx="31">
                  <c:v>0.53836032</c:v>
                </c:pt>
                <c:pt idx="32">
                  <c:v>0.54213133000000002</c:v>
                </c:pt>
                <c:pt idx="33">
                  <c:v>0.54590243000000005</c:v>
                </c:pt>
                <c:pt idx="34">
                  <c:v>0.54967312000000002</c:v>
                </c:pt>
                <c:pt idx="35">
                  <c:v>0.55344378000000005</c:v>
                </c:pt>
                <c:pt idx="36">
                  <c:v>0.55721491999999995</c:v>
                </c:pt>
                <c:pt idx="37">
                  <c:v>0.56098627999999995</c:v>
                </c:pt>
                <c:pt idx="38">
                  <c:v>0.56475812999999997</c:v>
                </c:pt>
                <c:pt idx="39">
                  <c:v>0.56852930999999995</c:v>
                </c:pt>
                <c:pt idx="40">
                  <c:v>0.57230013999999996</c:v>
                </c:pt>
                <c:pt idx="41">
                  <c:v>0.57607164</c:v>
                </c:pt>
                <c:pt idx="42">
                  <c:v>0.58022110999999998</c:v>
                </c:pt>
                <c:pt idx="43">
                  <c:v>0.58361501999999998</c:v>
                </c:pt>
                <c:pt idx="44">
                  <c:v>0.58738630000000003</c:v>
                </c:pt>
                <c:pt idx="45">
                  <c:v>0.59078030000000004</c:v>
                </c:pt>
                <c:pt idx="46">
                  <c:v>0.59530740000000004</c:v>
                </c:pt>
                <c:pt idx="47">
                  <c:v>0.59870140000000005</c:v>
                </c:pt>
                <c:pt idx="48">
                  <c:v>0.60247289000000004</c:v>
                </c:pt>
                <c:pt idx="49">
                  <c:v>0.60624518999999999</c:v>
                </c:pt>
                <c:pt idx="50">
                  <c:v>0.61001733999999996</c:v>
                </c:pt>
                <c:pt idx="51">
                  <c:v>0.61341157000000002</c:v>
                </c:pt>
                <c:pt idx="52">
                  <c:v>0.61793843999999998</c:v>
                </c:pt>
                <c:pt idx="53">
                  <c:v>0.62095526999999995</c:v>
                </c:pt>
                <c:pt idx="54">
                  <c:v>0.62510575999999995</c:v>
                </c:pt>
                <c:pt idx="55">
                  <c:v>0.62925531999999995</c:v>
                </c:pt>
                <c:pt idx="56">
                  <c:v>0.63264989999999999</c:v>
                </c:pt>
                <c:pt idx="57">
                  <c:v>0.63642244999999997</c:v>
                </c:pt>
                <c:pt idx="58">
                  <c:v>0.64019504999999999</c:v>
                </c:pt>
                <c:pt idx="59">
                  <c:v>0.64396779000000004</c:v>
                </c:pt>
                <c:pt idx="60">
                  <c:v>0.64811810000000003</c:v>
                </c:pt>
                <c:pt idx="61">
                  <c:v>0.65151329999999996</c:v>
                </c:pt>
                <c:pt idx="62">
                  <c:v>0.65528682999999999</c:v>
                </c:pt>
                <c:pt idx="63">
                  <c:v>0.65905952000000001</c:v>
                </c:pt>
                <c:pt idx="64">
                  <c:v>0.66283274000000003</c:v>
                </c:pt>
                <c:pt idx="65">
                  <c:v>0.66660596000000005</c:v>
                </c:pt>
                <c:pt idx="66">
                  <c:v>0.67037899999999995</c:v>
                </c:pt>
                <c:pt idx="67">
                  <c:v>0.67415270999999999</c:v>
                </c:pt>
                <c:pt idx="68">
                  <c:v>0.67792589000000003</c:v>
                </c:pt>
                <c:pt idx="69">
                  <c:v>0.68169990000000003</c:v>
                </c:pt>
                <c:pt idx="70">
                  <c:v>0.68585145999999997</c:v>
                </c:pt>
                <c:pt idx="71">
                  <c:v>0.68924775999999999</c:v>
                </c:pt>
                <c:pt idx="72">
                  <c:v>0.69302258000000005</c:v>
                </c:pt>
                <c:pt idx="73">
                  <c:v>0.69679676999999995</c:v>
                </c:pt>
                <c:pt idx="74">
                  <c:v>0.70057153999999999</c:v>
                </c:pt>
                <c:pt idx="75">
                  <c:v>0.70434604999999995</c:v>
                </c:pt>
                <c:pt idx="76">
                  <c:v>0.70812094999999997</c:v>
                </c:pt>
                <c:pt idx="77">
                  <c:v>0.71189625000000001</c:v>
                </c:pt>
                <c:pt idx="78">
                  <c:v>0.71567164000000005</c:v>
                </c:pt>
                <c:pt idx="79">
                  <c:v>0.71944724999999998</c:v>
                </c:pt>
                <c:pt idx="80">
                  <c:v>0.72322348000000003</c:v>
                </c:pt>
                <c:pt idx="81">
                  <c:v>0.72700063999999998</c:v>
                </c:pt>
                <c:pt idx="82">
                  <c:v>0.73077806999999995</c:v>
                </c:pt>
                <c:pt idx="83">
                  <c:v>0.73455563000000001</c:v>
                </c:pt>
                <c:pt idx="84">
                  <c:v>0.73833358000000004</c:v>
                </c:pt>
                <c:pt idx="85">
                  <c:v>0.74211172000000003</c:v>
                </c:pt>
                <c:pt idx="86">
                  <c:v>0.74551239000000002</c:v>
                </c:pt>
                <c:pt idx="87">
                  <c:v>0.74891359999999996</c:v>
                </c:pt>
                <c:pt idx="88">
                  <c:v>0.75214338000000003</c:v>
                </c:pt>
                <c:pt idx="89">
                  <c:v>0.75482393000000003</c:v>
                </c:pt>
                <c:pt idx="90">
                  <c:v>0.75690619999999997</c:v>
                </c:pt>
                <c:pt idx="91">
                  <c:v>0.75917785000000004</c:v>
                </c:pt>
                <c:pt idx="92">
                  <c:v>0.76129170000000002</c:v>
                </c:pt>
                <c:pt idx="93">
                  <c:v>0.76325270999999995</c:v>
                </c:pt>
                <c:pt idx="94">
                  <c:v>0.76545569999999996</c:v>
                </c:pt>
                <c:pt idx="95">
                  <c:v>0.76748654999999999</c:v>
                </c:pt>
                <c:pt idx="96">
                  <c:v>0.76903725999999994</c:v>
                </c:pt>
              </c:numCache>
            </c:numRef>
          </c:xVal>
          <c:yVal>
            <c:numRef>
              <c:f>'24.142-F100'!$AC$3:$AC$99</c:f>
              <c:numCache>
                <c:formatCode>General</c:formatCode>
                <c:ptCount val="97"/>
                <c:pt idx="0">
                  <c:v>278.54494910707785</c:v>
                </c:pt>
                <c:pt idx="1">
                  <c:v>278.58439365368253</c:v>
                </c:pt>
                <c:pt idx="2">
                  <c:v>278.62633726359786</c:v>
                </c:pt>
                <c:pt idx="3">
                  <c:v>278.6708607189982</c:v>
                </c:pt>
                <c:pt idx="4">
                  <c:v>278.71804704984794</c:v>
                </c:pt>
                <c:pt idx="5">
                  <c:v>278.76797975860262</c:v>
                </c:pt>
                <c:pt idx="6">
                  <c:v>278.82074807957537</c:v>
                </c:pt>
                <c:pt idx="7">
                  <c:v>278.87643168579325</c:v>
                </c:pt>
                <c:pt idx="8">
                  <c:v>278.93511627314604</c:v>
                </c:pt>
                <c:pt idx="9">
                  <c:v>278.996891820011</c:v>
                </c:pt>
                <c:pt idx="10">
                  <c:v>279.06184978599327</c:v>
                </c:pt>
                <c:pt idx="11">
                  <c:v>279.1300761260419</c:v>
                </c:pt>
                <c:pt idx="12">
                  <c:v>279.20166926461843</c:v>
                </c:pt>
                <c:pt idx="13">
                  <c:v>279.27671670953703</c:v>
                </c:pt>
                <c:pt idx="14">
                  <c:v>279.35530993405735</c:v>
                </c:pt>
                <c:pt idx="15">
                  <c:v>279.43754298069229</c:v>
                </c:pt>
                <c:pt idx="16">
                  <c:v>279.52351682126778</c:v>
                </c:pt>
                <c:pt idx="17">
                  <c:v>279.61334163504534</c:v>
                </c:pt>
                <c:pt idx="18">
                  <c:v>279.70709474464991</c:v>
                </c:pt>
                <c:pt idx="19">
                  <c:v>279.80489113398249</c:v>
                </c:pt>
                <c:pt idx="20">
                  <c:v>279.9068384211958</c:v>
                </c:pt>
                <c:pt idx="21">
                  <c:v>280.01303872920283</c:v>
                </c:pt>
                <c:pt idx="22">
                  <c:v>280.12359316150071</c:v>
                </c:pt>
                <c:pt idx="23">
                  <c:v>280.23861848796599</c:v>
                </c:pt>
                <c:pt idx="24">
                  <c:v>280.35823616613158</c:v>
                </c:pt>
                <c:pt idx="25">
                  <c:v>280.48255194232621</c:v>
                </c:pt>
                <c:pt idx="26">
                  <c:v>280.61167672872068</c:v>
                </c:pt>
                <c:pt idx="27">
                  <c:v>280.74574009889869</c:v>
                </c:pt>
                <c:pt idx="28">
                  <c:v>280.88488978645955</c:v>
                </c:pt>
                <c:pt idx="29">
                  <c:v>281.0292001777558</c:v>
                </c:pt>
                <c:pt idx="30">
                  <c:v>281.17882933420572</c:v>
                </c:pt>
                <c:pt idx="31">
                  <c:v>281.33390573153991</c:v>
                </c:pt>
                <c:pt idx="32">
                  <c:v>281.49457535364337</c:v>
                </c:pt>
                <c:pt idx="33">
                  <c:v>281.66097210113583</c:v>
                </c:pt>
                <c:pt idx="34">
                  <c:v>281.83321598598599</c:v>
                </c:pt>
                <c:pt idx="35">
                  <c:v>282.01146997103092</c:v>
                </c:pt>
                <c:pt idx="36">
                  <c:v>282.19590992574945</c:v>
                </c:pt>
                <c:pt idx="37">
                  <c:v>282.38667978068725</c:v>
                </c:pt>
                <c:pt idx="38">
                  <c:v>282.58395437575894</c:v>
                </c:pt>
                <c:pt idx="39">
                  <c:v>282.7878365673256</c:v>
                </c:pt>
                <c:pt idx="40">
                  <c:v>282.9985097477487</c:v>
                </c:pt>
                <c:pt idx="41">
                  <c:v>283.2162056618663</c:v>
                </c:pt>
                <c:pt idx="42">
                  <c:v>283.46400382037632</c:v>
                </c:pt>
                <c:pt idx="43">
                  <c:v>283.67330151247182</c:v>
                </c:pt>
                <c:pt idx="44">
                  <c:v>283.91303968191045</c:v>
                </c:pt>
                <c:pt idx="45">
                  <c:v>284.13540286525682</c:v>
                </c:pt>
                <c:pt idx="46">
                  <c:v>284.44201208443928</c:v>
                </c:pt>
                <c:pt idx="47">
                  <c:v>284.67958161282957</c:v>
                </c:pt>
                <c:pt idx="48">
                  <c:v>284.95152981159436</c:v>
                </c:pt>
                <c:pt idx="49">
                  <c:v>285.23213087349507</c:v>
                </c:pt>
                <c:pt idx="50">
                  <c:v>285.52154784962175</c:v>
                </c:pt>
                <c:pt idx="51">
                  <c:v>285.78971213339361</c:v>
                </c:pt>
                <c:pt idx="52">
                  <c:v>286.15910026815709</c:v>
                </c:pt>
                <c:pt idx="53">
                  <c:v>286.4129199709455</c:v>
                </c:pt>
                <c:pt idx="54">
                  <c:v>286.77240691484974</c:v>
                </c:pt>
                <c:pt idx="55">
                  <c:v>287.14405952987153</c:v>
                </c:pt>
                <c:pt idx="56">
                  <c:v>287.45746610455046</c:v>
                </c:pt>
                <c:pt idx="57">
                  <c:v>287.81594929923</c:v>
                </c:pt>
                <c:pt idx="58">
                  <c:v>288.1854548108696</c:v>
                </c:pt>
                <c:pt idx="59">
                  <c:v>288.56631467931282</c:v>
                </c:pt>
                <c:pt idx="60">
                  <c:v>288.99879101095433</c:v>
                </c:pt>
                <c:pt idx="61">
                  <c:v>289.36341440451883</c:v>
                </c:pt>
                <c:pt idx="62">
                  <c:v>289.78045115957514</c:v>
                </c:pt>
                <c:pt idx="63">
                  <c:v>290.21016142333144</c:v>
                </c:pt>
                <c:pt idx="64">
                  <c:v>290.6530932771459</c:v>
                </c:pt>
                <c:pt idx="65">
                  <c:v>291.1095975347115</c:v>
                </c:pt>
                <c:pt idx="66">
                  <c:v>291.5800792381815</c:v>
                </c:pt>
                <c:pt idx="67">
                  <c:v>292.06509356156317</c:v>
                </c:pt>
                <c:pt idx="68">
                  <c:v>292.56495306987699</c:v>
                </c:pt>
                <c:pt idx="69">
                  <c:v>293.08032658272236</c:v>
                </c:pt>
                <c:pt idx="70">
                  <c:v>293.66566045538855</c:v>
                </c:pt>
                <c:pt idx="71">
                  <c:v>294.15932595358981</c:v>
                </c:pt>
                <c:pt idx="72">
                  <c:v>294.72418652477933</c:v>
                </c:pt>
                <c:pt idx="73">
                  <c:v>295.30655419993604</c:v>
                </c:pt>
                <c:pt idx="74">
                  <c:v>295.90756015019031</c:v>
                </c:pt>
                <c:pt idx="75">
                  <c:v>296.52891912703456</c:v>
                </c:pt>
                <c:pt idx="76">
                  <c:v>297.1735911203159</c:v>
                </c:pt>
                <c:pt idx="77">
                  <c:v>297.84544573687458</c:v>
                </c:pt>
                <c:pt idx="78">
                  <c:v>298.54930456823752</c:v>
                </c:pt>
                <c:pt idx="79">
                  <c:v>299.29108079038036</c:v>
                </c:pt>
                <c:pt idx="80">
                  <c:v>300.07776834681124</c:v>
                </c:pt>
                <c:pt idx="81">
                  <c:v>300.91738528909167</c:v>
                </c:pt>
                <c:pt idx="82">
                  <c:v>301.81876137767085</c:v>
                </c:pt>
                <c:pt idx="83">
                  <c:v>302.79185192770439</c:v>
                </c:pt>
                <c:pt idx="84">
                  <c:v>303.84774948085936</c:v>
                </c:pt>
                <c:pt idx="85">
                  <c:v>304.9984633195474</c:v>
                </c:pt>
                <c:pt idx="86">
                  <c:v>306.12604186196307</c:v>
                </c:pt>
                <c:pt idx="87">
                  <c:v>307.35144902845974</c:v>
                </c:pt>
                <c:pt idx="88">
                  <c:v>308.61545205065624</c:v>
                </c:pt>
                <c:pt idx="89">
                  <c:v>309.74599261774523</c:v>
                </c:pt>
                <c:pt idx="90">
                  <c:v>310.67929838938039</c:v>
                </c:pt>
                <c:pt idx="91">
                  <c:v>311.75617292047332</c:v>
                </c:pt>
                <c:pt idx="92">
                  <c:v>312.8165907887884</c:v>
                </c:pt>
                <c:pt idx="93">
                  <c:v>313.85355231064648</c:v>
                </c:pt>
                <c:pt idx="94">
                  <c:v>315.08298539456001</c:v>
                </c:pt>
                <c:pt idx="95">
                  <c:v>316.28008741843155</c:v>
                </c:pt>
                <c:pt idx="96">
                  <c:v>317.23736001409043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A7-A743-A0BB-660A203930D3}"/>
            </c:ext>
          </c:extLst>
        </c:ser>
        <c:ser>
          <c:idx val="2"/>
          <c:order val="8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'24.142-F100'!$U$3:$U$95</c:f>
              <c:numCache>
                <c:formatCode>General</c:formatCode>
                <c:ptCount val="93"/>
                <c:pt idx="0">
                  <c:v>0.42204954</c:v>
                </c:pt>
                <c:pt idx="1">
                  <c:v>0.42582002000000002</c:v>
                </c:pt>
                <c:pt idx="2">
                  <c:v>0.42959067000000001</c:v>
                </c:pt>
                <c:pt idx="3">
                  <c:v>0.43336131999999999</c:v>
                </c:pt>
                <c:pt idx="4">
                  <c:v>0.43713197999999998</c:v>
                </c:pt>
                <c:pt idx="5">
                  <c:v>0.44090263000000002</c:v>
                </c:pt>
                <c:pt idx="6">
                  <c:v>0.44467328</c:v>
                </c:pt>
                <c:pt idx="7">
                  <c:v>0.44844429000000002</c:v>
                </c:pt>
                <c:pt idx="8">
                  <c:v>0.45221507999999999</c:v>
                </c:pt>
                <c:pt idx="9">
                  <c:v>0.45598572999999998</c:v>
                </c:pt>
                <c:pt idx="10">
                  <c:v>0.45975638000000002</c:v>
                </c:pt>
                <c:pt idx="11">
                  <c:v>0.46352704</c:v>
                </c:pt>
                <c:pt idx="12">
                  <c:v>0.46729768999999999</c:v>
                </c:pt>
                <c:pt idx="13">
                  <c:v>0.47106833999999997</c:v>
                </c:pt>
                <c:pt idx="14">
                  <c:v>0.47483900000000001</c:v>
                </c:pt>
                <c:pt idx="15">
                  <c:v>0.47860965</c:v>
                </c:pt>
                <c:pt idx="16">
                  <c:v>0.48238029999999998</c:v>
                </c:pt>
                <c:pt idx="17">
                  <c:v>0.48615096000000002</c:v>
                </c:pt>
                <c:pt idx="18">
                  <c:v>0.48992161000000001</c:v>
                </c:pt>
                <c:pt idx="19">
                  <c:v>0.49369225999999999</c:v>
                </c:pt>
                <c:pt idx="20">
                  <c:v>0.49746291999999998</c:v>
                </c:pt>
                <c:pt idx="21">
                  <c:v>0.50123366000000003</c:v>
                </c:pt>
                <c:pt idx="22">
                  <c:v>0.50500471000000002</c:v>
                </c:pt>
                <c:pt idx="23">
                  <c:v>0.50877536000000001</c:v>
                </c:pt>
                <c:pt idx="24">
                  <c:v>0.51254602000000005</c:v>
                </c:pt>
                <c:pt idx="25">
                  <c:v>0.51631667000000003</c:v>
                </c:pt>
                <c:pt idx="26">
                  <c:v>0.52008732000000002</c:v>
                </c:pt>
                <c:pt idx="27">
                  <c:v>0.52385797999999995</c:v>
                </c:pt>
                <c:pt idx="28">
                  <c:v>0.52762863000000004</c:v>
                </c:pt>
                <c:pt idx="29">
                  <c:v>0.53139990000000004</c:v>
                </c:pt>
                <c:pt idx="30">
                  <c:v>0.53517157999999998</c:v>
                </c:pt>
                <c:pt idx="31">
                  <c:v>0.53894253999999997</c:v>
                </c:pt>
                <c:pt idx="32">
                  <c:v>0.54271318999999996</c:v>
                </c:pt>
                <c:pt idx="33">
                  <c:v>0.54648419999999998</c:v>
                </c:pt>
                <c:pt idx="34">
                  <c:v>0.55025537999999996</c:v>
                </c:pt>
                <c:pt idx="35">
                  <c:v>0.55402713999999997</c:v>
                </c:pt>
                <c:pt idx="36">
                  <c:v>0.55779851000000003</c:v>
                </c:pt>
                <c:pt idx="37">
                  <c:v>0.56156996000000003</c:v>
                </c:pt>
                <c:pt idx="38">
                  <c:v>0.56534158000000001</c:v>
                </c:pt>
                <c:pt idx="39">
                  <c:v>0.56911263000000001</c:v>
                </c:pt>
                <c:pt idx="40">
                  <c:v>0.57288351000000004</c:v>
                </c:pt>
                <c:pt idx="41">
                  <c:v>0.57665500000000003</c:v>
                </c:pt>
                <c:pt idx="42">
                  <c:v>0.58042596000000002</c:v>
                </c:pt>
                <c:pt idx="43">
                  <c:v>0.58419829999999995</c:v>
                </c:pt>
                <c:pt idx="44">
                  <c:v>0.58797014999999997</c:v>
                </c:pt>
                <c:pt idx="45">
                  <c:v>0.59174203999999997</c:v>
                </c:pt>
                <c:pt idx="46">
                  <c:v>0.59551385000000001</c:v>
                </c:pt>
                <c:pt idx="47">
                  <c:v>0.59928530000000002</c:v>
                </c:pt>
                <c:pt idx="48">
                  <c:v>0.60305768000000004</c:v>
                </c:pt>
                <c:pt idx="49">
                  <c:v>0.60682935000000005</c:v>
                </c:pt>
                <c:pt idx="50">
                  <c:v>0.61060150999999996</c:v>
                </c:pt>
                <c:pt idx="51">
                  <c:v>0.61437401999999997</c:v>
                </c:pt>
                <c:pt idx="52">
                  <c:v>0.61814617999999999</c:v>
                </c:pt>
                <c:pt idx="53">
                  <c:v>0.62191825000000001</c:v>
                </c:pt>
                <c:pt idx="54">
                  <c:v>0.62569023000000001</c:v>
                </c:pt>
                <c:pt idx="55">
                  <c:v>0.62984057999999998</c:v>
                </c:pt>
                <c:pt idx="56">
                  <c:v>0.63323543000000004</c:v>
                </c:pt>
                <c:pt idx="57">
                  <c:v>0.63738552000000004</c:v>
                </c:pt>
                <c:pt idx="58">
                  <c:v>0.64078040999999997</c:v>
                </c:pt>
                <c:pt idx="59">
                  <c:v>0.64493089999999997</c:v>
                </c:pt>
                <c:pt idx="60">
                  <c:v>0.64832592</c:v>
                </c:pt>
                <c:pt idx="61">
                  <c:v>0.65209817000000003</c:v>
                </c:pt>
                <c:pt idx="62">
                  <c:v>0.65587125999999996</c:v>
                </c:pt>
                <c:pt idx="63">
                  <c:v>0.65964411999999994</c:v>
                </c:pt>
                <c:pt idx="64">
                  <c:v>0.66341645999999999</c:v>
                </c:pt>
                <c:pt idx="65">
                  <c:v>0.66718906</c:v>
                </c:pt>
                <c:pt idx="66">
                  <c:v>0.67058428999999997</c:v>
                </c:pt>
                <c:pt idx="67">
                  <c:v>0.67511224000000003</c:v>
                </c:pt>
                <c:pt idx="68">
                  <c:v>0.67850734999999995</c:v>
                </c:pt>
                <c:pt idx="69">
                  <c:v>0.68190267000000004</c:v>
                </c:pt>
                <c:pt idx="70">
                  <c:v>0.68567626000000004</c:v>
                </c:pt>
                <c:pt idx="71">
                  <c:v>0.68982679000000002</c:v>
                </c:pt>
                <c:pt idx="72">
                  <c:v>0.69360010000000005</c:v>
                </c:pt>
                <c:pt idx="73">
                  <c:v>0.69737313999999995</c:v>
                </c:pt>
                <c:pt idx="74">
                  <c:v>0.70114582999999997</c:v>
                </c:pt>
                <c:pt idx="75">
                  <c:v>0.70529702999999999</c:v>
                </c:pt>
                <c:pt idx="76">
                  <c:v>0.70869236000000002</c:v>
                </c:pt>
                <c:pt idx="77">
                  <c:v>0.71246615999999996</c:v>
                </c:pt>
                <c:pt idx="78">
                  <c:v>0.71623981999999997</c:v>
                </c:pt>
                <c:pt idx="79">
                  <c:v>0.72001318000000003</c:v>
                </c:pt>
                <c:pt idx="80">
                  <c:v>0.72378754999999995</c:v>
                </c:pt>
                <c:pt idx="81">
                  <c:v>0.72756217999999995</c:v>
                </c:pt>
                <c:pt idx="82">
                  <c:v>0.73133740000000003</c:v>
                </c:pt>
                <c:pt idx="83">
                  <c:v>0.73511318999999997</c:v>
                </c:pt>
                <c:pt idx="84">
                  <c:v>0.73888893</c:v>
                </c:pt>
                <c:pt idx="85">
                  <c:v>0.74266538000000004</c:v>
                </c:pt>
                <c:pt idx="86">
                  <c:v>0.74644222999999998</c:v>
                </c:pt>
                <c:pt idx="87">
                  <c:v>0.75022036999999997</c:v>
                </c:pt>
                <c:pt idx="88">
                  <c:v>0.75399881000000002</c:v>
                </c:pt>
                <c:pt idx="89">
                  <c:v>0.75777839999999996</c:v>
                </c:pt>
                <c:pt idx="90">
                  <c:v>0.76138731999999998</c:v>
                </c:pt>
                <c:pt idx="91">
                  <c:v>0.76482585000000003</c:v>
                </c:pt>
                <c:pt idx="92">
                  <c:v>0.76792154000000001</c:v>
                </c:pt>
              </c:numCache>
            </c:numRef>
          </c:xVal>
          <c:yVal>
            <c:numRef>
              <c:f>'24.142-F100'!$V$3:$V$95</c:f>
              <c:numCache>
                <c:formatCode>General</c:formatCode>
                <c:ptCount val="93"/>
                <c:pt idx="0">
                  <c:v>261.045413</c:v>
                </c:pt>
                <c:pt idx="1">
                  <c:v>261.01234699999998</c:v>
                </c:pt>
                <c:pt idx="2">
                  <c:v>261.01056199999999</c:v>
                </c:pt>
                <c:pt idx="3">
                  <c:v>261.00877700000001</c:v>
                </c:pt>
                <c:pt idx="4">
                  <c:v>261.00699100000003</c:v>
                </c:pt>
                <c:pt idx="5">
                  <c:v>261.00520599999999</c:v>
                </c:pt>
                <c:pt idx="6">
                  <c:v>261.003421</c:v>
                </c:pt>
                <c:pt idx="7">
                  <c:v>261.06419599999998</c:v>
                </c:pt>
                <c:pt idx="8">
                  <c:v>261.085871</c:v>
                </c:pt>
                <c:pt idx="9">
                  <c:v>261.08408600000001</c:v>
                </c:pt>
                <c:pt idx="10">
                  <c:v>261.08229999999998</c:v>
                </c:pt>
                <c:pt idx="11">
                  <c:v>261.08051499999999</c:v>
                </c:pt>
                <c:pt idx="12">
                  <c:v>261.07873000000001</c:v>
                </c:pt>
                <c:pt idx="13">
                  <c:v>261.07694400000003</c:v>
                </c:pt>
                <c:pt idx="14">
                  <c:v>261.07515899999999</c:v>
                </c:pt>
                <c:pt idx="15">
                  <c:v>261.073374</c:v>
                </c:pt>
                <c:pt idx="16">
                  <c:v>261.07158800000002</c:v>
                </c:pt>
                <c:pt idx="17">
                  <c:v>261.06980299999998</c:v>
                </c:pt>
                <c:pt idx="18">
                  <c:v>261.068018</c:v>
                </c:pt>
                <c:pt idx="19">
                  <c:v>261.06623200000001</c:v>
                </c:pt>
                <c:pt idx="20">
                  <c:v>261.06444699999997</c:v>
                </c:pt>
                <c:pt idx="21">
                  <c:v>261.07830200000001</c:v>
                </c:pt>
                <c:pt idx="22">
                  <c:v>261.14689800000002</c:v>
                </c:pt>
                <c:pt idx="23">
                  <c:v>261.14511199999998</c:v>
                </c:pt>
                <c:pt idx="24">
                  <c:v>261.143327</c:v>
                </c:pt>
                <c:pt idx="25">
                  <c:v>261.14154200000002</c:v>
                </c:pt>
                <c:pt idx="26">
                  <c:v>261.13975599999998</c:v>
                </c:pt>
                <c:pt idx="27">
                  <c:v>261.13797099999999</c:v>
                </c:pt>
                <c:pt idx="28">
                  <c:v>261.13618500000001</c:v>
                </c:pt>
                <c:pt idx="29">
                  <c:v>261.24388199999999</c:v>
                </c:pt>
                <c:pt idx="30">
                  <c:v>261.42195900000002</c:v>
                </c:pt>
                <c:pt idx="31">
                  <c:v>261.47491500000001</c:v>
                </c:pt>
                <c:pt idx="32">
                  <c:v>261.47312899999997</c:v>
                </c:pt>
                <c:pt idx="33">
                  <c:v>261.533905</c:v>
                </c:pt>
                <c:pt idx="34">
                  <c:v>261.62596100000002</c:v>
                </c:pt>
                <c:pt idx="35">
                  <c:v>261.81967800000001</c:v>
                </c:pt>
                <c:pt idx="36">
                  <c:v>261.943015</c:v>
                </c:pt>
                <c:pt idx="37">
                  <c:v>262.08199200000001</c:v>
                </c:pt>
                <c:pt idx="38">
                  <c:v>262.25224900000001</c:v>
                </c:pt>
                <c:pt idx="39">
                  <c:v>262.32084500000002</c:v>
                </c:pt>
                <c:pt idx="40">
                  <c:v>262.35816</c:v>
                </c:pt>
                <c:pt idx="41">
                  <c:v>262.50495699999999</c:v>
                </c:pt>
                <c:pt idx="42">
                  <c:v>262.55620099999999</c:v>
                </c:pt>
                <c:pt idx="43">
                  <c:v>262.85329100000001</c:v>
                </c:pt>
                <c:pt idx="44">
                  <c:v>263.06264900000002</c:v>
                </c:pt>
                <c:pt idx="45">
                  <c:v>263.27982700000001</c:v>
                </c:pt>
                <c:pt idx="46">
                  <c:v>263.48136399999999</c:v>
                </c:pt>
                <c:pt idx="47">
                  <c:v>263.620341</c:v>
                </c:pt>
                <c:pt idx="48">
                  <c:v>263.92354</c:v>
                </c:pt>
                <c:pt idx="49">
                  <c:v>264.10161799999997</c:v>
                </c:pt>
                <c:pt idx="50">
                  <c:v>264.36571600000002</c:v>
                </c:pt>
                <c:pt idx="51">
                  <c:v>264.69237600000002</c:v>
                </c:pt>
                <c:pt idx="52">
                  <c:v>264.95647400000001</c:v>
                </c:pt>
                <c:pt idx="53">
                  <c:v>265.20493299999998</c:v>
                </c:pt>
                <c:pt idx="54">
                  <c:v>265.43775099999999</c:v>
                </c:pt>
                <c:pt idx="55">
                  <c:v>265.85025300000001</c:v>
                </c:pt>
                <c:pt idx="56">
                  <c:v>266.12234999999998</c:v>
                </c:pt>
                <c:pt idx="57">
                  <c:v>266.487932</c:v>
                </c:pt>
                <c:pt idx="58">
                  <c:v>266.76784900000001</c:v>
                </c:pt>
                <c:pt idx="59">
                  <c:v>267.20381200000003</c:v>
                </c:pt>
                <c:pt idx="60">
                  <c:v>267.50718999999998</c:v>
                </c:pt>
                <c:pt idx="61">
                  <c:v>267.78692799999999</c:v>
                </c:pt>
                <c:pt idx="62">
                  <c:v>268.21524899999997</c:v>
                </c:pt>
                <c:pt idx="63">
                  <c:v>268.60446999999999</c:v>
                </c:pt>
                <c:pt idx="64">
                  <c:v>268.89984900000002</c:v>
                </c:pt>
                <c:pt idx="65">
                  <c:v>269.24214899999998</c:v>
                </c:pt>
                <c:pt idx="66">
                  <c:v>269.58291700000001</c:v>
                </c:pt>
                <c:pt idx="67">
                  <c:v>270.03605099999999</c:v>
                </c:pt>
                <c:pt idx="68">
                  <c:v>270.35506900000001</c:v>
                </c:pt>
                <c:pt idx="69">
                  <c:v>270.711477</c:v>
                </c:pt>
                <c:pt idx="70">
                  <c:v>271.22753</c:v>
                </c:pt>
                <c:pt idx="71">
                  <c:v>271.671313</c:v>
                </c:pt>
                <c:pt idx="72">
                  <c:v>272.138734</c:v>
                </c:pt>
                <c:pt idx="73">
                  <c:v>272.559235</c:v>
                </c:pt>
                <c:pt idx="74">
                  <c:v>272.91717499999999</c:v>
                </c:pt>
                <c:pt idx="75">
                  <c:v>273.47825999999998</c:v>
                </c:pt>
                <c:pt idx="76">
                  <c:v>273.83637800000002</c:v>
                </c:pt>
                <c:pt idx="77">
                  <c:v>274.38982099999998</c:v>
                </c:pt>
                <c:pt idx="78">
                  <c:v>274.919804</c:v>
                </c:pt>
                <c:pt idx="79">
                  <c:v>275.39504499999998</c:v>
                </c:pt>
                <c:pt idx="80">
                  <c:v>276.05014999999997</c:v>
                </c:pt>
                <c:pt idx="81">
                  <c:v>276.75217500000002</c:v>
                </c:pt>
                <c:pt idx="82">
                  <c:v>277.55586199999999</c:v>
                </c:pt>
                <c:pt idx="83">
                  <c:v>278.46120999999999</c:v>
                </c:pt>
                <c:pt idx="84">
                  <c:v>279.35873800000002</c:v>
                </c:pt>
                <c:pt idx="85">
                  <c:v>280.38138700000002</c:v>
                </c:pt>
                <c:pt idx="86">
                  <c:v>281.47441800000001</c:v>
                </c:pt>
                <c:pt idx="87">
                  <c:v>282.79423300000002</c:v>
                </c:pt>
                <c:pt idx="88">
                  <c:v>284.16878800000001</c:v>
                </c:pt>
                <c:pt idx="89">
                  <c:v>285.746666</c:v>
                </c:pt>
                <c:pt idx="90">
                  <c:v>287.45131099999998</c:v>
                </c:pt>
                <c:pt idx="91">
                  <c:v>289.33355399999999</c:v>
                </c:pt>
                <c:pt idx="92">
                  <c:v>291.20520599999998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659C-124E-BCC9-2C7A7AECD63B}"/>
            </c:ext>
          </c:extLst>
        </c:ser>
        <c:ser>
          <c:idx val="12"/>
          <c:order val="9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'24.142-F100'!$U$3:$U$95</c:f>
              <c:numCache>
                <c:formatCode>General</c:formatCode>
                <c:ptCount val="93"/>
                <c:pt idx="0">
                  <c:v>0.42204954</c:v>
                </c:pt>
                <c:pt idx="1">
                  <c:v>0.42582002000000002</c:v>
                </c:pt>
                <c:pt idx="2">
                  <c:v>0.42959067000000001</c:v>
                </c:pt>
                <c:pt idx="3">
                  <c:v>0.43336131999999999</c:v>
                </c:pt>
                <c:pt idx="4">
                  <c:v>0.43713197999999998</c:v>
                </c:pt>
                <c:pt idx="5">
                  <c:v>0.44090263000000002</c:v>
                </c:pt>
                <c:pt idx="6">
                  <c:v>0.44467328</c:v>
                </c:pt>
                <c:pt idx="7">
                  <c:v>0.44844429000000002</c:v>
                </c:pt>
                <c:pt idx="8">
                  <c:v>0.45221507999999999</c:v>
                </c:pt>
                <c:pt idx="9">
                  <c:v>0.45598572999999998</c:v>
                </c:pt>
                <c:pt idx="10">
                  <c:v>0.45975638000000002</c:v>
                </c:pt>
                <c:pt idx="11">
                  <c:v>0.46352704</c:v>
                </c:pt>
                <c:pt idx="12">
                  <c:v>0.46729768999999999</c:v>
                </c:pt>
                <c:pt idx="13">
                  <c:v>0.47106833999999997</c:v>
                </c:pt>
                <c:pt idx="14">
                  <c:v>0.47483900000000001</c:v>
                </c:pt>
                <c:pt idx="15">
                  <c:v>0.47860965</c:v>
                </c:pt>
                <c:pt idx="16">
                  <c:v>0.48238029999999998</c:v>
                </c:pt>
                <c:pt idx="17">
                  <c:v>0.48615096000000002</c:v>
                </c:pt>
                <c:pt idx="18">
                  <c:v>0.48992161000000001</c:v>
                </c:pt>
                <c:pt idx="19">
                  <c:v>0.49369225999999999</c:v>
                </c:pt>
                <c:pt idx="20">
                  <c:v>0.49746291999999998</c:v>
                </c:pt>
                <c:pt idx="21">
                  <c:v>0.50123366000000003</c:v>
                </c:pt>
                <c:pt idx="22">
                  <c:v>0.50500471000000002</c:v>
                </c:pt>
                <c:pt idx="23">
                  <c:v>0.50877536000000001</c:v>
                </c:pt>
                <c:pt idx="24">
                  <c:v>0.51254602000000005</c:v>
                </c:pt>
                <c:pt idx="25">
                  <c:v>0.51631667000000003</c:v>
                </c:pt>
                <c:pt idx="26">
                  <c:v>0.52008732000000002</c:v>
                </c:pt>
                <c:pt idx="27">
                  <c:v>0.52385797999999995</c:v>
                </c:pt>
                <c:pt idx="28">
                  <c:v>0.52762863000000004</c:v>
                </c:pt>
                <c:pt idx="29">
                  <c:v>0.53139990000000004</c:v>
                </c:pt>
                <c:pt idx="30">
                  <c:v>0.53517157999999998</c:v>
                </c:pt>
                <c:pt idx="31">
                  <c:v>0.53894253999999997</c:v>
                </c:pt>
                <c:pt idx="32">
                  <c:v>0.54271318999999996</c:v>
                </c:pt>
                <c:pt idx="33">
                  <c:v>0.54648419999999998</c:v>
                </c:pt>
                <c:pt idx="34">
                  <c:v>0.55025537999999996</c:v>
                </c:pt>
                <c:pt idx="35">
                  <c:v>0.55402713999999997</c:v>
                </c:pt>
                <c:pt idx="36">
                  <c:v>0.55779851000000003</c:v>
                </c:pt>
                <c:pt idx="37">
                  <c:v>0.56156996000000003</c:v>
                </c:pt>
                <c:pt idx="38">
                  <c:v>0.56534158000000001</c:v>
                </c:pt>
                <c:pt idx="39">
                  <c:v>0.56911263000000001</c:v>
                </c:pt>
                <c:pt idx="40">
                  <c:v>0.57288351000000004</c:v>
                </c:pt>
                <c:pt idx="41">
                  <c:v>0.57665500000000003</c:v>
                </c:pt>
                <c:pt idx="42">
                  <c:v>0.58042596000000002</c:v>
                </c:pt>
                <c:pt idx="43">
                  <c:v>0.58419829999999995</c:v>
                </c:pt>
                <c:pt idx="44">
                  <c:v>0.58797014999999997</c:v>
                </c:pt>
                <c:pt idx="45">
                  <c:v>0.59174203999999997</c:v>
                </c:pt>
                <c:pt idx="46">
                  <c:v>0.59551385000000001</c:v>
                </c:pt>
                <c:pt idx="47">
                  <c:v>0.59928530000000002</c:v>
                </c:pt>
                <c:pt idx="48">
                  <c:v>0.60305768000000004</c:v>
                </c:pt>
                <c:pt idx="49">
                  <c:v>0.60682935000000005</c:v>
                </c:pt>
                <c:pt idx="50">
                  <c:v>0.61060150999999996</c:v>
                </c:pt>
                <c:pt idx="51">
                  <c:v>0.61437401999999997</c:v>
                </c:pt>
                <c:pt idx="52">
                  <c:v>0.61814617999999999</c:v>
                </c:pt>
                <c:pt idx="53">
                  <c:v>0.62191825000000001</c:v>
                </c:pt>
                <c:pt idx="54">
                  <c:v>0.62569023000000001</c:v>
                </c:pt>
                <c:pt idx="55">
                  <c:v>0.62984057999999998</c:v>
                </c:pt>
                <c:pt idx="56">
                  <c:v>0.63323543000000004</c:v>
                </c:pt>
                <c:pt idx="57">
                  <c:v>0.63738552000000004</c:v>
                </c:pt>
                <c:pt idx="58">
                  <c:v>0.64078040999999997</c:v>
                </c:pt>
                <c:pt idx="59">
                  <c:v>0.64493089999999997</c:v>
                </c:pt>
                <c:pt idx="60">
                  <c:v>0.64832592</c:v>
                </c:pt>
                <c:pt idx="61">
                  <c:v>0.65209817000000003</c:v>
                </c:pt>
                <c:pt idx="62">
                  <c:v>0.65587125999999996</c:v>
                </c:pt>
                <c:pt idx="63">
                  <c:v>0.65964411999999994</c:v>
                </c:pt>
                <c:pt idx="64">
                  <c:v>0.66341645999999999</c:v>
                </c:pt>
                <c:pt idx="65">
                  <c:v>0.66718906</c:v>
                </c:pt>
                <c:pt idx="66">
                  <c:v>0.67058428999999997</c:v>
                </c:pt>
                <c:pt idx="67">
                  <c:v>0.67511224000000003</c:v>
                </c:pt>
                <c:pt idx="68">
                  <c:v>0.67850734999999995</c:v>
                </c:pt>
                <c:pt idx="69">
                  <c:v>0.68190267000000004</c:v>
                </c:pt>
                <c:pt idx="70">
                  <c:v>0.68567626000000004</c:v>
                </c:pt>
                <c:pt idx="71">
                  <c:v>0.68982679000000002</c:v>
                </c:pt>
                <c:pt idx="72">
                  <c:v>0.69360010000000005</c:v>
                </c:pt>
                <c:pt idx="73">
                  <c:v>0.69737313999999995</c:v>
                </c:pt>
                <c:pt idx="74">
                  <c:v>0.70114582999999997</c:v>
                </c:pt>
                <c:pt idx="75">
                  <c:v>0.70529702999999999</c:v>
                </c:pt>
                <c:pt idx="76">
                  <c:v>0.70869236000000002</c:v>
                </c:pt>
                <c:pt idx="77">
                  <c:v>0.71246615999999996</c:v>
                </c:pt>
                <c:pt idx="78">
                  <c:v>0.71623981999999997</c:v>
                </c:pt>
                <c:pt idx="79">
                  <c:v>0.72001318000000003</c:v>
                </c:pt>
                <c:pt idx="80">
                  <c:v>0.72378754999999995</c:v>
                </c:pt>
                <c:pt idx="81">
                  <c:v>0.72756217999999995</c:v>
                </c:pt>
                <c:pt idx="82">
                  <c:v>0.73133740000000003</c:v>
                </c:pt>
                <c:pt idx="83">
                  <c:v>0.73511318999999997</c:v>
                </c:pt>
                <c:pt idx="84">
                  <c:v>0.73888893</c:v>
                </c:pt>
                <c:pt idx="85">
                  <c:v>0.74266538000000004</c:v>
                </c:pt>
                <c:pt idx="86">
                  <c:v>0.74644222999999998</c:v>
                </c:pt>
                <c:pt idx="87">
                  <c:v>0.75022036999999997</c:v>
                </c:pt>
                <c:pt idx="88">
                  <c:v>0.75399881000000002</c:v>
                </c:pt>
                <c:pt idx="89">
                  <c:v>0.75777839999999996</c:v>
                </c:pt>
                <c:pt idx="90">
                  <c:v>0.76138731999999998</c:v>
                </c:pt>
                <c:pt idx="91">
                  <c:v>0.76482585000000003</c:v>
                </c:pt>
                <c:pt idx="92">
                  <c:v>0.76792154000000001</c:v>
                </c:pt>
              </c:numCache>
            </c:numRef>
          </c:xVal>
          <c:yVal>
            <c:numRef>
              <c:f>'24.142-F100'!$W$3:$W$95</c:f>
              <c:numCache>
                <c:formatCode>General</c:formatCode>
                <c:ptCount val="93"/>
                <c:pt idx="0">
                  <c:v>260.81196287721394</c:v>
                </c:pt>
                <c:pt idx="1">
                  <c:v>260.84342969284853</c:v>
                </c:pt>
                <c:pt idx="2">
                  <c:v>260.87688140618724</c:v>
                </c:pt>
                <c:pt idx="3">
                  <c:v>260.91238160678705</c:v>
                </c:pt>
                <c:pt idx="4">
                  <c:v>260.94999600089238</c:v>
                </c:pt>
                <c:pt idx="5">
                  <c:v>260.98979067169699</c:v>
                </c:pt>
                <c:pt idx="6">
                  <c:v>261.03183271911433</c:v>
                </c:pt>
                <c:pt idx="7">
                  <c:v>261.07619425743457</c:v>
                </c:pt>
                <c:pt idx="8">
                  <c:v>261.12293717793546</c:v>
                </c:pt>
                <c:pt idx="9">
                  <c:v>261.172131565862</c:v>
                </c:pt>
                <c:pt idx="10">
                  <c:v>261.22384944658791</c:v>
                </c:pt>
                <c:pt idx="11">
                  <c:v>261.27816225683046</c:v>
                </c:pt>
                <c:pt idx="12">
                  <c:v>261.33514200502992</c:v>
                </c:pt>
                <c:pt idx="13">
                  <c:v>261.39486219003828</c:v>
                </c:pt>
                <c:pt idx="14">
                  <c:v>261.45739745863727</c:v>
                </c:pt>
                <c:pt idx="15">
                  <c:v>261.52282313451167</c:v>
                </c:pt>
                <c:pt idx="16">
                  <c:v>261.59121627464401</c:v>
                </c:pt>
                <c:pt idx="17">
                  <c:v>261.66265527130361</c:v>
                </c:pt>
                <c:pt idx="18">
                  <c:v>261.73721931496755</c:v>
                </c:pt>
                <c:pt idx="19">
                  <c:v>261.81498960021543</c:v>
                </c:pt>
                <c:pt idx="20">
                  <c:v>261.89604886792614</c:v>
                </c:pt>
                <c:pt idx="21">
                  <c:v>261.98048285359073</c:v>
                </c:pt>
                <c:pt idx="22">
                  <c:v>262.0683830242549</c:v>
                </c:pt>
                <c:pt idx="23">
                  <c:v>262.15982023793384</c:v>
                </c:pt>
                <c:pt idx="24">
                  <c:v>262.2548932463726</c:v>
                </c:pt>
                <c:pt idx="25">
                  <c:v>262.35369282327792</c:v>
                </c:pt>
                <c:pt idx="26">
                  <c:v>262.45631250812596</c:v>
                </c:pt>
                <c:pt idx="27">
                  <c:v>262.56284799199778</c:v>
                </c:pt>
                <c:pt idx="28">
                  <c:v>262.67339632524931</c:v>
                </c:pt>
                <c:pt idx="29">
                  <c:v>262.7880769149977</c:v>
                </c:pt>
                <c:pt idx="30">
                  <c:v>262.90698748638067</c:v>
                </c:pt>
                <c:pt idx="31">
                  <c:v>263.03019684195687</c:v>
                </c:pt>
                <c:pt idx="32">
                  <c:v>263.15782419010446</c:v>
                </c:pt>
                <c:pt idx="33">
                  <c:v>263.29000267328456</c:v>
                </c:pt>
                <c:pt idx="34">
                  <c:v>263.42683990102603</c:v>
                </c:pt>
                <c:pt idx="35">
                  <c:v>263.56846855031608</c:v>
                </c:pt>
                <c:pt idx="36">
                  <c:v>263.7149721692204</c:v>
                </c:pt>
                <c:pt idx="37">
                  <c:v>263.86649137945528</c:v>
                </c:pt>
                <c:pt idx="38">
                  <c:v>264.02315678445177</c:v>
                </c:pt>
                <c:pt idx="39">
                  <c:v>264.18506696788825</c:v>
                </c:pt>
                <c:pt idx="40">
                  <c:v>264.35237152013042</c:v>
                </c:pt>
                <c:pt idx="41">
                  <c:v>264.5252440250016</c:v>
                </c:pt>
                <c:pt idx="42">
                  <c:v>264.70377464574614</c:v>
                </c:pt>
                <c:pt idx="43">
                  <c:v>264.8882024902224</c:v>
                </c:pt>
                <c:pt idx="44">
                  <c:v>265.07858960785671</c:v>
                </c:pt>
                <c:pt idx="45">
                  <c:v>265.27511796349131</c:v>
                </c:pt>
                <c:pt idx="46">
                  <c:v>265.47794258348046</c:v>
                </c:pt>
                <c:pt idx="47">
                  <c:v>265.68721400534383</c:v>
                </c:pt>
                <c:pt idx="48">
                  <c:v>265.90317764622807</c:v>
                </c:pt>
                <c:pt idx="49">
                  <c:v>266.12591842841846</c:v>
                </c:pt>
                <c:pt idx="50">
                  <c:v>266.35569105975736</c:v>
                </c:pt>
                <c:pt idx="51">
                  <c:v>266.59268031467747</c:v>
                </c:pt>
                <c:pt idx="52">
                  <c:v>266.83703998165186</c:v>
                </c:pt>
                <c:pt idx="53">
                  <c:v>267.08899050459274</c:v>
                </c:pt>
                <c:pt idx="54">
                  <c:v>267.3487437247681</c:v>
                </c:pt>
                <c:pt idx="55">
                  <c:v>267.64383908647346</c:v>
                </c:pt>
                <c:pt idx="56">
                  <c:v>267.89265751275269</c:v>
                </c:pt>
                <c:pt idx="57">
                  <c:v>268.20619501933851</c:v>
                </c:pt>
                <c:pt idx="58">
                  <c:v>268.47055353582272</c:v>
                </c:pt>
                <c:pt idx="59">
                  <c:v>268.80367169397033</c:v>
                </c:pt>
                <c:pt idx="60">
                  <c:v>269.08450374797224</c:v>
                </c:pt>
                <c:pt idx="61">
                  <c:v>269.40561379224471</c:v>
                </c:pt>
                <c:pt idx="62">
                  <c:v>269.73662920076322</c:v>
                </c:pt>
                <c:pt idx="63">
                  <c:v>270.07775886355972</c:v>
                </c:pt>
                <c:pt idx="64">
                  <c:v>270.42928639438196</c:v>
                </c:pt>
                <c:pt idx="65">
                  <c:v>270.79160949198746</c:v>
                </c:pt>
                <c:pt idx="66">
                  <c:v>271.12717984125635</c:v>
                </c:pt>
                <c:pt idx="67">
                  <c:v>271.58915562535753</c:v>
                </c:pt>
                <c:pt idx="68">
                  <c:v>271.94673678611179</c:v>
                </c:pt>
                <c:pt idx="69">
                  <c:v>272.31424091780718</c:v>
                </c:pt>
                <c:pt idx="70">
                  <c:v>272.73466394833099</c:v>
                </c:pt>
                <c:pt idx="71">
                  <c:v>273.21212952144401</c:v>
                </c:pt>
                <c:pt idx="72">
                  <c:v>273.6603588799818</c:v>
                </c:pt>
                <c:pt idx="73">
                  <c:v>274.12251712534851</c:v>
                </c:pt>
                <c:pt idx="74">
                  <c:v>274.59907628476935</c:v>
                </c:pt>
                <c:pt idx="75">
                  <c:v>275.14078396257298</c:v>
                </c:pt>
                <c:pt idx="76">
                  <c:v>275.59825326188707</c:v>
                </c:pt>
                <c:pt idx="77">
                  <c:v>276.12375616582085</c:v>
                </c:pt>
                <c:pt idx="78">
                  <c:v>276.67001661699192</c:v>
                </c:pt>
                <c:pt idx="79">
                  <c:v>277.24092137701047</c:v>
                </c:pt>
                <c:pt idx="80">
                  <c:v>277.84159626915687</c:v>
                </c:pt>
                <c:pt idx="81">
                  <c:v>278.47786708026524</c:v>
                </c:pt>
                <c:pt idx="82">
                  <c:v>279.15674496640622</c:v>
                </c:pt>
                <c:pt idx="83">
                  <c:v>279.88620622191229</c:v>
                </c:pt>
                <c:pt idx="84">
                  <c:v>280.67511969677571</c:v>
                </c:pt>
                <c:pt idx="85">
                  <c:v>281.53366148620637</c:v>
                </c:pt>
                <c:pt idx="86">
                  <c:v>282.47282054639493</c:v>
                </c:pt>
                <c:pt idx="87">
                  <c:v>283.50493756391091</c:v>
                </c:pt>
                <c:pt idx="88">
                  <c:v>284.64290379152141</c:v>
                </c:pt>
                <c:pt idx="89">
                  <c:v>285.90118625843991</c:v>
                </c:pt>
                <c:pt idx="90">
                  <c:v>287.22859140123285</c:v>
                </c:pt>
                <c:pt idx="91">
                  <c:v>288.6208992310037</c:v>
                </c:pt>
                <c:pt idx="92">
                  <c:v>289.99174846292425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A7-A743-A0BB-660A203930D3}"/>
            </c:ext>
          </c:extLst>
        </c:ser>
        <c:ser>
          <c:idx val="3"/>
          <c:order val="10"/>
          <c:tx>
            <c:v>cl0.35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'24.142-F100'!$O$3:$O$95</c:f>
              <c:numCache>
                <c:formatCode>General</c:formatCode>
                <c:ptCount val="93"/>
                <c:pt idx="0">
                  <c:v>0.42126844000000002</c:v>
                </c:pt>
                <c:pt idx="1">
                  <c:v>0.42503869999999999</c:v>
                </c:pt>
                <c:pt idx="2">
                  <c:v>0.42880940000000001</c:v>
                </c:pt>
                <c:pt idx="3">
                  <c:v>0.43258023000000001</c:v>
                </c:pt>
                <c:pt idx="4">
                  <c:v>0.43635091999999998</c:v>
                </c:pt>
                <c:pt idx="5">
                  <c:v>0.44012161999999999</c:v>
                </c:pt>
                <c:pt idx="6">
                  <c:v>0.44389227999999997</c:v>
                </c:pt>
                <c:pt idx="7">
                  <c:v>0.44766293000000001</c:v>
                </c:pt>
                <c:pt idx="8">
                  <c:v>0.45143358</c:v>
                </c:pt>
                <c:pt idx="9">
                  <c:v>0.45520423999999998</c:v>
                </c:pt>
                <c:pt idx="10">
                  <c:v>0.45897489000000002</c:v>
                </c:pt>
                <c:pt idx="11">
                  <c:v>0.46274541000000002</c:v>
                </c:pt>
                <c:pt idx="12">
                  <c:v>0.46651610999999998</c:v>
                </c:pt>
                <c:pt idx="13">
                  <c:v>0.47028684999999998</c:v>
                </c:pt>
                <c:pt idx="14">
                  <c:v>0.47405705999999997</c:v>
                </c:pt>
                <c:pt idx="15">
                  <c:v>0.47782766999999998</c:v>
                </c:pt>
                <c:pt idx="16">
                  <c:v>0.48159832000000002</c:v>
                </c:pt>
                <c:pt idx="17">
                  <c:v>0.48536906000000002</c:v>
                </c:pt>
                <c:pt idx="18">
                  <c:v>0.48914012000000001</c:v>
                </c:pt>
                <c:pt idx="19">
                  <c:v>0.49291108</c:v>
                </c:pt>
                <c:pt idx="20">
                  <c:v>0.49668191</c:v>
                </c:pt>
                <c:pt idx="21">
                  <c:v>0.50045295999999995</c:v>
                </c:pt>
                <c:pt idx="22">
                  <c:v>0.50422445999999999</c:v>
                </c:pt>
                <c:pt idx="23">
                  <c:v>0.50799541999999998</c:v>
                </c:pt>
                <c:pt idx="24">
                  <c:v>0.51176681999999996</c:v>
                </c:pt>
                <c:pt idx="25">
                  <c:v>0.5155381</c:v>
                </c:pt>
                <c:pt idx="26">
                  <c:v>0.51930924000000001</c:v>
                </c:pt>
                <c:pt idx="27">
                  <c:v>0.52308041999999999</c:v>
                </c:pt>
                <c:pt idx="28">
                  <c:v>0.52685161000000003</c:v>
                </c:pt>
                <c:pt idx="29">
                  <c:v>0.53062372000000002</c:v>
                </c:pt>
                <c:pt idx="30">
                  <c:v>0.53439477000000002</c:v>
                </c:pt>
                <c:pt idx="31">
                  <c:v>0.53816626999999995</c:v>
                </c:pt>
                <c:pt idx="32">
                  <c:v>0.54193807000000005</c:v>
                </c:pt>
                <c:pt idx="33">
                  <c:v>0.54570978999999997</c:v>
                </c:pt>
                <c:pt idx="34">
                  <c:v>0.54948158999999996</c:v>
                </c:pt>
                <c:pt idx="35">
                  <c:v>0.55325338999999996</c:v>
                </c:pt>
                <c:pt idx="36">
                  <c:v>0.55702523999999998</c:v>
                </c:pt>
                <c:pt idx="37">
                  <c:v>0.56079696000000001</c:v>
                </c:pt>
                <c:pt idx="38">
                  <c:v>0.56456956000000003</c:v>
                </c:pt>
                <c:pt idx="39">
                  <c:v>0.56834203000000005</c:v>
                </c:pt>
                <c:pt idx="40">
                  <c:v>0.57211405000000004</c:v>
                </c:pt>
                <c:pt idx="41">
                  <c:v>0.57588594999999998</c:v>
                </c:pt>
                <c:pt idx="42">
                  <c:v>0.58003643999999999</c:v>
                </c:pt>
                <c:pt idx="43">
                  <c:v>0.58343159</c:v>
                </c:pt>
                <c:pt idx="44">
                  <c:v>0.58720375000000002</c:v>
                </c:pt>
                <c:pt idx="45">
                  <c:v>0.59097622000000005</c:v>
                </c:pt>
                <c:pt idx="46">
                  <c:v>0.59474903999999995</c:v>
                </c:pt>
                <c:pt idx="47">
                  <c:v>0.59852141999999997</c:v>
                </c:pt>
                <c:pt idx="48">
                  <c:v>0.60267115999999998</c:v>
                </c:pt>
                <c:pt idx="49">
                  <c:v>0.60568801999999999</c:v>
                </c:pt>
                <c:pt idx="50">
                  <c:v>0.60983834000000003</c:v>
                </c:pt>
                <c:pt idx="51">
                  <c:v>0.61361116000000004</c:v>
                </c:pt>
                <c:pt idx="52">
                  <c:v>0.61738309999999996</c:v>
                </c:pt>
                <c:pt idx="53">
                  <c:v>0.62115494000000004</c:v>
                </c:pt>
                <c:pt idx="54">
                  <c:v>0.62492718999999997</c:v>
                </c:pt>
                <c:pt idx="55">
                  <c:v>0.62907763999999999</c:v>
                </c:pt>
                <c:pt idx="56">
                  <c:v>0.63247176999999999</c:v>
                </c:pt>
                <c:pt idx="57">
                  <c:v>0.63624389000000003</c:v>
                </c:pt>
                <c:pt idx="58">
                  <c:v>0.63963815999999996</c:v>
                </c:pt>
                <c:pt idx="59">
                  <c:v>0.64416561000000006</c:v>
                </c:pt>
                <c:pt idx="60">
                  <c:v>0.64756035999999995</c:v>
                </c:pt>
                <c:pt idx="61">
                  <c:v>0.65133185999999998</c:v>
                </c:pt>
                <c:pt idx="62">
                  <c:v>0.65510347999999996</c:v>
                </c:pt>
                <c:pt idx="63">
                  <c:v>0.65887554999999998</c:v>
                </c:pt>
                <c:pt idx="64">
                  <c:v>0.66264758000000001</c:v>
                </c:pt>
                <c:pt idx="65">
                  <c:v>0.66642014000000005</c:v>
                </c:pt>
                <c:pt idx="66">
                  <c:v>0.67019225000000004</c:v>
                </c:pt>
                <c:pt idx="67">
                  <c:v>0.67396445000000005</c:v>
                </c:pt>
                <c:pt idx="68">
                  <c:v>0.67773678999999998</c:v>
                </c:pt>
                <c:pt idx="69">
                  <c:v>0.68150960999999999</c:v>
                </c:pt>
                <c:pt idx="70">
                  <c:v>0.68528243</c:v>
                </c:pt>
                <c:pt idx="71">
                  <c:v>0.68905437000000003</c:v>
                </c:pt>
                <c:pt idx="72">
                  <c:v>0.69282767999999995</c:v>
                </c:pt>
                <c:pt idx="73">
                  <c:v>0.69660107999999998</c:v>
                </c:pt>
                <c:pt idx="74">
                  <c:v>0.70037393999999997</c:v>
                </c:pt>
                <c:pt idx="75">
                  <c:v>0.70414715999999999</c:v>
                </c:pt>
                <c:pt idx="76">
                  <c:v>0.70792082999999995</c:v>
                </c:pt>
                <c:pt idx="77">
                  <c:v>0.71169417999999995</c:v>
                </c:pt>
                <c:pt idx="78">
                  <c:v>0.71546851</c:v>
                </c:pt>
                <c:pt idx="79">
                  <c:v>0.71924204000000003</c:v>
                </c:pt>
                <c:pt idx="80">
                  <c:v>0.72301694000000005</c:v>
                </c:pt>
                <c:pt idx="81">
                  <c:v>0.72679095999999999</c:v>
                </c:pt>
                <c:pt idx="82">
                  <c:v>0.73056546</c:v>
                </c:pt>
                <c:pt idx="83">
                  <c:v>0.73433996999999995</c:v>
                </c:pt>
                <c:pt idx="84">
                  <c:v>0.73811486999999998</c:v>
                </c:pt>
                <c:pt idx="85">
                  <c:v>0.74189013000000004</c:v>
                </c:pt>
                <c:pt idx="86">
                  <c:v>0.74566555999999995</c:v>
                </c:pt>
                <c:pt idx="87">
                  <c:v>0.74944153000000002</c:v>
                </c:pt>
                <c:pt idx="88">
                  <c:v>0.75321806999999996</c:v>
                </c:pt>
                <c:pt idx="89">
                  <c:v>0.75699470000000002</c:v>
                </c:pt>
                <c:pt idx="90">
                  <c:v>0.76077198999999995</c:v>
                </c:pt>
                <c:pt idx="91">
                  <c:v>0.76454964000000003</c:v>
                </c:pt>
                <c:pt idx="92">
                  <c:v>0.7681559</c:v>
                </c:pt>
              </c:numCache>
            </c:numRef>
          </c:xVal>
          <c:yVal>
            <c:numRef>
              <c:f>'24.142-F100'!$P$3:$P$95</c:f>
              <c:numCache>
                <c:formatCode>General</c:formatCode>
                <c:ptCount val="93"/>
                <c:pt idx="0">
                  <c:v>244.169928</c:v>
                </c:pt>
                <c:pt idx="1">
                  <c:v>244.09776099999999</c:v>
                </c:pt>
                <c:pt idx="2">
                  <c:v>244.10379599999999</c:v>
                </c:pt>
                <c:pt idx="3">
                  <c:v>244.13329100000001</c:v>
                </c:pt>
                <c:pt idx="4">
                  <c:v>244.13932600000001</c:v>
                </c:pt>
                <c:pt idx="5">
                  <c:v>244.14536100000001</c:v>
                </c:pt>
                <c:pt idx="6">
                  <c:v>244.143575</c:v>
                </c:pt>
                <c:pt idx="7">
                  <c:v>244.14178999999999</c:v>
                </c:pt>
                <c:pt idx="8">
                  <c:v>244.140005</c:v>
                </c:pt>
                <c:pt idx="9">
                  <c:v>244.13821899999999</c:v>
                </c:pt>
                <c:pt idx="10">
                  <c:v>244.13643400000001</c:v>
                </c:pt>
                <c:pt idx="11">
                  <c:v>244.111188</c:v>
                </c:pt>
                <c:pt idx="12">
                  <c:v>244.117223</c:v>
                </c:pt>
                <c:pt idx="13">
                  <c:v>244.131078</c:v>
                </c:pt>
                <c:pt idx="14">
                  <c:v>244.05109100000001</c:v>
                </c:pt>
                <c:pt idx="15">
                  <c:v>244.04148599999999</c:v>
                </c:pt>
                <c:pt idx="16">
                  <c:v>244.03970100000001</c:v>
                </c:pt>
                <c:pt idx="17">
                  <c:v>244.05355499999999</c:v>
                </c:pt>
                <c:pt idx="18">
                  <c:v>244.122151</c:v>
                </c:pt>
                <c:pt idx="19">
                  <c:v>244.175107</c:v>
                </c:pt>
                <c:pt idx="20">
                  <c:v>244.20460199999999</c:v>
                </c:pt>
                <c:pt idx="21">
                  <c:v>244.27319700000001</c:v>
                </c:pt>
                <c:pt idx="22">
                  <c:v>244.419994</c:v>
                </c:pt>
                <c:pt idx="23">
                  <c:v>244.47295</c:v>
                </c:pt>
                <c:pt idx="24">
                  <c:v>244.604106</c:v>
                </c:pt>
                <c:pt idx="25">
                  <c:v>244.711803</c:v>
                </c:pt>
                <c:pt idx="26">
                  <c:v>244.79603900000001</c:v>
                </c:pt>
                <c:pt idx="27">
                  <c:v>244.88809499999999</c:v>
                </c:pt>
                <c:pt idx="28">
                  <c:v>244.98015100000001</c:v>
                </c:pt>
                <c:pt idx="29">
                  <c:v>245.23642899999999</c:v>
                </c:pt>
                <c:pt idx="30">
                  <c:v>245.305025</c:v>
                </c:pt>
                <c:pt idx="31">
                  <c:v>245.45182199999999</c:v>
                </c:pt>
                <c:pt idx="32">
                  <c:v>245.65335899999999</c:v>
                </c:pt>
                <c:pt idx="33">
                  <c:v>245.839257</c:v>
                </c:pt>
                <c:pt idx="34">
                  <c:v>246.04079400000001</c:v>
                </c:pt>
                <c:pt idx="35">
                  <c:v>246.242332</c:v>
                </c:pt>
                <c:pt idx="36">
                  <c:v>246.45169000000001</c:v>
                </c:pt>
                <c:pt idx="37">
                  <c:v>246.637587</c:v>
                </c:pt>
                <c:pt idx="38">
                  <c:v>246.97988699999999</c:v>
                </c:pt>
                <c:pt idx="39">
                  <c:v>247.29872599999999</c:v>
                </c:pt>
                <c:pt idx="40">
                  <c:v>247.539365</c:v>
                </c:pt>
                <c:pt idx="41">
                  <c:v>247.75654299999999</c:v>
                </c:pt>
                <c:pt idx="42">
                  <c:v>248.19250500000001</c:v>
                </c:pt>
                <c:pt idx="43">
                  <c:v>248.51934299999999</c:v>
                </c:pt>
                <c:pt idx="44">
                  <c:v>248.78344200000001</c:v>
                </c:pt>
                <c:pt idx="45">
                  <c:v>249.102281</c:v>
                </c:pt>
                <c:pt idx="46">
                  <c:v>249.48368199999999</c:v>
                </c:pt>
                <c:pt idx="47">
                  <c:v>249.78688099999999</c:v>
                </c:pt>
                <c:pt idx="48">
                  <c:v>250.089901</c:v>
                </c:pt>
                <c:pt idx="49">
                  <c:v>250.25269599999999</c:v>
                </c:pt>
                <c:pt idx="50">
                  <c:v>250.65737799999999</c:v>
                </c:pt>
                <c:pt idx="51">
                  <c:v>251.03877800000001</c:v>
                </c:pt>
                <c:pt idx="52">
                  <c:v>251.26377600000001</c:v>
                </c:pt>
                <c:pt idx="53">
                  <c:v>251.47313399999999</c:v>
                </c:pt>
                <c:pt idx="54">
                  <c:v>251.75287299999999</c:v>
                </c:pt>
                <c:pt idx="55">
                  <c:v>252.181015</c:v>
                </c:pt>
                <c:pt idx="56">
                  <c:v>252.327991</c:v>
                </c:pt>
                <c:pt idx="57">
                  <c:v>252.58426900000001</c:v>
                </c:pt>
                <c:pt idx="58">
                  <c:v>252.754705</c:v>
                </c:pt>
                <c:pt idx="59">
                  <c:v>253.12010799999999</c:v>
                </c:pt>
                <c:pt idx="60">
                  <c:v>253.376565</c:v>
                </c:pt>
                <c:pt idx="61">
                  <c:v>253.52336199999999</c:v>
                </c:pt>
                <c:pt idx="62">
                  <c:v>253.69361900000001</c:v>
                </c:pt>
                <c:pt idx="63">
                  <c:v>253.94207700000001</c:v>
                </c:pt>
                <c:pt idx="64">
                  <c:v>254.182715</c:v>
                </c:pt>
                <c:pt idx="65">
                  <c:v>254.51719499999999</c:v>
                </c:pt>
                <c:pt idx="66">
                  <c:v>254.77347399999999</c:v>
                </c:pt>
                <c:pt idx="67">
                  <c:v>255.04539199999999</c:v>
                </c:pt>
                <c:pt idx="68">
                  <c:v>255.34077099999999</c:v>
                </c:pt>
                <c:pt idx="69">
                  <c:v>255.722172</c:v>
                </c:pt>
                <c:pt idx="70">
                  <c:v>256.10357199999999</c:v>
                </c:pt>
                <c:pt idx="71">
                  <c:v>256.32857000000001</c:v>
                </c:pt>
                <c:pt idx="72">
                  <c:v>256.79599200000001</c:v>
                </c:pt>
                <c:pt idx="73">
                  <c:v>257.27905299999998</c:v>
                </c:pt>
                <c:pt idx="74">
                  <c:v>257.668274</c:v>
                </c:pt>
                <c:pt idx="75">
                  <c:v>258.12005499999998</c:v>
                </c:pt>
                <c:pt idx="76">
                  <c:v>258.650038</c:v>
                </c:pt>
                <c:pt idx="77">
                  <c:v>259.12527999999998</c:v>
                </c:pt>
                <c:pt idx="78">
                  <c:v>259.77256399999999</c:v>
                </c:pt>
                <c:pt idx="79">
                  <c:v>260.27908600000001</c:v>
                </c:pt>
                <c:pt idx="80">
                  <c:v>261.028032</c:v>
                </c:pt>
                <c:pt idx="81">
                  <c:v>261.62057499999997</c:v>
                </c:pt>
                <c:pt idx="82">
                  <c:v>262.29914000000002</c:v>
                </c:pt>
                <c:pt idx="83">
                  <c:v>262.97770500000001</c:v>
                </c:pt>
                <c:pt idx="84">
                  <c:v>263.726651</c:v>
                </c:pt>
                <c:pt idx="85">
                  <c:v>264.53815700000001</c:v>
                </c:pt>
                <c:pt idx="86">
                  <c:v>265.380944</c:v>
                </c:pt>
                <c:pt idx="87">
                  <c:v>266.31757299999998</c:v>
                </c:pt>
                <c:pt idx="88">
                  <c:v>267.355863</c:v>
                </c:pt>
                <c:pt idx="89">
                  <c:v>268.40979299999998</c:v>
                </c:pt>
                <c:pt idx="90">
                  <c:v>269.58102500000001</c:v>
                </c:pt>
                <c:pt idx="91">
                  <c:v>270.814818</c:v>
                </c:pt>
                <c:pt idx="92">
                  <c:v>272.05025599999999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659C-124E-BCC9-2C7A7AECD63B}"/>
            </c:ext>
          </c:extLst>
        </c:ser>
        <c:ser>
          <c:idx val="13"/>
          <c:order val="11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'24.142-F100'!$O$3:$O$95</c:f>
              <c:numCache>
                <c:formatCode>General</c:formatCode>
                <c:ptCount val="93"/>
                <c:pt idx="0">
                  <c:v>0.42126844000000002</c:v>
                </c:pt>
                <c:pt idx="1">
                  <c:v>0.42503869999999999</c:v>
                </c:pt>
                <c:pt idx="2">
                  <c:v>0.42880940000000001</c:v>
                </c:pt>
                <c:pt idx="3">
                  <c:v>0.43258023000000001</c:v>
                </c:pt>
                <c:pt idx="4">
                  <c:v>0.43635091999999998</c:v>
                </c:pt>
                <c:pt idx="5">
                  <c:v>0.44012161999999999</c:v>
                </c:pt>
                <c:pt idx="6">
                  <c:v>0.44389227999999997</c:v>
                </c:pt>
                <c:pt idx="7">
                  <c:v>0.44766293000000001</c:v>
                </c:pt>
                <c:pt idx="8">
                  <c:v>0.45143358</c:v>
                </c:pt>
                <c:pt idx="9">
                  <c:v>0.45520423999999998</c:v>
                </c:pt>
                <c:pt idx="10">
                  <c:v>0.45897489000000002</c:v>
                </c:pt>
                <c:pt idx="11">
                  <c:v>0.46274541000000002</c:v>
                </c:pt>
                <c:pt idx="12">
                  <c:v>0.46651610999999998</c:v>
                </c:pt>
                <c:pt idx="13">
                  <c:v>0.47028684999999998</c:v>
                </c:pt>
                <c:pt idx="14">
                  <c:v>0.47405705999999997</c:v>
                </c:pt>
                <c:pt idx="15">
                  <c:v>0.47782766999999998</c:v>
                </c:pt>
                <c:pt idx="16">
                  <c:v>0.48159832000000002</c:v>
                </c:pt>
                <c:pt idx="17">
                  <c:v>0.48536906000000002</c:v>
                </c:pt>
                <c:pt idx="18">
                  <c:v>0.48914012000000001</c:v>
                </c:pt>
                <c:pt idx="19">
                  <c:v>0.49291108</c:v>
                </c:pt>
                <c:pt idx="20">
                  <c:v>0.49668191</c:v>
                </c:pt>
                <c:pt idx="21">
                  <c:v>0.50045295999999995</c:v>
                </c:pt>
                <c:pt idx="22">
                  <c:v>0.50422445999999999</c:v>
                </c:pt>
                <c:pt idx="23">
                  <c:v>0.50799541999999998</c:v>
                </c:pt>
                <c:pt idx="24">
                  <c:v>0.51176681999999996</c:v>
                </c:pt>
                <c:pt idx="25">
                  <c:v>0.5155381</c:v>
                </c:pt>
                <c:pt idx="26">
                  <c:v>0.51930924000000001</c:v>
                </c:pt>
                <c:pt idx="27">
                  <c:v>0.52308041999999999</c:v>
                </c:pt>
                <c:pt idx="28">
                  <c:v>0.52685161000000003</c:v>
                </c:pt>
                <c:pt idx="29">
                  <c:v>0.53062372000000002</c:v>
                </c:pt>
                <c:pt idx="30">
                  <c:v>0.53439477000000002</c:v>
                </c:pt>
                <c:pt idx="31">
                  <c:v>0.53816626999999995</c:v>
                </c:pt>
                <c:pt idx="32">
                  <c:v>0.54193807000000005</c:v>
                </c:pt>
                <c:pt idx="33">
                  <c:v>0.54570978999999997</c:v>
                </c:pt>
                <c:pt idx="34">
                  <c:v>0.54948158999999996</c:v>
                </c:pt>
                <c:pt idx="35">
                  <c:v>0.55325338999999996</c:v>
                </c:pt>
                <c:pt idx="36">
                  <c:v>0.55702523999999998</c:v>
                </c:pt>
                <c:pt idx="37">
                  <c:v>0.56079696000000001</c:v>
                </c:pt>
                <c:pt idx="38">
                  <c:v>0.56456956000000003</c:v>
                </c:pt>
                <c:pt idx="39">
                  <c:v>0.56834203000000005</c:v>
                </c:pt>
                <c:pt idx="40">
                  <c:v>0.57211405000000004</c:v>
                </c:pt>
                <c:pt idx="41">
                  <c:v>0.57588594999999998</c:v>
                </c:pt>
                <c:pt idx="42">
                  <c:v>0.58003643999999999</c:v>
                </c:pt>
                <c:pt idx="43">
                  <c:v>0.58343159</c:v>
                </c:pt>
                <c:pt idx="44">
                  <c:v>0.58720375000000002</c:v>
                </c:pt>
                <c:pt idx="45">
                  <c:v>0.59097622000000005</c:v>
                </c:pt>
                <c:pt idx="46">
                  <c:v>0.59474903999999995</c:v>
                </c:pt>
                <c:pt idx="47">
                  <c:v>0.59852141999999997</c:v>
                </c:pt>
                <c:pt idx="48">
                  <c:v>0.60267115999999998</c:v>
                </c:pt>
                <c:pt idx="49">
                  <c:v>0.60568801999999999</c:v>
                </c:pt>
                <c:pt idx="50">
                  <c:v>0.60983834000000003</c:v>
                </c:pt>
                <c:pt idx="51">
                  <c:v>0.61361116000000004</c:v>
                </c:pt>
                <c:pt idx="52">
                  <c:v>0.61738309999999996</c:v>
                </c:pt>
                <c:pt idx="53">
                  <c:v>0.62115494000000004</c:v>
                </c:pt>
                <c:pt idx="54">
                  <c:v>0.62492718999999997</c:v>
                </c:pt>
                <c:pt idx="55">
                  <c:v>0.62907763999999999</c:v>
                </c:pt>
                <c:pt idx="56">
                  <c:v>0.63247176999999999</c:v>
                </c:pt>
                <c:pt idx="57">
                  <c:v>0.63624389000000003</c:v>
                </c:pt>
                <c:pt idx="58">
                  <c:v>0.63963815999999996</c:v>
                </c:pt>
                <c:pt idx="59">
                  <c:v>0.64416561000000006</c:v>
                </c:pt>
                <c:pt idx="60">
                  <c:v>0.64756035999999995</c:v>
                </c:pt>
                <c:pt idx="61">
                  <c:v>0.65133185999999998</c:v>
                </c:pt>
                <c:pt idx="62">
                  <c:v>0.65510347999999996</c:v>
                </c:pt>
                <c:pt idx="63">
                  <c:v>0.65887554999999998</c:v>
                </c:pt>
                <c:pt idx="64">
                  <c:v>0.66264758000000001</c:v>
                </c:pt>
                <c:pt idx="65">
                  <c:v>0.66642014000000005</c:v>
                </c:pt>
                <c:pt idx="66">
                  <c:v>0.67019225000000004</c:v>
                </c:pt>
                <c:pt idx="67">
                  <c:v>0.67396445000000005</c:v>
                </c:pt>
                <c:pt idx="68">
                  <c:v>0.67773678999999998</c:v>
                </c:pt>
                <c:pt idx="69">
                  <c:v>0.68150960999999999</c:v>
                </c:pt>
                <c:pt idx="70">
                  <c:v>0.68528243</c:v>
                </c:pt>
                <c:pt idx="71">
                  <c:v>0.68905437000000003</c:v>
                </c:pt>
                <c:pt idx="72">
                  <c:v>0.69282767999999995</c:v>
                </c:pt>
                <c:pt idx="73">
                  <c:v>0.69660107999999998</c:v>
                </c:pt>
                <c:pt idx="74">
                  <c:v>0.70037393999999997</c:v>
                </c:pt>
                <c:pt idx="75">
                  <c:v>0.70414715999999999</c:v>
                </c:pt>
                <c:pt idx="76">
                  <c:v>0.70792082999999995</c:v>
                </c:pt>
                <c:pt idx="77">
                  <c:v>0.71169417999999995</c:v>
                </c:pt>
                <c:pt idx="78">
                  <c:v>0.71546851</c:v>
                </c:pt>
                <c:pt idx="79">
                  <c:v>0.71924204000000003</c:v>
                </c:pt>
                <c:pt idx="80">
                  <c:v>0.72301694000000005</c:v>
                </c:pt>
                <c:pt idx="81">
                  <c:v>0.72679095999999999</c:v>
                </c:pt>
                <c:pt idx="82">
                  <c:v>0.73056546</c:v>
                </c:pt>
                <c:pt idx="83">
                  <c:v>0.73433996999999995</c:v>
                </c:pt>
                <c:pt idx="84">
                  <c:v>0.73811486999999998</c:v>
                </c:pt>
                <c:pt idx="85">
                  <c:v>0.74189013000000004</c:v>
                </c:pt>
                <c:pt idx="86">
                  <c:v>0.74566555999999995</c:v>
                </c:pt>
                <c:pt idx="87">
                  <c:v>0.74944153000000002</c:v>
                </c:pt>
                <c:pt idx="88">
                  <c:v>0.75321806999999996</c:v>
                </c:pt>
                <c:pt idx="89">
                  <c:v>0.75699470000000002</c:v>
                </c:pt>
                <c:pt idx="90">
                  <c:v>0.76077198999999995</c:v>
                </c:pt>
                <c:pt idx="91">
                  <c:v>0.76454964000000003</c:v>
                </c:pt>
                <c:pt idx="92">
                  <c:v>0.7681559</c:v>
                </c:pt>
              </c:numCache>
            </c:numRef>
          </c:xVal>
          <c:yVal>
            <c:numRef>
              <c:f>'24.142-F100'!$Q$3:$Q$95</c:f>
              <c:numCache>
                <c:formatCode>General</c:formatCode>
                <c:ptCount val="93"/>
                <c:pt idx="0">
                  <c:v>245.15516121969526</c:v>
                </c:pt>
                <c:pt idx="1">
                  <c:v>245.17894316983012</c:v>
                </c:pt>
                <c:pt idx="2">
                  <c:v>245.20423623598515</c:v>
                </c:pt>
                <c:pt idx="3">
                  <c:v>245.23108832478252</c:v>
                </c:pt>
                <c:pt idx="4">
                  <c:v>245.25954763448789</c:v>
                </c:pt>
                <c:pt idx="5">
                  <c:v>245.28966585388014</c:v>
                </c:pt>
                <c:pt idx="6">
                  <c:v>245.32149374702587</c:v>
                </c:pt>
                <c:pt idx="7">
                  <c:v>245.35508329341934</c:v>
                </c:pt>
                <c:pt idx="8">
                  <c:v>245.39048694693943</c:v>
                </c:pt>
                <c:pt idx="9">
                  <c:v>245.42775782804301</c:v>
                </c:pt>
                <c:pt idx="10">
                  <c:v>245.46694944251652</c:v>
                </c:pt>
                <c:pt idx="11">
                  <c:v>245.50811485876531</c:v>
                </c:pt>
                <c:pt idx="12">
                  <c:v>245.55131268900254</c:v>
                </c:pt>
                <c:pt idx="13">
                  <c:v>245.59659750238148</c:v>
                </c:pt>
                <c:pt idx="14">
                  <c:v>245.64401887631388</c:v>
                </c:pt>
                <c:pt idx="15">
                  <c:v>245.69364612385277</c:v>
                </c:pt>
                <c:pt idx="16">
                  <c:v>245.7455335611462</c:v>
                </c:pt>
                <c:pt idx="17">
                  <c:v>245.79974165523836</c:v>
                </c:pt>
                <c:pt idx="18">
                  <c:v>245.85633480253364</c:v>
                </c:pt>
                <c:pt idx="19">
                  <c:v>245.91536871336447</c:v>
                </c:pt>
                <c:pt idx="20">
                  <c:v>245.97690564265491</c:v>
                </c:pt>
                <c:pt idx="21">
                  <c:v>246.04101554795432</c:v>
                </c:pt>
                <c:pt idx="22">
                  <c:v>246.10776846044294</c:v>
                </c:pt>
                <c:pt idx="23">
                  <c:v>246.17721351596117</c:v>
                </c:pt>
                <c:pt idx="24">
                  <c:v>246.24943680647186</c:v>
                </c:pt>
                <c:pt idx="25">
                  <c:v>246.3244975698245</c:v>
                </c:pt>
                <c:pt idx="26">
                  <c:v>246.40246624811999</c:v>
                </c:pt>
                <c:pt idx="27">
                  <c:v>246.48341918103344</c:v>
                </c:pt>
                <c:pt idx="28">
                  <c:v>246.56743019620677</c:v>
                </c:pt>
                <c:pt idx="29">
                  <c:v>246.65459690214388</c:v>
                </c:pt>
                <c:pt idx="30">
                  <c:v>246.74495139365709</c:v>
                </c:pt>
                <c:pt idx="31">
                  <c:v>246.83860902934637</c:v>
                </c:pt>
                <c:pt idx="32">
                  <c:v>246.93564905815811</c:v>
                </c:pt>
                <c:pt idx="33">
                  <c:v>247.03614611294455</c:v>
                </c:pt>
                <c:pt idx="34">
                  <c:v>247.14019079197601</c:v>
                </c:pt>
                <c:pt idx="35">
                  <c:v>247.24786965884016</c:v>
                </c:pt>
                <c:pt idx="36">
                  <c:v>247.35927530472722</c:v>
                </c:pt>
                <c:pt idx="37">
                  <c:v>247.47449592709637</c:v>
                </c:pt>
                <c:pt idx="38">
                  <c:v>247.59365985652474</c:v>
                </c:pt>
                <c:pt idx="39">
                  <c:v>247.71683550104035</c:v>
                </c:pt>
                <c:pt idx="40">
                  <c:v>247.84411353761234</c:v>
                </c:pt>
                <c:pt idx="41">
                  <c:v>247.97560926627324</c:v>
                </c:pt>
                <c:pt idx="42">
                  <c:v>248.12531135400718</c:v>
                </c:pt>
                <c:pt idx="43">
                  <c:v>248.25177183677545</c:v>
                </c:pt>
                <c:pt idx="44">
                  <c:v>248.39660839269453</c:v>
                </c:pt>
                <c:pt idx="45">
                  <c:v>248.54613384281492</c:v>
                </c:pt>
                <c:pt idx="46">
                  <c:v>248.70047382459705</c:v>
                </c:pt>
                <c:pt idx="47">
                  <c:v>248.85972272092749</c:v>
                </c:pt>
                <c:pt idx="48">
                  <c:v>249.04074880136102</c:v>
                </c:pt>
                <c:pt idx="49">
                  <c:v>249.17629974522035</c:v>
                </c:pt>
                <c:pt idx="50">
                  <c:v>249.36835257477904</c:v>
                </c:pt>
                <c:pt idx="51">
                  <c:v>249.54868598323768</c:v>
                </c:pt>
                <c:pt idx="52">
                  <c:v>249.73460581397032</c:v>
                </c:pt>
                <c:pt idx="53">
                  <c:v>249.92630404243874</c:v>
                </c:pt>
                <c:pt idx="54">
                  <c:v>250.12396873262563</c:v>
                </c:pt>
                <c:pt idx="55">
                  <c:v>250.34852110780253</c:v>
                </c:pt>
                <c:pt idx="56">
                  <c:v>250.53781647653918</c:v>
                </c:pt>
                <c:pt idx="57">
                  <c:v>250.75434162318666</c:v>
                </c:pt>
                <c:pt idx="58">
                  <c:v>250.95485994807274</c:v>
                </c:pt>
                <c:pt idx="59">
                  <c:v>251.23095312472745</c:v>
                </c:pt>
                <c:pt idx="60">
                  <c:v>251.44463562987659</c:v>
                </c:pt>
                <c:pt idx="61">
                  <c:v>251.68893595286625</c:v>
                </c:pt>
                <c:pt idx="62">
                  <c:v>251.94072238432085</c:v>
                </c:pt>
                <c:pt idx="63">
                  <c:v>252.20024655726868</c:v>
                </c:pt>
                <c:pt idx="64">
                  <c:v>252.46771344085641</c:v>
                </c:pt>
                <c:pt idx="65">
                  <c:v>252.7434125178394</c:v>
                </c:pt>
                <c:pt idx="66">
                  <c:v>253.02753050045735</c:v>
                </c:pt>
                <c:pt idx="67">
                  <c:v>253.32037609223403</c:v>
                </c:pt>
                <c:pt idx="68">
                  <c:v>253.62223503162988</c:v>
                </c:pt>
                <c:pt idx="69">
                  <c:v>253.93343036535026</c:v>
                </c:pt>
                <c:pt idx="70">
                  <c:v>254.2542317492572</c:v>
                </c:pt>
                <c:pt idx="71">
                  <c:v>254.58501445452032</c:v>
                </c:pt>
                <c:pt idx="72">
                  <c:v>254.92714742467493</c:v>
                </c:pt>
                <c:pt idx="73">
                  <c:v>255.28267241884802</c:v>
                </c:pt>
                <c:pt idx="74">
                  <c:v>255.65466810210012</c:v>
                </c:pt>
                <c:pt idx="75">
                  <c:v>256.04735318684811</c:v>
                </c:pt>
                <c:pt idx="76">
                  <c:v>256.46586778446942</c:v>
                </c:pt>
                <c:pt idx="77">
                  <c:v>256.91624484714566</c:v>
                </c:pt>
                <c:pt idx="78">
                  <c:v>257.40576249430745</c:v>
                </c:pt>
                <c:pt idx="79">
                  <c:v>257.94230183920479</c:v>
                </c:pt>
                <c:pt idx="80">
                  <c:v>258.53529408963766</c:v>
                </c:pt>
                <c:pt idx="81">
                  <c:v>259.19450651997238</c:v>
                </c:pt>
                <c:pt idx="82">
                  <c:v>259.93127895406496</c:v>
                </c:pt>
                <c:pt idx="83">
                  <c:v>260.75765129654673</c:v>
                </c:pt>
                <c:pt idx="84">
                  <c:v>261.68684597598156</c:v>
                </c:pt>
                <c:pt idx="85">
                  <c:v>262.73302274674495</c:v>
                </c:pt>
                <c:pt idx="86">
                  <c:v>263.91130355718627</c:v>
                </c:pt>
                <c:pt idx="87">
                  <c:v>265.23800979423265</c:v>
                </c:pt>
                <c:pt idx="88">
                  <c:v>266.73040961368559</c:v>
                </c:pt>
                <c:pt idx="89">
                  <c:v>268.40657292606704</c:v>
                </c:pt>
                <c:pt idx="90">
                  <c:v>270.28605479784756</c:v>
                </c:pt>
                <c:pt idx="91">
                  <c:v>272.38906990581859</c:v>
                </c:pt>
                <c:pt idx="92">
                  <c:v>274.62464236657263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A7-A743-A0BB-660A203930D3}"/>
            </c:ext>
          </c:extLst>
        </c:ser>
        <c:ser>
          <c:idx val="4"/>
          <c:order val="12"/>
          <c:tx>
            <c:v>cl0.3</c:v>
          </c:tx>
          <c:spPr>
            <a:ln w="25400"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'24.142-F100'!$I$3:$I$95</c:f>
              <c:numCache>
                <c:formatCode>General</c:formatCode>
                <c:ptCount val="93"/>
                <c:pt idx="0">
                  <c:v>0.42119461000000002</c:v>
                </c:pt>
                <c:pt idx="1">
                  <c:v>0.42496549</c:v>
                </c:pt>
                <c:pt idx="2">
                  <c:v>0.42873613999999999</c:v>
                </c:pt>
                <c:pt idx="3">
                  <c:v>0.43250678999999997</c:v>
                </c:pt>
                <c:pt idx="4">
                  <c:v>0.43627745000000001</c:v>
                </c:pt>
                <c:pt idx="5">
                  <c:v>0.4400481</c:v>
                </c:pt>
                <c:pt idx="6">
                  <c:v>0.44381874999999998</c:v>
                </c:pt>
                <c:pt idx="7">
                  <c:v>0.44758941000000002</c:v>
                </c:pt>
                <c:pt idx="8">
                  <c:v>0.45135962000000002</c:v>
                </c:pt>
                <c:pt idx="9">
                  <c:v>0.45513036000000001</c:v>
                </c:pt>
                <c:pt idx="10">
                  <c:v>0.45890088000000001</c:v>
                </c:pt>
                <c:pt idx="11">
                  <c:v>0.46267153</c:v>
                </c:pt>
                <c:pt idx="12">
                  <c:v>0.46644217999999998</c:v>
                </c:pt>
                <c:pt idx="13">
                  <c:v>0.47021284000000002</c:v>
                </c:pt>
                <c:pt idx="14">
                  <c:v>0.47398349000000001</c:v>
                </c:pt>
                <c:pt idx="15">
                  <c:v>0.47775413999999999</c:v>
                </c:pt>
                <c:pt idx="16">
                  <c:v>0.48152479999999998</c:v>
                </c:pt>
                <c:pt idx="17">
                  <c:v>0.48529545000000002</c:v>
                </c:pt>
                <c:pt idx="18">
                  <c:v>0.48906628000000002</c:v>
                </c:pt>
                <c:pt idx="19">
                  <c:v>0.49283675999999998</c:v>
                </c:pt>
                <c:pt idx="20">
                  <c:v>0.49660741000000003</c:v>
                </c:pt>
                <c:pt idx="21">
                  <c:v>0.50037805999999996</c:v>
                </c:pt>
                <c:pt idx="22">
                  <c:v>0.50414871999999999</c:v>
                </c:pt>
                <c:pt idx="23">
                  <c:v>0.50791936999999998</c:v>
                </c:pt>
                <c:pt idx="24">
                  <c:v>0.51169019999999998</c:v>
                </c:pt>
                <c:pt idx="25">
                  <c:v>0.51546115999999997</c:v>
                </c:pt>
                <c:pt idx="26">
                  <c:v>0.51923182000000001</c:v>
                </c:pt>
                <c:pt idx="27">
                  <c:v>0.52300290999999999</c:v>
                </c:pt>
                <c:pt idx="28">
                  <c:v>0.52677414</c:v>
                </c:pt>
                <c:pt idx="29">
                  <c:v>0.53054546000000002</c:v>
                </c:pt>
                <c:pt idx="30">
                  <c:v>0.53431638000000004</c:v>
                </c:pt>
                <c:pt idx="31">
                  <c:v>0.53808747999999995</c:v>
                </c:pt>
                <c:pt idx="32">
                  <c:v>0.54185866000000005</c:v>
                </c:pt>
                <c:pt idx="33">
                  <c:v>0.54563024000000004</c:v>
                </c:pt>
                <c:pt idx="34">
                  <c:v>0.54940173999999997</c:v>
                </c:pt>
                <c:pt idx="35">
                  <c:v>0.55317340999999998</c:v>
                </c:pt>
                <c:pt idx="36">
                  <c:v>0.55694467999999997</c:v>
                </c:pt>
                <c:pt idx="37">
                  <c:v>0.56071621999999999</c:v>
                </c:pt>
                <c:pt idx="38">
                  <c:v>0.56448825000000002</c:v>
                </c:pt>
                <c:pt idx="39">
                  <c:v>0.56825956</c:v>
                </c:pt>
                <c:pt idx="40">
                  <c:v>0.57203097000000003</c:v>
                </c:pt>
                <c:pt idx="41">
                  <c:v>0.57580295000000004</c:v>
                </c:pt>
                <c:pt idx="42">
                  <c:v>0.57995300000000005</c:v>
                </c:pt>
                <c:pt idx="43">
                  <c:v>0.58334739999999996</c:v>
                </c:pt>
                <c:pt idx="44">
                  <c:v>0.58749691000000004</c:v>
                </c:pt>
                <c:pt idx="45">
                  <c:v>0.59089122999999999</c:v>
                </c:pt>
                <c:pt idx="46">
                  <c:v>0.59466426999999999</c:v>
                </c:pt>
                <c:pt idx="47">
                  <c:v>0.59843674000000002</c:v>
                </c:pt>
                <c:pt idx="48">
                  <c:v>0.60220881000000004</c:v>
                </c:pt>
                <c:pt idx="49">
                  <c:v>0.60598123000000004</c:v>
                </c:pt>
                <c:pt idx="50">
                  <c:v>0.60975431999999996</c:v>
                </c:pt>
                <c:pt idx="51">
                  <c:v>0.61352660999999997</c:v>
                </c:pt>
                <c:pt idx="52">
                  <c:v>0.61729935000000002</c:v>
                </c:pt>
                <c:pt idx="53">
                  <c:v>0.62107164000000004</c:v>
                </c:pt>
                <c:pt idx="54">
                  <c:v>0.62522186000000002</c:v>
                </c:pt>
                <c:pt idx="55">
                  <c:v>0.62861674999999995</c:v>
                </c:pt>
                <c:pt idx="56">
                  <c:v>0.63238925999999995</c:v>
                </c:pt>
                <c:pt idx="57">
                  <c:v>0.63616163999999997</c:v>
                </c:pt>
                <c:pt idx="58">
                  <c:v>0.64031209</c:v>
                </c:pt>
                <c:pt idx="59">
                  <c:v>0.64370693000000001</c:v>
                </c:pt>
                <c:pt idx="60">
                  <c:v>0.64710146999999996</c:v>
                </c:pt>
                <c:pt idx="61">
                  <c:v>0.65125164999999996</c:v>
                </c:pt>
                <c:pt idx="62">
                  <c:v>0.65540160999999997</c:v>
                </c:pt>
                <c:pt idx="63">
                  <c:v>0.65879619</c:v>
                </c:pt>
                <c:pt idx="64">
                  <c:v>0.66294609999999998</c:v>
                </c:pt>
                <c:pt idx="65">
                  <c:v>0.66634073000000005</c:v>
                </c:pt>
                <c:pt idx="66">
                  <c:v>0.67049073000000003</c:v>
                </c:pt>
                <c:pt idx="67">
                  <c:v>0.67388526000000004</c:v>
                </c:pt>
                <c:pt idx="68">
                  <c:v>0.67803522000000005</c:v>
                </c:pt>
                <c:pt idx="69">
                  <c:v>0.68142988999999998</c:v>
                </c:pt>
                <c:pt idx="70">
                  <c:v>0.68520249</c:v>
                </c:pt>
                <c:pt idx="71">
                  <c:v>0.68935239999999998</c:v>
                </c:pt>
                <c:pt idx="72">
                  <c:v>0.69274663000000003</c:v>
                </c:pt>
                <c:pt idx="73">
                  <c:v>0.69651852000000003</c:v>
                </c:pt>
                <c:pt idx="74">
                  <c:v>0.70029125999999997</c:v>
                </c:pt>
                <c:pt idx="75">
                  <c:v>0.70368618000000005</c:v>
                </c:pt>
                <c:pt idx="76">
                  <c:v>0.70783668</c:v>
                </c:pt>
                <c:pt idx="77">
                  <c:v>0.71161052000000002</c:v>
                </c:pt>
                <c:pt idx="78">
                  <c:v>0.71538369999999996</c:v>
                </c:pt>
                <c:pt idx="79">
                  <c:v>0.71915717999999995</c:v>
                </c:pt>
                <c:pt idx="80">
                  <c:v>0.72293101999999998</c:v>
                </c:pt>
                <c:pt idx="81">
                  <c:v>0.72670504000000002</c:v>
                </c:pt>
                <c:pt idx="82">
                  <c:v>0.73085690000000003</c:v>
                </c:pt>
                <c:pt idx="83">
                  <c:v>0.73425351999999999</c:v>
                </c:pt>
                <c:pt idx="84">
                  <c:v>0.73802869000000004</c:v>
                </c:pt>
                <c:pt idx="85">
                  <c:v>0.74180398999999997</c:v>
                </c:pt>
                <c:pt idx="86">
                  <c:v>0.74557941999999999</c:v>
                </c:pt>
                <c:pt idx="87">
                  <c:v>0.74935569999999996</c:v>
                </c:pt>
                <c:pt idx="88">
                  <c:v>0.75313193</c:v>
                </c:pt>
                <c:pt idx="89">
                  <c:v>0.75690842000000003</c:v>
                </c:pt>
                <c:pt idx="90">
                  <c:v>0.76106351999999999</c:v>
                </c:pt>
                <c:pt idx="91">
                  <c:v>0.76446367000000004</c:v>
                </c:pt>
                <c:pt idx="92">
                  <c:v>0.76807015000000001</c:v>
                </c:pt>
              </c:numCache>
            </c:numRef>
          </c:xVal>
          <c:yVal>
            <c:numRef>
              <c:f>'24.142-F100'!$J$3:$J$95</c:f>
              <c:numCache>
                <c:formatCode>General</c:formatCode>
                <c:ptCount val="93"/>
                <c:pt idx="0">
                  <c:v>231.12597400000001</c:v>
                </c:pt>
                <c:pt idx="1">
                  <c:v>231.16328999999999</c:v>
                </c:pt>
                <c:pt idx="2">
                  <c:v>231.16150400000001</c:v>
                </c:pt>
                <c:pt idx="3">
                  <c:v>231.159719</c:v>
                </c:pt>
                <c:pt idx="4">
                  <c:v>231.15793400000001</c:v>
                </c:pt>
                <c:pt idx="5">
                  <c:v>231.156148</c:v>
                </c:pt>
                <c:pt idx="6">
                  <c:v>231.15436299999999</c:v>
                </c:pt>
                <c:pt idx="7">
                  <c:v>231.15257700000001</c:v>
                </c:pt>
                <c:pt idx="8">
                  <c:v>231.07259099999999</c:v>
                </c:pt>
                <c:pt idx="9">
                  <c:v>231.086446</c:v>
                </c:pt>
                <c:pt idx="10">
                  <c:v>231.06120000000001</c:v>
                </c:pt>
                <c:pt idx="11">
                  <c:v>231.059415</c:v>
                </c:pt>
                <c:pt idx="12">
                  <c:v>231.05762899999999</c:v>
                </c:pt>
                <c:pt idx="13">
                  <c:v>231.05584400000001</c:v>
                </c:pt>
                <c:pt idx="14">
                  <c:v>231.054059</c:v>
                </c:pt>
                <c:pt idx="15">
                  <c:v>231.05227300000001</c:v>
                </c:pt>
                <c:pt idx="16">
                  <c:v>231.050488</c:v>
                </c:pt>
                <c:pt idx="17">
                  <c:v>231.04870299999999</c:v>
                </c:pt>
                <c:pt idx="18">
                  <c:v>231.07819799999999</c:v>
                </c:pt>
                <c:pt idx="19">
                  <c:v>231.045132</c:v>
                </c:pt>
                <c:pt idx="20">
                  <c:v>231.04334700000001</c:v>
                </c:pt>
                <c:pt idx="21">
                  <c:v>231.041561</c:v>
                </c:pt>
                <c:pt idx="22">
                  <c:v>231.03977599999999</c:v>
                </c:pt>
                <c:pt idx="23">
                  <c:v>231.03799100000001</c:v>
                </c:pt>
                <c:pt idx="24">
                  <c:v>231.067486</c:v>
                </c:pt>
                <c:pt idx="25">
                  <c:v>231.120441</c:v>
                </c:pt>
                <c:pt idx="26">
                  <c:v>231.11865599999999</c:v>
                </c:pt>
                <c:pt idx="27">
                  <c:v>231.19507200000001</c:v>
                </c:pt>
                <c:pt idx="28">
                  <c:v>231.29494800000001</c:v>
                </c:pt>
                <c:pt idx="29">
                  <c:v>231.41046399999999</c:v>
                </c:pt>
                <c:pt idx="30">
                  <c:v>231.4556</c:v>
                </c:pt>
                <c:pt idx="31">
                  <c:v>231.532015</c:v>
                </c:pt>
                <c:pt idx="32">
                  <c:v>231.62407099999999</c:v>
                </c:pt>
                <c:pt idx="33">
                  <c:v>231.786509</c:v>
                </c:pt>
                <c:pt idx="34">
                  <c:v>231.93330499999999</c:v>
                </c:pt>
                <c:pt idx="35">
                  <c:v>232.11138299999999</c:v>
                </c:pt>
                <c:pt idx="36">
                  <c:v>232.21907899999999</c:v>
                </c:pt>
                <c:pt idx="37">
                  <c:v>232.373696</c:v>
                </c:pt>
                <c:pt idx="38">
                  <c:v>232.61433400000001</c:v>
                </c:pt>
                <c:pt idx="39">
                  <c:v>232.729851</c:v>
                </c:pt>
                <c:pt idx="40">
                  <c:v>232.861007</c:v>
                </c:pt>
                <c:pt idx="41">
                  <c:v>233.09382500000001</c:v>
                </c:pt>
                <c:pt idx="42">
                  <c:v>233.45158699999999</c:v>
                </c:pt>
                <c:pt idx="43">
                  <c:v>233.64548300000001</c:v>
                </c:pt>
                <c:pt idx="44">
                  <c:v>233.909403</c:v>
                </c:pt>
                <c:pt idx="45">
                  <c:v>234.087659</c:v>
                </c:pt>
                <c:pt idx="46">
                  <c:v>234.50816</c:v>
                </c:pt>
                <c:pt idx="47">
                  <c:v>234.826999</c:v>
                </c:pt>
                <c:pt idx="48">
                  <c:v>235.075457</c:v>
                </c:pt>
                <c:pt idx="49">
                  <c:v>235.38647700000001</c:v>
                </c:pt>
                <c:pt idx="50">
                  <c:v>235.814798</c:v>
                </c:pt>
                <c:pt idx="51">
                  <c:v>236.10235700000001</c:v>
                </c:pt>
                <c:pt idx="52">
                  <c:v>236.46811700000001</c:v>
                </c:pt>
                <c:pt idx="53">
                  <c:v>236.75567599999999</c:v>
                </c:pt>
                <c:pt idx="54">
                  <c:v>237.14471800000001</c:v>
                </c:pt>
                <c:pt idx="55">
                  <c:v>237.42463499999999</c:v>
                </c:pt>
                <c:pt idx="56">
                  <c:v>237.751295</c:v>
                </c:pt>
                <c:pt idx="57">
                  <c:v>238.05449400000001</c:v>
                </c:pt>
                <c:pt idx="58">
                  <c:v>238.48263600000001</c:v>
                </c:pt>
                <c:pt idx="59">
                  <c:v>238.75473299999999</c:v>
                </c:pt>
                <c:pt idx="60">
                  <c:v>238.97209000000001</c:v>
                </c:pt>
                <c:pt idx="61">
                  <c:v>239.35331199999999</c:v>
                </c:pt>
                <c:pt idx="62">
                  <c:v>239.69543300000001</c:v>
                </c:pt>
                <c:pt idx="63">
                  <c:v>239.92060900000001</c:v>
                </c:pt>
                <c:pt idx="64">
                  <c:v>240.25491</c:v>
                </c:pt>
                <c:pt idx="65">
                  <c:v>240.48790700000001</c:v>
                </c:pt>
                <c:pt idx="66">
                  <c:v>240.83784800000001</c:v>
                </c:pt>
                <c:pt idx="67">
                  <c:v>241.055205</c:v>
                </c:pt>
                <c:pt idx="68">
                  <c:v>241.39732599999999</c:v>
                </c:pt>
                <c:pt idx="69">
                  <c:v>241.63814300000001</c:v>
                </c:pt>
                <c:pt idx="70">
                  <c:v>241.98044300000001</c:v>
                </c:pt>
                <c:pt idx="71">
                  <c:v>242.31474399999999</c:v>
                </c:pt>
                <c:pt idx="72">
                  <c:v>242.47735900000001</c:v>
                </c:pt>
                <c:pt idx="73">
                  <c:v>242.694537</c:v>
                </c:pt>
                <c:pt idx="74">
                  <c:v>243.06029699999999</c:v>
                </c:pt>
                <c:pt idx="75">
                  <c:v>243.34632400000001</c:v>
                </c:pt>
                <c:pt idx="76">
                  <c:v>243.783998</c:v>
                </c:pt>
                <c:pt idx="77">
                  <c:v>244.34526099999999</c:v>
                </c:pt>
                <c:pt idx="78">
                  <c:v>244.789222</c:v>
                </c:pt>
                <c:pt idx="79">
                  <c:v>245.287924</c:v>
                </c:pt>
                <c:pt idx="80">
                  <c:v>245.849187</c:v>
                </c:pt>
                <c:pt idx="81">
                  <c:v>246.44173000000001</c:v>
                </c:pt>
                <c:pt idx="82">
                  <c:v>247.120116</c:v>
                </c:pt>
                <c:pt idx="83">
                  <c:v>247.705018</c:v>
                </c:pt>
                <c:pt idx="84">
                  <c:v>248.50088500000001</c:v>
                </c:pt>
                <c:pt idx="85">
                  <c:v>249.320212</c:v>
                </c:pt>
                <c:pt idx="86">
                  <c:v>250.16299900000001</c:v>
                </c:pt>
                <c:pt idx="87">
                  <c:v>251.15436800000001</c:v>
                </c:pt>
                <c:pt idx="88">
                  <c:v>252.13791699999999</c:v>
                </c:pt>
                <c:pt idx="89">
                  <c:v>253.168387</c:v>
                </c:pt>
                <c:pt idx="90">
                  <c:v>254.417642</c:v>
                </c:pt>
                <c:pt idx="91">
                  <c:v>255.628153</c:v>
                </c:pt>
                <c:pt idx="92">
                  <c:v>256.90190999999999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659C-124E-BCC9-2C7A7AECD63B}"/>
            </c:ext>
          </c:extLst>
        </c:ser>
        <c:ser>
          <c:idx val="14"/>
          <c:order val="1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'24.142-F100'!$I$3:$I$95</c:f>
              <c:numCache>
                <c:formatCode>General</c:formatCode>
                <c:ptCount val="93"/>
                <c:pt idx="0">
                  <c:v>0.42119461000000002</c:v>
                </c:pt>
                <c:pt idx="1">
                  <c:v>0.42496549</c:v>
                </c:pt>
                <c:pt idx="2">
                  <c:v>0.42873613999999999</c:v>
                </c:pt>
                <c:pt idx="3">
                  <c:v>0.43250678999999997</c:v>
                </c:pt>
                <c:pt idx="4">
                  <c:v>0.43627745000000001</c:v>
                </c:pt>
                <c:pt idx="5">
                  <c:v>0.4400481</c:v>
                </c:pt>
                <c:pt idx="6">
                  <c:v>0.44381874999999998</c:v>
                </c:pt>
                <c:pt idx="7">
                  <c:v>0.44758941000000002</c:v>
                </c:pt>
                <c:pt idx="8">
                  <c:v>0.45135962000000002</c:v>
                </c:pt>
                <c:pt idx="9">
                  <c:v>0.45513036000000001</c:v>
                </c:pt>
                <c:pt idx="10">
                  <c:v>0.45890088000000001</c:v>
                </c:pt>
                <c:pt idx="11">
                  <c:v>0.46267153</c:v>
                </c:pt>
                <c:pt idx="12">
                  <c:v>0.46644217999999998</c:v>
                </c:pt>
                <c:pt idx="13">
                  <c:v>0.47021284000000002</c:v>
                </c:pt>
                <c:pt idx="14">
                  <c:v>0.47398349000000001</c:v>
                </c:pt>
                <c:pt idx="15">
                  <c:v>0.47775413999999999</c:v>
                </c:pt>
                <c:pt idx="16">
                  <c:v>0.48152479999999998</c:v>
                </c:pt>
                <c:pt idx="17">
                  <c:v>0.48529545000000002</c:v>
                </c:pt>
                <c:pt idx="18">
                  <c:v>0.48906628000000002</c:v>
                </c:pt>
                <c:pt idx="19">
                  <c:v>0.49283675999999998</c:v>
                </c:pt>
                <c:pt idx="20">
                  <c:v>0.49660741000000003</c:v>
                </c:pt>
                <c:pt idx="21">
                  <c:v>0.50037805999999996</c:v>
                </c:pt>
                <c:pt idx="22">
                  <c:v>0.50414871999999999</c:v>
                </c:pt>
                <c:pt idx="23">
                  <c:v>0.50791936999999998</c:v>
                </c:pt>
                <c:pt idx="24">
                  <c:v>0.51169019999999998</c:v>
                </c:pt>
                <c:pt idx="25">
                  <c:v>0.51546115999999997</c:v>
                </c:pt>
                <c:pt idx="26">
                  <c:v>0.51923182000000001</c:v>
                </c:pt>
                <c:pt idx="27">
                  <c:v>0.52300290999999999</c:v>
                </c:pt>
                <c:pt idx="28">
                  <c:v>0.52677414</c:v>
                </c:pt>
                <c:pt idx="29">
                  <c:v>0.53054546000000002</c:v>
                </c:pt>
                <c:pt idx="30">
                  <c:v>0.53431638000000004</c:v>
                </c:pt>
                <c:pt idx="31">
                  <c:v>0.53808747999999995</c:v>
                </c:pt>
                <c:pt idx="32">
                  <c:v>0.54185866000000005</c:v>
                </c:pt>
                <c:pt idx="33">
                  <c:v>0.54563024000000004</c:v>
                </c:pt>
                <c:pt idx="34">
                  <c:v>0.54940173999999997</c:v>
                </c:pt>
                <c:pt idx="35">
                  <c:v>0.55317340999999998</c:v>
                </c:pt>
                <c:pt idx="36">
                  <c:v>0.55694467999999997</c:v>
                </c:pt>
                <c:pt idx="37">
                  <c:v>0.56071621999999999</c:v>
                </c:pt>
                <c:pt idx="38">
                  <c:v>0.56448825000000002</c:v>
                </c:pt>
                <c:pt idx="39">
                  <c:v>0.56825956</c:v>
                </c:pt>
                <c:pt idx="40">
                  <c:v>0.57203097000000003</c:v>
                </c:pt>
                <c:pt idx="41">
                  <c:v>0.57580295000000004</c:v>
                </c:pt>
                <c:pt idx="42">
                  <c:v>0.57995300000000005</c:v>
                </c:pt>
                <c:pt idx="43">
                  <c:v>0.58334739999999996</c:v>
                </c:pt>
                <c:pt idx="44">
                  <c:v>0.58749691000000004</c:v>
                </c:pt>
                <c:pt idx="45">
                  <c:v>0.59089122999999999</c:v>
                </c:pt>
                <c:pt idx="46">
                  <c:v>0.59466426999999999</c:v>
                </c:pt>
                <c:pt idx="47">
                  <c:v>0.59843674000000002</c:v>
                </c:pt>
                <c:pt idx="48">
                  <c:v>0.60220881000000004</c:v>
                </c:pt>
                <c:pt idx="49">
                  <c:v>0.60598123000000004</c:v>
                </c:pt>
                <c:pt idx="50">
                  <c:v>0.60975431999999996</c:v>
                </c:pt>
                <c:pt idx="51">
                  <c:v>0.61352660999999997</c:v>
                </c:pt>
                <c:pt idx="52">
                  <c:v>0.61729935000000002</c:v>
                </c:pt>
                <c:pt idx="53">
                  <c:v>0.62107164000000004</c:v>
                </c:pt>
                <c:pt idx="54">
                  <c:v>0.62522186000000002</c:v>
                </c:pt>
                <c:pt idx="55">
                  <c:v>0.62861674999999995</c:v>
                </c:pt>
                <c:pt idx="56">
                  <c:v>0.63238925999999995</c:v>
                </c:pt>
                <c:pt idx="57">
                  <c:v>0.63616163999999997</c:v>
                </c:pt>
                <c:pt idx="58">
                  <c:v>0.64031209</c:v>
                </c:pt>
                <c:pt idx="59">
                  <c:v>0.64370693000000001</c:v>
                </c:pt>
                <c:pt idx="60">
                  <c:v>0.64710146999999996</c:v>
                </c:pt>
                <c:pt idx="61">
                  <c:v>0.65125164999999996</c:v>
                </c:pt>
                <c:pt idx="62">
                  <c:v>0.65540160999999997</c:v>
                </c:pt>
                <c:pt idx="63">
                  <c:v>0.65879619</c:v>
                </c:pt>
                <c:pt idx="64">
                  <c:v>0.66294609999999998</c:v>
                </c:pt>
                <c:pt idx="65">
                  <c:v>0.66634073000000005</c:v>
                </c:pt>
                <c:pt idx="66">
                  <c:v>0.67049073000000003</c:v>
                </c:pt>
                <c:pt idx="67">
                  <c:v>0.67388526000000004</c:v>
                </c:pt>
                <c:pt idx="68">
                  <c:v>0.67803522000000005</c:v>
                </c:pt>
                <c:pt idx="69">
                  <c:v>0.68142988999999998</c:v>
                </c:pt>
                <c:pt idx="70">
                  <c:v>0.68520249</c:v>
                </c:pt>
                <c:pt idx="71">
                  <c:v>0.68935239999999998</c:v>
                </c:pt>
                <c:pt idx="72">
                  <c:v>0.69274663000000003</c:v>
                </c:pt>
                <c:pt idx="73">
                  <c:v>0.69651852000000003</c:v>
                </c:pt>
                <c:pt idx="74">
                  <c:v>0.70029125999999997</c:v>
                </c:pt>
                <c:pt idx="75">
                  <c:v>0.70368618000000005</c:v>
                </c:pt>
                <c:pt idx="76">
                  <c:v>0.70783668</c:v>
                </c:pt>
                <c:pt idx="77">
                  <c:v>0.71161052000000002</c:v>
                </c:pt>
                <c:pt idx="78">
                  <c:v>0.71538369999999996</c:v>
                </c:pt>
                <c:pt idx="79">
                  <c:v>0.71915717999999995</c:v>
                </c:pt>
                <c:pt idx="80">
                  <c:v>0.72293101999999998</c:v>
                </c:pt>
                <c:pt idx="81">
                  <c:v>0.72670504000000002</c:v>
                </c:pt>
                <c:pt idx="82">
                  <c:v>0.73085690000000003</c:v>
                </c:pt>
                <c:pt idx="83">
                  <c:v>0.73425351999999999</c:v>
                </c:pt>
                <c:pt idx="84">
                  <c:v>0.73802869000000004</c:v>
                </c:pt>
                <c:pt idx="85">
                  <c:v>0.74180398999999997</c:v>
                </c:pt>
                <c:pt idx="86">
                  <c:v>0.74557941999999999</c:v>
                </c:pt>
                <c:pt idx="87">
                  <c:v>0.74935569999999996</c:v>
                </c:pt>
                <c:pt idx="88">
                  <c:v>0.75313193</c:v>
                </c:pt>
                <c:pt idx="89">
                  <c:v>0.75690842000000003</c:v>
                </c:pt>
                <c:pt idx="90">
                  <c:v>0.76106351999999999</c:v>
                </c:pt>
                <c:pt idx="91">
                  <c:v>0.76446367000000004</c:v>
                </c:pt>
                <c:pt idx="92">
                  <c:v>0.76807015000000001</c:v>
                </c:pt>
              </c:numCache>
            </c:numRef>
          </c:xVal>
          <c:yVal>
            <c:numRef>
              <c:f>'24.142-F100'!$K$3:$K$95</c:f>
              <c:numCache>
                <c:formatCode>General</c:formatCode>
                <c:ptCount val="93"/>
                <c:pt idx="0">
                  <c:v>231.59104155885814</c:v>
                </c:pt>
                <c:pt idx="1">
                  <c:v>231.60849563696408</c:v>
                </c:pt>
                <c:pt idx="2">
                  <c:v>231.62705618124596</c:v>
                </c:pt>
                <c:pt idx="3">
                  <c:v>231.64676068737433</c:v>
                </c:pt>
                <c:pt idx="4">
                  <c:v>231.66764603097778</c:v>
                </c:pt>
                <c:pt idx="5">
                  <c:v>231.68974929673882</c:v>
                </c:pt>
                <c:pt idx="6">
                  <c:v>231.71310813371315</c:v>
                </c:pt>
                <c:pt idx="7">
                  <c:v>231.73776062822634</c:v>
                </c:pt>
                <c:pt idx="8">
                  <c:v>231.76374200643428</c:v>
                </c:pt>
                <c:pt idx="9">
                  <c:v>231.79109800532865</c:v>
                </c:pt>
                <c:pt idx="10">
                  <c:v>231.81986279503997</c:v>
                </c:pt>
                <c:pt idx="11">
                  <c:v>231.85007897013014</c:v>
                </c:pt>
                <c:pt idx="12">
                  <c:v>231.88178609889496</c:v>
                </c:pt>
                <c:pt idx="13">
                  <c:v>231.9150253973001</c:v>
                </c:pt>
                <c:pt idx="14">
                  <c:v>231.94983843685588</c:v>
                </c:pt>
                <c:pt idx="15">
                  <c:v>231.98626770638157</c:v>
                </c:pt>
                <c:pt idx="16">
                  <c:v>232.02435640118628</c:v>
                </c:pt>
                <c:pt idx="17">
                  <c:v>232.06414813647666</c:v>
                </c:pt>
                <c:pt idx="18">
                  <c:v>232.10568961586446</c:v>
                </c:pt>
                <c:pt idx="19">
                  <c:v>232.14902026084528</c:v>
                </c:pt>
                <c:pt idx="20">
                  <c:v>232.19419213958423</c:v>
                </c:pt>
                <c:pt idx="21">
                  <c:v>232.24125044411792</c:v>
                </c:pt>
                <c:pt idx="22">
                  <c:v>232.29024333887639</c:v>
                </c:pt>
                <c:pt idx="23">
                  <c:v>232.34121956850726</c:v>
                </c:pt>
                <c:pt idx="24">
                  <c:v>232.39423186462056</c:v>
                </c:pt>
                <c:pt idx="25">
                  <c:v>232.44933087871286</c:v>
                </c:pt>
                <c:pt idx="26">
                  <c:v>232.5065624065912</c:v>
                </c:pt>
                <c:pt idx="27">
                  <c:v>232.56599104183695</c:v>
                </c:pt>
                <c:pt idx="28">
                  <c:v>232.62766735306022</c:v>
                </c:pt>
                <c:pt idx="29">
                  <c:v>232.69164666676087</c:v>
                </c:pt>
                <c:pt idx="30">
                  <c:v>232.75797766791118</c:v>
                </c:pt>
                <c:pt idx="31">
                  <c:v>232.82672905003696</c:v>
                </c:pt>
                <c:pt idx="32">
                  <c:v>232.89795942301248</c:v>
                </c:pt>
                <c:pt idx="33">
                  <c:v>232.9717370540121</c:v>
                </c:pt>
                <c:pt idx="34">
                  <c:v>233.04811625687202</c:v>
                </c:pt>
                <c:pt idx="35">
                  <c:v>233.12716727777791</c:v>
                </c:pt>
                <c:pt idx="36">
                  <c:v>233.20894478902173</c:v>
                </c:pt>
                <c:pt idx="37">
                  <c:v>233.29353191257428</c:v>
                </c:pt>
                <c:pt idx="38">
                  <c:v>233.38100513967566</c:v>
                </c:pt>
                <c:pt idx="39">
                  <c:v>233.47140889044209</c:v>
                </c:pt>
                <c:pt idx="40">
                  <c:v>233.56483697833738</c:v>
                </c:pt>
                <c:pt idx="41">
                  <c:v>233.66137900117599</c:v>
                </c:pt>
                <c:pt idx="42">
                  <c:v>233.77127425973234</c:v>
                </c:pt>
                <c:pt idx="43">
                  <c:v>233.86409731850139</c:v>
                </c:pt>
                <c:pt idx="44">
                  <c:v>233.98125690244478</c:v>
                </c:pt>
                <c:pt idx="45">
                  <c:v>234.08018629650383</c:v>
                </c:pt>
                <c:pt idx="46">
                  <c:v>234.19350517678021</c:v>
                </c:pt>
                <c:pt idx="47">
                  <c:v>234.3104248170701</c:v>
                </c:pt>
                <c:pt idx="48">
                  <c:v>234.43104534299638</c:v>
                </c:pt>
                <c:pt idx="49">
                  <c:v>234.55549019687345</c:v>
                </c:pt>
                <c:pt idx="50">
                  <c:v>234.6838744918411</c:v>
                </c:pt>
                <c:pt idx="51">
                  <c:v>234.81625460542028</c:v>
                </c:pt>
                <c:pt idx="52">
                  <c:v>234.95278424316001</c:v>
                </c:pt>
                <c:pt idx="53">
                  <c:v>235.0935451929785</c:v>
                </c:pt>
                <c:pt idx="54">
                  <c:v>235.25345698000979</c:v>
                </c:pt>
                <c:pt idx="55">
                  <c:v>235.38830897037809</c:v>
                </c:pt>
                <c:pt idx="56">
                  <c:v>235.54255069245303</c:v>
                </c:pt>
                <c:pt idx="57">
                  <c:v>235.70153613644717</c:v>
                </c:pt>
                <c:pt idx="58">
                  <c:v>235.88210623533888</c:v>
                </c:pt>
                <c:pt idx="59">
                  <c:v>236.03433334907774</c:v>
                </c:pt>
                <c:pt idx="60">
                  <c:v>236.19073970334045</c:v>
                </c:pt>
                <c:pt idx="61">
                  <c:v>236.38782338644029</c:v>
                </c:pt>
                <c:pt idx="62">
                  <c:v>236.59154468028939</c:v>
                </c:pt>
                <c:pt idx="63">
                  <c:v>236.76328296881078</c:v>
                </c:pt>
                <c:pt idx="64">
                  <c:v>236.97966642265473</c:v>
                </c:pt>
                <c:pt idx="65">
                  <c:v>237.1620877085322</c:v>
                </c:pt>
                <c:pt idx="66">
                  <c:v>237.39194247894775</c:v>
                </c:pt>
                <c:pt idx="67">
                  <c:v>237.58572234570661</c:v>
                </c:pt>
                <c:pt idx="68">
                  <c:v>237.8299317798226</c:v>
                </c:pt>
                <c:pt idx="69">
                  <c:v>238.03616562583034</c:v>
                </c:pt>
                <c:pt idx="70">
                  <c:v>238.27355577524281</c:v>
                </c:pt>
                <c:pt idx="71">
                  <c:v>238.54747689310483</c:v>
                </c:pt>
                <c:pt idx="72">
                  <c:v>238.7845392942159</c:v>
                </c:pt>
                <c:pt idx="73">
                  <c:v>239.06588785835899</c:v>
                </c:pt>
                <c:pt idx="74">
                  <c:v>239.37135010272877</c:v>
                </c:pt>
                <c:pt idx="75">
                  <c:v>239.67199343406875</c:v>
                </c:pt>
                <c:pt idx="76">
                  <c:v>240.08073995835142</c:v>
                </c:pt>
                <c:pt idx="77">
                  <c:v>240.50042630990077</c:v>
                </c:pt>
                <c:pt idx="78">
                  <c:v>240.97536019819418</c:v>
                </c:pt>
                <c:pt idx="79">
                  <c:v>241.51594271475838</c:v>
                </c:pt>
                <c:pt idx="80">
                  <c:v>242.13348072467738</c:v>
                </c:pt>
                <c:pt idx="81">
                  <c:v>242.84023687794524</c:v>
                </c:pt>
                <c:pt idx="82">
                  <c:v>243.73665349174891</c:v>
                </c:pt>
                <c:pt idx="83">
                  <c:v>244.57551315114785</c:v>
                </c:pt>
                <c:pt idx="84">
                  <c:v>245.63380606421384</c:v>
                </c:pt>
                <c:pt idx="85">
                  <c:v>246.84048980994913</c:v>
                </c:pt>
                <c:pt idx="86">
                  <c:v>248.21285899638224</c:v>
                </c:pt>
                <c:pt idx="87">
                  <c:v>249.76953062508426</c:v>
                </c:pt>
                <c:pt idx="88">
                  <c:v>251.52949207953606</c:v>
                </c:pt>
                <c:pt idx="89">
                  <c:v>253.51321678777043</c:v>
                </c:pt>
                <c:pt idx="90">
                  <c:v>255.97971689200952</c:v>
                </c:pt>
                <c:pt idx="91">
                  <c:v>258.23951085108683</c:v>
                </c:pt>
                <c:pt idx="92">
                  <c:v>260.89432444745069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BA7-A743-A0BB-660A203930D3}"/>
            </c:ext>
          </c:extLst>
        </c:ser>
        <c:ser>
          <c:idx val="5"/>
          <c:order val="14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'24.142-F100'!$C$3:$C$97</c:f>
              <c:numCache>
                <c:formatCode>General</c:formatCode>
                <c:ptCount val="95"/>
                <c:pt idx="0">
                  <c:v>0.42141424999999999</c:v>
                </c:pt>
                <c:pt idx="1">
                  <c:v>0.42518460000000002</c:v>
                </c:pt>
                <c:pt idx="2">
                  <c:v>0.42895547000000001</c:v>
                </c:pt>
                <c:pt idx="3">
                  <c:v>0.43272639000000002</c:v>
                </c:pt>
                <c:pt idx="4">
                  <c:v>0.43649704</c:v>
                </c:pt>
                <c:pt idx="5">
                  <c:v>0.44026769999999998</c:v>
                </c:pt>
                <c:pt idx="6">
                  <c:v>0.44403835000000003</c:v>
                </c:pt>
                <c:pt idx="7">
                  <c:v>0.44780900000000001</c:v>
                </c:pt>
                <c:pt idx="8">
                  <c:v>0.45157965999999999</c:v>
                </c:pt>
                <c:pt idx="9">
                  <c:v>0.45535030999999998</c:v>
                </c:pt>
                <c:pt idx="10">
                  <c:v>0.45912096000000002</c:v>
                </c:pt>
                <c:pt idx="11">
                  <c:v>0.46289162</c:v>
                </c:pt>
                <c:pt idx="12">
                  <c:v>0.46666226999999999</c:v>
                </c:pt>
                <c:pt idx="13">
                  <c:v>0.47043291999999998</c:v>
                </c:pt>
                <c:pt idx="14">
                  <c:v>0.47420358000000001</c:v>
                </c:pt>
                <c:pt idx="15">
                  <c:v>0.47797423</c:v>
                </c:pt>
                <c:pt idx="16">
                  <c:v>0.48174487999999999</c:v>
                </c:pt>
                <c:pt idx="17">
                  <c:v>0.48551554000000002</c:v>
                </c:pt>
                <c:pt idx="18">
                  <c:v>0.48928619000000001</c:v>
                </c:pt>
                <c:pt idx="19">
                  <c:v>0.49305711000000002</c:v>
                </c:pt>
                <c:pt idx="20">
                  <c:v>0.49682788999999999</c:v>
                </c:pt>
                <c:pt idx="21">
                  <c:v>0.50059841000000005</c:v>
                </c:pt>
                <c:pt idx="22">
                  <c:v>0.50436928999999997</c:v>
                </c:pt>
                <c:pt idx="23">
                  <c:v>0.50813993999999996</c:v>
                </c:pt>
                <c:pt idx="24">
                  <c:v>0.51191059999999999</c:v>
                </c:pt>
                <c:pt idx="25">
                  <c:v>0.51568124999999998</c:v>
                </c:pt>
                <c:pt idx="26">
                  <c:v>0.51945220999999997</c:v>
                </c:pt>
                <c:pt idx="27">
                  <c:v>0.52322303999999997</c:v>
                </c:pt>
                <c:pt idx="28">
                  <c:v>0.52699370000000001</c:v>
                </c:pt>
                <c:pt idx="29">
                  <c:v>0.53076462000000002</c:v>
                </c:pt>
                <c:pt idx="30">
                  <c:v>0.53453583999999998</c:v>
                </c:pt>
                <c:pt idx="31">
                  <c:v>0.53830663000000001</c:v>
                </c:pt>
                <c:pt idx="32">
                  <c:v>0.54207727999999999</c:v>
                </c:pt>
                <c:pt idx="33">
                  <c:v>0.54622618000000001</c:v>
                </c:pt>
                <c:pt idx="34">
                  <c:v>0.54999745</c:v>
                </c:pt>
                <c:pt idx="35">
                  <c:v>0.55339150000000004</c:v>
                </c:pt>
                <c:pt idx="36">
                  <c:v>0.55716330999999997</c:v>
                </c:pt>
                <c:pt idx="37">
                  <c:v>0.56093470999999995</c:v>
                </c:pt>
                <c:pt idx="38">
                  <c:v>0.56470606999999995</c:v>
                </c:pt>
                <c:pt idx="39">
                  <c:v>0.56809958999999999</c:v>
                </c:pt>
                <c:pt idx="40">
                  <c:v>0.57224892999999999</c:v>
                </c:pt>
                <c:pt idx="41">
                  <c:v>0.57602059999999999</c:v>
                </c:pt>
                <c:pt idx="42">
                  <c:v>0.57979223000000002</c:v>
                </c:pt>
                <c:pt idx="43">
                  <c:v>0.58356412000000002</c:v>
                </c:pt>
                <c:pt idx="44">
                  <c:v>0.58733588000000003</c:v>
                </c:pt>
                <c:pt idx="45">
                  <c:v>0.59110768000000002</c:v>
                </c:pt>
                <c:pt idx="46">
                  <c:v>0.59525764000000003</c:v>
                </c:pt>
                <c:pt idx="47">
                  <c:v>0.59865204000000005</c:v>
                </c:pt>
                <c:pt idx="48">
                  <c:v>0.60242496000000001</c:v>
                </c:pt>
                <c:pt idx="49">
                  <c:v>0.60619734000000003</c:v>
                </c:pt>
                <c:pt idx="50">
                  <c:v>0.60996971</c:v>
                </c:pt>
                <c:pt idx="51">
                  <c:v>0.61374169999999995</c:v>
                </c:pt>
                <c:pt idx="52">
                  <c:v>0.61751518000000005</c:v>
                </c:pt>
                <c:pt idx="53">
                  <c:v>0.62128782999999999</c:v>
                </c:pt>
                <c:pt idx="54">
                  <c:v>0.62506024999999998</c:v>
                </c:pt>
                <c:pt idx="55">
                  <c:v>0.628834</c:v>
                </c:pt>
                <c:pt idx="56">
                  <c:v>0.63260660000000002</c:v>
                </c:pt>
                <c:pt idx="57">
                  <c:v>0.63637991000000005</c:v>
                </c:pt>
                <c:pt idx="58">
                  <c:v>0.64015327</c:v>
                </c:pt>
                <c:pt idx="59">
                  <c:v>0.64392612999999999</c:v>
                </c:pt>
                <c:pt idx="60">
                  <c:v>0.64769887000000004</c:v>
                </c:pt>
                <c:pt idx="61">
                  <c:v>0.65147231000000005</c:v>
                </c:pt>
                <c:pt idx="62">
                  <c:v>0.65524512999999995</c:v>
                </c:pt>
                <c:pt idx="63">
                  <c:v>0.65901790999999998</c:v>
                </c:pt>
                <c:pt idx="64">
                  <c:v>0.66279109000000003</c:v>
                </c:pt>
                <c:pt idx="65">
                  <c:v>0.66656400000000005</c:v>
                </c:pt>
                <c:pt idx="66">
                  <c:v>0.67033690999999995</c:v>
                </c:pt>
                <c:pt idx="67">
                  <c:v>0.67411003999999997</c:v>
                </c:pt>
                <c:pt idx="68">
                  <c:v>0.67788294999999998</c:v>
                </c:pt>
                <c:pt idx="69">
                  <c:v>0.68165598999999999</c:v>
                </c:pt>
                <c:pt idx="70">
                  <c:v>0.68542886000000003</c:v>
                </c:pt>
                <c:pt idx="71">
                  <c:v>0.68920186000000005</c:v>
                </c:pt>
                <c:pt idx="72">
                  <c:v>0.69297463999999998</c:v>
                </c:pt>
                <c:pt idx="73">
                  <c:v>0.69674758999999997</c:v>
                </c:pt>
                <c:pt idx="74">
                  <c:v>0.70052055000000002</c:v>
                </c:pt>
                <c:pt idx="75">
                  <c:v>0.70429302000000005</c:v>
                </c:pt>
                <c:pt idx="76">
                  <c:v>0.70806495000000003</c:v>
                </c:pt>
                <c:pt idx="77">
                  <c:v>0.71221579999999995</c:v>
                </c:pt>
                <c:pt idx="78">
                  <c:v>0.71598969000000001</c:v>
                </c:pt>
                <c:pt idx="79">
                  <c:v>0.71938541</c:v>
                </c:pt>
                <c:pt idx="80">
                  <c:v>0.72315921000000005</c:v>
                </c:pt>
                <c:pt idx="81">
                  <c:v>0.72693317999999996</c:v>
                </c:pt>
                <c:pt idx="82">
                  <c:v>0.73070751</c:v>
                </c:pt>
                <c:pt idx="83">
                  <c:v>0.73448179000000002</c:v>
                </c:pt>
                <c:pt idx="84">
                  <c:v>0.73825704999999997</c:v>
                </c:pt>
                <c:pt idx="85">
                  <c:v>0.74203195</c:v>
                </c:pt>
                <c:pt idx="86">
                  <c:v>0.74542918000000002</c:v>
                </c:pt>
                <c:pt idx="87">
                  <c:v>0.74882702000000001</c:v>
                </c:pt>
                <c:pt idx="88">
                  <c:v>0.75184799999999996</c:v>
                </c:pt>
                <c:pt idx="89">
                  <c:v>0.75486955</c:v>
                </c:pt>
                <c:pt idx="90">
                  <c:v>0.75789099999999998</c:v>
                </c:pt>
                <c:pt idx="91">
                  <c:v>0.76053490999999995</c:v>
                </c:pt>
                <c:pt idx="92">
                  <c:v>0.76317944000000004</c:v>
                </c:pt>
                <c:pt idx="93">
                  <c:v>0.76592311999999996</c:v>
                </c:pt>
                <c:pt idx="94">
                  <c:v>0.76894947999999996</c:v>
                </c:pt>
              </c:numCache>
            </c:numRef>
          </c:xVal>
          <c:yVal>
            <c:numRef>
              <c:f>'24.142-F100'!$D$3:$D$97</c:f>
              <c:numCache>
                <c:formatCode>General</c:formatCode>
                <c:ptCount val="95"/>
                <c:pt idx="0">
                  <c:v>209.37025</c:v>
                </c:pt>
                <c:pt idx="1">
                  <c:v>209.31372300000001</c:v>
                </c:pt>
                <c:pt idx="2">
                  <c:v>209.35103899999999</c:v>
                </c:pt>
                <c:pt idx="3">
                  <c:v>209.396174</c:v>
                </c:pt>
                <c:pt idx="4">
                  <c:v>209.39438899999999</c:v>
                </c:pt>
                <c:pt idx="5">
                  <c:v>209.39260300000001</c:v>
                </c:pt>
                <c:pt idx="6">
                  <c:v>209.390818</c:v>
                </c:pt>
                <c:pt idx="7">
                  <c:v>209.38903300000001</c:v>
                </c:pt>
                <c:pt idx="8">
                  <c:v>209.387247</c:v>
                </c:pt>
                <c:pt idx="9">
                  <c:v>209.38546199999999</c:v>
                </c:pt>
                <c:pt idx="10">
                  <c:v>209.38367700000001</c:v>
                </c:pt>
                <c:pt idx="11">
                  <c:v>209.381891</c:v>
                </c:pt>
                <c:pt idx="12">
                  <c:v>209.38010600000001</c:v>
                </c:pt>
                <c:pt idx="13">
                  <c:v>209.378321</c:v>
                </c:pt>
                <c:pt idx="14">
                  <c:v>209.37653499999999</c:v>
                </c:pt>
                <c:pt idx="15">
                  <c:v>209.37475000000001</c:v>
                </c:pt>
                <c:pt idx="16">
                  <c:v>209.37296499999999</c:v>
                </c:pt>
                <c:pt idx="17">
                  <c:v>209.37117900000001</c:v>
                </c:pt>
                <c:pt idx="18">
                  <c:v>209.369394</c:v>
                </c:pt>
                <c:pt idx="19">
                  <c:v>209.41452899999999</c:v>
                </c:pt>
                <c:pt idx="20">
                  <c:v>209.436204</c:v>
                </c:pt>
                <c:pt idx="21">
                  <c:v>209.41095799999999</c:v>
                </c:pt>
                <c:pt idx="22">
                  <c:v>209.448274</c:v>
                </c:pt>
                <c:pt idx="23">
                  <c:v>209.44648799999999</c:v>
                </c:pt>
                <c:pt idx="24">
                  <c:v>209.444703</c:v>
                </c:pt>
                <c:pt idx="25">
                  <c:v>209.44291799999999</c:v>
                </c:pt>
                <c:pt idx="26">
                  <c:v>209.49587299999999</c:v>
                </c:pt>
                <c:pt idx="27">
                  <c:v>209.52536799999999</c:v>
                </c:pt>
                <c:pt idx="28">
                  <c:v>209.523583</c:v>
                </c:pt>
                <c:pt idx="29">
                  <c:v>209.56871799999999</c:v>
                </c:pt>
                <c:pt idx="30">
                  <c:v>209.66859400000001</c:v>
                </c:pt>
                <c:pt idx="31">
                  <c:v>209.690269</c:v>
                </c:pt>
                <c:pt idx="32">
                  <c:v>209.68848399999999</c:v>
                </c:pt>
                <c:pt idx="33">
                  <c:v>209.84292199999999</c:v>
                </c:pt>
                <c:pt idx="34">
                  <c:v>209.95061899999999</c:v>
                </c:pt>
                <c:pt idx="35">
                  <c:v>210.081954</c:v>
                </c:pt>
                <c:pt idx="36">
                  <c:v>210.283492</c:v>
                </c:pt>
                <c:pt idx="37">
                  <c:v>210.414648</c:v>
                </c:pt>
                <c:pt idx="38">
                  <c:v>210.53798499999999</c:v>
                </c:pt>
                <c:pt idx="39">
                  <c:v>210.575479</c:v>
                </c:pt>
                <c:pt idx="40">
                  <c:v>210.80811800000001</c:v>
                </c:pt>
                <c:pt idx="41">
                  <c:v>210.98619500000001</c:v>
                </c:pt>
                <c:pt idx="42">
                  <c:v>211.156453</c:v>
                </c:pt>
                <c:pt idx="43">
                  <c:v>211.37363099999999</c:v>
                </c:pt>
                <c:pt idx="44">
                  <c:v>211.56734800000001</c:v>
                </c:pt>
                <c:pt idx="45">
                  <c:v>211.76888600000001</c:v>
                </c:pt>
                <c:pt idx="46">
                  <c:v>212.111007</c:v>
                </c:pt>
                <c:pt idx="47">
                  <c:v>212.304903</c:v>
                </c:pt>
                <c:pt idx="48">
                  <c:v>212.701944</c:v>
                </c:pt>
                <c:pt idx="49">
                  <c:v>213.005143</c:v>
                </c:pt>
                <c:pt idx="50">
                  <c:v>213.30834200000001</c:v>
                </c:pt>
                <c:pt idx="51">
                  <c:v>213.54115999999999</c:v>
                </c:pt>
                <c:pt idx="52">
                  <c:v>214.039862</c:v>
                </c:pt>
                <c:pt idx="53">
                  <c:v>214.389982</c:v>
                </c:pt>
                <c:pt idx="54">
                  <c:v>214.70100099999999</c:v>
                </c:pt>
                <c:pt idx="55">
                  <c:v>215.246624</c:v>
                </c:pt>
                <c:pt idx="56">
                  <c:v>215.58892399999999</c:v>
                </c:pt>
                <c:pt idx="57">
                  <c:v>216.05634499999999</c:v>
                </c:pt>
                <c:pt idx="58">
                  <c:v>216.531587</c:v>
                </c:pt>
                <c:pt idx="59">
                  <c:v>216.92080799999999</c:v>
                </c:pt>
                <c:pt idx="60">
                  <c:v>217.28656799999999</c:v>
                </c:pt>
                <c:pt idx="61">
                  <c:v>217.77744999999999</c:v>
                </c:pt>
                <c:pt idx="62">
                  <c:v>218.15885</c:v>
                </c:pt>
                <c:pt idx="63">
                  <c:v>218.53243000000001</c:v>
                </c:pt>
                <c:pt idx="64">
                  <c:v>218.97639100000001</c:v>
                </c:pt>
                <c:pt idx="65">
                  <c:v>219.37343200000001</c:v>
                </c:pt>
                <c:pt idx="66">
                  <c:v>219.77047300000001</c:v>
                </c:pt>
                <c:pt idx="67">
                  <c:v>220.206614</c:v>
                </c:pt>
                <c:pt idx="68">
                  <c:v>220.60365400000001</c:v>
                </c:pt>
                <c:pt idx="69">
                  <c:v>221.02415500000001</c:v>
                </c:pt>
                <c:pt idx="70">
                  <c:v>221.413376</c:v>
                </c:pt>
                <c:pt idx="71">
                  <c:v>221.82605599999999</c:v>
                </c:pt>
                <c:pt idx="72">
                  <c:v>222.199637</c:v>
                </c:pt>
                <c:pt idx="73">
                  <c:v>222.60449700000001</c:v>
                </c:pt>
                <c:pt idx="74">
                  <c:v>223.00935799999999</c:v>
                </c:pt>
                <c:pt idx="75">
                  <c:v>223.32819699999999</c:v>
                </c:pt>
                <c:pt idx="76">
                  <c:v>223.55319499999999</c:v>
                </c:pt>
                <c:pt idx="77">
                  <c:v>224.05171899999999</c:v>
                </c:pt>
                <c:pt idx="78">
                  <c:v>224.622513</c:v>
                </c:pt>
                <c:pt idx="79">
                  <c:v>225.04930200000001</c:v>
                </c:pt>
                <c:pt idx="80">
                  <c:v>225.602745</c:v>
                </c:pt>
                <c:pt idx="81">
                  <c:v>226.187468</c:v>
                </c:pt>
                <c:pt idx="82">
                  <c:v>226.83475200000001</c:v>
                </c:pt>
                <c:pt idx="83">
                  <c:v>227.47421600000001</c:v>
                </c:pt>
                <c:pt idx="84">
                  <c:v>228.28572299999999</c:v>
                </c:pt>
                <c:pt idx="85">
                  <c:v>229.03466900000001</c:v>
                </c:pt>
                <c:pt idx="86">
                  <c:v>229.72734199999999</c:v>
                </c:pt>
                <c:pt idx="87">
                  <c:v>230.52949599999999</c:v>
                </c:pt>
                <c:pt idx="88">
                  <c:v>231.41785100000001</c:v>
                </c:pt>
                <c:pt idx="89">
                  <c:v>232.40786700000001</c:v>
                </c:pt>
                <c:pt idx="90">
                  <c:v>233.38053199999999</c:v>
                </c:pt>
                <c:pt idx="91">
                  <c:v>234.32038499999999</c:v>
                </c:pt>
                <c:pt idx="92">
                  <c:v>235.369719</c:v>
                </c:pt>
                <c:pt idx="93">
                  <c:v>236.560258</c:v>
                </c:pt>
                <c:pt idx="94">
                  <c:v>237.88458299999999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659C-124E-BCC9-2C7A7AECD63B}"/>
            </c:ext>
          </c:extLst>
        </c:ser>
        <c:ser>
          <c:idx val="15"/>
          <c:order val="1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'24.142-F100'!$C$3:$C$97</c:f>
              <c:numCache>
                <c:formatCode>General</c:formatCode>
                <c:ptCount val="95"/>
                <c:pt idx="0">
                  <c:v>0.42141424999999999</c:v>
                </c:pt>
                <c:pt idx="1">
                  <c:v>0.42518460000000002</c:v>
                </c:pt>
                <c:pt idx="2">
                  <c:v>0.42895547000000001</c:v>
                </c:pt>
                <c:pt idx="3">
                  <c:v>0.43272639000000002</c:v>
                </c:pt>
                <c:pt idx="4">
                  <c:v>0.43649704</c:v>
                </c:pt>
                <c:pt idx="5">
                  <c:v>0.44026769999999998</c:v>
                </c:pt>
                <c:pt idx="6">
                  <c:v>0.44403835000000003</c:v>
                </c:pt>
                <c:pt idx="7">
                  <c:v>0.44780900000000001</c:v>
                </c:pt>
                <c:pt idx="8">
                  <c:v>0.45157965999999999</c:v>
                </c:pt>
                <c:pt idx="9">
                  <c:v>0.45535030999999998</c:v>
                </c:pt>
                <c:pt idx="10">
                  <c:v>0.45912096000000002</c:v>
                </c:pt>
                <c:pt idx="11">
                  <c:v>0.46289162</c:v>
                </c:pt>
                <c:pt idx="12">
                  <c:v>0.46666226999999999</c:v>
                </c:pt>
                <c:pt idx="13">
                  <c:v>0.47043291999999998</c:v>
                </c:pt>
                <c:pt idx="14">
                  <c:v>0.47420358000000001</c:v>
                </c:pt>
                <c:pt idx="15">
                  <c:v>0.47797423</c:v>
                </c:pt>
                <c:pt idx="16">
                  <c:v>0.48174487999999999</c:v>
                </c:pt>
                <c:pt idx="17">
                  <c:v>0.48551554000000002</c:v>
                </c:pt>
                <c:pt idx="18">
                  <c:v>0.48928619000000001</c:v>
                </c:pt>
                <c:pt idx="19">
                  <c:v>0.49305711000000002</c:v>
                </c:pt>
                <c:pt idx="20">
                  <c:v>0.49682788999999999</c:v>
                </c:pt>
                <c:pt idx="21">
                  <c:v>0.50059841000000005</c:v>
                </c:pt>
                <c:pt idx="22">
                  <c:v>0.50436928999999997</c:v>
                </c:pt>
                <c:pt idx="23">
                  <c:v>0.50813993999999996</c:v>
                </c:pt>
                <c:pt idx="24">
                  <c:v>0.51191059999999999</c:v>
                </c:pt>
                <c:pt idx="25">
                  <c:v>0.51568124999999998</c:v>
                </c:pt>
                <c:pt idx="26">
                  <c:v>0.51945220999999997</c:v>
                </c:pt>
                <c:pt idx="27">
                  <c:v>0.52322303999999997</c:v>
                </c:pt>
                <c:pt idx="28">
                  <c:v>0.52699370000000001</c:v>
                </c:pt>
                <c:pt idx="29">
                  <c:v>0.53076462000000002</c:v>
                </c:pt>
                <c:pt idx="30">
                  <c:v>0.53453583999999998</c:v>
                </c:pt>
                <c:pt idx="31">
                  <c:v>0.53830663000000001</c:v>
                </c:pt>
                <c:pt idx="32">
                  <c:v>0.54207727999999999</c:v>
                </c:pt>
                <c:pt idx="33">
                  <c:v>0.54622618000000001</c:v>
                </c:pt>
                <c:pt idx="34">
                  <c:v>0.54999745</c:v>
                </c:pt>
                <c:pt idx="35">
                  <c:v>0.55339150000000004</c:v>
                </c:pt>
                <c:pt idx="36">
                  <c:v>0.55716330999999997</c:v>
                </c:pt>
                <c:pt idx="37">
                  <c:v>0.56093470999999995</c:v>
                </c:pt>
                <c:pt idx="38">
                  <c:v>0.56470606999999995</c:v>
                </c:pt>
                <c:pt idx="39">
                  <c:v>0.56809958999999999</c:v>
                </c:pt>
                <c:pt idx="40">
                  <c:v>0.57224892999999999</c:v>
                </c:pt>
                <c:pt idx="41">
                  <c:v>0.57602059999999999</c:v>
                </c:pt>
                <c:pt idx="42">
                  <c:v>0.57979223000000002</c:v>
                </c:pt>
                <c:pt idx="43">
                  <c:v>0.58356412000000002</c:v>
                </c:pt>
                <c:pt idx="44">
                  <c:v>0.58733588000000003</c:v>
                </c:pt>
                <c:pt idx="45">
                  <c:v>0.59110768000000002</c:v>
                </c:pt>
                <c:pt idx="46">
                  <c:v>0.59525764000000003</c:v>
                </c:pt>
                <c:pt idx="47">
                  <c:v>0.59865204000000005</c:v>
                </c:pt>
                <c:pt idx="48">
                  <c:v>0.60242496000000001</c:v>
                </c:pt>
                <c:pt idx="49">
                  <c:v>0.60619734000000003</c:v>
                </c:pt>
                <c:pt idx="50">
                  <c:v>0.60996971</c:v>
                </c:pt>
                <c:pt idx="51">
                  <c:v>0.61374169999999995</c:v>
                </c:pt>
                <c:pt idx="52">
                  <c:v>0.61751518000000005</c:v>
                </c:pt>
                <c:pt idx="53">
                  <c:v>0.62128782999999999</c:v>
                </c:pt>
                <c:pt idx="54">
                  <c:v>0.62506024999999998</c:v>
                </c:pt>
                <c:pt idx="55">
                  <c:v>0.628834</c:v>
                </c:pt>
                <c:pt idx="56">
                  <c:v>0.63260660000000002</c:v>
                </c:pt>
                <c:pt idx="57">
                  <c:v>0.63637991000000005</c:v>
                </c:pt>
                <c:pt idx="58">
                  <c:v>0.64015327</c:v>
                </c:pt>
                <c:pt idx="59">
                  <c:v>0.64392612999999999</c:v>
                </c:pt>
                <c:pt idx="60">
                  <c:v>0.64769887000000004</c:v>
                </c:pt>
                <c:pt idx="61">
                  <c:v>0.65147231000000005</c:v>
                </c:pt>
                <c:pt idx="62">
                  <c:v>0.65524512999999995</c:v>
                </c:pt>
                <c:pt idx="63">
                  <c:v>0.65901790999999998</c:v>
                </c:pt>
                <c:pt idx="64">
                  <c:v>0.66279109000000003</c:v>
                </c:pt>
                <c:pt idx="65">
                  <c:v>0.66656400000000005</c:v>
                </c:pt>
                <c:pt idx="66">
                  <c:v>0.67033690999999995</c:v>
                </c:pt>
                <c:pt idx="67">
                  <c:v>0.67411003999999997</c:v>
                </c:pt>
                <c:pt idx="68">
                  <c:v>0.67788294999999998</c:v>
                </c:pt>
                <c:pt idx="69">
                  <c:v>0.68165598999999999</c:v>
                </c:pt>
                <c:pt idx="70">
                  <c:v>0.68542886000000003</c:v>
                </c:pt>
                <c:pt idx="71">
                  <c:v>0.68920186000000005</c:v>
                </c:pt>
                <c:pt idx="72">
                  <c:v>0.69297463999999998</c:v>
                </c:pt>
                <c:pt idx="73">
                  <c:v>0.69674758999999997</c:v>
                </c:pt>
                <c:pt idx="74">
                  <c:v>0.70052055000000002</c:v>
                </c:pt>
                <c:pt idx="75">
                  <c:v>0.70429302000000005</c:v>
                </c:pt>
                <c:pt idx="76">
                  <c:v>0.70806495000000003</c:v>
                </c:pt>
                <c:pt idx="77">
                  <c:v>0.71221579999999995</c:v>
                </c:pt>
                <c:pt idx="78">
                  <c:v>0.71598969000000001</c:v>
                </c:pt>
                <c:pt idx="79">
                  <c:v>0.71938541</c:v>
                </c:pt>
                <c:pt idx="80">
                  <c:v>0.72315921000000005</c:v>
                </c:pt>
                <c:pt idx="81">
                  <c:v>0.72693317999999996</c:v>
                </c:pt>
                <c:pt idx="82">
                  <c:v>0.73070751</c:v>
                </c:pt>
                <c:pt idx="83">
                  <c:v>0.73448179000000002</c:v>
                </c:pt>
                <c:pt idx="84">
                  <c:v>0.73825704999999997</c:v>
                </c:pt>
                <c:pt idx="85">
                  <c:v>0.74203195</c:v>
                </c:pt>
                <c:pt idx="86">
                  <c:v>0.74542918000000002</c:v>
                </c:pt>
                <c:pt idx="87">
                  <c:v>0.74882702000000001</c:v>
                </c:pt>
                <c:pt idx="88">
                  <c:v>0.75184799999999996</c:v>
                </c:pt>
                <c:pt idx="89">
                  <c:v>0.75486955</c:v>
                </c:pt>
                <c:pt idx="90">
                  <c:v>0.75789099999999998</c:v>
                </c:pt>
                <c:pt idx="91">
                  <c:v>0.76053490999999995</c:v>
                </c:pt>
                <c:pt idx="92">
                  <c:v>0.76317944000000004</c:v>
                </c:pt>
                <c:pt idx="93">
                  <c:v>0.76592311999999996</c:v>
                </c:pt>
                <c:pt idx="94">
                  <c:v>0.76894947999999996</c:v>
                </c:pt>
              </c:numCache>
            </c:numRef>
          </c:xVal>
          <c:yVal>
            <c:numRef>
              <c:f>'24.142-F100'!$E$3:$E$97</c:f>
              <c:numCache>
                <c:formatCode>General</c:formatCode>
                <c:ptCount val="95"/>
                <c:pt idx="0">
                  <c:v>210.72429759433467</c:v>
                </c:pt>
                <c:pt idx="1">
                  <c:v>210.73208206552297</c:v>
                </c:pt>
                <c:pt idx="2">
                  <c:v>210.74036079341982</c:v>
                </c:pt>
                <c:pt idx="3">
                  <c:v>210.74914907566048</c:v>
                </c:pt>
                <c:pt idx="4">
                  <c:v>210.75846249649521</c:v>
                </c:pt>
                <c:pt idx="5">
                  <c:v>210.76831823495365</c:v>
                </c:pt>
                <c:pt idx="6">
                  <c:v>210.77873295847195</c:v>
                </c:pt>
                <c:pt idx="7">
                  <c:v>210.78972360119468</c:v>
                </c:pt>
                <c:pt idx="8">
                  <c:v>210.80130730359639</c:v>
                </c:pt>
                <c:pt idx="9">
                  <c:v>210.81350132505798</c:v>
                </c:pt>
                <c:pt idx="10">
                  <c:v>210.82632324020105</c:v>
                </c:pt>
                <c:pt idx="11">
                  <c:v>210.8397908667848</c:v>
                </c:pt>
                <c:pt idx="12">
                  <c:v>210.85392216412959</c:v>
                </c:pt>
                <c:pt idx="13">
                  <c:v>210.86873546093923</c:v>
                </c:pt>
                <c:pt idx="14">
                  <c:v>210.88424937042919</c:v>
                </c:pt>
                <c:pt idx="15">
                  <c:v>210.90048267346245</c:v>
                </c:pt>
                <c:pt idx="16">
                  <c:v>210.91745458063812</c:v>
                </c:pt>
                <c:pt idx="17">
                  <c:v>210.93518463359649</c:v>
                </c:pt>
                <c:pt idx="18">
                  <c:v>210.95369257170813</c:v>
                </c:pt>
                <c:pt idx="19">
                  <c:v>210.97300004285634</c:v>
                </c:pt>
                <c:pt idx="20">
                  <c:v>210.99312555698108</c:v>
                </c:pt>
                <c:pt idx="21">
                  <c:v>211.01408930216851</c:v>
                </c:pt>
                <c:pt idx="22">
                  <c:v>211.03591613319645</c:v>
                </c:pt>
                <c:pt idx="23">
                  <c:v>211.0586244860321</c:v>
                </c:pt>
                <c:pt idx="24">
                  <c:v>211.08223798959042</c:v>
                </c:pt>
                <c:pt idx="25">
                  <c:v>211.10677925555979</c:v>
                </c:pt>
                <c:pt idx="26">
                  <c:v>211.13227371744375</c:v>
                </c:pt>
                <c:pt idx="27">
                  <c:v>211.15874223250037</c:v>
                </c:pt>
                <c:pt idx="28">
                  <c:v>211.18620871421697</c:v>
                </c:pt>
                <c:pt idx="29">
                  <c:v>211.21470121800257</c:v>
                </c:pt>
                <c:pt idx="30">
                  <c:v>211.24424576867577</c:v>
                </c:pt>
                <c:pt idx="31">
                  <c:v>211.27486271519007</c:v>
                </c:pt>
                <c:pt idx="32">
                  <c:v>211.30658094749253</c:v>
                </c:pt>
                <c:pt idx="33">
                  <c:v>211.34278762325295</c:v>
                </c:pt>
                <c:pt idx="34">
                  <c:v>211.37691725401723</c:v>
                </c:pt>
                <c:pt idx="35">
                  <c:v>211.40864995184708</c:v>
                </c:pt>
                <c:pt idx="36">
                  <c:v>211.4450720293693</c:v>
                </c:pt>
                <c:pt idx="37">
                  <c:v>211.48273807738718</c:v>
                </c:pt>
                <c:pt idx="38">
                  <c:v>211.52168303618683</c:v>
                </c:pt>
                <c:pt idx="39">
                  <c:v>211.55784643181474</c:v>
                </c:pt>
                <c:pt idx="40">
                  <c:v>211.60354290893176</c:v>
                </c:pt>
                <c:pt idx="41">
                  <c:v>211.64652756842611</c:v>
                </c:pt>
                <c:pt idx="42">
                  <c:v>211.69092672848632</c:v>
                </c:pt>
                <c:pt idx="43">
                  <c:v>211.73678054252375</c:v>
                </c:pt>
                <c:pt idx="44">
                  <c:v>211.78412199442189</c:v>
                </c:pt>
                <c:pt idx="45">
                  <c:v>211.83299202277198</c:v>
                </c:pt>
                <c:pt idx="46">
                  <c:v>211.8885752706727</c:v>
                </c:pt>
                <c:pt idx="47">
                  <c:v>211.93548880266286</c:v>
                </c:pt>
                <c:pt idx="48">
                  <c:v>211.98920572946403</c:v>
                </c:pt>
                <c:pt idx="49">
                  <c:v>212.04461243612928</c:v>
                </c:pt>
                <c:pt idx="50">
                  <c:v>212.10176219485126</c:v>
                </c:pt>
                <c:pt idx="51">
                  <c:v>212.1606965866043</c:v>
                </c:pt>
                <c:pt idx="52">
                  <c:v>212.22149479556617</c:v>
                </c:pt>
                <c:pt idx="53">
                  <c:v>212.28417087001276</c:v>
                </c:pt>
                <c:pt idx="54">
                  <c:v>212.34878678083453</c:v>
                </c:pt>
                <c:pt idx="55">
                  <c:v>212.41542488514551</c:v>
                </c:pt>
                <c:pt idx="56">
                  <c:v>212.48409836246239</c:v>
                </c:pt>
                <c:pt idx="57">
                  <c:v>212.55489971694593</c:v>
                </c:pt>
                <c:pt idx="58">
                  <c:v>212.62787849149174</c:v>
                </c:pt>
                <c:pt idx="59">
                  <c:v>212.70308733306493</c:v>
                </c:pt>
                <c:pt idx="60">
                  <c:v>212.78059944957167</c:v>
                </c:pt>
                <c:pt idx="61">
                  <c:v>212.8605010793483</c:v>
                </c:pt>
                <c:pt idx="62">
                  <c:v>212.94283599437134</c:v>
                </c:pt>
                <c:pt idx="63">
                  <c:v>213.02769079997287</c:v>
                </c:pt>
                <c:pt idx="64">
                  <c:v>213.11516636421302</c:v>
                </c:pt>
                <c:pt idx="65">
                  <c:v>213.20567065702647</c:v>
                </c:pt>
                <c:pt idx="66">
                  <c:v>213.30051133839322</c:v>
                </c:pt>
                <c:pt idx="67">
                  <c:v>213.40197220241055</c:v>
                </c:pt>
                <c:pt idx="68">
                  <c:v>213.51329572514635</c:v>
                </c:pt>
                <c:pt idx="69">
                  <c:v>213.63872311808814</c:v>
                </c:pt>
                <c:pt idx="70">
                  <c:v>213.78345209244694</c:v>
                </c:pt>
                <c:pt idx="71">
                  <c:v>213.95367921252495</c:v>
                </c:pt>
                <c:pt idx="72">
                  <c:v>214.1565499942447</c:v>
                </c:pt>
                <c:pt idx="73">
                  <c:v>214.40022506499318</c:v>
                </c:pt>
                <c:pt idx="74">
                  <c:v>214.69381560168557</c:v>
                </c:pt>
                <c:pt idx="75">
                  <c:v>215.04736793015553</c:v>
                </c:pt>
                <c:pt idx="76">
                  <c:v>215.47192193974848</c:v>
                </c:pt>
                <c:pt idx="77">
                  <c:v>216.03565433826316</c:v>
                </c:pt>
                <c:pt idx="78">
                  <c:v>216.650177932742</c:v>
                </c:pt>
                <c:pt idx="79">
                  <c:v>217.29817263444025</c:v>
                </c:pt>
                <c:pt idx="80">
                  <c:v>218.13777036846321</c:v>
                </c:pt>
                <c:pt idx="81">
                  <c:v>219.11864745019179</c:v>
                </c:pt>
                <c:pt idx="82">
                  <c:v>220.25785781850854</c:v>
                </c:pt>
                <c:pt idx="83">
                  <c:v>221.57325672826056</c:v>
                </c:pt>
                <c:pt idx="84">
                  <c:v>223.08422146711618</c:v>
                </c:pt>
                <c:pt idx="85">
                  <c:v>224.81020326158693</c:v>
                </c:pt>
                <c:pt idx="86">
                  <c:v>226.56471748752216</c:v>
                </c:pt>
                <c:pt idx="87">
                  <c:v>228.52672845198566</c:v>
                </c:pt>
                <c:pt idx="88">
                  <c:v>230.45853665730934</c:v>
                </c:pt>
                <c:pt idx="89">
                  <c:v>232.5797496852619</c:v>
                </c:pt>
                <c:pt idx="90">
                  <c:v>234.90244512154283</c:v>
                </c:pt>
                <c:pt idx="91">
                  <c:v>237.11039915754949</c:v>
                </c:pt>
                <c:pt idx="92">
                  <c:v>239.49204620701923</c:v>
                </c:pt>
                <c:pt idx="93">
                  <c:v>242.15583976701168</c:v>
                </c:pt>
                <c:pt idx="94">
                  <c:v>245.33433117143656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BA7-A743-A0BB-660A20393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42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B707-120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'24.49-B707'!$O$3:$O$108</c:f>
              <c:numCache>
                <c:formatCode>General</c:formatCode>
                <c:ptCount val="106"/>
                <c:pt idx="0">
                  <c:v>0.50004391000000004</c:v>
                </c:pt>
                <c:pt idx="1">
                  <c:v>0.50356045000000005</c:v>
                </c:pt>
                <c:pt idx="2">
                  <c:v>0.50707714000000004</c:v>
                </c:pt>
                <c:pt idx="3">
                  <c:v>0.51059407000000001</c:v>
                </c:pt>
                <c:pt idx="4">
                  <c:v>0.51411101000000003</c:v>
                </c:pt>
                <c:pt idx="5">
                  <c:v>0.51762794999999995</c:v>
                </c:pt>
                <c:pt idx="6">
                  <c:v>0.52087589000000001</c:v>
                </c:pt>
                <c:pt idx="7">
                  <c:v>0.52412382000000002</c:v>
                </c:pt>
                <c:pt idx="8">
                  <c:v>0.52737175999999997</c:v>
                </c:pt>
                <c:pt idx="9">
                  <c:v>0.53061970000000003</c:v>
                </c:pt>
                <c:pt idx="10">
                  <c:v>0.53386763999999998</c:v>
                </c:pt>
                <c:pt idx="11">
                  <c:v>0.53711549999999997</c:v>
                </c:pt>
                <c:pt idx="12">
                  <c:v>0.54036318999999999</c:v>
                </c:pt>
                <c:pt idx="13">
                  <c:v>0.54361145</c:v>
                </c:pt>
                <c:pt idx="14">
                  <c:v>0.54685932000000004</c:v>
                </c:pt>
                <c:pt idx="15">
                  <c:v>0.55010733000000001</c:v>
                </c:pt>
                <c:pt idx="16">
                  <c:v>0.55335519</c:v>
                </c:pt>
                <c:pt idx="17">
                  <c:v>0.55660266000000003</c:v>
                </c:pt>
                <c:pt idx="18">
                  <c:v>0.55985074000000001</c:v>
                </c:pt>
                <c:pt idx="19">
                  <c:v>0.56309867999999996</c:v>
                </c:pt>
                <c:pt idx="20">
                  <c:v>0.56634647000000005</c:v>
                </c:pt>
                <c:pt idx="21">
                  <c:v>0.56959488000000003</c:v>
                </c:pt>
                <c:pt idx="22">
                  <c:v>0.57284246000000005</c:v>
                </c:pt>
                <c:pt idx="23">
                  <c:v>0.57609043000000004</c:v>
                </c:pt>
                <c:pt idx="24">
                  <c:v>0.57933836999999999</c:v>
                </c:pt>
                <c:pt idx="25">
                  <c:v>0.58258620000000005</c:v>
                </c:pt>
                <c:pt idx="26">
                  <c:v>0.58583463999999996</c:v>
                </c:pt>
                <c:pt idx="27">
                  <c:v>0.58908229000000001</c:v>
                </c:pt>
                <c:pt idx="28">
                  <c:v>0.59233011999999996</c:v>
                </c:pt>
                <c:pt idx="29">
                  <c:v>0.59557842000000005</c:v>
                </c:pt>
                <c:pt idx="30">
                  <c:v>0.59882639999999998</c:v>
                </c:pt>
                <c:pt idx="31">
                  <c:v>0.60207385999999996</c:v>
                </c:pt>
                <c:pt idx="32">
                  <c:v>0.60532202000000002</c:v>
                </c:pt>
                <c:pt idx="33">
                  <c:v>0.60857021</c:v>
                </c:pt>
                <c:pt idx="34">
                  <c:v>0.61181770999999996</c:v>
                </c:pt>
                <c:pt idx="35">
                  <c:v>0.61506569</c:v>
                </c:pt>
                <c:pt idx="36">
                  <c:v>0.61831362999999995</c:v>
                </c:pt>
                <c:pt idx="37">
                  <c:v>0.62156155999999996</c:v>
                </c:pt>
                <c:pt idx="38">
                  <c:v>0.62480950000000002</c:v>
                </c:pt>
                <c:pt idx="39">
                  <c:v>0.62805743999999997</c:v>
                </c:pt>
                <c:pt idx="40">
                  <c:v>0.63130538000000003</c:v>
                </c:pt>
                <c:pt idx="41">
                  <c:v>0.63455331999999998</c:v>
                </c:pt>
                <c:pt idx="42">
                  <c:v>0.63780124999999999</c:v>
                </c:pt>
                <c:pt idx="43">
                  <c:v>0.64104919000000005</c:v>
                </c:pt>
                <c:pt idx="44">
                  <c:v>0.64429713</c:v>
                </c:pt>
                <c:pt idx="45">
                  <c:v>0.64754506999999994</c:v>
                </c:pt>
                <c:pt idx="46">
                  <c:v>0.65079290000000001</c:v>
                </c:pt>
                <c:pt idx="47">
                  <c:v>0.65404055000000005</c:v>
                </c:pt>
                <c:pt idx="48">
                  <c:v>0.65728847999999995</c:v>
                </c:pt>
                <c:pt idx="49">
                  <c:v>0.66053642000000001</c:v>
                </c:pt>
                <c:pt idx="50">
                  <c:v>0.66378435999999996</c:v>
                </c:pt>
                <c:pt idx="51">
                  <c:v>0.66703230000000002</c:v>
                </c:pt>
                <c:pt idx="52">
                  <c:v>0.67028023999999997</c:v>
                </c:pt>
                <c:pt idx="53">
                  <c:v>0.67352816999999998</c:v>
                </c:pt>
                <c:pt idx="54">
                  <c:v>0.67677611000000004</c:v>
                </c:pt>
                <c:pt idx="55">
                  <c:v>0.68002404999999999</c:v>
                </c:pt>
                <c:pt idx="56">
                  <c:v>0.68327199000000005</c:v>
                </c:pt>
                <c:pt idx="57">
                  <c:v>0.68651982</c:v>
                </c:pt>
                <c:pt idx="58">
                  <c:v>0.68976786000000001</c:v>
                </c:pt>
                <c:pt idx="59">
                  <c:v>0.69301579999999996</c:v>
                </c:pt>
                <c:pt idx="60">
                  <c:v>0.69626367</c:v>
                </c:pt>
                <c:pt idx="61">
                  <c:v>0.69951138999999996</c:v>
                </c:pt>
                <c:pt idx="62">
                  <c:v>0.70275962000000003</c:v>
                </c:pt>
                <c:pt idx="63">
                  <c:v>0.70600755000000004</c:v>
                </c:pt>
                <c:pt idx="64">
                  <c:v>0.70925548999999999</c:v>
                </c:pt>
                <c:pt idx="65">
                  <c:v>0.71250263000000003</c:v>
                </c:pt>
                <c:pt idx="66">
                  <c:v>0.71575016999999996</c:v>
                </c:pt>
                <c:pt idx="67">
                  <c:v>0.71899811000000002</c:v>
                </c:pt>
                <c:pt idx="68">
                  <c:v>0.72224641000000001</c:v>
                </c:pt>
                <c:pt idx="69">
                  <c:v>0.72549412999999996</c:v>
                </c:pt>
                <c:pt idx="70">
                  <c:v>0.72874192999999998</c:v>
                </c:pt>
                <c:pt idx="71">
                  <c:v>0.73199073000000003</c:v>
                </c:pt>
                <c:pt idx="72">
                  <c:v>0.73523925000000001</c:v>
                </c:pt>
                <c:pt idx="73">
                  <c:v>0.73848838000000006</c:v>
                </c:pt>
                <c:pt idx="74">
                  <c:v>0.74146782</c:v>
                </c:pt>
                <c:pt idx="75">
                  <c:v>0.74498620999999998</c:v>
                </c:pt>
                <c:pt idx="76">
                  <c:v>0.74823519999999999</c:v>
                </c:pt>
                <c:pt idx="77">
                  <c:v>0.75148464999999998</c:v>
                </c:pt>
                <c:pt idx="78">
                  <c:v>0.75473429000000003</c:v>
                </c:pt>
                <c:pt idx="79">
                  <c:v>0.75798396999999995</c:v>
                </c:pt>
                <c:pt idx="80">
                  <c:v>0.76123461999999997</c:v>
                </c:pt>
                <c:pt idx="81">
                  <c:v>0.76421620000000001</c:v>
                </c:pt>
                <c:pt idx="82">
                  <c:v>0.76719817000000001</c:v>
                </c:pt>
                <c:pt idx="83">
                  <c:v>0.7701808</c:v>
                </c:pt>
                <c:pt idx="84">
                  <c:v>0.77316320999999999</c:v>
                </c:pt>
                <c:pt idx="85">
                  <c:v>0.77611474000000003</c:v>
                </c:pt>
                <c:pt idx="86">
                  <c:v>0.77883975000000005</c:v>
                </c:pt>
                <c:pt idx="87">
                  <c:v>0.78128523999999999</c:v>
                </c:pt>
                <c:pt idx="88">
                  <c:v>0.78400086000000002</c:v>
                </c:pt>
                <c:pt idx="89">
                  <c:v>0.78671608000000004</c:v>
                </c:pt>
                <c:pt idx="90">
                  <c:v>0.78943191000000001</c:v>
                </c:pt>
                <c:pt idx="91">
                  <c:v>0.79228657999999996</c:v>
                </c:pt>
                <c:pt idx="92">
                  <c:v>0.79457588000000001</c:v>
                </c:pt>
                <c:pt idx="93">
                  <c:v>0.79672790000000004</c:v>
                </c:pt>
                <c:pt idx="94">
                  <c:v>0.79914993000000001</c:v>
                </c:pt>
                <c:pt idx="95">
                  <c:v>0.80146010000000001</c:v>
                </c:pt>
                <c:pt idx="96">
                  <c:v>0.80331342999999999</c:v>
                </c:pt>
                <c:pt idx="97">
                  <c:v>0.80556214999999998</c:v>
                </c:pt>
                <c:pt idx="98">
                  <c:v>0.80739371000000004</c:v>
                </c:pt>
                <c:pt idx="99">
                  <c:v>0.80961704999999995</c:v>
                </c:pt>
                <c:pt idx="100">
                  <c:v>0.81184062000000001</c:v>
                </c:pt>
                <c:pt idx="101">
                  <c:v>0.81376809999999999</c:v>
                </c:pt>
                <c:pt idx="102">
                  <c:v>0.81554833000000004</c:v>
                </c:pt>
                <c:pt idx="103">
                  <c:v>0.81747667999999996</c:v>
                </c:pt>
                <c:pt idx="104">
                  <c:v>0.81940484000000002</c:v>
                </c:pt>
                <c:pt idx="105">
                  <c:v>0.82088985999999997</c:v>
                </c:pt>
              </c:numCache>
            </c:numRef>
          </c:xVal>
          <c:yVal>
            <c:numRef>
              <c:f>'24.49-B707'!$P$3:$P$108</c:f>
              <c:numCache>
                <c:formatCode>General</c:formatCode>
                <c:ptCount val="106"/>
                <c:pt idx="0">
                  <c:v>217.82172600000001</c:v>
                </c:pt>
                <c:pt idx="1">
                  <c:v>217.75012899999999</c:v>
                </c:pt>
                <c:pt idx="2">
                  <c:v>217.70543000000001</c:v>
                </c:pt>
                <c:pt idx="3">
                  <c:v>217.70779999999999</c:v>
                </c:pt>
                <c:pt idx="4">
                  <c:v>217.71017000000001</c:v>
                </c:pt>
                <c:pt idx="5">
                  <c:v>217.71253999999999</c:v>
                </c:pt>
                <c:pt idx="6">
                  <c:v>217.71472800000001</c:v>
                </c:pt>
                <c:pt idx="7">
                  <c:v>217.716917</c:v>
                </c:pt>
                <c:pt idx="8">
                  <c:v>217.71910600000001</c:v>
                </c:pt>
                <c:pt idx="9">
                  <c:v>217.721294</c:v>
                </c:pt>
                <c:pt idx="10">
                  <c:v>217.72348299999999</c:v>
                </c:pt>
                <c:pt idx="11">
                  <c:v>217.71222299999999</c:v>
                </c:pt>
                <c:pt idx="12">
                  <c:v>217.66734299999999</c:v>
                </c:pt>
                <c:pt idx="13">
                  <c:v>217.73004900000001</c:v>
                </c:pt>
                <c:pt idx="14">
                  <c:v>217.71878899999999</c:v>
                </c:pt>
                <c:pt idx="15">
                  <c:v>217.73442600000001</c:v>
                </c:pt>
                <c:pt idx="16">
                  <c:v>217.72316599999999</c:v>
                </c:pt>
                <c:pt idx="17">
                  <c:v>217.63794100000001</c:v>
                </c:pt>
                <c:pt idx="18">
                  <c:v>217.66702599999999</c:v>
                </c:pt>
                <c:pt idx="19">
                  <c:v>217.66921500000001</c:v>
                </c:pt>
                <c:pt idx="20">
                  <c:v>217.644507</c:v>
                </c:pt>
                <c:pt idx="21">
                  <c:v>217.734397</c:v>
                </c:pt>
                <c:pt idx="22">
                  <c:v>217.66905600000001</c:v>
                </c:pt>
                <c:pt idx="23">
                  <c:v>217.67796899999999</c:v>
                </c:pt>
                <c:pt idx="24">
                  <c:v>217.68015800000001</c:v>
                </c:pt>
                <c:pt idx="25">
                  <c:v>217.66217399999999</c:v>
                </c:pt>
                <c:pt idx="26">
                  <c:v>217.758501</c:v>
                </c:pt>
                <c:pt idx="27">
                  <c:v>217.706896</c:v>
                </c:pt>
                <c:pt idx="28">
                  <c:v>217.68891199999999</c:v>
                </c:pt>
                <c:pt idx="29">
                  <c:v>217.758343</c:v>
                </c:pt>
                <c:pt idx="30">
                  <c:v>217.767256</c:v>
                </c:pt>
                <c:pt idx="31">
                  <c:v>217.68203</c:v>
                </c:pt>
                <c:pt idx="32">
                  <c:v>217.72456399999999</c:v>
                </c:pt>
                <c:pt idx="33">
                  <c:v>217.773822</c:v>
                </c:pt>
                <c:pt idx="34">
                  <c:v>217.69532000000001</c:v>
                </c:pt>
                <c:pt idx="35">
                  <c:v>217.70423299999999</c:v>
                </c:pt>
                <c:pt idx="36">
                  <c:v>217.706422</c:v>
                </c:pt>
                <c:pt idx="37">
                  <c:v>217.70860999999999</c:v>
                </c:pt>
                <c:pt idx="38">
                  <c:v>217.71079900000001</c:v>
                </c:pt>
                <c:pt idx="39">
                  <c:v>217.712987</c:v>
                </c:pt>
                <c:pt idx="40">
                  <c:v>217.71517600000001</c:v>
                </c:pt>
                <c:pt idx="41">
                  <c:v>217.717365</c:v>
                </c:pt>
                <c:pt idx="42">
                  <c:v>217.71955299999999</c:v>
                </c:pt>
                <c:pt idx="43">
                  <c:v>217.72174200000001</c:v>
                </c:pt>
                <c:pt idx="44">
                  <c:v>217.72393099999999</c:v>
                </c:pt>
                <c:pt idx="45">
                  <c:v>217.72611900000001</c:v>
                </c:pt>
                <c:pt idx="46">
                  <c:v>217.708135</c:v>
                </c:pt>
                <c:pt idx="47">
                  <c:v>217.656531</c:v>
                </c:pt>
                <c:pt idx="48">
                  <c:v>217.65871899999999</c:v>
                </c:pt>
                <c:pt idx="49">
                  <c:v>217.66090800000001</c:v>
                </c:pt>
                <c:pt idx="50">
                  <c:v>217.663096</c:v>
                </c:pt>
                <c:pt idx="51">
                  <c:v>217.66528500000001</c:v>
                </c:pt>
                <c:pt idx="52">
                  <c:v>217.667474</c:v>
                </c:pt>
                <c:pt idx="53">
                  <c:v>217.66966199999999</c:v>
                </c:pt>
                <c:pt idx="54">
                  <c:v>217.671851</c:v>
                </c:pt>
                <c:pt idx="55">
                  <c:v>217.67403999999999</c:v>
                </c:pt>
                <c:pt idx="56">
                  <c:v>217.67622800000001</c:v>
                </c:pt>
                <c:pt idx="57">
                  <c:v>217.658244</c:v>
                </c:pt>
                <c:pt idx="58">
                  <c:v>217.68060600000001</c:v>
                </c:pt>
                <c:pt idx="59">
                  <c:v>217.682794</c:v>
                </c:pt>
                <c:pt idx="60">
                  <c:v>217.67153400000001</c:v>
                </c:pt>
                <c:pt idx="61">
                  <c:v>217.63337799999999</c:v>
                </c:pt>
                <c:pt idx="62">
                  <c:v>217.68935999999999</c:v>
                </c:pt>
                <c:pt idx="63">
                  <c:v>217.69154900000001</c:v>
                </c:pt>
                <c:pt idx="64">
                  <c:v>217.693737</c:v>
                </c:pt>
                <c:pt idx="65">
                  <c:v>217.54799399999999</c:v>
                </c:pt>
                <c:pt idx="66">
                  <c:v>217.47621699999999</c:v>
                </c:pt>
                <c:pt idx="67">
                  <c:v>217.47840500000001</c:v>
                </c:pt>
                <c:pt idx="68">
                  <c:v>217.54783599999999</c:v>
                </c:pt>
                <c:pt idx="69">
                  <c:v>217.50967900000001</c:v>
                </c:pt>
                <c:pt idx="70">
                  <c:v>217.484971</c:v>
                </c:pt>
                <c:pt idx="71">
                  <c:v>217.64854</c:v>
                </c:pt>
                <c:pt idx="72">
                  <c:v>217.75831600000001</c:v>
                </c:pt>
                <c:pt idx="73">
                  <c:v>217.98240200000001</c:v>
                </c:pt>
                <c:pt idx="74">
                  <c:v>218.078261</c:v>
                </c:pt>
                <c:pt idx="75">
                  <c:v>218.349885</c:v>
                </c:pt>
                <c:pt idx="76">
                  <c:v>218.54707500000001</c:v>
                </c:pt>
                <c:pt idx="77">
                  <c:v>218.83168000000001</c:v>
                </c:pt>
                <c:pt idx="78">
                  <c:v>219.14961700000001</c:v>
                </c:pt>
                <c:pt idx="79">
                  <c:v>219.47456600000001</c:v>
                </c:pt>
                <c:pt idx="80">
                  <c:v>219.98106899999999</c:v>
                </c:pt>
                <c:pt idx="81">
                  <c:v>220.473941</c:v>
                </c:pt>
                <c:pt idx="82">
                  <c:v>221.040492</c:v>
                </c:pt>
                <c:pt idx="83">
                  <c:v>221.72865400000001</c:v>
                </c:pt>
                <c:pt idx="84">
                  <c:v>222.37589500000001</c:v>
                </c:pt>
                <c:pt idx="85">
                  <c:v>222.96886799999999</c:v>
                </c:pt>
                <c:pt idx="86">
                  <c:v>223.79294400000001</c:v>
                </c:pt>
                <c:pt idx="87">
                  <c:v>224.641548</c:v>
                </c:pt>
                <c:pt idx="88">
                  <c:v>225.69878299999999</c:v>
                </c:pt>
                <c:pt idx="89">
                  <c:v>226.68176399999999</c:v>
                </c:pt>
                <c:pt idx="90">
                  <c:v>227.779056</c:v>
                </c:pt>
                <c:pt idx="91">
                  <c:v>228.909684</c:v>
                </c:pt>
                <c:pt idx="92">
                  <c:v>230.20523299999999</c:v>
                </c:pt>
                <c:pt idx="93">
                  <c:v>231.38703000000001</c:v>
                </c:pt>
                <c:pt idx="94">
                  <c:v>232.75533200000001</c:v>
                </c:pt>
                <c:pt idx="95">
                  <c:v>234.03716</c:v>
                </c:pt>
                <c:pt idx="96">
                  <c:v>235.262091</c:v>
                </c:pt>
                <c:pt idx="97">
                  <c:v>236.74150499999999</c:v>
                </c:pt>
                <c:pt idx="98">
                  <c:v>238.121577</c:v>
                </c:pt>
                <c:pt idx="99">
                  <c:v>239.76617100000001</c:v>
                </c:pt>
                <c:pt idx="100">
                  <c:v>241.45303100000001</c:v>
                </c:pt>
                <c:pt idx="101">
                  <c:v>242.98647700000001</c:v>
                </c:pt>
                <c:pt idx="102">
                  <c:v>244.59026800000001</c:v>
                </c:pt>
                <c:pt idx="103">
                  <c:v>246.28573499999999</c:v>
                </c:pt>
                <c:pt idx="104">
                  <c:v>247.94681299999999</c:v>
                </c:pt>
                <c:pt idx="105">
                  <c:v>249.56106600000001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FF9-944F-BA9B-4AEF67FB6504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'24.49-B707'!$O$3:$O$108</c:f>
              <c:numCache>
                <c:formatCode>General</c:formatCode>
                <c:ptCount val="106"/>
                <c:pt idx="0">
                  <c:v>0.50004391000000004</c:v>
                </c:pt>
                <c:pt idx="1">
                  <c:v>0.50356045000000005</c:v>
                </c:pt>
                <c:pt idx="2">
                  <c:v>0.50707714000000004</c:v>
                </c:pt>
                <c:pt idx="3">
                  <c:v>0.51059407000000001</c:v>
                </c:pt>
                <c:pt idx="4">
                  <c:v>0.51411101000000003</c:v>
                </c:pt>
                <c:pt idx="5">
                  <c:v>0.51762794999999995</c:v>
                </c:pt>
                <c:pt idx="6">
                  <c:v>0.52087589000000001</c:v>
                </c:pt>
                <c:pt idx="7">
                  <c:v>0.52412382000000002</c:v>
                </c:pt>
                <c:pt idx="8">
                  <c:v>0.52737175999999997</c:v>
                </c:pt>
                <c:pt idx="9">
                  <c:v>0.53061970000000003</c:v>
                </c:pt>
                <c:pt idx="10">
                  <c:v>0.53386763999999998</c:v>
                </c:pt>
                <c:pt idx="11">
                  <c:v>0.53711549999999997</c:v>
                </c:pt>
                <c:pt idx="12">
                  <c:v>0.54036318999999999</c:v>
                </c:pt>
                <c:pt idx="13">
                  <c:v>0.54361145</c:v>
                </c:pt>
                <c:pt idx="14">
                  <c:v>0.54685932000000004</c:v>
                </c:pt>
                <c:pt idx="15">
                  <c:v>0.55010733000000001</c:v>
                </c:pt>
                <c:pt idx="16">
                  <c:v>0.55335519</c:v>
                </c:pt>
                <c:pt idx="17">
                  <c:v>0.55660266000000003</c:v>
                </c:pt>
                <c:pt idx="18">
                  <c:v>0.55985074000000001</c:v>
                </c:pt>
                <c:pt idx="19">
                  <c:v>0.56309867999999996</c:v>
                </c:pt>
                <c:pt idx="20">
                  <c:v>0.56634647000000005</c:v>
                </c:pt>
                <c:pt idx="21">
                  <c:v>0.56959488000000003</c:v>
                </c:pt>
                <c:pt idx="22">
                  <c:v>0.57284246000000005</c:v>
                </c:pt>
                <c:pt idx="23">
                  <c:v>0.57609043000000004</c:v>
                </c:pt>
                <c:pt idx="24">
                  <c:v>0.57933836999999999</c:v>
                </c:pt>
                <c:pt idx="25">
                  <c:v>0.58258620000000005</c:v>
                </c:pt>
                <c:pt idx="26">
                  <c:v>0.58583463999999996</c:v>
                </c:pt>
                <c:pt idx="27">
                  <c:v>0.58908229000000001</c:v>
                </c:pt>
                <c:pt idx="28">
                  <c:v>0.59233011999999996</c:v>
                </c:pt>
                <c:pt idx="29">
                  <c:v>0.59557842000000005</c:v>
                </c:pt>
                <c:pt idx="30">
                  <c:v>0.59882639999999998</c:v>
                </c:pt>
                <c:pt idx="31">
                  <c:v>0.60207385999999996</c:v>
                </c:pt>
                <c:pt idx="32">
                  <c:v>0.60532202000000002</c:v>
                </c:pt>
                <c:pt idx="33">
                  <c:v>0.60857021</c:v>
                </c:pt>
                <c:pt idx="34">
                  <c:v>0.61181770999999996</c:v>
                </c:pt>
                <c:pt idx="35">
                  <c:v>0.61506569</c:v>
                </c:pt>
                <c:pt idx="36">
                  <c:v>0.61831362999999995</c:v>
                </c:pt>
                <c:pt idx="37">
                  <c:v>0.62156155999999996</c:v>
                </c:pt>
                <c:pt idx="38">
                  <c:v>0.62480950000000002</c:v>
                </c:pt>
                <c:pt idx="39">
                  <c:v>0.62805743999999997</c:v>
                </c:pt>
                <c:pt idx="40">
                  <c:v>0.63130538000000003</c:v>
                </c:pt>
                <c:pt idx="41">
                  <c:v>0.63455331999999998</c:v>
                </c:pt>
                <c:pt idx="42">
                  <c:v>0.63780124999999999</c:v>
                </c:pt>
                <c:pt idx="43">
                  <c:v>0.64104919000000005</c:v>
                </c:pt>
                <c:pt idx="44">
                  <c:v>0.64429713</c:v>
                </c:pt>
                <c:pt idx="45">
                  <c:v>0.64754506999999994</c:v>
                </c:pt>
                <c:pt idx="46">
                  <c:v>0.65079290000000001</c:v>
                </c:pt>
                <c:pt idx="47">
                  <c:v>0.65404055000000005</c:v>
                </c:pt>
                <c:pt idx="48">
                  <c:v>0.65728847999999995</c:v>
                </c:pt>
                <c:pt idx="49">
                  <c:v>0.66053642000000001</c:v>
                </c:pt>
                <c:pt idx="50">
                  <c:v>0.66378435999999996</c:v>
                </c:pt>
                <c:pt idx="51">
                  <c:v>0.66703230000000002</c:v>
                </c:pt>
                <c:pt idx="52">
                  <c:v>0.67028023999999997</c:v>
                </c:pt>
                <c:pt idx="53">
                  <c:v>0.67352816999999998</c:v>
                </c:pt>
                <c:pt idx="54">
                  <c:v>0.67677611000000004</c:v>
                </c:pt>
                <c:pt idx="55">
                  <c:v>0.68002404999999999</c:v>
                </c:pt>
                <c:pt idx="56">
                  <c:v>0.68327199000000005</c:v>
                </c:pt>
                <c:pt idx="57">
                  <c:v>0.68651982</c:v>
                </c:pt>
                <c:pt idx="58">
                  <c:v>0.68976786000000001</c:v>
                </c:pt>
                <c:pt idx="59">
                  <c:v>0.69301579999999996</c:v>
                </c:pt>
                <c:pt idx="60">
                  <c:v>0.69626367</c:v>
                </c:pt>
                <c:pt idx="61">
                  <c:v>0.69951138999999996</c:v>
                </c:pt>
                <c:pt idx="62">
                  <c:v>0.70275962000000003</c:v>
                </c:pt>
                <c:pt idx="63">
                  <c:v>0.70600755000000004</c:v>
                </c:pt>
                <c:pt idx="64">
                  <c:v>0.70925548999999999</c:v>
                </c:pt>
                <c:pt idx="65">
                  <c:v>0.71250263000000003</c:v>
                </c:pt>
                <c:pt idx="66">
                  <c:v>0.71575016999999996</c:v>
                </c:pt>
                <c:pt idx="67">
                  <c:v>0.71899811000000002</c:v>
                </c:pt>
                <c:pt idx="68">
                  <c:v>0.72224641000000001</c:v>
                </c:pt>
                <c:pt idx="69">
                  <c:v>0.72549412999999996</c:v>
                </c:pt>
                <c:pt idx="70">
                  <c:v>0.72874192999999998</c:v>
                </c:pt>
                <c:pt idx="71">
                  <c:v>0.73199073000000003</c:v>
                </c:pt>
                <c:pt idx="72">
                  <c:v>0.73523925000000001</c:v>
                </c:pt>
                <c:pt idx="73">
                  <c:v>0.73848838000000006</c:v>
                </c:pt>
                <c:pt idx="74">
                  <c:v>0.74146782</c:v>
                </c:pt>
                <c:pt idx="75">
                  <c:v>0.74498620999999998</c:v>
                </c:pt>
                <c:pt idx="76">
                  <c:v>0.74823519999999999</c:v>
                </c:pt>
                <c:pt idx="77">
                  <c:v>0.75148464999999998</c:v>
                </c:pt>
                <c:pt idx="78">
                  <c:v>0.75473429000000003</c:v>
                </c:pt>
                <c:pt idx="79">
                  <c:v>0.75798396999999995</c:v>
                </c:pt>
                <c:pt idx="80">
                  <c:v>0.76123461999999997</c:v>
                </c:pt>
                <c:pt idx="81">
                  <c:v>0.76421620000000001</c:v>
                </c:pt>
                <c:pt idx="82">
                  <c:v>0.76719817000000001</c:v>
                </c:pt>
                <c:pt idx="83">
                  <c:v>0.7701808</c:v>
                </c:pt>
                <c:pt idx="84">
                  <c:v>0.77316320999999999</c:v>
                </c:pt>
                <c:pt idx="85">
                  <c:v>0.77611474000000003</c:v>
                </c:pt>
                <c:pt idx="86">
                  <c:v>0.77883975000000005</c:v>
                </c:pt>
                <c:pt idx="87">
                  <c:v>0.78128523999999999</c:v>
                </c:pt>
                <c:pt idx="88">
                  <c:v>0.78400086000000002</c:v>
                </c:pt>
                <c:pt idx="89">
                  <c:v>0.78671608000000004</c:v>
                </c:pt>
                <c:pt idx="90">
                  <c:v>0.78943191000000001</c:v>
                </c:pt>
                <c:pt idx="91">
                  <c:v>0.79228657999999996</c:v>
                </c:pt>
                <c:pt idx="92">
                  <c:v>0.79457588000000001</c:v>
                </c:pt>
                <c:pt idx="93">
                  <c:v>0.79672790000000004</c:v>
                </c:pt>
                <c:pt idx="94">
                  <c:v>0.79914993000000001</c:v>
                </c:pt>
                <c:pt idx="95">
                  <c:v>0.80146010000000001</c:v>
                </c:pt>
                <c:pt idx="96">
                  <c:v>0.80331342999999999</c:v>
                </c:pt>
                <c:pt idx="97">
                  <c:v>0.80556214999999998</c:v>
                </c:pt>
                <c:pt idx="98">
                  <c:v>0.80739371000000004</c:v>
                </c:pt>
                <c:pt idx="99">
                  <c:v>0.80961704999999995</c:v>
                </c:pt>
                <c:pt idx="100">
                  <c:v>0.81184062000000001</c:v>
                </c:pt>
                <c:pt idx="101">
                  <c:v>0.81376809999999999</c:v>
                </c:pt>
                <c:pt idx="102">
                  <c:v>0.81554833000000004</c:v>
                </c:pt>
                <c:pt idx="103">
                  <c:v>0.81747667999999996</c:v>
                </c:pt>
                <c:pt idx="104">
                  <c:v>0.81940484000000002</c:v>
                </c:pt>
                <c:pt idx="105">
                  <c:v>0.82088985999999997</c:v>
                </c:pt>
              </c:numCache>
            </c:numRef>
          </c:xVal>
          <c:yVal>
            <c:numRef>
              <c:f>'24.49-B707'!$Q$3:$Q$108</c:f>
              <c:numCache>
                <c:formatCode>General</c:formatCode>
                <c:ptCount val="106"/>
                <c:pt idx="0">
                  <c:v>215.90191871996791</c:v>
                </c:pt>
                <c:pt idx="1">
                  <c:v>215.90192064090394</c:v>
                </c:pt>
                <c:pt idx="2">
                  <c:v>215.90192292398081</c:v>
                </c:pt>
                <c:pt idx="3">
                  <c:v>215.90192562962324</c:v>
                </c:pt>
                <c:pt idx="4">
                  <c:v>215.90192882677843</c:v>
                </c:pt>
                <c:pt idx="5">
                  <c:v>215.90193259438553</c:v>
                </c:pt>
                <c:pt idx="6">
                  <c:v>215.90193665821107</c:v>
                </c:pt>
                <c:pt idx="7">
                  <c:v>215.90194136546222</c:v>
                </c:pt>
                <c:pt idx="8">
                  <c:v>215.90194680644771</c:v>
                </c:pt>
                <c:pt idx="9">
                  <c:v>215.90195308252297</c:v>
                </c:pt>
                <c:pt idx="10">
                  <c:v>215.90196030731971</c:v>
                </c:pt>
                <c:pt idx="11">
                  <c:v>215.90196860779261</c:v>
                </c:pt>
                <c:pt idx="12">
                  <c:v>215.90197812567067</c:v>
                </c:pt>
                <c:pt idx="13">
                  <c:v>215.90198902191671</c:v>
                </c:pt>
                <c:pt idx="14">
                  <c:v>215.90200147006715</c:v>
                </c:pt>
                <c:pt idx="15">
                  <c:v>215.90201566849208</c:v>
                </c:pt>
                <c:pt idx="16">
                  <c:v>215.90203183421238</c:v>
                </c:pt>
                <c:pt idx="17">
                  <c:v>215.90205020766177</c:v>
                </c:pt>
                <c:pt idx="18">
                  <c:v>215.90207106303396</c:v>
                </c:pt>
                <c:pt idx="19">
                  <c:v>215.90209469294658</c:v>
                </c:pt>
                <c:pt idx="20">
                  <c:v>215.90212142503299</c:v>
                </c:pt>
                <c:pt idx="21">
                  <c:v>215.90215162852445</c:v>
                </c:pt>
                <c:pt idx="22">
                  <c:v>215.90218568878757</c:v>
                </c:pt>
                <c:pt idx="23">
                  <c:v>215.90222405741179</c:v>
                </c:pt>
                <c:pt idx="24">
                  <c:v>215.90226721362455</c:v>
                </c:pt>
                <c:pt idx="25">
                  <c:v>215.90231568719213</c:v>
                </c:pt>
                <c:pt idx="26">
                  <c:v>215.90237007315841</c:v>
                </c:pt>
                <c:pt idx="27">
                  <c:v>215.90243098659533</c:v>
                </c:pt>
                <c:pt idx="28">
                  <c:v>215.90249914360516</c:v>
                </c:pt>
                <c:pt idx="29">
                  <c:v>215.90257531815192</c:v>
                </c:pt>
                <c:pt idx="30">
                  <c:v>215.90266032907329</c:v>
                </c:pt>
                <c:pt idx="31">
                  <c:v>215.90275508106686</c:v>
                </c:pt>
                <c:pt idx="32">
                  <c:v>215.90286060706634</c:v>
                </c:pt>
                <c:pt idx="33">
                  <c:v>215.90297797508492</c:v>
                </c:pt>
                <c:pt idx="34">
                  <c:v>215.90310833772241</c:v>
                </c:pt>
                <c:pt idx="35">
                  <c:v>215.90325302685278</c:v>
                </c:pt>
                <c:pt idx="36">
                  <c:v>215.90341342015461</c:v>
                </c:pt>
                <c:pt idx="37">
                  <c:v>215.90359103686274</c:v>
                </c:pt>
                <c:pt idx="38">
                  <c:v>215.90378752526465</c:v>
                </c:pt>
                <c:pt idx="39">
                  <c:v>215.90400467062523</c:v>
                </c:pt>
                <c:pt idx="40">
                  <c:v>215.90424440741765</c:v>
                </c:pt>
                <c:pt idx="41">
                  <c:v>215.90450882953201</c:v>
                </c:pt>
                <c:pt idx="42">
                  <c:v>215.90480020072002</c:v>
                </c:pt>
                <c:pt idx="43">
                  <c:v>215.90512097034258</c:v>
                </c:pt>
                <c:pt idx="44">
                  <c:v>215.90547378080248</c:v>
                </c:pt>
                <c:pt idx="45">
                  <c:v>215.90586148460812</c:v>
                </c:pt>
                <c:pt idx="46">
                  <c:v>215.90628714279092</c:v>
                </c:pt>
                <c:pt idx="47">
                  <c:v>215.90675405539997</c:v>
                </c:pt>
                <c:pt idx="48">
                  <c:v>215.90726586000142</c:v>
                </c:pt>
                <c:pt idx="49">
                  <c:v>215.90782636170269</c:v>
                </c:pt>
                <c:pt idx="50">
                  <c:v>215.90843969067151</c:v>
                </c:pt>
                <c:pt idx="51">
                  <c:v>215.90911028748502</c:v>
                </c:pt>
                <c:pt idx="52">
                  <c:v>215.90984292168372</c:v>
                </c:pt>
                <c:pt idx="53">
                  <c:v>215.91064271037243</c:v>
                </c:pt>
                <c:pt idx="54">
                  <c:v>215.91151515060994</c:v>
                </c:pt>
                <c:pt idx="55">
                  <c:v>215.91246612821638</c:v>
                </c:pt>
                <c:pt idx="56">
                  <c:v>215.91350195222941</c:v>
                </c:pt>
                <c:pt idx="57">
                  <c:v>215.91462933890011</c:v>
                </c:pt>
                <c:pt idx="58">
                  <c:v>215.91585563439327</c:v>
                </c:pt>
                <c:pt idx="59">
                  <c:v>215.91718846106443</c:v>
                </c:pt>
                <c:pt idx="60">
                  <c:v>215.9186360910366</c:v>
                </c:pt>
                <c:pt idx="61">
                  <c:v>215.92020731044425</c:v>
                </c:pt>
                <c:pt idx="62">
                  <c:v>215.921911894922</c:v>
                </c:pt>
                <c:pt idx="63">
                  <c:v>215.9237598555479</c:v>
                </c:pt>
                <c:pt idx="64">
                  <c:v>215.92583599650374</c:v>
                </c:pt>
                <c:pt idx="65">
                  <c:v>215.9286113327812</c:v>
                </c:pt>
                <c:pt idx="66">
                  <c:v>215.93308916443115</c:v>
                </c:pt>
                <c:pt idx="67">
                  <c:v>215.94080758207832</c:v>
                </c:pt>
                <c:pt idx="68">
                  <c:v>215.95384067985225</c:v>
                </c:pt>
                <c:pt idx="69">
                  <c:v>215.9747918209556</c:v>
                </c:pt>
                <c:pt idx="70">
                  <c:v>216.00680598454267</c:v>
                </c:pt>
                <c:pt idx="71">
                  <c:v>216.05357737902972</c:v>
                </c:pt>
                <c:pt idx="72">
                  <c:v>216.1193080340577</c:v>
                </c:pt>
                <c:pt idx="73">
                  <c:v>216.20877184101678</c:v>
                </c:pt>
                <c:pt idx="74">
                  <c:v>216.31617204377841</c:v>
                </c:pt>
                <c:pt idx="75">
                  <c:v>216.48054074600867</c:v>
                </c:pt>
                <c:pt idx="76">
                  <c:v>216.67504194749276</c:v>
                </c:pt>
                <c:pt idx="77">
                  <c:v>216.91767570056658</c:v>
                </c:pt>
                <c:pt idx="78">
                  <c:v>217.21587395549602</c:v>
                </c:pt>
                <c:pt idx="79">
                  <c:v>217.57760417396142</c:v>
                </c:pt>
                <c:pt idx="80">
                  <c:v>218.01151665777962</c:v>
                </c:pt>
                <c:pt idx="81">
                  <c:v>218.48062827862753</c:v>
                </c:pt>
                <c:pt idx="82">
                  <c:v>219.02546261731302</c:v>
                </c:pt>
                <c:pt idx="83">
                  <c:v>219.65388280858633</c:v>
                </c:pt>
                <c:pt idx="84">
                  <c:v>220.37387758548658</c:v>
                </c:pt>
                <c:pt idx="85">
                  <c:v>221.18499193763282</c:v>
                </c:pt>
                <c:pt idx="86">
                  <c:v>222.02841353955748</c:v>
                </c:pt>
                <c:pt idx="87">
                  <c:v>222.86859058384397</c:v>
                </c:pt>
                <c:pt idx="88">
                  <c:v>223.90054708329029</c:v>
                </c:pt>
                <c:pt idx="89">
                  <c:v>225.04374114174101</c:v>
                </c:pt>
                <c:pt idx="90">
                  <c:v>226.30637709510745</c:v>
                </c:pt>
                <c:pt idx="91">
                  <c:v>227.77086398662874</c:v>
                </c:pt>
                <c:pt idx="92">
                  <c:v>229.05336952058059</c:v>
                </c:pt>
                <c:pt idx="93">
                  <c:v>230.35162405386563</c:v>
                </c:pt>
                <c:pt idx="94">
                  <c:v>231.92571130983777</c:v>
                </c:pt>
                <c:pt idx="95">
                  <c:v>233.54417985887284</c:v>
                </c:pt>
                <c:pt idx="96">
                  <c:v>234.9291219948181</c:v>
                </c:pt>
                <c:pt idx="97">
                  <c:v>236.71759934197331</c:v>
                </c:pt>
                <c:pt idx="98">
                  <c:v>238.26539847582563</c:v>
                </c:pt>
                <c:pt idx="99">
                  <c:v>240.25881954660252</c:v>
                </c:pt>
                <c:pt idx="100">
                  <c:v>242.38324641305456</c:v>
                </c:pt>
                <c:pt idx="101">
                  <c:v>244.33495850215883</c:v>
                </c:pt>
                <c:pt idx="102">
                  <c:v>246.23184977489709</c:v>
                </c:pt>
                <c:pt idx="103">
                  <c:v>248.39227186298058</c:v>
                </c:pt>
                <c:pt idx="104">
                  <c:v>250.66615226345317</c:v>
                </c:pt>
                <c:pt idx="105">
                  <c:v>252.49738844731479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9D-F447-AEF9-BDA7BB71669E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'24.49-B707'!$I$3:$I$135</c:f>
              <c:numCache>
                <c:formatCode>General</c:formatCode>
                <c:ptCount val="133"/>
                <c:pt idx="0">
                  <c:v>0.50012466</c:v>
                </c:pt>
                <c:pt idx="1">
                  <c:v>0.50364178000000004</c:v>
                </c:pt>
                <c:pt idx="2">
                  <c:v>0.50742770999999998</c:v>
                </c:pt>
                <c:pt idx="3">
                  <c:v>0.51094465</c:v>
                </c:pt>
                <c:pt idx="4">
                  <c:v>0.51446159000000002</c:v>
                </c:pt>
                <c:pt idx="5">
                  <c:v>0.51770952000000003</c:v>
                </c:pt>
                <c:pt idx="6">
                  <c:v>0.52095705999999997</c:v>
                </c:pt>
                <c:pt idx="7">
                  <c:v>0.52420460000000002</c:v>
                </c:pt>
                <c:pt idx="8">
                  <c:v>0.52745253999999997</c:v>
                </c:pt>
                <c:pt idx="9">
                  <c:v>0.53070048000000003</c:v>
                </c:pt>
                <c:pt idx="10">
                  <c:v>0.53394841999999998</c:v>
                </c:pt>
                <c:pt idx="11">
                  <c:v>0.53719636000000004</c:v>
                </c:pt>
                <c:pt idx="12">
                  <c:v>0.54044429000000005</c:v>
                </c:pt>
                <c:pt idx="13">
                  <c:v>0.54369223</c:v>
                </c:pt>
                <c:pt idx="14">
                  <c:v>0.54694016999999995</c:v>
                </c:pt>
                <c:pt idx="15">
                  <c:v>0.55018811000000001</c:v>
                </c:pt>
                <c:pt idx="16">
                  <c:v>0.55343604999999996</c:v>
                </c:pt>
                <c:pt idx="17">
                  <c:v>0.55668397999999997</c:v>
                </c:pt>
                <c:pt idx="18">
                  <c:v>0.55993192000000003</c:v>
                </c:pt>
                <c:pt idx="19">
                  <c:v>0.56317985999999998</c:v>
                </c:pt>
                <c:pt idx="20">
                  <c:v>0.56642780000000004</c:v>
                </c:pt>
                <c:pt idx="21">
                  <c:v>0.56967573999999999</c:v>
                </c:pt>
                <c:pt idx="22">
                  <c:v>0.57292367</c:v>
                </c:pt>
                <c:pt idx="23">
                  <c:v>0.57617160999999995</c:v>
                </c:pt>
                <c:pt idx="24">
                  <c:v>0.57941955000000001</c:v>
                </c:pt>
                <c:pt idx="25">
                  <c:v>0.58266748999999995</c:v>
                </c:pt>
                <c:pt idx="26">
                  <c:v>0.58591543000000001</c:v>
                </c:pt>
                <c:pt idx="27">
                  <c:v>0.58916336000000002</c:v>
                </c:pt>
                <c:pt idx="28">
                  <c:v>0.59241129999999997</c:v>
                </c:pt>
                <c:pt idx="29">
                  <c:v>0.59565924000000003</c:v>
                </c:pt>
                <c:pt idx="30">
                  <c:v>0.59890717999999998</c:v>
                </c:pt>
                <c:pt idx="31">
                  <c:v>0.60215512000000004</c:v>
                </c:pt>
                <c:pt idx="32">
                  <c:v>0.60540305000000005</c:v>
                </c:pt>
                <c:pt idx="33">
                  <c:v>0.60865099</c:v>
                </c:pt>
                <c:pt idx="34">
                  <c:v>0.61189892999999995</c:v>
                </c:pt>
                <c:pt idx="35">
                  <c:v>0.61514687000000001</c:v>
                </c:pt>
                <c:pt idx="36">
                  <c:v>0.61839440999999995</c:v>
                </c:pt>
                <c:pt idx="37">
                  <c:v>0.62164235000000001</c:v>
                </c:pt>
                <c:pt idx="38">
                  <c:v>0.62489028000000002</c:v>
                </c:pt>
                <c:pt idx="39">
                  <c:v>0.62813821999999997</c:v>
                </c:pt>
                <c:pt idx="40">
                  <c:v>0.63138616000000003</c:v>
                </c:pt>
                <c:pt idx="41">
                  <c:v>0.63463409999999998</c:v>
                </c:pt>
                <c:pt idx="42">
                  <c:v>0.63788204000000004</c:v>
                </c:pt>
                <c:pt idx="43">
                  <c:v>0.64112997000000005</c:v>
                </c:pt>
                <c:pt idx="44">
                  <c:v>0.64437791</c:v>
                </c:pt>
                <c:pt idx="45">
                  <c:v>0.64762642999999998</c:v>
                </c:pt>
                <c:pt idx="46">
                  <c:v>0.65087410999999995</c:v>
                </c:pt>
                <c:pt idx="47">
                  <c:v>0.65412205000000001</c:v>
                </c:pt>
                <c:pt idx="48">
                  <c:v>0.65736998999999996</c:v>
                </c:pt>
                <c:pt idx="49">
                  <c:v>0.66061749000000003</c:v>
                </c:pt>
                <c:pt idx="50">
                  <c:v>0.66386546999999996</c:v>
                </c:pt>
                <c:pt idx="51">
                  <c:v>0.66711330000000002</c:v>
                </c:pt>
                <c:pt idx="52">
                  <c:v>0.67036061999999996</c:v>
                </c:pt>
                <c:pt idx="53">
                  <c:v>0.67360856000000002</c:v>
                </c:pt>
                <c:pt idx="54">
                  <c:v>0.67685649000000003</c:v>
                </c:pt>
                <c:pt idx="55">
                  <c:v>0.68010442999999998</c:v>
                </c:pt>
                <c:pt idx="56">
                  <c:v>0.68335237000000004</c:v>
                </c:pt>
                <c:pt idx="57">
                  <c:v>0.68659990999999998</c:v>
                </c:pt>
                <c:pt idx="58">
                  <c:v>0.68984785000000004</c:v>
                </c:pt>
                <c:pt idx="59">
                  <c:v>0.69309578999999999</c:v>
                </c:pt>
                <c:pt idx="60">
                  <c:v>0.69634372</c:v>
                </c:pt>
                <c:pt idx="61">
                  <c:v>0.69959165999999995</c:v>
                </c:pt>
                <c:pt idx="62">
                  <c:v>0.70283960000000001</c:v>
                </c:pt>
                <c:pt idx="63">
                  <c:v>0.70608753999999996</c:v>
                </c:pt>
                <c:pt idx="64">
                  <c:v>0.70933526000000002</c:v>
                </c:pt>
                <c:pt idx="65">
                  <c:v>0.71258301999999996</c:v>
                </c:pt>
                <c:pt idx="66">
                  <c:v>0.71583094999999997</c:v>
                </c:pt>
                <c:pt idx="67">
                  <c:v>0.71907889000000003</c:v>
                </c:pt>
                <c:pt idx="68">
                  <c:v>0.72232640000000004</c:v>
                </c:pt>
                <c:pt idx="69">
                  <c:v>0.72557455000000004</c:v>
                </c:pt>
                <c:pt idx="70">
                  <c:v>0.72882190999999996</c:v>
                </c:pt>
                <c:pt idx="71">
                  <c:v>0.73206985000000002</c:v>
                </c:pt>
                <c:pt idx="72">
                  <c:v>0.73531749999999996</c:v>
                </c:pt>
                <c:pt idx="73">
                  <c:v>0.73856533000000002</c:v>
                </c:pt>
                <c:pt idx="74">
                  <c:v>0.74181326000000003</c:v>
                </c:pt>
                <c:pt idx="75">
                  <c:v>0.74506167000000001</c:v>
                </c:pt>
                <c:pt idx="76">
                  <c:v>0.74831011999999997</c:v>
                </c:pt>
                <c:pt idx="77">
                  <c:v>0.75155833999999999</c:v>
                </c:pt>
                <c:pt idx="78">
                  <c:v>0.75480689999999995</c:v>
                </c:pt>
                <c:pt idx="79">
                  <c:v>0.75805562999999998</c:v>
                </c:pt>
                <c:pt idx="80">
                  <c:v>0.76130408000000005</c:v>
                </c:pt>
                <c:pt idx="81">
                  <c:v>0.76455267000000005</c:v>
                </c:pt>
                <c:pt idx="82">
                  <c:v>0.76780117999999997</c:v>
                </c:pt>
                <c:pt idx="83">
                  <c:v>0.77105056999999999</c:v>
                </c:pt>
                <c:pt idx="84">
                  <c:v>0.77430056999999997</c:v>
                </c:pt>
                <c:pt idx="85">
                  <c:v>0.77754992000000001</c:v>
                </c:pt>
                <c:pt idx="86">
                  <c:v>0.78106854999999997</c:v>
                </c:pt>
                <c:pt idx="87">
                  <c:v>0.78431881000000003</c:v>
                </c:pt>
                <c:pt idx="88">
                  <c:v>0.78756928000000004</c:v>
                </c:pt>
                <c:pt idx="89">
                  <c:v>0.79081975000000004</c:v>
                </c:pt>
                <c:pt idx="90">
                  <c:v>0.79407072000000001</c:v>
                </c:pt>
                <c:pt idx="91">
                  <c:v>0.79705316999999998</c:v>
                </c:pt>
                <c:pt idx="92">
                  <c:v>0.80003546999999997</c:v>
                </c:pt>
                <c:pt idx="93">
                  <c:v>0.80301860999999997</c:v>
                </c:pt>
                <c:pt idx="94">
                  <c:v>0.80600134000000001</c:v>
                </c:pt>
                <c:pt idx="95">
                  <c:v>0.80898490999999995</c:v>
                </c:pt>
                <c:pt idx="96">
                  <c:v>0.81142320999999995</c:v>
                </c:pt>
                <c:pt idx="97">
                  <c:v>0.81385622000000002</c:v>
                </c:pt>
                <c:pt idx="98">
                  <c:v>0.81657208999999997</c:v>
                </c:pt>
                <c:pt idx="99">
                  <c:v>0.81928889999999999</c:v>
                </c:pt>
                <c:pt idx="100">
                  <c:v>0.82198019</c:v>
                </c:pt>
                <c:pt idx="101">
                  <c:v>0.82436706000000004</c:v>
                </c:pt>
                <c:pt idx="102">
                  <c:v>0.82626463999999999</c:v>
                </c:pt>
                <c:pt idx="103">
                  <c:v>0.82851304999999997</c:v>
                </c:pt>
                <c:pt idx="104">
                  <c:v>0.83034430000000004</c:v>
                </c:pt>
                <c:pt idx="105">
                  <c:v>0.83256810000000003</c:v>
                </c:pt>
                <c:pt idx="106">
                  <c:v>0.83464395000000002</c:v>
                </c:pt>
                <c:pt idx="107">
                  <c:v>0.83642439999999996</c:v>
                </c:pt>
                <c:pt idx="108">
                  <c:v>0.83805726999999997</c:v>
                </c:pt>
                <c:pt idx="109">
                  <c:v>0.83969033000000004</c:v>
                </c:pt>
                <c:pt idx="110">
                  <c:v>0.84102708999999998</c:v>
                </c:pt>
                <c:pt idx="111">
                  <c:v>0.84248246999999998</c:v>
                </c:pt>
                <c:pt idx="112">
                  <c:v>0.84382303000000003</c:v>
                </c:pt>
                <c:pt idx="113">
                  <c:v>0.84488087999999995</c:v>
                </c:pt>
                <c:pt idx="114">
                  <c:v>0.84647722000000003</c:v>
                </c:pt>
                <c:pt idx="115">
                  <c:v>0.84789258999999995</c:v>
                </c:pt>
                <c:pt idx="116">
                  <c:v>0.84906287999999996</c:v>
                </c:pt>
                <c:pt idx="117">
                  <c:v>0.85039748999999998</c:v>
                </c:pt>
                <c:pt idx="118">
                  <c:v>0.85144059000000005</c:v>
                </c:pt>
                <c:pt idx="119">
                  <c:v>0.85250703999999999</c:v>
                </c:pt>
                <c:pt idx="120">
                  <c:v>0.85345314999999999</c:v>
                </c:pt>
                <c:pt idx="121">
                  <c:v>0.85442203999999999</c:v>
                </c:pt>
                <c:pt idx="122">
                  <c:v>0.85539175999999995</c:v>
                </c:pt>
                <c:pt idx="123">
                  <c:v>0.85665868000000001</c:v>
                </c:pt>
                <c:pt idx="124">
                  <c:v>0.85780836000000005</c:v>
                </c:pt>
                <c:pt idx="125">
                  <c:v>0.85885776999999996</c:v>
                </c:pt>
                <c:pt idx="126">
                  <c:v>0.86012540999999998</c:v>
                </c:pt>
                <c:pt idx="127">
                  <c:v>0.86108379000000002</c:v>
                </c:pt>
                <c:pt idx="128">
                  <c:v>0.86232609000000005</c:v>
                </c:pt>
                <c:pt idx="129">
                  <c:v>0.86322262000000005</c:v>
                </c:pt>
                <c:pt idx="130">
                  <c:v>0.86433926999999999</c:v>
                </c:pt>
                <c:pt idx="131">
                  <c:v>0.86521228999999999</c:v>
                </c:pt>
                <c:pt idx="132">
                  <c:v>0.86606081000000001</c:v>
                </c:pt>
              </c:numCache>
            </c:numRef>
          </c:xVal>
          <c:yVal>
            <c:numRef>
              <c:f>'24.49-B707'!$J$3:$J$135</c:f>
              <c:numCache>
                <c:formatCode>General</c:formatCode>
                <c:ptCount val="133"/>
                <c:pt idx="0">
                  <c:v>177.94752800000001</c:v>
                </c:pt>
                <c:pt idx="1">
                  <c:v>177.983519</c:v>
                </c:pt>
                <c:pt idx="2">
                  <c:v>177.98607000000001</c:v>
                </c:pt>
                <c:pt idx="3">
                  <c:v>177.98844</c:v>
                </c:pt>
                <c:pt idx="4">
                  <c:v>177.99081000000001</c:v>
                </c:pt>
                <c:pt idx="5">
                  <c:v>177.992998</c:v>
                </c:pt>
                <c:pt idx="6">
                  <c:v>177.921221</c:v>
                </c:pt>
                <c:pt idx="7">
                  <c:v>177.84944300000001</c:v>
                </c:pt>
                <c:pt idx="8">
                  <c:v>177.851632</c:v>
                </c:pt>
                <c:pt idx="9">
                  <c:v>177.85382100000001</c:v>
                </c:pt>
                <c:pt idx="10">
                  <c:v>177.856009</c:v>
                </c:pt>
                <c:pt idx="11">
                  <c:v>177.85819799999999</c:v>
                </c:pt>
                <c:pt idx="12">
                  <c:v>177.860387</c:v>
                </c:pt>
                <c:pt idx="13">
                  <c:v>177.86257499999999</c:v>
                </c:pt>
                <c:pt idx="14">
                  <c:v>177.86476400000001</c:v>
                </c:pt>
                <c:pt idx="15">
                  <c:v>177.866953</c:v>
                </c:pt>
                <c:pt idx="16">
                  <c:v>177.86914100000001</c:v>
                </c:pt>
                <c:pt idx="17">
                  <c:v>177.87133</c:v>
                </c:pt>
                <c:pt idx="18">
                  <c:v>177.87351799999999</c:v>
                </c:pt>
                <c:pt idx="19">
                  <c:v>177.87570700000001</c:v>
                </c:pt>
                <c:pt idx="20">
                  <c:v>177.87789599999999</c:v>
                </c:pt>
                <c:pt idx="21">
                  <c:v>177.88008400000001</c:v>
                </c:pt>
                <c:pt idx="22">
                  <c:v>177.882273</c:v>
                </c:pt>
                <c:pt idx="23">
                  <c:v>177.88446200000001</c:v>
                </c:pt>
                <c:pt idx="24">
                  <c:v>177.88665</c:v>
                </c:pt>
                <c:pt idx="25">
                  <c:v>177.88883899999999</c:v>
                </c:pt>
                <c:pt idx="26">
                  <c:v>177.89102800000001</c:v>
                </c:pt>
                <c:pt idx="27">
                  <c:v>177.893216</c:v>
                </c:pt>
                <c:pt idx="28">
                  <c:v>177.89540500000001</c:v>
                </c:pt>
                <c:pt idx="29">
                  <c:v>177.897593</c:v>
                </c:pt>
                <c:pt idx="30">
                  <c:v>177.89978199999999</c:v>
                </c:pt>
                <c:pt idx="31">
                  <c:v>177.901971</c:v>
                </c:pt>
                <c:pt idx="32">
                  <c:v>177.90415899999999</c:v>
                </c:pt>
                <c:pt idx="33">
                  <c:v>177.90634800000001</c:v>
                </c:pt>
                <c:pt idx="34">
                  <c:v>177.908537</c:v>
                </c:pt>
                <c:pt idx="35">
                  <c:v>177.91072500000001</c:v>
                </c:pt>
                <c:pt idx="36">
                  <c:v>177.83894799999999</c:v>
                </c:pt>
                <c:pt idx="37">
                  <c:v>177.841137</c:v>
                </c:pt>
                <c:pt idx="38">
                  <c:v>177.84332499999999</c:v>
                </c:pt>
                <c:pt idx="39">
                  <c:v>177.84551400000001</c:v>
                </c:pt>
                <c:pt idx="40">
                  <c:v>177.847702</c:v>
                </c:pt>
                <c:pt idx="41">
                  <c:v>177.84989100000001</c:v>
                </c:pt>
                <c:pt idx="42">
                  <c:v>177.85208</c:v>
                </c:pt>
                <c:pt idx="43">
                  <c:v>177.85426799999999</c:v>
                </c:pt>
                <c:pt idx="44">
                  <c:v>177.85645700000001</c:v>
                </c:pt>
                <c:pt idx="45">
                  <c:v>177.96652</c:v>
                </c:pt>
                <c:pt idx="46">
                  <c:v>177.92164</c:v>
                </c:pt>
                <c:pt idx="47">
                  <c:v>177.92382799999999</c:v>
                </c:pt>
                <c:pt idx="48">
                  <c:v>177.926017</c:v>
                </c:pt>
                <c:pt idx="49">
                  <c:v>177.84751499999999</c:v>
                </c:pt>
                <c:pt idx="50">
                  <c:v>177.85642799999999</c:v>
                </c:pt>
                <c:pt idx="51">
                  <c:v>177.83844400000001</c:v>
                </c:pt>
                <c:pt idx="52">
                  <c:v>177.726034</c:v>
                </c:pt>
                <c:pt idx="53">
                  <c:v>177.72822300000001</c:v>
                </c:pt>
                <c:pt idx="54">
                  <c:v>177.730411</c:v>
                </c:pt>
                <c:pt idx="55">
                  <c:v>177.73259999999999</c:v>
                </c:pt>
                <c:pt idx="56">
                  <c:v>177.73478900000001</c:v>
                </c:pt>
                <c:pt idx="57">
                  <c:v>177.66301100000001</c:v>
                </c:pt>
                <c:pt idx="58">
                  <c:v>177.6652</c:v>
                </c:pt>
                <c:pt idx="59">
                  <c:v>177.66738900000001</c:v>
                </c:pt>
                <c:pt idx="60">
                  <c:v>177.669577</c:v>
                </c:pt>
                <c:pt idx="61">
                  <c:v>177.67176599999999</c:v>
                </c:pt>
                <c:pt idx="62">
                  <c:v>177.67395500000001</c:v>
                </c:pt>
                <c:pt idx="63">
                  <c:v>177.676143</c:v>
                </c:pt>
                <c:pt idx="64">
                  <c:v>177.63798700000001</c:v>
                </c:pt>
                <c:pt idx="65">
                  <c:v>177.60655399999999</c:v>
                </c:pt>
                <c:pt idx="66">
                  <c:v>177.608743</c:v>
                </c:pt>
                <c:pt idx="67">
                  <c:v>177.61093199999999</c:v>
                </c:pt>
                <c:pt idx="68">
                  <c:v>177.53243000000001</c:v>
                </c:pt>
                <c:pt idx="69">
                  <c:v>177.57525200000001</c:v>
                </c:pt>
                <c:pt idx="70">
                  <c:v>177.46956599999999</c:v>
                </c:pt>
                <c:pt idx="71">
                  <c:v>177.471754</c:v>
                </c:pt>
                <c:pt idx="72">
                  <c:v>177.42014900000001</c:v>
                </c:pt>
                <c:pt idx="73">
                  <c:v>177.40216599999999</c:v>
                </c:pt>
                <c:pt idx="74">
                  <c:v>177.40435400000001</c:v>
                </c:pt>
                <c:pt idx="75">
                  <c:v>177.49395699999999</c:v>
                </c:pt>
                <c:pt idx="76">
                  <c:v>177.590284</c:v>
                </c:pt>
                <c:pt idx="77">
                  <c:v>177.646266</c:v>
                </c:pt>
                <c:pt idx="78">
                  <c:v>177.762766</c:v>
                </c:pt>
                <c:pt idx="79">
                  <c:v>177.91288700000001</c:v>
                </c:pt>
                <c:pt idx="80">
                  <c:v>178.00921399999999</c:v>
                </c:pt>
                <c:pt idx="81">
                  <c:v>178.13243800000001</c:v>
                </c:pt>
                <c:pt idx="82">
                  <c:v>178.24221299999999</c:v>
                </c:pt>
                <c:pt idx="83">
                  <c:v>178.51336900000001</c:v>
                </c:pt>
                <c:pt idx="84">
                  <c:v>178.89883599999999</c:v>
                </c:pt>
                <c:pt idx="85">
                  <c:v>179.16326799999999</c:v>
                </c:pt>
                <c:pt idx="86">
                  <c:v>179.481674</c:v>
                </c:pt>
                <c:pt idx="87">
                  <c:v>179.91421099999999</c:v>
                </c:pt>
                <c:pt idx="88">
                  <c:v>180.387092</c:v>
                </c:pt>
                <c:pt idx="89">
                  <c:v>180.859973</c:v>
                </c:pt>
                <c:pt idx="90">
                  <c:v>181.42699300000001</c:v>
                </c:pt>
                <c:pt idx="91">
                  <c:v>182.08124599999999</c:v>
                </c:pt>
                <c:pt idx="92">
                  <c:v>182.708315</c:v>
                </c:pt>
                <c:pt idx="93">
                  <c:v>183.49032700000001</c:v>
                </c:pt>
                <c:pt idx="94">
                  <c:v>184.19808599999999</c:v>
                </c:pt>
                <c:pt idx="95">
                  <c:v>185.06050099999999</c:v>
                </c:pt>
                <c:pt idx="96">
                  <c:v>185.930666</c:v>
                </c:pt>
                <c:pt idx="97">
                  <c:v>186.80677900000001</c:v>
                </c:pt>
                <c:pt idx="98">
                  <c:v>187.91079500000001</c:v>
                </c:pt>
                <c:pt idx="99">
                  <c:v>189.18964</c:v>
                </c:pt>
                <c:pt idx="100">
                  <c:v>190.60622799999999</c:v>
                </c:pt>
                <c:pt idx="101">
                  <c:v>191.86930699999999</c:v>
                </c:pt>
                <c:pt idx="102">
                  <c:v>193.036768</c:v>
                </c:pt>
                <c:pt idx="103">
                  <c:v>194.45782</c:v>
                </c:pt>
                <c:pt idx="104">
                  <c:v>195.779775</c:v>
                </c:pt>
                <c:pt idx="105">
                  <c:v>197.510222</c:v>
                </c:pt>
                <c:pt idx="106">
                  <c:v>199.18113299999999</c:v>
                </c:pt>
                <c:pt idx="107">
                  <c:v>200.82648599999999</c:v>
                </c:pt>
                <c:pt idx="108">
                  <c:v>202.481953</c:v>
                </c:pt>
                <c:pt idx="109">
                  <c:v>204.17193700000001</c:v>
                </c:pt>
                <c:pt idx="110">
                  <c:v>205.67064400000001</c:v>
                </c:pt>
                <c:pt idx="111">
                  <c:v>207.26558600000001</c:v>
                </c:pt>
                <c:pt idx="112">
                  <c:v>208.865782</c:v>
                </c:pt>
                <c:pt idx="113">
                  <c:v>210.499505</c:v>
                </c:pt>
                <c:pt idx="114">
                  <c:v>212.534638</c:v>
                </c:pt>
                <c:pt idx="115">
                  <c:v>214.614462</c:v>
                </c:pt>
                <c:pt idx="116">
                  <c:v>216.53312399999999</c:v>
                </c:pt>
                <c:pt idx="117">
                  <c:v>218.59322399999999</c:v>
                </c:pt>
                <c:pt idx="118">
                  <c:v>220.39067800000001</c:v>
                </c:pt>
                <c:pt idx="119">
                  <c:v>222.26352900000001</c:v>
                </c:pt>
                <c:pt idx="120">
                  <c:v>224.01860300000001</c:v>
                </c:pt>
                <c:pt idx="121">
                  <c:v>225.742874</c:v>
                </c:pt>
                <c:pt idx="122">
                  <c:v>227.620408</c:v>
                </c:pt>
                <c:pt idx="123">
                  <c:v>229.85872499999999</c:v>
                </c:pt>
                <c:pt idx="124">
                  <c:v>231.86586800000001</c:v>
                </c:pt>
                <c:pt idx="125">
                  <c:v>233.85435699999999</c:v>
                </c:pt>
                <c:pt idx="126">
                  <c:v>236.22744499999999</c:v>
                </c:pt>
                <c:pt idx="127">
                  <c:v>238.28455500000001</c:v>
                </c:pt>
                <c:pt idx="128">
                  <c:v>240.51915700000001</c:v>
                </c:pt>
                <c:pt idx="129">
                  <c:v>242.51437000000001</c:v>
                </c:pt>
                <c:pt idx="130">
                  <c:v>244.571336</c:v>
                </c:pt>
                <c:pt idx="131">
                  <c:v>246.45971700000001</c:v>
                </c:pt>
                <c:pt idx="132">
                  <c:v>248.677594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FF9-944F-BA9B-4AEF67FB6504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'24.49-B707'!$I$3:$I$135</c:f>
              <c:numCache>
                <c:formatCode>General</c:formatCode>
                <c:ptCount val="133"/>
                <c:pt idx="0">
                  <c:v>0.50012466</c:v>
                </c:pt>
                <c:pt idx="1">
                  <c:v>0.50364178000000004</c:v>
                </c:pt>
                <c:pt idx="2">
                  <c:v>0.50742770999999998</c:v>
                </c:pt>
                <c:pt idx="3">
                  <c:v>0.51094465</c:v>
                </c:pt>
                <c:pt idx="4">
                  <c:v>0.51446159000000002</c:v>
                </c:pt>
                <c:pt idx="5">
                  <c:v>0.51770952000000003</c:v>
                </c:pt>
                <c:pt idx="6">
                  <c:v>0.52095705999999997</c:v>
                </c:pt>
                <c:pt idx="7">
                  <c:v>0.52420460000000002</c:v>
                </c:pt>
                <c:pt idx="8">
                  <c:v>0.52745253999999997</c:v>
                </c:pt>
                <c:pt idx="9">
                  <c:v>0.53070048000000003</c:v>
                </c:pt>
                <c:pt idx="10">
                  <c:v>0.53394841999999998</c:v>
                </c:pt>
                <c:pt idx="11">
                  <c:v>0.53719636000000004</c:v>
                </c:pt>
                <c:pt idx="12">
                  <c:v>0.54044429000000005</c:v>
                </c:pt>
                <c:pt idx="13">
                  <c:v>0.54369223</c:v>
                </c:pt>
                <c:pt idx="14">
                  <c:v>0.54694016999999995</c:v>
                </c:pt>
                <c:pt idx="15">
                  <c:v>0.55018811000000001</c:v>
                </c:pt>
                <c:pt idx="16">
                  <c:v>0.55343604999999996</c:v>
                </c:pt>
                <c:pt idx="17">
                  <c:v>0.55668397999999997</c:v>
                </c:pt>
                <c:pt idx="18">
                  <c:v>0.55993192000000003</c:v>
                </c:pt>
                <c:pt idx="19">
                  <c:v>0.56317985999999998</c:v>
                </c:pt>
                <c:pt idx="20">
                  <c:v>0.56642780000000004</c:v>
                </c:pt>
                <c:pt idx="21">
                  <c:v>0.56967573999999999</c:v>
                </c:pt>
                <c:pt idx="22">
                  <c:v>0.57292367</c:v>
                </c:pt>
                <c:pt idx="23">
                  <c:v>0.57617160999999995</c:v>
                </c:pt>
                <c:pt idx="24">
                  <c:v>0.57941955000000001</c:v>
                </c:pt>
                <c:pt idx="25">
                  <c:v>0.58266748999999995</c:v>
                </c:pt>
                <c:pt idx="26">
                  <c:v>0.58591543000000001</c:v>
                </c:pt>
                <c:pt idx="27">
                  <c:v>0.58916336000000002</c:v>
                </c:pt>
                <c:pt idx="28">
                  <c:v>0.59241129999999997</c:v>
                </c:pt>
                <c:pt idx="29">
                  <c:v>0.59565924000000003</c:v>
                </c:pt>
                <c:pt idx="30">
                  <c:v>0.59890717999999998</c:v>
                </c:pt>
                <c:pt idx="31">
                  <c:v>0.60215512000000004</c:v>
                </c:pt>
                <c:pt idx="32">
                  <c:v>0.60540305000000005</c:v>
                </c:pt>
                <c:pt idx="33">
                  <c:v>0.60865099</c:v>
                </c:pt>
                <c:pt idx="34">
                  <c:v>0.61189892999999995</c:v>
                </c:pt>
                <c:pt idx="35">
                  <c:v>0.61514687000000001</c:v>
                </c:pt>
                <c:pt idx="36">
                  <c:v>0.61839440999999995</c:v>
                </c:pt>
                <c:pt idx="37">
                  <c:v>0.62164235000000001</c:v>
                </c:pt>
                <c:pt idx="38">
                  <c:v>0.62489028000000002</c:v>
                </c:pt>
                <c:pt idx="39">
                  <c:v>0.62813821999999997</c:v>
                </c:pt>
                <c:pt idx="40">
                  <c:v>0.63138616000000003</c:v>
                </c:pt>
                <c:pt idx="41">
                  <c:v>0.63463409999999998</c:v>
                </c:pt>
                <c:pt idx="42">
                  <c:v>0.63788204000000004</c:v>
                </c:pt>
                <c:pt idx="43">
                  <c:v>0.64112997000000005</c:v>
                </c:pt>
                <c:pt idx="44">
                  <c:v>0.64437791</c:v>
                </c:pt>
                <c:pt idx="45">
                  <c:v>0.64762642999999998</c:v>
                </c:pt>
                <c:pt idx="46">
                  <c:v>0.65087410999999995</c:v>
                </c:pt>
                <c:pt idx="47">
                  <c:v>0.65412205000000001</c:v>
                </c:pt>
                <c:pt idx="48">
                  <c:v>0.65736998999999996</c:v>
                </c:pt>
                <c:pt idx="49">
                  <c:v>0.66061749000000003</c:v>
                </c:pt>
                <c:pt idx="50">
                  <c:v>0.66386546999999996</c:v>
                </c:pt>
                <c:pt idx="51">
                  <c:v>0.66711330000000002</c:v>
                </c:pt>
                <c:pt idx="52">
                  <c:v>0.67036061999999996</c:v>
                </c:pt>
                <c:pt idx="53">
                  <c:v>0.67360856000000002</c:v>
                </c:pt>
                <c:pt idx="54">
                  <c:v>0.67685649000000003</c:v>
                </c:pt>
                <c:pt idx="55">
                  <c:v>0.68010442999999998</c:v>
                </c:pt>
                <c:pt idx="56">
                  <c:v>0.68335237000000004</c:v>
                </c:pt>
                <c:pt idx="57">
                  <c:v>0.68659990999999998</c:v>
                </c:pt>
                <c:pt idx="58">
                  <c:v>0.68984785000000004</c:v>
                </c:pt>
                <c:pt idx="59">
                  <c:v>0.69309578999999999</c:v>
                </c:pt>
                <c:pt idx="60">
                  <c:v>0.69634372</c:v>
                </c:pt>
                <c:pt idx="61">
                  <c:v>0.69959165999999995</c:v>
                </c:pt>
                <c:pt idx="62">
                  <c:v>0.70283960000000001</c:v>
                </c:pt>
                <c:pt idx="63">
                  <c:v>0.70608753999999996</c:v>
                </c:pt>
                <c:pt idx="64">
                  <c:v>0.70933526000000002</c:v>
                </c:pt>
                <c:pt idx="65">
                  <c:v>0.71258301999999996</c:v>
                </c:pt>
                <c:pt idx="66">
                  <c:v>0.71583094999999997</c:v>
                </c:pt>
                <c:pt idx="67">
                  <c:v>0.71907889000000003</c:v>
                </c:pt>
                <c:pt idx="68">
                  <c:v>0.72232640000000004</c:v>
                </c:pt>
                <c:pt idx="69">
                  <c:v>0.72557455000000004</c:v>
                </c:pt>
                <c:pt idx="70">
                  <c:v>0.72882190999999996</c:v>
                </c:pt>
                <c:pt idx="71">
                  <c:v>0.73206985000000002</c:v>
                </c:pt>
                <c:pt idx="72">
                  <c:v>0.73531749999999996</c:v>
                </c:pt>
                <c:pt idx="73">
                  <c:v>0.73856533000000002</c:v>
                </c:pt>
                <c:pt idx="74">
                  <c:v>0.74181326000000003</c:v>
                </c:pt>
                <c:pt idx="75">
                  <c:v>0.74506167000000001</c:v>
                </c:pt>
                <c:pt idx="76">
                  <c:v>0.74831011999999997</c:v>
                </c:pt>
                <c:pt idx="77">
                  <c:v>0.75155833999999999</c:v>
                </c:pt>
                <c:pt idx="78">
                  <c:v>0.75480689999999995</c:v>
                </c:pt>
                <c:pt idx="79">
                  <c:v>0.75805562999999998</c:v>
                </c:pt>
                <c:pt idx="80">
                  <c:v>0.76130408000000005</c:v>
                </c:pt>
                <c:pt idx="81">
                  <c:v>0.76455267000000005</c:v>
                </c:pt>
                <c:pt idx="82">
                  <c:v>0.76780117999999997</c:v>
                </c:pt>
                <c:pt idx="83">
                  <c:v>0.77105056999999999</c:v>
                </c:pt>
                <c:pt idx="84">
                  <c:v>0.77430056999999997</c:v>
                </c:pt>
                <c:pt idx="85">
                  <c:v>0.77754992000000001</c:v>
                </c:pt>
                <c:pt idx="86">
                  <c:v>0.78106854999999997</c:v>
                </c:pt>
                <c:pt idx="87">
                  <c:v>0.78431881000000003</c:v>
                </c:pt>
                <c:pt idx="88">
                  <c:v>0.78756928000000004</c:v>
                </c:pt>
                <c:pt idx="89">
                  <c:v>0.79081975000000004</c:v>
                </c:pt>
                <c:pt idx="90">
                  <c:v>0.79407072000000001</c:v>
                </c:pt>
                <c:pt idx="91">
                  <c:v>0.79705316999999998</c:v>
                </c:pt>
                <c:pt idx="92">
                  <c:v>0.80003546999999997</c:v>
                </c:pt>
                <c:pt idx="93">
                  <c:v>0.80301860999999997</c:v>
                </c:pt>
                <c:pt idx="94">
                  <c:v>0.80600134000000001</c:v>
                </c:pt>
                <c:pt idx="95">
                  <c:v>0.80898490999999995</c:v>
                </c:pt>
                <c:pt idx="96">
                  <c:v>0.81142320999999995</c:v>
                </c:pt>
                <c:pt idx="97">
                  <c:v>0.81385622000000002</c:v>
                </c:pt>
                <c:pt idx="98">
                  <c:v>0.81657208999999997</c:v>
                </c:pt>
                <c:pt idx="99">
                  <c:v>0.81928889999999999</c:v>
                </c:pt>
                <c:pt idx="100">
                  <c:v>0.82198019</c:v>
                </c:pt>
                <c:pt idx="101">
                  <c:v>0.82436706000000004</c:v>
                </c:pt>
                <c:pt idx="102">
                  <c:v>0.82626463999999999</c:v>
                </c:pt>
                <c:pt idx="103">
                  <c:v>0.82851304999999997</c:v>
                </c:pt>
                <c:pt idx="104">
                  <c:v>0.83034430000000004</c:v>
                </c:pt>
                <c:pt idx="105">
                  <c:v>0.83256810000000003</c:v>
                </c:pt>
                <c:pt idx="106">
                  <c:v>0.83464395000000002</c:v>
                </c:pt>
                <c:pt idx="107">
                  <c:v>0.83642439999999996</c:v>
                </c:pt>
                <c:pt idx="108">
                  <c:v>0.83805726999999997</c:v>
                </c:pt>
                <c:pt idx="109">
                  <c:v>0.83969033000000004</c:v>
                </c:pt>
                <c:pt idx="110">
                  <c:v>0.84102708999999998</c:v>
                </c:pt>
                <c:pt idx="111">
                  <c:v>0.84248246999999998</c:v>
                </c:pt>
                <c:pt idx="112">
                  <c:v>0.84382303000000003</c:v>
                </c:pt>
                <c:pt idx="113">
                  <c:v>0.84488087999999995</c:v>
                </c:pt>
                <c:pt idx="114">
                  <c:v>0.84647722000000003</c:v>
                </c:pt>
                <c:pt idx="115">
                  <c:v>0.84789258999999995</c:v>
                </c:pt>
                <c:pt idx="116">
                  <c:v>0.84906287999999996</c:v>
                </c:pt>
                <c:pt idx="117">
                  <c:v>0.85039748999999998</c:v>
                </c:pt>
                <c:pt idx="118">
                  <c:v>0.85144059000000005</c:v>
                </c:pt>
                <c:pt idx="119">
                  <c:v>0.85250703999999999</c:v>
                </c:pt>
                <c:pt idx="120">
                  <c:v>0.85345314999999999</c:v>
                </c:pt>
                <c:pt idx="121">
                  <c:v>0.85442203999999999</c:v>
                </c:pt>
                <c:pt idx="122">
                  <c:v>0.85539175999999995</c:v>
                </c:pt>
                <c:pt idx="123">
                  <c:v>0.85665868000000001</c:v>
                </c:pt>
                <c:pt idx="124">
                  <c:v>0.85780836000000005</c:v>
                </c:pt>
                <c:pt idx="125">
                  <c:v>0.85885776999999996</c:v>
                </c:pt>
                <c:pt idx="126">
                  <c:v>0.86012540999999998</c:v>
                </c:pt>
                <c:pt idx="127">
                  <c:v>0.86108379000000002</c:v>
                </c:pt>
                <c:pt idx="128">
                  <c:v>0.86232609000000005</c:v>
                </c:pt>
                <c:pt idx="129">
                  <c:v>0.86322262000000005</c:v>
                </c:pt>
                <c:pt idx="130">
                  <c:v>0.86433926999999999</c:v>
                </c:pt>
                <c:pt idx="131">
                  <c:v>0.86521228999999999</c:v>
                </c:pt>
                <c:pt idx="132">
                  <c:v>0.86606081000000001</c:v>
                </c:pt>
              </c:numCache>
            </c:numRef>
          </c:xVal>
          <c:yVal>
            <c:numRef>
              <c:f>'24.49-B707'!$K$3:$K$135</c:f>
              <c:numCache>
                <c:formatCode>General</c:formatCode>
                <c:ptCount val="133"/>
                <c:pt idx="0">
                  <c:v>181.61232802203702</c:v>
                </c:pt>
                <c:pt idx="1">
                  <c:v>181.61232910708759</c:v>
                </c:pt>
                <c:pt idx="2">
                  <c:v>181.61233050448615</c:v>
                </c:pt>
                <c:pt idx="3">
                  <c:v>181.61233205214364</c:v>
                </c:pt>
                <c:pt idx="4">
                  <c:v>181.6123338804401</c:v>
                </c:pt>
                <c:pt idx="5">
                  <c:v>181.61233585699631</c:v>
                </c:pt>
                <c:pt idx="6">
                  <c:v>181.61233815110893</c:v>
                </c:pt>
                <c:pt idx="7">
                  <c:v>181.61234080826574</c:v>
                </c:pt>
                <c:pt idx="8">
                  <c:v>181.61234387978436</c:v>
                </c:pt>
                <c:pt idx="9">
                  <c:v>181.61234742254422</c:v>
                </c:pt>
                <c:pt idx="10">
                  <c:v>181.6123515006436</c:v>
                </c:pt>
                <c:pt idx="11">
                  <c:v>181.61235618581674</c:v>
                </c:pt>
                <c:pt idx="12">
                  <c:v>181.61236155820043</c:v>
                </c:pt>
                <c:pt idx="13">
                  <c:v>181.61236770725486</c:v>
                </c:pt>
                <c:pt idx="14">
                  <c:v>181.61237473259007</c:v>
                </c:pt>
                <c:pt idx="15">
                  <c:v>181.61238274503322</c:v>
                </c:pt>
                <c:pt idx="16">
                  <c:v>181.61239186770004</c:v>
                </c:pt>
                <c:pt idx="17">
                  <c:v>181.61240223713713</c:v>
                </c:pt>
                <c:pt idx="18">
                  <c:v>181.61241400472463</c:v>
                </c:pt>
                <c:pt idx="19">
                  <c:v>181.61242733785818</c:v>
                </c:pt>
                <c:pt idx="20">
                  <c:v>181.61244242155357</c:v>
                </c:pt>
                <c:pt idx="21">
                  <c:v>181.61245946001296</c:v>
                </c:pt>
                <c:pt idx="22">
                  <c:v>181.61247867828121</c:v>
                </c:pt>
                <c:pt idx="23">
                  <c:v>181.61250032433844</c:v>
                </c:pt>
                <c:pt idx="24">
                  <c:v>181.61252467073385</c:v>
                </c:pt>
                <c:pt idx="25">
                  <c:v>181.61255201695002</c:v>
                </c:pt>
                <c:pt idx="26">
                  <c:v>181.6125826916379</c:v>
                </c:pt>
                <c:pt idx="27">
                  <c:v>181.61261705496162</c:v>
                </c:pt>
                <c:pt idx="28">
                  <c:v>181.61265550166419</c:v>
                </c:pt>
                <c:pt idx="29">
                  <c:v>181.61269846325197</c:v>
                </c:pt>
                <c:pt idx="30">
                  <c:v>181.61274641141875</c:v>
                </c:pt>
                <c:pt idx="31">
                  <c:v>181.61279986116719</c:v>
                </c:pt>
                <c:pt idx="32">
                  <c:v>181.61285937405657</c:v>
                </c:pt>
                <c:pt idx="33">
                  <c:v>181.61292556262669</c:v>
                </c:pt>
                <c:pt idx="34">
                  <c:v>181.61299909321883</c:v>
                </c:pt>
                <c:pt idx="35">
                  <c:v>181.61308069086377</c:v>
                </c:pt>
                <c:pt idx="36">
                  <c:v>181.61317113183702</c:v>
                </c:pt>
                <c:pt idx="37">
                  <c:v>181.61327129401965</c:v>
                </c:pt>
                <c:pt idx="38">
                  <c:v>181.6133820948973</c:v>
                </c:pt>
                <c:pt idx="39">
                  <c:v>181.61350454166327</c:v>
                </c:pt>
                <c:pt idx="40">
                  <c:v>181.61363972429012</c:v>
                </c:pt>
                <c:pt idx="41">
                  <c:v>181.61378882290126</c:v>
                </c:pt>
                <c:pt idx="42">
                  <c:v>181.61395311386082</c:v>
                </c:pt>
                <c:pt idx="43">
                  <c:v>181.61413397599352</c:v>
                </c:pt>
                <c:pt idx="44">
                  <c:v>181.61433290007466</c:v>
                </c:pt>
                <c:pt idx="45">
                  <c:v>181.61455153403102</c:v>
                </c:pt>
                <c:pt idx="46">
                  <c:v>181.61479151350099</c:v>
                </c:pt>
                <c:pt idx="47">
                  <c:v>181.61505478214914</c:v>
                </c:pt>
                <c:pt idx="48">
                  <c:v>181.61534333339688</c:v>
                </c:pt>
                <c:pt idx="49">
                  <c:v>181.61565928743238</c:v>
                </c:pt>
                <c:pt idx="50">
                  <c:v>181.61600506234282</c:v>
                </c:pt>
                <c:pt idx="51">
                  <c:v>181.61638309766334</c:v>
                </c:pt>
                <c:pt idx="52">
                  <c:v>181.61679602827243</c:v>
                </c:pt>
                <c:pt idx="53">
                  <c:v>181.61724688401537</c:v>
                </c:pt>
                <c:pt idx="54">
                  <c:v>181.61773868258183</c:v>
                </c:pt>
                <c:pt idx="55">
                  <c:v>181.61827474477838</c:v>
                </c:pt>
                <c:pt idx="56">
                  <c:v>181.61885862403133</c:v>
                </c:pt>
                <c:pt idx="57">
                  <c:v>181.61949404543572</c:v>
                </c:pt>
                <c:pt idx="58">
                  <c:v>181.62018523914057</c:v>
                </c:pt>
                <c:pt idx="59">
                  <c:v>181.62093648785589</c:v>
                </c:pt>
                <c:pt idx="60">
                  <c:v>181.62175244757975</c:v>
                </c:pt>
                <c:pt idx="61">
                  <c:v>181.62263810094078</c:v>
                </c:pt>
                <c:pt idx="62">
                  <c:v>181.62359876118913</c:v>
                </c:pt>
                <c:pt idx="63">
                  <c:v>181.6246401020515</c:v>
                </c:pt>
                <c:pt idx="64">
                  <c:v>181.62576809687721</c:v>
                </c:pt>
                <c:pt idx="65">
                  <c:v>181.62698928179162</c:v>
                </c:pt>
                <c:pt idx="66">
                  <c:v>181.62831059270772</c:v>
                </c:pt>
                <c:pt idx="67">
                  <c:v>181.6297393000639</c:v>
                </c:pt>
                <c:pt idx="68">
                  <c:v>181.63128298942212</c:v>
                </c:pt>
                <c:pt idx="69">
                  <c:v>181.63295048387522</c:v>
                </c:pt>
                <c:pt idx="70">
                  <c:v>181.63474987078459</c:v>
                </c:pt>
                <c:pt idx="71">
                  <c:v>181.63669128731499</c:v>
                </c:pt>
                <c:pt idx="72">
                  <c:v>181.63878842423929</c:v>
                </c:pt>
                <c:pt idx="73">
                  <c:v>181.64120835181279</c:v>
                </c:pt>
                <c:pt idx="74">
                  <c:v>181.6445819638349</c:v>
                </c:pt>
                <c:pt idx="75">
                  <c:v>181.65007571439185</c:v>
                </c:pt>
                <c:pt idx="76">
                  <c:v>181.65939050040575</c:v>
                </c:pt>
                <c:pt idx="77">
                  <c:v>181.67476138912406</c:v>
                </c:pt>
                <c:pt idx="78">
                  <c:v>181.69896317335363</c:v>
                </c:pt>
                <c:pt idx="79">
                  <c:v>181.73530434276492</c:v>
                </c:pt>
                <c:pt idx="80">
                  <c:v>181.7876221105725</c:v>
                </c:pt>
                <c:pt idx="81">
                  <c:v>181.86030069188195</c:v>
                </c:pt>
                <c:pt idx="82">
                  <c:v>181.95824959964389</c:v>
                </c:pt>
                <c:pt idx="83">
                  <c:v>182.08695929293509</c:v>
                </c:pt>
                <c:pt idx="84">
                  <c:v>182.2524317743048</c:v>
                </c:pt>
                <c:pt idx="85">
                  <c:v>182.46112938960883</c:v>
                </c:pt>
                <c:pt idx="86">
                  <c:v>182.74409941243005</c:v>
                </c:pt>
                <c:pt idx="87">
                  <c:v>183.0662857993986</c:v>
                </c:pt>
                <c:pt idx="88">
                  <c:v>183.45528854605996</c:v>
                </c:pt>
                <c:pt idx="89">
                  <c:v>183.91981430808508</c:v>
                </c:pt>
                <c:pt idx="90">
                  <c:v>184.46921742790249</c:v>
                </c:pt>
                <c:pt idx="91">
                  <c:v>185.05621156005856</c:v>
                </c:pt>
                <c:pt idx="92">
                  <c:v>185.7307641152986</c:v>
                </c:pt>
                <c:pt idx="93">
                  <c:v>186.50148215541208</c:v>
                </c:pt>
                <c:pt idx="94">
                  <c:v>187.3767971700106</c:v>
                </c:pt>
                <c:pt idx="95">
                  <c:v>188.36621816038485</c:v>
                </c:pt>
                <c:pt idx="96">
                  <c:v>189.26598926174429</c:v>
                </c:pt>
                <c:pt idx="97">
                  <c:v>190.25129122525431</c:v>
                </c:pt>
                <c:pt idx="98">
                  <c:v>191.46113379963492</c:v>
                </c:pt>
                <c:pt idx="99">
                  <c:v>192.79513838293488</c:v>
                </c:pt>
                <c:pt idx="100">
                  <c:v>194.2466812464038</c:v>
                </c:pt>
                <c:pt idx="101">
                  <c:v>195.64898066680632</c:v>
                </c:pt>
                <c:pt idx="102">
                  <c:v>196.84500655924359</c:v>
                </c:pt>
                <c:pt idx="103">
                  <c:v>198.35974791046897</c:v>
                </c:pt>
                <c:pt idx="104">
                  <c:v>199.6750400361359</c:v>
                </c:pt>
                <c:pt idx="105">
                  <c:v>201.37515338439806</c:v>
                </c:pt>
                <c:pt idx="106">
                  <c:v>203.06829899216618</c:v>
                </c:pt>
                <c:pt idx="107">
                  <c:v>204.605516707817</c:v>
                </c:pt>
                <c:pt idx="108">
                  <c:v>206.0868366690633</c:v>
                </c:pt>
                <c:pt idx="109">
                  <c:v>207.63901755737612</c:v>
                </c:pt>
                <c:pt idx="110">
                  <c:v>208.96373938546017</c:v>
                </c:pt>
                <c:pt idx="111">
                  <c:v>210.46300459760812</c:v>
                </c:pt>
                <c:pt idx="112">
                  <c:v>211.89790486864166</c:v>
                </c:pt>
                <c:pt idx="113">
                  <c:v>213.06755985619452</c:v>
                </c:pt>
                <c:pt idx="114">
                  <c:v>214.89652063904899</c:v>
                </c:pt>
                <c:pt idx="115">
                  <c:v>216.58399864797039</c:v>
                </c:pt>
                <c:pt idx="116">
                  <c:v>218.02718828921124</c:v>
                </c:pt>
                <c:pt idx="117">
                  <c:v>219.72715825342851</c:v>
                </c:pt>
                <c:pt idx="118">
                  <c:v>221.09680648220478</c:v>
                </c:pt>
                <c:pt idx="119">
                  <c:v>222.53502938622438</c:v>
                </c:pt>
                <c:pt idx="120">
                  <c:v>223.8436058434919</c:v>
                </c:pt>
                <c:pt idx="121">
                  <c:v>225.21603227755799</c:v>
                </c:pt>
                <c:pt idx="122">
                  <c:v>226.62292994968038</c:v>
                </c:pt>
                <c:pt idx="123">
                  <c:v>228.51209007700615</c:v>
                </c:pt>
                <c:pt idx="124">
                  <c:v>230.2774361670825</c:v>
                </c:pt>
                <c:pt idx="125">
                  <c:v>231.93198178581213</c:v>
                </c:pt>
                <c:pt idx="126">
                  <c:v>233.9865609210612</c:v>
                </c:pt>
                <c:pt idx="127">
                  <c:v>235.58125075478057</c:v>
                </c:pt>
                <c:pt idx="128">
                  <c:v>237.70233607551745</c:v>
                </c:pt>
                <c:pt idx="129">
                  <c:v>239.27152483739428</c:v>
                </c:pt>
                <c:pt idx="130">
                  <c:v>241.27184563286892</c:v>
                </c:pt>
                <c:pt idx="131">
                  <c:v>242.87169774171409</c:v>
                </c:pt>
                <c:pt idx="132">
                  <c:v>244.45733146300435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9D-F447-AEF9-BDA7BB71669E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'24.49-B707'!$C$3:$C$147</c:f>
              <c:numCache>
                <c:formatCode>General</c:formatCode>
                <c:ptCount val="145"/>
                <c:pt idx="0">
                  <c:v>0.50145121999999998</c:v>
                </c:pt>
                <c:pt idx="1">
                  <c:v>0.50496808000000004</c:v>
                </c:pt>
                <c:pt idx="2">
                  <c:v>0.50848501999999995</c:v>
                </c:pt>
                <c:pt idx="3">
                  <c:v>0.51173259000000004</c:v>
                </c:pt>
                <c:pt idx="4">
                  <c:v>0.51524950000000003</c:v>
                </c:pt>
                <c:pt idx="5">
                  <c:v>0.51849769000000001</c:v>
                </c:pt>
                <c:pt idx="6">
                  <c:v>0.52174569999999998</c:v>
                </c:pt>
                <c:pt idx="7">
                  <c:v>0.52499331000000005</c:v>
                </c:pt>
                <c:pt idx="8">
                  <c:v>0.52824125</c:v>
                </c:pt>
                <c:pt idx="9">
                  <c:v>0.53148918999999994</c:v>
                </c:pt>
                <c:pt idx="10">
                  <c:v>0.53473711999999995</c:v>
                </c:pt>
                <c:pt idx="11">
                  <c:v>0.53798506000000001</c:v>
                </c:pt>
                <c:pt idx="12">
                  <c:v>0.54123299999999996</c:v>
                </c:pt>
                <c:pt idx="13">
                  <c:v>0.54448094000000002</c:v>
                </c:pt>
                <c:pt idx="14">
                  <c:v>0.54772887999999997</c:v>
                </c:pt>
                <c:pt idx="15">
                  <c:v>0.55097680999999998</c:v>
                </c:pt>
                <c:pt idx="16">
                  <c:v>0.55422475000000004</c:v>
                </c:pt>
                <c:pt idx="17">
                  <c:v>0.55747268999999999</c:v>
                </c:pt>
                <c:pt idx="18">
                  <c:v>0.56072063000000005</c:v>
                </c:pt>
                <c:pt idx="19">
                  <c:v>0.56396857</c:v>
                </c:pt>
                <c:pt idx="20">
                  <c:v>0.56721650000000001</c:v>
                </c:pt>
                <c:pt idx="21">
                  <c:v>0.57046443999999996</c:v>
                </c:pt>
                <c:pt idx="22">
                  <c:v>0.57371238000000002</c:v>
                </c:pt>
                <c:pt idx="23">
                  <c:v>0.57696031999999997</c:v>
                </c:pt>
                <c:pt idx="24">
                  <c:v>0.58020824999999998</c:v>
                </c:pt>
                <c:pt idx="25">
                  <c:v>0.58345619000000004</c:v>
                </c:pt>
                <c:pt idx="26">
                  <c:v>0.58670412999999999</c:v>
                </c:pt>
                <c:pt idx="27">
                  <c:v>0.58995173999999995</c:v>
                </c:pt>
                <c:pt idx="28">
                  <c:v>0.59319960999999999</c:v>
                </c:pt>
                <c:pt idx="29">
                  <c:v>0.59644755000000005</c:v>
                </c:pt>
                <c:pt idx="30">
                  <c:v>0.59969581000000005</c:v>
                </c:pt>
                <c:pt idx="31">
                  <c:v>0.60294342000000001</c:v>
                </c:pt>
                <c:pt idx="32">
                  <c:v>0.60619129000000005</c:v>
                </c:pt>
                <c:pt idx="33">
                  <c:v>0.60943890000000001</c:v>
                </c:pt>
                <c:pt idx="34">
                  <c:v>0.61268683999999995</c:v>
                </c:pt>
                <c:pt idx="35">
                  <c:v>0.61593478000000002</c:v>
                </c:pt>
                <c:pt idx="36">
                  <c:v>0.61918271000000003</c:v>
                </c:pt>
                <c:pt idx="37">
                  <c:v>0.62243064999999997</c:v>
                </c:pt>
                <c:pt idx="38">
                  <c:v>0.62567859000000003</c:v>
                </c:pt>
                <c:pt idx="39">
                  <c:v>0.62892634999999997</c:v>
                </c:pt>
                <c:pt idx="40">
                  <c:v>0.63217407000000003</c:v>
                </c:pt>
                <c:pt idx="41">
                  <c:v>0.63542200999999998</c:v>
                </c:pt>
                <c:pt idx="42">
                  <c:v>0.63866993999999999</c:v>
                </c:pt>
                <c:pt idx="43">
                  <c:v>0.64191788000000005</c:v>
                </c:pt>
                <c:pt idx="44">
                  <c:v>0.64516582</c:v>
                </c:pt>
                <c:pt idx="45">
                  <c:v>0.64841375999999995</c:v>
                </c:pt>
                <c:pt idx="46">
                  <c:v>0.65166151999999999</c:v>
                </c:pt>
                <c:pt idx="47">
                  <c:v>0.65490923999999995</c:v>
                </c:pt>
                <c:pt idx="48">
                  <c:v>0.65815745999999997</c:v>
                </c:pt>
                <c:pt idx="49">
                  <c:v>0.66140511000000002</c:v>
                </c:pt>
                <c:pt idx="50">
                  <c:v>0.66465304999999997</c:v>
                </c:pt>
                <c:pt idx="51">
                  <c:v>0.66790099000000003</c:v>
                </c:pt>
                <c:pt idx="52">
                  <c:v>0.67114892999999998</c:v>
                </c:pt>
                <c:pt idx="53">
                  <c:v>0.67439685999999999</c:v>
                </c:pt>
                <c:pt idx="54">
                  <c:v>0.67764480000000005</c:v>
                </c:pt>
                <c:pt idx="55">
                  <c:v>0.68089274</c:v>
                </c:pt>
                <c:pt idx="56">
                  <c:v>0.68414067999999995</c:v>
                </c:pt>
                <c:pt idx="57">
                  <c:v>0.68738862000000001</c:v>
                </c:pt>
                <c:pt idx="58">
                  <c:v>0.69063655000000002</c:v>
                </c:pt>
                <c:pt idx="59">
                  <c:v>0.69388448999999996</c:v>
                </c:pt>
                <c:pt idx="60">
                  <c:v>0.69713243000000003</c:v>
                </c:pt>
                <c:pt idx="61">
                  <c:v>0.70038036999999997</c:v>
                </c:pt>
                <c:pt idx="62">
                  <c:v>0.70362831000000003</c:v>
                </c:pt>
                <c:pt idx="63">
                  <c:v>0.70687624000000004</c:v>
                </c:pt>
                <c:pt idx="64">
                  <c:v>0.71012417999999999</c:v>
                </c:pt>
                <c:pt idx="65">
                  <c:v>0.71337212000000005</c:v>
                </c:pt>
                <c:pt idx="66">
                  <c:v>0.71662006</c:v>
                </c:pt>
                <c:pt idx="67">
                  <c:v>0.71986799999999995</c:v>
                </c:pt>
                <c:pt idx="68">
                  <c:v>0.72311592999999996</c:v>
                </c:pt>
                <c:pt idx="69">
                  <c:v>0.72636387000000002</c:v>
                </c:pt>
                <c:pt idx="70">
                  <c:v>0.72961180999999997</c:v>
                </c:pt>
                <c:pt idx="71">
                  <c:v>0.73285948999999995</c:v>
                </c:pt>
                <c:pt idx="72">
                  <c:v>0.73610728999999997</c:v>
                </c:pt>
                <c:pt idx="73">
                  <c:v>0.73935523000000003</c:v>
                </c:pt>
                <c:pt idx="74">
                  <c:v>0.74260316000000004</c:v>
                </c:pt>
                <c:pt idx="75">
                  <c:v>0.74585109999999999</c:v>
                </c:pt>
                <c:pt idx="76">
                  <c:v>0.74909904000000005</c:v>
                </c:pt>
                <c:pt idx="77">
                  <c:v>0.75234698</c:v>
                </c:pt>
                <c:pt idx="78">
                  <c:v>0.75559491999999995</c:v>
                </c:pt>
                <c:pt idx="79">
                  <c:v>0.75884284999999996</c:v>
                </c:pt>
                <c:pt idx="80">
                  <c:v>0.76209079000000002</c:v>
                </c:pt>
                <c:pt idx="81">
                  <c:v>0.76533872999999997</c:v>
                </c:pt>
                <c:pt idx="82">
                  <c:v>0.76858667000000003</c:v>
                </c:pt>
                <c:pt idx="83">
                  <c:v>0.77183460999999998</c:v>
                </c:pt>
                <c:pt idx="84">
                  <c:v>0.77508253999999999</c:v>
                </c:pt>
                <c:pt idx="85">
                  <c:v>0.77833048000000005</c:v>
                </c:pt>
                <c:pt idx="86">
                  <c:v>0.78157878000000003</c:v>
                </c:pt>
                <c:pt idx="87">
                  <c:v>0.78482675999999996</c:v>
                </c:pt>
                <c:pt idx="88">
                  <c:v>0.78834455999999997</c:v>
                </c:pt>
                <c:pt idx="89">
                  <c:v>0.79159332999999998</c:v>
                </c:pt>
                <c:pt idx="90">
                  <c:v>0.79457361000000004</c:v>
                </c:pt>
                <c:pt idx="91">
                  <c:v>0.79782363999999995</c:v>
                </c:pt>
                <c:pt idx="92">
                  <c:v>0.80080428000000003</c:v>
                </c:pt>
                <c:pt idx="93">
                  <c:v>0.80432415000000002</c:v>
                </c:pt>
                <c:pt idx="94">
                  <c:v>0.80757502000000003</c:v>
                </c:pt>
                <c:pt idx="95">
                  <c:v>0.81082589000000005</c:v>
                </c:pt>
                <c:pt idx="96">
                  <c:v>0.81407737000000002</c:v>
                </c:pt>
                <c:pt idx="97">
                  <c:v>0.81732939999999998</c:v>
                </c:pt>
                <c:pt idx="98">
                  <c:v>0.82058204000000001</c:v>
                </c:pt>
                <c:pt idx="99">
                  <c:v>0.8238354</c:v>
                </c:pt>
                <c:pt idx="100">
                  <c:v>0.82655091000000003</c:v>
                </c:pt>
                <c:pt idx="101">
                  <c:v>0.82854271000000002</c:v>
                </c:pt>
                <c:pt idx="102">
                  <c:v>0.83059137000000005</c:v>
                </c:pt>
                <c:pt idx="103">
                  <c:v>0.83307606999999995</c:v>
                </c:pt>
                <c:pt idx="104">
                  <c:v>0.83538458999999998</c:v>
                </c:pt>
                <c:pt idx="105">
                  <c:v>0.83760754000000004</c:v>
                </c:pt>
                <c:pt idx="106">
                  <c:v>0.83968326000000004</c:v>
                </c:pt>
                <c:pt idx="107">
                  <c:v>0.84190741000000002</c:v>
                </c:pt>
                <c:pt idx="108">
                  <c:v>0.84378302000000005</c:v>
                </c:pt>
                <c:pt idx="109">
                  <c:v>0.84540713000000001</c:v>
                </c:pt>
                <c:pt idx="110">
                  <c:v>0.84724944999999996</c:v>
                </c:pt>
                <c:pt idx="111">
                  <c:v>0.84878847999999996</c:v>
                </c:pt>
                <c:pt idx="112">
                  <c:v>0.85043584999999999</c:v>
                </c:pt>
                <c:pt idx="113">
                  <c:v>0.85202971000000005</c:v>
                </c:pt>
                <c:pt idx="114">
                  <c:v>0.85362461000000001</c:v>
                </c:pt>
                <c:pt idx="115">
                  <c:v>0.85503651999999997</c:v>
                </c:pt>
                <c:pt idx="116">
                  <c:v>0.85649074999999997</c:v>
                </c:pt>
                <c:pt idx="117">
                  <c:v>0.85794568999999998</c:v>
                </c:pt>
                <c:pt idx="118">
                  <c:v>0.85929056999999998</c:v>
                </c:pt>
                <c:pt idx="119">
                  <c:v>0.86036604999999999</c:v>
                </c:pt>
                <c:pt idx="120">
                  <c:v>0.86178871000000001</c:v>
                </c:pt>
                <c:pt idx="121">
                  <c:v>0.86286487999999995</c:v>
                </c:pt>
                <c:pt idx="122">
                  <c:v>0.86394011999999998</c:v>
                </c:pt>
                <c:pt idx="123">
                  <c:v>0.86508863999999996</c:v>
                </c:pt>
                <c:pt idx="124">
                  <c:v>0.86629091000000003</c:v>
                </c:pt>
                <c:pt idx="125">
                  <c:v>0.86767846999999998</c:v>
                </c:pt>
                <c:pt idx="126">
                  <c:v>0.86882307999999997</c:v>
                </c:pt>
                <c:pt idx="127">
                  <c:v>0.87026356000000005</c:v>
                </c:pt>
                <c:pt idx="128">
                  <c:v>0.87148418000000005</c:v>
                </c:pt>
                <c:pt idx="129">
                  <c:v>0.87247582000000001</c:v>
                </c:pt>
                <c:pt idx="130">
                  <c:v>0.87354710999999996</c:v>
                </c:pt>
                <c:pt idx="131">
                  <c:v>0.87466445000000004</c:v>
                </c:pt>
                <c:pt idx="132">
                  <c:v>0.87582981999999998</c:v>
                </c:pt>
                <c:pt idx="133">
                  <c:v>0.87687318999999997</c:v>
                </c:pt>
                <c:pt idx="134">
                  <c:v>0.87791752999999995</c:v>
                </c:pt>
                <c:pt idx="135">
                  <c:v>0.87885539999999995</c:v>
                </c:pt>
                <c:pt idx="136">
                  <c:v>0.87969304999999998</c:v>
                </c:pt>
                <c:pt idx="137">
                  <c:v>0.88063011999999996</c:v>
                </c:pt>
                <c:pt idx="138">
                  <c:v>0.88152587000000004</c:v>
                </c:pt>
                <c:pt idx="139">
                  <c:v>0.88273376000000003</c:v>
                </c:pt>
                <c:pt idx="140">
                  <c:v>0.88384127000000001</c:v>
                </c:pt>
                <c:pt idx="141">
                  <c:v>0.88482316000000005</c:v>
                </c:pt>
                <c:pt idx="142">
                  <c:v>0.88566266000000005</c:v>
                </c:pt>
                <c:pt idx="143">
                  <c:v>0.88659999</c:v>
                </c:pt>
                <c:pt idx="144">
                  <c:v>0.88761679999999998</c:v>
                </c:pt>
              </c:numCache>
            </c:numRef>
          </c:xVal>
          <c:yVal>
            <c:numRef>
              <c:f>'24.49-B707'!$D$3:$D$147</c:f>
              <c:numCache>
                <c:formatCode>General</c:formatCode>
                <c:ptCount val="145"/>
                <c:pt idx="0">
                  <c:v>159.873887</c:v>
                </c:pt>
                <c:pt idx="1">
                  <c:v>159.862809</c:v>
                </c:pt>
                <c:pt idx="2">
                  <c:v>159.86517900000001</c:v>
                </c:pt>
                <c:pt idx="3">
                  <c:v>159.80012500000001</c:v>
                </c:pt>
                <c:pt idx="4">
                  <c:v>159.795771</c:v>
                </c:pt>
                <c:pt idx="5">
                  <c:v>159.84502900000001</c:v>
                </c:pt>
                <c:pt idx="6">
                  <c:v>159.86066600000001</c:v>
                </c:pt>
                <c:pt idx="7">
                  <c:v>159.80233699999999</c:v>
                </c:pt>
                <c:pt idx="8">
                  <c:v>159.80452600000001</c:v>
                </c:pt>
                <c:pt idx="9">
                  <c:v>159.806714</c:v>
                </c:pt>
                <c:pt idx="10">
                  <c:v>159.80890299999999</c:v>
                </c:pt>
                <c:pt idx="11">
                  <c:v>159.811092</c:v>
                </c:pt>
                <c:pt idx="12">
                  <c:v>159.81327999999999</c:v>
                </c:pt>
                <c:pt idx="13">
                  <c:v>159.81546900000001</c:v>
                </c:pt>
                <c:pt idx="14">
                  <c:v>159.817657</c:v>
                </c:pt>
                <c:pt idx="15">
                  <c:v>159.81984600000001</c:v>
                </c:pt>
                <c:pt idx="16">
                  <c:v>159.822035</c:v>
                </c:pt>
                <c:pt idx="17">
                  <c:v>159.82422299999999</c:v>
                </c:pt>
                <c:pt idx="18">
                  <c:v>159.826412</c:v>
                </c:pt>
                <c:pt idx="19">
                  <c:v>159.82860099999999</c:v>
                </c:pt>
                <c:pt idx="20">
                  <c:v>159.83078900000001</c:v>
                </c:pt>
                <c:pt idx="21">
                  <c:v>159.832978</c:v>
                </c:pt>
                <c:pt idx="22">
                  <c:v>159.83516700000001</c:v>
                </c:pt>
                <c:pt idx="23">
                  <c:v>159.837355</c:v>
                </c:pt>
                <c:pt idx="24">
                  <c:v>159.83954399999999</c:v>
                </c:pt>
                <c:pt idx="25">
                  <c:v>159.84173200000001</c:v>
                </c:pt>
                <c:pt idx="26">
                  <c:v>159.84392099999999</c:v>
                </c:pt>
                <c:pt idx="27">
                  <c:v>159.78559200000001</c:v>
                </c:pt>
                <c:pt idx="28">
                  <c:v>159.77433199999999</c:v>
                </c:pt>
                <c:pt idx="29">
                  <c:v>159.776521</c:v>
                </c:pt>
                <c:pt idx="30">
                  <c:v>159.83922699999999</c:v>
                </c:pt>
                <c:pt idx="31">
                  <c:v>159.78089800000001</c:v>
                </c:pt>
                <c:pt idx="32">
                  <c:v>159.76963900000001</c:v>
                </c:pt>
                <c:pt idx="33">
                  <c:v>159.71131</c:v>
                </c:pt>
                <c:pt idx="34">
                  <c:v>159.71349799999999</c:v>
                </c:pt>
                <c:pt idx="35">
                  <c:v>159.715687</c:v>
                </c:pt>
                <c:pt idx="36">
                  <c:v>159.71787499999999</c:v>
                </c:pt>
                <c:pt idx="37">
                  <c:v>159.72006400000001</c:v>
                </c:pt>
                <c:pt idx="38">
                  <c:v>159.72225299999999</c:v>
                </c:pt>
                <c:pt idx="39">
                  <c:v>159.69082</c:v>
                </c:pt>
                <c:pt idx="40">
                  <c:v>159.65266399999999</c:v>
                </c:pt>
                <c:pt idx="41">
                  <c:v>159.654853</c:v>
                </c:pt>
                <c:pt idx="42">
                  <c:v>159.65704099999999</c:v>
                </c:pt>
                <c:pt idx="43">
                  <c:v>159.65923000000001</c:v>
                </c:pt>
                <c:pt idx="44">
                  <c:v>159.661419</c:v>
                </c:pt>
                <c:pt idx="45">
                  <c:v>159.66360700000001</c:v>
                </c:pt>
                <c:pt idx="46">
                  <c:v>159.63217499999999</c:v>
                </c:pt>
                <c:pt idx="47">
                  <c:v>159.594019</c:v>
                </c:pt>
                <c:pt idx="48">
                  <c:v>159.650001</c:v>
                </c:pt>
                <c:pt idx="49">
                  <c:v>159.59839600000001</c:v>
                </c:pt>
                <c:pt idx="50">
                  <c:v>159.600584</c:v>
                </c:pt>
                <c:pt idx="51">
                  <c:v>159.60277300000001</c:v>
                </c:pt>
                <c:pt idx="52">
                  <c:v>159.604962</c:v>
                </c:pt>
                <c:pt idx="53">
                  <c:v>159.60714999999999</c:v>
                </c:pt>
                <c:pt idx="54">
                  <c:v>159.60933900000001</c:v>
                </c:pt>
                <c:pt idx="55">
                  <c:v>159.61152799999999</c:v>
                </c:pt>
                <c:pt idx="56">
                  <c:v>159.61371600000001</c:v>
                </c:pt>
                <c:pt idx="57">
                  <c:v>159.615905</c:v>
                </c:pt>
                <c:pt idx="58">
                  <c:v>159.61809400000001</c:v>
                </c:pt>
                <c:pt idx="59">
                  <c:v>159.620282</c:v>
                </c:pt>
                <c:pt idx="60">
                  <c:v>159.62247099999999</c:v>
                </c:pt>
                <c:pt idx="61">
                  <c:v>159.62465900000001</c:v>
                </c:pt>
                <c:pt idx="62">
                  <c:v>159.626848</c:v>
                </c:pt>
                <c:pt idx="63">
                  <c:v>159.62903700000001</c:v>
                </c:pt>
                <c:pt idx="64">
                  <c:v>159.631225</c:v>
                </c:pt>
                <c:pt idx="65">
                  <c:v>159.63341399999999</c:v>
                </c:pt>
                <c:pt idx="66">
                  <c:v>159.635603</c:v>
                </c:pt>
                <c:pt idx="67">
                  <c:v>159.63779099999999</c:v>
                </c:pt>
                <c:pt idx="68">
                  <c:v>159.63998000000001</c:v>
                </c:pt>
                <c:pt idx="69">
                  <c:v>159.642169</c:v>
                </c:pt>
                <c:pt idx="70">
                  <c:v>159.64435700000001</c:v>
                </c:pt>
                <c:pt idx="71">
                  <c:v>159.59947700000001</c:v>
                </c:pt>
                <c:pt idx="72">
                  <c:v>159.57476800000001</c:v>
                </c:pt>
                <c:pt idx="73">
                  <c:v>159.57695699999999</c:v>
                </c:pt>
                <c:pt idx="74">
                  <c:v>159.57914600000001</c:v>
                </c:pt>
                <c:pt idx="75">
                  <c:v>159.581334</c:v>
                </c:pt>
                <c:pt idx="76">
                  <c:v>159.58352300000001</c:v>
                </c:pt>
                <c:pt idx="77">
                  <c:v>159.585712</c:v>
                </c:pt>
                <c:pt idx="78">
                  <c:v>159.58789999999999</c:v>
                </c:pt>
                <c:pt idx="79">
                  <c:v>159.59008900000001</c:v>
                </c:pt>
                <c:pt idx="80">
                  <c:v>159.59227799999999</c:v>
                </c:pt>
                <c:pt idx="81">
                  <c:v>159.59446600000001</c:v>
                </c:pt>
                <c:pt idx="82">
                  <c:v>159.596655</c:v>
                </c:pt>
                <c:pt idx="83">
                  <c:v>159.59884299999999</c:v>
                </c:pt>
                <c:pt idx="84">
                  <c:v>159.601032</c:v>
                </c:pt>
                <c:pt idx="85">
                  <c:v>159.60322099999999</c:v>
                </c:pt>
                <c:pt idx="86">
                  <c:v>159.672651</c:v>
                </c:pt>
                <c:pt idx="87">
                  <c:v>159.68156400000001</c:v>
                </c:pt>
                <c:pt idx="88">
                  <c:v>159.845314</c:v>
                </c:pt>
                <c:pt idx="89">
                  <c:v>160.00215900000001</c:v>
                </c:pt>
                <c:pt idx="90">
                  <c:v>160.252961</c:v>
                </c:pt>
                <c:pt idx="91">
                  <c:v>160.645152</c:v>
                </c:pt>
                <c:pt idx="92">
                  <c:v>160.96319600000001</c:v>
                </c:pt>
                <c:pt idx="93">
                  <c:v>161.51022499999999</c:v>
                </c:pt>
                <c:pt idx="94">
                  <c:v>162.05707200000001</c:v>
                </c:pt>
                <c:pt idx="95">
                  <c:v>162.60391999999999</c:v>
                </c:pt>
                <c:pt idx="96">
                  <c:v>163.26507799999999</c:v>
                </c:pt>
                <c:pt idx="97">
                  <c:v>164.02709899999999</c:v>
                </c:pt>
                <c:pt idx="98">
                  <c:v>164.90343100000001</c:v>
                </c:pt>
                <c:pt idx="99">
                  <c:v>165.91424699999999</c:v>
                </c:pt>
                <c:pt idx="100">
                  <c:v>166.95073400000001</c:v>
                </c:pt>
                <c:pt idx="101">
                  <c:v>168.017673</c:v>
                </c:pt>
                <c:pt idx="102">
                  <c:v>169.145476</c:v>
                </c:pt>
                <c:pt idx="103">
                  <c:v>170.58127500000001</c:v>
                </c:pt>
                <c:pt idx="104">
                  <c:v>172.19940399999999</c:v>
                </c:pt>
                <c:pt idx="105">
                  <c:v>173.77061900000001</c:v>
                </c:pt>
                <c:pt idx="106">
                  <c:v>175.417755</c:v>
                </c:pt>
                <c:pt idx="107">
                  <c:v>177.21292299999999</c:v>
                </c:pt>
                <c:pt idx="108">
                  <c:v>178.99789899999999</c:v>
                </c:pt>
                <c:pt idx="109">
                  <c:v>180.71386000000001</c:v>
                </c:pt>
                <c:pt idx="110">
                  <c:v>182.384038</c:v>
                </c:pt>
                <c:pt idx="111">
                  <c:v>184.05939000000001</c:v>
                </c:pt>
                <c:pt idx="112">
                  <c:v>185.91636700000001</c:v>
                </c:pt>
                <c:pt idx="113">
                  <c:v>187.80423999999999</c:v>
                </c:pt>
                <c:pt idx="114">
                  <c:v>189.88576900000001</c:v>
                </c:pt>
                <c:pt idx="115">
                  <c:v>191.77247299999999</c:v>
                </c:pt>
                <c:pt idx="116">
                  <c:v>193.76148699999999</c:v>
                </c:pt>
                <c:pt idx="117">
                  <c:v>195.88364000000001</c:v>
                </c:pt>
                <c:pt idx="118">
                  <c:v>197.67616100000001</c:v>
                </c:pt>
                <c:pt idx="119">
                  <c:v>199.39453399999999</c:v>
                </c:pt>
                <c:pt idx="120">
                  <c:v>201.614465</c:v>
                </c:pt>
                <c:pt idx="121">
                  <c:v>203.46022400000001</c:v>
                </c:pt>
                <c:pt idx="122">
                  <c:v>205.133396</c:v>
                </c:pt>
                <c:pt idx="123">
                  <c:v>207.160842</c:v>
                </c:pt>
                <c:pt idx="124">
                  <c:v>209.12443300000001</c:v>
                </c:pt>
                <c:pt idx="125">
                  <c:v>211.22820300000001</c:v>
                </c:pt>
                <c:pt idx="126">
                  <c:v>213.28935300000001</c:v>
                </c:pt>
                <c:pt idx="127">
                  <c:v>215.77228500000001</c:v>
                </c:pt>
                <c:pt idx="128">
                  <c:v>217.898155</c:v>
                </c:pt>
                <c:pt idx="129">
                  <c:v>219.930239</c:v>
                </c:pt>
                <c:pt idx="130">
                  <c:v>222.08521300000001</c:v>
                </c:pt>
                <c:pt idx="131">
                  <c:v>223.96143000000001</c:v>
                </c:pt>
                <c:pt idx="132">
                  <c:v>225.92742100000001</c:v>
                </c:pt>
                <c:pt idx="133">
                  <c:v>227.77356900000001</c:v>
                </c:pt>
                <c:pt idx="134">
                  <c:v>229.801334</c:v>
                </c:pt>
                <c:pt idx="135">
                  <c:v>231.63961399999999</c:v>
                </c:pt>
                <c:pt idx="136">
                  <c:v>233.48932199999999</c:v>
                </c:pt>
                <c:pt idx="137">
                  <c:v>235.17883800000001</c:v>
                </c:pt>
                <c:pt idx="138">
                  <c:v>237.02858499999999</c:v>
                </c:pt>
                <c:pt idx="139">
                  <c:v>239.05734000000001</c:v>
                </c:pt>
                <c:pt idx="140">
                  <c:v>241.06572700000001</c:v>
                </c:pt>
                <c:pt idx="141">
                  <c:v>243.245689</c:v>
                </c:pt>
                <c:pt idx="142">
                  <c:v>245.43890500000001</c:v>
                </c:pt>
                <c:pt idx="143">
                  <c:v>247.17763600000001</c:v>
                </c:pt>
                <c:pt idx="144">
                  <c:v>248.969492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FF9-944F-BA9B-4AEF67FB6504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'24.49-B707'!$C$3:$C$147</c:f>
              <c:numCache>
                <c:formatCode>General</c:formatCode>
                <c:ptCount val="145"/>
                <c:pt idx="0">
                  <c:v>0.50145121999999998</c:v>
                </c:pt>
                <c:pt idx="1">
                  <c:v>0.50496808000000004</c:v>
                </c:pt>
                <c:pt idx="2">
                  <c:v>0.50848501999999995</c:v>
                </c:pt>
                <c:pt idx="3">
                  <c:v>0.51173259000000004</c:v>
                </c:pt>
                <c:pt idx="4">
                  <c:v>0.51524950000000003</c:v>
                </c:pt>
                <c:pt idx="5">
                  <c:v>0.51849769000000001</c:v>
                </c:pt>
                <c:pt idx="6">
                  <c:v>0.52174569999999998</c:v>
                </c:pt>
                <c:pt idx="7">
                  <c:v>0.52499331000000005</c:v>
                </c:pt>
                <c:pt idx="8">
                  <c:v>0.52824125</c:v>
                </c:pt>
                <c:pt idx="9">
                  <c:v>0.53148918999999994</c:v>
                </c:pt>
                <c:pt idx="10">
                  <c:v>0.53473711999999995</c:v>
                </c:pt>
                <c:pt idx="11">
                  <c:v>0.53798506000000001</c:v>
                </c:pt>
                <c:pt idx="12">
                  <c:v>0.54123299999999996</c:v>
                </c:pt>
                <c:pt idx="13">
                  <c:v>0.54448094000000002</c:v>
                </c:pt>
                <c:pt idx="14">
                  <c:v>0.54772887999999997</c:v>
                </c:pt>
                <c:pt idx="15">
                  <c:v>0.55097680999999998</c:v>
                </c:pt>
                <c:pt idx="16">
                  <c:v>0.55422475000000004</c:v>
                </c:pt>
                <c:pt idx="17">
                  <c:v>0.55747268999999999</c:v>
                </c:pt>
                <c:pt idx="18">
                  <c:v>0.56072063000000005</c:v>
                </c:pt>
                <c:pt idx="19">
                  <c:v>0.56396857</c:v>
                </c:pt>
                <c:pt idx="20">
                  <c:v>0.56721650000000001</c:v>
                </c:pt>
                <c:pt idx="21">
                  <c:v>0.57046443999999996</c:v>
                </c:pt>
                <c:pt idx="22">
                  <c:v>0.57371238000000002</c:v>
                </c:pt>
                <c:pt idx="23">
                  <c:v>0.57696031999999997</c:v>
                </c:pt>
                <c:pt idx="24">
                  <c:v>0.58020824999999998</c:v>
                </c:pt>
                <c:pt idx="25">
                  <c:v>0.58345619000000004</c:v>
                </c:pt>
                <c:pt idx="26">
                  <c:v>0.58670412999999999</c:v>
                </c:pt>
                <c:pt idx="27">
                  <c:v>0.58995173999999995</c:v>
                </c:pt>
                <c:pt idx="28">
                  <c:v>0.59319960999999999</c:v>
                </c:pt>
                <c:pt idx="29">
                  <c:v>0.59644755000000005</c:v>
                </c:pt>
                <c:pt idx="30">
                  <c:v>0.59969581000000005</c:v>
                </c:pt>
                <c:pt idx="31">
                  <c:v>0.60294342000000001</c:v>
                </c:pt>
                <c:pt idx="32">
                  <c:v>0.60619129000000005</c:v>
                </c:pt>
                <c:pt idx="33">
                  <c:v>0.60943890000000001</c:v>
                </c:pt>
                <c:pt idx="34">
                  <c:v>0.61268683999999995</c:v>
                </c:pt>
                <c:pt idx="35">
                  <c:v>0.61593478000000002</c:v>
                </c:pt>
                <c:pt idx="36">
                  <c:v>0.61918271000000003</c:v>
                </c:pt>
                <c:pt idx="37">
                  <c:v>0.62243064999999997</c:v>
                </c:pt>
                <c:pt idx="38">
                  <c:v>0.62567859000000003</c:v>
                </c:pt>
                <c:pt idx="39">
                  <c:v>0.62892634999999997</c:v>
                </c:pt>
                <c:pt idx="40">
                  <c:v>0.63217407000000003</c:v>
                </c:pt>
                <c:pt idx="41">
                  <c:v>0.63542200999999998</c:v>
                </c:pt>
                <c:pt idx="42">
                  <c:v>0.63866993999999999</c:v>
                </c:pt>
                <c:pt idx="43">
                  <c:v>0.64191788000000005</c:v>
                </c:pt>
                <c:pt idx="44">
                  <c:v>0.64516582</c:v>
                </c:pt>
                <c:pt idx="45">
                  <c:v>0.64841375999999995</c:v>
                </c:pt>
                <c:pt idx="46">
                  <c:v>0.65166151999999999</c:v>
                </c:pt>
                <c:pt idx="47">
                  <c:v>0.65490923999999995</c:v>
                </c:pt>
                <c:pt idx="48">
                  <c:v>0.65815745999999997</c:v>
                </c:pt>
                <c:pt idx="49">
                  <c:v>0.66140511000000002</c:v>
                </c:pt>
                <c:pt idx="50">
                  <c:v>0.66465304999999997</c:v>
                </c:pt>
                <c:pt idx="51">
                  <c:v>0.66790099000000003</c:v>
                </c:pt>
                <c:pt idx="52">
                  <c:v>0.67114892999999998</c:v>
                </c:pt>
                <c:pt idx="53">
                  <c:v>0.67439685999999999</c:v>
                </c:pt>
                <c:pt idx="54">
                  <c:v>0.67764480000000005</c:v>
                </c:pt>
                <c:pt idx="55">
                  <c:v>0.68089274</c:v>
                </c:pt>
                <c:pt idx="56">
                  <c:v>0.68414067999999995</c:v>
                </c:pt>
                <c:pt idx="57">
                  <c:v>0.68738862000000001</c:v>
                </c:pt>
                <c:pt idx="58">
                  <c:v>0.69063655000000002</c:v>
                </c:pt>
                <c:pt idx="59">
                  <c:v>0.69388448999999996</c:v>
                </c:pt>
                <c:pt idx="60">
                  <c:v>0.69713243000000003</c:v>
                </c:pt>
                <c:pt idx="61">
                  <c:v>0.70038036999999997</c:v>
                </c:pt>
                <c:pt idx="62">
                  <c:v>0.70362831000000003</c:v>
                </c:pt>
                <c:pt idx="63">
                  <c:v>0.70687624000000004</c:v>
                </c:pt>
                <c:pt idx="64">
                  <c:v>0.71012417999999999</c:v>
                </c:pt>
                <c:pt idx="65">
                  <c:v>0.71337212000000005</c:v>
                </c:pt>
                <c:pt idx="66">
                  <c:v>0.71662006</c:v>
                </c:pt>
                <c:pt idx="67">
                  <c:v>0.71986799999999995</c:v>
                </c:pt>
                <c:pt idx="68">
                  <c:v>0.72311592999999996</c:v>
                </c:pt>
                <c:pt idx="69">
                  <c:v>0.72636387000000002</c:v>
                </c:pt>
                <c:pt idx="70">
                  <c:v>0.72961180999999997</c:v>
                </c:pt>
                <c:pt idx="71">
                  <c:v>0.73285948999999995</c:v>
                </c:pt>
                <c:pt idx="72">
                  <c:v>0.73610728999999997</c:v>
                </c:pt>
                <c:pt idx="73">
                  <c:v>0.73935523000000003</c:v>
                </c:pt>
                <c:pt idx="74">
                  <c:v>0.74260316000000004</c:v>
                </c:pt>
                <c:pt idx="75">
                  <c:v>0.74585109999999999</c:v>
                </c:pt>
                <c:pt idx="76">
                  <c:v>0.74909904000000005</c:v>
                </c:pt>
                <c:pt idx="77">
                  <c:v>0.75234698</c:v>
                </c:pt>
                <c:pt idx="78">
                  <c:v>0.75559491999999995</c:v>
                </c:pt>
                <c:pt idx="79">
                  <c:v>0.75884284999999996</c:v>
                </c:pt>
                <c:pt idx="80">
                  <c:v>0.76209079000000002</c:v>
                </c:pt>
                <c:pt idx="81">
                  <c:v>0.76533872999999997</c:v>
                </c:pt>
                <c:pt idx="82">
                  <c:v>0.76858667000000003</c:v>
                </c:pt>
                <c:pt idx="83">
                  <c:v>0.77183460999999998</c:v>
                </c:pt>
                <c:pt idx="84">
                  <c:v>0.77508253999999999</c:v>
                </c:pt>
                <c:pt idx="85">
                  <c:v>0.77833048000000005</c:v>
                </c:pt>
                <c:pt idx="86">
                  <c:v>0.78157878000000003</c:v>
                </c:pt>
                <c:pt idx="87">
                  <c:v>0.78482675999999996</c:v>
                </c:pt>
                <c:pt idx="88">
                  <c:v>0.78834455999999997</c:v>
                </c:pt>
                <c:pt idx="89">
                  <c:v>0.79159332999999998</c:v>
                </c:pt>
                <c:pt idx="90">
                  <c:v>0.79457361000000004</c:v>
                </c:pt>
                <c:pt idx="91">
                  <c:v>0.79782363999999995</c:v>
                </c:pt>
                <c:pt idx="92">
                  <c:v>0.80080428000000003</c:v>
                </c:pt>
                <c:pt idx="93">
                  <c:v>0.80432415000000002</c:v>
                </c:pt>
                <c:pt idx="94">
                  <c:v>0.80757502000000003</c:v>
                </c:pt>
                <c:pt idx="95">
                  <c:v>0.81082589000000005</c:v>
                </c:pt>
                <c:pt idx="96">
                  <c:v>0.81407737000000002</c:v>
                </c:pt>
                <c:pt idx="97">
                  <c:v>0.81732939999999998</c:v>
                </c:pt>
                <c:pt idx="98">
                  <c:v>0.82058204000000001</c:v>
                </c:pt>
                <c:pt idx="99">
                  <c:v>0.8238354</c:v>
                </c:pt>
                <c:pt idx="100">
                  <c:v>0.82655091000000003</c:v>
                </c:pt>
                <c:pt idx="101">
                  <c:v>0.82854271000000002</c:v>
                </c:pt>
                <c:pt idx="102">
                  <c:v>0.83059137000000005</c:v>
                </c:pt>
                <c:pt idx="103">
                  <c:v>0.83307606999999995</c:v>
                </c:pt>
                <c:pt idx="104">
                  <c:v>0.83538458999999998</c:v>
                </c:pt>
                <c:pt idx="105">
                  <c:v>0.83760754000000004</c:v>
                </c:pt>
                <c:pt idx="106">
                  <c:v>0.83968326000000004</c:v>
                </c:pt>
                <c:pt idx="107">
                  <c:v>0.84190741000000002</c:v>
                </c:pt>
                <c:pt idx="108">
                  <c:v>0.84378302000000005</c:v>
                </c:pt>
                <c:pt idx="109">
                  <c:v>0.84540713000000001</c:v>
                </c:pt>
                <c:pt idx="110">
                  <c:v>0.84724944999999996</c:v>
                </c:pt>
                <c:pt idx="111">
                  <c:v>0.84878847999999996</c:v>
                </c:pt>
                <c:pt idx="112">
                  <c:v>0.85043584999999999</c:v>
                </c:pt>
                <c:pt idx="113">
                  <c:v>0.85202971000000005</c:v>
                </c:pt>
                <c:pt idx="114">
                  <c:v>0.85362461000000001</c:v>
                </c:pt>
                <c:pt idx="115">
                  <c:v>0.85503651999999997</c:v>
                </c:pt>
                <c:pt idx="116">
                  <c:v>0.85649074999999997</c:v>
                </c:pt>
                <c:pt idx="117">
                  <c:v>0.85794568999999998</c:v>
                </c:pt>
                <c:pt idx="118">
                  <c:v>0.85929056999999998</c:v>
                </c:pt>
                <c:pt idx="119">
                  <c:v>0.86036604999999999</c:v>
                </c:pt>
                <c:pt idx="120">
                  <c:v>0.86178871000000001</c:v>
                </c:pt>
                <c:pt idx="121">
                  <c:v>0.86286487999999995</c:v>
                </c:pt>
                <c:pt idx="122">
                  <c:v>0.86394011999999998</c:v>
                </c:pt>
                <c:pt idx="123">
                  <c:v>0.86508863999999996</c:v>
                </c:pt>
                <c:pt idx="124">
                  <c:v>0.86629091000000003</c:v>
                </c:pt>
                <c:pt idx="125">
                  <c:v>0.86767846999999998</c:v>
                </c:pt>
                <c:pt idx="126">
                  <c:v>0.86882307999999997</c:v>
                </c:pt>
                <c:pt idx="127">
                  <c:v>0.87026356000000005</c:v>
                </c:pt>
                <c:pt idx="128">
                  <c:v>0.87148418000000005</c:v>
                </c:pt>
                <c:pt idx="129">
                  <c:v>0.87247582000000001</c:v>
                </c:pt>
                <c:pt idx="130">
                  <c:v>0.87354710999999996</c:v>
                </c:pt>
                <c:pt idx="131">
                  <c:v>0.87466445000000004</c:v>
                </c:pt>
                <c:pt idx="132">
                  <c:v>0.87582981999999998</c:v>
                </c:pt>
                <c:pt idx="133">
                  <c:v>0.87687318999999997</c:v>
                </c:pt>
                <c:pt idx="134">
                  <c:v>0.87791752999999995</c:v>
                </c:pt>
                <c:pt idx="135">
                  <c:v>0.87885539999999995</c:v>
                </c:pt>
                <c:pt idx="136">
                  <c:v>0.87969304999999998</c:v>
                </c:pt>
                <c:pt idx="137">
                  <c:v>0.88063011999999996</c:v>
                </c:pt>
                <c:pt idx="138">
                  <c:v>0.88152587000000004</c:v>
                </c:pt>
                <c:pt idx="139">
                  <c:v>0.88273376000000003</c:v>
                </c:pt>
                <c:pt idx="140">
                  <c:v>0.88384127000000001</c:v>
                </c:pt>
                <c:pt idx="141">
                  <c:v>0.88482316000000005</c:v>
                </c:pt>
                <c:pt idx="142">
                  <c:v>0.88566266000000005</c:v>
                </c:pt>
                <c:pt idx="143">
                  <c:v>0.88659999</c:v>
                </c:pt>
                <c:pt idx="144">
                  <c:v>0.88761679999999998</c:v>
                </c:pt>
              </c:numCache>
            </c:numRef>
          </c:xVal>
          <c:yVal>
            <c:numRef>
              <c:f>'24.49-B707'!$E$3:$E$147</c:f>
              <c:numCache>
                <c:formatCode>General</c:formatCode>
                <c:ptCount val="145"/>
                <c:pt idx="0">
                  <c:v>157.11976338100106</c:v>
                </c:pt>
                <c:pt idx="1">
                  <c:v>157.11976389582807</c:v>
                </c:pt>
                <c:pt idx="2">
                  <c:v>157.11976450698333</c:v>
                </c:pt>
                <c:pt idx="3">
                  <c:v>157.11976517060657</c:v>
                </c:pt>
                <c:pt idx="4">
                  <c:v>157.11976601376713</c:v>
                </c:pt>
                <c:pt idx="5">
                  <c:v>157.11976692486172</c:v>
                </c:pt>
                <c:pt idx="6">
                  <c:v>157.11976798185168</c:v>
                </c:pt>
                <c:pt idx="7">
                  <c:v>157.11976920533544</c:v>
                </c:pt>
                <c:pt idx="8">
                  <c:v>157.11977061886572</c:v>
                </c:pt>
                <c:pt idx="9">
                  <c:v>157.11977224846012</c:v>
                </c:pt>
                <c:pt idx="10">
                  <c:v>157.11977412339422</c:v>
                </c:pt>
                <c:pt idx="11">
                  <c:v>157.11977627643699</c:v>
                </c:pt>
                <c:pt idx="12">
                  <c:v>157.11977874417198</c:v>
                </c:pt>
                <c:pt idx="13">
                  <c:v>157.11978156740622</c:v>
                </c:pt>
                <c:pt idx="14">
                  <c:v>157.11978479158429</c:v>
                </c:pt>
                <c:pt idx="15">
                  <c:v>157.11978846723102</c:v>
                </c:pt>
                <c:pt idx="16">
                  <c:v>157.11979265049058</c:v>
                </c:pt>
                <c:pt idx="17">
                  <c:v>157.11979740359163</c:v>
                </c:pt>
                <c:pt idx="18">
                  <c:v>157.11980279546674</c:v>
                </c:pt>
                <c:pt idx="19">
                  <c:v>157.11980890236327</c:v>
                </c:pt>
                <c:pt idx="20">
                  <c:v>157.11981580849135</c:v>
                </c:pt>
                <c:pt idx="21">
                  <c:v>157.11982360683365</c:v>
                </c:pt>
                <c:pt idx="22">
                  <c:v>157.119832399796</c:v>
                </c:pt>
                <c:pt idx="23">
                  <c:v>157.11984230012612</c:v>
                </c:pt>
                <c:pt idx="24">
                  <c:v>157.1198534317565</c:v>
                </c:pt>
                <c:pt idx="25">
                  <c:v>157.11986593091032</c:v>
                </c:pt>
                <c:pt idx="26">
                  <c:v>157.11987994693229</c:v>
                </c:pt>
                <c:pt idx="27">
                  <c:v>157.11989564184546</c:v>
                </c:pt>
                <c:pt idx="28">
                  <c:v>157.11991319765426</c:v>
                </c:pt>
                <c:pt idx="29">
                  <c:v>157.11993280962838</c:v>
                </c:pt>
                <c:pt idx="30">
                  <c:v>157.11995469386363</c:v>
                </c:pt>
                <c:pt idx="31">
                  <c:v>157.11997907724384</c:v>
                </c:pt>
                <c:pt idx="32">
                  <c:v>157.1200062210803</c:v>
                </c:pt>
                <c:pt idx="33">
                  <c:v>157.12003639873589</c:v>
                </c:pt>
                <c:pt idx="34">
                  <c:v>157.12006991812774</c:v>
                </c:pt>
                <c:pt idx="35">
                  <c:v>157.12010710518658</c:v>
                </c:pt>
                <c:pt idx="36">
                  <c:v>157.12014831709968</c:v>
                </c:pt>
                <c:pt idx="37">
                  <c:v>157.12019394205953</c:v>
                </c:pt>
                <c:pt idx="38">
                  <c:v>157.12024440077693</c:v>
                </c:pt>
                <c:pt idx="39">
                  <c:v>157.12030014614569</c:v>
                </c:pt>
                <c:pt idx="40">
                  <c:v>157.12036167395857</c:v>
                </c:pt>
                <c:pt idx="41">
                  <c:v>157.12042952419122</c:v>
                </c:pt>
                <c:pt idx="42">
                  <c:v>157.12050427073439</c:v>
                </c:pt>
                <c:pt idx="43">
                  <c:v>157.12058653870309</c:v>
                </c:pt>
                <c:pt idx="44">
                  <c:v>157.12067700234351</c:v>
                </c:pt>
                <c:pt idx="45">
                  <c:v>157.12077638937464</c:v>
                </c:pt>
                <c:pt idx="46">
                  <c:v>157.12088547808571</c:v>
                </c:pt>
                <c:pt idx="47">
                  <c:v>157.12100511742608</c:v>
                </c:pt>
                <c:pt idx="48">
                  <c:v>157.12113623982586</c:v>
                </c:pt>
                <c:pt idx="49">
                  <c:v>157.12127978098709</c:v>
                </c:pt>
                <c:pt idx="50">
                  <c:v>157.12143683036203</c:v>
                </c:pt>
                <c:pt idx="51">
                  <c:v>157.12160850734151</c:v>
                </c:pt>
                <c:pt idx="52">
                  <c:v>157.12179602719206</c:v>
                </c:pt>
                <c:pt idx="53">
                  <c:v>157.12200069352056</c:v>
                </c:pt>
                <c:pt idx="54">
                  <c:v>157.12222390651127</c:v>
                </c:pt>
                <c:pt idx="55">
                  <c:v>157.12246716512425</c:v>
                </c:pt>
                <c:pt idx="56">
                  <c:v>157.12273207585434</c:v>
                </c:pt>
                <c:pt idx="57">
                  <c:v>157.12302035876152</c:v>
                </c:pt>
                <c:pt idx="58">
                  <c:v>157.12333385345144</c:v>
                </c:pt>
                <c:pt idx="59">
                  <c:v>157.12367453036879</c:v>
                </c:pt>
                <c:pt idx="60">
                  <c:v>157.12404449275667</c:v>
                </c:pt>
                <c:pt idx="61">
                  <c:v>157.12444598857851</c:v>
                </c:pt>
                <c:pt idx="62">
                  <c:v>157.1248814181597</c:v>
                </c:pt>
                <c:pt idx="63">
                  <c:v>157.12535334168311</c:v>
                </c:pt>
                <c:pt idx="64">
                  <c:v>157.12586449457982</c:v>
                </c:pt>
                <c:pt idx="65">
                  <c:v>157.12641778877281</c:v>
                </c:pt>
                <c:pt idx="66">
                  <c:v>157.1270163288188</c:v>
                </c:pt>
                <c:pt idx="67">
                  <c:v>157.1276634214895</c:v>
                </c:pt>
                <c:pt idx="68">
                  <c:v>157.12836258506044</c:v>
                </c:pt>
                <c:pt idx="69">
                  <c:v>157.12911757017807</c:v>
                </c:pt>
                <c:pt idx="70">
                  <c:v>157.1299323596584</c:v>
                </c:pt>
                <c:pt idx="71">
                  <c:v>157.13081111721533</c:v>
                </c:pt>
                <c:pt idx="72">
                  <c:v>157.1317584434417</c:v>
                </c:pt>
                <c:pt idx="73">
                  <c:v>157.1327791351589</c:v>
                </c:pt>
                <c:pt idx="74">
                  <c:v>157.13388536536192</c:v>
                </c:pt>
                <c:pt idx="75">
                  <c:v>157.13527106509781</c:v>
                </c:pt>
                <c:pt idx="76">
                  <c:v>157.13761107787747</c:v>
                </c:pt>
                <c:pt idx="77">
                  <c:v>157.14211467588513</c:v>
                </c:pt>
                <c:pt idx="78">
                  <c:v>157.15052565879643</c:v>
                </c:pt>
                <c:pt idx="79">
                  <c:v>157.16512231603801</c:v>
                </c:pt>
                <c:pt idx="80">
                  <c:v>157.18871764346821</c:v>
                </c:pt>
                <c:pt idx="81">
                  <c:v>157.22465910811306</c:v>
                </c:pt>
                <c:pt idx="82">
                  <c:v>157.2768288223034</c:v>
                </c:pt>
                <c:pt idx="83">
                  <c:v>157.34964353306557</c:v>
                </c:pt>
                <c:pt idx="84">
                  <c:v>157.44805429886492</c:v>
                </c:pt>
                <c:pt idx="85">
                  <c:v>157.57754780230829</c:v>
                </c:pt>
                <c:pt idx="86">
                  <c:v>157.7441653438714</c:v>
                </c:pt>
                <c:pt idx="87">
                  <c:v>157.95442905679883</c:v>
                </c:pt>
                <c:pt idx="88">
                  <c:v>158.23964493079012</c:v>
                </c:pt>
                <c:pt idx="89">
                  <c:v>158.56433277877969</c:v>
                </c:pt>
                <c:pt idx="90">
                  <c:v>158.92114283363173</c:v>
                </c:pt>
                <c:pt idx="91">
                  <c:v>159.38269223485128</c:v>
                </c:pt>
                <c:pt idx="92">
                  <c:v>159.88010811838757</c:v>
                </c:pt>
                <c:pt idx="93">
                  <c:v>160.56942240499058</c:v>
                </c:pt>
                <c:pt idx="94">
                  <c:v>161.31483536529652</c:v>
                </c:pt>
                <c:pt idx="95">
                  <c:v>162.1758591498207</c:v>
                </c:pt>
                <c:pt idx="96">
                  <c:v>163.16409475405709</c:v>
                </c:pt>
                <c:pt idx="97">
                  <c:v>164.29154170521639</c:v>
                </c:pt>
                <c:pt idx="98">
                  <c:v>165.57078948998588</c:v>
                </c:pt>
                <c:pt idx="99">
                  <c:v>167.01501483035628</c:v>
                </c:pt>
                <c:pt idx="100">
                  <c:v>168.3564071289444</c:v>
                </c:pt>
                <c:pt idx="101">
                  <c:v>169.42400149441116</c:v>
                </c:pt>
                <c:pt idx="102">
                  <c:v>170.59987143547895</c:v>
                </c:pt>
                <c:pt idx="103">
                  <c:v>172.13715704537586</c:v>
                </c:pt>
                <c:pt idx="104">
                  <c:v>173.68018569268196</c:v>
                </c:pt>
                <c:pt idx="105">
                  <c:v>175.27580158368386</c:v>
                </c:pt>
                <c:pt idx="106">
                  <c:v>176.86753080706774</c:v>
                </c:pt>
                <c:pt idx="107">
                  <c:v>178.68710781981727</c:v>
                </c:pt>
                <c:pt idx="108">
                  <c:v>180.31705518016221</c:v>
                </c:pt>
                <c:pt idx="109">
                  <c:v>181.8017162067232</c:v>
                </c:pt>
                <c:pt idx="110">
                  <c:v>183.57103346214922</c:v>
                </c:pt>
                <c:pt idx="111">
                  <c:v>185.1207073121044</c:v>
                </c:pt>
                <c:pt idx="112">
                  <c:v>186.85400177503902</c:v>
                </c:pt>
                <c:pt idx="113">
                  <c:v>188.60651314202482</c:v>
                </c:pt>
                <c:pt idx="114">
                  <c:v>190.43670128163717</c:v>
                </c:pt>
                <c:pt idx="115">
                  <c:v>192.12255317405794</c:v>
                </c:pt>
                <c:pt idx="116">
                  <c:v>193.92509089897547</c:v>
                </c:pt>
                <c:pt idx="117">
                  <c:v>195.79738441481058</c:v>
                </c:pt>
                <c:pt idx="118">
                  <c:v>197.59082210039509</c:v>
                </c:pt>
                <c:pt idx="119">
                  <c:v>199.0693606279695</c:v>
                </c:pt>
                <c:pt idx="120">
                  <c:v>201.08705977074834</c:v>
                </c:pt>
                <c:pt idx="121">
                  <c:v>202.66109101583413</c:v>
                </c:pt>
                <c:pt idx="122">
                  <c:v>204.27564194486973</c:v>
                </c:pt>
                <c:pt idx="123">
                  <c:v>206.04729942035658</c:v>
                </c:pt>
                <c:pt idx="124">
                  <c:v>207.9549238300612</c:v>
                </c:pt>
                <c:pt idx="125">
                  <c:v>210.22535514279193</c:v>
                </c:pt>
                <c:pt idx="126">
                  <c:v>212.1548517058159</c:v>
                </c:pt>
                <c:pt idx="127">
                  <c:v>214.65734004407497</c:v>
                </c:pt>
                <c:pt idx="128">
                  <c:v>216.84391241253078</c:v>
                </c:pt>
                <c:pt idx="129">
                  <c:v>218.66573856048672</c:v>
                </c:pt>
                <c:pt idx="130">
                  <c:v>220.6804392861776</c:v>
                </c:pt>
                <c:pt idx="131">
                  <c:v>222.8340730074313</c:v>
                </c:pt>
                <c:pt idx="132">
                  <c:v>225.13816683796722</c:v>
                </c:pt>
                <c:pt idx="133">
                  <c:v>227.25202521841584</c:v>
                </c:pt>
                <c:pt idx="134">
                  <c:v>229.416849771128</c:v>
                </c:pt>
                <c:pt idx="135">
                  <c:v>231.40337184037634</c:v>
                </c:pt>
                <c:pt idx="136">
                  <c:v>233.21200130153764</c:v>
                </c:pt>
                <c:pt idx="137">
                  <c:v>235.27424808680499</c:v>
                </c:pt>
                <c:pt idx="138">
                  <c:v>237.28450651561252</c:v>
                </c:pt>
                <c:pt idx="139">
                  <c:v>240.05642651088948</c:v>
                </c:pt>
                <c:pt idx="140">
                  <c:v>242.66064140668163</c:v>
                </c:pt>
                <c:pt idx="141">
                  <c:v>245.02037130934269</c:v>
                </c:pt>
                <c:pt idx="142">
                  <c:v>247.07635585194743</c:v>
                </c:pt>
                <c:pt idx="143">
                  <c:v>249.41435091884662</c:v>
                </c:pt>
                <c:pt idx="144">
                  <c:v>252.00185206224694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9D-F447-AEF9-BDA7BB71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260"/>
          <c:min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B727-200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'24.53-B727'!$AE$3:$AE$44</c:f>
              <c:numCache>
                <c:formatCode>General</c:formatCode>
                <c:ptCount val="42"/>
                <c:pt idx="0">
                  <c:v>3.0950689999999999E-2</c:v>
                </c:pt>
                <c:pt idx="1">
                  <c:v>3.0978289999999999E-2</c:v>
                </c:pt>
                <c:pt idx="2">
                  <c:v>3.1013659999999998E-2</c:v>
                </c:pt>
                <c:pt idx="3">
                  <c:v>3.106269E-2</c:v>
                </c:pt>
                <c:pt idx="4">
                  <c:v>3.109547E-2</c:v>
                </c:pt>
                <c:pt idx="5">
                  <c:v>3.1128099999999999E-2</c:v>
                </c:pt>
                <c:pt idx="6">
                  <c:v>3.116211E-2</c:v>
                </c:pt>
                <c:pt idx="7">
                  <c:v>3.1204309999999999E-2</c:v>
                </c:pt>
                <c:pt idx="8">
                  <c:v>3.1282020000000001E-2</c:v>
                </c:pt>
                <c:pt idx="9">
                  <c:v>3.132969E-2</c:v>
                </c:pt>
                <c:pt idx="10">
                  <c:v>3.1386909999999997E-2</c:v>
                </c:pt>
                <c:pt idx="11">
                  <c:v>3.146326E-2</c:v>
                </c:pt>
                <c:pt idx="12">
                  <c:v>3.1545080000000003E-2</c:v>
                </c:pt>
                <c:pt idx="13">
                  <c:v>3.1617329999999999E-2</c:v>
                </c:pt>
                <c:pt idx="14">
                  <c:v>3.168779E-2</c:v>
                </c:pt>
                <c:pt idx="15">
                  <c:v>3.1751990000000001E-2</c:v>
                </c:pt>
                <c:pt idx="16">
                  <c:v>3.1850339999999998E-2</c:v>
                </c:pt>
                <c:pt idx="17">
                  <c:v>3.1949909999999998E-2</c:v>
                </c:pt>
                <c:pt idx="18">
                  <c:v>3.2067239999999997E-2</c:v>
                </c:pt>
                <c:pt idx="19">
                  <c:v>3.2185940000000003E-2</c:v>
                </c:pt>
                <c:pt idx="20">
                  <c:v>3.2316930000000001E-2</c:v>
                </c:pt>
                <c:pt idx="21">
                  <c:v>3.2426070000000001E-2</c:v>
                </c:pt>
                <c:pt idx="22">
                  <c:v>3.2556359999999999E-2</c:v>
                </c:pt>
                <c:pt idx="23">
                  <c:v>3.2685909999999999E-2</c:v>
                </c:pt>
                <c:pt idx="24">
                  <c:v>3.2832069999999998E-2</c:v>
                </c:pt>
                <c:pt idx="25">
                  <c:v>3.2989159999999997E-2</c:v>
                </c:pt>
                <c:pt idx="26">
                  <c:v>3.3162499999999998E-2</c:v>
                </c:pt>
                <c:pt idx="27">
                  <c:v>3.3346760000000003E-2</c:v>
                </c:pt>
                <c:pt idx="28">
                  <c:v>3.3500700000000001E-2</c:v>
                </c:pt>
                <c:pt idx="29">
                  <c:v>3.3687700000000001E-2</c:v>
                </c:pt>
                <c:pt idx="30">
                  <c:v>3.3925379999999998E-2</c:v>
                </c:pt>
                <c:pt idx="31">
                  <c:v>3.4135180000000001E-2</c:v>
                </c:pt>
                <c:pt idx="32">
                  <c:v>3.435324E-2</c:v>
                </c:pt>
                <c:pt idx="33">
                  <c:v>3.4620129999999999E-2</c:v>
                </c:pt>
                <c:pt idx="34">
                  <c:v>3.4886970000000003E-2</c:v>
                </c:pt>
                <c:pt idx="35">
                  <c:v>3.515356E-2</c:v>
                </c:pt>
                <c:pt idx="36">
                  <c:v>3.5464740000000002E-2</c:v>
                </c:pt>
                <c:pt idx="37">
                  <c:v>3.5773079999999999E-2</c:v>
                </c:pt>
                <c:pt idx="38">
                  <c:v>3.608571E-2</c:v>
                </c:pt>
                <c:pt idx="39">
                  <c:v>3.6389989999999997E-2</c:v>
                </c:pt>
                <c:pt idx="40">
                  <c:v>3.6702350000000002E-2</c:v>
                </c:pt>
                <c:pt idx="41">
                  <c:v>3.695888E-2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D39-9D4C-8E9F-5E1CA04039F1}"/>
            </c:ext>
          </c:extLst>
        </c:ser>
        <c:ser>
          <c:idx val="5"/>
          <c:order val="1"/>
          <c:tx>
            <c:v>cl0.5Neu</c:v>
          </c:tx>
          <c:marker>
            <c:symbol val="none"/>
          </c:marker>
          <c:xVal>
            <c:numRef>
              <c:f>'24.53-B727'!$AD$3:$AD$45</c:f>
              <c:numCache>
                <c:formatCode>General</c:formatCode>
                <c:ptCount val="43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'24.53-B727'!$AJ$3:$AJ$44</c:f>
              <c:numCache>
                <c:formatCode>General</c:formatCode>
                <c:ptCount val="42"/>
                <c:pt idx="0">
                  <c:v>3.704130824345428E-2</c:v>
                </c:pt>
                <c:pt idx="1">
                  <c:v>3.7175307719406706E-2</c:v>
                </c:pt>
                <c:pt idx="2">
                  <c:v>3.7322610887528931E-2</c:v>
                </c:pt>
                <c:pt idx="3">
                  <c:v>3.7484616372490939E-2</c:v>
                </c:pt>
                <c:pt idx="4">
                  <c:v>3.7645728882608379E-2</c:v>
                </c:pt>
                <c:pt idx="5">
                  <c:v>3.7840287628649362E-2</c:v>
                </c:pt>
                <c:pt idx="6">
                  <c:v>3.8054659128764601E-2</c:v>
                </c:pt>
                <c:pt idx="7">
                  <c:v>3.8291045560892988E-2</c:v>
                </c:pt>
                <c:pt idx="8">
                  <c:v>3.8551933976423612E-2</c:v>
                </c:pt>
                <c:pt idx="9">
                  <c:v>3.884013035736656E-2</c:v>
                </c:pt>
                <c:pt idx="10">
                  <c:v>3.9158811073201835E-2</c:v>
                </c:pt>
                <c:pt idx="11">
                  <c:v>3.9511566740460836E-2</c:v>
                </c:pt>
                <c:pt idx="12">
                  <c:v>3.9902466948587914E-2</c:v>
                </c:pt>
                <c:pt idx="13">
                  <c:v>4.0336115022428079E-2</c:v>
                </c:pt>
                <c:pt idx="14">
                  <c:v>4.0817727328337779E-2</c:v>
                </c:pt>
                <c:pt idx="15">
                  <c:v>4.130140973771132E-2</c:v>
                </c:pt>
                <c:pt idx="16">
                  <c:v>4.1834427392476774E-2</c:v>
                </c:pt>
                <c:pt idx="17">
                  <c:v>4.2485315322428482E-2</c:v>
                </c:pt>
                <c:pt idx="18">
                  <c:v>4.3211080186248654E-2</c:v>
                </c:pt>
                <c:pt idx="19">
                  <c:v>4.4021032052401404E-2</c:v>
                </c:pt>
                <c:pt idx="20">
                  <c:v>4.4925625473841296E-2</c:v>
                </c:pt>
                <c:pt idx="21">
                  <c:v>4.5936557205015348E-2</c:v>
                </c:pt>
                <c:pt idx="22">
                  <c:v>4.6967942732512279E-2</c:v>
                </c:pt>
                <c:pt idx="23">
                  <c:v>4.8105884935415032E-2</c:v>
                </c:pt>
                <c:pt idx="24">
                  <c:v>4.9359383876153934E-2</c:v>
                </c:pt>
                <c:pt idx="25">
                  <c:v>5.0748030721645764E-2</c:v>
                </c:pt>
                <c:pt idx="26">
                  <c:v>5.2452413226850077E-2</c:v>
                </c:pt>
                <c:pt idx="27">
                  <c:v>5.4362676961936585E-2</c:v>
                </c:pt>
                <c:pt idx="28">
                  <c:v>5.6298153162229435E-2</c:v>
                </c:pt>
                <c:pt idx="29">
                  <c:v>5.8682451491162566E-2</c:v>
                </c:pt>
                <c:pt idx="30">
                  <c:v>6.1108938120115273E-2</c:v>
                </c:pt>
                <c:pt idx="31">
                  <c:v>6.324717998083014E-2</c:v>
                </c:pt>
                <c:pt idx="32">
                  <c:v>6.5752128994423453E-2</c:v>
                </c:pt>
                <c:pt idx="33">
                  <c:v>6.870674116734983E-2</c:v>
                </c:pt>
                <c:pt idx="34">
                  <c:v>7.172331144580027E-2</c:v>
                </c:pt>
                <c:pt idx="35">
                  <c:v>7.4729742620184753E-2</c:v>
                </c:pt>
                <c:pt idx="36">
                  <c:v>7.8131710708883695E-2</c:v>
                </c:pt>
                <c:pt idx="37">
                  <c:v>8.1414935293368851E-2</c:v>
                </c:pt>
                <c:pt idx="38">
                  <c:v>8.5070091667076797E-2</c:v>
                </c:pt>
                <c:pt idx="39">
                  <c:v>8.8864608644227544E-2</c:v>
                </c:pt>
                <c:pt idx="40">
                  <c:v>9.2317273397415009E-2</c:v>
                </c:pt>
                <c:pt idx="41">
                  <c:v>9.5772732176098802E-2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C71-F142-ACA4-8600BDC889DA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'24.53-B727'!$V$3:$V$68</c:f>
              <c:numCache>
                <c:formatCode>General</c:formatCode>
                <c:ptCount val="66"/>
                <c:pt idx="0">
                  <c:v>2.594987E-2</c:v>
                </c:pt>
                <c:pt idx="1">
                  <c:v>2.5967339999999998E-2</c:v>
                </c:pt>
                <c:pt idx="2">
                  <c:v>2.596569E-2</c:v>
                </c:pt>
                <c:pt idx="3">
                  <c:v>2.5979200000000001E-2</c:v>
                </c:pt>
                <c:pt idx="4">
                  <c:v>2.5992709999999999E-2</c:v>
                </c:pt>
                <c:pt idx="5">
                  <c:v>2.6011690000000001E-2</c:v>
                </c:pt>
                <c:pt idx="6">
                  <c:v>2.604159E-2</c:v>
                </c:pt>
                <c:pt idx="7">
                  <c:v>2.6056470000000002E-2</c:v>
                </c:pt>
                <c:pt idx="8">
                  <c:v>2.6082279999999999E-2</c:v>
                </c:pt>
                <c:pt idx="9">
                  <c:v>2.6120379999999999E-2</c:v>
                </c:pt>
                <c:pt idx="10">
                  <c:v>2.6150280000000001E-2</c:v>
                </c:pt>
                <c:pt idx="11">
                  <c:v>2.6195220000000002E-2</c:v>
                </c:pt>
                <c:pt idx="12">
                  <c:v>2.6223750000000001E-2</c:v>
                </c:pt>
                <c:pt idx="13">
                  <c:v>2.6249560000000002E-2</c:v>
                </c:pt>
                <c:pt idx="14">
                  <c:v>2.6282199999999999E-2</c:v>
                </c:pt>
                <c:pt idx="15">
                  <c:v>2.6331230000000001E-2</c:v>
                </c:pt>
                <c:pt idx="16">
                  <c:v>2.636674E-2</c:v>
                </c:pt>
                <c:pt idx="17">
                  <c:v>2.6421090000000001E-2</c:v>
                </c:pt>
                <c:pt idx="18">
                  <c:v>2.6450999999999999E-2</c:v>
                </c:pt>
                <c:pt idx="19">
                  <c:v>2.6489100000000002E-2</c:v>
                </c:pt>
                <c:pt idx="20">
                  <c:v>2.6529509999999999E-2</c:v>
                </c:pt>
                <c:pt idx="21">
                  <c:v>2.660218E-2</c:v>
                </c:pt>
                <c:pt idx="22">
                  <c:v>2.6637549999999999E-2</c:v>
                </c:pt>
                <c:pt idx="23">
                  <c:v>2.6697510000000001E-2</c:v>
                </c:pt>
                <c:pt idx="24">
                  <c:v>2.6749269999999999E-2</c:v>
                </c:pt>
                <c:pt idx="25">
                  <c:v>2.6822889999999999E-2</c:v>
                </c:pt>
                <c:pt idx="26">
                  <c:v>2.687602E-2</c:v>
                </c:pt>
                <c:pt idx="27">
                  <c:v>2.6929149999999999E-2</c:v>
                </c:pt>
                <c:pt idx="28">
                  <c:v>2.7008230000000001E-2</c:v>
                </c:pt>
                <c:pt idx="29">
                  <c:v>2.708868E-2</c:v>
                </c:pt>
                <c:pt idx="30">
                  <c:v>2.716244E-2</c:v>
                </c:pt>
                <c:pt idx="31">
                  <c:v>2.7250799999999999E-2</c:v>
                </c:pt>
                <c:pt idx="32">
                  <c:v>2.7336429999999998E-2</c:v>
                </c:pt>
                <c:pt idx="33">
                  <c:v>2.7478490000000001E-2</c:v>
                </c:pt>
                <c:pt idx="34">
                  <c:v>2.763113E-2</c:v>
                </c:pt>
                <c:pt idx="35">
                  <c:v>2.7811010000000001E-2</c:v>
                </c:pt>
                <c:pt idx="36">
                  <c:v>2.7996790000000001E-2</c:v>
                </c:pt>
                <c:pt idx="37">
                  <c:v>2.8208090000000002E-2</c:v>
                </c:pt>
                <c:pt idx="38">
                  <c:v>2.841436E-2</c:v>
                </c:pt>
                <c:pt idx="39">
                  <c:v>2.864206E-2</c:v>
                </c:pt>
                <c:pt idx="40">
                  <c:v>2.8876300000000001E-2</c:v>
                </c:pt>
                <c:pt idx="41">
                  <c:v>2.9153459999999999E-2</c:v>
                </c:pt>
                <c:pt idx="42">
                  <c:v>2.941889E-2</c:v>
                </c:pt>
                <c:pt idx="43">
                  <c:v>2.967241E-2</c:v>
                </c:pt>
                <c:pt idx="44">
                  <c:v>2.9926709999999999E-2</c:v>
                </c:pt>
                <c:pt idx="45">
                  <c:v>3.0175859999999999E-2</c:v>
                </c:pt>
                <c:pt idx="46">
                  <c:v>3.0439520000000001E-2</c:v>
                </c:pt>
                <c:pt idx="47">
                  <c:v>3.0694289999999999E-2</c:v>
                </c:pt>
                <c:pt idx="48">
                  <c:v>3.100021E-2</c:v>
                </c:pt>
                <c:pt idx="49">
                  <c:v>3.1298600000000003E-2</c:v>
                </c:pt>
                <c:pt idx="50">
                  <c:v>3.1602110000000003E-2</c:v>
                </c:pt>
                <c:pt idx="51">
                  <c:v>3.1940740000000002E-2</c:v>
                </c:pt>
                <c:pt idx="52">
                  <c:v>3.2259200000000002E-2</c:v>
                </c:pt>
                <c:pt idx="53">
                  <c:v>3.2557570000000001E-2</c:v>
                </c:pt>
                <c:pt idx="54">
                  <c:v>3.287371E-2</c:v>
                </c:pt>
                <c:pt idx="55">
                  <c:v>3.323545E-2</c:v>
                </c:pt>
                <c:pt idx="56">
                  <c:v>3.3604630000000003E-2</c:v>
                </c:pt>
                <c:pt idx="57">
                  <c:v>3.3966209999999997E-2</c:v>
                </c:pt>
                <c:pt idx="58">
                  <c:v>3.4377110000000002E-2</c:v>
                </c:pt>
                <c:pt idx="59">
                  <c:v>3.4709610000000002E-2</c:v>
                </c:pt>
                <c:pt idx="60">
                  <c:v>3.4997739999999999E-2</c:v>
                </c:pt>
                <c:pt idx="61">
                  <c:v>3.5339889999999999E-2</c:v>
                </c:pt>
                <c:pt idx="62">
                  <c:v>3.5655220000000001E-2</c:v>
                </c:pt>
                <c:pt idx="63">
                  <c:v>3.6029949999999998E-2</c:v>
                </c:pt>
                <c:pt idx="64">
                  <c:v>3.6451900000000002E-2</c:v>
                </c:pt>
                <c:pt idx="65">
                  <c:v>3.6846360000000002E-2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D39-9D4C-8E9F-5E1CA04039F1}"/>
            </c:ext>
          </c:extLst>
        </c:ser>
        <c:ser>
          <c:idx val="4"/>
          <c:order val="3"/>
          <c:tx>
            <c:v>cl0.4Neu</c:v>
          </c:tx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'24.53-B727'!$AA$3:$AA$68</c:f>
              <c:numCache>
                <c:formatCode>General</c:formatCode>
                <c:ptCount val="66"/>
                <c:pt idx="0">
                  <c:v>2.3683464360147295E-2</c:v>
                </c:pt>
                <c:pt idx="1">
                  <c:v>2.3772070698057552E-2</c:v>
                </c:pt>
                <c:pt idx="2">
                  <c:v>2.3869731291707729E-2</c:v>
                </c:pt>
                <c:pt idx="3">
                  <c:v>2.3967883897271555E-2</c:v>
                </c:pt>
                <c:pt idx="4">
                  <c:v>2.407520715794657E-2</c:v>
                </c:pt>
                <c:pt idx="5">
                  <c:v>2.4192583475222861E-2</c:v>
                </c:pt>
                <c:pt idx="6">
                  <c:v>2.4320993943086452E-2</c:v>
                </c:pt>
                <c:pt idx="7">
                  <c:v>2.4461528772445264E-2</c:v>
                </c:pt>
                <c:pt idx="8">
                  <c:v>2.4615405892977563E-2</c:v>
                </c:pt>
                <c:pt idx="9">
                  <c:v>2.4783985667387549E-2</c:v>
                </c:pt>
                <c:pt idx="10">
                  <c:v>2.4968795918909641E-2</c:v>
                </c:pt>
                <c:pt idx="11">
                  <c:v>2.5171552939941756E-2</c:v>
                </c:pt>
                <c:pt idx="12">
                  <c:v>2.5394195688589881E-2</c:v>
                </c:pt>
                <c:pt idx="13">
                  <c:v>2.5638916168005722E-2</c:v>
                </c:pt>
                <c:pt idx="14">
                  <c:v>2.5908206971275188E-2</c:v>
                </c:pt>
                <c:pt idx="15">
                  <c:v>2.6204905861483115E-2</c:v>
                </c:pt>
                <c:pt idx="16">
                  <c:v>2.6500705611369208E-2</c:v>
                </c:pt>
                <c:pt idx="17">
                  <c:v>2.6894008569639388E-2</c:v>
                </c:pt>
                <c:pt idx="18">
                  <c:v>2.7294448602232912E-2</c:v>
                </c:pt>
                <c:pt idx="19">
                  <c:v>2.7738568666393029E-2</c:v>
                </c:pt>
                <c:pt idx="20">
                  <c:v>2.8232179036943202E-2</c:v>
                </c:pt>
                <c:pt idx="21">
                  <c:v>2.8782074179926904E-2</c:v>
                </c:pt>
                <c:pt idx="22">
                  <c:v>2.9396258681806356E-2</c:v>
                </c:pt>
                <c:pt idx="23">
                  <c:v>3.0084205628149261E-2</c:v>
                </c:pt>
                <c:pt idx="24">
                  <c:v>3.085722081308119E-2</c:v>
                </c:pt>
                <c:pt idx="25">
                  <c:v>3.1728880510861708E-2</c:v>
                </c:pt>
                <c:pt idx="26">
                  <c:v>3.2715650462903562E-2</c:v>
                </c:pt>
                <c:pt idx="27">
                  <c:v>3.3837669680190897E-2</c:v>
                </c:pt>
                <c:pt idx="28">
                  <c:v>3.5119869945678645E-2</c:v>
                </c:pt>
                <c:pt idx="29">
                  <c:v>3.6593500933348191E-2</c:v>
                </c:pt>
                <c:pt idx="30">
                  <c:v>3.8130195736221804E-2</c:v>
                </c:pt>
                <c:pt idx="31">
                  <c:v>3.989519284601821E-2</c:v>
                </c:pt>
                <c:pt idx="32">
                  <c:v>4.1937198785199643E-2</c:v>
                </c:pt>
                <c:pt idx="33">
                  <c:v>4.4319953751928223E-2</c:v>
                </c:pt>
                <c:pt idx="34">
                  <c:v>4.7437282774320293E-2</c:v>
                </c:pt>
                <c:pt idx="35">
                  <c:v>5.0915413574956443E-2</c:v>
                </c:pt>
                <c:pt idx="36">
                  <c:v>5.5072829687331501E-2</c:v>
                </c:pt>
                <c:pt idx="37">
                  <c:v>6.0217250983028311E-2</c:v>
                </c:pt>
                <c:pt idx="38">
                  <c:v>6.6741116863709787E-2</c:v>
                </c:pt>
                <c:pt idx="39">
                  <c:v>7.5283606951601106E-2</c:v>
                </c:pt>
                <c:pt idx="40">
                  <c:v>8.5583951303648251E-2</c:v>
                </c:pt>
                <c:pt idx="41">
                  <c:v>9.8021265332044027E-2</c:v>
                </c:pt>
                <c:pt idx="42">
                  <c:v>0.11561696912348683</c:v>
                </c:pt>
                <c:pt idx="43">
                  <c:v>0.13662783426785946</c:v>
                </c:pt>
                <c:pt idx="44">
                  <c:v>0.17090545630661011</c:v>
                </c:pt>
                <c:pt idx="45">
                  <c:v>0.2382371785821267</c:v>
                </c:pt>
                <c:pt idx="46">
                  <c:v>0.38928121182817338</c:v>
                </c:pt>
                <c:pt idx="47">
                  <c:v>0.8139555669778783</c:v>
                </c:pt>
                <c:pt idx="48">
                  <c:v>-3.0024297142875049</c:v>
                </c:pt>
                <c:pt idx="49">
                  <c:v>-0.53037960596218903</c:v>
                </c:pt>
                <c:pt idx="50">
                  <c:v>-0.30466335025455082</c:v>
                </c:pt>
                <c:pt idx="51">
                  <c:v>-0.20129061262792913</c:v>
                </c:pt>
                <c:pt idx="52">
                  <c:v>-0.15745122017421134</c:v>
                </c:pt>
                <c:pt idx="53">
                  <c:v>-0.13068937803611752</c:v>
                </c:pt>
                <c:pt idx="54">
                  <c:v>-0.10858030101732644</c:v>
                </c:pt>
                <c:pt idx="55">
                  <c:v>-9.3183289826902285E-2</c:v>
                </c:pt>
                <c:pt idx="56">
                  <c:v>-7.9882086108932507E-2</c:v>
                </c:pt>
                <c:pt idx="57">
                  <c:v>-7.1036242596143731E-2</c:v>
                </c:pt>
                <c:pt idx="58">
                  <c:v>-6.4518919515258996E-2</c:v>
                </c:pt>
                <c:pt idx="59">
                  <c:v>-5.7507811765055449E-2</c:v>
                </c:pt>
                <c:pt idx="60">
                  <c:v>-5.272306057900094E-2</c:v>
                </c:pt>
                <c:pt idx="61">
                  <c:v>-4.8429286560513887E-2</c:v>
                </c:pt>
                <c:pt idx="62">
                  <c:v>-4.4484953747582059E-2</c:v>
                </c:pt>
                <c:pt idx="63">
                  <c:v>-4.2210511691161974E-2</c:v>
                </c:pt>
                <c:pt idx="64">
                  <c:v>-3.880486276864839E-2</c:v>
                </c:pt>
                <c:pt idx="65">
                  <c:v>-3.6591266603888284E-2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C71-F142-ACA4-8600BDC889DA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'24.53-B727'!$M$3:$M$83</c:f>
              <c:numCache>
                <c:formatCode>General</c:formatCode>
                <c:ptCount val="81"/>
                <c:pt idx="0">
                  <c:v>2.2409200000000001E-2</c:v>
                </c:pt>
                <c:pt idx="1">
                  <c:v>2.2402080000000001E-2</c:v>
                </c:pt>
                <c:pt idx="2">
                  <c:v>2.2393730000000001E-2</c:v>
                </c:pt>
                <c:pt idx="3">
                  <c:v>2.2408609999999999E-2</c:v>
                </c:pt>
                <c:pt idx="4">
                  <c:v>2.2416660000000001E-2</c:v>
                </c:pt>
                <c:pt idx="5">
                  <c:v>2.2415149999999998E-2</c:v>
                </c:pt>
                <c:pt idx="6">
                  <c:v>2.2423200000000001E-2</c:v>
                </c:pt>
                <c:pt idx="7">
                  <c:v>2.2447640000000001E-2</c:v>
                </c:pt>
                <c:pt idx="8">
                  <c:v>2.2455679999999999E-2</c:v>
                </c:pt>
                <c:pt idx="9">
                  <c:v>2.2466460000000001E-2</c:v>
                </c:pt>
                <c:pt idx="10">
                  <c:v>2.2488169999999998E-2</c:v>
                </c:pt>
                <c:pt idx="11">
                  <c:v>2.2490759999999999E-2</c:v>
                </c:pt>
                <c:pt idx="12">
                  <c:v>2.2520660000000001E-2</c:v>
                </c:pt>
                <c:pt idx="13">
                  <c:v>2.2561500000000002E-2</c:v>
                </c:pt>
                <c:pt idx="14">
                  <c:v>2.261641E-2</c:v>
                </c:pt>
                <c:pt idx="15">
                  <c:v>2.26254E-2</c:v>
                </c:pt>
                <c:pt idx="16">
                  <c:v>2.263482E-2</c:v>
                </c:pt>
                <c:pt idx="17">
                  <c:v>2.2640130000000001E-2</c:v>
                </c:pt>
                <c:pt idx="18">
                  <c:v>2.2665939999999999E-2</c:v>
                </c:pt>
                <c:pt idx="19">
                  <c:v>2.2702679999999999E-2</c:v>
                </c:pt>
                <c:pt idx="20">
                  <c:v>2.2721649999999999E-2</c:v>
                </c:pt>
                <c:pt idx="21">
                  <c:v>2.276564E-2</c:v>
                </c:pt>
                <c:pt idx="22">
                  <c:v>2.2799219999999999E-2</c:v>
                </c:pt>
                <c:pt idx="23">
                  <c:v>2.284185E-2</c:v>
                </c:pt>
                <c:pt idx="24">
                  <c:v>2.287995E-2</c:v>
                </c:pt>
                <c:pt idx="25">
                  <c:v>2.2903960000000001E-2</c:v>
                </c:pt>
                <c:pt idx="26">
                  <c:v>2.2937969999999998E-2</c:v>
                </c:pt>
                <c:pt idx="27">
                  <c:v>2.2966509999999999E-2</c:v>
                </c:pt>
                <c:pt idx="28">
                  <c:v>2.3030559999999999E-2</c:v>
                </c:pt>
                <c:pt idx="29">
                  <c:v>2.308232E-2</c:v>
                </c:pt>
                <c:pt idx="30">
                  <c:v>2.3104030000000001E-2</c:v>
                </c:pt>
                <c:pt idx="31">
                  <c:v>2.3151270000000002E-2</c:v>
                </c:pt>
                <c:pt idx="32">
                  <c:v>2.3231720000000001E-2</c:v>
                </c:pt>
                <c:pt idx="33">
                  <c:v>2.3309719999999999E-2</c:v>
                </c:pt>
                <c:pt idx="34">
                  <c:v>2.3351920000000002E-2</c:v>
                </c:pt>
                <c:pt idx="35">
                  <c:v>2.341735E-2</c:v>
                </c:pt>
                <c:pt idx="36">
                  <c:v>2.3495060000000002E-2</c:v>
                </c:pt>
                <c:pt idx="37">
                  <c:v>2.355229E-2</c:v>
                </c:pt>
                <c:pt idx="38">
                  <c:v>2.3642440000000001E-2</c:v>
                </c:pt>
                <c:pt idx="39">
                  <c:v>2.3713330000000001E-2</c:v>
                </c:pt>
                <c:pt idx="40">
                  <c:v>2.37909E-2</c:v>
                </c:pt>
                <c:pt idx="41">
                  <c:v>2.3904140000000001E-2</c:v>
                </c:pt>
                <c:pt idx="42">
                  <c:v>2.397229E-2</c:v>
                </c:pt>
                <c:pt idx="43">
                  <c:v>2.408157E-2</c:v>
                </c:pt>
                <c:pt idx="44">
                  <c:v>2.4204360000000001E-2</c:v>
                </c:pt>
                <c:pt idx="45">
                  <c:v>2.435816E-2</c:v>
                </c:pt>
                <c:pt idx="46">
                  <c:v>2.4557309999999999E-2</c:v>
                </c:pt>
                <c:pt idx="47">
                  <c:v>2.4746959999999998E-2</c:v>
                </c:pt>
                <c:pt idx="48">
                  <c:v>2.4975219999999999E-2</c:v>
                </c:pt>
                <c:pt idx="49">
                  <c:v>2.5170600000000001E-2</c:v>
                </c:pt>
                <c:pt idx="50">
                  <c:v>2.5399370000000001E-2</c:v>
                </c:pt>
                <c:pt idx="51">
                  <c:v>2.5699940000000001E-2</c:v>
                </c:pt>
                <c:pt idx="52">
                  <c:v>2.5959900000000001E-2</c:v>
                </c:pt>
                <c:pt idx="53">
                  <c:v>2.6234569999999999E-2</c:v>
                </c:pt>
                <c:pt idx="54">
                  <c:v>2.6502680000000001E-2</c:v>
                </c:pt>
                <c:pt idx="55">
                  <c:v>2.677382E-2</c:v>
                </c:pt>
                <c:pt idx="56">
                  <c:v>2.711326E-2</c:v>
                </c:pt>
                <c:pt idx="57">
                  <c:v>2.7421839999999999E-2</c:v>
                </c:pt>
                <c:pt idx="58">
                  <c:v>2.779827E-2</c:v>
                </c:pt>
                <c:pt idx="59">
                  <c:v>2.8138489999999999E-2</c:v>
                </c:pt>
                <c:pt idx="60">
                  <c:v>2.853371E-2</c:v>
                </c:pt>
                <c:pt idx="61">
                  <c:v>2.8968790000000001E-2</c:v>
                </c:pt>
                <c:pt idx="62">
                  <c:v>2.939379E-2</c:v>
                </c:pt>
                <c:pt idx="63">
                  <c:v>2.985869E-2</c:v>
                </c:pt>
                <c:pt idx="64">
                  <c:v>3.0268280000000002E-2</c:v>
                </c:pt>
                <c:pt idx="65">
                  <c:v>3.068941E-2</c:v>
                </c:pt>
                <c:pt idx="66">
                  <c:v>3.10642E-2</c:v>
                </c:pt>
                <c:pt idx="67">
                  <c:v>3.1429029999999997E-2</c:v>
                </c:pt>
                <c:pt idx="68">
                  <c:v>3.1868340000000002E-2</c:v>
                </c:pt>
                <c:pt idx="69">
                  <c:v>3.228901E-2</c:v>
                </c:pt>
                <c:pt idx="70">
                  <c:v>3.2682969999999999E-2</c:v>
                </c:pt>
                <c:pt idx="71">
                  <c:v>3.3067550000000001E-2</c:v>
                </c:pt>
                <c:pt idx="72">
                  <c:v>3.3434110000000003E-2</c:v>
                </c:pt>
                <c:pt idx="73">
                  <c:v>3.3840799999999997E-2</c:v>
                </c:pt>
                <c:pt idx="74">
                  <c:v>3.4262670000000002E-2</c:v>
                </c:pt>
                <c:pt idx="75">
                  <c:v>3.4694389999999999E-2</c:v>
                </c:pt>
                <c:pt idx="76">
                  <c:v>3.5127249999999999E-2</c:v>
                </c:pt>
                <c:pt idx="77">
                  <c:v>3.5559550000000002E-2</c:v>
                </c:pt>
                <c:pt idx="78">
                  <c:v>3.5967550000000001E-2</c:v>
                </c:pt>
                <c:pt idx="79">
                  <c:v>3.6376659999999998E-2</c:v>
                </c:pt>
                <c:pt idx="80">
                  <c:v>3.6793260000000001E-2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FD39-9D4C-8E9F-5E1CA04039F1}"/>
            </c:ext>
          </c:extLst>
        </c:ser>
        <c:ser>
          <c:idx val="3"/>
          <c:order val="5"/>
          <c:tx>
            <c:v>cl0.3Neu</c:v>
          </c:tx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'24.53-B727'!$R$3:$R$83</c:f>
              <c:numCache>
                <c:formatCode>General</c:formatCode>
                <c:ptCount val="81"/>
                <c:pt idx="0">
                  <c:v>1.3314934234808389E-2</c:v>
                </c:pt>
                <c:pt idx="1">
                  <c:v>1.3363754530714056E-2</c:v>
                </c:pt>
                <c:pt idx="2">
                  <c:v>1.3412764274681563E-2</c:v>
                </c:pt>
                <c:pt idx="3">
                  <c:v>1.3466284569567588E-2</c:v>
                </c:pt>
                <c:pt idx="4">
                  <c:v>1.3524734007305238E-2</c:v>
                </c:pt>
                <c:pt idx="5">
                  <c:v>1.358857385772828E-2</c:v>
                </c:pt>
                <c:pt idx="6">
                  <c:v>1.3658315052007968E-2</c:v>
                </c:pt>
                <c:pt idx="7">
                  <c:v>1.3734523095862775E-2</c:v>
                </c:pt>
                <c:pt idx="8">
                  <c:v>1.3817827294996282E-2</c:v>
                </c:pt>
                <c:pt idx="9">
                  <c:v>1.3908927721436804E-2</c:v>
                </c:pt>
                <c:pt idx="10">
                  <c:v>1.4008607595866482E-2</c:v>
                </c:pt>
                <c:pt idx="11">
                  <c:v>1.4117743304732429E-2</c:v>
                </c:pt>
                <c:pt idx="12">
                  <c:v>1.4237321320266012E-2</c:v>
                </c:pt>
                <c:pt idx="13">
                  <c:v>1.4368452827443199E-2</c:v>
                </c:pt>
                <c:pt idx="14">
                  <c:v>1.4512397319440946E-2</c:v>
                </c:pt>
                <c:pt idx="15">
                  <c:v>1.4670584329210468E-2</c:v>
                </c:pt>
                <c:pt idx="16">
                  <c:v>1.4844647106199914E-2</c:v>
                </c:pt>
                <c:pt idx="17">
                  <c:v>1.5036455555564E-2</c:v>
                </c:pt>
                <c:pt idx="18">
                  <c:v>1.5248165600953977E-2</c:v>
                </c:pt>
                <c:pt idx="19">
                  <c:v>1.5482270297820407E-2</c:v>
                </c:pt>
                <c:pt idx="20">
                  <c:v>1.5741674452442567E-2</c:v>
                </c:pt>
                <c:pt idx="21">
                  <c:v>1.6029776184543546E-2</c:v>
                </c:pt>
                <c:pt idx="22">
                  <c:v>1.6350583850331321E-2</c:v>
                </c:pt>
                <c:pt idx="23">
                  <c:v>1.6708850643528641E-2</c:v>
                </c:pt>
                <c:pt idx="24">
                  <c:v>1.71102657170887E-2</c:v>
                </c:pt>
                <c:pt idx="25">
                  <c:v>1.7561685574265191E-2</c:v>
                </c:pt>
                <c:pt idx="26">
                  <c:v>1.8071462591169086E-2</c:v>
                </c:pt>
                <c:pt idx="27">
                  <c:v>1.8649863264809722E-2</c:v>
                </c:pt>
                <c:pt idx="28">
                  <c:v>1.9309666105370323E-2</c:v>
                </c:pt>
                <c:pt idx="29">
                  <c:v>2.0066976978254745E-2</c:v>
                </c:pt>
                <c:pt idx="30">
                  <c:v>2.0942385555934369E-2</c:v>
                </c:pt>
                <c:pt idx="31">
                  <c:v>2.1962676287615498E-2</c:v>
                </c:pt>
                <c:pt idx="32">
                  <c:v>2.3163335951531572E-2</c:v>
                </c:pt>
                <c:pt idx="33">
                  <c:v>2.4737875280185066E-2</c:v>
                </c:pt>
                <c:pt idx="34">
                  <c:v>2.6493872762263511E-2</c:v>
                </c:pt>
                <c:pt idx="35">
                  <c:v>2.8652013560636645E-2</c:v>
                </c:pt>
                <c:pt idx="36">
                  <c:v>3.1360800713838746E-2</c:v>
                </c:pt>
                <c:pt idx="37">
                  <c:v>3.485272903629421E-2</c:v>
                </c:pt>
                <c:pt idx="38">
                  <c:v>3.9020203128027162E-2</c:v>
                </c:pt>
                <c:pt idx="39">
                  <c:v>4.5329175765019374E-2</c:v>
                </c:pt>
                <c:pt idx="40">
                  <c:v>5.5803132955558409E-2</c:v>
                </c:pt>
                <c:pt idx="41">
                  <c:v>7.2016822776464276E-2</c:v>
                </c:pt>
                <c:pt idx="42">
                  <c:v>0.10422487018541585</c:v>
                </c:pt>
                <c:pt idx="43">
                  <c:v>0.18345075713599951</c:v>
                </c:pt>
                <c:pt idx="44">
                  <c:v>1.7406588965337428</c:v>
                </c:pt>
                <c:pt idx="45">
                  <c:v>-0.21344046794303378</c:v>
                </c:pt>
                <c:pt idx="46">
                  <c:v>-0.10737535851240544</c:v>
                </c:pt>
                <c:pt idx="47">
                  <c:v>-7.0061042740799093E-2</c:v>
                </c:pt>
                <c:pt idx="48">
                  <c:v>-5.3853779910561457E-2</c:v>
                </c:pt>
                <c:pt idx="49">
                  <c:v>-4.2733716734221994E-2</c:v>
                </c:pt>
                <c:pt idx="50">
                  <c:v>-3.5757821936978018E-2</c:v>
                </c:pt>
                <c:pt idx="51">
                  <c:v>-2.9706657642206813E-2</c:v>
                </c:pt>
                <c:pt idx="52">
                  <c:v>-2.5510325254027917E-2</c:v>
                </c:pt>
                <c:pt idx="53">
                  <c:v>-2.2059398166687429E-2</c:v>
                </c:pt>
                <c:pt idx="54">
                  <c:v>-1.9242972811562821E-2</c:v>
                </c:pt>
                <c:pt idx="55">
                  <c:v>-1.7020112431860981E-2</c:v>
                </c:pt>
                <c:pt idx="56">
                  <c:v>-1.5162045824398108E-2</c:v>
                </c:pt>
                <c:pt idx="57">
                  <c:v>-1.3547565790925489E-2</c:v>
                </c:pt>
                <c:pt idx="58">
                  <c:v>-1.1710327606599858E-2</c:v>
                </c:pt>
                <c:pt idx="59">
                  <c:v>-1.0589976339966486E-2</c:v>
                </c:pt>
                <c:pt idx="60">
                  <c:v>-9.4552082752890551E-3</c:v>
                </c:pt>
                <c:pt idx="61">
                  <c:v>-8.2118030652658918E-3</c:v>
                </c:pt>
                <c:pt idx="62">
                  <c:v>-7.2003686496235272E-3</c:v>
                </c:pt>
                <c:pt idx="63">
                  <c:v>-6.2274993912546555E-3</c:v>
                </c:pt>
                <c:pt idx="64">
                  <c:v>-5.4947167681347305E-3</c:v>
                </c:pt>
                <c:pt idx="65">
                  <c:v>-4.9140467269529649E-3</c:v>
                </c:pt>
                <c:pt idx="66">
                  <c:v>-4.3413046808711128E-3</c:v>
                </c:pt>
                <c:pt idx="67">
                  <c:v>-3.7430348883664847E-3</c:v>
                </c:pt>
                <c:pt idx="68">
                  <c:v>-3.1538639250816812E-3</c:v>
                </c:pt>
                <c:pt idx="69">
                  <c:v>-2.6625746606478221E-3</c:v>
                </c:pt>
                <c:pt idx="70">
                  <c:v>-2.3123825989000068E-3</c:v>
                </c:pt>
                <c:pt idx="71">
                  <c:v>-1.9663496537548394E-3</c:v>
                </c:pt>
                <c:pt idx="72">
                  <c:v>-1.631910149319845E-3</c:v>
                </c:pt>
                <c:pt idx="73">
                  <c:v>-1.2205639655218821E-3</c:v>
                </c:pt>
                <c:pt idx="74">
                  <c:v>-7.2898320497076334E-4</c:v>
                </c:pt>
                <c:pt idx="75">
                  <c:v>-3.6432832976285995E-4</c:v>
                </c:pt>
                <c:pt idx="76">
                  <c:v>-1.6532738682529038E-4</c:v>
                </c:pt>
                <c:pt idx="77">
                  <c:v>4.9188489614365033E-5</c:v>
                </c:pt>
                <c:pt idx="78">
                  <c:v>3.2990518624450779E-4</c:v>
                </c:pt>
                <c:pt idx="79">
                  <c:v>5.6837905811270642E-4</c:v>
                </c:pt>
                <c:pt idx="80">
                  <c:v>8.1552732526447846E-4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C71-F142-ACA4-8600BDC889DA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'24.53-B727'!$D$3:$D$73</c:f>
              <c:numCache>
                <c:formatCode>General</c:formatCode>
                <c:ptCount val="71"/>
                <c:pt idx="0">
                  <c:v>1.9790479999999999E-2</c:v>
                </c:pt>
                <c:pt idx="1">
                  <c:v>1.9779399999999999E-2</c:v>
                </c:pt>
                <c:pt idx="2">
                  <c:v>1.9787309999999999E-2</c:v>
                </c:pt>
                <c:pt idx="3">
                  <c:v>1.9788529999999999E-2</c:v>
                </c:pt>
                <c:pt idx="4">
                  <c:v>1.9791110000000001E-2</c:v>
                </c:pt>
                <c:pt idx="5">
                  <c:v>1.9793689999999999E-2</c:v>
                </c:pt>
                <c:pt idx="6">
                  <c:v>1.9792179999999999E-2</c:v>
                </c:pt>
                <c:pt idx="7">
                  <c:v>1.9798860000000001E-2</c:v>
                </c:pt>
                <c:pt idx="8">
                  <c:v>1.9804180000000001E-2</c:v>
                </c:pt>
                <c:pt idx="9">
                  <c:v>1.9785850000000001E-2</c:v>
                </c:pt>
                <c:pt idx="10">
                  <c:v>1.9810709999999999E-2</c:v>
                </c:pt>
                <c:pt idx="11">
                  <c:v>1.9821490000000001E-2</c:v>
                </c:pt>
                <c:pt idx="12">
                  <c:v>1.9819980000000001E-2</c:v>
                </c:pt>
                <c:pt idx="13">
                  <c:v>1.981983E-2</c:v>
                </c:pt>
                <c:pt idx="14">
                  <c:v>1.9836070000000001E-2</c:v>
                </c:pt>
                <c:pt idx="15">
                  <c:v>1.9855049999999999E-2</c:v>
                </c:pt>
                <c:pt idx="16">
                  <c:v>1.9861730000000001E-2</c:v>
                </c:pt>
                <c:pt idx="17">
                  <c:v>1.9895739999999999E-2</c:v>
                </c:pt>
                <c:pt idx="18">
                  <c:v>1.9914709999999999E-2</c:v>
                </c:pt>
                <c:pt idx="19">
                  <c:v>1.9921399999999999E-2</c:v>
                </c:pt>
                <c:pt idx="20">
                  <c:v>1.9943099999999998E-2</c:v>
                </c:pt>
                <c:pt idx="21">
                  <c:v>1.9949789999999998E-2</c:v>
                </c:pt>
                <c:pt idx="22">
                  <c:v>1.995647E-2</c:v>
                </c:pt>
                <c:pt idx="23">
                  <c:v>1.9969979999999998E-2</c:v>
                </c:pt>
                <c:pt idx="24">
                  <c:v>1.997078E-2</c:v>
                </c:pt>
                <c:pt idx="25">
                  <c:v>1.9980189999999998E-2</c:v>
                </c:pt>
                <c:pt idx="26">
                  <c:v>2.001325E-2</c:v>
                </c:pt>
                <c:pt idx="27">
                  <c:v>2.0018569999999999E-2</c:v>
                </c:pt>
                <c:pt idx="28">
                  <c:v>2.0060769999999999E-2</c:v>
                </c:pt>
                <c:pt idx="29">
                  <c:v>2.011102E-2</c:v>
                </c:pt>
                <c:pt idx="30">
                  <c:v>2.013231E-2</c:v>
                </c:pt>
                <c:pt idx="31">
                  <c:v>2.0161410000000001E-2</c:v>
                </c:pt>
                <c:pt idx="32">
                  <c:v>2.0194050000000002E-2</c:v>
                </c:pt>
                <c:pt idx="33">
                  <c:v>2.020893E-2</c:v>
                </c:pt>
                <c:pt idx="34">
                  <c:v>2.0237459999999999E-2</c:v>
                </c:pt>
                <c:pt idx="35">
                  <c:v>2.0265999999999999E-2</c:v>
                </c:pt>
                <c:pt idx="36">
                  <c:v>2.0324600000000002E-2</c:v>
                </c:pt>
                <c:pt idx="37">
                  <c:v>2.035723E-2</c:v>
                </c:pt>
                <c:pt idx="38">
                  <c:v>2.0384409999999999E-2</c:v>
                </c:pt>
                <c:pt idx="39">
                  <c:v>2.0429200000000002E-2</c:v>
                </c:pt>
                <c:pt idx="40">
                  <c:v>2.0505550000000001E-2</c:v>
                </c:pt>
                <c:pt idx="41">
                  <c:v>2.0565650000000001E-2</c:v>
                </c:pt>
                <c:pt idx="42">
                  <c:v>2.0611520000000001E-2</c:v>
                </c:pt>
                <c:pt idx="43">
                  <c:v>2.072216E-2</c:v>
                </c:pt>
                <c:pt idx="44">
                  <c:v>2.0810950000000002E-2</c:v>
                </c:pt>
                <c:pt idx="45">
                  <c:v>2.090204E-2</c:v>
                </c:pt>
                <c:pt idx="46">
                  <c:v>2.1000069999999999E-2</c:v>
                </c:pt>
                <c:pt idx="47">
                  <c:v>2.1135919999999999E-2</c:v>
                </c:pt>
                <c:pt idx="48">
                  <c:v>2.1321690000000001E-2</c:v>
                </c:pt>
                <c:pt idx="49">
                  <c:v>2.149353E-2</c:v>
                </c:pt>
                <c:pt idx="50">
                  <c:v>2.168161E-2</c:v>
                </c:pt>
                <c:pt idx="51">
                  <c:v>2.1899890000000002E-2</c:v>
                </c:pt>
                <c:pt idx="52">
                  <c:v>2.2059200000000001E-2</c:v>
                </c:pt>
                <c:pt idx="53">
                  <c:v>2.2284450000000001E-2</c:v>
                </c:pt>
                <c:pt idx="54">
                  <c:v>2.255621E-2</c:v>
                </c:pt>
                <c:pt idx="55">
                  <c:v>2.277624E-2</c:v>
                </c:pt>
                <c:pt idx="56">
                  <c:v>2.303848E-2</c:v>
                </c:pt>
                <c:pt idx="57">
                  <c:v>2.3265870000000001E-2</c:v>
                </c:pt>
                <c:pt idx="58">
                  <c:v>2.3525540000000001E-2</c:v>
                </c:pt>
                <c:pt idx="59">
                  <c:v>2.3790200000000001E-2</c:v>
                </c:pt>
                <c:pt idx="60">
                  <c:v>2.4063770000000002E-2</c:v>
                </c:pt>
                <c:pt idx="61">
                  <c:v>2.4350960000000001E-2</c:v>
                </c:pt>
                <c:pt idx="62">
                  <c:v>2.4673589999999999E-2</c:v>
                </c:pt>
                <c:pt idx="63">
                  <c:v>2.5000519999999998E-2</c:v>
                </c:pt>
                <c:pt idx="64">
                  <c:v>2.531253E-2</c:v>
                </c:pt>
                <c:pt idx="65">
                  <c:v>2.5638560000000001E-2</c:v>
                </c:pt>
                <c:pt idx="66">
                  <c:v>2.5972970000000001E-2</c:v>
                </c:pt>
                <c:pt idx="67">
                  <c:v>2.6310819999999999E-2</c:v>
                </c:pt>
                <c:pt idx="68">
                  <c:v>2.6621949999999998E-2</c:v>
                </c:pt>
                <c:pt idx="69">
                  <c:v>2.694711E-2</c:v>
                </c:pt>
                <c:pt idx="70">
                  <c:v>2.7281260000000002E-2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FD39-9D4C-8E9F-5E1CA04039F1}"/>
            </c:ext>
          </c:extLst>
        </c:ser>
        <c:ser>
          <c:idx val="2"/>
          <c:order val="7"/>
          <c:tx>
            <c:v>cl0.2Neu</c:v>
          </c:tx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'24.53-B727'!$I$3:$I$73</c:f>
              <c:numCache>
                <c:formatCode>General</c:formatCode>
                <c:ptCount val="71"/>
                <c:pt idx="0">
                  <c:v>5.9180199142830799E-3</c:v>
                </c:pt>
                <c:pt idx="1">
                  <c:v>5.9378466354196354E-3</c:v>
                </c:pt>
                <c:pt idx="2">
                  <c:v>5.9615951743863926E-3</c:v>
                </c:pt>
                <c:pt idx="3">
                  <c:v>5.9854386054587422E-3</c:v>
                </c:pt>
                <c:pt idx="4">
                  <c:v>6.0114814720349675E-3</c:v>
                </c:pt>
                <c:pt idx="5">
                  <c:v>6.039930113415133E-3</c:v>
                </c:pt>
                <c:pt idx="6">
                  <c:v>6.0710131438537537E-3</c:v>
                </c:pt>
                <c:pt idx="7">
                  <c:v>6.1049836650302162E-3</c:v>
                </c:pt>
                <c:pt idx="8">
                  <c:v>6.1421234036866841E-3</c:v>
                </c:pt>
                <c:pt idx="9">
                  <c:v>6.1827458460199224E-3</c:v>
                </c:pt>
                <c:pt idx="10">
                  <c:v>6.2272017906667525E-3</c:v>
                </c:pt>
                <c:pt idx="11">
                  <c:v>6.2758838515808383E-3</c:v>
                </c:pt>
                <c:pt idx="12">
                  <c:v>6.3292340442123339E-3</c:v>
                </c:pt>
                <c:pt idx="13">
                  <c:v>6.3877503541242258E-3</c:v>
                </c:pt>
                <c:pt idx="14">
                  <c:v>6.4519973121791767E-3</c:v>
                </c:pt>
                <c:pt idx="15">
                  <c:v>6.5226157436918371E-3</c:v>
                </c:pt>
                <c:pt idx="16">
                  <c:v>6.6003378542690413E-3</c:v>
                </c:pt>
                <c:pt idx="17">
                  <c:v>6.686001991572604E-3</c:v>
                </c:pt>
                <c:pt idx="18">
                  <c:v>6.7805747441204911E-3</c:v>
                </c:pt>
                <c:pt idx="19">
                  <c:v>6.8851738241877082E-3</c:v>
                </c:pt>
                <c:pt idx="20">
                  <c:v>7.0011014493889592E-3</c:v>
                </c:pt>
                <c:pt idx="21">
                  <c:v>7.1298808207023723E-3</c:v>
                </c:pt>
                <c:pt idx="22">
                  <c:v>7.2733083881195279E-3</c:v>
                </c:pt>
                <c:pt idx="23">
                  <c:v>7.4335139914301872E-3</c:v>
                </c:pt>
                <c:pt idx="24">
                  <c:v>7.6130462229177321E-3</c:v>
                </c:pt>
                <c:pt idx="25">
                  <c:v>7.814975720108178E-3</c:v>
                </c:pt>
                <c:pt idx="26">
                  <c:v>8.043041774448664E-3</c:v>
                </c:pt>
                <c:pt idx="27">
                  <c:v>8.3018388764998716E-3</c:v>
                </c:pt>
                <c:pt idx="28">
                  <c:v>8.5970833117563327E-3</c:v>
                </c:pt>
                <c:pt idx="29">
                  <c:v>8.9697195920698629E-3</c:v>
                </c:pt>
                <c:pt idx="30">
                  <c:v>9.3668896606628471E-3</c:v>
                </c:pt>
                <c:pt idx="31">
                  <c:v>9.7842792094062353E-3</c:v>
                </c:pt>
                <c:pt idx="32">
                  <c:v>1.0321495885002432E-2</c:v>
                </c:pt>
                <c:pt idx="33">
                  <c:v>1.0960834452734864E-2</c:v>
                </c:pt>
                <c:pt idx="34">
                  <c:v>1.1732121075622446E-2</c:v>
                </c:pt>
                <c:pt idx="35">
                  <c:v>1.2678123235454102E-2</c:v>
                </c:pt>
                <c:pt idx="36">
                  <c:v>1.3862462557770404E-2</c:v>
                </c:pt>
                <c:pt idx="37">
                  <c:v>1.5384253815421439E-2</c:v>
                </c:pt>
                <c:pt idx="38">
                  <c:v>1.7407025011576736E-2</c:v>
                </c:pt>
                <c:pt idx="39">
                  <c:v>2.0537488368812366E-2</c:v>
                </c:pt>
                <c:pt idx="40">
                  <c:v>2.4890595625970541E-2</c:v>
                </c:pt>
                <c:pt idx="41">
                  <c:v>3.1252756546491997E-2</c:v>
                </c:pt>
                <c:pt idx="42">
                  <c:v>4.4557252009495757E-2</c:v>
                </c:pt>
                <c:pt idx="43">
                  <c:v>7.5680324601067522E-2</c:v>
                </c:pt>
                <c:pt idx="44">
                  <c:v>0.29636642264753271</c:v>
                </c:pt>
                <c:pt idx="45">
                  <c:v>-0.13921931504885068</c:v>
                </c:pt>
                <c:pt idx="46">
                  <c:v>-5.8304287177052321E-2</c:v>
                </c:pt>
                <c:pt idx="47">
                  <c:v>-3.6529626408139046E-2</c:v>
                </c:pt>
                <c:pt idx="48">
                  <c:v>-2.4487541213214264E-2</c:v>
                </c:pt>
                <c:pt idx="49">
                  <c:v>-1.8394079448666428E-2</c:v>
                </c:pt>
                <c:pt idx="50">
                  <c:v>-1.3973356882272962E-2</c:v>
                </c:pt>
                <c:pt idx="51">
                  <c:v>-1.1153412901100199E-2</c:v>
                </c:pt>
                <c:pt idx="52">
                  <c:v>-9.082393614736799E-3</c:v>
                </c:pt>
                <c:pt idx="53">
                  <c:v>-7.3917232259816095E-3</c:v>
                </c:pt>
                <c:pt idx="54">
                  <c:v>-5.986701553372463E-3</c:v>
                </c:pt>
                <c:pt idx="55">
                  <c:v>-4.8382959036205094E-3</c:v>
                </c:pt>
                <c:pt idx="56">
                  <c:v>-3.9385158986417878E-3</c:v>
                </c:pt>
                <c:pt idx="57">
                  <c:v>-3.223887910942815E-3</c:v>
                </c:pt>
                <c:pt idx="58">
                  <c:v>-2.5293367822658954E-3</c:v>
                </c:pt>
                <c:pt idx="59">
                  <c:v>-1.9220282949953221E-3</c:v>
                </c:pt>
                <c:pt idx="60">
                  <c:v>-1.4469300186371247E-3</c:v>
                </c:pt>
                <c:pt idx="61">
                  <c:v>-7.7922926353930083E-4</c:v>
                </c:pt>
                <c:pt idx="62">
                  <c:v>-2.3710993920195156E-4</c:v>
                </c:pt>
                <c:pt idx="63">
                  <c:v>2.4008991319745404E-4</c:v>
                </c:pt>
                <c:pt idx="64">
                  <c:v>7.5101257212988482E-4</c:v>
                </c:pt>
                <c:pt idx="65">
                  <c:v>1.1516558149716298E-3</c:v>
                </c:pt>
                <c:pt idx="66">
                  <c:v>1.6629135105617021E-3</c:v>
                </c:pt>
                <c:pt idx="67">
                  <c:v>2.0455938731342546E-3</c:v>
                </c:pt>
                <c:pt idx="68">
                  <c:v>2.4457933599993354E-3</c:v>
                </c:pt>
                <c:pt idx="69">
                  <c:v>2.8739649977810402E-3</c:v>
                </c:pt>
                <c:pt idx="70">
                  <c:v>3.1995331504262388E-3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C71-F142-ACA4-8600BDC88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650000000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.8000000000000006E-2"/>
          <c:min val="1.8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B727-200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'24.53-B727'!$AF$3:$AF$44</c:f>
              <c:numCache>
                <c:formatCode>General</c:formatCode>
                <c:ptCount val="42"/>
                <c:pt idx="0">
                  <c:v>309.50689999999997</c:v>
                </c:pt>
                <c:pt idx="1">
                  <c:v>309.78289999999998</c:v>
                </c:pt>
                <c:pt idx="2">
                  <c:v>310.13659999999999</c:v>
                </c:pt>
                <c:pt idx="3">
                  <c:v>310.62689999999998</c:v>
                </c:pt>
                <c:pt idx="4">
                  <c:v>310.9547</c:v>
                </c:pt>
                <c:pt idx="5">
                  <c:v>311.28100000000001</c:v>
                </c:pt>
                <c:pt idx="6">
                  <c:v>311.62110000000001</c:v>
                </c:pt>
                <c:pt idx="7">
                  <c:v>312.04309999999998</c:v>
                </c:pt>
                <c:pt idx="8">
                  <c:v>312.8202</c:v>
                </c:pt>
                <c:pt idx="9">
                  <c:v>313.29689999999999</c:v>
                </c:pt>
                <c:pt idx="10">
                  <c:v>313.86909999999995</c:v>
                </c:pt>
                <c:pt idx="11">
                  <c:v>314.63260000000002</c:v>
                </c:pt>
                <c:pt idx="12">
                  <c:v>315.45080000000002</c:v>
                </c:pt>
                <c:pt idx="13">
                  <c:v>316.17329999999998</c:v>
                </c:pt>
                <c:pt idx="14">
                  <c:v>316.87790000000001</c:v>
                </c:pt>
                <c:pt idx="15">
                  <c:v>317.51990000000001</c:v>
                </c:pt>
                <c:pt idx="16">
                  <c:v>318.5034</c:v>
                </c:pt>
                <c:pt idx="17">
                  <c:v>319.4991</c:v>
                </c:pt>
                <c:pt idx="18">
                  <c:v>320.67239999999998</c:v>
                </c:pt>
                <c:pt idx="19">
                  <c:v>321.85940000000005</c:v>
                </c:pt>
                <c:pt idx="20">
                  <c:v>323.16930000000002</c:v>
                </c:pt>
                <c:pt idx="21">
                  <c:v>324.26069999999999</c:v>
                </c:pt>
                <c:pt idx="22">
                  <c:v>325.56360000000001</c:v>
                </c:pt>
                <c:pt idx="23">
                  <c:v>326.85910000000001</c:v>
                </c:pt>
                <c:pt idx="24">
                  <c:v>328.32069999999999</c:v>
                </c:pt>
                <c:pt idx="25">
                  <c:v>329.89159999999998</c:v>
                </c:pt>
                <c:pt idx="26">
                  <c:v>331.625</c:v>
                </c:pt>
                <c:pt idx="27">
                  <c:v>333.4676</c:v>
                </c:pt>
                <c:pt idx="28">
                  <c:v>335.00700000000001</c:v>
                </c:pt>
                <c:pt idx="29">
                  <c:v>336.87700000000001</c:v>
                </c:pt>
                <c:pt idx="30">
                  <c:v>339.25379999999996</c:v>
                </c:pt>
                <c:pt idx="31">
                  <c:v>341.35180000000003</c:v>
                </c:pt>
                <c:pt idx="32">
                  <c:v>343.5324</c:v>
                </c:pt>
                <c:pt idx="33">
                  <c:v>346.2013</c:v>
                </c:pt>
                <c:pt idx="34">
                  <c:v>348.86970000000002</c:v>
                </c:pt>
                <c:pt idx="35">
                  <c:v>351.53559999999999</c:v>
                </c:pt>
                <c:pt idx="36">
                  <c:v>354.6474</c:v>
                </c:pt>
                <c:pt idx="37">
                  <c:v>357.73079999999999</c:v>
                </c:pt>
                <c:pt idx="38">
                  <c:v>360.8571</c:v>
                </c:pt>
                <c:pt idx="39">
                  <c:v>363.89989999999995</c:v>
                </c:pt>
                <c:pt idx="40">
                  <c:v>367.02350000000001</c:v>
                </c:pt>
                <c:pt idx="41">
                  <c:v>369.58879999999999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A1C-AE47-B99F-29664A3D7408}"/>
            </c:ext>
          </c:extLst>
        </c:ser>
        <c:ser>
          <c:idx val="2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'24.53-B727'!$AG$3:$AG$44</c:f>
              <c:numCache>
                <c:formatCode>General</c:formatCode>
                <c:ptCount val="42"/>
                <c:pt idx="0">
                  <c:v>312.06060567891723</c:v>
                </c:pt>
                <c:pt idx="1">
                  <c:v>312.09650481353378</c:v>
                </c:pt>
                <c:pt idx="2">
                  <c:v>312.13784374991394</c:v>
                </c:pt>
                <c:pt idx="3">
                  <c:v>312.1865725931462</c:v>
                </c:pt>
                <c:pt idx="4">
                  <c:v>312.23935405783095</c:v>
                </c:pt>
                <c:pt idx="5">
                  <c:v>312.30983601674495</c:v>
                </c:pt>
                <c:pt idx="6">
                  <c:v>312.39692018565688</c:v>
                </c:pt>
                <c:pt idx="7">
                  <c:v>312.50500648381109</c:v>
                </c:pt>
                <c:pt idx="8">
                  <c:v>312.63913501650393</c:v>
                </c:pt>
                <c:pt idx="9">
                  <c:v>312.80498918030264</c:v>
                </c:pt>
                <c:pt idx="10">
                  <c:v>313.00890534381188</c:v>
                </c:pt>
                <c:pt idx="11">
                  <c:v>313.25787575508963</c:v>
                </c:pt>
                <c:pt idx="12">
                  <c:v>313.55956128734294</c:v>
                </c:pt>
                <c:pt idx="13">
                  <c:v>313.92229384793484</c:v>
                </c:pt>
                <c:pt idx="14">
                  <c:v>314.35509322487235</c:v>
                </c:pt>
                <c:pt idx="15">
                  <c:v>314.81680515080723</c:v>
                </c:pt>
                <c:pt idx="16">
                  <c:v>315.35202411998523</c:v>
                </c:pt>
                <c:pt idx="17">
                  <c:v>316.03657274212543</c:v>
                </c:pt>
                <c:pt idx="18">
                  <c:v>316.83208144371804</c:v>
                </c:pt>
                <c:pt idx="19">
                  <c:v>317.75102574714924</c:v>
                </c:pt>
                <c:pt idx="20">
                  <c:v>318.80665599031079</c:v>
                </c:pt>
                <c:pt idx="21">
                  <c:v>320.01299507278168</c:v>
                </c:pt>
                <c:pt idx="22">
                  <c:v>321.26401251964137</c:v>
                </c:pt>
                <c:pt idx="23">
                  <c:v>322.65999435873618</c:v>
                </c:pt>
                <c:pt idx="24">
                  <c:v>324.20916804560227</c:v>
                </c:pt>
                <c:pt idx="25">
                  <c:v>325.93182044060359</c:v>
                </c:pt>
                <c:pt idx="26">
                  <c:v>328.04640841901005</c:v>
                </c:pt>
                <c:pt idx="27">
                  <c:v>330.40689676629415</c:v>
                </c:pt>
                <c:pt idx="28">
                  <c:v>332.77948960100366</c:v>
                </c:pt>
                <c:pt idx="29">
                  <c:v>335.66549724339006</c:v>
                </c:pt>
                <c:pt idx="30">
                  <c:v>338.5507474254606</c:v>
                </c:pt>
                <c:pt idx="31">
                  <c:v>341.04274767187371</c:v>
                </c:pt>
                <c:pt idx="32">
                  <c:v>343.89478447516859</c:v>
                </c:pt>
                <c:pt idx="33">
                  <c:v>347.15685312518912</c:v>
                </c:pt>
                <c:pt idx="34">
                  <c:v>350.36545152897992</c:v>
                </c:pt>
                <c:pt idx="35">
                  <c:v>353.43498247355808</c:v>
                </c:pt>
                <c:pt idx="36">
                  <c:v>356.75009842525873</c:v>
                </c:pt>
                <c:pt idx="37">
                  <c:v>359.78943327772254</c:v>
                </c:pt>
                <c:pt idx="38">
                  <c:v>362.99056674388385</c:v>
                </c:pt>
                <c:pt idx="39">
                  <c:v>366.11626840002123</c:v>
                </c:pt>
                <c:pt idx="40">
                  <c:v>368.7928675185367</c:v>
                </c:pt>
                <c:pt idx="41">
                  <c:v>371.31984843285534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9D-924C-8C39-08318E9CDE83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'24.53-B727'!$W$3:$W$68</c:f>
              <c:numCache>
                <c:formatCode>General</c:formatCode>
                <c:ptCount val="66"/>
                <c:pt idx="0">
                  <c:v>259.49869999999999</c:v>
                </c:pt>
                <c:pt idx="1">
                  <c:v>259.67339999999996</c:v>
                </c:pt>
                <c:pt idx="2">
                  <c:v>259.65690000000001</c:v>
                </c:pt>
                <c:pt idx="3">
                  <c:v>259.79200000000003</c:v>
                </c:pt>
                <c:pt idx="4">
                  <c:v>259.9271</c:v>
                </c:pt>
                <c:pt idx="5">
                  <c:v>260.11689999999999</c:v>
                </c:pt>
                <c:pt idx="6">
                  <c:v>260.41590000000002</c:v>
                </c:pt>
                <c:pt idx="7">
                  <c:v>260.56470000000002</c:v>
                </c:pt>
                <c:pt idx="8">
                  <c:v>260.82279999999997</c:v>
                </c:pt>
                <c:pt idx="9">
                  <c:v>261.2038</c:v>
                </c:pt>
                <c:pt idx="10">
                  <c:v>261.50280000000004</c:v>
                </c:pt>
                <c:pt idx="11">
                  <c:v>261.9522</c:v>
                </c:pt>
                <c:pt idx="12">
                  <c:v>262.23750000000001</c:v>
                </c:pt>
                <c:pt idx="13">
                  <c:v>262.49560000000002</c:v>
                </c:pt>
                <c:pt idx="14">
                  <c:v>262.822</c:v>
                </c:pt>
                <c:pt idx="15">
                  <c:v>263.31229999999999</c:v>
                </c:pt>
                <c:pt idx="16">
                  <c:v>263.66739999999999</c:v>
                </c:pt>
                <c:pt idx="17">
                  <c:v>264.21090000000004</c:v>
                </c:pt>
                <c:pt idx="18">
                  <c:v>264.51</c:v>
                </c:pt>
                <c:pt idx="19">
                  <c:v>264.89100000000002</c:v>
                </c:pt>
                <c:pt idx="20">
                  <c:v>265.29509999999999</c:v>
                </c:pt>
                <c:pt idx="21">
                  <c:v>266.02179999999998</c:v>
                </c:pt>
                <c:pt idx="22">
                  <c:v>266.37549999999999</c:v>
                </c:pt>
                <c:pt idx="23">
                  <c:v>266.9751</c:v>
                </c:pt>
                <c:pt idx="24">
                  <c:v>267.49270000000001</c:v>
                </c:pt>
                <c:pt idx="25">
                  <c:v>268.22890000000001</c:v>
                </c:pt>
                <c:pt idx="26">
                  <c:v>268.7602</c:v>
                </c:pt>
                <c:pt idx="27">
                  <c:v>269.29149999999998</c:v>
                </c:pt>
                <c:pt idx="28">
                  <c:v>270.08230000000003</c:v>
                </c:pt>
                <c:pt idx="29">
                  <c:v>270.88679999999999</c:v>
                </c:pt>
                <c:pt idx="30">
                  <c:v>271.62439999999998</c:v>
                </c:pt>
                <c:pt idx="31">
                  <c:v>272.50799999999998</c:v>
                </c:pt>
                <c:pt idx="32">
                  <c:v>273.36429999999996</c:v>
                </c:pt>
                <c:pt idx="33">
                  <c:v>274.78489999999999</c:v>
                </c:pt>
                <c:pt idx="34">
                  <c:v>276.31130000000002</c:v>
                </c:pt>
                <c:pt idx="35">
                  <c:v>278.11009999999999</c:v>
                </c:pt>
                <c:pt idx="36">
                  <c:v>279.96789999999999</c:v>
                </c:pt>
                <c:pt idx="37">
                  <c:v>282.08090000000004</c:v>
                </c:pt>
                <c:pt idx="38">
                  <c:v>284.14359999999999</c:v>
                </c:pt>
                <c:pt idx="39">
                  <c:v>286.42059999999998</c:v>
                </c:pt>
                <c:pt idx="40">
                  <c:v>288.76300000000003</c:v>
                </c:pt>
                <c:pt idx="41">
                  <c:v>291.53460000000001</c:v>
                </c:pt>
                <c:pt idx="42">
                  <c:v>294.18889999999999</c:v>
                </c:pt>
                <c:pt idx="43">
                  <c:v>296.72410000000002</c:v>
                </c:pt>
                <c:pt idx="44">
                  <c:v>299.26709999999997</c:v>
                </c:pt>
                <c:pt idx="45">
                  <c:v>301.7586</c:v>
                </c:pt>
                <c:pt idx="46">
                  <c:v>304.39519999999999</c:v>
                </c:pt>
                <c:pt idx="47">
                  <c:v>306.94290000000001</c:v>
                </c:pt>
                <c:pt idx="48">
                  <c:v>310.00209999999998</c:v>
                </c:pt>
                <c:pt idx="49">
                  <c:v>312.98600000000005</c:v>
                </c:pt>
                <c:pt idx="50">
                  <c:v>316.02110000000005</c:v>
                </c:pt>
                <c:pt idx="51">
                  <c:v>319.4074</c:v>
                </c:pt>
                <c:pt idx="52">
                  <c:v>322.59200000000004</c:v>
                </c:pt>
                <c:pt idx="53">
                  <c:v>325.57569999999998</c:v>
                </c:pt>
                <c:pt idx="54">
                  <c:v>328.7371</c:v>
                </c:pt>
                <c:pt idx="55">
                  <c:v>332.35449999999997</c:v>
                </c:pt>
                <c:pt idx="56">
                  <c:v>336.04630000000003</c:v>
                </c:pt>
                <c:pt idx="57">
                  <c:v>339.66209999999995</c:v>
                </c:pt>
                <c:pt idx="58">
                  <c:v>343.77110000000005</c:v>
                </c:pt>
                <c:pt idx="59">
                  <c:v>347.09610000000004</c:v>
                </c:pt>
                <c:pt idx="60">
                  <c:v>349.97739999999999</c:v>
                </c:pt>
                <c:pt idx="61">
                  <c:v>353.39889999999997</c:v>
                </c:pt>
                <c:pt idx="62">
                  <c:v>356.55220000000003</c:v>
                </c:pt>
                <c:pt idx="63">
                  <c:v>360.29949999999997</c:v>
                </c:pt>
                <c:pt idx="64">
                  <c:v>364.51900000000001</c:v>
                </c:pt>
                <c:pt idx="65">
                  <c:v>368.46360000000004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A1C-AE47-B99F-29664A3D7408}"/>
            </c:ext>
          </c:extLst>
        </c:ser>
        <c:ser>
          <c:idx val="3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'24.53-B727'!$X$3:$X$68</c:f>
              <c:numCache>
                <c:formatCode>General</c:formatCode>
                <c:ptCount val="66"/>
                <c:pt idx="0">
                  <c:v>263.51254075100036</c:v>
                </c:pt>
                <c:pt idx="1">
                  <c:v>263.5376878570541</c:v>
                </c:pt>
                <c:pt idx="2">
                  <c:v>263.56601856124576</c:v>
                </c:pt>
                <c:pt idx="3">
                  <c:v>263.59506604508783</c:v>
                </c:pt>
                <c:pt idx="4">
                  <c:v>263.62740881589991</c:v>
                </c:pt>
                <c:pt idx="5">
                  <c:v>263.66339264717089</c:v>
                </c:pt>
                <c:pt idx="6">
                  <c:v>263.70339760216626</c:v>
                </c:pt>
                <c:pt idx="7">
                  <c:v>263.7478403411082</c:v>
                </c:pt>
                <c:pt idx="8">
                  <c:v>263.79717858308578</c:v>
                </c:pt>
                <c:pt idx="9">
                  <c:v>263.85191385873873</c:v>
                </c:pt>
                <c:pt idx="10">
                  <c:v>263.91259692407851</c:v>
                </c:pt>
                <c:pt idx="11">
                  <c:v>263.97983725551984</c:v>
                </c:pt>
                <c:pt idx="12">
                  <c:v>264.05448545476696</c:v>
                </c:pt>
                <c:pt idx="13">
                  <c:v>264.13796736016229</c:v>
                </c:pt>
                <c:pt idx="14">
                  <c:v>264.23235757958668</c:v>
                </c:pt>
                <c:pt idx="15">
                  <c:v>264.34038457546029</c:v>
                </c:pt>
                <c:pt idx="16">
                  <c:v>264.45309594013725</c:v>
                </c:pt>
                <c:pt idx="17">
                  <c:v>264.61158834974788</c:v>
                </c:pt>
                <c:pt idx="18">
                  <c:v>264.7835723817077</c:v>
                </c:pt>
                <c:pt idx="19">
                  <c:v>264.98682769501733</c:v>
                </c:pt>
                <c:pt idx="20">
                  <c:v>265.22749549782247</c:v>
                </c:pt>
                <c:pt idx="21">
                  <c:v>265.51243211446808</c:v>
                </c:pt>
                <c:pt idx="22">
                  <c:v>265.8492304846842</c:v>
                </c:pt>
                <c:pt idx="23">
                  <c:v>266.2462308841931</c:v>
                </c:pt>
                <c:pt idx="24">
                  <c:v>266.71254936693344</c:v>
                </c:pt>
                <c:pt idx="25">
                  <c:v>267.25809114972054</c:v>
                </c:pt>
                <c:pt idx="26">
                  <c:v>267.89358855098976</c:v>
                </c:pt>
                <c:pt idx="27">
                  <c:v>268.63061826452497</c:v>
                </c:pt>
                <c:pt idx="28">
                  <c:v>269.48164955411028</c:v>
                </c:pt>
                <c:pt idx="29">
                  <c:v>270.4600812621415</c:v>
                </c:pt>
                <c:pt idx="30">
                  <c:v>271.47067641704382</c:v>
                </c:pt>
                <c:pt idx="31">
                  <c:v>272.60958185310147</c:v>
                </c:pt>
                <c:pt idx="32">
                  <c:v>273.88902697471553</c:v>
                </c:pt>
                <c:pt idx="33">
                  <c:v>275.32203068745156</c:v>
                </c:pt>
                <c:pt idx="34">
                  <c:v>277.09231899180924</c:v>
                </c:pt>
                <c:pt idx="35">
                  <c:v>278.92637904413886</c:v>
                </c:pt>
                <c:pt idx="36">
                  <c:v>280.93122172504775</c:v>
                </c:pt>
                <c:pt idx="37">
                  <c:v>283.15290780860494</c:v>
                </c:pt>
                <c:pt idx="38">
                  <c:v>285.60962362795306</c:v>
                </c:pt>
                <c:pt idx="39">
                  <c:v>288.32088820070413</c:v>
                </c:pt>
                <c:pt idx="40">
                  <c:v>290.99119869286073</c:v>
                </c:pt>
                <c:pt idx="41">
                  <c:v>293.56371629452144</c:v>
                </c:pt>
                <c:pt idx="42">
                  <c:v>296.34666122486578</c:v>
                </c:pt>
                <c:pt idx="43">
                  <c:v>298.79405973593902</c:v>
                </c:pt>
                <c:pt idx="44">
                  <c:v>301.55242785739449</c:v>
                </c:pt>
                <c:pt idx="45">
                  <c:v>304.71746537107549</c:v>
                </c:pt>
                <c:pt idx="46">
                  <c:v>307.87817371711202</c:v>
                </c:pt>
                <c:pt idx="47">
                  <c:v>310.50008087068682</c:v>
                </c:pt>
                <c:pt idx="48">
                  <c:v>313.56646717584829</c:v>
                </c:pt>
                <c:pt idx="49">
                  <c:v>316.61487183797834</c:v>
                </c:pt>
                <c:pt idx="50">
                  <c:v>319.34866316510079</c:v>
                </c:pt>
                <c:pt idx="51">
                  <c:v>322.62523091422651</c:v>
                </c:pt>
                <c:pt idx="52">
                  <c:v>325.28848777654838</c:v>
                </c:pt>
                <c:pt idx="53">
                  <c:v>327.7666697218084</c:v>
                </c:pt>
                <c:pt idx="54">
                  <c:v>330.69742272178115</c:v>
                </c:pt>
                <c:pt idx="55">
                  <c:v>333.51548756848979</c:v>
                </c:pt>
                <c:pt idx="56">
                  <c:v>336.76374736103594</c:v>
                </c:pt>
                <c:pt idx="57">
                  <c:v>339.54075762732657</c:v>
                </c:pt>
                <c:pt idx="58">
                  <c:v>342.02618726450771</c:v>
                </c:pt>
                <c:pt idx="59">
                  <c:v>345.25684607365821</c:v>
                </c:pt>
                <c:pt idx="60">
                  <c:v>347.89122202064743</c:v>
                </c:pt>
                <c:pt idx="61">
                  <c:v>350.6345664931049</c:v>
                </c:pt>
                <c:pt idx="62">
                  <c:v>353.54688366370982</c:v>
                </c:pt>
                <c:pt idx="63">
                  <c:v>355.43145406100422</c:v>
                </c:pt>
                <c:pt idx="64">
                  <c:v>358.58936645052654</c:v>
                </c:pt>
                <c:pt idx="65">
                  <c:v>360.89454477085854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9D-924C-8C39-08318E9CDE83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'24.53-B727'!$N$3:$N$83</c:f>
              <c:numCache>
                <c:formatCode>General</c:formatCode>
                <c:ptCount val="81"/>
                <c:pt idx="0">
                  <c:v>224.09200000000001</c:v>
                </c:pt>
                <c:pt idx="1">
                  <c:v>224.02080000000001</c:v>
                </c:pt>
                <c:pt idx="2">
                  <c:v>223.93729999999999</c:v>
                </c:pt>
                <c:pt idx="3">
                  <c:v>224.08609999999999</c:v>
                </c:pt>
                <c:pt idx="4">
                  <c:v>224.16660000000002</c:v>
                </c:pt>
                <c:pt idx="5">
                  <c:v>224.15149999999997</c:v>
                </c:pt>
                <c:pt idx="6">
                  <c:v>224.232</c:v>
                </c:pt>
                <c:pt idx="7">
                  <c:v>224.47640000000001</c:v>
                </c:pt>
                <c:pt idx="8">
                  <c:v>224.55679999999998</c:v>
                </c:pt>
                <c:pt idx="9">
                  <c:v>224.66460000000001</c:v>
                </c:pt>
                <c:pt idx="10">
                  <c:v>224.8817</c:v>
                </c:pt>
                <c:pt idx="11">
                  <c:v>224.90759999999997</c:v>
                </c:pt>
                <c:pt idx="12">
                  <c:v>225.20660000000001</c:v>
                </c:pt>
                <c:pt idx="13">
                  <c:v>225.61500000000001</c:v>
                </c:pt>
                <c:pt idx="14">
                  <c:v>226.16409999999999</c:v>
                </c:pt>
                <c:pt idx="15">
                  <c:v>226.25399999999999</c:v>
                </c:pt>
                <c:pt idx="16">
                  <c:v>226.34819999999999</c:v>
                </c:pt>
                <c:pt idx="17">
                  <c:v>226.40130000000002</c:v>
                </c:pt>
                <c:pt idx="18">
                  <c:v>226.65939999999998</c:v>
                </c:pt>
                <c:pt idx="19">
                  <c:v>227.02679999999998</c:v>
                </c:pt>
                <c:pt idx="20">
                  <c:v>227.2165</c:v>
                </c:pt>
                <c:pt idx="21">
                  <c:v>227.65639999999999</c:v>
                </c:pt>
                <c:pt idx="22">
                  <c:v>227.9922</c:v>
                </c:pt>
                <c:pt idx="23">
                  <c:v>228.41849999999999</c:v>
                </c:pt>
                <c:pt idx="24">
                  <c:v>228.79949999999999</c:v>
                </c:pt>
                <c:pt idx="25">
                  <c:v>229.03960000000001</c:v>
                </c:pt>
                <c:pt idx="26">
                  <c:v>229.37969999999999</c:v>
                </c:pt>
                <c:pt idx="27">
                  <c:v>229.6651</c:v>
                </c:pt>
                <c:pt idx="28">
                  <c:v>230.3056</c:v>
                </c:pt>
                <c:pt idx="29">
                  <c:v>230.82319999999999</c:v>
                </c:pt>
                <c:pt idx="30">
                  <c:v>231.0403</c:v>
                </c:pt>
                <c:pt idx="31">
                  <c:v>231.51270000000002</c:v>
                </c:pt>
                <c:pt idx="32">
                  <c:v>232.31720000000001</c:v>
                </c:pt>
                <c:pt idx="33">
                  <c:v>233.09719999999999</c:v>
                </c:pt>
                <c:pt idx="34">
                  <c:v>233.51920000000001</c:v>
                </c:pt>
                <c:pt idx="35">
                  <c:v>234.17349999999999</c:v>
                </c:pt>
                <c:pt idx="36">
                  <c:v>234.95060000000001</c:v>
                </c:pt>
                <c:pt idx="37">
                  <c:v>235.52289999999999</c:v>
                </c:pt>
                <c:pt idx="38">
                  <c:v>236.42440000000002</c:v>
                </c:pt>
                <c:pt idx="39">
                  <c:v>237.13330000000002</c:v>
                </c:pt>
                <c:pt idx="40">
                  <c:v>237.90899999999999</c:v>
                </c:pt>
                <c:pt idx="41">
                  <c:v>239.04140000000001</c:v>
                </c:pt>
                <c:pt idx="42">
                  <c:v>239.72290000000001</c:v>
                </c:pt>
                <c:pt idx="43">
                  <c:v>240.81569999999999</c:v>
                </c:pt>
                <c:pt idx="44">
                  <c:v>242.0436</c:v>
                </c:pt>
                <c:pt idx="45">
                  <c:v>243.58160000000001</c:v>
                </c:pt>
                <c:pt idx="46">
                  <c:v>245.57309999999998</c:v>
                </c:pt>
                <c:pt idx="47">
                  <c:v>247.46959999999999</c:v>
                </c:pt>
                <c:pt idx="48">
                  <c:v>249.75219999999999</c:v>
                </c:pt>
                <c:pt idx="49">
                  <c:v>251.70600000000002</c:v>
                </c:pt>
                <c:pt idx="50">
                  <c:v>253.99370000000002</c:v>
                </c:pt>
                <c:pt idx="51">
                  <c:v>256.99940000000004</c:v>
                </c:pt>
                <c:pt idx="52">
                  <c:v>259.59899999999999</c:v>
                </c:pt>
                <c:pt idx="53">
                  <c:v>262.34569999999997</c:v>
                </c:pt>
                <c:pt idx="54">
                  <c:v>265.02679999999998</c:v>
                </c:pt>
                <c:pt idx="55">
                  <c:v>267.73820000000001</c:v>
                </c:pt>
                <c:pt idx="56">
                  <c:v>271.13260000000002</c:v>
                </c:pt>
                <c:pt idx="57">
                  <c:v>274.21839999999997</c:v>
                </c:pt>
                <c:pt idx="58">
                  <c:v>277.98270000000002</c:v>
                </c:pt>
                <c:pt idx="59">
                  <c:v>281.38489999999996</c:v>
                </c:pt>
                <c:pt idx="60">
                  <c:v>285.33710000000002</c:v>
                </c:pt>
                <c:pt idx="61">
                  <c:v>289.68790000000001</c:v>
                </c:pt>
                <c:pt idx="62">
                  <c:v>293.93790000000001</c:v>
                </c:pt>
                <c:pt idx="63">
                  <c:v>298.58690000000001</c:v>
                </c:pt>
                <c:pt idx="64">
                  <c:v>302.68280000000004</c:v>
                </c:pt>
                <c:pt idx="65">
                  <c:v>306.89409999999998</c:v>
                </c:pt>
                <c:pt idx="66">
                  <c:v>310.642</c:v>
                </c:pt>
                <c:pt idx="67">
                  <c:v>314.29029999999995</c:v>
                </c:pt>
                <c:pt idx="68">
                  <c:v>318.68340000000001</c:v>
                </c:pt>
                <c:pt idx="69">
                  <c:v>322.89010000000002</c:v>
                </c:pt>
                <c:pt idx="70">
                  <c:v>326.8297</c:v>
                </c:pt>
                <c:pt idx="71">
                  <c:v>330.6755</c:v>
                </c:pt>
                <c:pt idx="72">
                  <c:v>334.34110000000004</c:v>
                </c:pt>
                <c:pt idx="73">
                  <c:v>338.40799999999996</c:v>
                </c:pt>
                <c:pt idx="74">
                  <c:v>342.62670000000003</c:v>
                </c:pt>
                <c:pt idx="75">
                  <c:v>346.94389999999999</c:v>
                </c:pt>
                <c:pt idx="76">
                  <c:v>351.27249999999998</c:v>
                </c:pt>
                <c:pt idx="77">
                  <c:v>355.59550000000002</c:v>
                </c:pt>
                <c:pt idx="78">
                  <c:v>359.6755</c:v>
                </c:pt>
                <c:pt idx="79">
                  <c:v>363.76659999999998</c:v>
                </c:pt>
                <c:pt idx="80">
                  <c:v>367.93260000000004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A1C-AE47-B99F-29664A3D7408}"/>
            </c:ext>
          </c:extLst>
        </c:ser>
        <c:ser>
          <c:idx val="4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'24.53-B727'!$O$3:$O$83</c:f>
              <c:numCache>
                <c:formatCode>General</c:formatCode>
                <c:ptCount val="81"/>
                <c:pt idx="0">
                  <c:v>225.7495946140773</c:v>
                </c:pt>
                <c:pt idx="1">
                  <c:v>225.76360150690675</c:v>
                </c:pt>
                <c:pt idx="2">
                  <c:v>225.77797737907076</c:v>
                </c:pt>
                <c:pt idx="3">
                  <c:v>225.79399910309778</c:v>
                </c:pt>
                <c:pt idx="4">
                  <c:v>225.81184095905957</c:v>
                </c:pt>
                <c:pt idx="5">
                  <c:v>225.83169416193289</c:v>
                </c:pt>
                <c:pt idx="6">
                  <c:v>225.85376890206615</c:v>
                </c:pt>
                <c:pt idx="7">
                  <c:v>225.87829562278</c:v>
                </c:pt>
                <c:pt idx="8">
                  <c:v>225.90552748690959</c:v>
                </c:pt>
                <c:pt idx="9">
                  <c:v>225.93574190002596</c:v>
                </c:pt>
                <c:pt idx="10">
                  <c:v>225.96924350214741</c:v>
                </c:pt>
                <c:pt idx="11">
                  <c:v>226.00636599949877</c:v>
                </c:pt>
                <c:pt idx="12">
                  <c:v>226.0474758086707</c:v>
                </c:pt>
                <c:pt idx="13">
                  <c:v>226.09297428253569</c:v>
                </c:pt>
                <c:pt idx="14">
                  <c:v>226.1433021722157</c:v>
                </c:pt>
                <c:pt idx="15">
                  <c:v>226.1989423652185</c:v>
                </c:pt>
                <c:pt idx="16">
                  <c:v>226.26042538264883</c:v>
                </c:pt>
                <c:pt idx="17">
                  <c:v>226.32833279433817</c:v>
                </c:pt>
                <c:pt idx="18">
                  <c:v>226.40330404084432</c:v>
                </c:pt>
                <c:pt idx="19">
                  <c:v>226.48604075814148</c:v>
                </c:pt>
                <c:pt idx="20">
                  <c:v>226.57731531515344</c:v>
                </c:pt>
                <c:pt idx="21">
                  <c:v>226.67797639322222</c:v>
                </c:pt>
                <c:pt idx="22">
                  <c:v>226.78900231452207</c:v>
                </c:pt>
                <c:pt idx="23">
                  <c:v>226.91181305523733</c:v>
                </c:pt>
                <c:pt idx="24">
                  <c:v>227.04850206643519</c:v>
                </c:pt>
                <c:pt idx="25">
                  <c:v>227.20185831632719</c:v>
                </c:pt>
                <c:pt idx="26">
                  <c:v>227.37538418192966</c:v>
                </c:pt>
                <c:pt idx="27">
                  <c:v>227.57330846354816</c:v>
                </c:pt>
                <c:pt idx="28">
                  <c:v>227.80060930189677</c:v>
                </c:pt>
                <c:pt idx="29">
                  <c:v>228.06303555518457</c:v>
                </c:pt>
                <c:pt idx="30">
                  <c:v>228.36713033744718</c:v>
                </c:pt>
                <c:pt idx="31">
                  <c:v>228.72026775158957</c:v>
                </c:pt>
                <c:pt idx="32">
                  <c:v>229.13068180357146</c:v>
                </c:pt>
                <c:pt idx="33">
                  <c:v>229.6551670662879</c:v>
                </c:pt>
                <c:pt idx="34">
                  <c:v>230.21612408979129</c:v>
                </c:pt>
                <c:pt idx="35">
                  <c:v>230.86580154921154</c:v>
                </c:pt>
                <c:pt idx="36">
                  <c:v>231.61652289860208</c:v>
                </c:pt>
                <c:pt idx="37">
                  <c:v>232.48179528692555</c:v>
                </c:pt>
                <c:pt idx="38">
                  <c:v>233.37890731399463</c:v>
                </c:pt>
                <c:pt idx="39">
                  <c:v>234.5050286241358</c:v>
                </c:pt>
                <c:pt idx="40">
                  <c:v>235.92046018857485</c:v>
                </c:pt>
                <c:pt idx="41">
                  <c:v>237.40738598212562</c:v>
                </c:pt>
                <c:pt idx="42">
                  <c:v>239.09926109674444</c:v>
                </c:pt>
                <c:pt idx="43">
                  <c:v>240.83289114805822</c:v>
                </c:pt>
                <c:pt idx="44">
                  <c:v>242.98525407116637</c:v>
                </c:pt>
                <c:pt idx="45">
                  <c:v>245.42131389284651</c:v>
                </c:pt>
                <c:pt idx="46">
                  <c:v>247.64187941946528</c:v>
                </c:pt>
                <c:pt idx="47">
                  <c:v>250.07800956284873</c:v>
                </c:pt>
                <c:pt idx="48">
                  <c:v>252.21573545347078</c:v>
                </c:pt>
                <c:pt idx="49">
                  <c:v>254.63093628588973</c:v>
                </c:pt>
                <c:pt idx="50">
                  <c:v>256.90522201142835</c:v>
                </c:pt>
                <c:pt idx="51">
                  <c:v>259.70950537012368</c:v>
                </c:pt>
                <c:pt idx="52">
                  <c:v>262.37836469563695</c:v>
                </c:pt>
                <c:pt idx="53">
                  <c:v>265.24802811263004</c:v>
                </c:pt>
                <c:pt idx="54">
                  <c:v>268.23379418853642</c:v>
                </c:pt>
                <c:pt idx="55">
                  <c:v>271.14832371243023</c:v>
                </c:pt>
                <c:pt idx="56">
                  <c:v>274.08012313156598</c:v>
                </c:pt>
                <c:pt idx="57">
                  <c:v>277.09263260812622</c:v>
                </c:pt>
                <c:pt idx="58">
                  <c:v>281.1872232428147</c:v>
                </c:pt>
                <c:pt idx="59">
                  <c:v>284.11512636439187</c:v>
                </c:pt>
                <c:pt idx="60">
                  <c:v>287.48749675363825</c:v>
                </c:pt>
                <c:pt idx="61">
                  <c:v>291.74719836596745</c:v>
                </c:pt>
                <c:pt idx="62">
                  <c:v>295.73689827811074</c:v>
                </c:pt>
                <c:pt idx="63">
                  <c:v>300.11069101609792</c:v>
                </c:pt>
                <c:pt idx="64">
                  <c:v>303.8161080471898</c:v>
                </c:pt>
                <c:pt idx="65">
                  <c:v>307.04381968560472</c:v>
                </c:pt>
                <c:pt idx="66">
                  <c:v>310.51547494725253</c:v>
                </c:pt>
                <c:pt idx="67">
                  <c:v>314.4895726273179</c:v>
                </c:pt>
                <c:pt idx="68">
                  <c:v>318.80172975329407</c:v>
                </c:pt>
                <c:pt idx="69">
                  <c:v>322.7448765453131</c:v>
                </c:pt>
                <c:pt idx="70">
                  <c:v>325.77401456144332</c:v>
                </c:pt>
                <c:pt idx="71">
                  <c:v>328.96636826814654</c:v>
                </c:pt>
                <c:pt idx="72">
                  <c:v>332.25961531877743</c:v>
                </c:pt>
                <c:pt idx="73">
                  <c:v>336.6231358885093</c:v>
                </c:pt>
                <c:pt idx="74">
                  <c:v>342.35484627756136</c:v>
                </c:pt>
                <c:pt idx="75">
                  <c:v>347.02630731414177</c:v>
                </c:pt>
                <c:pt idx="76">
                  <c:v>349.74643536302517</c:v>
                </c:pt>
                <c:pt idx="77">
                  <c:v>352.82745815850728</c:v>
                </c:pt>
                <c:pt idx="78">
                  <c:v>357.11472680102673</c:v>
                </c:pt>
                <c:pt idx="79">
                  <c:v>361.00816427313453</c:v>
                </c:pt>
                <c:pt idx="80">
                  <c:v>365.31473360505402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9D-924C-8C39-08318E9CDE83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'24.53-B727'!$E$3:$E$73</c:f>
              <c:numCache>
                <c:formatCode>General</c:formatCode>
                <c:ptCount val="71"/>
                <c:pt idx="0">
                  <c:v>197.90479999999999</c:v>
                </c:pt>
                <c:pt idx="1">
                  <c:v>197.79399999999998</c:v>
                </c:pt>
                <c:pt idx="2">
                  <c:v>197.87309999999999</c:v>
                </c:pt>
                <c:pt idx="3">
                  <c:v>197.88529999999997</c:v>
                </c:pt>
                <c:pt idx="4">
                  <c:v>197.9111</c:v>
                </c:pt>
                <c:pt idx="5">
                  <c:v>197.93689999999998</c:v>
                </c:pt>
                <c:pt idx="6">
                  <c:v>197.92179999999999</c:v>
                </c:pt>
                <c:pt idx="7">
                  <c:v>197.98860000000002</c:v>
                </c:pt>
                <c:pt idx="8">
                  <c:v>198.04180000000002</c:v>
                </c:pt>
                <c:pt idx="9">
                  <c:v>197.85850000000002</c:v>
                </c:pt>
                <c:pt idx="10">
                  <c:v>198.10709999999997</c:v>
                </c:pt>
                <c:pt idx="11">
                  <c:v>198.2149</c:v>
                </c:pt>
                <c:pt idx="12">
                  <c:v>198.19980000000001</c:v>
                </c:pt>
                <c:pt idx="13">
                  <c:v>198.19829999999999</c:v>
                </c:pt>
                <c:pt idx="14">
                  <c:v>198.36070000000001</c:v>
                </c:pt>
                <c:pt idx="15">
                  <c:v>198.5505</c:v>
                </c:pt>
                <c:pt idx="16">
                  <c:v>198.6173</c:v>
                </c:pt>
                <c:pt idx="17">
                  <c:v>198.95739999999998</c:v>
                </c:pt>
                <c:pt idx="18">
                  <c:v>199.14709999999999</c:v>
                </c:pt>
                <c:pt idx="19">
                  <c:v>199.214</c:v>
                </c:pt>
                <c:pt idx="20">
                  <c:v>199.43099999999998</c:v>
                </c:pt>
                <c:pt idx="21">
                  <c:v>199.49789999999999</c:v>
                </c:pt>
                <c:pt idx="22">
                  <c:v>199.56470000000002</c:v>
                </c:pt>
                <c:pt idx="23">
                  <c:v>199.69979999999998</c:v>
                </c:pt>
                <c:pt idx="24">
                  <c:v>199.70779999999999</c:v>
                </c:pt>
                <c:pt idx="25">
                  <c:v>199.80189999999999</c:v>
                </c:pt>
                <c:pt idx="26">
                  <c:v>200.13249999999999</c:v>
                </c:pt>
                <c:pt idx="27">
                  <c:v>200.1857</c:v>
                </c:pt>
                <c:pt idx="28">
                  <c:v>200.60769999999999</c:v>
                </c:pt>
                <c:pt idx="29">
                  <c:v>201.11019999999999</c:v>
                </c:pt>
                <c:pt idx="30">
                  <c:v>201.32310000000001</c:v>
                </c:pt>
                <c:pt idx="31">
                  <c:v>201.61410000000001</c:v>
                </c:pt>
                <c:pt idx="32">
                  <c:v>201.94050000000001</c:v>
                </c:pt>
                <c:pt idx="33">
                  <c:v>202.08930000000001</c:v>
                </c:pt>
                <c:pt idx="34">
                  <c:v>202.37459999999999</c:v>
                </c:pt>
                <c:pt idx="35">
                  <c:v>202.66</c:v>
                </c:pt>
                <c:pt idx="36">
                  <c:v>203.24600000000001</c:v>
                </c:pt>
                <c:pt idx="37">
                  <c:v>203.57230000000001</c:v>
                </c:pt>
                <c:pt idx="38">
                  <c:v>203.8441</c:v>
                </c:pt>
                <c:pt idx="39">
                  <c:v>204.292</c:v>
                </c:pt>
                <c:pt idx="40">
                  <c:v>205.05549999999999</c:v>
                </c:pt>
                <c:pt idx="41">
                  <c:v>205.65650000000002</c:v>
                </c:pt>
                <c:pt idx="42">
                  <c:v>206.11520000000002</c:v>
                </c:pt>
                <c:pt idx="43">
                  <c:v>207.2216</c:v>
                </c:pt>
                <c:pt idx="44">
                  <c:v>208.10950000000003</c:v>
                </c:pt>
                <c:pt idx="45">
                  <c:v>209.0204</c:v>
                </c:pt>
                <c:pt idx="46">
                  <c:v>210.00069999999999</c:v>
                </c:pt>
                <c:pt idx="47">
                  <c:v>211.35919999999999</c:v>
                </c:pt>
                <c:pt idx="48">
                  <c:v>213.21690000000001</c:v>
                </c:pt>
                <c:pt idx="49">
                  <c:v>214.93530000000001</c:v>
                </c:pt>
                <c:pt idx="50">
                  <c:v>216.81610000000001</c:v>
                </c:pt>
                <c:pt idx="51">
                  <c:v>218.99890000000002</c:v>
                </c:pt>
                <c:pt idx="52">
                  <c:v>220.59200000000001</c:v>
                </c:pt>
                <c:pt idx="53">
                  <c:v>222.84450000000001</c:v>
                </c:pt>
                <c:pt idx="54">
                  <c:v>225.56210000000002</c:v>
                </c:pt>
                <c:pt idx="55">
                  <c:v>227.76239999999999</c:v>
                </c:pt>
                <c:pt idx="56">
                  <c:v>230.38480000000001</c:v>
                </c:pt>
                <c:pt idx="57">
                  <c:v>232.65870000000001</c:v>
                </c:pt>
                <c:pt idx="58">
                  <c:v>235.25540000000001</c:v>
                </c:pt>
                <c:pt idx="59">
                  <c:v>237.90200000000002</c:v>
                </c:pt>
                <c:pt idx="60">
                  <c:v>240.63770000000002</c:v>
                </c:pt>
                <c:pt idx="61">
                  <c:v>243.50960000000001</c:v>
                </c:pt>
                <c:pt idx="62">
                  <c:v>246.73589999999999</c:v>
                </c:pt>
                <c:pt idx="63">
                  <c:v>250.00519999999997</c:v>
                </c:pt>
                <c:pt idx="64">
                  <c:v>253.12530000000001</c:v>
                </c:pt>
                <c:pt idx="65">
                  <c:v>256.38560000000001</c:v>
                </c:pt>
                <c:pt idx="66">
                  <c:v>259.72970000000004</c:v>
                </c:pt>
                <c:pt idx="67">
                  <c:v>263.10820000000001</c:v>
                </c:pt>
                <c:pt idx="68">
                  <c:v>266.21949999999998</c:v>
                </c:pt>
                <c:pt idx="69">
                  <c:v>269.47109999999998</c:v>
                </c:pt>
                <c:pt idx="70">
                  <c:v>272.81260000000003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A1C-AE47-B99F-29664A3D7408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'24.53-B727'!$F$3:$F$73</c:f>
              <c:numCache>
                <c:formatCode>General</c:formatCode>
                <c:ptCount val="71"/>
                <c:pt idx="0">
                  <c:v>198.77744227254581</c:v>
                </c:pt>
                <c:pt idx="1">
                  <c:v>198.7831128470113</c:v>
                </c:pt>
                <c:pt idx="2">
                  <c:v>198.79005683476512</c:v>
                </c:pt>
                <c:pt idx="3">
                  <c:v>198.79717760099933</c:v>
                </c:pt>
                <c:pt idx="4">
                  <c:v>198.80510731476014</c:v>
                </c:pt>
                <c:pt idx="5">
                  <c:v>198.81393096048163</c:v>
                </c:pt>
                <c:pt idx="6">
                  <c:v>198.8237419560964</c:v>
                </c:pt>
                <c:pt idx="7">
                  <c:v>198.83464272085811</c:v>
                </c:pt>
                <c:pt idx="8">
                  <c:v>198.84674577158239</c:v>
                </c:pt>
                <c:pt idx="9">
                  <c:v>198.8601743996341</c:v>
                </c:pt>
                <c:pt idx="10">
                  <c:v>198.87506400057697</c:v>
                </c:pt>
                <c:pt idx="11">
                  <c:v>198.89156288828869</c:v>
                </c:pt>
                <c:pt idx="12">
                  <c:v>198.90983391458732</c:v>
                </c:pt>
                <c:pt idx="13">
                  <c:v>198.93005545852731</c:v>
                </c:pt>
                <c:pt idx="14">
                  <c:v>198.95242340949619</c:v>
                </c:pt>
                <c:pt idx="15">
                  <c:v>198.97715238416413</c:v>
                </c:pt>
                <c:pt idx="16">
                  <c:v>199.0044781696887</c:v>
                </c:pt>
                <c:pt idx="17">
                  <c:v>199.03465924155063</c:v>
                </c:pt>
                <c:pt idx="18">
                  <c:v>199.06797979555338</c:v>
                </c:pt>
                <c:pt idx="19">
                  <c:v>199.10475166990767</c:v>
                </c:pt>
                <c:pt idx="20">
                  <c:v>199.14531813969074</c:v>
                </c:pt>
                <c:pt idx="21">
                  <c:v>199.1900563906774</c:v>
                </c:pt>
                <c:pt idx="22">
                  <c:v>199.2393823139646</c:v>
                </c:pt>
                <c:pt idx="23">
                  <c:v>199.29375374438516</c:v>
                </c:pt>
                <c:pt idx="24">
                  <c:v>199.35367658563189</c:v>
                </c:pt>
                <c:pt idx="25">
                  <c:v>199.41970921166842</c:v>
                </c:pt>
                <c:pt idx="26">
                  <c:v>199.49252790142015</c:v>
                </c:pt>
                <c:pt idx="27">
                  <c:v>199.57325593645754</c:v>
                </c:pt>
                <c:pt idx="28">
                  <c:v>199.66366274050154</c:v>
                </c:pt>
                <c:pt idx="29">
                  <c:v>199.77634547810561</c:v>
                </c:pt>
                <c:pt idx="30">
                  <c:v>199.89566633315053</c:v>
                </c:pt>
                <c:pt idx="31">
                  <c:v>200.02067064972084</c:v>
                </c:pt>
                <c:pt idx="32">
                  <c:v>200.18093901831912</c:v>
                </c:pt>
                <c:pt idx="33">
                  <c:v>200.36994941208985</c:v>
                </c:pt>
                <c:pt idx="34">
                  <c:v>200.59367267590309</c:v>
                </c:pt>
                <c:pt idx="35">
                  <c:v>200.85885626028161</c:v>
                </c:pt>
                <c:pt idx="36">
                  <c:v>201.17305156584663</c:v>
                </c:pt>
                <c:pt idx="37">
                  <c:v>201.54466024572363</c:v>
                </c:pt>
                <c:pt idx="38">
                  <c:v>201.98297502147116</c:v>
                </c:pt>
                <c:pt idx="39">
                  <c:v>202.55001180203408</c:v>
                </c:pt>
                <c:pt idx="40">
                  <c:v>203.16226144263123</c:v>
                </c:pt>
                <c:pt idx="41">
                  <c:v>203.80589891375521</c:v>
                </c:pt>
                <c:pt idx="42">
                  <c:v>204.62430908480971</c:v>
                </c:pt>
                <c:pt idx="43">
                  <c:v>205.47880031652281</c:v>
                </c:pt>
                <c:pt idx="44">
                  <c:v>206.45217239013451</c:v>
                </c:pt>
                <c:pt idx="45">
                  <c:v>207.55798104609261</c:v>
                </c:pt>
                <c:pt idx="46">
                  <c:v>208.64865874335339</c:v>
                </c:pt>
                <c:pt idx="47">
                  <c:v>209.80073097043146</c:v>
                </c:pt>
                <c:pt idx="48">
                  <c:v>211.34571370877097</c:v>
                </c:pt>
                <c:pt idx="49">
                  <c:v>212.9013557019322</c:v>
                </c:pt>
                <c:pt idx="50">
                  <c:v>214.84024841202944</c:v>
                </c:pt>
                <c:pt idx="51">
                  <c:v>216.78931484200598</c:v>
                </c:pt>
                <c:pt idx="52">
                  <c:v>218.84180777951062</c:v>
                </c:pt>
                <c:pt idx="53">
                  <c:v>221.12619514541035</c:v>
                </c:pt>
                <c:pt idx="54">
                  <c:v>223.62813478746227</c:v>
                </c:pt>
                <c:pt idx="55">
                  <c:v>226.22922313632313</c:v>
                </c:pt>
                <c:pt idx="56">
                  <c:v>228.71838574714343</c:v>
                </c:pt>
                <c:pt idx="57">
                  <c:v>231.04174235662745</c:v>
                </c:pt>
                <c:pt idx="58">
                  <c:v>233.64864166725832</c:v>
                </c:pt>
                <c:pt idx="59">
                  <c:v>236.25600723262295</c:v>
                </c:pt>
                <c:pt idx="60">
                  <c:v>238.54026848153492</c:v>
                </c:pt>
                <c:pt idx="61">
                  <c:v>242.16844343042422</c:v>
                </c:pt>
                <c:pt idx="62">
                  <c:v>245.52934752965348</c:v>
                </c:pt>
                <c:pt idx="63">
                  <c:v>248.84749426670206</c:v>
                </c:pt>
                <c:pt idx="64">
                  <c:v>252.83647787411624</c:v>
                </c:pt>
                <c:pt idx="65">
                  <c:v>256.333319307046</c:v>
                </c:pt>
                <c:pt idx="66">
                  <c:v>261.35812776383966</c:v>
                </c:pt>
                <c:pt idx="67">
                  <c:v>265.61339874463829</c:v>
                </c:pt>
                <c:pt idx="68">
                  <c:v>270.61595586567563</c:v>
                </c:pt>
                <c:pt idx="69">
                  <c:v>276.73992050137201</c:v>
                </c:pt>
                <c:pt idx="70">
                  <c:v>282.06252735559605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C9D-924C-8C39-08318E9CD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650000000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'24.72-B737-200'!$O$3:$O$110</c:f>
              <c:numCache>
                <c:formatCode>General</c:formatCode>
                <c:ptCount val="108"/>
                <c:pt idx="0">
                  <c:v>0.50024634000000001</c:v>
                </c:pt>
                <c:pt idx="1">
                  <c:v>0.50331678000000002</c:v>
                </c:pt>
                <c:pt idx="2">
                  <c:v>0.50638731999999997</c:v>
                </c:pt>
                <c:pt idx="3">
                  <c:v>0.50945786000000004</c:v>
                </c:pt>
                <c:pt idx="4">
                  <c:v>0.5125284</c:v>
                </c:pt>
                <c:pt idx="5">
                  <c:v>0.51559885000000005</c:v>
                </c:pt>
                <c:pt idx="6">
                  <c:v>0.51866933999999998</c:v>
                </c:pt>
                <c:pt idx="7">
                  <c:v>0.52173988000000004</c:v>
                </c:pt>
                <c:pt idx="8">
                  <c:v>0.52481042</c:v>
                </c:pt>
                <c:pt idx="9">
                  <c:v>0.52788095999999995</c:v>
                </c:pt>
                <c:pt idx="10">
                  <c:v>0.53095150000000002</c:v>
                </c:pt>
                <c:pt idx="11">
                  <c:v>0.53402203000000004</c:v>
                </c:pt>
                <c:pt idx="12">
                  <c:v>0.53709256999999999</c:v>
                </c:pt>
                <c:pt idx="13">
                  <c:v>0.54016310999999995</c:v>
                </c:pt>
                <c:pt idx="14">
                  <c:v>0.54323365000000001</c:v>
                </c:pt>
                <c:pt idx="15">
                  <c:v>0.54630418999999997</c:v>
                </c:pt>
                <c:pt idx="16">
                  <c:v>0.54937475999999996</c:v>
                </c:pt>
                <c:pt idx="17">
                  <c:v>0.55244536</c:v>
                </c:pt>
                <c:pt idx="18">
                  <c:v>0.55551594999999998</c:v>
                </c:pt>
                <c:pt idx="19">
                  <c:v>0.55858649000000005</c:v>
                </c:pt>
                <c:pt idx="20">
                  <c:v>0.56165703</c:v>
                </c:pt>
                <c:pt idx="21">
                  <c:v>0.56472756999999996</c:v>
                </c:pt>
                <c:pt idx="22">
                  <c:v>0.56779811000000002</c:v>
                </c:pt>
                <c:pt idx="23">
                  <c:v>0.57086864999999998</c:v>
                </c:pt>
                <c:pt idx="24">
                  <c:v>0.57393919000000004</c:v>
                </c:pt>
                <c:pt idx="25">
                  <c:v>0.57700973</c:v>
                </c:pt>
                <c:pt idx="26">
                  <c:v>0.58008026999999995</c:v>
                </c:pt>
                <c:pt idx="27">
                  <c:v>0.58315092000000002</c:v>
                </c:pt>
                <c:pt idx="28">
                  <c:v>0.58622149000000001</c:v>
                </c:pt>
                <c:pt idx="29">
                  <c:v>0.58929202999999997</c:v>
                </c:pt>
                <c:pt idx="30">
                  <c:v>0.59236257000000003</c:v>
                </c:pt>
                <c:pt idx="31">
                  <c:v>0.59543310999999999</c:v>
                </c:pt>
                <c:pt idx="32">
                  <c:v>0.59850365000000005</c:v>
                </c:pt>
                <c:pt idx="33">
                  <c:v>0.60157417999999996</c:v>
                </c:pt>
                <c:pt idx="34">
                  <c:v>0.60464472000000002</c:v>
                </c:pt>
                <c:pt idx="35">
                  <c:v>0.60771525999999998</c:v>
                </c:pt>
                <c:pt idx="36">
                  <c:v>0.61078580000000005</c:v>
                </c:pt>
                <c:pt idx="37">
                  <c:v>0.61385634</c:v>
                </c:pt>
                <c:pt idx="38">
                  <c:v>0.61692674999999997</c:v>
                </c:pt>
                <c:pt idx="39">
                  <c:v>0.61999713000000001</c:v>
                </c:pt>
                <c:pt idx="40">
                  <c:v>0.62306746999999996</c:v>
                </c:pt>
                <c:pt idx="41">
                  <c:v>0.62613770000000002</c:v>
                </c:pt>
                <c:pt idx="42">
                  <c:v>0.62920787</c:v>
                </c:pt>
                <c:pt idx="43">
                  <c:v>0.63227798000000002</c:v>
                </c:pt>
                <c:pt idx="44">
                  <c:v>0.63534842000000002</c:v>
                </c:pt>
                <c:pt idx="45">
                  <c:v>0.63841882999999999</c:v>
                </c:pt>
                <c:pt idx="46">
                  <c:v>0.64148901000000003</c:v>
                </c:pt>
                <c:pt idx="47">
                  <c:v>0.6445592</c:v>
                </c:pt>
                <c:pt idx="48">
                  <c:v>0.64762945000000005</c:v>
                </c:pt>
                <c:pt idx="49">
                  <c:v>0.65069955999999995</c:v>
                </c:pt>
                <c:pt idx="50">
                  <c:v>0.65376979999999996</c:v>
                </c:pt>
                <c:pt idx="51">
                  <c:v>0.65683985</c:v>
                </c:pt>
                <c:pt idx="52">
                  <c:v>0.65990992999999998</c:v>
                </c:pt>
                <c:pt idx="53">
                  <c:v>0.66298025000000005</c:v>
                </c:pt>
                <c:pt idx="54">
                  <c:v>0.66605018999999999</c:v>
                </c:pt>
                <c:pt idx="55">
                  <c:v>0.66912013000000004</c:v>
                </c:pt>
                <c:pt idx="56">
                  <c:v>0.67219021000000001</c:v>
                </c:pt>
                <c:pt idx="57">
                  <c:v>0.67526025000000001</c:v>
                </c:pt>
                <c:pt idx="58">
                  <c:v>0.67833009</c:v>
                </c:pt>
                <c:pt idx="59">
                  <c:v>0.68140012999999999</c:v>
                </c:pt>
                <c:pt idx="60">
                  <c:v>0.68447000999999996</c:v>
                </c:pt>
                <c:pt idx="61">
                  <c:v>0.68753978999999998</c:v>
                </c:pt>
                <c:pt idx="62">
                  <c:v>0.69060966999999995</c:v>
                </c:pt>
                <c:pt idx="63">
                  <c:v>0.69367953000000004</c:v>
                </c:pt>
                <c:pt idx="64">
                  <c:v>0.69674912</c:v>
                </c:pt>
                <c:pt idx="65">
                  <c:v>0.69981886999999998</c:v>
                </c:pt>
                <c:pt idx="66">
                  <c:v>0.70288859000000004</c:v>
                </c:pt>
                <c:pt idx="67">
                  <c:v>0.70595814000000001</c:v>
                </c:pt>
                <c:pt idx="68">
                  <c:v>0.70902779000000005</c:v>
                </c:pt>
                <c:pt idx="69">
                  <c:v>0.71209721999999998</c:v>
                </c:pt>
                <c:pt idx="70">
                  <c:v>0.71516676000000001</c:v>
                </c:pt>
                <c:pt idx="71">
                  <c:v>0.71823608000000005</c:v>
                </c:pt>
                <c:pt idx="72">
                  <c:v>0.72130534000000002</c:v>
                </c:pt>
                <c:pt idx="73">
                  <c:v>0.72437474999999996</c:v>
                </c:pt>
                <c:pt idx="74">
                  <c:v>0.72744379000000003</c:v>
                </c:pt>
                <c:pt idx="75">
                  <c:v>0.73051292000000001</c:v>
                </c:pt>
                <c:pt idx="76">
                  <c:v>0.73358201999999995</c:v>
                </c:pt>
                <c:pt idx="77">
                  <c:v>0.73665113000000004</c:v>
                </c:pt>
                <c:pt idx="78">
                  <c:v>0.73972020000000005</c:v>
                </c:pt>
                <c:pt idx="79">
                  <c:v>0.74248638</c:v>
                </c:pt>
                <c:pt idx="80">
                  <c:v>0.74555508000000004</c:v>
                </c:pt>
                <c:pt idx="81">
                  <c:v>0.74771430999999999</c:v>
                </c:pt>
                <c:pt idx="82">
                  <c:v>0.74953069999999999</c:v>
                </c:pt>
                <c:pt idx="83">
                  <c:v>0.75134703999999997</c:v>
                </c:pt>
                <c:pt idx="84">
                  <c:v>0.75306388000000002</c:v>
                </c:pt>
                <c:pt idx="85">
                  <c:v>0.75496761000000001</c:v>
                </c:pt>
                <c:pt idx="86">
                  <c:v>0.75653223999999997</c:v>
                </c:pt>
                <c:pt idx="87">
                  <c:v>0.75797661000000005</c:v>
                </c:pt>
                <c:pt idx="88">
                  <c:v>0.75932633000000005</c:v>
                </c:pt>
                <c:pt idx="89">
                  <c:v>0.76105566999999996</c:v>
                </c:pt>
                <c:pt idx="90">
                  <c:v>0.76223768999999997</c:v>
                </c:pt>
                <c:pt idx="91">
                  <c:v>0.76344705000000002</c:v>
                </c:pt>
                <c:pt idx="92">
                  <c:v>0.76465640000000001</c:v>
                </c:pt>
                <c:pt idx="93">
                  <c:v>0.76559093</c:v>
                </c:pt>
                <c:pt idx="94">
                  <c:v>0.76680599000000005</c:v>
                </c:pt>
                <c:pt idx="95">
                  <c:v>0.76789543999999998</c:v>
                </c:pt>
                <c:pt idx="96">
                  <c:v>0.76925686999999998</c:v>
                </c:pt>
                <c:pt idx="97">
                  <c:v>0.77022241999999996</c:v>
                </c:pt>
                <c:pt idx="98">
                  <c:v>0.77121213</c:v>
                </c:pt>
                <c:pt idx="99">
                  <c:v>0.77235679999999995</c:v>
                </c:pt>
                <c:pt idx="100">
                  <c:v>0.77341506000000004</c:v>
                </c:pt>
                <c:pt idx="101">
                  <c:v>0.77432601999999995</c:v>
                </c:pt>
                <c:pt idx="102">
                  <c:v>0.77507656999999996</c:v>
                </c:pt>
                <c:pt idx="103">
                  <c:v>0.77608151999999997</c:v>
                </c:pt>
                <c:pt idx="104">
                  <c:v>0.77717904999999998</c:v>
                </c:pt>
                <c:pt idx="105">
                  <c:v>0.77812848000000001</c:v>
                </c:pt>
                <c:pt idx="106">
                  <c:v>0.77903381999999999</c:v>
                </c:pt>
                <c:pt idx="107">
                  <c:v>0.77967341000000001</c:v>
                </c:pt>
              </c:numCache>
            </c:numRef>
          </c:xVal>
          <c:yVal>
            <c:numRef>
              <c:f>'24.72-B737-200'!$P$3:$P$110</c:f>
              <c:numCache>
                <c:formatCode>General</c:formatCode>
                <c:ptCount val="108"/>
                <c:pt idx="0">
                  <c:v>264.47744899999998</c:v>
                </c:pt>
                <c:pt idx="1">
                  <c:v>264.52766100000002</c:v>
                </c:pt>
                <c:pt idx="2">
                  <c:v>264.52766100000002</c:v>
                </c:pt>
                <c:pt idx="3">
                  <c:v>264.52766100000002</c:v>
                </c:pt>
                <c:pt idx="4">
                  <c:v>264.52766100000002</c:v>
                </c:pt>
                <c:pt idx="5">
                  <c:v>264.57225</c:v>
                </c:pt>
                <c:pt idx="6">
                  <c:v>264.59772900000002</c:v>
                </c:pt>
                <c:pt idx="7">
                  <c:v>264.59772900000002</c:v>
                </c:pt>
                <c:pt idx="8">
                  <c:v>264.59772900000002</c:v>
                </c:pt>
                <c:pt idx="9">
                  <c:v>264.59772900000002</c:v>
                </c:pt>
                <c:pt idx="10">
                  <c:v>264.59772900000002</c:v>
                </c:pt>
                <c:pt idx="11">
                  <c:v>264.59772900000002</c:v>
                </c:pt>
                <c:pt idx="12">
                  <c:v>264.59772900000002</c:v>
                </c:pt>
                <c:pt idx="13">
                  <c:v>264.59772900000002</c:v>
                </c:pt>
                <c:pt idx="14">
                  <c:v>264.59772900000002</c:v>
                </c:pt>
                <c:pt idx="15">
                  <c:v>264.59772900000002</c:v>
                </c:pt>
                <c:pt idx="16">
                  <c:v>264.58499</c:v>
                </c:pt>
                <c:pt idx="17">
                  <c:v>264.55313999999998</c:v>
                </c:pt>
                <c:pt idx="18">
                  <c:v>264.52766100000002</c:v>
                </c:pt>
                <c:pt idx="19">
                  <c:v>264.52766100000002</c:v>
                </c:pt>
                <c:pt idx="20">
                  <c:v>264.52766100000002</c:v>
                </c:pt>
                <c:pt idx="21">
                  <c:v>264.52766100000002</c:v>
                </c:pt>
                <c:pt idx="22">
                  <c:v>264.52766100000002</c:v>
                </c:pt>
                <c:pt idx="23">
                  <c:v>264.52766100000002</c:v>
                </c:pt>
                <c:pt idx="24">
                  <c:v>264.52766100000002</c:v>
                </c:pt>
                <c:pt idx="25">
                  <c:v>264.52766100000002</c:v>
                </c:pt>
                <c:pt idx="26">
                  <c:v>264.52766100000002</c:v>
                </c:pt>
                <c:pt idx="27">
                  <c:v>264.47033299999998</c:v>
                </c:pt>
                <c:pt idx="28">
                  <c:v>264.45759299999997</c:v>
                </c:pt>
                <c:pt idx="29">
                  <c:v>264.45759299999997</c:v>
                </c:pt>
                <c:pt idx="30">
                  <c:v>264.45759299999997</c:v>
                </c:pt>
                <c:pt idx="31">
                  <c:v>264.45759299999997</c:v>
                </c:pt>
                <c:pt idx="32">
                  <c:v>264.45759299999997</c:v>
                </c:pt>
                <c:pt idx="33">
                  <c:v>264.45759299999997</c:v>
                </c:pt>
                <c:pt idx="34">
                  <c:v>264.45759299999997</c:v>
                </c:pt>
                <c:pt idx="35">
                  <c:v>264.45759299999997</c:v>
                </c:pt>
                <c:pt idx="36">
                  <c:v>264.45759299999997</c:v>
                </c:pt>
                <c:pt idx="37">
                  <c:v>264.45759299999997</c:v>
                </c:pt>
                <c:pt idx="38">
                  <c:v>264.52129100000002</c:v>
                </c:pt>
                <c:pt idx="39">
                  <c:v>264.60409900000002</c:v>
                </c:pt>
                <c:pt idx="40">
                  <c:v>264.69964599999997</c:v>
                </c:pt>
                <c:pt idx="41">
                  <c:v>264.85252200000002</c:v>
                </c:pt>
                <c:pt idx="42">
                  <c:v>265.03724699999998</c:v>
                </c:pt>
                <c:pt idx="43">
                  <c:v>265.24745100000001</c:v>
                </c:pt>
                <c:pt idx="44">
                  <c:v>265.29840999999999</c:v>
                </c:pt>
                <c:pt idx="45">
                  <c:v>265.36210799999998</c:v>
                </c:pt>
                <c:pt idx="46">
                  <c:v>265.54046399999999</c:v>
                </c:pt>
                <c:pt idx="47">
                  <c:v>265.71244899999999</c:v>
                </c:pt>
                <c:pt idx="48">
                  <c:v>265.85895499999998</c:v>
                </c:pt>
                <c:pt idx="49">
                  <c:v>266.06915900000001</c:v>
                </c:pt>
                <c:pt idx="50">
                  <c:v>266.215665</c:v>
                </c:pt>
                <c:pt idx="51">
                  <c:v>266.457719</c:v>
                </c:pt>
                <c:pt idx="52">
                  <c:v>266.68703199999999</c:v>
                </c:pt>
                <c:pt idx="53">
                  <c:v>266.79531900000001</c:v>
                </c:pt>
                <c:pt idx="54">
                  <c:v>267.09470099999999</c:v>
                </c:pt>
                <c:pt idx="55">
                  <c:v>267.38771300000002</c:v>
                </c:pt>
                <c:pt idx="56">
                  <c:v>267.61702700000001</c:v>
                </c:pt>
                <c:pt idx="57">
                  <c:v>267.86545000000001</c:v>
                </c:pt>
                <c:pt idx="58">
                  <c:v>268.20942100000002</c:v>
                </c:pt>
                <c:pt idx="59">
                  <c:v>268.45784400000002</c:v>
                </c:pt>
                <c:pt idx="60">
                  <c:v>268.78270500000002</c:v>
                </c:pt>
                <c:pt idx="61">
                  <c:v>269.158525</c:v>
                </c:pt>
                <c:pt idx="62">
                  <c:v>269.483386</c:v>
                </c:pt>
                <c:pt idx="63">
                  <c:v>269.820987</c:v>
                </c:pt>
                <c:pt idx="64">
                  <c:v>270.29235399999999</c:v>
                </c:pt>
                <c:pt idx="65">
                  <c:v>270.68091299999998</c:v>
                </c:pt>
                <c:pt idx="66">
                  <c:v>271.08858199999997</c:v>
                </c:pt>
                <c:pt idx="67">
                  <c:v>271.57905899999997</c:v>
                </c:pt>
                <c:pt idx="68">
                  <c:v>272.01857699999999</c:v>
                </c:pt>
                <c:pt idx="69">
                  <c:v>272.56638199999998</c:v>
                </c:pt>
                <c:pt idx="70">
                  <c:v>273.06322799999998</c:v>
                </c:pt>
                <c:pt idx="71">
                  <c:v>273.668362</c:v>
                </c:pt>
                <c:pt idx="72">
                  <c:v>274.29897499999998</c:v>
                </c:pt>
                <c:pt idx="73">
                  <c:v>274.85951999999997</c:v>
                </c:pt>
                <c:pt idx="74">
                  <c:v>275.59841899999998</c:v>
                </c:pt>
                <c:pt idx="75">
                  <c:v>276.29910000000001</c:v>
                </c:pt>
                <c:pt idx="76">
                  <c:v>277.01252099999999</c:v>
                </c:pt>
                <c:pt idx="77">
                  <c:v>277.71957200000003</c:v>
                </c:pt>
                <c:pt idx="78">
                  <c:v>278.44573200000002</c:v>
                </c:pt>
                <c:pt idx="79">
                  <c:v>279.10257000000001</c:v>
                </c:pt>
                <c:pt idx="80">
                  <c:v>280.01420100000001</c:v>
                </c:pt>
                <c:pt idx="81">
                  <c:v>281.11130300000002</c:v>
                </c:pt>
                <c:pt idx="82">
                  <c:v>281.997972</c:v>
                </c:pt>
                <c:pt idx="83">
                  <c:v>282.910751</c:v>
                </c:pt>
                <c:pt idx="84">
                  <c:v>283.907422</c:v>
                </c:pt>
                <c:pt idx="85">
                  <c:v>285.12539099999998</c:v>
                </c:pt>
                <c:pt idx="86">
                  <c:v>286.41893399999998</c:v>
                </c:pt>
                <c:pt idx="87">
                  <c:v>287.78605900000002</c:v>
                </c:pt>
                <c:pt idx="88">
                  <c:v>289.09162199999997</c:v>
                </c:pt>
                <c:pt idx="89">
                  <c:v>290.62549999999999</c:v>
                </c:pt>
                <c:pt idx="90">
                  <c:v>292.03854000000001</c:v>
                </c:pt>
                <c:pt idx="91">
                  <c:v>293.40770800000001</c:v>
                </c:pt>
                <c:pt idx="92">
                  <c:v>294.77687600000002</c:v>
                </c:pt>
                <c:pt idx="93">
                  <c:v>295.93973399999999</c:v>
                </c:pt>
                <c:pt idx="94">
                  <c:v>297.53380900000002</c:v>
                </c:pt>
                <c:pt idx="95">
                  <c:v>299.13119799999998</c:v>
                </c:pt>
                <c:pt idx="96">
                  <c:v>300.74213300000002</c:v>
                </c:pt>
                <c:pt idx="97">
                  <c:v>302.25185800000003</c:v>
                </c:pt>
                <c:pt idx="98">
                  <c:v>303.63566500000002</c:v>
                </c:pt>
                <c:pt idx="99">
                  <c:v>305.07309800000002</c:v>
                </c:pt>
                <c:pt idx="100">
                  <c:v>306.75176499999998</c:v>
                </c:pt>
                <c:pt idx="101">
                  <c:v>308.31643000000003</c:v>
                </c:pt>
                <c:pt idx="102">
                  <c:v>309.82342</c:v>
                </c:pt>
                <c:pt idx="103">
                  <c:v>311.333145</c:v>
                </c:pt>
                <c:pt idx="104">
                  <c:v>313.07706200000001</c:v>
                </c:pt>
                <c:pt idx="105">
                  <c:v>314.65637500000003</c:v>
                </c:pt>
                <c:pt idx="106">
                  <c:v>316.128286</c:v>
                </c:pt>
                <c:pt idx="107">
                  <c:v>317.791403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3BC-C74D-90E2-F8AED6958B14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'24.72-B737-200'!$O$3:$O$110</c:f>
              <c:numCache>
                <c:formatCode>General</c:formatCode>
                <c:ptCount val="108"/>
                <c:pt idx="0">
                  <c:v>0.50024634000000001</c:v>
                </c:pt>
                <c:pt idx="1">
                  <c:v>0.50331678000000002</c:v>
                </c:pt>
                <c:pt idx="2">
                  <c:v>0.50638731999999997</c:v>
                </c:pt>
                <c:pt idx="3">
                  <c:v>0.50945786000000004</c:v>
                </c:pt>
                <c:pt idx="4">
                  <c:v>0.5125284</c:v>
                </c:pt>
                <c:pt idx="5">
                  <c:v>0.51559885000000005</c:v>
                </c:pt>
                <c:pt idx="6">
                  <c:v>0.51866933999999998</c:v>
                </c:pt>
                <c:pt idx="7">
                  <c:v>0.52173988000000004</c:v>
                </c:pt>
                <c:pt idx="8">
                  <c:v>0.52481042</c:v>
                </c:pt>
                <c:pt idx="9">
                  <c:v>0.52788095999999995</c:v>
                </c:pt>
                <c:pt idx="10">
                  <c:v>0.53095150000000002</c:v>
                </c:pt>
                <c:pt idx="11">
                  <c:v>0.53402203000000004</c:v>
                </c:pt>
                <c:pt idx="12">
                  <c:v>0.53709256999999999</c:v>
                </c:pt>
                <c:pt idx="13">
                  <c:v>0.54016310999999995</c:v>
                </c:pt>
                <c:pt idx="14">
                  <c:v>0.54323365000000001</c:v>
                </c:pt>
                <c:pt idx="15">
                  <c:v>0.54630418999999997</c:v>
                </c:pt>
                <c:pt idx="16">
                  <c:v>0.54937475999999996</c:v>
                </c:pt>
                <c:pt idx="17">
                  <c:v>0.55244536</c:v>
                </c:pt>
                <c:pt idx="18">
                  <c:v>0.55551594999999998</c:v>
                </c:pt>
                <c:pt idx="19">
                  <c:v>0.55858649000000005</c:v>
                </c:pt>
                <c:pt idx="20">
                  <c:v>0.56165703</c:v>
                </c:pt>
                <c:pt idx="21">
                  <c:v>0.56472756999999996</c:v>
                </c:pt>
                <c:pt idx="22">
                  <c:v>0.56779811000000002</c:v>
                </c:pt>
                <c:pt idx="23">
                  <c:v>0.57086864999999998</c:v>
                </c:pt>
                <c:pt idx="24">
                  <c:v>0.57393919000000004</c:v>
                </c:pt>
                <c:pt idx="25">
                  <c:v>0.57700973</c:v>
                </c:pt>
                <c:pt idx="26">
                  <c:v>0.58008026999999995</c:v>
                </c:pt>
                <c:pt idx="27">
                  <c:v>0.58315092000000002</c:v>
                </c:pt>
                <c:pt idx="28">
                  <c:v>0.58622149000000001</c:v>
                </c:pt>
                <c:pt idx="29">
                  <c:v>0.58929202999999997</c:v>
                </c:pt>
                <c:pt idx="30">
                  <c:v>0.59236257000000003</c:v>
                </c:pt>
                <c:pt idx="31">
                  <c:v>0.59543310999999999</c:v>
                </c:pt>
                <c:pt idx="32">
                  <c:v>0.59850365000000005</c:v>
                </c:pt>
                <c:pt idx="33">
                  <c:v>0.60157417999999996</c:v>
                </c:pt>
                <c:pt idx="34">
                  <c:v>0.60464472000000002</c:v>
                </c:pt>
                <c:pt idx="35">
                  <c:v>0.60771525999999998</c:v>
                </c:pt>
                <c:pt idx="36">
                  <c:v>0.61078580000000005</c:v>
                </c:pt>
                <c:pt idx="37">
                  <c:v>0.61385634</c:v>
                </c:pt>
                <c:pt idx="38">
                  <c:v>0.61692674999999997</c:v>
                </c:pt>
                <c:pt idx="39">
                  <c:v>0.61999713000000001</c:v>
                </c:pt>
                <c:pt idx="40">
                  <c:v>0.62306746999999996</c:v>
                </c:pt>
                <c:pt idx="41">
                  <c:v>0.62613770000000002</c:v>
                </c:pt>
                <c:pt idx="42">
                  <c:v>0.62920787</c:v>
                </c:pt>
                <c:pt idx="43">
                  <c:v>0.63227798000000002</c:v>
                </c:pt>
                <c:pt idx="44">
                  <c:v>0.63534842000000002</c:v>
                </c:pt>
                <c:pt idx="45">
                  <c:v>0.63841882999999999</c:v>
                </c:pt>
                <c:pt idx="46">
                  <c:v>0.64148901000000003</c:v>
                </c:pt>
                <c:pt idx="47">
                  <c:v>0.6445592</c:v>
                </c:pt>
                <c:pt idx="48">
                  <c:v>0.64762945000000005</c:v>
                </c:pt>
                <c:pt idx="49">
                  <c:v>0.65069955999999995</c:v>
                </c:pt>
                <c:pt idx="50">
                  <c:v>0.65376979999999996</c:v>
                </c:pt>
                <c:pt idx="51">
                  <c:v>0.65683985</c:v>
                </c:pt>
                <c:pt idx="52">
                  <c:v>0.65990992999999998</c:v>
                </c:pt>
                <c:pt idx="53">
                  <c:v>0.66298025000000005</c:v>
                </c:pt>
                <c:pt idx="54">
                  <c:v>0.66605018999999999</c:v>
                </c:pt>
                <c:pt idx="55">
                  <c:v>0.66912013000000004</c:v>
                </c:pt>
                <c:pt idx="56">
                  <c:v>0.67219021000000001</c:v>
                </c:pt>
                <c:pt idx="57">
                  <c:v>0.67526025000000001</c:v>
                </c:pt>
                <c:pt idx="58">
                  <c:v>0.67833009</c:v>
                </c:pt>
                <c:pt idx="59">
                  <c:v>0.68140012999999999</c:v>
                </c:pt>
                <c:pt idx="60">
                  <c:v>0.68447000999999996</c:v>
                </c:pt>
                <c:pt idx="61">
                  <c:v>0.68753978999999998</c:v>
                </c:pt>
                <c:pt idx="62">
                  <c:v>0.69060966999999995</c:v>
                </c:pt>
                <c:pt idx="63">
                  <c:v>0.69367953000000004</c:v>
                </c:pt>
                <c:pt idx="64">
                  <c:v>0.69674912</c:v>
                </c:pt>
                <c:pt idx="65">
                  <c:v>0.69981886999999998</c:v>
                </c:pt>
                <c:pt idx="66">
                  <c:v>0.70288859000000004</c:v>
                </c:pt>
                <c:pt idx="67">
                  <c:v>0.70595814000000001</c:v>
                </c:pt>
                <c:pt idx="68">
                  <c:v>0.70902779000000005</c:v>
                </c:pt>
                <c:pt idx="69">
                  <c:v>0.71209721999999998</c:v>
                </c:pt>
                <c:pt idx="70">
                  <c:v>0.71516676000000001</c:v>
                </c:pt>
                <c:pt idx="71">
                  <c:v>0.71823608000000005</c:v>
                </c:pt>
                <c:pt idx="72">
                  <c:v>0.72130534000000002</c:v>
                </c:pt>
                <c:pt idx="73">
                  <c:v>0.72437474999999996</c:v>
                </c:pt>
                <c:pt idx="74">
                  <c:v>0.72744379000000003</c:v>
                </c:pt>
                <c:pt idx="75">
                  <c:v>0.73051292000000001</c:v>
                </c:pt>
                <c:pt idx="76">
                  <c:v>0.73358201999999995</c:v>
                </c:pt>
                <c:pt idx="77">
                  <c:v>0.73665113000000004</c:v>
                </c:pt>
                <c:pt idx="78">
                  <c:v>0.73972020000000005</c:v>
                </c:pt>
                <c:pt idx="79">
                  <c:v>0.74248638</c:v>
                </c:pt>
                <c:pt idx="80">
                  <c:v>0.74555508000000004</c:v>
                </c:pt>
                <c:pt idx="81">
                  <c:v>0.74771430999999999</c:v>
                </c:pt>
                <c:pt idx="82">
                  <c:v>0.74953069999999999</c:v>
                </c:pt>
                <c:pt idx="83">
                  <c:v>0.75134703999999997</c:v>
                </c:pt>
                <c:pt idx="84">
                  <c:v>0.75306388000000002</c:v>
                </c:pt>
                <c:pt idx="85">
                  <c:v>0.75496761000000001</c:v>
                </c:pt>
                <c:pt idx="86">
                  <c:v>0.75653223999999997</c:v>
                </c:pt>
                <c:pt idx="87">
                  <c:v>0.75797661000000005</c:v>
                </c:pt>
                <c:pt idx="88">
                  <c:v>0.75932633000000005</c:v>
                </c:pt>
                <c:pt idx="89">
                  <c:v>0.76105566999999996</c:v>
                </c:pt>
                <c:pt idx="90">
                  <c:v>0.76223768999999997</c:v>
                </c:pt>
                <c:pt idx="91">
                  <c:v>0.76344705000000002</c:v>
                </c:pt>
                <c:pt idx="92">
                  <c:v>0.76465640000000001</c:v>
                </c:pt>
                <c:pt idx="93">
                  <c:v>0.76559093</c:v>
                </c:pt>
                <c:pt idx="94">
                  <c:v>0.76680599000000005</c:v>
                </c:pt>
                <c:pt idx="95">
                  <c:v>0.76789543999999998</c:v>
                </c:pt>
                <c:pt idx="96">
                  <c:v>0.76925686999999998</c:v>
                </c:pt>
                <c:pt idx="97">
                  <c:v>0.77022241999999996</c:v>
                </c:pt>
                <c:pt idx="98">
                  <c:v>0.77121213</c:v>
                </c:pt>
                <c:pt idx="99">
                  <c:v>0.77235679999999995</c:v>
                </c:pt>
                <c:pt idx="100">
                  <c:v>0.77341506000000004</c:v>
                </c:pt>
                <c:pt idx="101">
                  <c:v>0.77432601999999995</c:v>
                </c:pt>
                <c:pt idx="102">
                  <c:v>0.77507656999999996</c:v>
                </c:pt>
                <c:pt idx="103">
                  <c:v>0.77608151999999997</c:v>
                </c:pt>
                <c:pt idx="104">
                  <c:v>0.77717904999999998</c:v>
                </c:pt>
                <c:pt idx="105">
                  <c:v>0.77812848000000001</c:v>
                </c:pt>
                <c:pt idx="106">
                  <c:v>0.77903381999999999</c:v>
                </c:pt>
                <c:pt idx="107">
                  <c:v>0.77967341000000001</c:v>
                </c:pt>
              </c:numCache>
            </c:numRef>
          </c:xVal>
          <c:yVal>
            <c:numRef>
              <c:f>'24.72-B737-200'!$Q$3:$Q$110</c:f>
              <c:numCache>
                <c:formatCode>General</c:formatCode>
                <c:ptCount val="108"/>
                <c:pt idx="0">
                  <c:v>264.44152857481095</c:v>
                </c:pt>
                <c:pt idx="1">
                  <c:v>264.44279158036852</c:v>
                </c:pt>
                <c:pt idx="2">
                  <c:v>264.444218522195</c:v>
                </c:pt>
                <c:pt idx="3">
                  <c:v>264.44582771617019</c:v>
                </c:pt>
                <c:pt idx="4">
                  <c:v>264.4476392576741</c:v>
                </c:pt>
                <c:pt idx="5">
                  <c:v>264.44967505636635</c:v>
                </c:pt>
                <c:pt idx="6">
                  <c:v>264.45195918722385</c:v>
                </c:pt>
                <c:pt idx="7">
                  <c:v>264.45451784068604</c:v>
                </c:pt>
                <c:pt idx="8">
                  <c:v>264.45737949545048</c:v>
                </c:pt>
                <c:pt idx="9">
                  <c:v>264.46057518054374</c:v>
                </c:pt>
                <c:pt idx="10">
                  <c:v>264.46413862491431</c:v>
                </c:pt>
                <c:pt idx="11">
                  <c:v>264.46810643968297</c:v>
                </c:pt>
                <c:pt idx="12">
                  <c:v>264.47251837876127</c:v>
                </c:pt>
                <c:pt idx="13">
                  <c:v>264.47741748155102</c:v>
                </c:pt>
                <c:pt idx="14">
                  <c:v>264.48285035628129</c:v>
                </c:pt>
                <c:pt idx="15">
                  <c:v>264.4888674146606</c:v>
                </c:pt>
                <c:pt idx="16">
                  <c:v>264.49552320166293</c:v>
                </c:pt>
                <c:pt idx="17">
                  <c:v>264.50287655703426</c:v>
                </c:pt>
                <c:pt idx="18">
                  <c:v>264.51099084828235</c:v>
                </c:pt>
                <c:pt idx="19">
                  <c:v>264.51993434735334</c:v>
                </c:pt>
                <c:pt idx="20">
                  <c:v>264.52978085239886</c:v>
                </c:pt>
                <c:pt idx="21">
                  <c:v>264.54060965751387</c:v>
                </c:pt>
                <c:pt idx="22">
                  <c:v>264.55250604703292</c:v>
                </c:pt>
                <c:pt idx="23">
                  <c:v>264.5655616859911</c:v>
                </c:pt>
                <c:pt idx="24">
                  <c:v>264.57987503395248</c:v>
                </c:pt>
                <c:pt idx="25">
                  <c:v>264.59555178378946</c:v>
                </c:pt>
                <c:pt idx="26">
                  <c:v>264.612705327149</c:v>
                </c:pt>
                <c:pt idx="27">
                  <c:v>264.63145795044676</c:v>
                </c:pt>
                <c:pt idx="28">
                  <c:v>264.65193882524289</c:v>
                </c:pt>
                <c:pt idx="29">
                  <c:v>264.67428777266269</c:v>
                </c:pt>
                <c:pt idx="30">
                  <c:v>264.69865443067783</c:v>
                </c:pt>
                <c:pt idx="31">
                  <c:v>264.7251987462256</c:v>
                </c:pt>
                <c:pt idx="32">
                  <c:v>264.75409183988478</c:v>
                </c:pt>
                <c:pt idx="33">
                  <c:v>264.78551661744586</c:v>
                </c:pt>
                <c:pt idx="34">
                  <c:v>264.81966895451393</c:v>
                </c:pt>
                <c:pt idx="35">
                  <c:v>264.85675790370567</c:v>
                </c:pt>
                <c:pt idx="36">
                  <c:v>264.8970069733474</c:v>
                </c:pt>
                <c:pt idx="37">
                  <c:v>264.94065497098848</c:v>
                </c:pt>
                <c:pt idx="38">
                  <c:v>264.98795493057446</c:v>
                </c:pt>
                <c:pt idx="39">
                  <c:v>265.03918058569587</c:v>
                </c:pt>
                <c:pt idx="40">
                  <c:v>265.09462266504721</c:v>
                </c:pt>
                <c:pt idx="41">
                  <c:v>265.15459042600219</c:v>
                </c:pt>
                <c:pt idx="42">
                  <c:v>265.21941646322063</c:v>
                </c:pt>
                <c:pt idx="43">
                  <c:v>265.28945512358661</c:v>
                </c:pt>
                <c:pt idx="44">
                  <c:v>265.3650949483951</c:v>
                </c:pt>
                <c:pt idx="45">
                  <c:v>265.44673287220985</c:v>
                </c:pt>
                <c:pt idx="46">
                  <c:v>265.5347956439864</c:v>
                </c:pt>
                <c:pt idx="47">
                  <c:v>265.6297522080261</c:v>
                </c:pt>
                <c:pt idx="48">
                  <c:v>265.7320993035583</c:v>
                </c:pt>
                <c:pt idx="49">
                  <c:v>265.84235955783777</c:v>
                </c:pt>
                <c:pt idx="50">
                  <c:v>265.96110959725002</c:v>
                </c:pt>
                <c:pt idx="51">
                  <c:v>266.08894403473442</c:v>
                </c:pt>
                <c:pt idx="52">
                  <c:v>266.22652213441791</c:v>
                </c:pt>
                <c:pt idx="53">
                  <c:v>266.37455268891335</c:v>
                </c:pt>
                <c:pt idx="54">
                  <c:v>266.53375424948661</c:v>
                </c:pt>
                <c:pt idx="55">
                  <c:v>266.7049491242982</c:v>
                </c:pt>
                <c:pt idx="56">
                  <c:v>266.88901113576736</c:v>
                </c:pt>
                <c:pt idx="57">
                  <c:v>267.08686126044864</c:v>
                </c:pt>
                <c:pt idx="58">
                  <c:v>267.29949060711562</c:v>
                </c:pt>
                <c:pt idx="59">
                  <c:v>267.52800878580524</c:v>
                </c:pt>
                <c:pt idx="60">
                  <c:v>267.77355756215491</c:v>
                </c:pt>
                <c:pt idx="61">
                  <c:v>268.03740268685959</c:v>
                </c:pt>
                <c:pt idx="62">
                  <c:v>268.32094258766256</c:v>
                </c:pt>
                <c:pt idx="63">
                  <c:v>268.62585805368838</c:v>
                </c:pt>
                <c:pt idx="64">
                  <c:v>268.95434308784832</c:v>
                </c:pt>
                <c:pt idx="65">
                  <c:v>269.30923228344636</c:v>
                </c:pt>
                <c:pt idx="66">
                  <c:v>269.6938790061181</c:v>
                </c:pt>
                <c:pt idx="67">
                  <c:v>270.1122380341925</c:v>
                </c:pt>
                <c:pt idx="68">
                  <c:v>270.56894293952519</c:v>
                </c:pt>
                <c:pt idx="69">
                  <c:v>271.06918763036265</c:v>
                </c:pt>
                <c:pt idx="70">
                  <c:v>271.61894127353764</c:v>
                </c:pt>
                <c:pt idx="71">
                  <c:v>272.22476461822549</c:v>
                </c:pt>
                <c:pt idx="72">
                  <c:v>272.89404580947615</c:v>
                </c:pt>
                <c:pt idx="73">
                  <c:v>273.6349832606731</c:v>
                </c:pt>
                <c:pt idx="74">
                  <c:v>274.45642725303526</c:v>
                </c:pt>
                <c:pt idx="75">
                  <c:v>275.3683671574035</c:v>
                </c:pt>
                <c:pt idx="76">
                  <c:v>276.38161036026253</c:v>
                </c:pt>
                <c:pt idx="77">
                  <c:v>277.50805524317286</c:v>
                </c:pt>
                <c:pt idx="78">
                  <c:v>278.76071128557317</c:v>
                </c:pt>
                <c:pt idx="79">
                  <c:v>280.00970863122313</c:v>
                </c:pt>
                <c:pt idx="80">
                  <c:v>281.54273519753099</c:v>
                </c:pt>
                <c:pt idx="81">
                  <c:v>282.72321880624503</c:v>
                </c:pt>
                <c:pt idx="82">
                  <c:v>283.78678124883669</c:v>
                </c:pt>
                <c:pt idx="83">
                  <c:v>284.91909723645801</c:v>
                </c:pt>
                <c:pt idx="84">
                  <c:v>286.05655039142817</c:v>
                </c:pt>
                <c:pt idx="85">
                  <c:v>287.39897409250989</c:v>
                </c:pt>
                <c:pt idx="86">
                  <c:v>288.5700282053748</c:v>
                </c:pt>
                <c:pt idx="87">
                  <c:v>289.70843612292447</c:v>
                </c:pt>
                <c:pt idx="88">
                  <c:v>290.82455109796018</c:v>
                </c:pt>
                <c:pt idx="89">
                  <c:v>292.33236674743574</c:v>
                </c:pt>
                <c:pt idx="90">
                  <c:v>293.41577153720795</c:v>
                </c:pt>
                <c:pt idx="91">
                  <c:v>294.57077670353789</c:v>
                </c:pt>
                <c:pt idx="92">
                  <c:v>295.77486952983963</c:v>
                </c:pt>
                <c:pt idx="93">
                  <c:v>296.740320007371</c:v>
                </c:pt>
                <c:pt idx="94">
                  <c:v>298.0430442656625</c:v>
                </c:pt>
                <c:pt idx="95">
                  <c:v>299.25852523516346</c:v>
                </c:pt>
                <c:pt idx="96">
                  <c:v>300.84334606004541</c:v>
                </c:pt>
                <c:pt idx="97">
                  <c:v>302.01359514313219</c:v>
                </c:pt>
                <c:pt idx="98">
                  <c:v>303.2546426770258</c:v>
                </c:pt>
                <c:pt idx="99">
                  <c:v>304.74449517590517</c:v>
                </c:pt>
                <c:pt idx="100">
                  <c:v>306.1760266856233</c:v>
                </c:pt>
                <c:pt idx="101">
                  <c:v>307.45166633550946</c:v>
                </c:pt>
                <c:pt idx="102">
                  <c:v>308.53390977671319</c:v>
                </c:pt>
                <c:pt idx="103">
                  <c:v>310.02874230155402</c:v>
                </c:pt>
                <c:pt idx="104">
                  <c:v>311.72346746209814</c:v>
                </c:pt>
                <c:pt idx="105">
                  <c:v>313.24408978485394</c:v>
                </c:pt>
                <c:pt idx="106">
                  <c:v>314.7432124068938</c:v>
                </c:pt>
                <c:pt idx="107">
                  <c:v>315.83221413416061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E0-8C47-A0BA-E1FED28BD0C9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'24.72-B737-200'!$I$3:$I$106</c:f>
              <c:numCache>
                <c:formatCode>General</c:formatCode>
                <c:ptCount val="104"/>
                <c:pt idx="0">
                  <c:v>0.52728512000000005</c:v>
                </c:pt>
                <c:pt idx="1">
                  <c:v>0.53065872000000003</c:v>
                </c:pt>
                <c:pt idx="2">
                  <c:v>0.53403215999999998</c:v>
                </c:pt>
                <c:pt idx="3">
                  <c:v>0.53740584000000002</c:v>
                </c:pt>
                <c:pt idx="4">
                  <c:v>0.54077971000000002</c:v>
                </c:pt>
                <c:pt idx="5">
                  <c:v>0.54385024999999998</c:v>
                </c:pt>
                <c:pt idx="6">
                  <c:v>0.54692079000000005</c:v>
                </c:pt>
                <c:pt idx="7">
                  <c:v>0.54999133</c:v>
                </c:pt>
                <c:pt idx="8">
                  <c:v>0.55306186999999996</c:v>
                </c:pt>
                <c:pt idx="9">
                  <c:v>0.55613241000000002</c:v>
                </c:pt>
                <c:pt idx="10">
                  <c:v>0.55920294999999998</c:v>
                </c:pt>
                <c:pt idx="11">
                  <c:v>0.56227349000000004</c:v>
                </c:pt>
                <c:pt idx="12">
                  <c:v>0.56534403</c:v>
                </c:pt>
                <c:pt idx="13">
                  <c:v>0.56841456999999995</c:v>
                </c:pt>
                <c:pt idx="14">
                  <c:v>0.57148511000000002</c:v>
                </c:pt>
                <c:pt idx="15">
                  <c:v>0.57455564999999997</c:v>
                </c:pt>
                <c:pt idx="16">
                  <c:v>0.57762619000000004</c:v>
                </c:pt>
                <c:pt idx="17">
                  <c:v>0.58069672999999999</c:v>
                </c:pt>
                <c:pt idx="18">
                  <c:v>0.58376726000000001</c:v>
                </c:pt>
                <c:pt idx="19">
                  <c:v>0.58683779999999997</c:v>
                </c:pt>
                <c:pt idx="20">
                  <c:v>0.58990834000000003</c:v>
                </c:pt>
                <c:pt idx="21">
                  <c:v>0.59297900000000003</c:v>
                </c:pt>
                <c:pt idx="22">
                  <c:v>0.59604955999999998</c:v>
                </c:pt>
                <c:pt idx="23">
                  <c:v>0.59912012000000003</c:v>
                </c:pt>
                <c:pt idx="24">
                  <c:v>0.60219078000000004</c:v>
                </c:pt>
                <c:pt idx="25">
                  <c:v>0.60526131999999999</c:v>
                </c:pt>
                <c:pt idx="26">
                  <c:v>0.60833190000000004</c:v>
                </c:pt>
                <c:pt idx="27">
                  <c:v>0.61140254000000005</c:v>
                </c:pt>
                <c:pt idx="28">
                  <c:v>0.61447308</c:v>
                </c:pt>
                <c:pt idx="29">
                  <c:v>0.61754361999999996</c:v>
                </c:pt>
                <c:pt idx="30">
                  <c:v>0.62061414000000004</c:v>
                </c:pt>
                <c:pt idx="31">
                  <c:v>0.62368456000000005</c:v>
                </c:pt>
                <c:pt idx="32">
                  <c:v>0.62675510000000001</c:v>
                </c:pt>
                <c:pt idx="33">
                  <c:v>0.62982563999999996</c:v>
                </c:pt>
                <c:pt idx="34">
                  <c:v>0.63289616999999998</c:v>
                </c:pt>
                <c:pt idx="35">
                  <c:v>0.63596651000000004</c:v>
                </c:pt>
                <c:pt idx="36">
                  <c:v>0.63903697000000004</c:v>
                </c:pt>
                <c:pt idx="37">
                  <c:v>0.64210747000000001</c:v>
                </c:pt>
                <c:pt idx="38">
                  <c:v>0.64548064999999999</c:v>
                </c:pt>
                <c:pt idx="39">
                  <c:v>0.64855105999999996</c:v>
                </c:pt>
                <c:pt idx="40">
                  <c:v>0.65131844000000005</c:v>
                </c:pt>
                <c:pt idx="41">
                  <c:v>0.65438876999999995</c:v>
                </c:pt>
                <c:pt idx="42">
                  <c:v>0.65745911999999995</c:v>
                </c:pt>
                <c:pt idx="43">
                  <c:v>0.66052920999999998</c:v>
                </c:pt>
                <c:pt idx="44">
                  <c:v>0.66359957000000003</c:v>
                </c:pt>
                <c:pt idx="45">
                  <c:v>0.66666972999999996</c:v>
                </c:pt>
                <c:pt idx="46">
                  <c:v>0.66974014999999998</c:v>
                </c:pt>
                <c:pt idx="47">
                  <c:v>0.67281024</c:v>
                </c:pt>
                <c:pt idx="48">
                  <c:v>0.67588048999999994</c:v>
                </c:pt>
                <c:pt idx="49">
                  <c:v>0.67895079999999997</c:v>
                </c:pt>
                <c:pt idx="50">
                  <c:v>0.68202076</c:v>
                </c:pt>
                <c:pt idx="51">
                  <c:v>0.68509098999999996</c:v>
                </c:pt>
                <c:pt idx="52">
                  <c:v>0.68816105999999999</c:v>
                </c:pt>
                <c:pt idx="53">
                  <c:v>0.69123122999999997</c:v>
                </c:pt>
                <c:pt idx="54">
                  <c:v>0.69430137000000003</c:v>
                </c:pt>
                <c:pt idx="55">
                  <c:v>0.69737128000000004</c:v>
                </c:pt>
                <c:pt idx="56">
                  <c:v>0.70044150000000005</c:v>
                </c:pt>
                <c:pt idx="57">
                  <c:v>0.70351143000000005</c:v>
                </c:pt>
                <c:pt idx="58">
                  <c:v>0.70658133000000001</c:v>
                </c:pt>
                <c:pt idx="59">
                  <c:v>0.70965129000000005</c:v>
                </c:pt>
                <c:pt idx="60">
                  <c:v>0.71272120999999999</c:v>
                </c:pt>
                <c:pt idx="61">
                  <c:v>0.71579092</c:v>
                </c:pt>
                <c:pt idx="62">
                  <c:v>0.71886074</c:v>
                </c:pt>
                <c:pt idx="63">
                  <c:v>0.72193046000000005</c:v>
                </c:pt>
                <c:pt idx="64">
                  <c:v>0.72500023000000002</c:v>
                </c:pt>
                <c:pt idx="65">
                  <c:v>0.72806998000000001</c:v>
                </c:pt>
                <c:pt idx="66">
                  <c:v>0.73113969999999995</c:v>
                </c:pt>
                <c:pt idx="67">
                  <c:v>0.73420923999999999</c:v>
                </c:pt>
                <c:pt idx="68">
                  <c:v>0.73727883999999999</c:v>
                </c:pt>
                <c:pt idx="69">
                  <c:v>0.74034825999999998</c:v>
                </c:pt>
                <c:pt idx="70">
                  <c:v>0.74341780000000002</c:v>
                </c:pt>
                <c:pt idx="71">
                  <c:v>0.74648720999999996</c:v>
                </c:pt>
                <c:pt idx="72">
                  <c:v>0.74925372999999995</c:v>
                </c:pt>
                <c:pt idx="73">
                  <c:v>0.75262596999999998</c:v>
                </c:pt>
                <c:pt idx="74">
                  <c:v>0.75569520999999995</c:v>
                </c:pt>
                <c:pt idx="75">
                  <c:v>0.75876436999999997</c:v>
                </c:pt>
                <c:pt idx="76">
                  <c:v>0.76183323999999997</c:v>
                </c:pt>
                <c:pt idx="77">
                  <c:v>0.76429643999999997</c:v>
                </c:pt>
                <c:pt idx="78">
                  <c:v>0.76706246</c:v>
                </c:pt>
                <c:pt idx="79">
                  <c:v>0.76989735000000004</c:v>
                </c:pt>
                <c:pt idx="80">
                  <c:v>0.77194728999999995</c:v>
                </c:pt>
                <c:pt idx="81">
                  <c:v>0.77410661000000003</c:v>
                </c:pt>
                <c:pt idx="82">
                  <c:v>0.77601056000000002</c:v>
                </c:pt>
                <c:pt idx="83">
                  <c:v>0.77789207999999999</c:v>
                </c:pt>
                <c:pt idx="84">
                  <c:v>0.77975969000000001</c:v>
                </c:pt>
                <c:pt idx="85">
                  <c:v>0.78119864000000006</c:v>
                </c:pt>
                <c:pt idx="86">
                  <c:v>0.78267728999999997</c:v>
                </c:pt>
                <c:pt idx="87">
                  <c:v>0.78413896000000005</c:v>
                </c:pt>
                <c:pt idx="88">
                  <c:v>0.78541448999999997</c:v>
                </c:pt>
                <c:pt idx="89">
                  <c:v>0.78666769000000003</c:v>
                </c:pt>
                <c:pt idx="90">
                  <c:v>0.78789368000000004</c:v>
                </c:pt>
                <c:pt idx="91">
                  <c:v>0.78898678</c:v>
                </c:pt>
                <c:pt idx="92">
                  <c:v>0.79009956000000003</c:v>
                </c:pt>
                <c:pt idx="93">
                  <c:v>0.79121293999999998</c:v>
                </c:pt>
                <c:pt idx="94">
                  <c:v>0.79243441999999997</c:v>
                </c:pt>
                <c:pt idx="95">
                  <c:v>0.79343887999999996</c:v>
                </c:pt>
                <c:pt idx="96">
                  <c:v>0.79462255000000004</c:v>
                </c:pt>
                <c:pt idx="97">
                  <c:v>0.79555766999999999</c:v>
                </c:pt>
                <c:pt idx="98">
                  <c:v>0.79631200000000002</c:v>
                </c:pt>
                <c:pt idx="99">
                  <c:v>0.79710892</c:v>
                </c:pt>
                <c:pt idx="100">
                  <c:v>0.79804976999999999</c:v>
                </c:pt>
                <c:pt idx="101">
                  <c:v>0.79884127999999999</c:v>
                </c:pt>
                <c:pt idx="102">
                  <c:v>0.79964301000000004</c:v>
                </c:pt>
                <c:pt idx="103">
                  <c:v>0.80016034999999996</c:v>
                </c:pt>
              </c:numCache>
            </c:numRef>
          </c:xVal>
          <c:yVal>
            <c:numRef>
              <c:f>'24.72-B737-200'!$J$3:$J$106</c:f>
              <c:numCache>
                <c:formatCode>General</c:formatCode>
                <c:ptCount val="104"/>
                <c:pt idx="0">
                  <c:v>235.882552</c:v>
                </c:pt>
                <c:pt idx="1">
                  <c:v>235.869812</c:v>
                </c:pt>
                <c:pt idx="2">
                  <c:v>235.93276399999999</c:v>
                </c:pt>
                <c:pt idx="3">
                  <c:v>235.88180600000001</c:v>
                </c:pt>
                <c:pt idx="4">
                  <c:v>235.72967600000001</c:v>
                </c:pt>
                <c:pt idx="5">
                  <c:v>235.72967600000001</c:v>
                </c:pt>
                <c:pt idx="6">
                  <c:v>235.72967600000001</c:v>
                </c:pt>
                <c:pt idx="7">
                  <c:v>235.72967600000001</c:v>
                </c:pt>
                <c:pt idx="8">
                  <c:v>235.72967600000001</c:v>
                </c:pt>
                <c:pt idx="9">
                  <c:v>235.72967600000001</c:v>
                </c:pt>
                <c:pt idx="10">
                  <c:v>235.72967600000001</c:v>
                </c:pt>
                <c:pt idx="11">
                  <c:v>235.72967600000001</c:v>
                </c:pt>
                <c:pt idx="12">
                  <c:v>235.72967600000001</c:v>
                </c:pt>
                <c:pt idx="13">
                  <c:v>235.72967600000001</c:v>
                </c:pt>
                <c:pt idx="14">
                  <c:v>235.72967600000001</c:v>
                </c:pt>
                <c:pt idx="15">
                  <c:v>235.72967600000001</c:v>
                </c:pt>
                <c:pt idx="16">
                  <c:v>235.72967600000001</c:v>
                </c:pt>
                <c:pt idx="17">
                  <c:v>235.72967600000001</c:v>
                </c:pt>
                <c:pt idx="18">
                  <c:v>235.72967600000001</c:v>
                </c:pt>
                <c:pt idx="19">
                  <c:v>235.72967600000001</c:v>
                </c:pt>
                <c:pt idx="20">
                  <c:v>235.72967600000001</c:v>
                </c:pt>
                <c:pt idx="21">
                  <c:v>235.672348</c:v>
                </c:pt>
                <c:pt idx="22">
                  <c:v>235.65960799999999</c:v>
                </c:pt>
                <c:pt idx="23">
                  <c:v>235.65323799999999</c:v>
                </c:pt>
                <c:pt idx="24">
                  <c:v>235.58954</c:v>
                </c:pt>
                <c:pt idx="25">
                  <c:v>235.58954</c:v>
                </c:pt>
                <c:pt idx="26">
                  <c:v>235.57042999999999</c:v>
                </c:pt>
                <c:pt idx="27">
                  <c:v>235.51947200000001</c:v>
                </c:pt>
                <c:pt idx="28">
                  <c:v>235.51947200000001</c:v>
                </c:pt>
                <c:pt idx="29">
                  <c:v>235.51947200000001</c:v>
                </c:pt>
                <c:pt idx="30">
                  <c:v>235.53221099999999</c:v>
                </c:pt>
                <c:pt idx="31">
                  <c:v>235.58954</c:v>
                </c:pt>
                <c:pt idx="32">
                  <c:v>235.58954</c:v>
                </c:pt>
                <c:pt idx="33">
                  <c:v>235.58954</c:v>
                </c:pt>
                <c:pt idx="34">
                  <c:v>235.59591</c:v>
                </c:pt>
                <c:pt idx="35">
                  <c:v>235.69145700000001</c:v>
                </c:pt>
                <c:pt idx="36">
                  <c:v>235.72967600000001</c:v>
                </c:pt>
                <c:pt idx="37">
                  <c:v>235.748786</c:v>
                </c:pt>
                <c:pt idx="38">
                  <c:v>235.94624999999999</c:v>
                </c:pt>
                <c:pt idx="39">
                  <c:v>236.00994800000001</c:v>
                </c:pt>
                <c:pt idx="40">
                  <c:v>236.07364699999999</c:v>
                </c:pt>
                <c:pt idx="41">
                  <c:v>236.17556400000001</c:v>
                </c:pt>
                <c:pt idx="42">
                  <c:v>236.27111099999999</c:v>
                </c:pt>
                <c:pt idx="43">
                  <c:v>236.494055</c:v>
                </c:pt>
                <c:pt idx="44">
                  <c:v>236.58323300000001</c:v>
                </c:pt>
                <c:pt idx="45">
                  <c:v>236.76795799999999</c:v>
                </c:pt>
                <c:pt idx="46">
                  <c:v>236.82528600000001</c:v>
                </c:pt>
                <c:pt idx="47">
                  <c:v>237.04822999999999</c:v>
                </c:pt>
                <c:pt idx="48">
                  <c:v>237.19473600000001</c:v>
                </c:pt>
                <c:pt idx="49">
                  <c:v>237.309393</c:v>
                </c:pt>
                <c:pt idx="50">
                  <c:v>237.596035</c:v>
                </c:pt>
                <c:pt idx="51">
                  <c:v>237.74891099999999</c:v>
                </c:pt>
                <c:pt idx="52">
                  <c:v>237.97822500000001</c:v>
                </c:pt>
                <c:pt idx="53">
                  <c:v>238.16295</c:v>
                </c:pt>
                <c:pt idx="54">
                  <c:v>238.36041399999999</c:v>
                </c:pt>
                <c:pt idx="55">
                  <c:v>238.67253600000001</c:v>
                </c:pt>
                <c:pt idx="56">
                  <c:v>238.83178100000001</c:v>
                </c:pt>
                <c:pt idx="57">
                  <c:v>239.13116299999999</c:v>
                </c:pt>
                <c:pt idx="58">
                  <c:v>239.44965500000001</c:v>
                </c:pt>
                <c:pt idx="59">
                  <c:v>239.73629700000001</c:v>
                </c:pt>
                <c:pt idx="60">
                  <c:v>240.04204899999999</c:v>
                </c:pt>
                <c:pt idx="61">
                  <c:v>240.44971699999999</c:v>
                </c:pt>
                <c:pt idx="62">
                  <c:v>240.80642800000001</c:v>
                </c:pt>
                <c:pt idx="63">
                  <c:v>241.21409700000001</c:v>
                </c:pt>
                <c:pt idx="64">
                  <c:v>241.59628599999999</c:v>
                </c:pt>
                <c:pt idx="65">
                  <c:v>241.984846</c:v>
                </c:pt>
                <c:pt idx="66">
                  <c:v>242.39251400000001</c:v>
                </c:pt>
                <c:pt idx="67">
                  <c:v>242.882991</c:v>
                </c:pt>
                <c:pt idx="68">
                  <c:v>243.34798799999999</c:v>
                </c:pt>
                <c:pt idx="69">
                  <c:v>243.902163</c:v>
                </c:pt>
                <c:pt idx="70">
                  <c:v>244.39901</c:v>
                </c:pt>
                <c:pt idx="71">
                  <c:v>244.959554</c:v>
                </c:pt>
                <c:pt idx="72">
                  <c:v>245.450031</c:v>
                </c:pt>
                <c:pt idx="73">
                  <c:v>246.106123</c:v>
                </c:pt>
                <c:pt idx="74">
                  <c:v>246.74947599999999</c:v>
                </c:pt>
                <c:pt idx="75">
                  <c:v>247.43104700000001</c:v>
                </c:pt>
                <c:pt idx="76">
                  <c:v>248.25912500000001</c:v>
                </c:pt>
                <c:pt idx="77">
                  <c:v>248.89048299999999</c:v>
                </c:pt>
                <c:pt idx="78">
                  <c:v>249.63012900000001</c:v>
                </c:pt>
                <c:pt idx="79">
                  <c:v>250.50709900000001</c:v>
                </c:pt>
                <c:pt idx="80">
                  <c:v>251.55645699999999</c:v>
                </c:pt>
                <c:pt idx="81">
                  <c:v>252.60971599999999</c:v>
                </c:pt>
                <c:pt idx="82">
                  <c:v>253.723198</c:v>
                </c:pt>
                <c:pt idx="83">
                  <c:v>255.04448199999999</c:v>
                </c:pt>
                <c:pt idx="84">
                  <c:v>256.486717</c:v>
                </c:pt>
                <c:pt idx="85">
                  <c:v>257.82090299999999</c:v>
                </c:pt>
                <c:pt idx="86">
                  <c:v>259.24385699999999</c:v>
                </c:pt>
                <c:pt idx="87">
                  <c:v>260.87010700000002</c:v>
                </c:pt>
                <c:pt idx="88">
                  <c:v>262.471699</c:v>
                </c:pt>
                <c:pt idx="89">
                  <c:v>263.91977300000002</c:v>
                </c:pt>
                <c:pt idx="90">
                  <c:v>265.67679600000002</c:v>
                </c:pt>
                <c:pt idx="91">
                  <c:v>267.42349300000001</c:v>
                </c:pt>
                <c:pt idx="92">
                  <c:v>269.29229099999998</c:v>
                </c:pt>
                <c:pt idx="93">
                  <c:v>270.86882300000002</c:v>
                </c:pt>
                <c:pt idx="94">
                  <c:v>272.666922</c:v>
                </c:pt>
                <c:pt idx="95">
                  <c:v>274.41862400000002</c:v>
                </c:pt>
                <c:pt idx="96">
                  <c:v>276.05386199999998</c:v>
                </c:pt>
                <c:pt idx="97">
                  <c:v>277.73656899999997</c:v>
                </c:pt>
                <c:pt idx="98">
                  <c:v>279.40419000000003</c:v>
                </c:pt>
                <c:pt idx="99">
                  <c:v>280.780933</c:v>
                </c:pt>
                <c:pt idx="100">
                  <c:v>282.266482</c:v>
                </c:pt>
                <c:pt idx="101">
                  <c:v>284.049262</c:v>
                </c:pt>
                <c:pt idx="102">
                  <c:v>285.70584200000002</c:v>
                </c:pt>
                <c:pt idx="103">
                  <c:v>287.12556699999999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3BC-C74D-90E2-F8AED6958B14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'24.72-B737-200'!$I$3:$I$106</c:f>
              <c:numCache>
                <c:formatCode>General</c:formatCode>
                <c:ptCount val="104"/>
                <c:pt idx="0">
                  <c:v>0.52728512000000005</c:v>
                </c:pt>
                <c:pt idx="1">
                  <c:v>0.53065872000000003</c:v>
                </c:pt>
                <c:pt idx="2">
                  <c:v>0.53403215999999998</c:v>
                </c:pt>
                <c:pt idx="3">
                  <c:v>0.53740584000000002</c:v>
                </c:pt>
                <c:pt idx="4">
                  <c:v>0.54077971000000002</c:v>
                </c:pt>
                <c:pt idx="5">
                  <c:v>0.54385024999999998</c:v>
                </c:pt>
                <c:pt idx="6">
                  <c:v>0.54692079000000005</c:v>
                </c:pt>
                <c:pt idx="7">
                  <c:v>0.54999133</c:v>
                </c:pt>
                <c:pt idx="8">
                  <c:v>0.55306186999999996</c:v>
                </c:pt>
                <c:pt idx="9">
                  <c:v>0.55613241000000002</c:v>
                </c:pt>
                <c:pt idx="10">
                  <c:v>0.55920294999999998</c:v>
                </c:pt>
                <c:pt idx="11">
                  <c:v>0.56227349000000004</c:v>
                </c:pt>
                <c:pt idx="12">
                  <c:v>0.56534403</c:v>
                </c:pt>
                <c:pt idx="13">
                  <c:v>0.56841456999999995</c:v>
                </c:pt>
                <c:pt idx="14">
                  <c:v>0.57148511000000002</c:v>
                </c:pt>
                <c:pt idx="15">
                  <c:v>0.57455564999999997</c:v>
                </c:pt>
                <c:pt idx="16">
                  <c:v>0.57762619000000004</c:v>
                </c:pt>
                <c:pt idx="17">
                  <c:v>0.58069672999999999</c:v>
                </c:pt>
                <c:pt idx="18">
                  <c:v>0.58376726000000001</c:v>
                </c:pt>
                <c:pt idx="19">
                  <c:v>0.58683779999999997</c:v>
                </c:pt>
                <c:pt idx="20">
                  <c:v>0.58990834000000003</c:v>
                </c:pt>
                <c:pt idx="21">
                  <c:v>0.59297900000000003</c:v>
                </c:pt>
                <c:pt idx="22">
                  <c:v>0.59604955999999998</c:v>
                </c:pt>
                <c:pt idx="23">
                  <c:v>0.59912012000000003</c:v>
                </c:pt>
                <c:pt idx="24">
                  <c:v>0.60219078000000004</c:v>
                </c:pt>
                <c:pt idx="25">
                  <c:v>0.60526131999999999</c:v>
                </c:pt>
                <c:pt idx="26">
                  <c:v>0.60833190000000004</c:v>
                </c:pt>
                <c:pt idx="27">
                  <c:v>0.61140254000000005</c:v>
                </c:pt>
                <c:pt idx="28">
                  <c:v>0.61447308</c:v>
                </c:pt>
                <c:pt idx="29">
                  <c:v>0.61754361999999996</c:v>
                </c:pt>
                <c:pt idx="30">
                  <c:v>0.62061414000000004</c:v>
                </c:pt>
                <c:pt idx="31">
                  <c:v>0.62368456000000005</c:v>
                </c:pt>
                <c:pt idx="32">
                  <c:v>0.62675510000000001</c:v>
                </c:pt>
                <c:pt idx="33">
                  <c:v>0.62982563999999996</c:v>
                </c:pt>
                <c:pt idx="34">
                  <c:v>0.63289616999999998</c:v>
                </c:pt>
                <c:pt idx="35">
                  <c:v>0.63596651000000004</c:v>
                </c:pt>
                <c:pt idx="36">
                  <c:v>0.63903697000000004</c:v>
                </c:pt>
                <c:pt idx="37">
                  <c:v>0.64210747000000001</c:v>
                </c:pt>
                <c:pt idx="38">
                  <c:v>0.64548064999999999</c:v>
                </c:pt>
                <c:pt idx="39">
                  <c:v>0.64855105999999996</c:v>
                </c:pt>
                <c:pt idx="40">
                  <c:v>0.65131844000000005</c:v>
                </c:pt>
                <c:pt idx="41">
                  <c:v>0.65438876999999995</c:v>
                </c:pt>
                <c:pt idx="42">
                  <c:v>0.65745911999999995</c:v>
                </c:pt>
                <c:pt idx="43">
                  <c:v>0.66052920999999998</c:v>
                </c:pt>
                <c:pt idx="44">
                  <c:v>0.66359957000000003</c:v>
                </c:pt>
                <c:pt idx="45">
                  <c:v>0.66666972999999996</c:v>
                </c:pt>
                <c:pt idx="46">
                  <c:v>0.66974014999999998</c:v>
                </c:pt>
                <c:pt idx="47">
                  <c:v>0.67281024</c:v>
                </c:pt>
                <c:pt idx="48">
                  <c:v>0.67588048999999994</c:v>
                </c:pt>
                <c:pt idx="49">
                  <c:v>0.67895079999999997</c:v>
                </c:pt>
                <c:pt idx="50">
                  <c:v>0.68202076</c:v>
                </c:pt>
                <c:pt idx="51">
                  <c:v>0.68509098999999996</c:v>
                </c:pt>
                <c:pt idx="52">
                  <c:v>0.68816105999999999</c:v>
                </c:pt>
                <c:pt idx="53">
                  <c:v>0.69123122999999997</c:v>
                </c:pt>
                <c:pt idx="54">
                  <c:v>0.69430137000000003</c:v>
                </c:pt>
                <c:pt idx="55">
                  <c:v>0.69737128000000004</c:v>
                </c:pt>
                <c:pt idx="56">
                  <c:v>0.70044150000000005</c:v>
                </c:pt>
                <c:pt idx="57">
                  <c:v>0.70351143000000005</c:v>
                </c:pt>
                <c:pt idx="58">
                  <c:v>0.70658133000000001</c:v>
                </c:pt>
                <c:pt idx="59">
                  <c:v>0.70965129000000005</c:v>
                </c:pt>
                <c:pt idx="60">
                  <c:v>0.71272120999999999</c:v>
                </c:pt>
                <c:pt idx="61">
                  <c:v>0.71579092</c:v>
                </c:pt>
                <c:pt idx="62">
                  <c:v>0.71886074</c:v>
                </c:pt>
                <c:pt idx="63">
                  <c:v>0.72193046000000005</c:v>
                </c:pt>
                <c:pt idx="64">
                  <c:v>0.72500023000000002</c:v>
                </c:pt>
                <c:pt idx="65">
                  <c:v>0.72806998000000001</c:v>
                </c:pt>
                <c:pt idx="66">
                  <c:v>0.73113969999999995</c:v>
                </c:pt>
                <c:pt idx="67">
                  <c:v>0.73420923999999999</c:v>
                </c:pt>
                <c:pt idx="68">
                  <c:v>0.73727883999999999</c:v>
                </c:pt>
                <c:pt idx="69">
                  <c:v>0.74034825999999998</c:v>
                </c:pt>
                <c:pt idx="70">
                  <c:v>0.74341780000000002</c:v>
                </c:pt>
                <c:pt idx="71">
                  <c:v>0.74648720999999996</c:v>
                </c:pt>
                <c:pt idx="72">
                  <c:v>0.74925372999999995</c:v>
                </c:pt>
                <c:pt idx="73">
                  <c:v>0.75262596999999998</c:v>
                </c:pt>
                <c:pt idx="74">
                  <c:v>0.75569520999999995</c:v>
                </c:pt>
                <c:pt idx="75">
                  <c:v>0.75876436999999997</c:v>
                </c:pt>
                <c:pt idx="76">
                  <c:v>0.76183323999999997</c:v>
                </c:pt>
                <c:pt idx="77">
                  <c:v>0.76429643999999997</c:v>
                </c:pt>
                <c:pt idx="78">
                  <c:v>0.76706246</c:v>
                </c:pt>
                <c:pt idx="79">
                  <c:v>0.76989735000000004</c:v>
                </c:pt>
                <c:pt idx="80">
                  <c:v>0.77194728999999995</c:v>
                </c:pt>
                <c:pt idx="81">
                  <c:v>0.77410661000000003</c:v>
                </c:pt>
                <c:pt idx="82">
                  <c:v>0.77601056000000002</c:v>
                </c:pt>
                <c:pt idx="83">
                  <c:v>0.77789207999999999</c:v>
                </c:pt>
                <c:pt idx="84">
                  <c:v>0.77975969000000001</c:v>
                </c:pt>
                <c:pt idx="85">
                  <c:v>0.78119864000000006</c:v>
                </c:pt>
                <c:pt idx="86">
                  <c:v>0.78267728999999997</c:v>
                </c:pt>
                <c:pt idx="87">
                  <c:v>0.78413896000000005</c:v>
                </c:pt>
                <c:pt idx="88">
                  <c:v>0.78541448999999997</c:v>
                </c:pt>
                <c:pt idx="89">
                  <c:v>0.78666769000000003</c:v>
                </c:pt>
                <c:pt idx="90">
                  <c:v>0.78789368000000004</c:v>
                </c:pt>
                <c:pt idx="91">
                  <c:v>0.78898678</c:v>
                </c:pt>
                <c:pt idx="92">
                  <c:v>0.79009956000000003</c:v>
                </c:pt>
                <c:pt idx="93">
                  <c:v>0.79121293999999998</c:v>
                </c:pt>
                <c:pt idx="94">
                  <c:v>0.79243441999999997</c:v>
                </c:pt>
                <c:pt idx="95">
                  <c:v>0.79343887999999996</c:v>
                </c:pt>
                <c:pt idx="96">
                  <c:v>0.79462255000000004</c:v>
                </c:pt>
                <c:pt idx="97">
                  <c:v>0.79555766999999999</c:v>
                </c:pt>
                <c:pt idx="98">
                  <c:v>0.79631200000000002</c:v>
                </c:pt>
                <c:pt idx="99">
                  <c:v>0.79710892</c:v>
                </c:pt>
                <c:pt idx="100">
                  <c:v>0.79804976999999999</c:v>
                </c:pt>
                <c:pt idx="101">
                  <c:v>0.79884127999999999</c:v>
                </c:pt>
                <c:pt idx="102">
                  <c:v>0.79964301000000004</c:v>
                </c:pt>
                <c:pt idx="103">
                  <c:v>0.80016034999999996</c:v>
                </c:pt>
              </c:numCache>
            </c:numRef>
          </c:xVal>
          <c:yVal>
            <c:numRef>
              <c:f>'24.72-B737-200'!$K$3:$K$106</c:f>
              <c:numCache>
                <c:formatCode>General</c:formatCode>
                <c:ptCount val="104"/>
                <c:pt idx="0">
                  <c:v>235.83579819445237</c:v>
                </c:pt>
                <c:pt idx="1">
                  <c:v>235.83796641638142</c:v>
                </c:pt>
                <c:pt idx="2">
                  <c:v>235.84040667523897</c:v>
                </c:pt>
                <c:pt idx="3">
                  <c:v>235.84314880292681</c:v>
                </c:pt>
                <c:pt idx="4">
                  <c:v>235.84622507927745</c:v>
                </c:pt>
                <c:pt idx="5">
                  <c:v>235.84934471197863</c:v>
                </c:pt>
                <c:pt idx="6">
                  <c:v>235.85279891312246</c:v>
                </c:pt>
                <c:pt idx="7">
                  <c:v>235.85661880346598</c:v>
                </c:pt>
                <c:pt idx="8">
                  <c:v>235.86083797836099</c:v>
                </c:pt>
                <c:pt idx="9">
                  <c:v>235.86549267451971</c:v>
                </c:pt>
                <c:pt idx="10">
                  <c:v>235.87062194658074</c:v>
                </c:pt>
                <c:pt idx="11">
                  <c:v>235.87626785406619</c:v>
                </c:pt>
                <c:pt idx="12">
                  <c:v>235.8824756593707</c:v>
                </c:pt>
                <c:pt idx="13">
                  <c:v>235.88929403747954</c:v>
                </c:pt>
                <c:pt idx="14">
                  <c:v>235.89677529817396</c:v>
                </c:pt>
                <c:pt idx="15">
                  <c:v>235.90497562155352</c:v>
                </c:pt>
                <c:pt idx="16">
                  <c:v>235.91395530778181</c:v>
                </c:pt>
                <c:pt idx="17">
                  <c:v>235.92377904205094</c:v>
                </c:pt>
                <c:pt idx="18">
                  <c:v>235.93451613932262</c:v>
                </c:pt>
                <c:pt idx="19">
                  <c:v>235.94624098591581</c:v>
                </c:pt>
                <c:pt idx="20">
                  <c:v>235.95903314769404</c:v>
                </c:pt>
                <c:pt idx="21">
                  <c:v>235.97297841330101</c:v>
                </c:pt>
                <c:pt idx="22">
                  <c:v>235.98816699960278</c:v>
                </c:pt>
                <c:pt idx="23">
                  <c:v>236.00469690838605</c:v>
                </c:pt>
                <c:pt idx="24">
                  <c:v>236.0226730904001</c:v>
                </c:pt>
                <c:pt idx="25">
                  <c:v>236.04220579704321</c:v>
                </c:pt>
                <c:pt idx="26">
                  <c:v>236.06341521795059</c:v>
                </c:pt>
                <c:pt idx="27">
                  <c:v>236.08642899015814</c:v>
                </c:pt>
                <c:pt idx="28">
                  <c:v>236.11138200841538</c:v>
                </c:pt>
                <c:pt idx="29">
                  <c:v>236.13842041089805</c:v>
                </c:pt>
                <c:pt idx="30">
                  <c:v>236.16769933229759</c:v>
                </c:pt>
                <c:pt idx="31">
                  <c:v>236.19938378125704</c:v>
                </c:pt>
                <c:pt idx="32">
                  <c:v>236.23365326478401</c:v>
                </c:pt>
                <c:pt idx="33">
                  <c:v>236.27069589523526</c:v>
                </c:pt>
                <c:pt idx="34">
                  <c:v>236.31071376691685</c:v>
                </c:pt>
                <c:pt idx="35">
                  <c:v>236.35392028860258</c:v>
                </c:pt>
                <c:pt idx="36">
                  <c:v>236.40055059772817</c:v>
                </c:pt>
                <c:pt idx="37">
                  <c:v>236.45085055656313</c:v>
                </c:pt>
                <c:pt idx="38">
                  <c:v>236.51065309120526</c:v>
                </c:pt>
                <c:pt idx="39">
                  <c:v>236.56953107174226</c:v>
                </c:pt>
                <c:pt idx="40">
                  <c:v>236.62648603979903</c:v>
                </c:pt>
                <c:pt idx="41">
                  <c:v>236.69428771337144</c:v>
                </c:pt>
                <c:pt idx="42">
                  <c:v>236.76727655259486</c:v>
                </c:pt>
                <c:pt idx="43">
                  <c:v>236.84581659539907</c:v>
                </c:pt>
                <c:pt idx="44">
                  <c:v>236.93031974920655</c:v>
                </c:pt>
                <c:pt idx="45">
                  <c:v>237.02120084412439</c:v>
                </c:pt>
                <c:pt idx="46">
                  <c:v>237.11893311100999</c:v>
                </c:pt>
                <c:pt idx="47">
                  <c:v>237.22399151602065</c:v>
                </c:pt>
                <c:pt idx="48">
                  <c:v>237.33692397188884</c:v>
                </c:pt>
                <c:pt idx="49">
                  <c:v>237.45830068187087</c:v>
                </c:pt>
                <c:pt idx="50">
                  <c:v>237.58872233891378</c:v>
                </c:pt>
                <c:pt idx="51">
                  <c:v>237.72888262278786</c:v>
                </c:pt>
                <c:pt idx="52">
                  <c:v>237.87948455755316</c:v>
                </c:pt>
                <c:pt idx="53">
                  <c:v>238.04132278782913</c:v>
                </c:pt>
                <c:pt idx="54">
                  <c:v>238.21523934017549</c:v>
                </c:pt>
                <c:pt idx="55">
                  <c:v>238.40214312751115</c:v>
                </c:pt>
                <c:pt idx="56">
                  <c:v>238.60307089287798</c:v>
                </c:pt>
                <c:pt idx="57">
                  <c:v>238.81907739450975</c:v>
                </c:pt>
                <c:pt idx="58">
                  <c:v>239.05137350882015</c:v>
                </c:pt>
                <c:pt idx="59">
                  <c:v>239.30127436114211</c:v>
                </c:pt>
                <c:pt idx="60">
                  <c:v>239.57020698565216</c:v>
                </c:pt>
                <c:pt idx="61">
                  <c:v>239.85973181847771</c:v>
                </c:pt>
                <c:pt idx="62">
                  <c:v>240.17161694617081</c:v>
                </c:pt>
                <c:pt idx="63">
                  <c:v>240.50776266459866</c:v>
                </c:pt>
                <c:pt idx="64">
                  <c:v>240.87035820183644</c:v>
                </c:pt>
                <c:pt idx="65">
                  <c:v>241.26209024826287</c:v>
                </c:pt>
                <c:pt idx="66">
                  <c:v>241.68634319082557</c:v>
                </c:pt>
                <c:pt idx="67">
                  <c:v>242.14721650357566</c:v>
                </c:pt>
                <c:pt idx="68">
                  <c:v>242.64965306469713</c:v>
                </c:pt>
                <c:pt idx="69">
                  <c:v>243.19936218048508</c:v>
                </c:pt>
                <c:pt idx="70">
                  <c:v>243.80305847396724</c:v>
                </c:pt>
                <c:pt idx="71">
                  <c:v>244.46834790639915</c:v>
                </c:pt>
                <c:pt idx="72">
                  <c:v>245.12800877436086</c:v>
                </c:pt>
                <c:pt idx="73">
                  <c:v>246.01997253462008</c:v>
                </c:pt>
                <c:pt idx="74">
                  <c:v>246.92756316675673</c:v>
                </c:pt>
                <c:pt idx="75">
                  <c:v>247.93965315982382</c:v>
                </c:pt>
                <c:pt idx="76">
                  <c:v>249.07080998217407</c:v>
                </c:pt>
                <c:pt idx="77">
                  <c:v>250.0761507110798</c:v>
                </c:pt>
                <c:pt idx="78">
                  <c:v>251.32153369872526</c:v>
                </c:pt>
                <c:pt idx="79">
                  <c:v>252.74154354584476</c:v>
                </c:pt>
                <c:pt idx="80">
                  <c:v>253.86959234387149</c:v>
                </c:pt>
                <c:pt idx="81">
                  <c:v>255.15975221175754</c:v>
                </c:pt>
                <c:pt idx="82">
                  <c:v>256.39240304210239</c:v>
                </c:pt>
                <c:pt idx="83">
                  <c:v>257.70635097758816</c:v>
                </c:pt>
                <c:pt idx="84">
                  <c:v>259.11342615287197</c:v>
                </c:pt>
                <c:pt idx="85">
                  <c:v>260.27340275982419</c:v>
                </c:pt>
                <c:pt idx="86">
                  <c:v>261.53968863703676</c:v>
                </c:pt>
                <c:pt idx="87">
                  <c:v>262.87101232537901</c:v>
                </c:pt>
                <c:pt idx="88">
                  <c:v>264.10220460234581</c:v>
                </c:pt>
                <c:pt idx="89">
                  <c:v>265.37932780792096</c:v>
                </c:pt>
                <c:pt idx="90">
                  <c:v>266.69787834002943</c:v>
                </c:pt>
                <c:pt idx="91">
                  <c:v>267.93501966070238</c:v>
                </c:pt>
                <c:pt idx="92">
                  <c:v>269.25788918920966</c:v>
                </c:pt>
                <c:pt idx="93">
                  <c:v>270.64968863793803</c:v>
                </c:pt>
                <c:pt idx="94">
                  <c:v>272.26053078467834</c:v>
                </c:pt>
                <c:pt idx="95">
                  <c:v>273.65545986740193</c:v>
                </c:pt>
                <c:pt idx="96">
                  <c:v>275.38653540340425</c:v>
                </c:pt>
                <c:pt idx="97">
                  <c:v>276.82538090363312</c:v>
                </c:pt>
                <c:pt idx="98">
                  <c:v>278.03479274913741</c:v>
                </c:pt>
                <c:pt idx="99">
                  <c:v>279.36242282827277</c:v>
                </c:pt>
                <c:pt idx="100">
                  <c:v>280.99968262154874</c:v>
                </c:pt>
                <c:pt idx="101">
                  <c:v>282.43914971208596</c:v>
                </c:pt>
                <c:pt idx="102">
                  <c:v>283.95859678499301</c:v>
                </c:pt>
                <c:pt idx="103">
                  <c:v>284.97357161753376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E0-8C47-A0BA-E1FED28BD0C9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'24.72-B737-200'!$C$3:$C$114</c:f>
              <c:numCache>
                <c:formatCode>General</c:formatCode>
                <c:ptCount val="112"/>
                <c:pt idx="0">
                  <c:v>0.54968189999999995</c:v>
                </c:pt>
                <c:pt idx="1">
                  <c:v>0.55305556</c:v>
                </c:pt>
                <c:pt idx="2">
                  <c:v>0.55642913000000005</c:v>
                </c:pt>
                <c:pt idx="3">
                  <c:v>0.55980278999999999</c:v>
                </c:pt>
                <c:pt idx="4">
                  <c:v>0.56287332000000001</c:v>
                </c:pt>
                <c:pt idx="5">
                  <c:v>0.56594390000000006</c:v>
                </c:pt>
                <c:pt idx="6">
                  <c:v>0.56901444000000001</c:v>
                </c:pt>
                <c:pt idx="7">
                  <c:v>0.57208497999999997</c:v>
                </c:pt>
                <c:pt idx="8">
                  <c:v>0.57515552000000003</c:v>
                </c:pt>
                <c:pt idx="9">
                  <c:v>0.57822636000000005</c:v>
                </c:pt>
                <c:pt idx="10">
                  <c:v>0.58129690000000001</c:v>
                </c:pt>
                <c:pt idx="11">
                  <c:v>0.58436743999999996</c:v>
                </c:pt>
                <c:pt idx="12">
                  <c:v>0.58743798000000003</c:v>
                </c:pt>
                <c:pt idx="13">
                  <c:v>0.59050855999999996</c:v>
                </c:pt>
                <c:pt idx="14">
                  <c:v>0.59357919999999997</c:v>
                </c:pt>
                <c:pt idx="15">
                  <c:v>0.59664974000000004</c:v>
                </c:pt>
                <c:pt idx="16">
                  <c:v>0.59972027999999999</c:v>
                </c:pt>
                <c:pt idx="17">
                  <c:v>0.60279081999999995</c:v>
                </c:pt>
                <c:pt idx="18">
                  <c:v>0.60586136999999995</c:v>
                </c:pt>
                <c:pt idx="19">
                  <c:v>0.60893204000000001</c:v>
                </c:pt>
                <c:pt idx="20">
                  <c:v>0.61200257999999996</c:v>
                </c:pt>
                <c:pt idx="21">
                  <c:v>0.61507312000000003</c:v>
                </c:pt>
                <c:pt idx="22">
                  <c:v>0.61814365999999998</c:v>
                </c:pt>
                <c:pt idx="23">
                  <c:v>0.62121417000000001</c:v>
                </c:pt>
                <c:pt idx="24">
                  <c:v>0.62428459999999997</c:v>
                </c:pt>
                <c:pt idx="25">
                  <c:v>0.62735505999999996</c:v>
                </c:pt>
                <c:pt idx="26">
                  <c:v>0.63042553999999995</c:v>
                </c:pt>
                <c:pt idx="27">
                  <c:v>0.63349606999999997</c:v>
                </c:pt>
                <c:pt idx="28">
                  <c:v>0.63656661000000003</c:v>
                </c:pt>
                <c:pt idx="29">
                  <c:v>0.63963714999999999</c:v>
                </c:pt>
                <c:pt idx="30">
                  <c:v>0.64270755999999996</c:v>
                </c:pt>
                <c:pt idx="31">
                  <c:v>0.64577788000000003</c:v>
                </c:pt>
                <c:pt idx="32">
                  <c:v>0.64884828000000005</c:v>
                </c:pt>
                <c:pt idx="33">
                  <c:v>0.65191874000000005</c:v>
                </c:pt>
                <c:pt idx="34">
                  <c:v>0.65498928000000001</c:v>
                </c:pt>
                <c:pt idx="35">
                  <c:v>0.65805977999999998</c:v>
                </c:pt>
                <c:pt idx="36">
                  <c:v>0.66113012000000004</c:v>
                </c:pt>
                <c:pt idx="37">
                  <c:v>0.66420036999999998</c:v>
                </c:pt>
                <c:pt idx="38">
                  <c:v>0.66727082000000004</c:v>
                </c:pt>
                <c:pt idx="39">
                  <c:v>0.67034117999999998</c:v>
                </c:pt>
                <c:pt idx="40">
                  <c:v>0.67341134999999996</c:v>
                </c:pt>
                <c:pt idx="41">
                  <c:v>0.67648165999999998</c:v>
                </c:pt>
                <c:pt idx="42">
                  <c:v>0.67955198999999999</c:v>
                </c:pt>
                <c:pt idx="43">
                  <c:v>0.68262226999999998</c:v>
                </c:pt>
                <c:pt idx="44">
                  <c:v>0.68569252000000003</c:v>
                </c:pt>
                <c:pt idx="45">
                  <c:v>0.68876278999999996</c:v>
                </c:pt>
                <c:pt idx="46">
                  <c:v>0.69183300000000003</c:v>
                </c:pt>
                <c:pt idx="47">
                  <c:v>0.69490311999999999</c:v>
                </c:pt>
                <c:pt idx="48">
                  <c:v>0.69797332000000001</c:v>
                </c:pt>
                <c:pt idx="49">
                  <c:v>0.70104348000000005</c:v>
                </c:pt>
                <c:pt idx="50">
                  <c:v>0.70411358999999996</c:v>
                </c:pt>
                <c:pt idx="51">
                  <c:v>0.70718382999999996</c:v>
                </c:pt>
                <c:pt idx="52">
                  <c:v>0.71025377999999995</c:v>
                </c:pt>
                <c:pt idx="53">
                  <c:v>0.71332390000000001</c:v>
                </c:pt>
                <c:pt idx="54">
                  <c:v>0.71639392999999996</c:v>
                </c:pt>
                <c:pt idx="55">
                  <c:v>0.71946405999999996</c:v>
                </c:pt>
                <c:pt idx="56">
                  <c:v>0.72253396999999997</c:v>
                </c:pt>
                <c:pt idx="57">
                  <c:v>0.72560391000000002</c:v>
                </c:pt>
                <c:pt idx="58">
                  <c:v>0.72867389000000005</c:v>
                </c:pt>
                <c:pt idx="59">
                  <c:v>0.73174375999999997</c:v>
                </c:pt>
                <c:pt idx="60">
                  <c:v>0.73481366999999997</c:v>
                </c:pt>
                <c:pt idx="61">
                  <c:v>0.73788346000000005</c:v>
                </c:pt>
                <c:pt idx="62">
                  <c:v>0.74095339999999998</c:v>
                </c:pt>
                <c:pt idx="63">
                  <c:v>0.74402309</c:v>
                </c:pt>
                <c:pt idx="64">
                  <c:v>0.74678990000000001</c:v>
                </c:pt>
                <c:pt idx="65">
                  <c:v>0.75016252000000005</c:v>
                </c:pt>
                <c:pt idx="66">
                  <c:v>0.75323231000000002</c:v>
                </c:pt>
                <c:pt idx="67">
                  <c:v>0.75630195</c:v>
                </c:pt>
                <c:pt idx="68">
                  <c:v>0.75937153999999996</c:v>
                </c:pt>
                <c:pt idx="69">
                  <c:v>0.76244113999999996</c:v>
                </c:pt>
                <c:pt idx="70">
                  <c:v>0.76551051000000003</c:v>
                </c:pt>
                <c:pt idx="71">
                  <c:v>0.76858000000000004</c:v>
                </c:pt>
                <c:pt idx="72">
                  <c:v>0.77164935000000001</c:v>
                </c:pt>
                <c:pt idx="73">
                  <c:v>0.77502172999999996</c:v>
                </c:pt>
                <c:pt idx="74">
                  <c:v>0.77839411000000003</c:v>
                </c:pt>
                <c:pt idx="75">
                  <c:v>0.78176635999999999</c:v>
                </c:pt>
                <c:pt idx="76">
                  <c:v>0.78453154999999997</c:v>
                </c:pt>
                <c:pt idx="77">
                  <c:v>0.78729651</c:v>
                </c:pt>
                <c:pt idx="78">
                  <c:v>0.78944605999999995</c:v>
                </c:pt>
                <c:pt idx="79">
                  <c:v>0.79159367999999997</c:v>
                </c:pt>
                <c:pt idx="80">
                  <c:v>0.79333138999999997</c:v>
                </c:pt>
                <c:pt idx="81">
                  <c:v>0.79513423000000005</c:v>
                </c:pt>
                <c:pt idx="82">
                  <c:v>0.79649420000000004</c:v>
                </c:pt>
                <c:pt idx="83">
                  <c:v>0.79779414999999998</c:v>
                </c:pt>
                <c:pt idx="84">
                  <c:v>0.79900112000000001</c:v>
                </c:pt>
                <c:pt idx="85">
                  <c:v>0.80033869000000002</c:v>
                </c:pt>
                <c:pt idx="86">
                  <c:v>0.80151419999999995</c:v>
                </c:pt>
                <c:pt idx="87">
                  <c:v>0.80267403000000004</c:v>
                </c:pt>
                <c:pt idx="88">
                  <c:v>0.80369281999999997</c:v>
                </c:pt>
                <c:pt idx="89">
                  <c:v>0.80475229000000004</c:v>
                </c:pt>
                <c:pt idx="90">
                  <c:v>0.80562597999999996</c:v>
                </c:pt>
                <c:pt idx="91">
                  <c:v>0.80649150000000003</c:v>
                </c:pt>
                <c:pt idx="92">
                  <c:v>0.80746518</c:v>
                </c:pt>
                <c:pt idx="93">
                  <c:v>0.80843878000000002</c:v>
                </c:pt>
                <c:pt idx="94">
                  <c:v>0.80927294000000005</c:v>
                </c:pt>
                <c:pt idx="95">
                  <c:v>0.81014653000000003</c:v>
                </c:pt>
                <c:pt idx="96">
                  <c:v>0.81108005999999999</c:v>
                </c:pt>
                <c:pt idx="97">
                  <c:v>0.81175059999999999</c:v>
                </c:pt>
                <c:pt idx="98">
                  <c:v>0.81260127000000004</c:v>
                </c:pt>
                <c:pt idx="99">
                  <c:v>0.81299668999999997</c:v>
                </c:pt>
                <c:pt idx="100">
                  <c:v>0.81371952999999997</c:v>
                </c:pt>
                <c:pt idx="101">
                  <c:v>0.81441416</c:v>
                </c:pt>
                <c:pt idx="102">
                  <c:v>0.81524836000000001</c:v>
                </c:pt>
                <c:pt idx="103">
                  <c:v>0.81580352</c:v>
                </c:pt>
                <c:pt idx="104">
                  <c:v>0.81635862000000003</c:v>
                </c:pt>
                <c:pt idx="105">
                  <c:v>0.81686722</c:v>
                </c:pt>
                <c:pt idx="106">
                  <c:v>0.81750040000000002</c:v>
                </c:pt>
                <c:pt idx="107">
                  <c:v>0.81832903000000001</c:v>
                </c:pt>
                <c:pt idx="108">
                  <c:v>0.81885744000000005</c:v>
                </c:pt>
                <c:pt idx="109">
                  <c:v>0.81955058000000003</c:v>
                </c:pt>
                <c:pt idx="110">
                  <c:v>0.81973317000000001</c:v>
                </c:pt>
                <c:pt idx="111">
                  <c:v>0.82013464999999997</c:v>
                </c:pt>
              </c:numCache>
            </c:numRef>
          </c:xVal>
          <c:yVal>
            <c:numRef>
              <c:f>'24.72-B737-200'!$D$3:$D$114</c:f>
              <c:numCache>
                <c:formatCode>General</c:formatCode>
                <c:ptCount val="112"/>
                <c:pt idx="0">
                  <c:v>215.244314</c:v>
                </c:pt>
                <c:pt idx="1">
                  <c:v>215.199726</c:v>
                </c:pt>
                <c:pt idx="2">
                  <c:v>215.199726</c:v>
                </c:pt>
                <c:pt idx="3">
                  <c:v>215.155137</c:v>
                </c:pt>
                <c:pt idx="4">
                  <c:v>215.16076100000001</c:v>
                </c:pt>
                <c:pt idx="5">
                  <c:v>215.141651</c:v>
                </c:pt>
                <c:pt idx="6">
                  <c:v>215.141651</c:v>
                </c:pt>
                <c:pt idx="7">
                  <c:v>215.141651</c:v>
                </c:pt>
                <c:pt idx="8">
                  <c:v>215.141651</c:v>
                </c:pt>
                <c:pt idx="9">
                  <c:v>214.989521</c:v>
                </c:pt>
                <c:pt idx="10">
                  <c:v>214.989521</c:v>
                </c:pt>
                <c:pt idx="11">
                  <c:v>214.989521</c:v>
                </c:pt>
                <c:pt idx="12">
                  <c:v>214.989521</c:v>
                </c:pt>
                <c:pt idx="13">
                  <c:v>214.97041200000001</c:v>
                </c:pt>
                <c:pt idx="14">
                  <c:v>214.919453</c:v>
                </c:pt>
                <c:pt idx="15">
                  <c:v>214.919453</c:v>
                </c:pt>
                <c:pt idx="16">
                  <c:v>214.919453</c:v>
                </c:pt>
                <c:pt idx="17">
                  <c:v>214.919453</c:v>
                </c:pt>
                <c:pt idx="18">
                  <c:v>214.913083</c:v>
                </c:pt>
                <c:pt idx="19">
                  <c:v>214.84938500000001</c:v>
                </c:pt>
                <c:pt idx="20">
                  <c:v>214.84938500000001</c:v>
                </c:pt>
                <c:pt idx="21">
                  <c:v>214.84938500000001</c:v>
                </c:pt>
                <c:pt idx="22">
                  <c:v>214.84938500000001</c:v>
                </c:pt>
                <c:pt idx="23">
                  <c:v>214.86212499999999</c:v>
                </c:pt>
                <c:pt idx="24">
                  <c:v>214.919453</c:v>
                </c:pt>
                <c:pt idx="25">
                  <c:v>214.957672</c:v>
                </c:pt>
                <c:pt idx="26">
                  <c:v>214.989521</c:v>
                </c:pt>
                <c:pt idx="27">
                  <c:v>214.989521</c:v>
                </c:pt>
                <c:pt idx="28">
                  <c:v>214.989521</c:v>
                </c:pt>
                <c:pt idx="29">
                  <c:v>214.989521</c:v>
                </c:pt>
                <c:pt idx="30">
                  <c:v>215.05322000000001</c:v>
                </c:pt>
                <c:pt idx="31">
                  <c:v>215.161507</c:v>
                </c:pt>
                <c:pt idx="32">
                  <c:v>215.23157499999999</c:v>
                </c:pt>
                <c:pt idx="33">
                  <c:v>215.26979399999999</c:v>
                </c:pt>
                <c:pt idx="34">
                  <c:v>215.26979399999999</c:v>
                </c:pt>
                <c:pt idx="35">
                  <c:v>215.288903</c:v>
                </c:pt>
                <c:pt idx="36">
                  <c:v>215.39081999999999</c:v>
                </c:pt>
                <c:pt idx="37">
                  <c:v>215.530957</c:v>
                </c:pt>
                <c:pt idx="38">
                  <c:v>215.57554500000001</c:v>
                </c:pt>
                <c:pt idx="39">
                  <c:v>215.665469</c:v>
                </c:pt>
                <c:pt idx="40">
                  <c:v>215.849448</c:v>
                </c:pt>
                <c:pt idx="41">
                  <c:v>215.96410499999999</c:v>
                </c:pt>
                <c:pt idx="42">
                  <c:v>216.066022</c:v>
                </c:pt>
                <c:pt idx="43">
                  <c:v>216.19341900000001</c:v>
                </c:pt>
                <c:pt idx="44">
                  <c:v>216.33992499999999</c:v>
                </c:pt>
                <c:pt idx="45">
                  <c:v>216.473691</c:v>
                </c:pt>
                <c:pt idx="46">
                  <c:v>216.632937</c:v>
                </c:pt>
                <c:pt idx="47">
                  <c:v>216.843141</c:v>
                </c:pt>
                <c:pt idx="48">
                  <c:v>217.00875600000001</c:v>
                </c:pt>
                <c:pt idx="49">
                  <c:v>217.199851</c:v>
                </c:pt>
                <c:pt idx="50">
                  <c:v>217.410055</c:v>
                </c:pt>
                <c:pt idx="51">
                  <c:v>217.55656099999999</c:v>
                </c:pt>
                <c:pt idx="52">
                  <c:v>217.84957299999999</c:v>
                </c:pt>
                <c:pt idx="53">
                  <c:v>218.05977799999999</c:v>
                </c:pt>
                <c:pt idx="54">
                  <c:v>218.308201</c:v>
                </c:pt>
                <c:pt idx="55">
                  <c:v>218.512035</c:v>
                </c:pt>
                <c:pt idx="56">
                  <c:v>218.82415700000001</c:v>
                </c:pt>
                <c:pt idx="57">
                  <c:v>219.12353899999999</c:v>
                </c:pt>
                <c:pt idx="58">
                  <c:v>219.39744099999999</c:v>
                </c:pt>
                <c:pt idx="59">
                  <c:v>219.72867199999999</c:v>
                </c:pt>
                <c:pt idx="60">
                  <c:v>220.04079400000001</c:v>
                </c:pt>
                <c:pt idx="61">
                  <c:v>220.41024400000001</c:v>
                </c:pt>
                <c:pt idx="62">
                  <c:v>220.70962499999999</c:v>
                </c:pt>
                <c:pt idx="63">
                  <c:v>221.13003399999999</c:v>
                </c:pt>
                <c:pt idx="64">
                  <c:v>221.47400500000001</c:v>
                </c:pt>
                <c:pt idx="65">
                  <c:v>221.94537199999999</c:v>
                </c:pt>
                <c:pt idx="66">
                  <c:v>222.31482199999999</c:v>
                </c:pt>
                <c:pt idx="67">
                  <c:v>222.76070999999999</c:v>
                </c:pt>
                <c:pt idx="68">
                  <c:v>223.232077</c:v>
                </c:pt>
                <c:pt idx="69">
                  <c:v>223.69707399999999</c:v>
                </c:pt>
                <c:pt idx="70">
                  <c:v>224.27672799999999</c:v>
                </c:pt>
                <c:pt idx="71">
                  <c:v>224.79268400000001</c:v>
                </c:pt>
                <c:pt idx="72">
                  <c:v>225.38507799999999</c:v>
                </c:pt>
                <c:pt idx="73">
                  <c:v>225.971102</c:v>
                </c:pt>
                <c:pt idx="74">
                  <c:v>226.56349599999999</c:v>
                </c:pt>
                <c:pt idx="75">
                  <c:v>227.21247199999999</c:v>
                </c:pt>
                <c:pt idx="76">
                  <c:v>228.364665</c:v>
                </c:pt>
                <c:pt idx="77">
                  <c:v>229.62663599999999</c:v>
                </c:pt>
                <c:pt idx="78">
                  <c:v>231.00227000000001</c:v>
                </c:pt>
                <c:pt idx="79">
                  <c:v>232.401442</c:v>
                </c:pt>
                <c:pt idx="80">
                  <c:v>233.69109800000001</c:v>
                </c:pt>
                <c:pt idx="81">
                  <c:v>235.07358400000001</c:v>
                </c:pt>
                <c:pt idx="82">
                  <c:v>236.5181</c:v>
                </c:pt>
                <c:pt idx="83">
                  <c:v>237.855706</c:v>
                </c:pt>
                <c:pt idx="84">
                  <c:v>239.16099199999999</c:v>
                </c:pt>
                <c:pt idx="85">
                  <c:v>240.75543099999999</c:v>
                </c:pt>
                <c:pt idx="86">
                  <c:v>242.28493499999999</c:v>
                </c:pt>
                <c:pt idx="87">
                  <c:v>243.92988099999999</c:v>
                </c:pt>
                <c:pt idx="88">
                  <c:v>245.607383</c:v>
                </c:pt>
                <c:pt idx="89">
                  <c:v>247.31237300000001</c:v>
                </c:pt>
                <c:pt idx="90">
                  <c:v>248.859973</c:v>
                </c:pt>
                <c:pt idx="91">
                  <c:v>250.30383900000001</c:v>
                </c:pt>
                <c:pt idx="92">
                  <c:v>251.94167999999999</c:v>
                </c:pt>
                <c:pt idx="93">
                  <c:v>253.620395</c:v>
                </c:pt>
                <c:pt idx="94">
                  <c:v>255.23196100000001</c:v>
                </c:pt>
                <c:pt idx="95">
                  <c:v>257.07041400000003</c:v>
                </c:pt>
                <c:pt idx="96">
                  <c:v>258.84046799999999</c:v>
                </c:pt>
                <c:pt idx="97">
                  <c:v>260.53283299999998</c:v>
                </c:pt>
                <c:pt idx="98">
                  <c:v>262.06896599999999</c:v>
                </c:pt>
                <c:pt idx="99">
                  <c:v>263.51262100000002</c:v>
                </c:pt>
                <c:pt idx="100">
                  <c:v>264.96006299999999</c:v>
                </c:pt>
                <c:pt idx="101">
                  <c:v>266.55411199999998</c:v>
                </c:pt>
                <c:pt idx="102">
                  <c:v>268.14816100000002</c:v>
                </c:pt>
                <c:pt idx="103">
                  <c:v>269.68965900000001</c:v>
                </c:pt>
                <c:pt idx="104">
                  <c:v>271.26587599999999</c:v>
                </c:pt>
                <c:pt idx="105">
                  <c:v>272.83073000000002</c:v>
                </c:pt>
                <c:pt idx="106">
                  <c:v>274.66981299999998</c:v>
                </c:pt>
                <c:pt idx="107">
                  <c:v>276.825558</c:v>
                </c:pt>
                <c:pt idx="108">
                  <c:v>278.54317300000002</c:v>
                </c:pt>
                <c:pt idx="109">
                  <c:v>280.24888499999997</c:v>
                </c:pt>
                <c:pt idx="110">
                  <c:v>281.98629399999999</c:v>
                </c:pt>
                <c:pt idx="111">
                  <c:v>283.82037300000002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3BC-C74D-90E2-F8AED6958B14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'24.72-B737-200'!$C$3:$C$114</c:f>
              <c:numCache>
                <c:formatCode>General</c:formatCode>
                <c:ptCount val="112"/>
                <c:pt idx="0">
                  <c:v>0.54968189999999995</c:v>
                </c:pt>
                <c:pt idx="1">
                  <c:v>0.55305556</c:v>
                </c:pt>
                <c:pt idx="2">
                  <c:v>0.55642913000000005</c:v>
                </c:pt>
                <c:pt idx="3">
                  <c:v>0.55980278999999999</c:v>
                </c:pt>
                <c:pt idx="4">
                  <c:v>0.56287332000000001</c:v>
                </c:pt>
                <c:pt idx="5">
                  <c:v>0.56594390000000006</c:v>
                </c:pt>
                <c:pt idx="6">
                  <c:v>0.56901444000000001</c:v>
                </c:pt>
                <c:pt idx="7">
                  <c:v>0.57208497999999997</c:v>
                </c:pt>
                <c:pt idx="8">
                  <c:v>0.57515552000000003</c:v>
                </c:pt>
                <c:pt idx="9">
                  <c:v>0.57822636000000005</c:v>
                </c:pt>
                <c:pt idx="10">
                  <c:v>0.58129690000000001</c:v>
                </c:pt>
                <c:pt idx="11">
                  <c:v>0.58436743999999996</c:v>
                </c:pt>
                <c:pt idx="12">
                  <c:v>0.58743798000000003</c:v>
                </c:pt>
                <c:pt idx="13">
                  <c:v>0.59050855999999996</c:v>
                </c:pt>
                <c:pt idx="14">
                  <c:v>0.59357919999999997</c:v>
                </c:pt>
                <c:pt idx="15">
                  <c:v>0.59664974000000004</c:v>
                </c:pt>
                <c:pt idx="16">
                  <c:v>0.59972027999999999</c:v>
                </c:pt>
                <c:pt idx="17">
                  <c:v>0.60279081999999995</c:v>
                </c:pt>
                <c:pt idx="18">
                  <c:v>0.60586136999999995</c:v>
                </c:pt>
                <c:pt idx="19">
                  <c:v>0.60893204000000001</c:v>
                </c:pt>
                <c:pt idx="20">
                  <c:v>0.61200257999999996</c:v>
                </c:pt>
                <c:pt idx="21">
                  <c:v>0.61507312000000003</c:v>
                </c:pt>
                <c:pt idx="22">
                  <c:v>0.61814365999999998</c:v>
                </c:pt>
                <c:pt idx="23">
                  <c:v>0.62121417000000001</c:v>
                </c:pt>
                <c:pt idx="24">
                  <c:v>0.62428459999999997</c:v>
                </c:pt>
                <c:pt idx="25">
                  <c:v>0.62735505999999996</c:v>
                </c:pt>
                <c:pt idx="26">
                  <c:v>0.63042553999999995</c:v>
                </c:pt>
                <c:pt idx="27">
                  <c:v>0.63349606999999997</c:v>
                </c:pt>
                <c:pt idx="28">
                  <c:v>0.63656661000000003</c:v>
                </c:pt>
                <c:pt idx="29">
                  <c:v>0.63963714999999999</c:v>
                </c:pt>
                <c:pt idx="30">
                  <c:v>0.64270755999999996</c:v>
                </c:pt>
                <c:pt idx="31">
                  <c:v>0.64577788000000003</c:v>
                </c:pt>
                <c:pt idx="32">
                  <c:v>0.64884828000000005</c:v>
                </c:pt>
                <c:pt idx="33">
                  <c:v>0.65191874000000005</c:v>
                </c:pt>
                <c:pt idx="34">
                  <c:v>0.65498928000000001</c:v>
                </c:pt>
                <c:pt idx="35">
                  <c:v>0.65805977999999998</c:v>
                </c:pt>
                <c:pt idx="36">
                  <c:v>0.66113012000000004</c:v>
                </c:pt>
                <c:pt idx="37">
                  <c:v>0.66420036999999998</c:v>
                </c:pt>
                <c:pt idx="38">
                  <c:v>0.66727082000000004</c:v>
                </c:pt>
                <c:pt idx="39">
                  <c:v>0.67034117999999998</c:v>
                </c:pt>
                <c:pt idx="40">
                  <c:v>0.67341134999999996</c:v>
                </c:pt>
                <c:pt idx="41">
                  <c:v>0.67648165999999998</c:v>
                </c:pt>
                <c:pt idx="42">
                  <c:v>0.67955198999999999</c:v>
                </c:pt>
                <c:pt idx="43">
                  <c:v>0.68262226999999998</c:v>
                </c:pt>
                <c:pt idx="44">
                  <c:v>0.68569252000000003</c:v>
                </c:pt>
                <c:pt idx="45">
                  <c:v>0.68876278999999996</c:v>
                </c:pt>
                <c:pt idx="46">
                  <c:v>0.69183300000000003</c:v>
                </c:pt>
                <c:pt idx="47">
                  <c:v>0.69490311999999999</c:v>
                </c:pt>
                <c:pt idx="48">
                  <c:v>0.69797332000000001</c:v>
                </c:pt>
                <c:pt idx="49">
                  <c:v>0.70104348000000005</c:v>
                </c:pt>
                <c:pt idx="50">
                  <c:v>0.70411358999999996</c:v>
                </c:pt>
                <c:pt idx="51">
                  <c:v>0.70718382999999996</c:v>
                </c:pt>
                <c:pt idx="52">
                  <c:v>0.71025377999999995</c:v>
                </c:pt>
                <c:pt idx="53">
                  <c:v>0.71332390000000001</c:v>
                </c:pt>
                <c:pt idx="54">
                  <c:v>0.71639392999999996</c:v>
                </c:pt>
                <c:pt idx="55">
                  <c:v>0.71946405999999996</c:v>
                </c:pt>
                <c:pt idx="56">
                  <c:v>0.72253396999999997</c:v>
                </c:pt>
                <c:pt idx="57">
                  <c:v>0.72560391000000002</c:v>
                </c:pt>
                <c:pt idx="58">
                  <c:v>0.72867389000000005</c:v>
                </c:pt>
                <c:pt idx="59">
                  <c:v>0.73174375999999997</c:v>
                </c:pt>
                <c:pt idx="60">
                  <c:v>0.73481366999999997</c:v>
                </c:pt>
                <c:pt idx="61">
                  <c:v>0.73788346000000005</c:v>
                </c:pt>
                <c:pt idx="62">
                  <c:v>0.74095339999999998</c:v>
                </c:pt>
                <c:pt idx="63">
                  <c:v>0.74402309</c:v>
                </c:pt>
                <c:pt idx="64">
                  <c:v>0.74678990000000001</c:v>
                </c:pt>
                <c:pt idx="65">
                  <c:v>0.75016252000000005</c:v>
                </c:pt>
                <c:pt idx="66">
                  <c:v>0.75323231000000002</c:v>
                </c:pt>
                <c:pt idx="67">
                  <c:v>0.75630195</c:v>
                </c:pt>
                <c:pt idx="68">
                  <c:v>0.75937153999999996</c:v>
                </c:pt>
                <c:pt idx="69">
                  <c:v>0.76244113999999996</c:v>
                </c:pt>
                <c:pt idx="70">
                  <c:v>0.76551051000000003</c:v>
                </c:pt>
                <c:pt idx="71">
                  <c:v>0.76858000000000004</c:v>
                </c:pt>
                <c:pt idx="72">
                  <c:v>0.77164935000000001</c:v>
                </c:pt>
                <c:pt idx="73">
                  <c:v>0.77502172999999996</c:v>
                </c:pt>
                <c:pt idx="74">
                  <c:v>0.77839411000000003</c:v>
                </c:pt>
                <c:pt idx="75">
                  <c:v>0.78176635999999999</c:v>
                </c:pt>
                <c:pt idx="76">
                  <c:v>0.78453154999999997</c:v>
                </c:pt>
                <c:pt idx="77">
                  <c:v>0.78729651</c:v>
                </c:pt>
                <c:pt idx="78">
                  <c:v>0.78944605999999995</c:v>
                </c:pt>
                <c:pt idx="79">
                  <c:v>0.79159367999999997</c:v>
                </c:pt>
                <c:pt idx="80">
                  <c:v>0.79333138999999997</c:v>
                </c:pt>
                <c:pt idx="81">
                  <c:v>0.79513423000000005</c:v>
                </c:pt>
                <c:pt idx="82">
                  <c:v>0.79649420000000004</c:v>
                </c:pt>
                <c:pt idx="83">
                  <c:v>0.79779414999999998</c:v>
                </c:pt>
                <c:pt idx="84">
                  <c:v>0.79900112000000001</c:v>
                </c:pt>
                <c:pt idx="85">
                  <c:v>0.80033869000000002</c:v>
                </c:pt>
                <c:pt idx="86">
                  <c:v>0.80151419999999995</c:v>
                </c:pt>
                <c:pt idx="87">
                  <c:v>0.80267403000000004</c:v>
                </c:pt>
                <c:pt idx="88">
                  <c:v>0.80369281999999997</c:v>
                </c:pt>
                <c:pt idx="89">
                  <c:v>0.80475229000000004</c:v>
                </c:pt>
                <c:pt idx="90">
                  <c:v>0.80562597999999996</c:v>
                </c:pt>
                <c:pt idx="91">
                  <c:v>0.80649150000000003</c:v>
                </c:pt>
                <c:pt idx="92">
                  <c:v>0.80746518</c:v>
                </c:pt>
                <c:pt idx="93">
                  <c:v>0.80843878000000002</c:v>
                </c:pt>
                <c:pt idx="94">
                  <c:v>0.80927294000000005</c:v>
                </c:pt>
                <c:pt idx="95">
                  <c:v>0.81014653000000003</c:v>
                </c:pt>
                <c:pt idx="96">
                  <c:v>0.81108005999999999</c:v>
                </c:pt>
                <c:pt idx="97">
                  <c:v>0.81175059999999999</c:v>
                </c:pt>
                <c:pt idx="98">
                  <c:v>0.81260127000000004</c:v>
                </c:pt>
                <c:pt idx="99">
                  <c:v>0.81299668999999997</c:v>
                </c:pt>
                <c:pt idx="100">
                  <c:v>0.81371952999999997</c:v>
                </c:pt>
                <c:pt idx="101">
                  <c:v>0.81441416</c:v>
                </c:pt>
                <c:pt idx="102">
                  <c:v>0.81524836000000001</c:v>
                </c:pt>
                <c:pt idx="103">
                  <c:v>0.81580352</c:v>
                </c:pt>
                <c:pt idx="104">
                  <c:v>0.81635862000000003</c:v>
                </c:pt>
                <c:pt idx="105">
                  <c:v>0.81686722</c:v>
                </c:pt>
                <c:pt idx="106">
                  <c:v>0.81750040000000002</c:v>
                </c:pt>
                <c:pt idx="107">
                  <c:v>0.81832903000000001</c:v>
                </c:pt>
                <c:pt idx="108">
                  <c:v>0.81885744000000005</c:v>
                </c:pt>
                <c:pt idx="109">
                  <c:v>0.81955058000000003</c:v>
                </c:pt>
                <c:pt idx="110">
                  <c:v>0.81973317000000001</c:v>
                </c:pt>
                <c:pt idx="111">
                  <c:v>0.82013464999999997</c:v>
                </c:pt>
              </c:numCache>
            </c:numRef>
          </c:xVal>
          <c:yVal>
            <c:numRef>
              <c:f>'24.72-B737-200'!$E$3:$E$114</c:f>
              <c:numCache>
                <c:formatCode>General</c:formatCode>
                <c:ptCount val="112"/>
                <c:pt idx="0">
                  <c:v>215.39906636209651</c:v>
                </c:pt>
                <c:pt idx="1">
                  <c:v>215.40111637457923</c:v>
                </c:pt>
                <c:pt idx="2">
                  <c:v>215.40339997582441</c:v>
                </c:pt>
                <c:pt idx="3">
                  <c:v>215.40594039361301</c:v>
                </c:pt>
                <c:pt idx="4">
                  <c:v>215.40849683591591</c:v>
                </c:pt>
                <c:pt idx="5">
                  <c:v>215.41130716072843</c:v>
                </c:pt>
                <c:pt idx="6">
                  <c:v>215.41439322811095</c:v>
                </c:pt>
                <c:pt idx="7">
                  <c:v>215.4177786493982</c:v>
                </c:pt>
                <c:pt idx="8">
                  <c:v>215.42148874233069</c:v>
                </c:pt>
                <c:pt idx="9">
                  <c:v>215.42555109323305</c:v>
                </c:pt>
                <c:pt idx="10">
                  <c:v>215.42999405492984</c:v>
                </c:pt>
                <c:pt idx="11">
                  <c:v>215.43484925015585</c:v>
                </c:pt>
                <c:pt idx="12">
                  <c:v>215.44015015605305</c:v>
                </c:pt>
                <c:pt idx="13">
                  <c:v>215.44593270489895</c:v>
                </c:pt>
                <c:pt idx="14">
                  <c:v>215.45223534283002</c:v>
                </c:pt>
                <c:pt idx="15">
                  <c:v>215.45909880533756</c:v>
                </c:pt>
                <c:pt idx="16">
                  <c:v>215.46656722497391</c:v>
                </c:pt>
                <c:pt idx="17">
                  <c:v>215.47468758515976</c:v>
                </c:pt>
                <c:pt idx="18">
                  <c:v>215.48351014360301</c:v>
                </c:pt>
                <c:pt idx="19">
                  <c:v>215.49308894811116</c:v>
                </c:pt>
                <c:pt idx="20">
                  <c:v>215.50348058080195</c:v>
                </c:pt>
                <c:pt idx="21">
                  <c:v>215.51474671727988</c:v>
                </c:pt>
                <c:pt idx="22">
                  <c:v>215.52695282687645</c:v>
                </c:pt>
                <c:pt idx="23">
                  <c:v>215.54016870728572</c:v>
                </c:pt>
                <c:pt idx="24">
                  <c:v>215.55446877959344</c:v>
                </c:pt>
                <c:pt idx="25">
                  <c:v>215.56993330869187</c:v>
                </c:pt>
                <c:pt idx="26">
                  <c:v>215.58664749346613</c:v>
                </c:pt>
                <c:pt idx="27">
                  <c:v>215.60470258604099</c:v>
                </c:pt>
                <c:pt idx="28">
                  <c:v>215.62419567404373</c:v>
                </c:pt>
                <c:pt idx="29">
                  <c:v>215.64523067011126</c:v>
                </c:pt>
                <c:pt idx="30">
                  <c:v>215.66791772018911</c:v>
                </c:pt>
                <c:pt idx="31">
                  <c:v>215.69237577276866</c:v>
                </c:pt>
                <c:pt idx="32">
                  <c:v>215.71873329423394</c:v>
                </c:pt>
                <c:pt idx="33">
                  <c:v>215.74712629780399</c:v>
                </c:pt>
                <c:pt idx="34">
                  <c:v>215.77770080230746</c:v>
                </c:pt>
                <c:pt idx="35">
                  <c:v>215.81061175148437</c:v>
                </c:pt>
                <c:pt idx="36">
                  <c:v>215.84602496030871</c:v>
                </c:pt>
                <c:pt idx="37">
                  <c:v>215.88412042771699</c:v>
                </c:pt>
                <c:pt idx="38">
                  <c:v>215.92509463062399</c:v>
                </c:pt>
                <c:pt idx="39">
                  <c:v>215.96915095937848</c:v>
                </c:pt>
                <c:pt idx="40">
                  <c:v>216.016510288418</c:v>
                </c:pt>
                <c:pt idx="41">
                  <c:v>216.06741743698021</c:v>
                </c:pt>
                <c:pt idx="42">
                  <c:v>216.12212917227387</c:v>
                </c:pt>
                <c:pt idx="43">
                  <c:v>216.18092310966051</c:v>
                </c:pt>
                <c:pt idx="44">
                  <c:v>216.24410081805621</c:v>
                </c:pt>
                <c:pt idx="45">
                  <c:v>216.31198932754077</c:v>
                </c:pt>
                <c:pt idx="46">
                  <c:v>216.38493999287613</c:v>
                </c:pt>
                <c:pt idx="47">
                  <c:v>216.4633349798379</c:v>
                </c:pt>
                <c:pt idx="48">
                  <c:v>216.54759515323497</c:v>
                </c:pt>
                <c:pt idx="49">
                  <c:v>216.63817085020656</c:v>
                </c:pt>
                <c:pt idx="50">
                  <c:v>216.7355561573184</c:v>
                </c:pt>
                <c:pt idx="51">
                  <c:v>216.84029768769724</c:v>
                </c:pt>
                <c:pt idx="52">
                  <c:v>216.95297252578393</c:v>
                </c:pt>
                <c:pt idx="53">
                  <c:v>217.07424683766902</c:v>
                </c:pt>
                <c:pt idx="54">
                  <c:v>217.20482542872162</c:v>
                </c:pt>
                <c:pt idx="55">
                  <c:v>217.34550465276607</c:v>
                </c:pt>
                <c:pt idx="56">
                  <c:v>217.497140888546</c:v>
                </c:pt>
                <c:pt idx="57">
                  <c:v>217.66076944933411</c:v>
                </c:pt>
                <c:pt idx="58">
                  <c:v>217.83783035176313</c:v>
                </c:pt>
                <c:pt idx="59">
                  <c:v>218.03030038146846</c:v>
                </c:pt>
                <c:pt idx="60">
                  <c:v>218.24074299469885</c:v>
                </c:pt>
                <c:pt idx="61">
                  <c:v>218.47229162217295</c:v>
                </c:pt>
                <c:pt idx="62">
                  <c:v>218.72872930880291</c:v>
                </c:pt>
                <c:pt idx="63">
                  <c:v>219.01443191131312</c:v>
                </c:pt>
                <c:pt idx="64">
                  <c:v>219.30124676276728</c:v>
                </c:pt>
                <c:pt idx="65">
                  <c:v>219.69481736017494</c:v>
                </c:pt>
                <c:pt idx="66">
                  <c:v>220.10195728946115</c:v>
                </c:pt>
                <c:pt idx="67">
                  <c:v>220.56338454391238</c:v>
                </c:pt>
                <c:pt idx="68">
                  <c:v>221.0875306084211</c:v>
                </c:pt>
                <c:pt idx="69">
                  <c:v>221.68387813221801</c:v>
                </c:pt>
                <c:pt idx="70">
                  <c:v>222.36303220829416</c:v>
                </c:pt>
                <c:pt idx="71">
                  <c:v>223.13708458488685</c:v>
                </c:pt>
                <c:pt idx="72">
                  <c:v>224.01956648548432</c:v>
                </c:pt>
                <c:pt idx="73">
                  <c:v>225.13270670656692</c:v>
                </c:pt>
                <c:pt idx="74">
                  <c:v>226.41916322044426</c:v>
                </c:pt>
                <c:pt idx="75">
                  <c:v>227.906633188314</c:v>
                </c:pt>
                <c:pt idx="76">
                  <c:v>229.29929740393564</c:v>
                </c:pt>
                <c:pt idx="77">
                  <c:v>230.87059576495776</c:v>
                </c:pt>
                <c:pt idx="78">
                  <c:v>232.23176140274228</c:v>
                </c:pt>
                <c:pt idx="79">
                  <c:v>233.72881943426177</c:v>
                </c:pt>
                <c:pt idx="80">
                  <c:v>235.05148765385684</c:v>
                </c:pt>
                <c:pt idx="81">
                  <c:v>236.54037835142381</c:v>
                </c:pt>
                <c:pt idx="82">
                  <c:v>237.74971427911316</c:v>
                </c:pt>
                <c:pt idx="83">
                  <c:v>238.9812873387379</c:v>
                </c:pt>
                <c:pt idx="84">
                  <c:v>240.19635900174183</c:v>
                </c:pt>
                <c:pt idx="85">
                  <c:v>241.63027137035485</c:v>
                </c:pt>
                <c:pt idx="86">
                  <c:v>242.97276337021302</c:v>
                </c:pt>
                <c:pt idx="87">
                  <c:v>244.37945384072728</c:v>
                </c:pt>
                <c:pt idx="88">
                  <c:v>245.68798157332225</c:v>
                </c:pt>
                <c:pt idx="89">
                  <c:v>247.12714126519487</c:v>
                </c:pt>
                <c:pt idx="90">
                  <c:v>248.37883608604716</c:v>
                </c:pt>
                <c:pt idx="91">
                  <c:v>249.68117425016374</c:v>
                </c:pt>
                <c:pt idx="92">
                  <c:v>251.22627019348755</c:v>
                </c:pt>
                <c:pt idx="93">
                  <c:v>252.86315253758596</c:v>
                </c:pt>
                <c:pt idx="94">
                  <c:v>254.34509954008425</c:v>
                </c:pt>
                <c:pt idx="95">
                  <c:v>255.98265773197505</c:v>
                </c:pt>
                <c:pt idx="96">
                  <c:v>257.83807516662114</c:v>
                </c:pt>
                <c:pt idx="97">
                  <c:v>259.24396723851942</c:v>
                </c:pt>
                <c:pt idx="98">
                  <c:v>261.12356335206357</c:v>
                </c:pt>
                <c:pt idx="99">
                  <c:v>262.0364871282809</c:v>
                </c:pt>
                <c:pt idx="100">
                  <c:v>263.77467427340008</c:v>
                </c:pt>
                <c:pt idx="101">
                  <c:v>265.53573473478184</c:v>
                </c:pt>
                <c:pt idx="102">
                  <c:v>267.77942168829759</c:v>
                </c:pt>
                <c:pt idx="103">
                  <c:v>269.35764204079919</c:v>
                </c:pt>
                <c:pt idx="104">
                  <c:v>271.00967483547703</c:v>
                </c:pt>
                <c:pt idx="105">
                  <c:v>272.59321033535485</c:v>
                </c:pt>
                <c:pt idx="106">
                  <c:v>274.66576922469324</c:v>
                </c:pt>
                <c:pt idx="107">
                  <c:v>277.56468361076656</c:v>
                </c:pt>
                <c:pt idx="108">
                  <c:v>279.53544382730274</c:v>
                </c:pt>
                <c:pt idx="109">
                  <c:v>282.28125644351309</c:v>
                </c:pt>
                <c:pt idx="110">
                  <c:v>283.03732205207427</c:v>
                </c:pt>
                <c:pt idx="111">
                  <c:v>284.7513585127225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E0-8C47-A0BA-E1FED28BD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marker>
            <c:symbol val="none"/>
          </c:marker>
          <c:xVal>
            <c:numRef>
              <c:f>'24.72-B737-200'!#REF!</c:f>
            </c:numRef>
          </c:xVal>
          <c:yVal>
            <c:numRef>
              <c:f>'24.72-B737-200'!#REF!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9C6-3C4E-81A0-3498B414610A}"/>
            </c:ext>
          </c:extLst>
        </c:ser>
        <c:ser>
          <c:idx val="8"/>
          <c:order val="1"/>
          <c:tx>
            <c:v>cl0.3</c:v>
          </c:tx>
          <c:marker>
            <c:symbol val="none"/>
          </c:marker>
          <c:xVal>
            <c:numRef>
              <c:f>'24.72-B737-200'!#REF!</c:f>
            </c:numRef>
          </c:xVal>
          <c:yVal>
            <c:numRef>
              <c:f>'24.72-B737-200'!#REF!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9C6-3C4E-81A0-3498B414610A}"/>
            </c:ext>
          </c:extLst>
        </c:ser>
        <c:ser>
          <c:idx val="7"/>
          <c:order val="2"/>
          <c:tx>
            <c:v>cl0.2</c:v>
          </c:tx>
          <c:marker>
            <c:symbol val="none"/>
          </c:marker>
          <c:xVal>
            <c:numRef>
              <c:f>'24.72-B737-200'!#REF!</c:f>
            </c:numRef>
          </c:xVal>
          <c:yVal>
            <c:numRef>
              <c:f>'24.72-B737-200'!#REF!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9C6-3C4E-81A0-3498B4146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B737-300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'24.72-B737-300'!$N$3:$N$108</c:f>
              <c:numCache>
                <c:formatCode>General</c:formatCode>
                <c:ptCount val="106"/>
                <c:pt idx="0">
                  <c:v>0.50068109000000005</c:v>
                </c:pt>
                <c:pt idx="1">
                  <c:v>0.50405454999999999</c:v>
                </c:pt>
                <c:pt idx="2">
                  <c:v>0.50712504000000003</c:v>
                </c:pt>
                <c:pt idx="3">
                  <c:v>0.51019566999999999</c:v>
                </c:pt>
                <c:pt idx="4">
                  <c:v>0.51356919999999995</c:v>
                </c:pt>
                <c:pt idx="5">
                  <c:v>0.51694271999999997</c:v>
                </c:pt>
                <c:pt idx="6">
                  <c:v>0.51971023000000005</c:v>
                </c:pt>
                <c:pt idx="7">
                  <c:v>0.52247774000000002</c:v>
                </c:pt>
                <c:pt idx="8">
                  <c:v>0.52540871</c:v>
                </c:pt>
                <c:pt idx="9">
                  <c:v>0.52802293</c:v>
                </c:pt>
                <c:pt idx="10">
                  <c:v>0.53306109999999995</c:v>
                </c:pt>
                <c:pt idx="11">
                  <c:v>0.53643474000000002</c:v>
                </c:pt>
                <c:pt idx="12">
                  <c:v>0.54011134000000005</c:v>
                </c:pt>
                <c:pt idx="13">
                  <c:v>0.54318188000000001</c:v>
                </c:pt>
                <c:pt idx="14">
                  <c:v>0.54625232999999995</c:v>
                </c:pt>
                <c:pt idx="15">
                  <c:v>0.54901977999999996</c:v>
                </c:pt>
                <c:pt idx="16">
                  <c:v>0.55209032000000002</c:v>
                </c:pt>
                <c:pt idx="17">
                  <c:v>0.55516085999999998</c:v>
                </c:pt>
                <c:pt idx="18">
                  <c:v>0.55792830999999998</c:v>
                </c:pt>
                <c:pt idx="19">
                  <c:v>0.56069575000000005</c:v>
                </c:pt>
                <c:pt idx="20">
                  <c:v>0.56341922</c:v>
                </c:pt>
                <c:pt idx="21">
                  <c:v>0.56965233999999998</c:v>
                </c:pt>
                <c:pt idx="22">
                  <c:v>0.57272288000000005</c:v>
                </c:pt>
                <c:pt idx="23">
                  <c:v>0.57579334000000004</c:v>
                </c:pt>
                <c:pt idx="24">
                  <c:v>0.57886386999999995</c:v>
                </c:pt>
                <c:pt idx="25">
                  <c:v>0.58193441000000001</c:v>
                </c:pt>
                <c:pt idx="26">
                  <c:v>0.58500492000000004</c:v>
                </c:pt>
                <c:pt idx="27">
                  <c:v>0.58807533999999995</c:v>
                </c:pt>
                <c:pt idx="28">
                  <c:v>0.59114588000000001</c:v>
                </c:pt>
                <c:pt idx="29">
                  <c:v>0.59421639999999998</c:v>
                </c:pt>
                <c:pt idx="30">
                  <c:v>0.59698382000000005</c:v>
                </c:pt>
                <c:pt idx="31">
                  <c:v>0.59987060999999997</c:v>
                </c:pt>
                <c:pt idx="32">
                  <c:v>0.60533402999999997</c:v>
                </c:pt>
                <c:pt idx="33">
                  <c:v>0.60870743999999999</c:v>
                </c:pt>
                <c:pt idx="34">
                  <c:v>0.61177795000000001</c:v>
                </c:pt>
                <c:pt idx="35">
                  <c:v>0.61484848999999997</c:v>
                </c:pt>
                <c:pt idx="36">
                  <c:v>0.61822175000000001</c:v>
                </c:pt>
                <c:pt idx="37">
                  <c:v>0.62159518999999996</c:v>
                </c:pt>
                <c:pt idx="38">
                  <c:v>0.62513207000000004</c:v>
                </c:pt>
                <c:pt idx="39">
                  <c:v>0.62994470000000002</c:v>
                </c:pt>
                <c:pt idx="40">
                  <c:v>0.63362138000000001</c:v>
                </c:pt>
                <c:pt idx="41">
                  <c:v>0.63699466999999999</c:v>
                </c:pt>
                <c:pt idx="42">
                  <c:v>0.64006501000000005</c:v>
                </c:pt>
                <c:pt idx="43">
                  <c:v>0.64313545999999999</c:v>
                </c:pt>
                <c:pt idx="44">
                  <c:v>0.64620588999999995</c:v>
                </c:pt>
                <c:pt idx="45">
                  <c:v>0.64927604999999999</c:v>
                </c:pt>
                <c:pt idx="46">
                  <c:v>0.65234636000000001</c:v>
                </c:pt>
                <c:pt idx="47">
                  <c:v>0.65499801999999996</c:v>
                </c:pt>
                <c:pt idx="48">
                  <c:v>0.66165529999999995</c:v>
                </c:pt>
                <c:pt idx="49">
                  <c:v>0.66414097000000005</c:v>
                </c:pt>
                <c:pt idx="50">
                  <c:v>0.66690817000000002</c:v>
                </c:pt>
                <c:pt idx="51">
                  <c:v>0.66997848999999998</c:v>
                </c:pt>
                <c:pt idx="52">
                  <c:v>0.67274577000000002</c:v>
                </c:pt>
                <c:pt idx="53">
                  <c:v>0.67551273999999994</c:v>
                </c:pt>
                <c:pt idx="54">
                  <c:v>0.67858277</c:v>
                </c:pt>
                <c:pt idx="55">
                  <c:v>0.68165279000000001</c:v>
                </c:pt>
                <c:pt idx="56">
                  <c:v>0.68472294</c:v>
                </c:pt>
                <c:pt idx="57">
                  <c:v>0.68749000000000005</c:v>
                </c:pt>
                <c:pt idx="58">
                  <c:v>0.69002591000000002</c:v>
                </c:pt>
                <c:pt idx="59">
                  <c:v>0.69634943000000005</c:v>
                </c:pt>
                <c:pt idx="60">
                  <c:v>0.69941940999999996</c:v>
                </c:pt>
                <c:pt idx="61">
                  <c:v>0.70279227</c:v>
                </c:pt>
                <c:pt idx="62">
                  <c:v>0.70616531999999999</c:v>
                </c:pt>
                <c:pt idx="63">
                  <c:v>0.70923521</c:v>
                </c:pt>
                <c:pt idx="64">
                  <c:v>0.71200207999999998</c:v>
                </c:pt>
                <c:pt idx="65">
                  <c:v>0.71507191000000003</c:v>
                </c:pt>
                <c:pt idx="66">
                  <c:v>0.71783874999999997</c:v>
                </c:pt>
                <c:pt idx="67">
                  <c:v>0.72086468000000004</c:v>
                </c:pt>
                <c:pt idx="68">
                  <c:v>0.72483938000000003</c:v>
                </c:pt>
                <c:pt idx="69">
                  <c:v>0.72821234000000001</c:v>
                </c:pt>
                <c:pt idx="70">
                  <c:v>0.73128210000000005</c:v>
                </c:pt>
                <c:pt idx="71">
                  <c:v>0.73435183999999998</c:v>
                </c:pt>
                <c:pt idx="72">
                  <c:v>0.73772448999999996</c:v>
                </c:pt>
                <c:pt idx="73">
                  <c:v>0.74109676000000002</c:v>
                </c:pt>
                <c:pt idx="74">
                  <c:v>0.74416643999999998</c:v>
                </c:pt>
                <c:pt idx="75">
                  <c:v>0.74723589999999995</c:v>
                </c:pt>
                <c:pt idx="76">
                  <c:v>0.74960797999999995</c:v>
                </c:pt>
                <c:pt idx="77">
                  <c:v>0.75416393000000004</c:v>
                </c:pt>
                <c:pt idx="78">
                  <c:v>0.75723298999999999</c:v>
                </c:pt>
                <c:pt idx="79">
                  <c:v>0.76014638999999995</c:v>
                </c:pt>
                <c:pt idx="80">
                  <c:v>0.76270000000000004</c:v>
                </c:pt>
                <c:pt idx="81">
                  <c:v>0.76506755000000004</c:v>
                </c:pt>
                <c:pt idx="82">
                  <c:v>0.76746205999999995</c:v>
                </c:pt>
                <c:pt idx="83">
                  <c:v>0.77076003000000004</c:v>
                </c:pt>
                <c:pt idx="84">
                  <c:v>0.77286516000000005</c:v>
                </c:pt>
                <c:pt idx="85">
                  <c:v>0.77464748999999999</c:v>
                </c:pt>
                <c:pt idx="86">
                  <c:v>0.77615000999999995</c:v>
                </c:pt>
                <c:pt idx="87">
                  <c:v>0.77768238000000001</c:v>
                </c:pt>
                <c:pt idx="88">
                  <c:v>0.77902883999999994</c:v>
                </c:pt>
                <c:pt idx="89">
                  <c:v>0.78095448000000001</c:v>
                </c:pt>
                <c:pt idx="90">
                  <c:v>0.7823234</c:v>
                </c:pt>
                <c:pt idx="91">
                  <c:v>0.78371964999999999</c:v>
                </c:pt>
                <c:pt idx="92">
                  <c:v>0.78471531999999999</c:v>
                </c:pt>
                <c:pt idx="93">
                  <c:v>0.78587532999999998</c:v>
                </c:pt>
                <c:pt idx="94">
                  <c:v>0.78691853</c:v>
                </c:pt>
                <c:pt idx="95">
                  <c:v>0.78824154000000002</c:v>
                </c:pt>
                <c:pt idx="96">
                  <c:v>0.78922669999999995</c:v>
                </c:pt>
                <c:pt idx="97">
                  <c:v>0.79030518999999999</c:v>
                </c:pt>
                <c:pt idx="98">
                  <c:v>0.79267102</c:v>
                </c:pt>
                <c:pt idx="99">
                  <c:v>0.79362031</c:v>
                </c:pt>
                <c:pt idx="100">
                  <c:v>0.79459365999999998</c:v>
                </c:pt>
                <c:pt idx="101">
                  <c:v>0.79561364000000001</c:v>
                </c:pt>
                <c:pt idx="102">
                  <c:v>0.79647650999999997</c:v>
                </c:pt>
                <c:pt idx="103">
                  <c:v>0.79769274999999995</c:v>
                </c:pt>
                <c:pt idx="104">
                  <c:v>0.79890479999999997</c:v>
                </c:pt>
                <c:pt idx="105">
                  <c:v>0.79987730999999995</c:v>
                </c:pt>
              </c:numCache>
            </c:numRef>
          </c:xVal>
          <c:yVal>
            <c:numRef>
              <c:f>'24.72-B737-300'!$O$3:$O$108</c:f>
              <c:numCache>
                <c:formatCode>General</c:formatCode>
                <c:ptCount val="106"/>
                <c:pt idx="0">
                  <c:v>278.32470499999999</c:v>
                </c:pt>
                <c:pt idx="1">
                  <c:v>278.37566399999997</c:v>
                </c:pt>
                <c:pt idx="2">
                  <c:v>278.40114299999999</c:v>
                </c:pt>
                <c:pt idx="3">
                  <c:v>278.35655400000002</c:v>
                </c:pt>
                <c:pt idx="4">
                  <c:v>278.37566399999997</c:v>
                </c:pt>
                <c:pt idx="5">
                  <c:v>278.40114299999999</c:v>
                </c:pt>
                <c:pt idx="6">
                  <c:v>278.40114299999999</c:v>
                </c:pt>
                <c:pt idx="7">
                  <c:v>278.40114299999999</c:v>
                </c:pt>
                <c:pt idx="8">
                  <c:v>278.40114299999999</c:v>
                </c:pt>
                <c:pt idx="9">
                  <c:v>278.346856</c:v>
                </c:pt>
                <c:pt idx="10">
                  <c:v>278.43299200000001</c:v>
                </c:pt>
                <c:pt idx="11">
                  <c:v>278.40114299999999</c:v>
                </c:pt>
                <c:pt idx="12">
                  <c:v>278.40114299999999</c:v>
                </c:pt>
                <c:pt idx="13">
                  <c:v>278.40114299999999</c:v>
                </c:pt>
                <c:pt idx="14">
                  <c:v>278.44573200000002</c:v>
                </c:pt>
                <c:pt idx="15">
                  <c:v>278.47121099999998</c:v>
                </c:pt>
                <c:pt idx="16">
                  <c:v>278.47121099999998</c:v>
                </c:pt>
                <c:pt idx="17">
                  <c:v>278.47121099999998</c:v>
                </c:pt>
                <c:pt idx="18">
                  <c:v>278.50306</c:v>
                </c:pt>
                <c:pt idx="19">
                  <c:v>278.53490900000003</c:v>
                </c:pt>
                <c:pt idx="20">
                  <c:v>278.55327299999999</c:v>
                </c:pt>
                <c:pt idx="21">
                  <c:v>278.42662200000001</c:v>
                </c:pt>
                <c:pt idx="22">
                  <c:v>278.42662200000001</c:v>
                </c:pt>
                <c:pt idx="23">
                  <c:v>278.46484099999998</c:v>
                </c:pt>
                <c:pt idx="24">
                  <c:v>278.47121099999998</c:v>
                </c:pt>
                <c:pt idx="25">
                  <c:v>278.47121099999998</c:v>
                </c:pt>
                <c:pt idx="26">
                  <c:v>278.48395099999999</c:v>
                </c:pt>
                <c:pt idx="27">
                  <c:v>278.54127899999997</c:v>
                </c:pt>
                <c:pt idx="28">
                  <c:v>278.54127899999997</c:v>
                </c:pt>
                <c:pt idx="29">
                  <c:v>278.55401899999998</c:v>
                </c:pt>
                <c:pt idx="30">
                  <c:v>278.59860800000001</c:v>
                </c:pt>
                <c:pt idx="31">
                  <c:v>278.68141500000002</c:v>
                </c:pt>
                <c:pt idx="32">
                  <c:v>278.64319599999999</c:v>
                </c:pt>
                <c:pt idx="33">
                  <c:v>278.72600399999999</c:v>
                </c:pt>
                <c:pt idx="34">
                  <c:v>278.73948999999999</c:v>
                </c:pt>
                <c:pt idx="35">
                  <c:v>278.73948999999999</c:v>
                </c:pt>
                <c:pt idx="36">
                  <c:v>278.89161999999999</c:v>
                </c:pt>
                <c:pt idx="37">
                  <c:v>278.95531799999998</c:v>
                </c:pt>
                <c:pt idx="38">
                  <c:v>279.03175599999997</c:v>
                </c:pt>
                <c:pt idx="39">
                  <c:v>279.34950099999998</c:v>
                </c:pt>
                <c:pt idx="40">
                  <c:v>279.312028</c:v>
                </c:pt>
                <c:pt idx="41">
                  <c:v>279.45216399999998</c:v>
                </c:pt>
                <c:pt idx="42">
                  <c:v>279.54771199999999</c:v>
                </c:pt>
                <c:pt idx="43">
                  <c:v>279.59230100000002</c:v>
                </c:pt>
                <c:pt idx="44">
                  <c:v>279.649629</c:v>
                </c:pt>
                <c:pt idx="45">
                  <c:v>279.83435400000002</c:v>
                </c:pt>
                <c:pt idx="46">
                  <c:v>279.94901099999998</c:v>
                </c:pt>
                <c:pt idx="47">
                  <c:v>280.03022600000003</c:v>
                </c:pt>
                <c:pt idx="48">
                  <c:v>280.324544</c:v>
                </c:pt>
                <c:pt idx="49">
                  <c:v>280.41400800000002</c:v>
                </c:pt>
                <c:pt idx="50">
                  <c:v>280.56688400000002</c:v>
                </c:pt>
                <c:pt idx="51">
                  <c:v>280.67517099999998</c:v>
                </c:pt>
                <c:pt idx="52">
                  <c:v>280.79057399999999</c:v>
                </c:pt>
                <c:pt idx="53">
                  <c:v>281.05736100000001</c:v>
                </c:pt>
                <c:pt idx="54">
                  <c:v>281.30578400000002</c:v>
                </c:pt>
                <c:pt idx="55">
                  <c:v>281.56694700000003</c:v>
                </c:pt>
                <c:pt idx="56">
                  <c:v>281.75804099999999</c:v>
                </c:pt>
                <c:pt idx="57">
                  <c:v>281.98098499999998</c:v>
                </c:pt>
                <c:pt idx="58">
                  <c:v>282.10073799999998</c:v>
                </c:pt>
                <c:pt idx="59">
                  <c:v>282.66330299999998</c:v>
                </c:pt>
                <c:pt idx="60">
                  <c:v>282.93720500000001</c:v>
                </c:pt>
                <c:pt idx="61">
                  <c:v>283.28754600000002</c:v>
                </c:pt>
                <c:pt idx="62">
                  <c:v>283.54870899999997</c:v>
                </c:pt>
                <c:pt idx="63">
                  <c:v>283.86720000000003</c:v>
                </c:pt>
                <c:pt idx="64">
                  <c:v>284.18569100000002</c:v>
                </c:pt>
                <c:pt idx="65">
                  <c:v>284.53603199999998</c:v>
                </c:pt>
                <c:pt idx="66">
                  <c:v>284.86726299999998</c:v>
                </c:pt>
                <c:pt idx="67">
                  <c:v>285.16271399999999</c:v>
                </c:pt>
                <c:pt idx="68">
                  <c:v>285.73918300000003</c:v>
                </c:pt>
                <c:pt idx="69">
                  <c:v>286.03856500000001</c:v>
                </c:pt>
                <c:pt idx="70">
                  <c:v>286.42786999999998</c:v>
                </c:pt>
                <c:pt idx="71">
                  <c:v>286.82279899999997</c:v>
                </c:pt>
                <c:pt idx="72">
                  <c:v>287.275057</c:v>
                </c:pt>
                <c:pt idx="73">
                  <c:v>287.917664</c:v>
                </c:pt>
                <c:pt idx="74">
                  <c:v>288.34444200000002</c:v>
                </c:pt>
                <c:pt idx="75">
                  <c:v>288.87950699999999</c:v>
                </c:pt>
                <c:pt idx="76">
                  <c:v>289.17995100000002</c:v>
                </c:pt>
                <c:pt idx="77">
                  <c:v>290.211547</c:v>
                </c:pt>
                <c:pt idx="78">
                  <c:v>290.94407699999999</c:v>
                </c:pt>
                <c:pt idx="79">
                  <c:v>291.87828999999999</c:v>
                </c:pt>
                <c:pt idx="80">
                  <c:v>292.71955500000001</c:v>
                </c:pt>
                <c:pt idx="81">
                  <c:v>293.54210499999999</c:v>
                </c:pt>
                <c:pt idx="82">
                  <c:v>294.56383099999999</c:v>
                </c:pt>
                <c:pt idx="83">
                  <c:v>296.51077700000002</c:v>
                </c:pt>
                <c:pt idx="84">
                  <c:v>297.83209699999998</c:v>
                </c:pt>
                <c:pt idx="85">
                  <c:v>299.18864100000002</c:v>
                </c:pt>
                <c:pt idx="86">
                  <c:v>300.461545</c:v>
                </c:pt>
                <c:pt idx="87">
                  <c:v>301.89794000000001</c:v>
                </c:pt>
                <c:pt idx="88">
                  <c:v>303.24324799999999</c:v>
                </c:pt>
                <c:pt idx="89">
                  <c:v>305.44345800000002</c:v>
                </c:pt>
                <c:pt idx="90">
                  <c:v>306.87290100000001</c:v>
                </c:pt>
                <c:pt idx="91">
                  <c:v>308.46856000000002</c:v>
                </c:pt>
                <c:pt idx="92">
                  <c:v>309.80427200000003</c:v>
                </c:pt>
                <c:pt idx="93">
                  <c:v>311.32209899999998</c:v>
                </c:pt>
                <c:pt idx="94">
                  <c:v>312.78153500000002</c:v>
                </c:pt>
                <c:pt idx="95">
                  <c:v>314.53386799999998</c:v>
                </c:pt>
                <c:pt idx="96">
                  <c:v>315.93459899999999</c:v>
                </c:pt>
                <c:pt idx="97">
                  <c:v>317.505608</c:v>
                </c:pt>
                <c:pt idx="98">
                  <c:v>320.90147999999999</c:v>
                </c:pt>
                <c:pt idx="99">
                  <c:v>322.78833100000003</c:v>
                </c:pt>
                <c:pt idx="100">
                  <c:v>324.58706100000001</c:v>
                </c:pt>
                <c:pt idx="101">
                  <c:v>326.33844800000003</c:v>
                </c:pt>
                <c:pt idx="102">
                  <c:v>328.23362300000002</c:v>
                </c:pt>
                <c:pt idx="103">
                  <c:v>330.19552900000002</c:v>
                </c:pt>
                <c:pt idx="104">
                  <c:v>332.27757100000002</c:v>
                </c:pt>
                <c:pt idx="105">
                  <c:v>334.49159600000002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F3B-1E46-B902-A89558CE17FE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'24.72-B737-300'!$N$3:$N$108</c:f>
              <c:numCache>
                <c:formatCode>General</c:formatCode>
                <c:ptCount val="106"/>
                <c:pt idx="0">
                  <c:v>0.50068109000000005</c:v>
                </c:pt>
                <c:pt idx="1">
                  <c:v>0.50405454999999999</c:v>
                </c:pt>
                <c:pt idx="2">
                  <c:v>0.50712504000000003</c:v>
                </c:pt>
                <c:pt idx="3">
                  <c:v>0.51019566999999999</c:v>
                </c:pt>
                <c:pt idx="4">
                  <c:v>0.51356919999999995</c:v>
                </c:pt>
                <c:pt idx="5">
                  <c:v>0.51694271999999997</c:v>
                </c:pt>
                <c:pt idx="6">
                  <c:v>0.51971023000000005</c:v>
                </c:pt>
                <c:pt idx="7">
                  <c:v>0.52247774000000002</c:v>
                </c:pt>
                <c:pt idx="8">
                  <c:v>0.52540871</c:v>
                </c:pt>
                <c:pt idx="9">
                  <c:v>0.52802293</c:v>
                </c:pt>
                <c:pt idx="10">
                  <c:v>0.53306109999999995</c:v>
                </c:pt>
                <c:pt idx="11">
                  <c:v>0.53643474000000002</c:v>
                </c:pt>
                <c:pt idx="12">
                  <c:v>0.54011134000000005</c:v>
                </c:pt>
                <c:pt idx="13">
                  <c:v>0.54318188000000001</c:v>
                </c:pt>
                <c:pt idx="14">
                  <c:v>0.54625232999999995</c:v>
                </c:pt>
                <c:pt idx="15">
                  <c:v>0.54901977999999996</c:v>
                </c:pt>
                <c:pt idx="16">
                  <c:v>0.55209032000000002</c:v>
                </c:pt>
                <c:pt idx="17">
                  <c:v>0.55516085999999998</c:v>
                </c:pt>
                <c:pt idx="18">
                  <c:v>0.55792830999999998</c:v>
                </c:pt>
                <c:pt idx="19">
                  <c:v>0.56069575000000005</c:v>
                </c:pt>
                <c:pt idx="20">
                  <c:v>0.56341922</c:v>
                </c:pt>
                <c:pt idx="21">
                  <c:v>0.56965233999999998</c:v>
                </c:pt>
                <c:pt idx="22">
                  <c:v>0.57272288000000005</c:v>
                </c:pt>
                <c:pt idx="23">
                  <c:v>0.57579334000000004</c:v>
                </c:pt>
                <c:pt idx="24">
                  <c:v>0.57886386999999995</c:v>
                </c:pt>
                <c:pt idx="25">
                  <c:v>0.58193441000000001</c:v>
                </c:pt>
                <c:pt idx="26">
                  <c:v>0.58500492000000004</c:v>
                </c:pt>
                <c:pt idx="27">
                  <c:v>0.58807533999999995</c:v>
                </c:pt>
                <c:pt idx="28">
                  <c:v>0.59114588000000001</c:v>
                </c:pt>
                <c:pt idx="29">
                  <c:v>0.59421639999999998</c:v>
                </c:pt>
                <c:pt idx="30">
                  <c:v>0.59698382000000005</c:v>
                </c:pt>
                <c:pt idx="31">
                  <c:v>0.59987060999999997</c:v>
                </c:pt>
                <c:pt idx="32">
                  <c:v>0.60533402999999997</c:v>
                </c:pt>
                <c:pt idx="33">
                  <c:v>0.60870743999999999</c:v>
                </c:pt>
                <c:pt idx="34">
                  <c:v>0.61177795000000001</c:v>
                </c:pt>
                <c:pt idx="35">
                  <c:v>0.61484848999999997</c:v>
                </c:pt>
                <c:pt idx="36">
                  <c:v>0.61822175000000001</c:v>
                </c:pt>
                <c:pt idx="37">
                  <c:v>0.62159518999999996</c:v>
                </c:pt>
                <c:pt idx="38">
                  <c:v>0.62513207000000004</c:v>
                </c:pt>
                <c:pt idx="39">
                  <c:v>0.62994470000000002</c:v>
                </c:pt>
                <c:pt idx="40">
                  <c:v>0.63362138000000001</c:v>
                </c:pt>
                <c:pt idx="41">
                  <c:v>0.63699466999999999</c:v>
                </c:pt>
                <c:pt idx="42">
                  <c:v>0.64006501000000005</c:v>
                </c:pt>
                <c:pt idx="43">
                  <c:v>0.64313545999999999</c:v>
                </c:pt>
                <c:pt idx="44">
                  <c:v>0.64620588999999995</c:v>
                </c:pt>
                <c:pt idx="45">
                  <c:v>0.64927604999999999</c:v>
                </c:pt>
                <c:pt idx="46">
                  <c:v>0.65234636000000001</c:v>
                </c:pt>
                <c:pt idx="47">
                  <c:v>0.65499801999999996</c:v>
                </c:pt>
                <c:pt idx="48">
                  <c:v>0.66165529999999995</c:v>
                </c:pt>
                <c:pt idx="49">
                  <c:v>0.66414097000000005</c:v>
                </c:pt>
                <c:pt idx="50">
                  <c:v>0.66690817000000002</c:v>
                </c:pt>
                <c:pt idx="51">
                  <c:v>0.66997848999999998</c:v>
                </c:pt>
                <c:pt idx="52">
                  <c:v>0.67274577000000002</c:v>
                </c:pt>
                <c:pt idx="53">
                  <c:v>0.67551273999999994</c:v>
                </c:pt>
                <c:pt idx="54">
                  <c:v>0.67858277</c:v>
                </c:pt>
                <c:pt idx="55">
                  <c:v>0.68165279000000001</c:v>
                </c:pt>
                <c:pt idx="56">
                  <c:v>0.68472294</c:v>
                </c:pt>
                <c:pt idx="57">
                  <c:v>0.68749000000000005</c:v>
                </c:pt>
                <c:pt idx="58">
                  <c:v>0.69002591000000002</c:v>
                </c:pt>
                <c:pt idx="59">
                  <c:v>0.69634943000000005</c:v>
                </c:pt>
                <c:pt idx="60">
                  <c:v>0.69941940999999996</c:v>
                </c:pt>
                <c:pt idx="61">
                  <c:v>0.70279227</c:v>
                </c:pt>
                <c:pt idx="62">
                  <c:v>0.70616531999999999</c:v>
                </c:pt>
                <c:pt idx="63">
                  <c:v>0.70923521</c:v>
                </c:pt>
                <c:pt idx="64">
                  <c:v>0.71200207999999998</c:v>
                </c:pt>
                <c:pt idx="65">
                  <c:v>0.71507191000000003</c:v>
                </c:pt>
                <c:pt idx="66">
                  <c:v>0.71783874999999997</c:v>
                </c:pt>
                <c:pt idx="67">
                  <c:v>0.72086468000000004</c:v>
                </c:pt>
                <c:pt idx="68">
                  <c:v>0.72483938000000003</c:v>
                </c:pt>
                <c:pt idx="69">
                  <c:v>0.72821234000000001</c:v>
                </c:pt>
                <c:pt idx="70">
                  <c:v>0.73128210000000005</c:v>
                </c:pt>
                <c:pt idx="71">
                  <c:v>0.73435183999999998</c:v>
                </c:pt>
                <c:pt idx="72">
                  <c:v>0.73772448999999996</c:v>
                </c:pt>
                <c:pt idx="73">
                  <c:v>0.74109676000000002</c:v>
                </c:pt>
                <c:pt idx="74">
                  <c:v>0.74416643999999998</c:v>
                </c:pt>
                <c:pt idx="75">
                  <c:v>0.74723589999999995</c:v>
                </c:pt>
                <c:pt idx="76">
                  <c:v>0.74960797999999995</c:v>
                </c:pt>
                <c:pt idx="77">
                  <c:v>0.75416393000000004</c:v>
                </c:pt>
                <c:pt idx="78">
                  <c:v>0.75723298999999999</c:v>
                </c:pt>
                <c:pt idx="79">
                  <c:v>0.76014638999999995</c:v>
                </c:pt>
                <c:pt idx="80">
                  <c:v>0.76270000000000004</c:v>
                </c:pt>
                <c:pt idx="81">
                  <c:v>0.76506755000000004</c:v>
                </c:pt>
                <c:pt idx="82">
                  <c:v>0.76746205999999995</c:v>
                </c:pt>
                <c:pt idx="83">
                  <c:v>0.77076003000000004</c:v>
                </c:pt>
                <c:pt idx="84">
                  <c:v>0.77286516000000005</c:v>
                </c:pt>
                <c:pt idx="85">
                  <c:v>0.77464748999999999</c:v>
                </c:pt>
                <c:pt idx="86">
                  <c:v>0.77615000999999995</c:v>
                </c:pt>
                <c:pt idx="87">
                  <c:v>0.77768238000000001</c:v>
                </c:pt>
                <c:pt idx="88">
                  <c:v>0.77902883999999994</c:v>
                </c:pt>
                <c:pt idx="89">
                  <c:v>0.78095448000000001</c:v>
                </c:pt>
                <c:pt idx="90">
                  <c:v>0.7823234</c:v>
                </c:pt>
                <c:pt idx="91">
                  <c:v>0.78371964999999999</c:v>
                </c:pt>
                <c:pt idx="92">
                  <c:v>0.78471531999999999</c:v>
                </c:pt>
                <c:pt idx="93">
                  <c:v>0.78587532999999998</c:v>
                </c:pt>
                <c:pt idx="94">
                  <c:v>0.78691853</c:v>
                </c:pt>
                <c:pt idx="95">
                  <c:v>0.78824154000000002</c:v>
                </c:pt>
                <c:pt idx="96">
                  <c:v>0.78922669999999995</c:v>
                </c:pt>
                <c:pt idx="97">
                  <c:v>0.79030518999999999</c:v>
                </c:pt>
                <c:pt idx="98">
                  <c:v>0.79267102</c:v>
                </c:pt>
                <c:pt idx="99">
                  <c:v>0.79362031</c:v>
                </c:pt>
                <c:pt idx="100">
                  <c:v>0.79459365999999998</c:v>
                </c:pt>
                <c:pt idx="101">
                  <c:v>0.79561364000000001</c:v>
                </c:pt>
                <c:pt idx="102">
                  <c:v>0.79647650999999997</c:v>
                </c:pt>
                <c:pt idx="103">
                  <c:v>0.79769274999999995</c:v>
                </c:pt>
                <c:pt idx="104">
                  <c:v>0.79890479999999997</c:v>
                </c:pt>
                <c:pt idx="105">
                  <c:v>0.79987730999999995</c:v>
                </c:pt>
              </c:numCache>
            </c:numRef>
          </c:xVal>
          <c:yVal>
            <c:numRef>
              <c:f>'24.72-B737-300'!$P$3:$P$108</c:f>
              <c:numCache>
                <c:formatCode>General</c:formatCode>
                <c:ptCount val="106"/>
                <c:pt idx="0">
                  <c:v>277.88554052210895</c:v>
                </c:pt>
                <c:pt idx="1">
                  <c:v>277.88875494741666</c:v>
                </c:pt>
                <c:pt idx="2">
                  <c:v>277.89198360042127</c:v>
                </c:pt>
                <c:pt idx="3">
                  <c:v>277.89552543650331</c:v>
                </c:pt>
                <c:pt idx="4">
                  <c:v>277.89980753306236</c:v>
                </c:pt>
                <c:pt idx="5">
                  <c:v>277.90453346376745</c:v>
                </c:pt>
                <c:pt idx="6">
                  <c:v>277.90876851645805</c:v>
                </c:pt>
                <c:pt idx="7">
                  <c:v>277.91335021965443</c:v>
                </c:pt>
                <c:pt idx="8">
                  <c:v>277.91860675324068</c:v>
                </c:pt>
                <c:pt idx="9">
                  <c:v>277.92366964805842</c:v>
                </c:pt>
                <c:pt idx="10">
                  <c:v>277.93450796102667</c:v>
                </c:pt>
                <c:pt idx="11">
                  <c:v>277.94263093304846</c:v>
                </c:pt>
                <c:pt idx="12">
                  <c:v>277.95234868082161</c:v>
                </c:pt>
                <c:pt idx="13">
                  <c:v>277.96120978260006</c:v>
                </c:pt>
                <c:pt idx="14">
                  <c:v>277.97079917947246</c:v>
                </c:pt>
                <c:pt idx="15">
                  <c:v>277.98010787061168</c:v>
                </c:pt>
                <c:pt idx="16">
                  <c:v>277.9912229372747</c:v>
                </c:pt>
                <c:pt idx="17">
                  <c:v>278.00321939291393</c:v>
                </c:pt>
                <c:pt idx="18">
                  <c:v>278.0148352307836</c:v>
                </c:pt>
                <c:pt idx="19">
                  <c:v>278.02725942224589</c:v>
                </c:pt>
                <c:pt idx="20">
                  <c:v>278.04032125016607</c:v>
                </c:pt>
                <c:pt idx="21">
                  <c:v>278.0735910272922</c:v>
                </c:pt>
                <c:pt idx="22">
                  <c:v>278.09185185370308</c:v>
                </c:pt>
                <c:pt idx="23">
                  <c:v>278.11145185722262</c:v>
                </c:pt>
                <c:pt idx="24">
                  <c:v>278.13247475749199</c:v>
                </c:pt>
                <c:pt idx="25">
                  <c:v>278.15500724932656</c:v>
                </c:pt>
                <c:pt idx="26">
                  <c:v>278.17914054864764</c:v>
                </c:pt>
                <c:pt idx="27">
                  <c:v>278.20497028779175</c:v>
                </c:pt>
                <c:pt idx="28">
                  <c:v>278.23259935460311</c:v>
                </c:pt>
                <c:pt idx="29">
                  <c:v>278.26213279523421</c:v>
                </c:pt>
                <c:pt idx="30">
                  <c:v>278.29047506608413</c:v>
                </c:pt>
                <c:pt idx="31">
                  <c:v>278.32187755785139</c:v>
                </c:pt>
                <c:pt idx="32">
                  <c:v>278.38680591294258</c:v>
                </c:pt>
                <c:pt idx="33">
                  <c:v>278.43075181650244</c:v>
                </c:pt>
                <c:pt idx="34">
                  <c:v>278.47349928291095</c:v>
                </c:pt>
                <c:pt idx="35">
                  <c:v>278.51901771863936</c:v>
                </c:pt>
                <c:pt idx="36">
                  <c:v>278.57240209628748</c:v>
                </c:pt>
                <c:pt idx="37">
                  <c:v>278.62953654897387</c:v>
                </c:pt>
                <c:pt idx="38">
                  <c:v>278.6937121090354</c:v>
                </c:pt>
                <c:pt idx="39">
                  <c:v>278.78855637488084</c:v>
                </c:pt>
                <c:pt idx="40">
                  <c:v>278.86727554308084</c:v>
                </c:pt>
                <c:pt idx="41">
                  <c:v>278.94460531713349</c:v>
                </c:pt>
                <c:pt idx="42">
                  <c:v>279.01949101454051</c:v>
                </c:pt>
                <c:pt idx="43">
                  <c:v>279.09890768895048</c:v>
                </c:pt>
                <c:pt idx="44">
                  <c:v>279.18309556856775</c:v>
                </c:pt>
                <c:pt idx="45">
                  <c:v>279.27230299002127</c:v>
                </c:pt>
                <c:pt idx="46">
                  <c:v>279.36681097712994</c:v>
                </c:pt>
                <c:pt idx="47">
                  <c:v>279.45291182431151</c:v>
                </c:pt>
                <c:pt idx="48">
                  <c:v>279.68870561252515</c:v>
                </c:pt>
                <c:pt idx="49">
                  <c:v>279.78443908875374</c:v>
                </c:pt>
                <c:pt idx="50">
                  <c:v>279.89627689372679</c:v>
                </c:pt>
                <c:pt idx="51">
                  <c:v>280.02716592092742</c:v>
                </c:pt>
                <c:pt idx="52">
                  <c:v>280.15157163546814</c:v>
                </c:pt>
                <c:pt idx="53">
                  <c:v>280.28236873613037</c:v>
                </c:pt>
                <c:pt idx="54">
                  <c:v>280.43536337412485</c:v>
                </c:pt>
                <c:pt idx="55">
                  <c:v>280.59706930479058</c:v>
                </c:pt>
                <c:pt idx="56">
                  <c:v>280.76796568530256</c:v>
                </c:pt>
                <c:pt idx="57">
                  <c:v>280.93027219337398</c:v>
                </c:pt>
                <c:pt idx="58">
                  <c:v>281.08625582824249</c:v>
                </c:pt>
                <c:pt idx="59">
                  <c:v>281.50750184517204</c:v>
                </c:pt>
                <c:pt idx="60">
                  <c:v>281.73013974683306</c:v>
                </c:pt>
                <c:pt idx="61">
                  <c:v>281.99040139489199</c:v>
                </c:pt>
                <c:pt idx="62">
                  <c:v>282.26946963237731</c:v>
                </c:pt>
                <c:pt idx="63">
                  <c:v>282.54242768183917</c:v>
                </c:pt>
                <c:pt idx="64">
                  <c:v>282.80637119716459</c:v>
                </c:pt>
                <c:pt idx="65">
                  <c:v>283.12216430829847</c:v>
                </c:pt>
                <c:pt idx="66">
                  <c:v>283.43050390485809</c:v>
                </c:pt>
                <c:pt idx="67">
                  <c:v>283.79726201264242</c:v>
                </c:pt>
                <c:pt idx="68">
                  <c:v>284.33338499074483</c:v>
                </c:pt>
                <c:pt idx="69">
                  <c:v>284.84462915489001</c:v>
                </c:pt>
                <c:pt idx="70">
                  <c:v>285.36179734848446</c:v>
                </c:pt>
                <c:pt idx="71">
                  <c:v>285.93504831527838</c:v>
                </c:pt>
                <c:pt idx="72">
                  <c:v>286.63785087971644</c:v>
                </c:pt>
                <c:pt idx="73">
                  <c:v>287.42669937439126</c:v>
                </c:pt>
                <c:pt idx="74">
                  <c:v>288.22874040320352</c:v>
                </c:pt>
                <c:pt idx="75">
                  <c:v>289.11976249011525</c:v>
                </c:pt>
                <c:pt idx="76">
                  <c:v>289.87521764093708</c:v>
                </c:pt>
                <c:pt idx="77">
                  <c:v>291.50777093038437</c:v>
                </c:pt>
                <c:pt idx="78">
                  <c:v>292.75642513197062</c:v>
                </c:pt>
                <c:pt idx="79">
                  <c:v>294.0645770102704</c:v>
                </c:pt>
                <c:pt idx="80">
                  <c:v>295.31779004640219</c:v>
                </c:pt>
                <c:pt idx="81">
                  <c:v>296.57529525989071</c:v>
                </c:pt>
                <c:pt idx="82">
                  <c:v>297.9470355288862</c:v>
                </c:pt>
                <c:pt idx="83">
                  <c:v>300.01293344477835</c:v>
                </c:pt>
                <c:pt idx="84">
                  <c:v>301.44603514578466</c:v>
                </c:pt>
                <c:pt idx="85">
                  <c:v>302.73343889309177</c:v>
                </c:pt>
                <c:pt idx="86">
                  <c:v>303.87390432511404</c:v>
                </c:pt>
                <c:pt idx="87">
                  <c:v>305.09112030446136</c:v>
                </c:pt>
                <c:pt idx="88">
                  <c:v>306.20739140307285</c:v>
                </c:pt>
                <c:pt idx="89">
                  <c:v>307.88280554396704</c:v>
                </c:pt>
                <c:pt idx="90">
                  <c:v>309.13252224921808</c:v>
                </c:pt>
                <c:pt idx="91">
                  <c:v>310.45933795232372</c:v>
                </c:pt>
                <c:pt idx="92">
                  <c:v>311.43863548817467</c:v>
                </c:pt>
                <c:pt idx="93">
                  <c:v>312.61535778972268</c:v>
                </c:pt>
                <c:pt idx="94">
                  <c:v>313.70731805980881</c:v>
                </c:pt>
                <c:pt idx="95">
                  <c:v>315.13939707675229</c:v>
                </c:pt>
                <c:pt idx="96">
                  <c:v>316.24098957335315</c:v>
                </c:pt>
                <c:pt idx="97">
                  <c:v>317.4823306439032</c:v>
                </c:pt>
                <c:pt idx="98">
                  <c:v>320.33950876533186</c:v>
                </c:pt>
                <c:pt idx="99">
                  <c:v>321.5395367845997</c:v>
                </c:pt>
                <c:pt idx="100">
                  <c:v>322.80291506681948</c:v>
                </c:pt>
                <c:pt idx="101">
                  <c:v>324.16342176918056</c:v>
                </c:pt>
                <c:pt idx="102">
                  <c:v>325.34426749846182</c:v>
                </c:pt>
                <c:pt idx="103">
                  <c:v>327.05636969931692</c:v>
                </c:pt>
                <c:pt idx="104">
                  <c:v>328.81948174231246</c:v>
                </c:pt>
                <c:pt idx="105">
                  <c:v>330.27631718053323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3B-1E46-B902-A89558CE17FE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'24.72-B737-300'!$H$3:$H$94</c:f>
              <c:numCache>
                <c:formatCode>General</c:formatCode>
                <c:ptCount val="92"/>
                <c:pt idx="0">
                  <c:v>0.52476999000000002</c:v>
                </c:pt>
                <c:pt idx="1">
                  <c:v>0.52814346000000001</c:v>
                </c:pt>
                <c:pt idx="2">
                  <c:v>0.53151707999999998</c:v>
                </c:pt>
                <c:pt idx="3">
                  <c:v>0.53489059999999999</c:v>
                </c:pt>
                <c:pt idx="4">
                  <c:v>0.53796129000000004</c:v>
                </c:pt>
                <c:pt idx="5">
                  <c:v>0.54103179999999995</c:v>
                </c:pt>
                <c:pt idx="6">
                  <c:v>0.54410221000000003</c:v>
                </c:pt>
                <c:pt idx="7">
                  <c:v>0.54717276999999997</c:v>
                </c:pt>
                <c:pt idx="8">
                  <c:v>0.55024351999999999</c:v>
                </c:pt>
                <c:pt idx="9">
                  <c:v>0.55331412000000002</c:v>
                </c:pt>
                <c:pt idx="10">
                  <c:v>0.55608162000000005</c:v>
                </c:pt>
                <c:pt idx="11">
                  <c:v>0.55884913000000003</c:v>
                </c:pt>
                <c:pt idx="12">
                  <c:v>0.56161673999999995</c:v>
                </c:pt>
                <c:pt idx="13">
                  <c:v>0.56461925000000002</c:v>
                </c:pt>
                <c:pt idx="14">
                  <c:v>0.57026973999999997</c:v>
                </c:pt>
                <c:pt idx="15">
                  <c:v>0.57334023999999995</c:v>
                </c:pt>
                <c:pt idx="16">
                  <c:v>0.57671380999999999</c:v>
                </c:pt>
                <c:pt idx="17">
                  <c:v>0.57978434999999995</c:v>
                </c:pt>
                <c:pt idx="18">
                  <c:v>0.58285489000000001</c:v>
                </c:pt>
                <c:pt idx="19">
                  <c:v>0.58562239999999999</c:v>
                </c:pt>
                <c:pt idx="20">
                  <c:v>0.58869293</c:v>
                </c:pt>
                <c:pt idx="21">
                  <c:v>0.59146043999999998</c:v>
                </c:pt>
                <c:pt idx="22">
                  <c:v>0.59422794999999995</c:v>
                </c:pt>
                <c:pt idx="23">
                  <c:v>0.59729849000000002</c:v>
                </c:pt>
                <c:pt idx="24">
                  <c:v>0.60002184999999997</c:v>
                </c:pt>
                <c:pt idx="25">
                  <c:v>0.60658155000000002</c:v>
                </c:pt>
                <c:pt idx="26">
                  <c:v>0.60965208000000004</c:v>
                </c:pt>
                <c:pt idx="27">
                  <c:v>0.61272251</c:v>
                </c:pt>
                <c:pt idx="28">
                  <c:v>0.61609586000000005</c:v>
                </c:pt>
                <c:pt idx="29">
                  <c:v>0.61916605000000002</c:v>
                </c:pt>
                <c:pt idx="30">
                  <c:v>0.62223647999999998</c:v>
                </c:pt>
                <c:pt idx="31">
                  <c:v>0.62560987999999995</c:v>
                </c:pt>
                <c:pt idx="32">
                  <c:v>0.62868027999999998</c:v>
                </c:pt>
                <c:pt idx="33">
                  <c:v>0.63175049999999999</c:v>
                </c:pt>
                <c:pt idx="34">
                  <c:v>0.63482108000000004</c:v>
                </c:pt>
                <c:pt idx="35">
                  <c:v>0.64061113999999997</c:v>
                </c:pt>
                <c:pt idx="36">
                  <c:v>0.64368164000000005</c:v>
                </c:pt>
                <c:pt idx="37">
                  <c:v>0.64675190999999999</c:v>
                </c:pt>
                <c:pt idx="38">
                  <c:v>0.64982231000000001</c:v>
                </c:pt>
                <c:pt idx="39">
                  <c:v>0.65289280999999999</c:v>
                </c:pt>
                <c:pt idx="40">
                  <c:v>0.65626624</c:v>
                </c:pt>
                <c:pt idx="41">
                  <c:v>0.65963959999999999</c:v>
                </c:pt>
                <c:pt idx="42">
                  <c:v>0.66301270000000001</c:v>
                </c:pt>
                <c:pt idx="43">
                  <c:v>0.66608285</c:v>
                </c:pt>
                <c:pt idx="44">
                  <c:v>0.66915323000000004</c:v>
                </c:pt>
                <c:pt idx="45">
                  <c:v>0.67192041999999996</c:v>
                </c:pt>
                <c:pt idx="46">
                  <c:v>0.67468777000000002</c:v>
                </c:pt>
                <c:pt idx="47">
                  <c:v>0.67738704000000005</c:v>
                </c:pt>
                <c:pt idx="48">
                  <c:v>0.68364265000000002</c:v>
                </c:pt>
                <c:pt idx="49">
                  <c:v>0.68671298000000003</c:v>
                </c:pt>
                <c:pt idx="50">
                  <c:v>0.68948036000000001</c:v>
                </c:pt>
                <c:pt idx="51">
                  <c:v>0.69255049999999996</c:v>
                </c:pt>
                <c:pt idx="52">
                  <c:v>0.69562044000000001</c:v>
                </c:pt>
                <c:pt idx="53">
                  <c:v>0.69899343999999997</c:v>
                </c:pt>
                <c:pt idx="54">
                  <c:v>0.70206358999999996</c:v>
                </c:pt>
                <c:pt idx="55">
                  <c:v>0.70543646000000004</c:v>
                </c:pt>
                <c:pt idx="56">
                  <c:v>0.70850623999999995</c:v>
                </c:pt>
                <c:pt idx="57">
                  <c:v>0.71157623999999997</c:v>
                </c:pt>
                <c:pt idx="58">
                  <c:v>0.71467037</c:v>
                </c:pt>
                <c:pt idx="59">
                  <c:v>0.72243681000000004</c:v>
                </c:pt>
                <c:pt idx="60">
                  <c:v>0.72580979999999995</c:v>
                </c:pt>
                <c:pt idx="61">
                  <c:v>0.72887957999999997</c:v>
                </c:pt>
                <c:pt idx="62">
                  <c:v>0.73164647999999999</c:v>
                </c:pt>
                <c:pt idx="63">
                  <c:v>0.73501932000000003</c:v>
                </c:pt>
                <c:pt idx="64">
                  <c:v>0.73808894999999997</c:v>
                </c:pt>
                <c:pt idx="65">
                  <c:v>0.74115872999999999</c:v>
                </c:pt>
                <c:pt idx="66">
                  <c:v>0.74422858000000003</c:v>
                </c:pt>
                <c:pt idx="67">
                  <c:v>0.74729807999999998</c:v>
                </c:pt>
                <c:pt idx="68">
                  <c:v>0.75008887000000002</c:v>
                </c:pt>
                <c:pt idx="69">
                  <c:v>0.75590091000000004</c:v>
                </c:pt>
                <c:pt idx="70">
                  <c:v>0.75866785000000003</c:v>
                </c:pt>
                <c:pt idx="71">
                  <c:v>0.76143455999999998</c:v>
                </c:pt>
                <c:pt idx="72">
                  <c:v>0.76420091999999995</c:v>
                </c:pt>
                <c:pt idx="73">
                  <c:v>0.76623916999999997</c:v>
                </c:pt>
                <c:pt idx="74">
                  <c:v>0.76848110000000003</c:v>
                </c:pt>
                <c:pt idx="75">
                  <c:v>0.77064083999999999</c:v>
                </c:pt>
                <c:pt idx="76">
                  <c:v>0.77261687999999995</c:v>
                </c:pt>
                <c:pt idx="77">
                  <c:v>0.77710256</c:v>
                </c:pt>
                <c:pt idx="78">
                  <c:v>0.77914598000000002</c:v>
                </c:pt>
                <c:pt idx="79">
                  <c:v>0.78137624000000006</c:v>
                </c:pt>
                <c:pt idx="80">
                  <c:v>0.78305236</c:v>
                </c:pt>
                <c:pt idx="81">
                  <c:v>0.78489591000000003</c:v>
                </c:pt>
                <c:pt idx="82">
                  <c:v>0.78634919999999997</c:v>
                </c:pt>
                <c:pt idx="83">
                  <c:v>0.78894410999999998</c:v>
                </c:pt>
                <c:pt idx="84">
                  <c:v>0.79027910000000001</c:v>
                </c:pt>
                <c:pt idx="85">
                  <c:v>0.79171000999999996</c:v>
                </c:pt>
                <c:pt idx="86">
                  <c:v>0.79317291000000001</c:v>
                </c:pt>
                <c:pt idx="87">
                  <c:v>0.79434969</c:v>
                </c:pt>
                <c:pt idx="88">
                  <c:v>0.79561744000000001</c:v>
                </c:pt>
                <c:pt idx="89">
                  <c:v>0.79683663999999998</c:v>
                </c:pt>
                <c:pt idx="90">
                  <c:v>0.79826092999999998</c:v>
                </c:pt>
                <c:pt idx="91">
                  <c:v>0.79957858000000004</c:v>
                </c:pt>
              </c:numCache>
            </c:numRef>
          </c:xVal>
          <c:yVal>
            <c:numRef>
              <c:f>'24.72-B737-300'!$I$3:$I$94</c:f>
              <c:numCache>
                <c:formatCode>General</c:formatCode>
                <c:ptCount val="92"/>
                <c:pt idx="0">
                  <c:v>249.13179099999999</c:v>
                </c:pt>
                <c:pt idx="1">
                  <c:v>249.182749</c:v>
                </c:pt>
                <c:pt idx="2">
                  <c:v>249.15727000000001</c:v>
                </c:pt>
                <c:pt idx="3">
                  <c:v>249.182749</c:v>
                </c:pt>
                <c:pt idx="4">
                  <c:v>249.10631100000001</c:v>
                </c:pt>
                <c:pt idx="5">
                  <c:v>249.11905100000001</c:v>
                </c:pt>
                <c:pt idx="6">
                  <c:v>249.182749</c:v>
                </c:pt>
                <c:pt idx="7">
                  <c:v>249.17637999999999</c:v>
                </c:pt>
                <c:pt idx="8">
                  <c:v>249.06809200000001</c:v>
                </c:pt>
                <c:pt idx="9">
                  <c:v>249.04261299999999</c:v>
                </c:pt>
                <c:pt idx="10">
                  <c:v>249.04261299999999</c:v>
                </c:pt>
                <c:pt idx="11">
                  <c:v>249.04261299999999</c:v>
                </c:pt>
                <c:pt idx="12">
                  <c:v>248.992401</c:v>
                </c:pt>
                <c:pt idx="13">
                  <c:v>249.06012999999999</c:v>
                </c:pt>
                <c:pt idx="14">
                  <c:v>249.16363999999999</c:v>
                </c:pt>
                <c:pt idx="15">
                  <c:v>249.182749</c:v>
                </c:pt>
                <c:pt idx="16">
                  <c:v>249.182749</c:v>
                </c:pt>
                <c:pt idx="17">
                  <c:v>249.182749</c:v>
                </c:pt>
                <c:pt idx="18">
                  <c:v>249.182749</c:v>
                </c:pt>
                <c:pt idx="19">
                  <c:v>249.182749</c:v>
                </c:pt>
                <c:pt idx="20">
                  <c:v>249.182749</c:v>
                </c:pt>
                <c:pt idx="21">
                  <c:v>249.182749</c:v>
                </c:pt>
                <c:pt idx="22">
                  <c:v>249.182749</c:v>
                </c:pt>
                <c:pt idx="23">
                  <c:v>249.182749</c:v>
                </c:pt>
                <c:pt idx="24">
                  <c:v>249.25281699999999</c:v>
                </c:pt>
                <c:pt idx="25">
                  <c:v>249.297406</c:v>
                </c:pt>
                <c:pt idx="26">
                  <c:v>249.30165299999999</c:v>
                </c:pt>
                <c:pt idx="27">
                  <c:v>249.35823500000001</c:v>
                </c:pt>
                <c:pt idx="28">
                  <c:v>249.466522</c:v>
                </c:pt>
                <c:pt idx="29">
                  <c:v>249.637337</c:v>
                </c:pt>
                <c:pt idx="30">
                  <c:v>249.690315</c:v>
                </c:pt>
                <c:pt idx="31">
                  <c:v>249.77439699999999</c:v>
                </c:pt>
                <c:pt idx="32">
                  <c:v>249.84446500000001</c:v>
                </c:pt>
                <c:pt idx="33">
                  <c:v>250.00371100000001</c:v>
                </c:pt>
                <c:pt idx="34">
                  <c:v>249.98400699999999</c:v>
                </c:pt>
                <c:pt idx="35">
                  <c:v>250.08651900000001</c:v>
                </c:pt>
                <c:pt idx="36">
                  <c:v>250.105628</c:v>
                </c:pt>
                <c:pt idx="37">
                  <c:v>250.239395</c:v>
                </c:pt>
                <c:pt idx="38">
                  <c:v>250.30946299999999</c:v>
                </c:pt>
                <c:pt idx="39">
                  <c:v>250.32493199999999</c:v>
                </c:pt>
                <c:pt idx="40">
                  <c:v>250.39864</c:v>
                </c:pt>
                <c:pt idx="41">
                  <c:v>250.50130300000001</c:v>
                </c:pt>
                <c:pt idx="42">
                  <c:v>250.730617</c:v>
                </c:pt>
                <c:pt idx="43">
                  <c:v>250.92808199999999</c:v>
                </c:pt>
                <c:pt idx="44">
                  <c:v>251.00452000000001</c:v>
                </c:pt>
                <c:pt idx="45">
                  <c:v>251.16376500000001</c:v>
                </c:pt>
                <c:pt idx="46">
                  <c:v>251.240949</c:v>
                </c:pt>
                <c:pt idx="47">
                  <c:v>251.407411</c:v>
                </c:pt>
                <c:pt idx="48">
                  <c:v>251.97910300000001</c:v>
                </c:pt>
                <c:pt idx="49">
                  <c:v>252.08102</c:v>
                </c:pt>
                <c:pt idx="50">
                  <c:v>252.145465</c:v>
                </c:pt>
                <c:pt idx="51">
                  <c:v>252.342929</c:v>
                </c:pt>
                <c:pt idx="52">
                  <c:v>252.64231100000001</c:v>
                </c:pt>
                <c:pt idx="53">
                  <c:v>252.922583</c:v>
                </c:pt>
                <c:pt idx="54">
                  <c:v>253.11367799999999</c:v>
                </c:pt>
                <c:pt idx="55">
                  <c:v>253.46327299999999</c:v>
                </c:pt>
                <c:pt idx="56">
                  <c:v>253.83909199999999</c:v>
                </c:pt>
                <c:pt idx="57">
                  <c:v>254.10662500000001</c:v>
                </c:pt>
                <c:pt idx="58">
                  <c:v>254.25100800000001</c:v>
                </c:pt>
                <c:pt idx="59">
                  <c:v>255.09394800000001</c:v>
                </c:pt>
                <c:pt idx="60">
                  <c:v>255.38059000000001</c:v>
                </c:pt>
                <c:pt idx="61">
                  <c:v>255.75640999999999</c:v>
                </c:pt>
                <c:pt idx="62">
                  <c:v>256.05653799999999</c:v>
                </c:pt>
                <c:pt idx="63">
                  <c:v>256.41887200000002</c:v>
                </c:pt>
                <c:pt idx="64">
                  <c:v>256.87112999999999</c:v>
                </c:pt>
                <c:pt idx="65">
                  <c:v>257.24695000000003</c:v>
                </c:pt>
                <c:pt idx="66">
                  <c:v>257.58454999999998</c:v>
                </c:pt>
                <c:pt idx="67">
                  <c:v>258.100506</c:v>
                </c:pt>
                <c:pt idx="68">
                  <c:v>258.40059600000001</c:v>
                </c:pt>
                <c:pt idx="69">
                  <c:v>259.45090900000002</c:v>
                </c:pt>
                <c:pt idx="70">
                  <c:v>259.73192799999998</c:v>
                </c:pt>
                <c:pt idx="71">
                  <c:v>260.12760300000002</c:v>
                </c:pt>
                <c:pt idx="72">
                  <c:v>260.69526400000001</c:v>
                </c:pt>
                <c:pt idx="73">
                  <c:v>261.30831599999999</c:v>
                </c:pt>
                <c:pt idx="74">
                  <c:v>261.92314800000003</c:v>
                </c:pt>
                <c:pt idx="75">
                  <c:v>262.77182699999997</c:v>
                </c:pt>
                <c:pt idx="76">
                  <c:v>263.67484999999999</c:v>
                </c:pt>
                <c:pt idx="77">
                  <c:v>265.87955599999998</c:v>
                </c:pt>
                <c:pt idx="78">
                  <c:v>267.04269499999998</c:v>
                </c:pt>
                <c:pt idx="79">
                  <c:v>268.45841799999999</c:v>
                </c:pt>
                <c:pt idx="80">
                  <c:v>269.68862200000001</c:v>
                </c:pt>
                <c:pt idx="81">
                  <c:v>271.07498800000002</c:v>
                </c:pt>
                <c:pt idx="82">
                  <c:v>272.19310999999999</c:v>
                </c:pt>
                <c:pt idx="83">
                  <c:v>274.726924</c:v>
                </c:pt>
                <c:pt idx="84">
                  <c:v>276.10387400000002</c:v>
                </c:pt>
                <c:pt idx="85">
                  <c:v>277.51235100000002</c:v>
                </c:pt>
                <c:pt idx="86">
                  <c:v>279.107505</c:v>
                </c:pt>
                <c:pt idx="87">
                  <c:v>280.58863300000002</c:v>
                </c:pt>
                <c:pt idx="88">
                  <c:v>281.92818399999999</c:v>
                </c:pt>
                <c:pt idx="89">
                  <c:v>283.49685399999998</c:v>
                </c:pt>
                <c:pt idx="90">
                  <c:v>285.093592</c:v>
                </c:pt>
                <c:pt idx="91">
                  <c:v>286.61725799999999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3B-1E46-B902-A89558CE17FE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'24.72-B737-300'!$H$3:$H$94</c:f>
              <c:numCache>
                <c:formatCode>General</c:formatCode>
                <c:ptCount val="92"/>
                <c:pt idx="0">
                  <c:v>0.52476999000000002</c:v>
                </c:pt>
                <c:pt idx="1">
                  <c:v>0.52814346000000001</c:v>
                </c:pt>
                <c:pt idx="2">
                  <c:v>0.53151707999999998</c:v>
                </c:pt>
                <c:pt idx="3">
                  <c:v>0.53489059999999999</c:v>
                </c:pt>
                <c:pt idx="4">
                  <c:v>0.53796129000000004</c:v>
                </c:pt>
                <c:pt idx="5">
                  <c:v>0.54103179999999995</c:v>
                </c:pt>
                <c:pt idx="6">
                  <c:v>0.54410221000000003</c:v>
                </c:pt>
                <c:pt idx="7">
                  <c:v>0.54717276999999997</c:v>
                </c:pt>
                <c:pt idx="8">
                  <c:v>0.55024351999999999</c:v>
                </c:pt>
                <c:pt idx="9">
                  <c:v>0.55331412000000002</c:v>
                </c:pt>
                <c:pt idx="10">
                  <c:v>0.55608162000000005</c:v>
                </c:pt>
                <c:pt idx="11">
                  <c:v>0.55884913000000003</c:v>
                </c:pt>
                <c:pt idx="12">
                  <c:v>0.56161673999999995</c:v>
                </c:pt>
                <c:pt idx="13">
                  <c:v>0.56461925000000002</c:v>
                </c:pt>
                <c:pt idx="14">
                  <c:v>0.57026973999999997</c:v>
                </c:pt>
                <c:pt idx="15">
                  <c:v>0.57334023999999995</c:v>
                </c:pt>
                <c:pt idx="16">
                  <c:v>0.57671380999999999</c:v>
                </c:pt>
                <c:pt idx="17">
                  <c:v>0.57978434999999995</c:v>
                </c:pt>
                <c:pt idx="18">
                  <c:v>0.58285489000000001</c:v>
                </c:pt>
                <c:pt idx="19">
                  <c:v>0.58562239999999999</c:v>
                </c:pt>
                <c:pt idx="20">
                  <c:v>0.58869293</c:v>
                </c:pt>
                <c:pt idx="21">
                  <c:v>0.59146043999999998</c:v>
                </c:pt>
                <c:pt idx="22">
                  <c:v>0.59422794999999995</c:v>
                </c:pt>
                <c:pt idx="23">
                  <c:v>0.59729849000000002</c:v>
                </c:pt>
                <c:pt idx="24">
                  <c:v>0.60002184999999997</c:v>
                </c:pt>
                <c:pt idx="25">
                  <c:v>0.60658155000000002</c:v>
                </c:pt>
                <c:pt idx="26">
                  <c:v>0.60965208000000004</c:v>
                </c:pt>
                <c:pt idx="27">
                  <c:v>0.61272251</c:v>
                </c:pt>
                <c:pt idx="28">
                  <c:v>0.61609586000000005</c:v>
                </c:pt>
                <c:pt idx="29">
                  <c:v>0.61916605000000002</c:v>
                </c:pt>
                <c:pt idx="30">
                  <c:v>0.62223647999999998</c:v>
                </c:pt>
                <c:pt idx="31">
                  <c:v>0.62560987999999995</c:v>
                </c:pt>
                <c:pt idx="32">
                  <c:v>0.62868027999999998</c:v>
                </c:pt>
                <c:pt idx="33">
                  <c:v>0.63175049999999999</c:v>
                </c:pt>
                <c:pt idx="34">
                  <c:v>0.63482108000000004</c:v>
                </c:pt>
                <c:pt idx="35">
                  <c:v>0.64061113999999997</c:v>
                </c:pt>
                <c:pt idx="36">
                  <c:v>0.64368164000000005</c:v>
                </c:pt>
                <c:pt idx="37">
                  <c:v>0.64675190999999999</c:v>
                </c:pt>
                <c:pt idx="38">
                  <c:v>0.64982231000000001</c:v>
                </c:pt>
                <c:pt idx="39">
                  <c:v>0.65289280999999999</c:v>
                </c:pt>
                <c:pt idx="40">
                  <c:v>0.65626624</c:v>
                </c:pt>
                <c:pt idx="41">
                  <c:v>0.65963959999999999</c:v>
                </c:pt>
                <c:pt idx="42">
                  <c:v>0.66301270000000001</c:v>
                </c:pt>
                <c:pt idx="43">
                  <c:v>0.66608285</c:v>
                </c:pt>
                <c:pt idx="44">
                  <c:v>0.66915323000000004</c:v>
                </c:pt>
                <c:pt idx="45">
                  <c:v>0.67192041999999996</c:v>
                </c:pt>
                <c:pt idx="46">
                  <c:v>0.67468777000000002</c:v>
                </c:pt>
                <c:pt idx="47">
                  <c:v>0.67738704000000005</c:v>
                </c:pt>
                <c:pt idx="48">
                  <c:v>0.68364265000000002</c:v>
                </c:pt>
                <c:pt idx="49">
                  <c:v>0.68671298000000003</c:v>
                </c:pt>
                <c:pt idx="50">
                  <c:v>0.68948036000000001</c:v>
                </c:pt>
                <c:pt idx="51">
                  <c:v>0.69255049999999996</c:v>
                </c:pt>
                <c:pt idx="52">
                  <c:v>0.69562044000000001</c:v>
                </c:pt>
                <c:pt idx="53">
                  <c:v>0.69899343999999997</c:v>
                </c:pt>
                <c:pt idx="54">
                  <c:v>0.70206358999999996</c:v>
                </c:pt>
                <c:pt idx="55">
                  <c:v>0.70543646000000004</c:v>
                </c:pt>
                <c:pt idx="56">
                  <c:v>0.70850623999999995</c:v>
                </c:pt>
                <c:pt idx="57">
                  <c:v>0.71157623999999997</c:v>
                </c:pt>
                <c:pt idx="58">
                  <c:v>0.71467037</c:v>
                </c:pt>
                <c:pt idx="59">
                  <c:v>0.72243681000000004</c:v>
                </c:pt>
                <c:pt idx="60">
                  <c:v>0.72580979999999995</c:v>
                </c:pt>
                <c:pt idx="61">
                  <c:v>0.72887957999999997</c:v>
                </c:pt>
                <c:pt idx="62">
                  <c:v>0.73164647999999999</c:v>
                </c:pt>
                <c:pt idx="63">
                  <c:v>0.73501932000000003</c:v>
                </c:pt>
                <c:pt idx="64">
                  <c:v>0.73808894999999997</c:v>
                </c:pt>
                <c:pt idx="65">
                  <c:v>0.74115872999999999</c:v>
                </c:pt>
                <c:pt idx="66">
                  <c:v>0.74422858000000003</c:v>
                </c:pt>
                <c:pt idx="67">
                  <c:v>0.74729807999999998</c:v>
                </c:pt>
                <c:pt idx="68">
                  <c:v>0.75008887000000002</c:v>
                </c:pt>
                <c:pt idx="69">
                  <c:v>0.75590091000000004</c:v>
                </c:pt>
                <c:pt idx="70">
                  <c:v>0.75866785000000003</c:v>
                </c:pt>
                <c:pt idx="71">
                  <c:v>0.76143455999999998</c:v>
                </c:pt>
                <c:pt idx="72">
                  <c:v>0.76420091999999995</c:v>
                </c:pt>
                <c:pt idx="73">
                  <c:v>0.76623916999999997</c:v>
                </c:pt>
                <c:pt idx="74">
                  <c:v>0.76848110000000003</c:v>
                </c:pt>
                <c:pt idx="75">
                  <c:v>0.77064083999999999</c:v>
                </c:pt>
                <c:pt idx="76">
                  <c:v>0.77261687999999995</c:v>
                </c:pt>
                <c:pt idx="77">
                  <c:v>0.77710256</c:v>
                </c:pt>
                <c:pt idx="78">
                  <c:v>0.77914598000000002</c:v>
                </c:pt>
                <c:pt idx="79">
                  <c:v>0.78137624000000006</c:v>
                </c:pt>
                <c:pt idx="80">
                  <c:v>0.78305236</c:v>
                </c:pt>
                <c:pt idx="81">
                  <c:v>0.78489591000000003</c:v>
                </c:pt>
                <c:pt idx="82">
                  <c:v>0.78634919999999997</c:v>
                </c:pt>
                <c:pt idx="83">
                  <c:v>0.78894410999999998</c:v>
                </c:pt>
                <c:pt idx="84">
                  <c:v>0.79027910000000001</c:v>
                </c:pt>
                <c:pt idx="85">
                  <c:v>0.79171000999999996</c:v>
                </c:pt>
                <c:pt idx="86">
                  <c:v>0.79317291000000001</c:v>
                </c:pt>
                <c:pt idx="87">
                  <c:v>0.79434969</c:v>
                </c:pt>
                <c:pt idx="88">
                  <c:v>0.79561744000000001</c:v>
                </c:pt>
                <c:pt idx="89">
                  <c:v>0.79683663999999998</c:v>
                </c:pt>
                <c:pt idx="90">
                  <c:v>0.79826092999999998</c:v>
                </c:pt>
                <c:pt idx="91">
                  <c:v>0.79957858000000004</c:v>
                </c:pt>
              </c:numCache>
            </c:numRef>
          </c:xVal>
          <c:yVal>
            <c:numRef>
              <c:f>'24.72-B737-300'!$J$3:$J$94</c:f>
              <c:numCache>
                <c:formatCode>General</c:formatCode>
                <c:ptCount val="92"/>
                <c:pt idx="0">
                  <c:v>250.44808704898725</c:v>
                </c:pt>
                <c:pt idx="1">
                  <c:v>250.4517363172321</c:v>
                </c:pt>
                <c:pt idx="2">
                  <c:v>250.45573905826529</c:v>
                </c:pt>
                <c:pt idx="3">
                  <c:v>250.46012338572208</c:v>
                </c:pt>
                <c:pt idx="4">
                  <c:v>250.46447146030499</c:v>
                </c:pt>
                <c:pt idx="5">
                  <c:v>250.46918473587439</c:v>
                </c:pt>
                <c:pt idx="6">
                  <c:v>250.47428887672916</c:v>
                </c:pt>
                <c:pt idx="7">
                  <c:v>250.47981135757354</c:v>
                </c:pt>
                <c:pt idx="8">
                  <c:v>250.48578089730921</c:v>
                </c:pt>
                <c:pt idx="9">
                  <c:v>250.49222701428911</c:v>
                </c:pt>
                <c:pt idx="10">
                  <c:v>250.49847175175327</c:v>
                </c:pt>
                <c:pt idx="11">
                  <c:v>250.50515423313834</c:v>
                </c:pt>
                <c:pt idx="12">
                  <c:v>250.51230041759447</c:v>
                </c:pt>
                <c:pt idx="13">
                  <c:v>250.52060866212349</c:v>
                </c:pt>
                <c:pt idx="14">
                  <c:v>250.53793777766913</c:v>
                </c:pt>
                <c:pt idx="15">
                  <c:v>250.54835724952562</c:v>
                </c:pt>
                <c:pt idx="16">
                  <c:v>250.5606863070374</c:v>
                </c:pt>
                <c:pt idx="17">
                  <c:v>250.57276101787875</c:v>
                </c:pt>
                <c:pt idx="18">
                  <c:v>250.5857000010451</c:v>
                </c:pt>
                <c:pt idx="19">
                  <c:v>250.59814583321915</c:v>
                </c:pt>
                <c:pt idx="20">
                  <c:v>250.61287436609609</c:v>
                </c:pt>
                <c:pt idx="21">
                  <c:v>250.62702455860554</c:v>
                </c:pt>
                <c:pt idx="22">
                  <c:v>250.64205012140417</c:v>
                </c:pt>
                <c:pt idx="23">
                  <c:v>250.65980125997615</c:v>
                </c:pt>
                <c:pt idx="24">
                  <c:v>250.67654752239139</c:v>
                </c:pt>
                <c:pt idx="25">
                  <c:v>250.72105491122429</c:v>
                </c:pt>
                <c:pt idx="26">
                  <c:v>250.74407038660456</c:v>
                </c:pt>
                <c:pt idx="27">
                  <c:v>250.76858559745477</c:v>
                </c:pt>
                <c:pt idx="28">
                  <c:v>250.79734962142507</c:v>
                </c:pt>
                <c:pt idx="29">
                  <c:v>250.82529035732125</c:v>
                </c:pt>
                <c:pt idx="30">
                  <c:v>250.85500850673878</c:v>
                </c:pt>
                <c:pt idx="31">
                  <c:v>250.88982249083261</c:v>
                </c:pt>
                <c:pt idx="32">
                  <c:v>250.92359028318003</c:v>
                </c:pt>
                <c:pt idx="33">
                  <c:v>250.95945079633509</c:v>
                </c:pt>
                <c:pt idx="34">
                  <c:v>250.99752446470961</c:v>
                </c:pt>
                <c:pt idx="35">
                  <c:v>251.07575507741652</c:v>
                </c:pt>
                <c:pt idx="36">
                  <c:v>251.12089492124929</c:v>
                </c:pt>
                <c:pt idx="37">
                  <c:v>251.16874036478163</c:v>
                </c:pt>
                <c:pt idx="38">
                  <c:v>251.21944212062479</c:v>
                </c:pt>
                <c:pt idx="39">
                  <c:v>251.27315278660191</c:v>
                </c:pt>
                <c:pt idx="40">
                  <c:v>251.3358211042765</c:v>
                </c:pt>
                <c:pt idx="41">
                  <c:v>251.40253717137406</c:v>
                </c:pt>
                <c:pt idx="42">
                  <c:v>251.47353474619047</c:v>
                </c:pt>
                <c:pt idx="43">
                  <c:v>251.54209444369531</c:v>
                </c:pt>
                <c:pt idx="44">
                  <c:v>251.61462050244933</c:v>
                </c:pt>
                <c:pt idx="45">
                  <c:v>251.68355420590953</c:v>
                </c:pt>
                <c:pt idx="46">
                  <c:v>251.75604528332155</c:v>
                </c:pt>
                <c:pt idx="47">
                  <c:v>251.83034035830889</c:v>
                </c:pt>
                <c:pt idx="48">
                  <c:v>252.01708536610067</c:v>
                </c:pt>
                <c:pt idx="49">
                  <c:v>252.11671759023622</c:v>
                </c:pt>
                <c:pt idx="50">
                  <c:v>252.21134131611046</c:v>
                </c:pt>
                <c:pt idx="51">
                  <c:v>252.32194969080547</c:v>
                </c:pt>
                <c:pt idx="52">
                  <c:v>252.43879001007477</c:v>
                </c:pt>
                <c:pt idx="53">
                  <c:v>252.57476966500764</c:v>
                </c:pt>
                <c:pt idx="54">
                  <c:v>252.70587361263082</c:v>
                </c:pt>
                <c:pt idx="55">
                  <c:v>252.85869310679226</c:v>
                </c:pt>
                <c:pt idx="56">
                  <c:v>253.00690656576575</c:v>
                </c:pt>
                <c:pt idx="57">
                  <c:v>253.16538434921046</c:v>
                </c:pt>
                <c:pt idx="58">
                  <c:v>253.33748626124216</c:v>
                </c:pt>
                <c:pt idx="59">
                  <c:v>253.841889802775</c:v>
                </c:pt>
                <c:pt idx="60">
                  <c:v>254.10327127884582</c:v>
                </c:pt>
                <c:pt idx="61">
                  <c:v>254.36978578892143</c:v>
                </c:pt>
                <c:pt idx="62">
                  <c:v>254.63730608951084</c:v>
                </c:pt>
                <c:pt idx="63">
                  <c:v>255.00399274277419</c:v>
                </c:pt>
                <c:pt idx="64">
                  <c:v>255.38229882630435</c:v>
                </c:pt>
                <c:pt idx="65">
                  <c:v>255.80935818454412</c:v>
                </c:pt>
                <c:pt idx="66">
                  <c:v>256.29172281922467</c:v>
                </c:pt>
                <c:pt idx="67">
                  <c:v>256.83638143941124</c:v>
                </c:pt>
                <c:pt idx="68">
                  <c:v>257.39206231796953</c:v>
                </c:pt>
                <c:pt idx="69">
                  <c:v>258.76176244063583</c:v>
                </c:pt>
                <c:pt idx="70">
                  <c:v>259.52842693804308</c:v>
                </c:pt>
                <c:pt idx="71">
                  <c:v>260.37840934406864</c:v>
                </c:pt>
                <c:pt idx="72">
                  <c:v>261.31905517500206</c:v>
                </c:pt>
                <c:pt idx="73">
                  <c:v>262.07473193288115</c:v>
                </c:pt>
                <c:pt idx="74">
                  <c:v>262.9715970838472</c:v>
                </c:pt>
                <c:pt idx="75">
                  <c:v>263.90472551195194</c:v>
                </c:pt>
                <c:pt idx="76">
                  <c:v>264.82153110283161</c:v>
                </c:pt>
                <c:pt idx="77">
                  <c:v>267.1444501294186</c:v>
                </c:pt>
                <c:pt idx="78">
                  <c:v>268.32253768670597</c:v>
                </c:pt>
                <c:pt idx="79">
                  <c:v>269.70065205349476</c:v>
                </c:pt>
                <c:pt idx="80">
                  <c:v>270.80301350017493</c:v>
                </c:pt>
                <c:pt idx="81">
                  <c:v>272.08477096702143</c:v>
                </c:pt>
                <c:pt idx="82">
                  <c:v>273.14847300405518</c:v>
                </c:pt>
                <c:pt idx="83">
                  <c:v>275.17027471241641</c:v>
                </c:pt>
                <c:pt idx="84">
                  <c:v>276.27429923862411</c:v>
                </c:pt>
                <c:pt idx="85">
                  <c:v>277.50792215981323</c:v>
                </c:pt>
                <c:pt idx="86">
                  <c:v>278.82471450480284</c:v>
                </c:pt>
                <c:pt idx="87">
                  <c:v>279.9260694397438</c:v>
                </c:pt>
                <c:pt idx="88">
                  <c:v>281.1558641765518</c:v>
                </c:pt>
                <c:pt idx="89">
                  <c:v>282.38214325700284</c:v>
                </c:pt>
                <c:pt idx="90">
                  <c:v>283.87047271824798</c:v>
                </c:pt>
                <c:pt idx="91">
                  <c:v>285.30253232920779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F3B-1E46-B902-A89558CE17FE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'24.72-B737-300'!$B$3:$B$81</c:f>
              <c:numCache>
                <c:formatCode>General</c:formatCode>
                <c:ptCount val="79"/>
                <c:pt idx="0">
                  <c:v>0.55021131999999995</c:v>
                </c:pt>
                <c:pt idx="1">
                  <c:v>0.55358483000000003</c:v>
                </c:pt>
                <c:pt idx="2">
                  <c:v>0.55695837000000004</c:v>
                </c:pt>
                <c:pt idx="3">
                  <c:v>0.56033191000000004</c:v>
                </c:pt>
                <c:pt idx="4">
                  <c:v>0.56370553999999995</c:v>
                </c:pt>
                <c:pt idx="5">
                  <c:v>0.56693948999999999</c:v>
                </c:pt>
                <c:pt idx="6">
                  <c:v>0.57312490999999999</c:v>
                </c:pt>
                <c:pt idx="7">
                  <c:v>0.57649848000000004</c:v>
                </c:pt>
                <c:pt idx="8">
                  <c:v>0.57956901000000005</c:v>
                </c:pt>
                <c:pt idx="9">
                  <c:v>0.58263955000000001</c:v>
                </c:pt>
                <c:pt idx="10">
                  <c:v>0.58601312000000005</c:v>
                </c:pt>
                <c:pt idx="11">
                  <c:v>0.58878063000000003</c:v>
                </c:pt>
                <c:pt idx="12">
                  <c:v>0.59154814</c:v>
                </c:pt>
                <c:pt idx="13">
                  <c:v>0.59431564999999997</c:v>
                </c:pt>
                <c:pt idx="14">
                  <c:v>0.59708315999999995</c:v>
                </c:pt>
                <c:pt idx="15">
                  <c:v>0.59964315000000001</c:v>
                </c:pt>
                <c:pt idx="16">
                  <c:v>0.60662167</c:v>
                </c:pt>
                <c:pt idx="17">
                  <c:v>0.60969224</c:v>
                </c:pt>
                <c:pt idx="18">
                  <c:v>0.61276275000000002</c:v>
                </c:pt>
                <c:pt idx="19">
                  <c:v>0.61583315999999999</c:v>
                </c:pt>
                <c:pt idx="20">
                  <c:v>0.61920651000000004</c:v>
                </c:pt>
                <c:pt idx="21">
                  <c:v>0.62227697999999998</c:v>
                </c:pt>
                <c:pt idx="22">
                  <c:v>0.62534743000000004</c:v>
                </c:pt>
                <c:pt idx="23">
                  <c:v>0.62841771000000002</c:v>
                </c:pt>
                <c:pt idx="24">
                  <c:v>0.63118496999999996</c:v>
                </c:pt>
                <c:pt idx="25">
                  <c:v>0.63432712000000002</c:v>
                </c:pt>
                <c:pt idx="26">
                  <c:v>0.64374556999999999</c:v>
                </c:pt>
                <c:pt idx="27">
                  <c:v>0.64681586999999996</c:v>
                </c:pt>
                <c:pt idx="28">
                  <c:v>0.64988592000000001</c:v>
                </c:pt>
                <c:pt idx="29">
                  <c:v>0.65295627999999994</c:v>
                </c:pt>
                <c:pt idx="30">
                  <c:v>0.65632944000000004</c:v>
                </c:pt>
                <c:pt idx="31">
                  <c:v>0.65939985000000001</c:v>
                </c:pt>
                <c:pt idx="32">
                  <c:v>0.66247012999999999</c:v>
                </c:pt>
                <c:pt idx="33">
                  <c:v>0.66554024000000001</c:v>
                </c:pt>
                <c:pt idx="34">
                  <c:v>0.66861037000000001</c:v>
                </c:pt>
                <c:pt idx="35">
                  <c:v>0.67168064999999999</c:v>
                </c:pt>
                <c:pt idx="36">
                  <c:v>0.67493806999999995</c:v>
                </c:pt>
                <c:pt idx="37">
                  <c:v>0.68170416</c:v>
                </c:pt>
                <c:pt idx="38">
                  <c:v>0.68477436000000003</c:v>
                </c:pt>
                <c:pt idx="39">
                  <c:v>0.68784445999999999</c:v>
                </c:pt>
                <c:pt idx="40">
                  <c:v>0.69121759000000005</c:v>
                </c:pt>
                <c:pt idx="41">
                  <c:v>0.69459059999999995</c:v>
                </c:pt>
                <c:pt idx="42">
                  <c:v>0.69766064000000005</c:v>
                </c:pt>
                <c:pt idx="43">
                  <c:v>0.70103364999999995</c:v>
                </c:pt>
                <c:pt idx="44">
                  <c:v>0.70380074999999997</c:v>
                </c:pt>
                <c:pt idx="45">
                  <c:v>0.70717364999999999</c:v>
                </c:pt>
                <c:pt idx="46">
                  <c:v>0.71054660000000003</c:v>
                </c:pt>
                <c:pt idx="47">
                  <c:v>0.72026683000000002</c:v>
                </c:pt>
                <c:pt idx="48">
                  <c:v>0.72333670000000005</c:v>
                </c:pt>
                <c:pt idx="49">
                  <c:v>0.72640649999999996</c:v>
                </c:pt>
                <c:pt idx="50">
                  <c:v>0.72947616000000004</c:v>
                </c:pt>
                <c:pt idx="51">
                  <c:v>0.73254598999999998</c:v>
                </c:pt>
                <c:pt idx="52">
                  <c:v>0.73561551000000003</c:v>
                </c:pt>
                <c:pt idx="53">
                  <c:v>0.73868522999999997</c:v>
                </c:pt>
                <c:pt idx="54">
                  <c:v>0.74175480999999999</c:v>
                </c:pt>
                <c:pt idx="55">
                  <c:v>0.74452138000000001</c:v>
                </c:pt>
                <c:pt idx="56">
                  <c:v>0.74698511000000001</c:v>
                </c:pt>
                <c:pt idx="57">
                  <c:v>0.74998682999999999</c:v>
                </c:pt>
                <c:pt idx="58">
                  <c:v>0.75621769000000005</c:v>
                </c:pt>
                <c:pt idx="59">
                  <c:v>0.75928702999999997</c:v>
                </c:pt>
                <c:pt idx="60">
                  <c:v>0.76235618999999999</c:v>
                </c:pt>
                <c:pt idx="61">
                  <c:v>0.76512217000000005</c:v>
                </c:pt>
                <c:pt idx="62">
                  <c:v>0.76748693999999995</c:v>
                </c:pt>
                <c:pt idx="63">
                  <c:v>0.76970444000000005</c:v>
                </c:pt>
                <c:pt idx="64">
                  <c:v>0.77435058999999995</c:v>
                </c:pt>
                <c:pt idx="65">
                  <c:v>0.77653371000000004</c:v>
                </c:pt>
                <c:pt idx="66">
                  <c:v>0.77868921999999996</c:v>
                </c:pt>
                <c:pt idx="67">
                  <c:v>0.78050525999999998</c:v>
                </c:pt>
                <c:pt idx="68">
                  <c:v>0.78220904000000002</c:v>
                </c:pt>
                <c:pt idx="69">
                  <c:v>0.78397311999999997</c:v>
                </c:pt>
                <c:pt idx="70">
                  <c:v>0.78573746</c:v>
                </c:pt>
                <c:pt idx="71">
                  <c:v>0.78912552000000002</c:v>
                </c:pt>
                <c:pt idx="72">
                  <c:v>0.79079261000000001</c:v>
                </c:pt>
                <c:pt idx="73">
                  <c:v>0.79230529999999999</c:v>
                </c:pt>
                <c:pt idx="74">
                  <c:v>0.79363437000000003</c:v>
                </c:pt>
                <c:pt idx="75">
                  <c:v>0.79512024999999997</c:v>
                </c:pt>
                <c:pt idx="76">
                  <c:v>0.79649846999999996</c:v>
                </c:pt>
                <c:pt idx="77">
                  <c:v>0.79811339999999997</c:v>
                </c:pt>
                <c:pt idx="78">
                  <c:v>0.79948215</c:v>
                </c:pt>
              </c:numCache>
            </c:numRef>
          </c:xVal>
          <c:yVal>
            <c:numRef>
              <c:f>'24.72-B737-300'!$C$3:$C$81</c:f>
              <c:numCache>
                <c:formatCode>General</c:formatCode>
                <c:ptCount val="79"/>
                <c:pt idx="0">
                  <c:v>229.531835</c:v>
                </c:pt>
                <c:pt idx="1">
                  <c:v>229.56368399999999</c:v>
                </c:pt>
                <c:pt idx="2">
                  <c:v>229.576424</c:v>
                </c:pt>
                <c:pt idx="3">
                  <c:v>229.58916300000001</c:v>
                </c:pt>
                <c:pt idx="4">
                  <c:v>229.56368399999999</c:v>
                </c:pt>
                <c:pt idx="5">
                  <c:v>229.58470500000001</c:v>
                </c:pt>
                <c:pt idx="6">
                  <c:v>229.42354800000001</c:v>
                </c:pt>
                <c:pt idx="7">
                  <c:v>229.42354800000001</c:v>
                </c:pt>
                <c:pt idx="8">
                  <c:v>229.42354800000001</c:v>
                </c:pt>
                <c:pt idx="9">
                  <c:v>229.42354800000001</c:v>
                </c:pt>
                <c:pt idx="10">
                  <c:v>229.42354800000001</c:v>
                </c:pt>
                <c:pt idx="11">
                  <c:v>229.42354800000001</c:v>
                </c:pt>
                <c:pt idx="12">
                  <c:v>229.42354800000001</c:v>
                </c:pt>
                <c:pt idx="13">
                  <c:v>229.42354800000001</c:v>
                </c:pt>
                <c:pt idx="14">
                  <c:v>229.42354800000001</c:v>
                </c:pt>
                <c:pt idx="15">
                  <c:v>229.44690399999999</c:v>
                </c:pt>
                <c:pt idx="16">
                  <c:v>229.43628799999999</c:v>
                </c:pt>
                <c:pt idx="17">
                  <c:v>229.42354800000001</c:v>
                </c:pt>
                <c:pt idx="18">
                  <c:v>229.43628799999999</c:v>
                </c:pt>
                <c:pt idx="19">
                  <c:v>229.49998600000001</c:v>
                </c:pt>
                <c:pt idx="20">
                  <c:v>229.608273</c:v>
                </c:pt>
                <c:pt idx="21">
                  <c:v>229.64649199999999</c:v>
                </c:pt>
                <c:pt idx="22">
                  <c:v>229.691081</c:v>
                </c:pt>
                <c:pt idx="23">
                  <c:v>229.818477</c:v>
                </c:pt>
                <c:pt idx="24">
                  <c:v>229.939504</c:v>
                </c:pt>
                <c:pt idx="25">
                  <c:v>229.970079</c:v>
                </c:pt>
                <c:pt idx="26">
                  <c:v>230.28347400000001</c:v>
                </c:pt>
                <c:pt idx="27">
                  <c:v>230.405247</c:v>
                </c:pt>
                <c:pt idx="28">
                  <c:v>230.64655500000001</c:v>
                </c:pt>
                <c:pt idx="29">
                  <c:v>230.73573200000001</c:v>
                </c:pt>
                <c:pt idx="30">
                  <c:v>230.93956700000001</c:v>
                </c:pt>
                <c:pt idx="31">
                  <c:v>231.003265</c:v>
                </c:pt>
                <c:pt idx="32">
                  <c:v>231.130661</c:v>
                </c:pt>
                <c:pt idx="33">
                  <c:v>231.34086600000001</c:v>
                </c:pt>
                <c:pt idx="34">
                  <c:v>231.54470000000001</c:v>
                </c:pt>
                <c:pt idx="35">
                  <c:v>231.67209700000001</c:v>
                </c:pt>
                <c:pt idx="36">
                  <c:v>231.90544199999999</c:v>
                </c:pt>
                <c:pt idx="37">
                  <c:v>232.48743400000001</c:v>
                </c:pt>
                <c:pt idx="38">
                  <c:v>232.65305000000001</c:v>
                </c:pt>
                <c:pt idx="39">
                  <c:v>232.86962399999999</c:v>
                </c:pt>
                <c:pt idx="40">
                  <c:v>233.086198</c:v>
                </c:pt>
                <c:pt idx="41">
                  <c:v>233.36646999999999</c:v>
                </c:pt>
                <c:pt idx="42">
                  <c:v>233.61489399999999</c:v>
                </c:pt>
                <c:pt idx="43">
                  <c:v>233.88879600000001</c:v>
                </c:pt>
                <c:pt idx="44">
                  <c:v>234.09263100000001</c:v>
                </c:pt>
                <c:pt idx="45">
                  <c:v>234.42386200000001</c:v>
                </c:pt>
                <c:pt idx="46">
                  <c:v>234.729613</c:v>
                </c:pt>
                <c:pt idx="47">
                  <c:v>235.665978</c:v>
                </c:pt>
                <c:pt idx="48">
                  <c:v>235.997209</c:v>
                </c:pt>
                <c:pt idx="49">
                  <c:v>236.36028899999999</c:v>
                </c:pt>
                <c:pt idx="50">
                  <c:v>236.79980699999999</c:v>
                </c:pt>
                <c:pt idx="51">
                  <c:v>237.150147</c:v>
                </c:pt>
                <c:pt idx="52">
                  <c:v>237.65336400000001</c:v>
                </c:pt>
                <c:pt idx="53">
                  <c:v>238.06103300000001</c:v>
                </c:pt>
                <c:pt idx="54">
                  <c:v>238.5324</c:v>
                </c:pt>
                <c:pt idx="55">
                  <c:v>238.99739700000001</c:v>
                </c:pt>
                <c:pt idx="56">
                  <c:v>239.367593</c:v>
                </c:pt>
                <c:pt idx="57">
                  <c:v>239.82313600000001</c:v>
                </c:pt>
                <c:pt idx="58">
                  <c:v>240.81991300000001</c:v>
                </c:pt>
                <c:pt idx="59">
                  <c:v>241.412307</c:v>
                </c:pt>
                <c:pt idx="60">
                  <c:v>242.09387899999999</c:v>
                </c:pt>
                <c:pt idx="61">
                  <c:v>242.85263399999999</c:v>
                </c:pt>
                <c:pt idx="62">
                  <c:v>243.661258</c:v>
                </c:pt>
                <c:pt idx="63">
                  <c:v>244.54402400000001</c:v>
                </c:pt>
                <c:pt idx="64">
                  <c:v>246.36240799999999</c:v>
                </c:pt>
                <c:pt idx="65">
                  <c:v>247.460926</c:v>
                </c:pt>
                <c:pt idx="66">
                  <c:v>248.52941200000001</c:v>
                </c:pt>
                <c:pt idx="67">
                  <c:v>249.59432000000001</c:v>
                </c:pt>
                <c:pt idx="68">
                  <c:v>250.827203</c:v>
                </c:pt>
                <c:pt idx="69">
                  <c:v>252.08746400000001</c:v>
                </c:pt>
                <c:pt idx="70">
                  <c:v>253.219618</c:v>
                </c:pt>
                <c:pt idx="71">
                  <c:v>256.00923299999999</c:v>
                </c:pt>
                <c:pt idx="72">
                  <c:v>257.35294099999999</c:v>
                </c:pt>
                <c:pt idx="73">
                  <c:v>258.56997999999999</c:v>
                </c:pt>
                <c:pt idx="74">
                  <c:v>259.81226800000002</c:v>
                </c:pt>
                <c:pt idx="75">
                  <c:v>261.23143900000002</c:v>
                </c:pt>
                <c:pt idx="76">
                  <c:v>262.567747</c:v>
                </c:pt>
                <c:pt idx="77">
                  <c:v>264.061172</c:v>
                </c:pt>
                <c:pt idx="78">
                  <c:v>265.57264099999998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F3B-1E46-B902-A89558CE17FE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'24.72-B737-300'!$B$3:$B$81</c:f>
              <c:numCache>
                <c:formatCode>General</c:formatCode>
                <c:ptCount val="79"/>
                <c:pt idx="0">
                  <c:v>0.55021131999999995</c:v>
                </c:pt>
                <c:pt idx="1">
                  <c:v>0.55358483000000003</c:v>
                </c:pt>
                <c:pt idx="2">
                  <c:v>0.55695837000000004</c:v>
                </c:pt>
                <c:pt idx="3">
                  <c:v>0.56033191000000004</c:v>
                </c:pt>
                <c:pt idx="4">
                  <c:v>0.56370553999999995</c:v>
                </c:pt>
                <c:pt idx="5">
                  <c:v>0.56693948999999999</c:v>
                </c:pt>
                <c:pt idx="6">
                  <c:v>0.57312490999999999</c:v>
                </c:pt>
                <c:pt idx="7">
                  <c:v>0.57649848000000004</c:v>
                </c:pt>
                <c:pt idx="8">
                  <c:v>0.57956901000000005</c:v>
                </c:pt>
                <c:pt idx="9">
                  <c:v>0.58263955000000001</c:v>
                </c:pt>
                <c:pt idx="10">
                  <c:v>0.58601312000000005</c:v>
                </c:pt>
                <c:pt idx="11">
                  <c:v>0.58878063000000003</c:v>
                </c:pt>
                <c:pt idx="12">
                  <c:v>0.59154814</c:v>
                </c:pt>
                <c:pt idx="13">
                  <c:v>0.59431564999999997</c:v>
                </c:pt>
                <c:pt idx="14">
                  <c:v>0.59708315999999995</c:v>
                </c:pt>
                <c:pt idx="15">
                  <c:v>0.59964315000000001</c:v>
                </c:pt>
                <c:pt idx="16">
                  <c:v>0.60662167</c:v>
                </c:pt>
                <c:pt idx="17">
                  <c:v>0.60969224</c:v>
                </c:pt>
                <c:pt idx="18">
                  <c:v>0.61276275000000002</c:v>
                </c:pt>
                <c:pt idx="19">
                  <c:v>0.61583315999999999</c:v>
                </c:pt>
                <c:pt idx="20">
                  <c:v>0.61920651000000004</c:v>
                </c:pt>
                <c:pt idx="21">
                  <c:v>0.62227697999999998</c:v>
                </c:pt>
                <c:pt idx="22">
                  <c:v>0.62534743000000004</c:v>
                </c:pt>
                <c:pt idx="23">
                  <c:v>0.62841771000000002</c:v>
                </c:pt>
                <c:pt idx="24">
                  <c:v>0.63118496999999996</c:v>
                </c:pt>
                <c:pt idx="25">
                  <c:v>0.63432712000000002</c:v>
                </c:pt>
                <c:pt idx="26">
                  <c:v>0.64374556999999999</c:v>
                </c:pt>
                <c:pt idx="27">
                  <c:v>0.64681586999999996</c:v>
                </c:pt>
                <c:pt idx="28">
                  <c:v>0.64988592000000001</c:v>
                </c:pt>
                <c:pt idx="29">
                  <c:v>0.65295627999999994</c:v>
                </c:pt>
                <c:pt idx="30">
                  <c:v>0.65632944000000004</c:v>
                </c:pt>
                <c:pt idx="31">
                  <c:v>0.65939985000000001</c:v>
                </c:pt>
                <c:pt idx="32">
                  <c:v>0.66247012999999999</c:v>
                </c:pt>
                <c:pt idx="33">
                  <c:v>0.66554024000000001</c:v>
                </c:pt>
                <c:pt idx="34">
                  <c:v>0.66861037000000001</c:v>
                </c:pt>
                <c:pt idx="35">
                  <c:v>0.67168064999999999</c:v>
                </c:pt>
                <c:pt idx="36">
                  <c:v>0.67493806999999995</c:v>
                </c:pt>
                <c:pt idx="37">
                  <c:v>0.68170416</c:v>
                </c:pt>
                <c:pt idx="38">
                  <c:v>0.68477436000000003</c:v>
                </c:pt>
                <c:pt idx="39">
                  <c:v>0.68784445999999999</c:v>
                </c:pt>
                <c:pt idx="40">
                  <c:v>0.69121759000000005</c:v>
                </c:pt>
                <c:pt idx="41">
                  <c:v>0.69459059999999995</c:v>
                </c:pt>
                <c:pt idx="42">
                  <c:v>0.69766064000000005</c:v>
                </c:pt>
                <c:pt idx="43">
                  <c:v>0.70103364999999995</c:v>
                </c:pt>
                <c:pt idx="44">
                  <c:v>0.70380074999999997</c:v>
                </c:pt>
                <c:pt idx="45">
                  <c:v>0.70717364999999999</c:v>
                </c:pt>
                <c:pt idx="46">
                  <c:v>0.71054660000000003</c:v>
                </c:pt>
                <c:pt idx="47">
                  <c:v>0.72026683000000002</c:v>
                </c:pt>
                <c:pt idx="48">
                  <c:v>0.72333670000000005</c:v>
                </c:pt>
                <c:pt idx="49">
                  <c:v>0.72640649999999996</c:v>
                </c:pt>
                <c:pt idx="50">
                  <c:v>0.72947616000000004</c:v>
                </c:pt>
                <c:pt idx="51">
                  <c:v>0.73254598999999998</c:v>
                </c:pt>
                <c:pt idx="52">
                  <c:v>0.73561551000000003</c:v>
                </c:pt>
                <c:pt idx="53">
                  <c:v>0.73868522999999997</c:v>
                </c:pt>
                <c:pt idx="54">
                  <c:v>0.74175480999999999</c:v>
                </c:pt>
                <c:pt idx="55">
                  <c:v>0.74452138000000001</c:v>
                </c:pt>
                <c:pt idx="56">
                  <c:v>0.74698511000000001</c:v>
                </c:pt>
                <c:pt idx="57">
                  <c:v>0.74998682999999999</c:v>
                </c:pt>
                <c:pt idx="58">
                  <c:v>0.75621769000000005</c:v>
                </c:pt>
                <c:pt idx="59">
                  <c:v>0.75928702999999997</c:v>
                </c:pt>
                <c:pt idx="60">
                  <c:v>0.76235618999999999</c:v>
                </c:pt>
                <c:pt idx="61">
                  <c:v>0.76512217000000005</c:v>
                </c:pt>
                <c:pt idx="62">
                  <c:v>0.76748693999999995</c:v>
                </c:pt>
                <c:pt idx="63">
                  <c:v>0.76970444000000005</c:v>
                </c:pt>
                <c:pt idx="64">
                  <c:v>0.77435058999999995</c:v>
                </c:pt>
                <c:pt idx="65">
                  <c:v>0.77653371000000004</c:v>
                </c:pt>
                <c:pt idx="66">
                  <c:v>0.77868921999999996</c:v>
                </c:pt>
                <c:pt idx="67">
                  <c:v>0.78050525999999998</c:v>
                </c:pt>
                <c:pt idx="68">
                  <c:v>0.78220904000000002</c:v>
                </c:pt>
                <c:pt idx="69">
                  <c:v>0.78397311999999997</c:v>
                </c:pt>
                <c:pt idx="70">
                  <c:v>0.78573746</c:v>
                </c:pt>
                <c:pt idx="71">
                  <c:v>0.78912552000000002</c:v>
                </c:pt>
                <c:pt idx="72">
                  <c:v>0.79079261000000001</c:v>
                </c:pt>
                <c:pt idx="73">
                  <c:v>0.79230529999999999</c:v>
                </c:pt>
                <c:pt idx="74">
                  <c:v>0.79363437000000003</c:v>
                </c:pt>
                <c:pt idx="75">
                  <c:v>0.79512024999999997</c:v>
                </c:pt>
                <c:pt idx="76">
                  <c:v>0.79649846999999996</c:v>
                </c:pt>
                <c:pt idx="77">
                  <c:v>0.79811339999999997</c:v>
                </c:pt>
                <c:pt idx="78">
                  <c:v>0.79948215</c:v>
                </c:pt>
              </c:numCache>
            </c:numRef>
          </c:xVal>
          <c:yVal>
            <c:numRef>
              <c:f>'24.72-B737-300'!$D$3:$D$81</c:f>
              <c:numCache>
                <c:formatCode>General</c:formatCode>
                <c:ptCount val="79"/>
                <c:pt idx="0">
                  <c:v>230.8438557360642</c:v>
                </c:pt>
                <c:pt idx="1">
                  <c:v>230.8470127846615</c:v>
                </c:pt>
                <c:pt idx="2">
                  <c:v>230.85044432329917</c:v>
                </c:pt>
                <c:pt idx="3">
                  <c:v>230.85417026134527</c:v>
                </c:pt>
                <c:pt idx="4">
                  <c:v>230.85821183607189</c:v>
                </c:pt>
                <c:pt idx="5">
                  <c:v>230.86240299259617</c:v>
                </c:pt>
                <c:pt idx="6">
                  <c:v>230.87136077124364</c:v>
                </c:pt>
                <c:pt idx="7">
                  <c:v>230.87681341714952</c:v>
                </c:pt>
                <c:pt idx="8">
                  <c:v>230.88215384163334</c:v>
                </c:pt>
                <c:pt idx="9">
                  <c:v>230.88787681816657</c:v>
                </c:pt>
                <c:pt idx="10">
                  <c:v>230.89463321557488</c:v>
                </c:pt>
                <c:pt idx="11">
                  <c:v>230.90056414113343</c:v>
                </c:pt>
                <c:pt idx="12">
                  <c:v>230.90686513922358</c:v>
                </c:pt>
                <c:pt idx="13">
                  <c:v>230.91355582584171</c:v>
                </c:pt>
                <c:pt idx="14">
                  <c:v>230.92065670635628</c:v>
                </c:pt>
                <c:pt idx="15">
                  <c:v>230.92760893102812</c:v>
                </c:pt>
                <c:pt idx="16">
                  <c:v>230.94858036984627</c:v>
                </c:pt>
                <c:pt idx="17">
                  <c:v>230.95881808799021</c:v>
                </c:pt>
                <c:pt idx="18">
                  <c:v>230.96972299681735</c:v>
                </c:pt>
                <c:pt idx="19">
                  <c:v>230.98133235508789</c:v>
                </c:pt>
                <c:pt idx="20">
                  <c:v>230.99494654920179</c:v>
                </c:pt>
                <c:pt idx="21">
                  <c:v>231.00816547616105</c:v>
                </c:pt>
                <c:pt idx="22">
                  <c:v>231.02221745765053</c:v>
                </c:pt>
                <c:pt idx="23">
                  <c:v>231.03714744943773</c:v>
                </c:pt>
                <c:pt idx="24">
                  <c:v>231.05139661473908</c:v>
                </c:pt>
                <c:pt idx="25">
                  <c:v>231.0685356213759</c:v>
                </c:pt>
                <c:pt idx="26">
                  <c:v>231.12658781833653</c:v>
                </c:pt>
                <c:pt idx="27">
                  <c:v>231.14787841764169</c:v>
                </c:pt>
                <c:pt idx="28">
                  <c:v>231.17043702095137</c:v>
                </c:pt>
                <c:pt idx="29">
                  <c:v>231.19433573882614</c:v>
                </c:pt>
                <c:pt idx="30">
                  <c:v>231.22221894066115</c:v>
                </c:pt>
                <c:pt idx="31">
                  <c:v>231.24916286484449</c:v>
                </c:pt>
                <c:pt idx="32">
                  <c:v>231.27767760785426</c:v>
                </c:pt>
                <c:pt idx="33">
                  <c:v>231.30784650624832</c:v>
                </c:pt>
                <c:pt idx="34">
                  <c:v>231.33975978500814</c:v>
                </c:pt>
                <c:pt idx="35">
                  <c:v>231.37351226784449</c:v>
                </c:pt>
                <c:pt idx="36">
                  <c:v>231.41144111840387</c:v>
                </c:pt>
                <c:pt idx="37">
                  <c:v>231.49773868018565</c:v>
                </c:pt>
                <c:pt idx="38">
                  <c:v>231.54050294794615</c:v>
                </c:pt>
                <c:pt idx="39">
                  <c:v>231.58568857621674</c:v>
                </c:pt>
                <c:pt idx="40">
                  <c:v>231.63829310911331</c:v>
                </c:pt>
                <c:pt idx="41">
                  <c:v>231.69439124347542</c:v>
                </c:pt>
                <c:pt idx="42">
                  <c:v>231.74929816489399</c:v>
                </c:pt>
                <c:pt idx="43">
                  <c:v>231.81531476565752</c:v>
                </c:pt>
                <c:pt idx="44">
                  <c:v>231.87539864773626</c:v>
                </c:pt>
                <c:pt idx="45">
                  <c:v>231.95822798001336</c:v>
                </c:pt>
                <c:pt idx="46">
                  <c:v>232.05477130586397</c:v>
                </c:pt>
                <c:pt idx="47">
                  <c:v>232.44874514166526</c:v>
                </c:pt>
                <c:pt idx="48">
                  <c:v>232.62327652678374</c:v>
                </c:pt>
                <c:pt idx="49">
                  <c:v>232.82983170343201</c:v>
                </c:pt>
                <c:pt idx="50">
                  <c:v>233.07372087259813</c:v>
                </c:pt>
                <c:pt idx="51">
                  <c:v>233.36073612806734</c:v>
                </c:pt>
                <c:pt idx="52">
                  <c:v>233.69704616820252</c:v>
                </c:pt>
                <c:pt idx="53">
                  <c:v>234.0893740175616</c:v>
                </c:pt>
                <c:pt idx="54">
                  <c:v>234.54480286581889</c:v>
                </c:pt>
                <c:pt idx="55">
                  <c:v>235.01562808058554</c:v>
                </c:pt>
                <c:pt idx="56">
                  <c:v>235.48801267349546</c:v>
                </c:pt>
                <c:pt idx="57">
                  <c:v>236.13770913214523</c:v>
                </c:pt>
                <c:pt idx="58">
                  <c:v>237.78119509987579</c:v>
                </c:pt>
                <c:pt idx="59">
                  <c:v>238.75643423612738</c:v>
                </c:pt>
                <c:pt idx="60">
                  <c:v>239.85459108317428</c:v>
                </c:pt>
                <c:pt idx="61">
                  <c:v>240.95853492185648</c:v>
                </c:pt>
                <c:pt idx="62">
                  <c:v>241.99468392517659</c:v>
                </c:pt>
                <c:pt idx="63">
                  <c:v>243.04864845561332</c:v>
                </c:pt>
                <c:pt idx="64">
                  <c:v>245.53598819344609</c:v>
                </c:pt>
                <c:pt idx="65">
                  <c:v>246.8450337500658</c:v>
                </c:pt>
                <c:pt idx="66">
                  <c:v>248.23189838144063</c:v>
                </c:pt>
                <c:pt idx="67">
                  <c:v>249.47662071956773</c:v>
                </c:pt>
                <c:pt idx="68">
                  <c:v>250.71056703163808</c:v>
                </c:pt>
                <c:pt idx="69">
                  <c:v>252.05835845523993</c:v>
                </c:pt>
                <c:pt idx="70">
                  <c:v>253.48051836132561</c:v>
                </c:pt>
                <c:pt idx="71">
                  <c:v>256.43000557385005</c:v>
                </c:pt>
                <c:pt idx="72">
                  <c:v>257.99194810131206</c:v>
                </c:pt>
                <c:pt idx="73">
                  <c:v>259.4753026867071</c:v>
                </c:pt>
                <c:pt idx="74">
                  <c:v>260.83209607298511</c:v>
                </c:pt>
                <c:pt idx="75">
                  <c:v>262.40996937053092</c:v>
                </c:pt>
                <c:pt idx="76">
                  <c:v>263.93271993497683</c:v>
                </c:pt>
                <c:pt idx="77">
                  <c:v>265.79168364601986</c:v>
                </c:pt>
                <c:pt idx="78">
                  <c:v>267.43219669287112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F3B-1E46-B902-A89558CE1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'24.72-B737-800'!$O$3:$O$156</c:f>
              <c:numCache>
                <c:formatCode>General</c:formatCode>
                <c:ptCount val="154"/>
                <c:pt idx="0">
                  <c:v>247.06159700000001</c:v>
                </c:pt>
                <c:pt idx="1">
                  <c:v>247.00811400000001</c:v>
                </c:pt>
                <c:pt idx="2">
                  <c:v>247.06669299999999</c:v>
                </c:pt>
                <c:pt idx="3">
                  <c:v>247.06796700000001</c:v>
                </c:pt>
                <c:pt idx="4">
                  <c:v>247.00811400000001</c:v>
                </c:pt>
                <c:pt idx="5">
                  <c:v>247.070697</c:v>
                </c:pt>
                <c:pt idx="6">
                  <c:v>247.087076</c:v>
                </c:pt>
                <c:pt idx="7">
                  <c:v>247.00811400000001</c:v>
                </c:pt>
                <c:pt idx="8">
                  <c:v>247.09238500000001</c:v>
                </c:pt>
                <c:pt idx="9">
                  <c:v>247.132373</c:v>
                </c:pt>
                <c:pt idx="10">
                  <c:v>247.16024300000001</c:v>
                </c:pt>
                <c:pt idx="11">
                  <c:v>247.17441400000001</c:v>
                </c:pt>
                <c:pt idx="12">
                  <c:v>247.22721300000001</c:v>
                </c:pt>
                <c:pt idx="13">
                  <c:v>247.20173299999999</c:v>
                </c:pt>
                <c:pt idx="14">
                  <c:v>247.161822</c:v>
                </c:pt>
                <c:pt idx="15">
                  <c:v>247.297281</c:v>
                </c:pt>
                <c:pt idx="16">
                  <c:v>247.29091099999999</c:v>
                </c:pt>
                <c:pt idx="17">
                  <c:v>247.304925</c:v>
                </c:pt>
                <c:pt idx="18">
                  <c:v>247.28454099999999</c:v>
                </c:pt>
                <c:pt idx="19">
                  <c:v>247.31237300000001</c:v>
                </c:pt>
                <c:pt idx="20">
                  <c:v>247.34696500000001</c:v>
                </c:pt>
                <c:pt idx="21">
                  <c:v>247.31002000000001</c:v>
                </c:pt>
                <c:pt idx="22">
                  <c:v>247.31237300000001</c:v>
                </c:pt>
                <c:pt idx="23">
                  <c:v>247.29091099999999</c:v>
                </c:pt>
                <c:pt idx="24">
                  <c:v>247.31639000000001</c:v>
                </c:pt>
                <c:pt idx="25">
                  <c:v>247.31002000000001</c:v>
                </c:pt>
                <c:pt idx="26">
                  <c:v>247.41353000000001</c:v>
                </c:pt>
                <c:pt idx="27">
                  <c:v>247.380088</c:v>
                </c:pt>
                <c:pt idx="28">
                  <c:v>247.31237300000001</c:v>
                </c:pt>
                <c:pt idx="29">
                  <c:v>247.45440300000001</c:v>
                </c:pt>
                <c:pt idx="30">
                  <c:v>247.501115</c:v>
                </c:pt>
                <c:pt idx="31">
                  <c:v>247.46450300000001</c:v>
                </c:pt>
                <c:pt idx="32">
                  <c:v>247.634882</c:v>
                </c:pt>
                <c:pt idx="33">
                  <c:v>247.66036099999999</c:v>
                </c:pt>
                <c:pt idx="34">
                  <c:v>247.61663300000001</c:v>
                </c:pt>
                <c:pt idx="35">
                  <c:v>247.749538</c:v>
                </c:pt>
                <c:pt idx="36">
                  <c:v>247.92152400000001</c:v>
                </c:pt>
                <c:pt idx="37">
                  <c:v>247.908784</c:v>
                </c:pt>
                <c:pt idx="38">
                  <c:v>248.069445</c:v>
                </c:pt>
                <c:pt idx="39">
                  <c:v>248.20816600000001</c:v>
                </c:pt>
                <c:pt idx="40">
                  <c:v>248.22515200000001</c:v>
                </c:pt>
                <c:pt idx="41">
                  <c:v>248.26549399999999</c:v>
                </c:pt>
                <c:pt idx="42">
                  <c:v>248.27186399999999</c:v>
                </c:pt>
                <c:pt idx="43">
                  <c:v>248.22515200000001</c:v>
                </c:pt>
                <c:pt idx="44">
                  <c:v>248.284604</c:v>
                </c:pt>
                <c:pt idx="45">
                  <c:v>248.615835</c:v>
                </c:pt>
                <c:pt idx="46">
                  <c:v>248.68154200000001</c:v>
                </c:pt>
                <c:pt idx="47">
                  <c:v>248.768711</c:v>
                </c:pt>
                <c:pt idx="48">
                  <c:v>248.813299</c:v>
                </c:pt>
                <c:pt idx="49">
                  <c:v>248.83367100000001</c:v>
                </c:pt>
                <c:pt idx="50">
                  <c:v>248.87062800000001</c:v>
                </c:pt>
                <c:pt idx="51">
                  <c:v>249.049136</c:v>
                </c:pt>
                <c:pt idx="52">
                  <c:v>249.03062</c:v>
                </c:pt>
                <c:pt idx="53">
                  <c:v>249.145276</c:v>
                </c:pt>
                <c:pt idx="54">
                  <c:v>249.402016</c:v>
                </c:pt>
                <c:pt idx="55">
                  <c:v>249.410462</c:v>
                </c:pt>
                <c:pt idx="56">
                  <c:v>249.48304099999999</c:v>
                </c:pt>
                <c:pt idx="57">
                  <c:v>249.63940700000001</c:v>
                </c:pt>
                <c:pt idx="58">
                  <c:v>249.71107599999999</c:v>
                </c:pt>
                <c:pt idx="59">
                  <c:v>249.88297499999999</c:v>
                </c:pt>
                <c:pt idx="60">
                  <c:v>250.05718100000001</c:v>
                </c:pt>
                <c:pt idx="61">
                  <c:v>250.12737100000001</c:v>
                </c:pt>
                <c:pt idx="62">
                  <c:v>250.145342</c:v>
                </c:pt>
                <c:pt idx="63">
                  <c:v>250.221045</c:v>
                </c:pt>
                <c:pt idx="64">
                  <c:v>250.30383900000001</c:v>
                </c:pt>
                <c:pt idx="65">
                  <c:v>250.39938599999999</c:v>
                </c:pt>
                <c:pt idx="66">
                  <c:v>250.66617299999999</c:v>
                </c:pt>
                <c:pt idx="67">
                  <c:v>250.889117</c:v>
                </c:pt>
                <c:pt idx="68">
                  <c:v>250.98541</c:v>
                </c:pt>
                <c:pt idx="69">
                  <c:v>251.00452000000001</c:v>
                </c:pt>
                <c:pt idx="70">
                  <c:v>251.112807</c:v>
                </c:pt>
                <c:pt idx="71">
                  <c:v>251.242751</c:v>
                </c:pt>
                <c:pt idx="72">
                  <c:v>251.41218900000001</c:v>
                </c:pt>
                <c:pt idx="73">
                  <c:v>251.514106</c:v>
                </c:pt>
                <c:pt idx="74">
                  <c:v>251.68216000000001</c:v>
                </c:pt>
                <c:pt idx="75">
                  <c:v>251.99184299999999</c:v>
                </c:pt>
                <c:pt idx="76">
                  <c:v>252.02839800000001</c:v>
                </c:pt>
                <c:pt idx="77">
                  <c:v>252.23569800000001</c:v>
                </c:pt>
                <c:pt idx="78">
                  <c:v>252.40588199999999</c:v>
                </c:pt>
                <c:pt idx="79">
                  <c:v>252.33265700000001</c:v>
                </c:pt>
                <c:pt idx="80">
                  <c:v>252.546018</c:v>
                </c:pt>
                <c:pt idx="81">
                  <c:v>252.92895300000001</c:v>
                </c:pt>
                <c:pt idx="82">
                  <c:v>253.09330600000001</c:v>
                </c:pt>
                <c:pt idx="83">
                  <c:v>253.267719</c:v>
                </c:pt>
                <c:pt idx="84">
                  <c:v>253.42580000000001</c:v>
                </c:pt>
                <c:pt idx="85">
                  <c:v>253.68462400000001</c:v>
                </c:pt>
                <c:pt idx="86">
                  <c:v>254.024563</c:v>
                </c:pt>
                <c:pt idx="87">
                  <c:v>254.15821500000001</c:v>
                </c:pt>
                <c:pt idx="88">
                  <c:v>254.441091</c:v>
                </c:pt>
                <c:pt idx="89">
                  <c:v>254.83353099999999</c:v>
                </c:pt>
                <c:pt idx="90">
                  <c:v>255.07099400000001</c:v>
                </c:pt>
                <c:pt idx="91">
                  <c:v>255.29969399999999</c:v>
                </c:pt>
                <c:pt idx="92">
                  <c:v>255.76915</c:v>
                </c:pt>
                <c:pt idx="93">
                  <c:v>255.90897000000001</c:v>
                </c:pt>
                <c:pt idx="94">
                  <c:v>256.234893</c:v>
                </c:pt>
                <c:pt idx="95">
                  <c:v>256.44016199999999</c:v>
                </c:pt>
                <c:pt idx="96">
                  <c:v>256.59244999999999</c:v>
                </c:pt>
                <c:pt idx="97">
                  <c:v>257.22111599999999</c:v>
                </c:pt>
                <c:pt idx="98">
                  <c:v>257.57145700000001</c:v>
                </c:pt>
                <c:pt idx="99">
                  <c:v>258.24243100000001</c:v>
                </c:pt>
                <c:pt idx="100">
                  <c:v>258.72305599999999</c:v>
                </c:pt>
                <c:pt idx="101">
                  <c:v>259.40144299999997</c:v>
                </c:pt>
                <c:pt idx="102">
                  <c:v>259.75835999999998</c:v>
                </c:pt>
                <c:pt idx="103">
                  <c:v>260.59090800000001</c:v>
                </c:pt>
                <c:pt idx="104">
                  <c:v>261.26517100000001</c:v>
                </c:pt>
                <c:pt idx="105">
                  <c:v>262.082537</c:v>
                </c:pt>
                <c:pt idx="106">
                  <c:v>263.30415199999999</c:v>
                </c:pt>
                <c:pt idx="107">
                  <c:v>264.37095499999998</c:v>
                </c:pt>
                <c:pt idx="108">
                  <c:v>265.32612699999999</c:v>
                </c:pt>
                <c:pt idx="109">
                  <c:v>266.50156099999998</c:v>
                </c:pt>
                <c:pt idx="110">
                  <c:v>268.15125399999999</c:v>
                </c:pt>
                <c:pt idx="111">
                  <c:v>269.066937</c:v>
                </c:pt>
                <c:pt idx="112">
                  <c:v>270.09255100000001</c:v>
                </c:pt>
                <c:pt idx="113">
                  <c:v>272.20213699999999</c:v>
                </c:pt>
                <c:pt idx="114">
                  <c:v>273.31297699999999</c:v>
                </c:pt>
                <c:pt idx="115">
                  <c:v>275.32590199999999</c:v>
                </c:pt>
                <c:pt idx="116">
                  <c:v>276.064909</c:v>
                </c:pt>
                <c:pt idx="117">
                  <c:v>276.927819</c:v>
                </c:pt>
                <c:pt idx="118">
                  <c:v>279.09492499999999</c:v>
                </c:pt>
                <c:pt idx="119">
                  <c:v>279.868154</c:v>
                </c:pt>
                <c:pt idx="120">
                  <c:v>280.82199100000003</c:v>
                </c:pt>
                <c:pt idx="121">
                  <c:v>283.495361</c:v>
                </c:pt>
                <c:pt idx="122">
                  <c:v>284.27991900000001</c:v>
                </c:pt>
                <c:pt idx="123">
                  <c:v>285.00548900000001</c:v>
                </c:pt>
                <c:pt idx="124">
                  <c:v>287.66023100000001</c:v>
                </c:pt>
                <c:pt idx="125">
                  <c:v>289.14807300000001</c:v>
                </c:pt>
                <c:pt idx="126">
                  <c:v>290.44275499999998</c:v>
                </c:pt>
                <c:pt idx="127">
                  <c:v>291.94139100000001</c:v>
                </c:pt>
                <c:pt idx="128">
                  <c:v>293.25557800000001</c:v>
                </c:pt>
                <c:pt idx="129">
                  <c:v>294.59482500000001</c:v>
                </c:pt>
                <c:pt idx="130">
                  <c:v>296.77204899999998</c:v>
                </c:pt>
                <c:pt idx="131">
                  <c:v>298.12373200000002</c:v>
                </c:pt>
                <c:pt idx="132">
                  <c:v>299.30605200000002</c:v>
                </c:pt>
                <c:pt idx="133">
                  <c:v>301.23039999999997</c:v>
                </c:pt>
                <c:pt idx="134">
                  <c:v>302.38336700000002</c:v>
                </c:pt>
                <c:pt idx="135">
                  <c:v>303.39272599999998</c:v>
                </c:pt>
                <c:pt idx="136">
                  <c:v>305.90129000000002</c:v>
                </c:pt>
                <c:pt idx="137">
                  <c:v>307.40365100000002</c:v>
                </c:pt>
                <c:pt idx="138">
                  <c:v>308.73604999999998</c:v>
                </c:pt>
                <c:pt idx="139">
                  <c:v>310.89948099999998</c:v>
                </c:pt>
                <c:pt idx="140">
                  <c:v>311.81541600000003</c:v>
                </c:pt>
                <c:pt idx="141">
                  <c:v>312.88032500000003</c:v>
                </c:pt>
                <c:pt idx="142">
                  <c:v>314.82813299999998</c:v>
                </c:pt>
                <c:pt idx="143">
                  <c:v>316.22718099999997</c:v>
                </c:pt>
                <c:pt idx="144">
                  <c:v>317.47704399999998</c:v>
                </c:pt>
                <c:pt idx="145">
                  <c:v>319.38679400000001</c:v>
                </c:pt>
                <c:pt idx="146">
                  <c:v>320.63894499999998</c:v>
                </c:pt>
                <c:pt idx="147">
                  <c:v>321.79525799999999</c:v>
                </c:pt>
                <c:pt idx="148">
                  <c:v>324.07812100000001</c:v>
                </c:pt>
                <c:pt idx="149">
                  <c:v>325.05070999999998</c:v>
                </c:pt>
                <c:pt idx="150">
                  <c:v>326.11561899999998</c:v>
                </c:pt>
                <c:pt idx="151">
                  <c:v>327.90747800000003</c:v>
                </c:pt>
                <c:pt idx="152">
                  <c:v>329.91886399999999</c:v>
                </c:pt>
                <c:pt idx="153">
                  <c:v>329.00608499999998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62-6940-8206-D9A0F9ACDC8E}"/>
            </c:ext>
          </c:extLst>
        </c:ser>
        <c:ser>
          <c:idx val="8"/>
          <c:order val="1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'24.72-B737-800'!$I$3:$I$137</c:f>
              <c:numCache>
                <c:formatCode>General</c:formatCode>
                <c:ptCount val="135"/>
                <c:pt idx="0">
                  <c:v>219.18086700000001</c:v>
                </c:pt>
                <c:pt idx="1">
                  <c:v>219.19360699999999</c:v>
                </c:pt>
                <c:pt idx="2">
                  <c:v>219.240319</c:v>
                </c:pt>
                <c:pt idx="3">
                  <c:v>219.26367500000001</c:v>
                </c:pt>
                <c:pt idx="4">
                  <c:v>219.213626</c:v>
                </c:pt>
                <c:pt idx="5">
                  <c:v>219.174497</c:v>
                </c:pt>
                <c:pt idx="6">
                  <c:v>219.206346</c:v>
                </c:pt>
                <c:pt idx="7">
                  <c:v>219.26367500000001</c:v>
                </c:pt>
                <c:pt idx="8">
                  <c:v>219.31463299999999</c:v>
                </c:pt>
                <c:pt idx="9">
                  <c:v>219.32048700000001</c:v>
                </c:pt>
                <c:pt idx="10">
                  <c:v>219.333743</c:v>
                </c:pt>
                <c:pt idx="11">
                  <c:v>219.39107100000001</c:v>
                </c:pt>
                <c:pt idx="12">
                  <c:v>219.32048700000001</c:v>
                </c:pt>
                <c:pt idx="13">
                  <c:v>219.36877699999999</c:v>
                </c:pt>
                <c:pt idx="14">
                  <c:v>219.422921</c:v>
                </c:pt>
                <c:pt idx="15">
                  <c:v>219.47261700000001</c:v>
                </c:pt>
                <c:pt idx="16">
                  <c:v>219.427167</c:v>
                </c:pt>
                <c:pt idx="17">
                  <c:v>219.41018099999999</c:v>
                </c:pt>
                <c:pt idx="18">
                  <c:v>219.47261700000001</c:v>
                </c:pt>
                <c:pt idx="19">
                  <c:v>219.43008699999999</c:v>
                </c:pt>
                <c:pt idx="20">
                  <c:v>219.48024899999999</c:v>
                </c:pt>
                <c:pt idx="21">
                  <c:v>219.47261700000001</c:v>
                </c:pt>
                <c:pt idx="22">
                  <c:v>219.499358</c:v>
                </c:pt>
                <c:pt idx="23">
                  <c:v>219.52643</c:v>
                </c:pt>
                <c:pt idx="24">
                  <c:v>219.461139</c:v>
                </c:pt>
                <c:pt idx="25">
                  <c:v>219.52392800000001</c:v>
                </c:pt>
                <c:pt idx="26">
                  <c:v>219.69682299999999</c:v>
                </c:pt>
                <c:pt idx="27">
                  <c:v>219.77687599999999</c:v>
                </c:pt>
                <c:pt idx="28">
                  <c:v>219.73663400000001</c:v>
                </c:pt>
                <c:pt idx="29">
                  <c:v>219.77326099999999</c:v>
                </c:pt>
                <c:pt idx="30">
                  <c:v>219.77687599999999</c:v>
                </c:pt>
                <c:pt idx="31">
                  <c:v>219.838233</c:v>
                </c:pt>
                <c:pt idx="32">
                  <c:v>220.01531399999999</c:v>
                </c:pt>
                <c:pt idx="33">
                  <c:v>220.04079400000001</c:v>
                </c:pt>
                <c:pt idx="34">
                  <c:v>220.034424</c:v>
                </c:pt>
                <c:pt idx="35">
                  <c:v>220.072643</c:v>
                </c:pt>
                <c:pt idx="36">
                  <c:v>220.09886800000001</c:v>
                </c:pt>
                <c:pt idx="37">
                  <c:v>220.127532</c:v>
                </c:pt>
                <c:pt idx="38">
                  <c:v>220.321066</c:v>
                </c:pt>
                <c:pt idx="39">
                  <c:v>220.38539599999999</c:v>
                </c:pt>
                <c:pt idx="40">
                  <c:v>220.41104000000001</c:v>
                </c:pt>
                <c:pt idx="41">
                  <c:v>220.45483200000001</c:v>
                </c:pt>
                <c:pt idx="42">
                  <c:v>220.53752499999999</c:v>
                </c:pt>
                <c:pt idx="43">
                  <c:v>220.53127000000001</c:v>
                </c:pt>
                <c:pt idx="44">
                  <c:v>220.62681799999999</c:v>
                </c:pt>
                <c:pt idx="45">
                  <c:v>220.68965499999999</c:v>
                </c:pt>
                <c:pt idx="46">
                  <c:v>220.76138</c:v>
                </c:pt>
                <c:pt idx="47">
                  <c:v>220.87598700000001</c:v>
                </c:pt>
                <c:pt idx="48">
                  <c:v>220.99391499999999</c:v>
                </c:pt>
                <c:pt idx="49">
                  <c:v>221.07143199999999</c:v>
                </c:pt>
                <c:pt idx="50">
                  <c:v>221.174623</c:v>
                </c:pt>
                <c:pt idx="51">
                  <c:v>221.295649</c:v>
                </c:pt>
                <c:pt idx="52">
                  <c:v>221.33068399999999</c:v>
                </c:pt>
                <c:pt idx="53">
                  <c:v>221.43578600000001</c:v>
                </c:pt>
                <c:pt idx="54">
                  <c:v>221.49584400000001</c:v>
                </c:pt>
                <c:pt idx="55">
                  <c:v>221.53133299999999</c:v>
                </c:pt>
                <c:pt idx="56">
                  <c:v>221.617963</c:v>
                </c:pt>
                <c:pt idx="57">
                  <c:v>221.951742</c:v>
                </c:pt>
                <c:pt idx="58">
                  <c:v>222.05882399999999</c:v>
                </c:pt>
                <c:pt idx="59">
                  <c:v>222.04012299999999</c:v>
                </c:pt>
                <c:pt idx="60">
                  <c:v>222.244754</c:v>
                </c:pt>
                <c:pt idx="61">
                  <c:v>222.28661199999999</c:v>
                </c:pt>
                <c:pt idx="62">
                  <c:v>222.486807</c:v>
                </c:pt>
                <c:pt idx="63">
                  <c:v>222.75279699999999</c:v>
                </c:pt>
                <c:pt idx="64">
                  <c:v>222.92707100000001</c:v>
                </c:pt>
                <c:pt idx="65">
                  <c:v>223.12373199999999</c:v>
                </c:pt>
                <c:pt idx="66">
                  <c:v>223.27830800000001</c:v>
                </c:pt>
                <c:pt idx="67">
                  <c:v>223.505979</c:v>
                </c:pt>
                <c:pt idx="68">
                  <c:v>223.72499199999999</c:v>
                </c:pt>
                <c:pt idx="69">
                  <c:v>223.958237</c:v>
                </c:pt>
                <c:pt idx="70">
                  <c:v>224.14933199999999</c:v>
                </c:pt>
                <c:pt idx="71">
                  <c:v>224.334585</c:v>
                </c:pt>
                <c:pt idx="72">
                  <c:v>224.57685599999999</c:v>
                </c:pt>
                <c:pt idx="73">
                  <c:v>224.81890899999999</c:v>
                </c:pt>
                <c:pt idx="74">
                  <c:v>225.03532000000001</c:v>
                </c:pt>
                <c:pt idx="75">
                  <c:v>225.50685100000001</c:v>
                </c:pt>
                <c:pt idx="76">
                  <c:v>225.70993899999999</c:v>
                </c:pt>
                <c:pt idx="77">
                  <c:v>225.90846500000001</c:v>
                </c:pt>
                <c:pt idx="78">
                  <c:v>226.32855799999999</c:v>
                </c:pt>
                <c:pt idx="79">
                  <c:v>226.62271799999999</c:v>
                </c:pt>
                <c:pt idx="80">
                  <c:v>226.83523700000001</c:v>
                </c:pt>
                <c:pt idx="81">
                  <c:v>227.18848500000001</c:v>
                </c:pt>
                <c:pt idx="82">
                  <c:v>227.38336699999999</c:v>
                </c:pt>
                <c:pt idx="83">
                  <c:v>227.67184599999999</c:v>
                </c:pt>
                <c:pt idx="84">
                  <c:v>228.461704</c:v>
                </c:pt>
                <c:pt idx="85">
                  <c:v>228.75253499999999</c:v>
                </c:pt>
                <c:pt idx="86">
                  <c:v>228.945065</c:v>
                </c:pt>
                <c:pt idx="87">
                  <c:v>229.500732</c:v>
                </c:pt>
                <c:pt idx="88">
                  <c:v>229.89566099999999</c:v>
                </c:pt>
                <c:pt idx="89">
                  <c:v>230.31681599999999</c:v>
                </c:pt>
                <c:pt idx="90">
                  <c:v>230.578093</c:v>
                </c:pt>
                <c:pt idx="91">
                  <c:v>230.97877700000001</c:v>
                </c:pt>
                <c:pt idx="92">
                  <c:v>231.59336999999999</c:v>
                </c:pt>
                <c:pt idx="93">
                  <c:v>231.94726199999999</c:v>
                </c:pt>
                <c:pt idx="94">
                  <c:v>232.307186</c:v>
                </c:pt>
                <c:pt idx="95">
                  <c:v>233.289287</c:v>
                </c:pt>
                <c:pt idx="96">
                  <c:v>233.786901</c:v>
                </c:pt>
                <c:pt idx="97">
                  <c:v>234.345831</c:v>
                </c:pt>
                <c:pt idx="98">
                  <c:v>235.48274499999999</c:v>
                </c:pt>
                <c:pt idx="99">
                  <c:v>236.26825299999999</c:v>
                </c:pt>
                <c:pt idx="100">
                  <c:v>237.591903</c:v>
                </c:pt>
                <c:pt idx="101">
                  <c:v>238.55386200000001</c:v>
                </c:pt>
                <c:pt idx="102">
                  <c:v>240.03495000000001</c:v>
                </c:pt>
                <c:pt idx="103">
                  <c:v>240.618661</c:v>
                </c:pt>
                <c:pt idx="104">
                  <c:v>241.311136</c:v>
                </c:pt>
                <c:pt idx="105">
                  <c:v>243.155631</c:v>
                </c:pt>
                <c:pt idx="106">
                  <c:v>244.269777</c:v>
                </c:pt>
                <c:pt idx="107">
                  <c:v>245.21487500000001</c:v>
                </c:pt>
                <c:pt idx="108">
                  <c:v>247.24218999999999</c:v>
                </c:pt>
                <c:pt idx="109">
                  <c:v>248.22515200000001</c:v>
                </c:pt>
                <c:pt idx="110">
                  <c:v>249.16671600000001</c:v>
                </c:pt>
                <c:pt idx="111">
                  <c:v>251.487043</c:v>
                </c:pt>
                <c:pt idx="112">
                  <c:v>252.48478700000001</c:v>
                </c:pt>
                <c:pt idx="113">
                  <c:v>253.68557100000001</c:v>
                </c:pt>
                <c:pt idx="114">
                  <c:v>255.800937</c:v>
                </c:pt>
                <c:pt idx="115">
                  <c:v>256.74442199999999</c:v>
                </c:pt>
                <c:pt idx="116">
                  <c:v>257.65720099999999</c:v>
                </c:pt>
                <c:pt idx="117">
                  <c:v>260.38951200000002</c:v>
                </c:pt>
                <c:pt idx="118">
                  <c:v>261.30831599999999</c:v>
                </c:pt>
                <c:pt idx="119">
                  <c:v>262.27146900000002</c:v>
                </c:pt>
                <c:pt idx="120">
                  <c:v>265.18748299999999</c:v>
                </c:pt>
                <c:pt idx="121">
                  <c:v>266.17647099999999</c:v>
                </c:pt>
                <c:pt idx="122">
                  <c:v>267.089249</c:v>
                </c:pt>
                <c:pt idx="123">
                  <c:v>269.43148100000002</c:v>
                </c:pt>
                <c:pt idx="124">
                  <c:v>270.436105</c:v>
                </c:pt>
                <c:pt idx="125">
                  <c:v>271.53043000000002</c:v>
                </c:pt>
                <c:pt idx="126">
                  <c:v>273.72962100000001</c:v>
                </c:pt>
                <c:pt idx="127">
                  <c:v>274.69574</c:v>
                </c:pt>
                <c:pt idx="128">
                  <c:v>277.424666</c:v>
                </c:pt>
                <c:pt idx="129">
                  <c:v>278.346856</c:v>
                </c:pt>
                <c:pt idx="130">
                  <c:v>279.60429399999998</c:v>
                </c:pt>
                <c:pt idx="131">
                  <c:v>281.34507600000001</c:v>
                </c:pt>
                <c:pt idx="132">
                  <c:v>282.60649100000001</c:v>
                </c:pt>
                <c:pt idx="133">
                  <c:v>284.04949199999999</c:v>
                </c:pt>
                <c:pt idx="134">
                  <c:v>285.34482800000001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62-6940-8206-D9A0F9ACDC8E}"/>
            </c:ext>
          </c:extLst>
        </c:ser>
        <c:ser>
          <c:idx val="7"/>
          <c:order val="2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'24.72-B737-800'!$C$3:$C$125</c:f>
              <c:numCache>
                <c:formatCode>General</c:formatCode>
                <c:ptCount val="123"/>
                <c:pt idx="0">
                  <c:v>201.66384500000001</c:v>
                </c:pt>
                <c:pt idx="1">
                  <c:v>201.682954</c:v>
                </c:pt>
                <c:pt idx="2">
                  <c:v>201.74665200000001</c:v>
                </c:pt>
                <c:pt idx="3">
                  <c:v>201.67658399999999</c:v>
                </c:pt>
                <c:pt idx="4">
                  <c:v>201.673428</c:v>
                </c:pt>
                <c:pt idx="5">
                  <c:v>201.723296</c:v>
                </c:pt>
                <c:pt idx="6">
                  <c:v>201.84219999999999</c:v>
                </c:pt>
                <c:pt idx="7">
                  <c:v>201.825558</c:v>
                </c:pt>
                <c:pt idx="8">
                  <c:v>201.936837</c:v>
                </c:pt>
                <c:pt idx="9">
                  <c:v>201.99507600000001</c:v>
                </c:pt>
                <c:pt idx="10">
                  <c:v>201.977688</c:v>
                </c:pt>
                <c:pt idx="11">
                  <c:v>202.058066</c:v>
                </c:pt>
                <c:pt idx="12">
                  <c:v>202.07788300000001</c:v>
                </c:pt>
                <c:pt idx="13">
                  <c:v>202.129817</c:v>
                </c:pt>
                <c:pt idx="14">
                  <c:v>202.096993</c:v>
                </c:pt>
                <c:pt idx="15">
                  <c:v>202.02494100000001</c:v>
                </c:pt>
                <c:pt idx="16">
                  <c:v>202.12247199999999</c:v>
                </c:pt>
                <c:pt idx="17">
                  <c:v>202.19891000000001</c:v>
                </c:pt>
                <c:pt idx="18">
                  <c:v>202.31855899999999</c:v>
                </c:pt>
                <c:pt idx="19">
                  <c:v>202.41548399999999</c:v>
                </c:pt>
                <c:pt idx="20">
                  <c:v>202.52377100000001</c:v>
                </c:pt>
                <c:pt idx="21">
                  <c:v>202.64001999999999</c:v>
                </c:pt>
                <c:pt idx="22">
                  <c:v>202.68938700000001</c:v>
                </c:pt>
                <c:pt idx="23">
                  <c:v>202.797674</c:v>
                </c:pt>
                <c:pt idx="24">
                  <c:v>202.84438599999999</c:v>
                </c:pt>
                <c:pt idx="25">
                  <c:v>202.93144000000001</c:v>
                </c:pt>
                <c:pt idx="26">
                  <c:v>203.02698699999999</c:v>
                </c:pt>
                <c:pt idx="27">
                  <c:v>203.084316</c:v>
                </c:pt>
                <c:pt idx="28">
                  <c:v>203.160754</c:v>
                </c:pt>
                <c:pt idx="29">
                  <c:v>203.28815</c:v>
                </c:pt>
                <c:pt idx="30">
                  <c:v>203.498355</c:v>
                </c:pt>
                <c:pt idx="31">
                  <c:v>203.51821000000001</c:v>
                </c:pt>
                <c:pt idx="32">
                  <c:v>203.65600800000001</c:v>
                </c:pt>
                <c:pt idx="33">
                  <c:v>203.89328399999999</c:v>
                </c:pt>
                <c:pt idx="34">
                  <c:v>203.93150299999999</c:v>
                </c:pt>
                <c:pt idx="35">
                  <c:v>203.95348200000001</c:v>
                </c:pt>
                <c:pt idx="36">
                  <c:v>204.08437900000001</c:v>
                </c:pt>
                <c:pt idx="37">
                  <c:v>204.107505</c:v>
                </c:pt>
                <c:pt idx="38">
                  <c:v>204.230177</c:v>
                </c:pt>
                <c:pt idx="39">
                  <c:v>204.555746</c:v>
                </c:pt>
                <c:pt idx="40">
                  <c:v>204.60108099999999</c:v>
                </c:pt>
                <c:pt idx="41">
                  <c:v>204.80660800000001</c:v>
                </c:pt>
                <c:pt idx="42">
                  <c:v>204.98252400000001</c:v>
                </c:pt>
                <c:pt idx="43">
                  <c:v>205.015119</c:v>
                </c:pt>
                <c:pt idx="44">
                  <c:v>205.215023</c:v>
                </c:pt>
                <c:pt idx="45">
                  <c:v>205.38382300000001</c:v>
                </c:pt>
                <c:pt idx="46">
                  <c:v>205.47667300000001</c:v>
                </c:pt>
                <c:pt idx="47">
                  <c:v>205.592612</c:v>
                </c:pt>
                <c:pt idx="48">
                  <c:v>205.95710800000001</c:v>
                </c:pt>
                <c:pt idx="49">
                  <c:v>206.071764</c:v>
                </c:pt>
                <c:pt idx="50">
                  <c:v>206.21699599999999</c:v>
                </c:pt>
                <c:pt idx="51">
                  <c:v>206.48017899999999</c:v>
                </c:pt>
                <c:pt idx="52">
                  <c:v>206.693712</c:v>
                </c:pt>
                <c:pt idx="53">
                  <c:v>206.81257500000001</c:v>
                </c:pt>
                <c:pt idx="54">
                  <c:v>207.00175899999999</c:v>
                </c:pt>
                <c:pt idx="55">
                  <c:v>206.997972</c:v>
                </c:pt>
                <c:pt idx="56">
                  <c:v>207.18860699999999</c:v>
                </c:pt>
                <c:pt idx="57">
                  <c:v>207.73503500000001</c:v>
                </c:pt>
                <c:pt idx="58">
                  <c:v>207.910751</c:v>
                </c:pt>
                <c:pt idx="59">
                  <c:v>208.23293699999999</c:v>
                </c:pt>
                <c:pt idx="60">
                  <c:v>208.606955</c:v>
                </c:pt>
                <c:pt idx="61">
                  <c:v>208.82352900000001</c:v>
                </c:pt>
                <c:pt idx="62">
                  <c:v>208.98202900000001</c:v>
                </c:pt>
                <c:pt idx="63">
                  <c:v>209.30838199999999</c:v>
                </c:pt>
                <c:pt idx="64">
                  <c:v>209.58417800000001</c:v>
                </c:pt>
                <c:pt idx="65">
                  <c:v>209.88654399999999</c:v>
                </c:pt>
                <c:pt idx="66">
                  <c:v>210.263856</c:v>
                </c:pt>
                <c:pt idx="67">
                  <c:v>210.49695700000001</c:v>
                </c:pt>
                <c:pt idx="68">
                  <c:v>210.79817600000001</c:v>
                </c:pt>
                <c:pt idx="69">
                  <c:v>211.13577599999999</c:v>
                </c:pt>
                <c:pt idx="70">
                  <c:v>211.32262499999999</c:v>
                </c:pt>
                <c:pt idx="71">
                  <c:v>211.862683</c:v>
                </c:pt>
                <c:pt idx="72">
                  <c:v>212.01825600000001</c:v>
                </c:pt>
                <c:pt idx="73">
                  <c:v>212.31525600000001</c:v>
                </c:pt>
                <c:pt idx="74">
                  <c:v>212.94555299999999</c:v>
                </c:pt>
                <c:pt idx="75">
                  <c:v>213.08316400000001</c:v>
                </c:pt>
                <c:pt idx="76">
                  <c:v>213.34292099999999</c:v>
                </c:pt>
                <c:pt idx="77">
                  <c:v>214.181299</c:v>
                </c:pt>
                <c:pt idx="78">
                  <c:v>214.60446200000001</c:v>
                </c:pt>
                <c:pt idx="79">
                  <c:v>215.07795300000001</c:v>
                </c:pt>
                <c:pt idx="80">
                  <c:v>215.87004899999999</c:v>
                </c:pt>
                <c:pt idx="81">
                  <c:v>216.12576100000001</c:v>
                </c:pt>
                <c:pt idx="82">
                  <c:v>216.578047</c:v>
                </c:pt>
                <c:pt idx="83">
                  <c:v>217.499979</c:v>
                </c:pt>
                <c:pt idx="84">
                  <c:v>217.79918900000001</c:v>
                </c:pt>
                <c:pt idx="85">
                  <c:v>218.35077000000001</c:v>
                </c:pt>
                <c:pt idx="86">
                  <c:v>219.16325000000001</c:v>
                </c:pt>
                <c:pt idx="87">
                  <c:v>219.47261700000001</c:v>
                </c:pt>
                <c:pt idx="88">
                  <c:v>219.88031000000001</c:v>
                </c:pt>
                <c:pt idx="89">
                  <c:v>220.57809700000001</c:v>
                </c:pt>
                <c:pt idx="90">
                  <c:v>220.99391499999999</c:v>
                </c:pt>
                <c:pt idx="91">
                  <c:v>221.540888</c:v>
                </c:pt>
                <c:pt idx="92">
                  <c:v>223.03048000000001</c:v>
                </c:pt>
                <c:pt idx="93">
                  <c:v>223.73225199999999</c:v>
                </c:pt>
                <c:pt idx="94">
                  <c:v>224.65339399999999</c:v>
                </c:pt>
                <c:pt idx="95">
                  <c:v>226.30457100000001</c:v>
                </c:pt>
                <c:pt idx="96">
                  <c:v>227.07910799999999</c:v>
                </c:pt>
                <c:pt idx="97">
                  <c:v>227.82397499999999</c:v>
                </c:pt>
                <c:pt idx="98">
                  <c:v>229.611785</c:v>
                </c:pt>
                <c:pt idx="99">
                  <c:v>230.27383399999999</c:v>
                </c:pt>
                <c:pt idx="100">
                  <c:v>230.965046</c:v>
                </c:pt>
                <c:pt idx="101">
                  <c:v>232.81591700000001</c:v>
                </c:pt>
                <c:pt idx="102">
                  <c:v>233.62069</c:v>
                </c:pt>
                <c:pt idx="103">
                  <c:v>234.381339</c:v>
                </c:pt>
                <c:pt idx="104">
                  <c:v>236.541628</c:v>
                </c:pt>
                <c:pt idx="105">
                  <c:v>237.576065</c:v>
                </c:pt>
                <c:pt idx="106">
                  <c:v>238.72050999999999</c:v>
                </c:pt>
                <c:pt idx="107">
                  <c:v>240.706748</c:v>
                </c:pt>
                <c:pt idx="108">
                  <c:v>241.53144</c:v>
                </c:pt>
                <c:pt idx="109">
                  <c:v>242.44974199999999</c:v>
                </c:pt>
                <c:pt idx="110">
                  <c:v>244.45641499999999</c:v>
                </c:pt>
                <c:pt idx="111">
                  <c:v>245.48681500000001</c:v>
                </c:pt>
                <c:pt idx="112">
                  <c:v>246.387979</c:v>
                </c:pt>
                <c:pt idx="113">
                  <c:v>248.22389000000001</c:v>
                </c:pt>
                <c:pt idx="114">
                  <c:v>249.44219100000001</c:v>
                </c:pt>
                <c:pt idx="115">
                  <c:v>250.688176</c:v>
                </c:pt>
                <c:pt idx="116">
                  <c:v>253.056568</c:v>
                </c:pt>
                <c:pt idx="117">
                  <c:v>254.15821500000001</c:v>
                </c:pt>
                <c:pt idx="118">
                  <c:v>255.16252399999999</c:v>
                </c:pt>
                <c:pt idx="119">
                  <c:v>257.33712100000002</c:v>
                </c:pt>
                <c:pt idx="120">
                  <c:v>258.767875</c:v>
                </c:pt>
                <c:pt idx="121">
                  <c:v>260.24340799999999</c:v>
                </c:pt>
                <c:pt idx="122">
                  <c:v>261.57874099999998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62-6940-8206-D9A0F9ACD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8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19</xdr:row>
      <xdr:rowOff>0</xdr:rowOff>
    </xdr:from>
    <xdr:to>
      <xdr:col>14</xdr:col>
      <xdr:colOff>444500</xdr:colOff>
      <xdr:row>30</xdr:row>
      <xdr:rowOff>165100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2CEDE6BC-4D1F-604D-9211-A599D47DB888}"/>
                </a:ext>
              </a:extLst>
            </xdr:cNvPr>
            <xdr:cNvSpPr txBox="1"/>
          </xdr:nvSpPr>
          <xdr:spPr>
            <a:xfrm>
              <a:off x="5130800" y="3860800"/>
              <a:ext cx="8699500" cy="2400300"/>
            </a:xfrm>
            <a:prstGeom prst="rect">
              <a:avLst/>
            </a:prstGeom>
            <a:solidFill>
              <a:schemeClr val="accent2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Generic Equation</a:t>
              </a:r>
              <a:r>
                <a:rPr lang="de-DE" sz="1800" b="1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for this Excel file</a:t>
              </a:r>
              <a:endParaRPr lang="de-DE" sz="1800" b="1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14:m>
                <m:oMath xmlns:m="http://schemas.openxmlformats.org/officeDocument/2006/math">
                  <m:sSub>
                    <m:sSub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𝐷</m:t>
                      </m:r>
                    </m:sub>
                  </m:sSub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sSub>
                    <m:sSub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𝐷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f>
                    <m:f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sSubSup>
                        <m:sSubSup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SupPr>
                        <m:e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𝐶</m:t>
                          </m:r>
                        </m:e>
                        <m:sub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𝐿</m:t>
                          </m:r>
                        </m:sub>
                        <m:sup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bSup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⋅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𝑑</m:t>
                      </m:r>
                    </m:num>
                    <m:den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𝑒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⋅</m:t>
                      </m:r>
                      <m:sSup>
                        <m:sSup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f>
                                <m:fPr>
                                  <m:ctrlP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fPr>
                                <m:num>
                                  <m: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</m:t>
                                  </m:r>
                                </m:num>
                                <m:den>
                                  <m:sSub>
                                    <m:sSubPr>
                                      <m:ctrlP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bPr>
                                    <m:e>
                                      <m: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𝑀</m:t>
                                      </m:r>
                                    </m:e>
                                    <m:sub>
                                      <m: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𝑐</m:t>
                                      </m:r>
                                      <m:r>
                                        <a:rPr lang="de-DE" sz="2800" b="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𝑜𝑚𝑝</m:t>
                                      </m:r>
                                    </m:sub>
                                  </m:sSub>
                                </m:den>
                              </m:f>
                              <m:r>
                                <a:rPr lang="de-DE" sz="2800" b="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 −1</m:t>
                              </m:r>
                            </m:e>
                          </m:d>
                        </m:e>
                        <m:sup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𝑓</m:t>
                          </m:r>
                        </m:sup>
                      </m:sSup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+1</m:t>
                      </m:r>
                    </m:den>
                  </m:f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func>
                    <m:func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uncPr>
                    <m:fName>
                      <m:r>
                        <a:rPr lang="de-DE" sz="2800" b="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20⋅</m:t>
                      </m:r>
                    </m:fName>
                    <m:e>
                      <m:sSup>
                        <m:sSup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de-DE" sz="2800" b="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𝑀</m:t>
                              </m:r>
                              <m: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−</m:t>
                              </m:r>
                              <m:sSub>
                                <m:sSubPr>
                                  <m:ctrlPr>
                                    <a:rPr lang="de-DE" sz="2800" b="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de-DE" sz="2800" b="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</m:t>
                                  </m:r>
                                </m:e>
                                <m:sub>
                                  <m:r>
                                    <a:rPr lang="de-DE" sz="2800" b="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𝑐𝑟𝑖𝑡</m:t>
                                  </m:r>
                                </m:sub>
                              </m:sSub>
                            </m:e>
                          </m:d>
                        </m:e>
                        <m:sup>
                          <m:r>
                            <a:rPr lang="de-DE" sz="28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4</m:t>
                          </m:r>
                        </m:sup>
                      </m:sSup>
                    </m:e>
                  </m:func>
                </m:oMath>
              </a14:m>
              <a:r>
                <a:rPr lang="de-DE" sz="2800">
                  <a:effectLst/>
                </a:rPr>
                <a:t> </a:t>
              </a:r>
            </a:p>
            <a:p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with the wave drag only considered at </a:t>
              </a:r>
              <a14:m>
                <m:oMath xmlns:m="http://schemas.openxmlformats.org/officeDocument/2006/math">
                  <m:r>
                    <a:rPr lang="de-DE" sz="1400" b="0" i="1">
                      <a:effectLst/>
                      <a:latin typeface="Cambria Math" panose="02040503050406030204" pitchFamily="18" charset="0"/>
                    </a:rPr>
                    <m:t>𝑀</m:t>
                  </m:r>
                  <m:r>
                    <a:rPr lang="de-DE" sz="1400" b="0" i="1">
                      <a:effectLst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≥</m:t>
                  </m:r>
                  <m:sSub>
                    <m:sSubPr>
                      <m:ctrlPr>
                        <a:rPr lang="de-DE" sz="1400" b="0" i="1"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sSubPr>
                    <m:e>
                      <m:r>
                        <a:rPr lang="de-DE" sz="1400" b="0" i="1"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</m:t>
                      </m:r>
                    </m:e>
                    <m:sub>
                      <m:r>
                        <a:rPr lang="de-DE" sz="1400" b="0" i="1"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𝑐𝑟𝑖𝑡</m:t>
                      </m:r>
                    </m:sub>
                  </m:sSub>
                </m:oMath>
              </a14:m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parameters</a:t>
              </a:r>
              <a:r>
                <a:rPr lang="de-DE" sz="1400" baseline="0">
                  <a:effectLst/>
                </a:rPr>
                <a:t> a and b and </a:t>
              </a:r>
              <a:r>
                <a:rPr lang="de-DE" sz="1400">
                  <a:effectLst/>
                </a:rPr>
                <a:t>c doensn't</a:t>
              </a:r>
              <a:r>
                <a:rPr lang="de-DE" sz="1400" baseline="0">
                  <a:effectLst/>
                </a:rPr>
                <a:t> exist in this regression model</a:t>
              </a:r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for</a:t>
              </a:r>
              <a:r>
                <a:rPr lang="de-DE" sz="1400" baseline="0">
                  <a:effectLst/>
                </a:rPr>
                <a:t> further Information and the meaning of the parameters see the report</a:t>
              </a:r>
            </a:p>
            <a:p>
              <a:endParaRPr lang="de-DE" sz="14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2CEDE6BC-4D1F-604D-9211-A599D47DB888}"/>
                </a:ext>
              </a:extLst>
            </xdr:cNvPr>
            <xdr:cNvSpPr txBox="1"/>
          </xdr:nvSpPr>
          <xdr:spPr>
            <a:xfrm>
              <a:off x="5130800" y="3860800"/>
              <a:ext cx="8699500" cy="2400300"/>
            </a:xfrm>
            <a:prstGeom prst="rect">
              <a:avLst/>
            </a:prstGeom>
            <a:solidFill>
              <a:schemeClr val="accent2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Generic Equation</a:t>
              </a:r>
              <a:r>
                <a:rPr lang="de-DE" sz="1800" b="1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for this Excel file</a:t>
              </a:r>
              <a:endParaRPr lang="de-DE" sz="1800" b="1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𝐶_𝐷=𝐶_𝐷0+(𝐶_𝐿^2⋅𝑑)/(−𝑒⋅(𝑀/𝑀_𝑐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𝑜𝑚𝑝   −1)^</a:t>
              </a:r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𝑓+1)+〖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20⋅〗⁡〖(𝑀</a:t>
              </a:r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−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𝑀_𝑐𝑟𝑖𝑡 )^4 〗</a:t>
              </a:r>
              <a:r>
                <a:rPr lang="de-DE" sz="2800">
                  <a:effectLst/>
                </a:rPr>
                <a:t> </a:t>
              </a:r>
            </a:p>
            <a:p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with the wave drag only considered at </a:t>
              </a:r>
              <a:r>
                <a:rPr lang="de-DE" sz="1400" b="0" i="0">
                  <a:effectLst/>
                  <a:latin typeface="Cambria Math" panose="02040503050406030204" pitchFamily="18" charset="0"/>
                </a:rPr>
                <a:t>𝑀</a:t>
              </a:r>
              <a:r>
                <a:rPr lang="de-DE" sz="14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≥𝑀_𝑐𝑟𝑖𝑡</a:t>
              </a:r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parameters</a:t>
              </a:r>
              <a:r>
                <a:rPr lang="de-DE" sz="1400" baseline="0">
                  <a:effectLst/>
                </a:rPr>
                <a:t> a and b and </a:t>
              </a:r>
              <a:r>
                <a:rPr lang="de-DE" sz="1400">
                  <a:effectLst/>
                </a:rPr>
                <a:t>c doensn't</a:t>
              </a:r>
              <a:r>
                <a:rPr lang="de-DE" sz="1400" baseline="0">
                  <a:effectLst/>
                </a:rPr>
                <a:t> exist in this regression model</a:t>
              </a:r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for</a:t>
              </a:r>
              <a:r>
                <a:rPr lang="de-DE" sz="1400" baseline="0">
                  <a:effectLst/>
                </a:rPr>
                <a:t> further Information and the meaning of the parameters see the report</a:t>
              </a:r>
            </a:p>
            <a:p>
              <a:endParaRPr lang="de-DE" sz="1400"/>
            </a:p>
          </xdr:txBody>
        </xdr:sp>
      </mc:Fallback>
    </mc:AlternateContent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279400</xdr:colOff>
      <xdr:row>0</xdr:row>
      <xdr:rowOff>184150</xdr:rowOff>
    </xdr:from>
    <xdr:to>
      <xdr:col>32</xdr:col>
      <xdr:colOff>596900</xdr:colOff>
      <xdr:row>24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55917A-C451-AF41-BF14-23077795FD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872E904-2E7C-7D44-9978-603512472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457200</xdr:colOff>
      <xdr:row>1</xdr:row>
      <xdr:rowOff>25400</xdr:rowOff>
    </xdr:from>
    <xdr:to>
      <xdr:col>33</xdr:col>
      <xdr:colOff>444500</xdr:colOff>
      <xdr:row>24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D785A1A-D866-0944-9898-480F6756F2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8</xdr:row>
      <xdr:rowOff>114300</xdr:rowOff>
    </xdr:from>
    <xdr:to>
      <xdr:col>45</xdr:col>
      <xdr:colOff>36642</xdr:colOff>
      <xdr:row>18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B53FD26-AEEB-954C-BB39-497AF38BA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70500" y="1752600"/>
          <a:ext cx="3300542" cy="20574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431800</xdr:colOff>
      <xdr:row>3</xdr:row>
      <xdr:rowOff>158750</xdr:rowOff>
    </xdr:from>
    <xdr:to>
      <xdr:col>33</xdr:col>
      <xdr:colOff>0</xdr:colOff>
      <xdr:row>28</xdr:row>
      <xdr:rowOff>165100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4BD3E2E-53A3-A74A-8657-CC030BF405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312F336-2230-6241-93E7-C4C89B1E4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95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520700</xdr:colOff>
      <xdr:row>0</xdr:row>
      <xdr:rowOff>171450</xdr:rowOff>
    </xdr:from>
    <xdr:to>
      <xdr:col>54</xdr:col>
      <xdr:colOff>368300</xdr:colOff>
      <xdr:row>30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EA1D29-2A06-4E44-ABB3-AC99218A1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61</xdr:col>
      <xdr:colOff>38100</xdr:colOff>
      <xdr:row>7</xdr:row>
      <xdr:rowOff>114300</xdr:rowOff>
    </xdr:from>
    <xdr:to>
      <xdr:col>65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7DA3D59-62E5-DA47-9428-90E0811F7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737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355600</xdr:colOff>
      <xdr:row>1</xdr:row>
      <xdr:rowOff>82550</xdr:rowOff>
    </xdr:from>
    <xdr:to>
      <xdr:col>34</xdr:col>
      <xdr:colOff>127000</xdr:colOff>
      <xdr:row>25</xdr:row>
      <xdr:rowOff>177800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0559740-EB86-5342-A050-49B330B54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49</xdr:col>
      <xdr:colOff>723900</xdr:colOff>
      <xdr:row>1</xdr:row>
      <xdr:rowOff>63500</xdr:rowOff>
    </xdr:from>
    <xdr:to>
      <xdr:col>57</xdr:col>
      <xdr:colOff>393700</xdr:colOff>
      <xdr:row>20</xdr:row>
      <xdr:rowOff>184150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DB97334-E4E7-A24C-B2D8-57A6826A43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6175843-8059-B545-A419-31571B5CD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6705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419100</xdr:colOff>
      <xdr:row>0</xdr:row>
      <xdr:rowOff>107950</xdr:rowOff>
    </xdr:from>
    <xdr:to>
      <xdr:col>33</xdr:col>
      <xdr:colOff>812800</xdr:colOff>
      <xdr:row>21</xdr:row>
      <xdr:rowOff>12700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369481E-FE83-8B4E-BC99-CA4923AA2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B1204E0-6EF4-5342-A5B3-885B33A89E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705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279400</xdr:colOff>
      <xdr:row>0</xdr:row>
      <xdr:rowOff>107950</xdr:rowOff>
    </xdr:from>
    <xdr:to>
      <xdr:col>37</xdr:col>
      <xdr:colOff>241300</xdr:colOff>
      <xdr:row>18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ACB44CA-AA9E-6141-8135-FD0ED1D4E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44</xdr:col>
      <xdr:colOff>38100</xdr:colOff>
      <xdr:row>7</xdr:row>
      <xdr:rowOff>114300</xdr:rowOff>
    </xdr:from>
    <xdr:to>
      <xdr:col>48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AF8C04C-95EB-E144-A5AC-8118C21370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278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495300</xdr:colOff>
      <xdr:row>0</xdr:row>
      <xdr:rowOff>19050</xdr:rowOff>
    </xdr:from>
    <xdr:to>
      <xdr:col>63</xdr:col>
      <xdr:colOff>762000</xdr:colOff>
      <xdr:row>28</xdr:row>
      <xdr:rowOff>12700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2B3E3DA-DB19-0C48-A8E7-9311B4D93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71</xdr:col>
      <xdr:colOff>38100</xdr:colOff>
      <xdr:row>7</xdr:row>
      <xdr:rowOff>114300</xdr:rowOff>
    </xdr:from>
    <xdr:to>
      <xdr:col>75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104061D-8359-EC4C-8C65-84238CD64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491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177800</xdr:rowOff>
    </xdr:from>
    <xdr:to>
      <xdr:col>2</xdr:col>
      <xdr:colOff>692150</xdr:colOff>
      <xdr:row>6</xdr:row>
      <xdr:rowOff>174625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6E0169BE-F33E-4488-8A4D-66F523E4E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463550</xdr:colOff>
      <xdr:row>3</xdr:row>
      <xdr:rowOff>44450</xdr:rowOff>
    </xdr:from>
    <xdr:to>
      <xdr:col>32</xdr:col>
      <xdr:colOff>711200</xdr:colOff>
      <xdr:row>32</xdr:row>
      <xdr:rowOff>25400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7A143C-44B8-E842-84B1-251D78D8B9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8</xdr:row>
      <xdr:rowOff>114300</xdr:rowOff>
    </xdr:from>
    <xdr:to>
      <xdr:col>44</xdr:col>
      <xdr:colOff>36642</xdr:colOff>
      <xdr:row>18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4C56C00-D870-0E41-B109-DFD1DB616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838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139700</xdr:colOff>
      <xdr:row>4</xdr:row>
      <xdr:rowOff>177800</xdr:rowOff>
    </xdr:from>
    <xdr:to>
      <xdr:col>31</xdr:col>
      <xdr:colOff>444500</xdr:colOff>
      <xdr:row>31</xdr:row>
      <xdr:rowOff>190500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CEB6AFF-7884-AF45-8D06-497348BB7A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39</xdr:col>
      <xdr:colOff>38100</xdr:colOff>
      <xdr:row>7</xdr:row>
      <xdr:rowOff>114300</xdr:rowOff>
    </xdr:from>
    <xdr:to>
      <xdr:col>43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250E8C6-FB75-DB44-849F-3BB638ED1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609600</xdr:colOff>
      <xdr:row>4</xdr:row>
      <xdr:rowOff>38100</xdr:rowOff>
    </xdr:from>
    <xdr:to>
      <xdr:col>32</xdr:col>
      <xdr:colOff>304800</xdr:colOff>
      <xdr:row>26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DA7592F-C60A-A949-9AED-E00A0CC62A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50E4173-7854-6246-AC11-EC1915C157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67</xdr:col>
      <xdr:colOff>628650</xdr:colOff>
      <xdr:row>1</xdr:row>
      <xdr:rowOff>133350</xdr:rowOff>
    </xdr:from>
    <xdr:to>
      <xdr:col>75</xdr:col>
      <xdr:colOff>381000</xdr:colOff>
      <xdr:row>24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7080367-2AA5-5643-87CF-51B966EB2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114300</xdr:colOff>
      <xdr:row>0</xdr:row>
      <xdr:rowOff>0</xdr:rowOff>
    </xdr:from>
    <xdr:to>
      <xdr:col>51</xdr:col>
      <xdr:colOff>127000</xdr:colOff>
      <xdr:row>24</xdr:row>
      <xdr:rowOff>101600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A110806-5BF2-154F-A56C-81F43F12CB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58</xdr:col>
      <xdr:colOff>38100</xdr:colOff>
      <xdr:row>7</xdr:row>
      <xdr:rowOff>114300</xdr:rowOff>
    </xdr:from>
    <xdr:to>
      <xdr:col>62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CBAEE80-B553-F641-AF05-969E39AEE6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7642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292100</xdr:colOff>
      <xdr:row>1</xdr:row>
      <xdr:rowOff>69850</xdr:rowOff>
    </xdr:from>
    <xdr:to>
      <xdr:col>33</xdr:col>
      <xdr:colOff>139700</xdr:colOff>
      <xdr:row>26</xdr:row>
      <xdr:rowOff>12700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DE1E132-A8E7-BC48-90C4-BC126F9F4D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41</xdr:row>
      <xdr:rowOff>177800</xdr:rowOff>
    </xdr:from>
    <xdr:to>
      <xdr:col>27</xdr:col>
      <xdr:colOff>482600</xdr:colOff>
      <xdr:row>60</xdr:row>
      <xdr:rowOff>31750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2587EF1B-F3C4-024F-831F-927935218F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FF658C3-3E20-684E-A5ED-516537325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241300</xdr:colOff>
      <xdr:row>0</xdr:row>
      <xdr:rowOff>0</xdr:rowOff>
    </xdr:from>
    <xdr:to>
      <xdr:col>31</xdr:col>
      <xdr:colOff>533400</xdr:colOff>
      <xdr:row>23</xdr:row>
      <xdr:rowOff>165100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CC7A5F9-E9FB-0040-99F8-98A24C0EB1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37</xdr:col>
      <xdr:colOff>762000</xdr:colOff>
      <xdr:row>8</xdr:row>
      <xdr:rowOff>38100</xdr:rowOff>
    </xdr:from>
    <xdr:to>
      <xdr:col>41</xdr:col>
      <xdr:colOff>760542</xdr:colOff>
      <xdr:row>18</xdr:row>
      <xdr:rowOff>63500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4D215FF-A822-3441-9A48-2D9FEB76E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794200" y="1676400"/>
          <a:ext cx="3300542" cy="20574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165100</xdr:colOff>
      <xdr:row>41</xdr:row>
      <xdr:rowOff>177800</xdr:rowOff>
    </xdr:from>
    <xdr:to>
      <xdr:col>31</xdr:col>
      <xdr:colOff>482600</xdr:colOff>
      <xdr:row>60</xdr:row>
      <xdr:rowOff>31750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3576F3CC-6E83-B44D-8120-B58947065B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114300</xdr:colOff>
      <xdr:row>0</xdr:row>
      <xdr:rowOff>190500</xdr:rowOff>
    </xdr:from>
    <xdr:to>
      <xdr:col>37</xdr:col>
      <xdr:colOff>50800</xdr:colOff>
      <xdr:row>23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1ADE88EB-0745-CD4D-BC8F-EC94A2FC8B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44</xdr:col>
      <xdr:colOff>38100</xdr:colOff>
      <xdr:row>7</xdr:row>
      <xdr:rowOff>114300</xdr:rowOff>
    </xdr:from>
    <xdr:to>
      <xdr:col>48</xdr:col>
      <xdr:colOff>36642</xdr:colOff>
      <xdr:row>17</xdr:row>
      <xdr:rowOff>139700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628C87C9-5F50-A240-9F0D-2EBCF27563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6042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190500</xdr:colOff>
      <xdr:row>0</xdr:row>
      <xdr:rowOff>158750</xdr:rowOff>
    </xdr:from>
    <xdr:to>
      <xdr:col>50</xdr:col>
      <xdr:colOff>787400</xdr:colOff>
      <xdr:row>26</xdr:row>
      <xdr:rowOff>177800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25432E5-8765-FA48-A098-003E4E2704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58</xdr:col>
      <xdr:colOff>38100</xdr:colOff>
      <xdr:row>7</xdr:row>
      <xdr:rowOff>114300</xdr:rowOff>
    </xdr:from>
    <xdr:to>
      <xdr:col>62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D7352BE-1DF1-1E43-AF66-F6AB1851B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855900" y="1549400"/>
          <a:ext cx="3300542" cy="205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hyperlink" Target="https://doi.org/10.7910/DVN/2UBNIE" TargetMode="External"/><Relationship Id="rId1" Type="http://schemas.openxmlformats.org/officeDocument/2006/relationships/hyperlink" Target="https://www.gnu.org/licens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50C82-EFFC-5547-8622-AF1549548401}">
  <dimension ref="A1:T22"/>
  <sheetViews>
    <sheetView tabSelected="1" workbookViewId="0">
      <selection activeCell="A2" sqref="A2"/>
    </sheetView>
  </sheetViews>
  <sheetFormatPr baseColWidth="10" defaultRowHeight="15.75" x14ac:dyDescent="0.25"/>
  <cols>
    <col min="1" max="1" width="17" customWidth="1"/>
    <col min="2" max="2" width="28.625" customWidth="1"/>
    <col min="4" max="4" width="10.875" style="2"/>
  </cols>
  <sheetData>
    <row r="1" spans="1:20" x14ac:dyDescent="0.25">
      <c r="A1" s="29" t="s">
        <v>151</v>
      </c>
    </row>
    <row r="2" spans="1:20" x14ac:dyDescent="0.25">
      <c r="C2" s="36" t="s">
        <v>116</v>
      </c>
      <c r="D2" s="37" t="s">
        <v>115</v>
      </c>
      <c r="E2" s="36" t="s">
        <v>101</v>
      </c>
      <c r="F2" s="36" t="s">
        <v>102</v>
      </c>
      <c r="G2" s="36" t="s">
        <v>103</v>
      </c>
      <c r="H2" s="36" t="s">
        <v>104</v>
      </c>
      <c r="I2" s="36" t="s">
        <v>11</v>
      </c>
      <c r="J2" s="36" t="s">
        <v>12</v>
      </c>
      <c r="K2" s="36" t="s">
        <v>13</v>
      </c>
      <c r="L2" s="36" t="s">
        <v>105</v>
      </c>
      <c r="M2" s="36" t="s">
        <v>106</v>
      </c>
      <c r="N2" s="36" t="s">
        <v>107</v>
      </c>
      <c r="O2" s="36" t="s">
        <v>108</v>
      </c>
      <c r="P2" s="36" t="s">
        <v>109</v>
      </c>
      <c r="Q2" s="36" t="s">
        <v>110</v>
      </c>
      <c r="R2" s="36" t="s">
        <v>111</v>
      </c>
      <c r="S2" s="36" t="s">
        <v>112</v>
      </c>
      <c r="T2" s="36" t="s">
        <v>113</v>
      </c>
    </row>
    <row r="3" spans="1:20" x14ac:dyDescent="0.25">
      <c r="A3" s="27" t="s">
        <v>114</v>
      </c>
      <c r="B3" t="s">
        <v>117</v>
      </c>
      <c r="C3" s="16">
        <f>AVERAGE(E3:T3)</f>
        <v>0</v>
      </c>
      <c r="D3" s="17">
        <f>MEDIAN(E3:T3)</f>
        <v>0</v>
      </c>
      <c r="E3" s="16">
        <f>'24.26-DC'!X2</f>
        <v>0</v>
      </c>
      <c r="F3" s="16">
        <f>'24.26-MD'!X2</f>
        <v>0</v>
      </c>
      <c r="G3" s="16">
        <f>'24.49-B707'!X2</f>
        <v>0</v>
      </c>
      <c r="H3" s="16">
        <f>'24.53-B727'!AO2</f>
        <v>0</v>
      </c>
      <c r="I3" s="16">
        <f>'24.72-B737-200'!W2</f>
        <v>0</v>
      </c>
      <c r="J3" s="16">
        <f>'24.72-B737-300'!V2</f>
        <v>0</v>
      </c>
      <c r="K3" s="16">
        <f>'24.72-B737-800'!AB2</f>
        <v>0</v>
      </c>
      <c r="L3" s="16">
        <f>'24.78-B747'!AO1</f>
        <v>0</v>
      </c>
      <c r="M3" s="16">
        <f>'24.90-B757'!X1</f>
        <v>0</v>
      </c>
      <c r="N3" s="16">
        <f>'24.96-B767'!X1</f>
        <v>0</v>
      </c>
      <c r="O3" s="16">
        <f>'24.99-B777'!W1</f>
        <v>0</v>
      </c>
      <c r="P3" s="16">
        <f>'24.107-A300'!AO1</f>
        <v>0</v>
      </c>
      <c r="Q3" s="16">
        <f>'24.123-A320B737'!W1</f>
        <v>0</v>
      </c>
      <c r="R3" s="16">
        <f>'24.131-A340'!X1</f>
        <v>0</v>
      </c>
      <c r="S3" s="16">
        <f>'24.142-F28'!AC1</f>
        <v>0</v>
      </c>
      <c r="T3" s="16">
        <f>'24.142-F100'!BA1</f>
        <v>0</v>
      </c>
    </row>
    <row r="4" spans="1:20" x14ac:dyDescent="0.25">
      <c r="A4" s="27"/>
      <c r="B4" t="s">
        <v>120</v>
      </c>
      <c r="C4" s="16">
        <f t="shared" ref="C4:C16" si="0">AVERAGE(E4:T4)</f>
        <v>0</v>
      </c>
      <c r="D4" s="17">
        <f t="shared" ref="D4:D16" si="1">MEDIAN(E4:T4)</f>
        <v>0</v>
      </c>
      <c r="E4" s="16">
        <f>'24.26-DC'!X3</f>
        <v>0</v>
      </c>
      <c r="F4" s="16">
        <f>'24.26-MD'!X3</f>
        <v>0</v>
      </c>
      <c r="G4" s="16">
        <f>'24.49-B707'!X3</f>
        <v>0</v>
      </c>
      <c r="H4" s="16">
        <f>'24.53-B727'!AO3</f>
        <v>0</v>
      </c>
      <c r="I4" s="16">
        <f>'24.72-B737-200'!W3</f>
        <v>0</v>
      </c>
      <c r="J4" s="16">
        <f>'24.72-B737-300'!V3</f>
        <v>0</v>
      </c>
      <c r="K4" s="16">
        <f>'24.72-B737-800'!AB3</f>
        <v>0</v>
      </c>
      <c r="L4" s="16">
        <f>'24.78-B747'!AO2</f>
        <v>0</v>
      </c>
      <c r="M4" s="16">
        <f>'24.90-B757'!X2</f>
        <v>0</v>
      </c>
      <c r="N4" s="16">
        <f>'24.96-B767'!X2</f>
        <v>0</v>
      </c>
      <c r="O4" s="16">
        <f>'24.99-B777'!W2</f>
        <v>0</v>
      </c>
      <c r="P4" s="16">
        <f>'24.107-A300'!AO2</f>
        <v>0</v>
      </c>
      <c r="Q4" s="16">
        <f>'24.123-A320B737'!W2</f>
        <v>0</v>
      </c>
      <c r="R4" s="16">
        <f>'24.131-A340'!X2</f>
        <v>0</v>
      </c>
      <c r="S4" s="16">
        <f>'24.142-F28'!AC2</f>
        <v>0</v>
      </c>
      <c r="T4" s="16">
        <f>'24.142-F100'!BA2</f>
        <v>0</v>
      </c>
    </row>
    <row r="5" spans="1:20" x14ac:dyDescent="0.25">
      <c r="A5" s="27"/>
      <c r="B5" t="s">
        <v>121</v>
      </c>
      <c r="C5" s="16">
        <f t="shared" si="0"/>
        <v>0</v>
      </c>
      <c r="D5" s="17">
        <f t="shared" si="1"/>
        <v>0</v>
      </c>
      <c r="E5" s="16">
        <f>'24.26-DC'!X4</f>
        <v>0</v>
      </c>
      <c r="F5" s="16">
        <f>'24.26-MD'!X4</f>
        <v>0</v>
      </c>
      <c r="G5" s="16">
        <f>'24.49-B707'!X4</f>
        <v>0</v>
      </c>
      <c r="H5" s="16">
        <f>'24.53-B727'!AO4</f>
        <v>0</v>
      </c>
      <c r="I5" s="16">
        <f>'24.72-B737-200'!W4</f>
        <v>0</v>
      </c>
      <c r="J5" s="16">
        <f>'24.72-B737-300'!V4</f>
        <v>0</v>
      </c>
      <c r="K5" s="16">
        <f>'24.72-B737-800'!AB4</f>
        <v>0</v>
      </c>
      <c r="L5" s="16">
        <f>'24.78-B747'!AO3</f>
        <v>0</v>
      </c>
      <c r="M5" s="16">
        <f>'24.90-B757'!X3</f>
        <v>0</v>
      </c>
      <c r="N5" s="16">
        <f>'24.96-B767'!X3</f>
        <v>0</v>
      </c>
      <c r="O5" s="16">
        <f>'24.99-B777'!W3</f>
        <v>0</v>
      </c>
      <c r="P5" s="16">
        <f>'24.107-A300'!AO3</f>
        <v>0</v>
      </c>
      <c r="Q5" s="16">
        <f>'24.123-A320B737'!W3</f>
        <v>0</v>
      </c>
      <c r="R5" s="16">
        <f>'24.131-A340'!X3</f>
        <v>0</v>
      </c>
      <c r="S5" s="16">
        <f>'24.142-F28'!AC3</f>
        <v>0</v>
      </c>
      <c r="T5" s="16">
        <f>'24.142-F100'!BA3</f>
        <v>0</v>
      </c>
    </row>
    <row r="6" spans="1:20" x14ac:dyDescent="0.25">
      <c r="A6" s="27"/>
      <c r="B6" t="s">
        <v>118</v>
      </c>
      <c r="C6" s="14">
        <f t="shared" si="0"/>
        <v>430.84138560027299</v>
      </c>
      <c r="D6" s="18">
        <f t="shared" si="1"/>
        <v>442.50371379916214</v>
      </c>
      <c r="E6" s="14">
        <f>'24.26-DC'!X5</f>
        <v>531.58874018457334</v>
      </c>
      <c r="F6" s="14">
        <f>'24.26-MD'!X5</f>
        <v>438.79592617574184</v>
      </c>
      <c r="G6" s="14">
        <f>'24.49-B707'!X5</f>
        <v>489.85123917139856</v>
      </c>
      <c r="H6" s="14">
        <f>'24.53-B727'!AO5</f>
        <v>538.3080953339504</v>
      </c>
      <c r="I6" s="14">
        <f>'24.72-B737-200'!W5</f>
        <v>408.74785324471424</v>
      </c>
      <c r="J6" s="14">
        <f>'24.72-B737-300'!V5</f>
        <v>392.06317626065521</v>
      </c>
      <c r="K6" s="14">
        <f>'24.72-B737-800'!AB5</f>
        <v>372.77524143469338</v>
      </c>
      <c r="L6" s="14">
        <f>'24.78-B747'!AO4</f>
        <v>481.68064578581453</v>
      </c>
      <c r="M6" s="14">
        <f>'24.90-B757'!X4</f>
        <v>446.21150142258239</v>
      </c>
      <c r="N6" s="14">
        <f>'24.96-B767'!X4</f>
        <v>468.00085914798649</v>
      </c>
      <c r="O6" s="14">
        <f>'24.99-B777'!W4</f>
        <v>448.55132460795232</v>
      </c>
      <c r="P6" s="14">
        <f>'24.107-A300'!AO4</f>
        <v>540.95783689240739</v>
      </c>
      <c r="Q6" s="14">
        <f>'24.123-A320B737'!W4</f>
        <v>338.69674846447322</v>
      </c>
      <c r="R6" s="14">
        <f>'24.131-A340'!X4</f>
        <v>343.49974824371276</v>
      </c>
      <c r="S6" s="14">
        <f>'24.142-F28'!AC4</f>
        <v>238.38828627514718</v>
      </c>
      <c r="T6" s="14">
        <f>'24.142-F100'!BA4</f>
        <v>415.34494695856426</v>
      </c>
    </row>
    <row r="7" spans="1:20" x14ac:dyDescent="0.25">
      <c r="A7" s="27"/>
      <c r="B7" t="s">
        <v>119</v>
      </c>
      <c r="C7" s="14">
        <f t="shared" si="0"/>
        <v>169.21625342330017</v>
      </c>
      <c r="D7" s="18">
        <f t="shared" si="1"/>
        <v>168.16448684776671</v>
      </c>
      <c r="E7" s="14">
        <f>'24.26-DC'!X6</f>
        <v>143.37913339083954</v>
      </c>
      <c r="F7" s="14">
        <f>'24.26-MD'!X6</f>
        <v>163.5041359772153</v>
      </c>
      <c r="G7" s="14">
        <f>'24.49-B707'!X6</f>
        <v>137.52571135840324</v>
      </c>
      <c r="H7" s="14">
        <f>'24.53-B727'!AO6</f>
        <v>177.1997203993206</v>
      </c>
      <c r="I7" s="14">
        <f>'24.72-B737-200'!W6</f>
        <v>199.03334637488214</v>
      </c>
      <c r="J7" s="14">
        <f>'24.72-B737-300'!V6</f>
        <v>215.130367620561</v>
      </c>
      <c r="K7" s="14">
        <f>'24.72-B737-800'!AB6</f>
        <v>189.27206576715383</v>
      </c>
      <c r="L7" s="14">
        <f>'24.78-B747'!AO5</f>
        <v>143.28042016583447</v>
      </c>
      <c r="M7" s="14">
        <f>'24.90-B757'!X5</f>
        <v>159.20474293072709</v>
      </c>
      <c r="N7" s="14">
        <f>'24.96-B767'!X5</f>
        <v>133.09401548130575</v>
      </c>
      <c r="O7" s="14">
        <f>'24.99-B777'!W5</f>
        <v>128.09036884516803</v>
      </c>
      <c r="P7" s="14">
        <f>'24.107-A300'!AO5</f>
        <v>172.82483771831812</v>
      </c>
      <c r="Q7" s="14">
        <f>'24.123-A320B737'!W5</f>
        <v>200.59009115506348</v>
      </c>
      <c r="R7" s="14">
        <f>'24.131-A340'!X5</f>
        <v>150.46386062369288</v>
      </c>
      <c r="S7" s="14">
        <f>'24.142-F28'!AC5</f>
        <v>200.83712406199774</v>
      </c>
      <c r="T7" s="14">
        <f>'24.142-F100'!BA5</f>
        <v>194.03011290231913</v>
      </c>
    </row>
    <row r="8" spans="1:20" x14ac:dyDescent="0.25">
      <c r="A8" s="27"/>
      <c r="B8" t="s">
        <v>122</v>
      </c>
      <c r="C8" s="30">
        <f t="shared" si="0"/>
        <v>4.3965549867229441E-2</v>
      </c>
      <c r="D8" s="31">
        <f t="shared" si="1"/>
        <v>4.4647357279795291E-4</v>
      </c>
      <c r="E8" s="30">
        <f>'24.26-DC'!X7</f>
        <v>5.6113685607732345E-4</v>
      </c>
      <c r="F8" s="30">
        <f>'24.26-MD'!X7</f>
        <v>2.4986822563404415E-4</v>
      </c>
      <c r="G8" s="30">
        <f>'24.49-B707'!X7</f>
        <v>1.0000000000000001E-5</v>
      </c>
      <c r="H8" s="30">
        <f>'24.53-B727'!AO7</f>
        <v>3.4858530079356464E-5</v>
      </c>
      <c r="I8" s="30">
        <f>'24.72-B737-200'!W7</f>
        <v>5.1125160943396144E-3</v>
      </c>
      <c r="J8" s="30">
        <f>'24.72-B737-300'!V7</f>
        <v>7.3244666634571173E-3</v>
      </c>
      <c r="K8" s="30">
        <f>'24.72-B737-800'!AB7</f>
        <v>3.3181028951858238E-4</v>
      </c>
      <c r="L8" s="30">
        <f>'24.78-B747'!AO6</f>
        <v>2.5807019790165148E-5</v>
      </c>
      <c r="M8" s="30">
        <f>'24.90-B757'!X6</f>
        <v>6.9130658869635169E-4</v>
      </c>
      <c r="N8" s="30">
        <f>'24.96-B767'!X6</f>
        <v>2.8595962609675524E-4</v>
      </c>
      <c r="O8" s="30">
        <f>'24.99-B777'!W6</f>
        <v>1.2754966603940027E-5</v>
      </c>
      <c r="P8" s="30">
        <f>'24.107-A300'!AO6</f>
        <v>5.881097984154766E-4</v>
      </c>
      <c r="Q8" s="30">
        <f>'24.123-A320B737'!W6</f>
        <v>3.7127441335491084E-3</v>
      </c>
      <c r="R8" s="30">
        <f>'24.131-A340'!X6</f>
        <v>1.4656922859061355E-4</v>
      </c>
      <c r="S8" s="30">
        <f>'24.142-F28'!AC6</f>
        <v>0.61124383821484074</v>
      </c>
      <c r="T8" s="30">
        <f>'24.142-F100'!BA6</f>
        <v>7.3117051639981806E-2</v>
      </c>
    </row>
    <row r="9" spans="1:20" x14ac:dyDescent="0.25">
      <c r="A9" s="27"/>
      <c r="B9" t="s">
        <v>123</v>
      </c>
      <c r="C9" s="13">
        <f t="shared" si="0"/>
        <v>9.8410026636282328</v>
      </c>
      <c r="D9" s="32">
        <f t="shared" si="1"/>
        <v>10.231504196772754</v>
      </c>
      <c r="E9" s="13">
        <f>'24.26-DC'!X8</f>
        <v>9.6660621077036417</v>
      </c>
      <c r="F9" s="13">
        <f>'24.26-MD'!X8</f>
        <v>7.7119001134533791</v>
      </c>
      <c r="G9" s="13">
        <f>'24.49-B707'!X8</f>
        <v>10.996974044471056</v>
      </c>
      <c r="H9" s="13">
        <f>'24.53-B727'!AO8</f>
        <v>14.24391065400102</v>
      </c>
      <c r="I9" s="13">
        <f>'24.72-B737-200'!W8</f>
        <v>9.077055979584717</v>
      </c>
      <c r="J9" s="13">
        <f>'24.72-B737-300'!V8</f>
        <v>7.235142747182854</v>
      </c>
      <c r="K9" s="13">
        <f>'24.72-B737-800'!AB8</f>
        <v>12.613627149804309</v>
      </c>
      <c r="L9" s="13">
        <f>'24.78-B747'!AO7</f>
        <v>13.638289485343298</v>
      </c>
      <c r="M9" s="13">
        <f>'24.90-B757'!X7</f>
        <v>10.796946285841866</v>
      </c>
      <c r="N9" s="13">
        <f>'24.96-B767'!X7</f>
        <v>12.068395967567486</v>
      </c>
      <c r="O9" s="13">
        <f>'24.99-B777'!W7</f>
        <v>15.671137288747071</v>
      </c>
      <c r="P9" s="13">
        <f>'24.107-A300'!AO7</f>
        <v>8.6265908194824128</v>
      </c>
      <c r="Q9" s="13">
        <f>'24.123-A320B737'!W7</f>
        <v>8.7177933901445002</v>
      </c>
      <c r="R9" s="13">
        <f>'24.131-A340'!X7</f>
        <v>12.944411368054585</v>
      </c>
      <c r="S9" s="13">
        <f>'24.142-F28'!AC7</f>
        <v>0.44056510310428348</v>
      </c>
      <c r="T9" s="13">
        <f>'24.142-F100'!BA7</f>
        <v>3.0072401135652651</v>
      </c>
    </row>
    <row r="10" spans="1:20" x14ac:dyDescent="0.25">
      <c r="A10" s="15"/>
      <c r="C10" s="14"/>
      <c r="D10" s="18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x14ac:dyDescent="0.25">
      <c r="A11" s="15" t="s">
        <v>136</v>
      </c>
      <c r="C11" s="14"/>
      <c r="D11" s="18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x14ac:dyDescent="0.25">
      <c r="A12" s="15" t="s">
        <v>137</v>
      </c>
      <c r="C12" s="14"/>
      <c r="D12" s="18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x14ac:dyDescent="0.25">
      <c r="C13" s="14"/>
      <c r="D13" s="18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x14ac:dyDescent="0.25">
      <c r="B14" t="s">
        <v>127</v>
      </c>
      <c r="C14" s="19">
        <f t="shared" si="0"/>
        <v>650.78975981503606</v>
      </c>
      <c r="D14" s="18">
        <f t="shared" si="1"/>
        <v>615.32202808741431</v>
      </c>
      <c r="E14" s="14">
        <f>'24.26-DC'!X21</f>
        <v>567.13709122305079</v>
      </c>
      <c r="F14" s="14">
        <f>'24.26-MD'!X17</f>
        <v>186.72824976609058</v>
      </c>
      <c r="G14" s="14">
        <f>'24.49-B707'!X17</f>
        <v>879.89709214412414</v>
      </c>
      <c r="H14" s="14">
        <f>'24.53-B727'!AP22</f>
        <v>328.97571679074366</v>
      </c>
      <c r="I14" s="14">
        <f>'24.72-B737-200'!X19</f>
        <v>99.902018146173759</v>
      </c>
      <c r="J14" s="14">
        <f>'24.72-B737-300'!W20</f>
        <v>206.4309999433402</v>
      </c>
      <c r="K14" s="14">
        <f>'24.72-B737-800'!AC20</f>
        <v>645.42626566710112</v>
      </c>
      <c r="L14" s="14">
        <f>'24.78-B747'!AP24</f>
        <v>683.79260331183241</v>
      </c>
      <c r="M14" s="14">
        <f>'24.90-B757'!X20</f>
        <v>310.33823522111493</v>
      </c>
      <c r="N14" s="14">
        <f>'24.96-B767'!X21</f>
        <v>159.05226442496112</v>
      </c>
      <c r="O14" s="14">
        <f>'24.99-B777'!X21</f>
        <v>1080.5516739452419</v>
      </c>
      <c r="P14" s="14">
        <f>'24.107-A300'!AP23</f>
        <v>666.79460116596772</v>
      </c>
      <c r="Q14" s="14">
        <f>'24.123-A320B737'!X16</f>
        <v>700.66444911475935</v>
      </c>
      <c r="R14" s="14">
        <f>'24.131-A340'!Y17</f>
        <v>1129.946031676576</v>
      </c>
      <c r="S14" s="14">
        <f>'24.142-F28'!AD19</f>
        <v>2181.7810739917713</v>
      </c>
      <c r="T14" s="14">
        <f>'24.142-F100'!BB27</f>
        <v>585.21779050772761</v>
      </c>
    </row>
    <row r="15" spans="1:20" x14ac:dyDescent="0.25">
      <c r="A15" t="s">
        <v>128</v>
      </c>
      <c r="B15" t="s">
        <v>126</v>
      </c>
      <c r="C15" s="19">
        <f t="shared" si="0"/>
        <v>6.0940419090571938</v>
      </c>
      <c r="D15" s="18">
        <f t="shared" si="1"/>
        <v>5.6247250469909718</v>
      </c>
      <c r="E15" s="14">
        <f>'24.26-DC'!X24</f>
        <v>5.2512693631763963</v>
      </c>
      <c r="F15" s="14">
        <f>'24.26-MD'!X20</f>
        <v>1.8610789013231619</v>
      </c>
      <c r="G15" s="14">
        <f>'24.49-B707'!X20</f>
        <v>6.8741960323759699</v>
      </c>
      <c r="H15" s="14">
        <f>'24.53-B727'!AP24</f>
        <v>5.0611648737037482</v>
      </c>
      <c r="I15" s="14">
        <f>'24.72-B737-200'!X22</f>
        <v>0.92501868653864594</v>
      </c>
      <c r="J15" s="14">
        <f>'24.72-B737-300'!W23</f>
        <v>2.2357148008303991</v>
      </c>
      <c r="K15" s="14">
        <f>'24.72-B737-800'!AC23</f>
        <v>5.0721121074035453</v>
      </c>
      <c r="L15" s="14">
        <f>'24.78-B747'!AP27</f>
        <v>5.9981807308055473</v>
      </c>
      <c r="M15" s="14">
        <f>'24.90-B757'!X22</f>
        <v>3.9283320914065181</v>
      </c>
      <c r="N15" s="14">
        <f>'24.96-B767'!X24</f>
        <v>1.7041314045531548</v>
      </c>
      <c r="O15" s="14">
        <f>'24.99-B777'!X24</f>
        <v>8.9301791235143959</v>
      </c>
      <c r="P15" s="14">
        <f>'24.107-A300'!AP28</f>
        <v>6.5372019722153691</v>
      </c>
      <c r="Q15" s="14">
        <f>'24.123-A320B737'!X18</f>
        <v>7.7564330160305461</v>
      </c>
      <c r="R15" s="14">
        <f>'24.131-A340'!Y19</f>
        <v>8.4958348246359101</v>
      </c>
      <c r="S15" s="14">
        <f>'24.142-F28'!AD21</f>
        <v>20.631499517652685</v>
      </c>
      <c r="T15" s="14">
        <f>'24.142-F100'!BB29</f>
        <v>6.242323098749095</v>
      </c>
    </row>
    <row r="16" spans="1:20" x14ac:dyDescent="0.25">
      <c r="A16" t="s">
        <v>129</v>
      </c>
      <c r="B16" t="s">
        <v>124</v>
      </c>
      <c r="C16" s="19">
        <f t="shared" si="0"/>
        <v>2.3286643308715527</v>
      </c>
      <c r="D16" s="18">
        <f t="shared" si="1"/>
        <v>2.3703415931753016</v>
      </c>
      <c r="E16" s="14">
        <f>'24.26-DC'!X25</f>
        <v>2.2915648284908712</v>
      </c>
      <c r="F16" s="14">
        <f>'24.26-MD'!X21</f>
        <v>1.3642136567719743</v>
      </c>
      <c r="G16" s="14">
        <f>'24.49-B707'!X21</f>
        <v>2.6218688053325572</v>
      </c>
      <c r="H16" s="14">
        <f>'24.53-B727'!AP25</f>
        <v>2.2497032857031942</v>
      </c>
      <c r="I16" s="14">
        <f>'24.72-B737-200'!X23</f>
        <v>0.96177891770335966</v>
      </c>
      <c r="J16" s="14">
        <f>'24.72-B737-300'!W24</f>
        <v>1.495230684821041</v>
      </c>
      <c r="K16" s="14">
        <f>'24.72-B737-800'!AC24</f>
        <v>2.2521350109182054</v>
      </c>
      <c r="L16" s="14">
        <f>'24.78-B747'!AP28</f>
        <v>2.4491183578597315</v>
      </c>
      <c r="M16" s="14">
        <f>'24.90-B757'!X23</f>
        <v>1.9820020412215822</v>
      </c>
      <c r="N16" s="14">
        <f>'24.96-B767'!X25</f>
        <v>1.3054238409624495</v>
      </c>
      <c r="O16" s="14">
        <f>'24.99-B777'!X25</f>
        <v>2.988340530045797</v>
      </c>
      <c r="P16" s="14">
        <f>'24.107-A300'!AP29</f>
        <v>2.5567952542617425</v>
      </c>
      <c r="Q16" s="14">
        <f>'24.123-A320B737'!X19</f>
        <v>2.7850373455360606</v>
      </c>
      <c r="R16" s="14">
        <f>'24.131-A340'!Y20</f>
        <v>2.9147615382113012</v>
      </c>
      <c r="S16" s="14">
        <f>'24.142-F28'!AD22</f>
        <v>4.5421910481234367</v>
      </c>
      <c r="T16" s="14">
        <f>'24.142-F100'!BB30</f>
        <v>2.4984641479815344</v>
      </c>
    </row>
    <row r="17" spans="1:20" x14ac:dyDescent="0.25">
      <c r="A17" t="s">
        <v>130</v>
      </c>
      <c r="B17" t="s">
        <v>134</v>
      </c>
      <c r="C17" s="33">
        <f t="shared" ref="C17" si="2">AVERAGE(E17:T17)</f>
        <v>9.4893465692439654E-3</v>
      </c>
      <c r="D17" s="34">
        <f t="shared" ref="D17" si="3">MEDIAN(E17:T17)</f>
        <v>9.4058405038312167E-3</v>
      </c>
      <c r="E17" s="35">
        <f>'24.26-DC'!X26</f>
        <v>9.5087476283548314E-3</v>
      </c>
      <c r="F17" s="35">
        <f>'24.26-MD'!X22</f>
        <v>5.4128843159794715E-3</v>
      </c>
      <c r="G17" s="35">
        <f>'24.49-B707'!X22</f>
        <v>1.4534110348419402E-2</v>
      </c>
      <c r="H17" s="35">
        <f>'24.53-B727'!AP26</f>
        <v>8.1796891963666664E-3</v>
      </c>
      <c r="I17" s="35">
        <f>'24.72-B737-200'!X24</f>
        <v>3.8226857697440542E-3</v>
      </c>
      <c r="J17" s="35">
        <f>'24.72-B737-300'!W25</f>
        <v>5.7705663704572911E-3</v>
      </c>
      <c r="K17" s="35">
        <f>'24.72-B737-800'!AC25</f>
        <v>9.6949905428652915E-3</v>
      </c>
      <c r="L17" s="35">
        <f>'24.78-B747'!AP29</f>
        <v>1.0667057421752956E-2</v>
      </c>
      <c r="M17" s="35">
        <f>'24.90-B757'!X24</f>
        <v>7.9086068343742384E-3</v>
      </c>
      <c r="N17" s="35">
        <f>'24.96-B767'!X26</f>
        <v>5.9605527881191464E-3</v>
      </c>
      <c r="O17" s="35">
        <f>'24.99-B777'!X26</f>
        <v>1.2928883415176418E-2</v>
      </c>
      <c r="P17" s="35">
        <f>'24.107-A300'!AP30</f>
        <v>8.611718355692884E-3</v>
      </c>
      <c r="Q17" s="35">
        <f>'24.123-A320B737'!X20</f>
        <v>1.0065212594178021E-2</v>
      </c>
      <c r="R17" s="35">
        <f>'24.131-A340'!Y21</f>
        <v>1.3080822422075002E-2</v>
      </c>
      <c r="S17" s="35">
        <f>'24.142-F28'!AD23</f>
        <v>1.6380083725040188E-2</v>
      </c>
      <c r="T17" s="35">
        <f>'24.142-F100'!BB31</f>
        <v>9.302933379307602E-3</v>
      </c>
    </row>
    <row r="19" spans="1:20" x14ac:dyDescent="0.25">
      <c r="A19" t="s">
        <v>125</v>
      </c>
    </row>
    <row r="20" spans="1:20" x14ac:dyDescent="0.25">
      <c r="A20" t="s">
        <v>131</v>
      </c>
    </row>
    <row r="21" spans="1:20" x14ac:dyDescent="0.25">
      <c r="A21" t="s">
        <v>132</v>
      </c>
    </row>
    <row r="22" spans="1:20" x14ac:dyDescent="0.25">
      <c r="A22" t="s">
        <v>133</v>
      </c>
    </row>
  </sheetData>
  <mergeCells count="1">
    <mergeCell ref="A3:A9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D2576-FE03-7A45-B5BA-D8EDA97A9B70}">
  <dimension ref="A1:AP88"/>
  <sheetViews>
    <sheetView topLeftCell="J1" workbookViewId="0">
      <selection activeCell="X24" sqref="X24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</cols>
  <sheetData>
    <row r="1" spans="1:42" x14ac:dyDescent="0.25">
      <c r="A1" t="s">
        <v>17</v>
      </c>
      <c r="C1" t="s">
        <v>1</v>
      </c>
      <c r="D1">
        <v>0.3</v>
      </c>
      <c r="E1">
        <v>0.3</v>
      </c>
      <c r="F1">
        <f>_xlfn.XLOOKUP(D3+20,D3:D150,C3:C150,,-1,1)-X8</f>
        <v>0.73604600215677096</v>
      </c>
      <c r="I1" t="s">
        <v>2</v>
      </c>
      <c r="J1">
        <v>0.4</v>
      </c>
      <c r="K1">
        <v>0.3</v>
      </c>
      <c r="L1">
        <f>_xlfn.XLOOKUP(J3+20,J3:J150,I3:I150,,-1,1)-X9</f>
        <v>0.74381610293969436</v>
      </c>
      <c r="O1" t="s">
        <v>3</v>
      </c>
      <c r="P1">
        <v>0.5</v>
      </c>
      <c r="Q1">
        <v>0.3</v>
      </c>
      <c r="R1">
        <f>_xlfn.XLOOKUP(P3+20,P3:P150,O3:O150,,-1,1)-X10</f>
        <v>0.73449691802347372</v>
      </c>
      <c r="W1" t="s">
        <v>32</v>
      </c>
    </row>
    <row r="2" spans="1:42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W2" t="s">
        <v>33</v>
      </c>
      <c r="AI2" t="s">
        <v>69</v>
      </c>
      <c r="AJ2" s="11" t="s">
        <v>68</v>
      </c>
      <c r="AK2" s="12">
        <v>7.82</v>
      </c>
    </row>
    <row r="3" spans="1:42" x14ac:dyDescent="0.25">
      <c r="C3" s="2">
        <v>0.50067092000000002</v>
      </c>
      <c r="D3">
        <v>198.372184</v>
      </c>
      <c r="E3">
        <f>IF(C3&lt;F$1,$X$5+D$1^2*$X$4/((-$X$6*(C3/E$1-1)^$X$7+1)),$X$5+20*10^4*(C3-F$1)^4+D$1^2*$X$4/((-$X$6*(C3/E$1-1)^$X$7+1)))</f>
        <v>199.36413939671618</v>
      </c>
      <c r="F3">
        <f>(E3-D3)^2</f>
        <v>0.98397550907435194</v>
      </c>
      <c r="G3" s="20">
        <f>((E3-D3)/D3)^2</f>
        <v>2.500476282580657E-5</v>
      </c>
      <c r="I3" s="2">
        <v>0.50076661</v>
      </c>
      <c r="J3">
        <v>229.94699299999999</v>
      </c>
      <c r="K3">
        <f>IF(I3&lt;L$1,$X$5+J$1^2*$X$4/((-$X$6*(I3/K$1-1)^$X$7+1)),$X$5+20*10^4*(I3-L$1)^4+J$1^2*$X$4/((-$X$6*(I3/K$1-1)^$X$7+1)))</f>
        <v>230.59922885200001</v>
      </c>
      <c r="L3">
        <f>(K3-J3)^2</f>
        <v>0.42541160663418964</v>
      </c>
      <c r="M3" s="20">
        <f>((K3-J3)/J3)^2</f>
        <v>8.0455153043108763E-6</v>
      </c>
      <c r="O3" s="2">
        <v>0.50024371000000001</v>
      </c>
      <c r="P3">
        <v>270.58470499999999</v>
      </c>
      <c r="Q3">
        <f>IF(O3&lt;R$1,$X$5+P$1^2*$X$4/((-$X$6*(O3/Q$1-1)^$X$7+1)),$X$5+20*10^4*(O3-R$1)^4+P$1^2*$X$4/((-$X$6*(O3/Q$1-1)^$X$7+1)))</f>
        <v>270.75859917068084</v>
      </c>
      <c r="R3">
        <f>(Q3-P3)^2</f>
        <v>3.0239182596781711E-2</v>
      </c>
      <c r="S3" s="20">
        <f>((Q3-P3)/P3)^2</f>
        <v>4.1301284541912902E-7</v>
      </c>
      <c r="W3" t="s">
        <v>34</v>
      </c>
      <c r="AI3" t="s">
        <v>70</v>
      </c>
      <c r="AJ3" s="11" t="s">
        <v>77</v>
      </c>
      <c r="AK3">
        <v>38.020000000000003</v>
      </c>
    </row>
    <row r="4" spans="1:42" x14ac:dyDescent="0.25">
      <c r="C4" s="2">
        <v>0.50680495999999997</v>
      </c>
      <c r="D4">
        <v>198.34039000000001</v>
      </c>
      <c r="E4">
        <f t="shared" ref="E4:E67" si="0">IF(C4&lt;F$1,$X$5+D$1^2*$X$4/((-$X$6*(C4/E$1-1)^$X$7+1)),$X$5+20*10^4*(C4-F$1)^4+D$1^2*$X$4/((-$X$6*(C4/E$1-1)^$X$7+1)))</f>
        <v>199.36427821011438</v>
      </c>
      <c r="F4">
        <f t="shared" ref="F4:F67" si="1">(E4-D4)^2</f>
        <v>1.0483470668111969</v>
      </c>
      <c r="G4" s="20">
        <f t="shared" ref="G4:G67" si="2">((E4-D4)/D4)^2</f>
        <v>2.6649113020005743E-5</v>
      </c>
      <c r="I4" s="2">
        <v>0.50629444999999995</v>
      </c>
      <c r="J4">
        <v>229.87110200000001</v>
      </c>
      <c r="K4">
        <f t="shared" ref="K4:K67" si="3">IF(I4&lt;L$1,$X$5+J$1^2*$X$4/((-$X$6*(I4/K$1-1)^$X$7+1)),$X$5+20*10^4*(I4-L$1)^4+J$1^2*$X$4/((-$X$6*(I4/K$1-1)^$X$7+1)))</f>
        <v>230.59944890189789</v>
      </c>
      <c r="L4">
        <f t="shared" ref="L4:L67" si="4">(K4-J4)^2</f>
        <v>0.53048920950423883</v>
      </c>
      <c r="M4" s="20">
        <f t="shared" ref="M4:M67" si="5">((K4-J4)/J4)^2</f>
        <v>1.0039400939616729E-5</v>
      </c>
      <c r="O4" s="2">
        <v>0.50422272999999995</v>
      </c>
      <c r="P4">
        <v>270.46864900000003</v>
      </c>
      <c r="Q4">
        <f t="shared" ref="Q4:Q67" si="6">IF(O4&lt;R$1,$X$5+P$1^2*$X$4/((-$X$6*(O4/Q$1-1)^$X$7+1)),$X$5+20*10^4*(O4-R$1)^4+P$1^2*$X$4/((-$X$6*(O4/Q$1-1)^$X$7+1)))</f>
        <v>270.75883134194117</v>
      </c>
      <c r="R4">
        <f t="shared" ref="R4:R67" si="7">(Q4-P4)^2</f>
        <v>8.4205791574448824E-2</v>
      </c>
      <c r="S4" s="20">
        <f t="shared" ref="S4:S67" si="8">((Q4-P4)/P4)^2</f>
        <v>1.1510868679820273E-6</v>
      </c>
      <c r="W4" t="s">
        <v>35</v>
      </c>
      <c r="X4">
        <v>446.21150142258239</v>
      </c>
      <c r="AI4" t="s">
        <v>71</v>
      </c>
      <c r="AJ4" s="11" t="s">
        <v>72</v>
      </c>
      <c r="AK4">
        <v>0.23</v>
      </c>
    </row>
    <row r="5" spans="1:42" x14ac:dyDescent="0.25">
      <c r="C5" s="2">
        <v>0.51293889000000004</v>
      </c>
      <c r="D5">
        <v>198.27427900000001</v>
      </c>
      <c r="E5">
        <f t="shared" si="0"/>
        <v>199.36446380000677</v>
      </c>
      <c r="F5">
        <f t="shared" si="1"/>
        <v>1.1885028981657952</v>
      </c>
      <c r="G5" s="20">
        <f t="shared" si="2"/>
        <v>3.0232042295841449E-5</v>
      </c>
      <c r="I5" s="2">
        <v>0.51212489999999999</v>
      </c>
      <c r="J5">
        <v>229.65559400000001</v>
      </c>
      <c r="K5">
        <f t="shared" si="3"/>
        <v>230.5997528691523</v>
      </c>
      <c r="L5">
        <f t="shared" si="4"/>
        <v>0.89143597019893017</v>
      </c>
      <c r="M5" s="20">
        <f t="shared" si="5"/>
        <v>1.6901922157548133E-5</v>
      </c>
      <c r="O5" s="2">
        <v>0.50823562</v>
      </c>
      <c r="P5">
        <v>270.457943</v>
      </c>
      <c r="Q5">
        <f t="shared" si="6"/>
        <v>270.7591149567952</v>
      </c>
      <c r="R5">
        <f t="shared" si="7"/>
        <v>9.0704547559850635E-2</v>
      </c>
      <c r="S5" s="20">
        <f t="shared" si="8"/>
        <v>1.2400225419112553E-6</v>
      </c>
      <c r="W5" t="s">
        <v>61</v>
      </c>
      <c r="X5">
        <v>159.20474293072709</v>
      </c>
      <c r="AI5" t="s">
        <v>73</v>
      </c>
      <c r="AJ5" s="11" t="s">
        <v>78</v>
      </c>
      <c r="AK5">
        <v>3.76</v>
      </c>
    </row>
    <row r="6" spans="1:42" x14ac:dyDescent="0.25">
      <c r="C6" s="2">
        <v>0.51877024999999999</v>
      </c>
      <c r="D6">
        <v>198.35922500000001</v>
      </c>
      <c r="E6">
        <f t="shared" si="0"/>
        <v>199.36469606651204</v>
      </c>
      <c r="F6">
        <f t="shared" si="1"/>
        <v>1.0109720655928385</v>
      </c>
      <c r="G6" s="20">
        <f t="shared" si="2"/>
        <v>2.5694155613312443E-5</v>
      </c>
      <c r="I6" s="2">
        <v>0.51825836999999997</v>
      </c>
      <c r="J6">
        <v>229.437737</v>
      </c>
      <c r="K6">
        <f t="shared" si="3"/>
        <v>230.60017441135744</v>
      </c>
      <c r="L6">
        <f t="shared" si="4"/>
        <v>1.3512607353233972</v>
      </c>
      <c r="M6" s="20">
        <f t="shared" si="5"/>
        <v>2.5669029931599558E-5</v>
      </c>
      <c r="O6" s="2">
        <v>0.51346049000000005</v>
      </c>
      <c r="P6">
        <v>270.40120200000001</v>
      </c>
      <c r="Q6">
        <f t="shared" si="6"/>
        <v>270.75957411095607</v>
      </c>
      <c r="R6">
        <f t="shared" si="7"/>
        <v>0.12843056991109847</v>
      </c>
      <c r="S6" s="20">
        <f t="shared" si="8"/>
        <v>1.7565122142977756E-6</v>
      </c>
      <c r="W6" t="s">
        <v>40</v>
      </c>
      <c r="X6">
        <v>6.9130658869635169E-4</v>
      </c>
      <c r="AI6" t="s">
        <v>76</v>
      </c>
      <c r="AJ6" s="11" t="s">
        <v>79</v>
      </c>
      <c r="AK6">
        <v>23.5</v>
      </c>
    </row>
    <row r="7" spans="1:42" x14ac:dyDescent="0.25">
      <c r="C7" s="2">
        <v>0.52429822000000004</v>
      </c>
      <c r="D7">
        <v>198.32605100000001</v>
      </c>
      <c r="E7">
        <f t="shared" si="0"/>
        <v>199.36497994126881</v>
      </c>
      <c r="F7">
        <f t="shared" si="1"/>
        <v>1.0793733450059246</v>
      </c>
      <c r="G7" s="20">
        <f t="shared" si="2"/>
        <v>2.7441772533682662E-5</v>
      </c>
      <c r="I7" s="2">
        <v>0.52408962999999997</v>
      </c>
      <c r="J7">
        <v>229.48836600000001</v>
      </c>
      <c r="K7">
        <f t="shared" si="3"/>
        <v>230.60069848119937</v>
      </c>
      <c r="L7">
        <f t="shared" si="4"/>
        <v>1.237283548731124</v>
      </c>
      <c r="M7" s="20">
        <f t="shared" si="5"/>
        <v>2.3493509163734246E-5</v>
      </c>
      <c r="O7" s="2">
        <v>0.51898825000000004</v>
      </c>
      <c r="P7">
        <v>270.299395</v>
      </c>
      <c r="Q7">
        <f t="shared" si="6"/>
        <v>270.76019587836441</v>
      </c>
      <c r="R7">
        <f t="shared" si="7"/>
        <v>0.21233744950141134</v>
      </c>
      <c r="S7" s="20">
        <f t="shared" si="8"/>
        <v>2.9062732811887223E-6</v>
      </c>
      <c r="W7" t="s">
        <v>62</v>
      </c>
      <c r="X7">
        <v>10.796946285841866</v>
      </c>
      <c r="AP7" t="s">
        <v>87</v>
      </c>
    </row>
    <row r="8" spans="1:42" x14ac:dyDescent="0.25">
      <c r="C8" s="2">
        <v>0.52982633999999995</v>
      </c>
      <c r="D8">
        <v>198.33863400000001</v>
      </c>
      <c r="E8">
        <f t="shared" si="0"/>
        <v>199.36534132356573</v>
      </c>
      <c r="F8">
        <f t="shared" si="1"/>
        <v>1.0541279282634768</v>
      </c>
      <c r="G8" s="20">
        <f t="shared" si="2"/>
        <v>2.6796537720582395E-5</v>
      </c>
      <c r="I8" s="2">
        <v>0.52992048999999997</v>
      </c>
      <c r="J8">
        <v>229.41012599999999</v>
      </c>
      <c r="K8">
        <f t="shared" si="3"/>
        <v>230.60137461320454</v>
      </c>
      <c r="L8">
        <f t="shared" si="4"/>
        <v>1.4190732584617638</v>
      </c>
      <c r="M8" s="20">
        <f t="shared" si="5"/>
        <v>2.6963710104129224E-5</v>
      </c>
      <c r="O8" s="2">
        <v>0.52421298000000005</v>
      </c>
      <c r="P8">
        <v>270.19689699999998</v>
      </c>
      <c r="Q8">
        <f t="shared" si="6"/>
        <v>270.76094317530413</v>
      </c>
      <c r="R8">
        <f t="shared" si="7"/>
        <v>0.31814808787524707</v>
      </c>
      <c r="S8" s="20">
        <f t="shared" si="8"/>
        <v>4.3578131296366999E-6</v>
      </c>
      <c r="V8">
        <v>0.3</v>
      </c>
      <c r="W8" t="s">
        <v>63</v>
      </c>
      <c r="X8">
        <v>7.4033847843229042E-2</v>
      </c>
    </row>
    <row r="9" spans="1:42" x14ac:dyDescent="0.25">
      <c r="C9" s="2">
        <v>0.53535423999999998</v>
      </c>
      <c r="D9">
        <v>198.28258299999999</v>
      </c>
      <c r="E9">
        <f t="shared" si="0"/>
        <v>199.36579868511646</v>
      </c>
      <c r="F9">
        <f t="shared" si="1"/>
        <v>1.173356220482346</v>
      </c>
      <c r="G9" s="20">
        <f t="shared" si="2"/>
        <v>2.9844255167277906E-5</v>
      </c>
      <c r="I9" s="2">
        <v>0.53544831999999998</v>
      </c>
      <c r="J9">
        <v>229.331197</v>
      </c>
      <c r="K9">
        <f t="shared" si="3"/>
        <v>230.60219091800906</v>
      </c>
      <c r="L9">
        <f t="shared" si="4"/>
        <v>1.6154255396160069</v>
      </c>
      <c r="M9" s="20">
        <f t="shared" si="5"/>
        <v>3.0715717808957476E-5</v>
      </c>
      <c r="O9" s="2">
        <v>0.53034636000000002</v>
      </c>
      <c r="P9">
        <v>269.94776200000001</v>
      </c>
      <c r="Q9">
        <f t="shared" si="6"/>
        <v>270.76206796085307</v>
      </c>
      <c r="R9">
        <f t="shared" si="7"/>
        <v>0.66309419788082868</v>
      </c>
      <c r="S9" s="20">
        <f t="shared" si="8"/>
        <v>9.0994630375201413E-6</v>
      </c>
      <c r="V9">
        <v>0.4</v>
      </c>
      <c r="W9" t="s">
        <v>63</v>
      </c>
      <c r="X9">
        <v>6.8486137060305638E-2</v>
      </c>
    </row>
    <row r="10" spans="1:42" x14ac:dyDescent="0.25">
      <c r="C10" s="2">
        <v>0.54088252999999997</v>
      </c>
      <c r="D10">
        <v>198.3554</v>
      </c>
      <c r="E10">
        <f t="shared" si="0"/>
        <v>199.36637439444129</v>
      </c>
      <c r="F10">
        <f t="shared" si="1"/>
        <v>1.0220692262159354</v>
      </c>
      <c r="G10" s="20">
        <f t="shared" si="2"/>
        <v>2.5977195086859311E-5</v>
      </c>
      <c r="I10" s="2">
        <v>0.54097596999999997</v>
      </c>
      <c r="J10">
        <v>229.19203300000001</v>
      </c>
      <c r="K10">
        <f t="shared" si="3"/>
        <v>230.60321823580583</v>
      </c>
      <c r="L10">
        <f t="shared" si="4"/>
        <v>1.9914437697563199</v>
      </c>
      <c r="M10" s="20">
        <f t="shared" si="5"/>
        <v>3.7911329456983169E-5</v>
      </c>
      <c r="O10" s="2">
        <v>0.53557109000000003</v>
      </c>
      <c r="P10">
        <v>269.84526399999999</v>
      </c>
      <c r="Q10">
        <f t="shared" si="6"/>
        <v>270.76328722987927</v>
      </c>
      <c r="R10">
        <f t="shared" si="7"/>
        <v>0.84276665059798839</v>
      </c>
      <c r="S10" s="20">
        <f t="shared" si="8"/>
        <v>1.1573847112735255E-5</v>
      </c>
      <c r="V10">
        <v>0.5</v>
      </c>
      <c r="W10" t="s">
        <v>63</v>
      </c>
      <c r="X10">
        <v>5.1610621976526362E-2</v>
      </c>
      <c r="AI10" t="s">
        <v>74</v>
      </c>
    </row>
    <row r="11" spans="1:42" x14ac:dyDescent="0.25">
      <c r="C11" s="2">
        <v>0.54641035999999998</v>
      </c>
      <c r="D11">
        <v>198.27646999999999</v>
      </c>
      <c r="E11">
        <f t="shared" si="0"/>
        <v>199.3670951549523</v>
      </c>
      <c r="F11">
        <f t="shared" si="1"/>
        <v>1.189463228614742</v>
      </c>
      <c r="G11" s="20">
        <f t="shared" si="2"/>
        <v>3.025580161945088E-5</v>
      </c>
      <c r="I11" s="2">
        <v>0.54650363000000002</v>
      </c>
      <c r="J11">
        <v>229.05287000000001</v>
      </c>
      <c r="K11">
        <f t="shared" si="3"/>
        <v>230.60450436511189</v>
      </c>
      <c r="L11">
        <f t="shared" si="4"/>
        <v>2.4075692029961475</v>
      </c>
      <c r="M11" s="20">
        <f t="shared" si="5"/>
        <v>4.5888863688176796E-5</v>
      </c>
      <c r="O11" s="2">
        <v>0.54109914000000003</v>
      </c>
      <c r="P11">
        <v>269.834969</v>
      </c>
      <c r="Q11">
        <f t="shared" si="6"/>
        <v>270.76490066544881</v>
      </c>
      <c r="R11">
        <f t="shared" si="7"/>
        <v>0.86477290240438864</v>
      </c>
      <c r="S11" s="20">
        <f t="shared" si="8"/>
        <v>1.1876968664758427E-5</v>
      </c>
      <c r="AI11" t="s">
        <v>75</v>
      </c>
      <c r="AJ11">
        <f>1-2*(AK5/AK3)^2</f>
        <v>0.98043943205505779</v>
      </c>
      <c r="AL11" t="s">
        <v>81</v>
      </c>
      <c r="AM11">
        <f>-0.357+0.45*EXP(-0.0375*AK6)</f>
        <v>-0.17058085936973211</v>
      </c>
    </row>
    <row r="12" spans="1:42" x14ac:dyDescent="0.25">
      <c r="C12" s="2">
        <v>0.55193846999999996</v>
      </c>
      <c r="D12">
        <v>198.289053</v>
      </c>
      <c r="E12">
        <f t="shared" si="0"/>
        <v>199.36799310181163</v>
      </c>
      <c r="F12">
        <f t="shared" si="1"/>
        <v>1.1641117432973107</v>
      </c>
      <c r="G12" s="20">
        <f t="shared" si="2"/>
        <v>2.9607190156670618E-5</v>
      </c>
      <c r="I12" s="2">
        <v>0.55188055000000003</v>
      </c>
      <c r="J12">
        <v>228.92669699999999</v>
      </c>
      <c r="K12">
        <f t="shared" si="3"/>
        <v>230.60605798713141</v>
      </c>
      <c r="L12">
        <f t="shared" si="4"/>
        <v>2.8202533250990087</v>
      </c>
      <c r="M12" s="20">
        <f t="shared" si="5"/>
        <v>5.3813995176231449E-5</v>
      </c>
      <c r="O12" s="2">
        <v>0.54662710999999997</v>
      </c>
      <c r="P12">
        <v>269.80179600000002</v>
      </c>
      <c r="Q12">
        <f t="shared" si="6"/>
        <v>270.7669203376243</v>
      </c>
      <c r="R12">
        <f t="shared" si="7"/>
        <v>0.93146498707469483</v>
      </c>
      <c r="S12" s="20">
        <f t="shared" si="8"/>
        <v>1.279607751174864E-5</v>
      </c>
      <c r="AI12" t="s">
        <v>80</v>
      </c>
      <c r="AJ12">
        <f>0.0524*AK4^4-0.15*AK4^3+0.1659*AK4^2-0.0706*AK4+0.0119</f>
        <v>2.7596966840000015E-3</v>
      </c>
      <c r="AL12" t="s">
        <v>82</v>
      </c>
      <c r="AM12">
        <f>0.0524*(AK4-AM11)^4-0.15*(AK4-AM11)^3+0.1659*(AK4-AM11)^2-0.0706*(AK4-AM11)+0.0119</f>
        <v>1.947505191539245E-3</v>
      </c>
    </row>
    <row r="13" spans="1:42" x14ac:dyDescent="0.25">
      <c r="C13" s="2">
        <v>0.55746658000000004</v>
      </c>
      <c r="D13">
        <v>198.301636</v>
      </c>
      <c r="E13">
        <f t="shared" si="0"/>
        <v>199.3691063767408</v>
      </c>
      <c r="F13">
        <f t="shared" si="1"/>
        <v>1.1394930052191465</v>
      </c>
      <c r="G13" s="20">
        <f t="shared" si="2"/>
        <v>2.8977376879723739E-5</v>
      </c>
      <c r="I13" s="2">
        <v>0.55755916999999999</v>
      </c>
      <c r="J13">
        <v>228.855332</v>
      </c>
      <c r="K13">
        <f t="shared" si="3"/>
        <v>230.6080925734112</v>
      </c>
      <c r="L13">
        <f t="shared" si="4"/>
        <v>3.072169627704739</v>
      </c>
      <c r="M13" s="20">
        <f t="shared" si="5"/>
        <v>5.8657442108035115E-5</v>
      </c>
      <c r="O13" s="2">
        <v>0.55215543</v>
      </c>
      <c r="P13">
        <v>269.88605200000001</v>
      </c>
      <c r="Q13">
        <f t="shared" si="6"/>
        <v>270.76943607560884</v>
      </c>
      <c r="R13">
        <f t="shared" si="7"/>
        <v>0.78036742503926826</v>
      </c>
      <c r="S13" s="20">
        <f t="shared" si="8"/>
        <v>1.0713669665242217E-5</v>
      </c>
      <c r="AI13" t="s">
        <v>83</v>
      </c>
      <c r="AJ13">
        <f>1/(1+AJ12*AK2)</f>
        <v>0.97887506551030834</v>
      </c>
      <c r="AL13" t="s">
        <v>84</v>
      </c>
      <c r="AM13">
        <f>1/(1+AM12*AK2)</f>
        <v>0.98499896748579596</v>
      </c>
    </row>
    <row r="14" spans="1:42" x14ac:dyDescent="0.25">
      <c r="C14" s="2">
        <v>0.56299500999999996</v>
      </c>
      <c r="D14">
        <v>198.417171</v>
      </c>
      <c r="E14">
        <f t="shared" si="0"/>
        <v>199.37048036970938</v>
      </c>
      <c r="F14">
        <f t="shared" si="1"/>
        <v>0.90879875437570967</v>
      </c>
      <c r="G14" s="20">
        <f t="shared" si="2"/>
        <v>2.3083901720181998E-5</v>
      </c>
      <c r="I14" s="2">
        <v>0.56308734999999999</v>
      </c>
      <c r="J14">
        <v>228.890793</v>
      </c>
      <c r="K14">
        <f t="shared" si="3"/>
        <v>230.61054363266078</v>
      </c>
      <c r="L14">
        <f t="shared" si="4"/>
        <v>2.9575422385371413</v>
      </c>
      <c r="M14" s="20">
        <f t="shared" si="5"/>
        <v>5.6451346872748792E-5</v>
      </c>
      <c r="O14" s="2">
        <v>0.55768315999999996</v>
      </c>
      <c r="P14">
        <v>269.77280500000001</v>
      </c>
      <c r="Q14">
        <f t="shared" si="6"/>
        <v>270.77255416987367</v>
      </c>
      <c r="R14">
        <f t="shared" si="7"/>
        <v>0.99949840266308565</v>
      </c>
      <c r="S14" s="20">
        <f t="shared" si="8"/>
        <v>1.3733643483356068E-5</v>
      </c>
    </row>
    <row r="15" spans="1:42" x14ac:dyDescent="0.25">
      <c r="C15" s="2">
        <v>0.56852318999999996</v>
      </c>
      <c r="D15">
        <v>198.45263199999999</v>
      </c>
      <c r="E15">
        <f t="shared" si="0"/>
        <v>199.37216851475466</v>
      </c>
      <c r="F15">
        <f t="shared" si="1"/>
        <v>0.84554740196716205</v>
      </c>
      <c r="G15" s="20">
        <f t="shared" si="2"/>
        <v>2.1469613840441934E-5</v>
      </c>
      <c r="I15" s="2">
        <v>0.56861545999999996</v>
      </c>
      <c r="J15">
        <v>228.90337600000001</v>
      </c>
      <c r="K15">
        <f t="shared" si="3"/>
        <v>230.61355496987437</v>
      </c>
      <c r="L15">
        <f t="shared" si="4"/>
        <v>2.9247121090005375</v>
      </c>
      <c r="M15" s="20">
        <f t="shared" si="5"/>
        <v>5.5818572707875075E-5</v>
      </c>
      <c r="O15" s="2">
        <v>0.56321127000000004</v>
      </c>
      <c r="P15">
        <v>269.78538800000001</v>
      </c>
      <c r="Q15">
        <f t="shared" si="6"/>
        <v>270.77640180408741</v>
      </c>
      <c r="R15">
        <f t="shared" si="7"/>
        <v>0.98210835989178302</v>
      </c>
      <c r="S15" s="20">
        <f t="shared" si="8"/>
        <v>1.3493436203090995E-5</v>
      </c>
      <c r="AI15" t="s">
        <v>85</v>
      </c>
      <c r="AJ15">
        <f>1/(X4*10^-4*PI()*AK2*AJ13*AJ11)</f>
        <v>0.95050537730020401</v>
      </c>
      <c r="AL15" t="s">
        <v>86</v>
      </c>
      <c r="AM15">
        <f>1/(X4*10^-4*PI()*AK2*AM13*AJ11)</f>
        <v>0.94459592769680223</v>
      </c>
    </row>
    <row r="16" spans="1:42" x14ac:dyDescent="0.25">
      <c r="C16" s="2">
        <v>0.57405130000000004</v>
      </c>
      <c r="D16">
        <v>198.465215</v>
      </c>
      <c r="E16">
        <f t="shared" si="0"/>
        <v>199.37423396334387</v>
      </c>
      <c r="F16">
        <f t="shared" si="1"/>
        <v>0.82631547571876107</v>
      </c>
      <c r="G16" s="20">
        <f t="shared" si="2"/>
        <v>2.0978628320575451E-5</v>
      </c>
      <c r="I16" s="2">
        <v>0.57414357000000005</v>
      </c>
      <c r="J16">
        <v>228.91595899999999</v>
      </c>
      <c r="K16">
        <f t="shared" si="3"/>
        <v>230.61723913469447</v>
      </c>
      <c r="L16">
        <f t="shared" si="4"/>
        <v>2.8943540967060866</v>
      </c>
      <c r="M16" s="20">
        <f t="shared" si="5"/>
        <v>5.5233112871350359E-5</v>
      </c>
      <c r="O16" s="2">
        <v>0.56873938000000002</v>
      </c>
      <c r="P16">
        <v>269.79797100000002</v>
      </c>
      <c r="Q16">
        <f t="shared" si="6"/>
        <v>270.78112855158656</v>
      </c>
      <c r="R16">
        <f t="shared" si="7"/>
        <v>0.96659877124164761</v>
      </c>
      <c r="S16" s="20">
        <f t="shared" si="8"/>
        <v>1.3279107300693331E-5</v>
      </c>
      <c r="U16">
        <v>0.3</v>
      </c>
      <c r="V16" t="s">
        <v>38</v>
      </c>
      <c r="X16">
        <f>SUM(F3:F150)</f>
        <v>233.71253407623354</v>
      </c>
    </row>
    <row r="17" spans="3:42" x14ac:dyDescent="0.25">
      <c r="C17" s="2">
        <v>0.57957948000000004</v>
      </c>
      <c r="D17">
        <v>198.500676</v>
      </c>
      <c r="E17">
        <f t="shared" si="0"/>
        <v>199.37675090706688</v>
      </c>
      <c r="F17">
        <f t="shared" si="1"/>
        <v>0.76750724279224136</v>
      </c>
      <c r="G17" s="20">
        <f t="shared" si="2"/>
        <v>1.9478634221733954E-5</v>
      </c>
      <c r="I17" s="2">
        <v>0.57967168000000002</v>
      </c>
      <c r="J17">
        <v>228.92854199999999</v>
      </c>
      <c r="K17">
        <f t="shared" si="3"/>
        <v>230.62172827741711</v>
      </c>
      <c r="L17">
        <f t="shared" si="4"/>
        <v>2.8668797700336182</v>
      </c>
      <c r="M17" s="20">
        <f t="shared" si="5"/>
        <v>5.4702804889231815E-5</v>
      </c>
      <c r="O17" s="2">
        <v>0.57426748999999999</v>
      </c>
      <c r="P17">
        <v>269.81055400000002</v>
      </c>
      <c r="Q17">
        <f t="shared" si="6"/>
        <v>270.78691086867894</v>
      </c>
      <c r="R17">
        <f t="shared" si="7"/>
        <v>0.95327273501650567</v>
      </c>
      <c r="S17" s="20">
        <f t="shared" si="8"/>
        <v>1.309481310599231E-5</v>
      </c>
      <c r="U17">
        <v>0.4</v>
      </c>
      <c r="V17" t="s">
        <v>38</v>
      </c>
      <c r="X17">
        <f>SUM(L3:L150)</f>
        <v>443.96993549051768</v>
      </c>
    </row>
    <row r="18" spans="3:42" x14ac:dyDescent="0.25">
      <c r="C18" s="2">
        <v>0.58510766000000003</v>
      </c>
      <c r="D18">
        <v>198.536137</v>
      </c>
      <c r="E18">
        <f t="shared" si="0"/>
        <v>199.37980612777659</v>
      </c>
      <c r="F18">
        <f t="shared" si="1"/>
        <v>0.71177759716331734</v>
      </c>
      <c r="G18" s="20">
        <f t="shared" si="2"/>
        <v>1.8057814189673794E-5</v>
      </c>
      <c r="I18" s="2">
        <v>0.58519979</v>
      </c>
      <c r="J18">
        <v>228.941125</v>
      </c>
      <c r="K18">
        <f t="shared" si="3"/>
        <v>230.62717711562635</v>
      </c>
      <c r="L18">
        <f t="shared" si="4"/>
        <v>2.8427717366081011</v>
      </c>
      <c r="M18" s="20">
        <f t="shared" si="5"/>
        <v>5.423683818751225E-5</v>
      </c>
      <c r="O18" s="2">
        <v>0.57979559999999997</v>
      </c>
      <c r="P18">
        <v>269.82313699999997</v>
      </c>
      <c r="Q18">
        <f t="shared" si="6"/>
        <v>270.79395597824703</v>
      </c>
      <c r="R18">
        <f t="shared" si="7"/>
        <v>0.94248948852465131</v>
      </c>
      <c r="S18" s="20">
        <f t="shared" si="8"/>
        <v>1.2945479489799367E-5</v>
      </c>
      <c r="U18">
        <v>0.5</v>
      </c>
      <c r="V18" t="s">
        <v>38</v>
      </c>
      <c r="X18">
        <f>SUM(R3:R150)</f>
        <v>253.33223609659353</v>
      </c>
    </row>
    <row r="19" spans="3:42" x14ac:dyDescent="0.25">
      <c r="C19" s="2">
        <v>0.59063555000000001</v>
      </c>
      <c r="D19">
        <v>198.477047</v>
      </c>
      <c r="E19">
        <f t="shared" si="0"/>
        <v>199.38350074425998</v>
      </c>
      <c r="F19">
        <f t="shared" si="1"/>
        <v>0.8216583904829321</v>
      </c>
      <c r="G19" s="20">
        <f t="shared" si="2"/>
        <v>2.0857906435549619E-5</v>
      </c>
      <c r="I19" s="2">
        <v>0.59072815000000001</v>
      </c>
      <c r="J19">
        <v>229.033781</v>
      </c>
      <c r="K19">
        <f t="shared" si="3"/>
        <v>230.63376657479637</v>
      </c>
      <c r="L19">
        <f t="shared" si="4"/>
        <v>2.5599538395564498</v>
      </c>
      <c r="M19" s="20">
        <f t="shared" si="5"/>
        <v>4.880148627998451E-5</v>
      </c>
      <c r="O19" s="2">
        <v>0.58532371999999999</v>
      </c>
      <c r="P19">
        <v>269.83571999999998</v>
      </c>
      <c r="Q19">
        <f t="shared" si="6"/>
        <v>270.80250649096786</v>
      </c>
      <c r="R19">
        <f t="shared" si="7"/>
        <v>0.93467611911798076</v>
      </c>
      <c r="S19" s="20">
        <f t="shared" si="8"/>
        <v>1.2836962345804386E-5</v>
      </c>
      <c r="U19" t="s">
        <v>39</v>
      </c>
      <c r="V19" t="s">
        <v>38</v>
      </c>
      <c r="X19">
        <f>SUM(X16:X18)</f>
        <v>931.01470566334478</v>
      </c>
      <c r="AI19" t="s">
        <v>88</v>
      </c>
    </row>
    <row r="20" spans="3:42" x14ac:dyDescent="0.25">
      <c r="C20" s="2">
        <v>0.59616365999999998</v>
      </c>
      <c r="D20">
        <v>198.48963000000001</v>
      </c>
      <c r="E20">
        <f t="shared" si="0"/>
        <v>199.38795302862061</v>
      </c>
      <c r="F20">
        <f t="shared" si="1"/>
        <v>0.80698426375010424</v>
      </c>
      <c r="G20" s="20">
        <f t="shared" si="2"/>
        <v>2.0482804586053315E-5</v>
      </c>
      <c r="I20" s="2">
        <v>0.59625651999999996</v>
      </c>
      <c r="J20">
        <v>229.134838</v>
      </c>
      <c r="K20">
        <f t="shared" si="3"/>
        <v>230.64170668693998</v>
      </c>
      <c r="L20">
        <f t="shared" si="4"/>
        <v>2.270653239680223</v>
      </c>
      <c r="M20" s="20">
        <f t="shared" si="5"/>
        <v>4.3248252755493777E-5</v>
      </c>
      <c r="O20" s="2">
        <v>0.59085182999999997</v>
      </c>
      <c r="P20">
        <v>269.84830299999999</v>
      </c>
      <c r="Q20">
        <f t="shared" si="6"/>
        <v>270.81284553251061</v>
      </c>
      <c r="R20">
        <f t="shared" si="7"/>
        <v>0.930342297022001</v>
      </c>
      <c r="S20" s="20">
        <f t="shared" si="8"/>
        <v>1.2776249480420012E-5</v>
      </c>
      <c r="V20" s="9" t="s">
        <v>50</v>
      </c>
      <c r="X20">
        <f>X19/3</f>
        <v>310.33823522111493</v>
      </c>
      <c r="AI20" t="s">
        <v>90</v>
      </c>
      <c r="AJ20">
        <f>1/(AJ13*AJ11)</f>
        <v>1.0419622004875788</v>
      </c>
      <c r="AL20" t="s">
        <v>91</v>
      </c>
      <c r="AM20">
        <f>1/(AM13*AJ11)</f>
        <v>1.0354841486432846</v>
      </c>
    </row>
    <row r="21" spans="3:42" x14ac:dyDescent="0.25">
      <c r="C21" s="2">
        <v>0.60169176999999996</v>
      </c>
      <c r="D21">
        <v>198.50221300000001</v>
      </c>
      <c r="E21">
        <f t="shared" si="0"/>
        <v>199.39329976801366</v>
      </c>
      <c r="F21">
        <f t="shared" si="1"/>
        <v>0.7940356281290134</v>
      </c>
      <c r="G21" s="20">
        <f t="shared" si="2"/>
        <v>2.0151588389766482E-5</v>
      </c>
      <c r="I21" s="2">
        <v>0.60178472999999999</v>
      </c>
      <c r="J21">
        <v>229.17869999999999</v>
      </c>
      <c r="K21">
        <f t="shared" si="3"/>
        <v>230.65124119311633</v>
      </c>
      <c r="L21">
        <f t="shared" si="4"/>
        <v>2.1683775654245006</v>
      </c>
      <c r="M21" s="20">
        <f t="shared" si="5"/>
        <v>4.1284440391105161E-5</v>
      </c>
      <c r="O21" s="2">
        <v>0.59637994000000005</v>
      </c>
      <c r="P21">
        <v>269.86088599999999</v>
      </c>
      <c r="Q21">
        <f t="shared" si="6"/>
        <v>270.82530268025226</v>
      </c>
      <c r="R21">
        <f t="shared" si="7"/>
        <v>0.93009953314881011</v>
      </c>
      <c r="S21" s="20">
        <f t="shared" si="8"/>
        <v>1.2771724524713027E-5</v>
      </c>
      <c r="AI21" t="s">
        <v>89</v>
      </c>
      <c r="AJ21">
        <f>(X4*10^-4*PI()*AK2-AJ20)/(X5*10^-4*PI()*AK2)</f>
        <v>0.13872118066752423</v>
      </c>
      <c r="AL21" t="s">
        <v>92</v>
      </c>
      <c r="AM21">
        <f>(X4*10^-4*PI()*AK2-AM20)/(X5*10^-4*PI()*AK2)</f>
        <v>0.15528390569426795</v>
      </c>
      <c r="AP21" t="s">
        <v>93</v>
      </c>
    </row>
    <row r="22" spans="3:42" x14ac:dyDescent="0.25">
      <c r="C22" s="2">
        <v>0.60721988000000005</v>
      </c>
      <c r="D22">
        <v>198.51479599999999</v>
      </c>
      <c r="E22">
        <f t="shared" si="0"/>
        <v>199.39969950171968</v>
      </c>
      <c r="F22">
        <f t="shared" si="1"/>
        <v>0.78305420735577136</v>
      </c>
      <c r="G22" s="20">
        <f t="shared" si="2"/>
        <v>1.9870375021335005E-5</v>
      </c>
      <c r="I22" s="2">
        <v>0.60731329999999994</v>
      </c>
      <c r="J22">
        <v>229.343029</v>
      </c>
      <c r="K22">
        <f t="shared" si="3"/>
        <v>230.66265366585191</v>
      </c>
      <c r="L22">
        <f t="shared" si="4"/>
        <v>1.7414092587247503</v>
      </c>
      <c r="M22" s="20">
        <f t="shared" si="5"/>
        <v>3.3107757160065989E-5</v>
      </c>
      <c r="O22" s="2">
        <v>0.60190805000000003</v>
      </c>
      <c r="P22">
        <v>269.873469</v>
      </c>
      <c r="Q22">
        <f t="shared" si="6"/>
        <v>270.84026047543358</v>
      </c>
      <c r="R22">
        <f t="shared" si="7"/>
        <v>0.93468575697104073</v>
      </c>
      <c r="S22" s="20">
        <f t="shared" si="8"/>
        <v>1.2833503744569054E-5</v>
      </c>
      <c r="U22" t="s">
        <v>128</v>
      </c>
      <c r="V22" t="s">
        <v>94</v>
      </c>
      <c r="X22">
        <f>X19/COUNT(E3:E88,K3:K85,Q3:Q70)</f>
        <v>3.9283320914065181</v>
      </c>
    </row>
    <row r="23" spans="3:42" x14ac:dyDescent="0.25">
      <c r="C23" s="2">
        <v>0.61274799000000002</v>
      </c>
      <c r="D23">
        <v>198.527379</v>
      </c>
      <c r="E23">
        <f t="shared" si="0"/>
        <v>199.40733535436544</v>
      </c>
      <c r="F23">
        <f t="shared" si="1"/>
        <v>0.7743231855881284</v>
      </c>
      <c r="G23" s="20">
        <f t="shared" si="2"/>
        <v>1.964633049632024E-5</v>
      </c>
      <c r="I23" s="2">
        <v>0.61284179000000005</v>
      </c>
      <c r="J23">
        <v>229.48144099999999</v>
      </c>
      <c r="K23">
        <f t="shared" si="3"/>
        <v>230.67626974637031</v>
      </c>
      <c r="L23">
        <f t="shared" si="4"/>
        <v>1.4276157331528694</v>
      </c>
      <c r="M23" s="20">
        <f t="shared" si="5"/>
        <v>2.7109167992536021E-5</v>
      </c>
      <c r="O23" s="2">
        <v>0.60743616</v>
      </c>
      <c r="P23">
        <v>269.88605200000001</v>
      </c>
      <c r="Q23">
        <f t="shared" si="6"/>
        <v>270.85816181574057</v>
      </c>
      <c r="R23">
        <f t="shared" si="7"/>
        <v>0.94499749385915777</v>
      </c>
      <c r="S23" s="20">
        <f t="shared" si="8"/>
        <v>1.2973876995415737E-5</v>
      </c>
      <c r="U23" t="s">
        <v>129</v>
      </c>
      <c r="W23" t="s">
        <v>95</v>
      </c>
      <c r="X23">
        <f>SQRT(X22)</f>
        <v>1.9820020412215822</v>
      </c>
    </row>
    <row r="24" spans="3:42" x14ac:dyDescent="0.25">
      <c r="C24" s="2">
        <v>0.61827613999999997</v>
      </c>
      <c r="D24">
        <v>198.551401</v>
      </c>
      <c r="E24">
        <f t="shared" si="0"/>
        <v>199.41641843394063</v>
      </c>
      <c r="F24">
        <f t="shared" si="1"/>
        <v>0.74825516102124301</v>
      </c>
      <c r="G24" s="20">
        <f t="shared" si="2"/>
        <v>1.8980332201231897E-5</v>
      </c>
      <c r="I24" s="2">
        <v>0.61837021000000003</v>
      </c>
      <c r="J24">
        <v>229.59697600000001</v>
      </c>
      <c r="K24">
        <f t="shared" si="3"/>
        <v>230.69246551114387</v>
      </c>
      <c r="L24">
        <f t="shared" si="4"/>
        <v>1.2000972690261984</v>
      </c>
      <c r="M24" s="20">
        <f t="shared" si="5"/>
        <v>2.2765863104768093E-5</v>
      </c>
      <c r="O24" s="2">
        <v>0.61296454</v>
      </c>
      <c r="P24">
        <v>269.99014699999998</v>
      </c>
      <c r="Q24">
        <f t="shared" si="6"/>
        <v>270.87951937021478</v>
      </c>
      <c r="R24">
        <f t="shared" si="7"/>
        <v>0.79098321290149276</v>
      </c>
      <c r="S24" s="20">
        <f t="shared" si="8"/>
        <v>1.0851041784883374E-5</v>
      </c>
      <c r="U24" t="s">
        <v>130</v>
      </c>
      <c r="X24">
        <f>SQRT(SUM(G3:G88,M3:M85,S3:S70)/COUNT(G3:G88,M3:M85,S3:S70))</f>
        <v>7.9086068343742384E-3</v>
      </c>
    </row>
    <row r="25" spans="3:42" x14ac:dyDescent="0.25">
      <c r="C25" s="2">
        <v>0.62380431000000003</v>
      </c>
      <c r="D25">
        <v>198.583823</v>
      </c>
      <c r="E25">
        <f t="shared" si="0"/>
        <v>199.42719141440168</v>
      </c>
      <c r="F25">
        <f t="shared" si="1"/>
        <v>0.71127028241040535</v>
      </c>
      <c r="G25" s="20">
        <f t="shared" si="2"/>
        <v>1.8036278366399601E-5</v>
      </c>
      <c r="I25" s="2">
        <v>0.62389846000000004</v>
      </c>
      <c r="J25">
        <v>229.655315</v>
      </c>
      <c r="K25">
        <f t="shared" si="3"/>
        <v>230.71167299199948</v>
      </c>
      <c r="L25">
        <f t="shared" si="4"/>
        <v>1.1158922072611661</v>
      </c>
      <c r="M25" s="20">
        <f t="shared" si="5"/>
        <v>2.1157738391006603E-5</v>
      </c>
      <c r="O25" s="2">
        <v>0.61849268000000002</v>
      </c>
      <c r="P25">
        <v>270.01113099999998</v>
      </c>
      <c r="Q25">
        <f t="shared" si="6"/>
        <v>270.90492067738228</v>
      </c>
      <c r="R25">
        <f t="shared" si="7"/>
        <v>0.79885998739515829</v>
      </c>
      <c r="S25" s="20">
        <f t="shared" si="8"/>
        <v>1.0957395390710226E-5</v>
      </c>
    </row>
    <row r="26" spans="3:42" x14ac:dyDescent="0.25">
      <c r="C26" s="2">
        <v>0.62933262000000001</v>
      </c>
      <c r="D26">
        <v>198.66504</v>
      </c>
      <c r="E26">
        <f t="shared" si="0"/>
        <v>199.43993312115148</v>
      </c>
      <c r="F26">
        <f t="shared" si="1"/>
        <v>0.60045934920788024</v>
      </c>
      <c r="G26" s="20">
        <f t="shared" si="2"/>
        <v>1.5213905458053988E-5</v>
      </c>
      <c r="I26" s="2">
        <v>0.62942688000000002</v>
      </c>
      <c r="J26">
        <v>229.770849</v>
      </c>
      <c r="K26">
        <f t="shared" si="3"/>
        <v>230.73438969895835</v>
      </c>
      <c r="L26">
        <f t="shared" si="4"/>
        <v>0.92841067854915404</v>
      </c>
      <c r="M26" s="20">
        <f t="shared" si="5"/>
        <v>1.7585319739101344E-5</v>
      </c>
      <c r="O26" s="2">
        <v>0.62371816999999996</v>
      </c>
      <c r="P26">
        <v>270.16029200000003</v>
      </c>
      <c r="Q26">
        <f t="shared" si="6"/>
        <v>270.93326041690113</v>
      </c>
      <c r="R26">
        <f t="shared" si="7"/>
        <v>0.59748017352660499</v>
      </c>
      <c r="S26" s="20">
        <f t="shared" si="8"/>
        <v>8.186164441605187E-6</v>
      </c>
    </row>
    <row r="27" spans="3:42" x14ac:dyDescent="0.25">
      <c r="C27" s="2">
        <v>0.63516426000000004</v>
      </c>
      <c r="D27">
        <v>198.841498</v>
      </c>
      <c r="E27">
        <f t="shared" si="0"/>
        <v>199.45586017006997</v>
      </c>
      <c r="F27">
        <f t="shared" si="1"/>
        <v>0.37744087601307885</v>
      </c>
      <c r="G27" s="20">
        <f t="shared" si="2"/>
        <v>9.5462956174816366E-6</v>
      </c>
      <c r="I27" s="2">
        <v>0.63495557999999996</v>
      </c>
      <c r="J27">
        <v>229.97789599999999</v>
      </c>
      <c r="K27">
        <f t="shared" si="3"/>
        <v>230.76118507456266</v>
      </c>
      <c r="L27">
        <f t="shared" si="4"/>
        <v>0.6135417743292505</v>
      </c>
      <c r="M27" s="20">
        <f t="shared" si="5"/>
        <v>1.160037276740455E-5</v>
      </c>
      <c r="O27" s="2">
        <v>0.62954986000000002</v>
      </c>
      <c r="P27">
        <v>270.35355099999998</v>
      </c>
      <c r="Q27">
        <f t="shared" si="6"/>
        <v>270.97067450571058</v>
      </c>
      <c r="R27">
        <f t="shared" si="7"/>
        <v>0.38084142130053428</v>
      </c>
      <c r="S27" s="20">
        <f t="shared" si="8"/>
        <v>5.2105074448886373E-6</v>
      </c>
    </row>
    <row r="28" spans="3:42" x14ac:dyDescent="0.25">
      <c r="C28" s="2">
        <v>0.64038969000000001</v>
      </c>
      <c r="D28">
        <v>198.967782</v>
      </c>
      <c r="E28">
        <f t="shared" si="0"/>
        <v>199.47264542912578</v>
      </c>
      <c r="F28">
        <f t="shared" si="1"/>
        <v>0.25488708206863842</v>
      </c>
      <c r="G28" s="20">
        <f t="shared" si="2"/>
        <v>6.4384645412199112E-6</v>
      </c>
      <c r="I28" s="2">
        <v>0.64048406999999996</v>
      </c>
      <c r="J28">
        <v>230.11327</v>
      </c>
      <c r="K28">
        <f t="shared" si="3"/>
        <v>230.79270691689655</v>
      </c>
      <c r="L28">
        <f t="shared" si="4"/>
        <v>0.46163452404188782</v>
      </c>
      <c r="M28" s="20">
        <f t="shared" si="5"/>
        <v>8.7179616214312836E-6</v>
      </c>
      <c r="O28" s="2">
        <v>0.63507877999999995</v>
      </c>
      <c r="P28">
        <v>270.632271</v>
      </c>
      <c r="Q28">
        <f t="shared" si="6"/>
        <v>271.01269686260855</v>
      </c>
      <c r="R28">
        <f t="shared" si="7"/>
        <v>0.14472383694145713</v>
      </c>
      <c r="S28" s="20">
        <f t="shared" si="8"/>
        <v>1.9759725369324352E-6</v>
      </c>
    </row>
    <row r="29" spans="3:42" x14ac:dyDescent="0.25">
      <c r="C29" s="2">
        <v>0.64591827999999996</v>
      </c>
      <c r="D29">
        <v>199.140512</v>
      </c>
      <c r="E29">
        <f t="shared" si="0"/>
        <v>199.49339714794621</v>
      </c>
      <c r="F29">
        <f t="shared" si="1"/>
        <v>0.12452792764101887</v>
      </c>
      <c r="G29" s="20">
        <f t="shared" si="2"/>
        <v>3.1401292330913706E-6</v>
      </c>
      <c r="I29" s="2">
        <v>0.64601273999999997</v>
      </c>
      <c r="J29">
        <v>230.311916</v>
      </c>
      <c r="K29">
        <f t="shared" si="3"/>
        <v>230.82969960061592</v>
      </c>
      <c r="L29">
        <f t="shared" si="4"/>
        <v>0.26809985706679507</v>
      </c>
      <c r="M29" s="20">
        <f t="shared" si="5"/>
        <v>5.0543320017634854E-6</v>
      </c>
      <c r="O29" s="2">
        <v>0.64060744000000003</v>
      </c>
      <c r="P29">
        <v>270.827879</v>
      </c>
      <c r="Q29">
        <f t="shared" si="6"/>
        <v>271.06212863449502</v>
      </c>
      <c r="R29">
        <f t="shared" si="7"/>
        <v>5.4872891261054733E-2</v>
      </c>
      <c r="S29" s="20">
        <f t="shared" si="8"/>
        <v>7.4811972704827449E-7</v>
      </c>
    </row>
    <row r="30" spans="3:42" x14ac:dyDescent="0.25">
      <c r="C30" s="2">
        <v>0.65144696999999996</v>
      </c>
      <c r="D30">
        <v>199.34451999999999</v>
      </c>
      <c r="E30">
        <f t="shared" si="0"/>
        <v>199.51769332505808</v>
      </c>
      <c r="F30">
        <f t="shared" si="1"/>
        <v>2.9989000511673986E-2</v>
      </c>
      <c r="G30" s="20">
        <f t="shared" si="2"/>
        <v>7.5466357549030349E-7</v>
      </c>
      <c r="I30" s="2">
        <v>0.65154113000000002</v>
      </c>
      <c r="J30">
        <v>230.416011</v>
      </c>
      <c r="K30">
        <f t="shared" si="3"/>
        <v>230.87300591338095</v>
      </c>
      <c r="L30">
        <f t="shared" si="4"/>
        <v>0.20884435085606473</v>
      </c>
      <c r="M30" s="20">
        <f t="shared" si="5"/>
        <v>3.9336654809992154E-6</v>
      </c>
      <c r="O30" s="2">
        <v>0.64643938999999995</v>
      </c>
      <c r="P30">
        <v>271.10728799999998</v>
      </c>
      <c r="Q30">
        <f t="shared" si="6"/>
        <v>271.12359037386955</v>
      </c>
      <c r="R30">
        <f t="shared" si="7"/>
        <v>2.657673937830508E-4</v>
      </c>
      <c r="S30" s="20">
        <f t="shared" si="8"/>
        <v>3.6159241544160697E-9</v>
      </c>
    </row>
    <row r="31" spans="3:42" x14ac:dyDescent="0.25">
      <c r="C31" s="2">
        <v>0.65697572000000004</v>
      </c>
      <c r="D31">
        <v>199.56604400000001</v>
      </c>
      <c r="E31">
        <f t="shared" si="0"/>
        <v>199.54607462642076</v>
      </c>
      <c r="F31">
        <f t="shared" si="1"/>
        <v>3.9877588114739499E-4</v>
      </c>
      <c r="G31" s="20">
        <f t="shared" si="2"/>
        <v>1.0012801039846271E-8</v>
      </c>
      <c r="I31" s="2">
        <v>0.65706971999999997</v>
      </c>
      <c r="J31">
        <v>230.588741</v>
      </c>
      <c r="K31">
        <f t="shared" si="3"/>
        <v>230.9235927301178</v>
      </c>
      <c r="L31">
        <f t="shared" si="4"/>
        <v>0.11212568116288724</v>
      </c>
      <c r="M31" s="20">
        <f t="shared" si="5"/>
        <v>2.1087684639155483E-6</v>
      </c>
      <c r="O31" s="2">
        <v>0.65208401999999999</v>
      </c>
      <c r="P31">
        <v>271.366848</v>
      </c>
      <c r="Q31">
        <f t="shared" si="6"/>
        <v>271.19363584675978</v>
      </c>
      <c r="R31">
        <f t="shared" si="7"/>
        <v>3.0002450030116531E-2</v>
      </c>
      <c r="S31" s="20">
        <f t="shared" si="8"/>
        <v>4.074207469256423E-7</v>
      </c>
    </row>
    <row r="32" spans="3:42" x14ac:dyDescent="0.25">
      <c r="C32" s="2">
        <v>0.66250452000000004</v>
      </c>
      <c r="D32">
        <v>199.80740800000001</v>
      </c>
      <c r="E32">
        <f t="shared" si="0"/>
        <v>199.57915607777124</v>
      </c>
      <c r="F32">
        <f t="shared" si="1"/>
        <v>5.2098940001126033E-2</v>
      </c>
      <c r="G32" s="20">
        <f t="shared" si="2"/>
        <v>1.3049855877687005E-6</v>
      </c>
      <c r="I32" s="2">
        <v>0.66259842000000002</v>
      </c>
      <c r="J32">
        <v>230.79578799999999</v>
      </c>
      <c r="K32">
        <f t="shared" si="3"/>
        <v>230.98255539897099</v>
      </c>
      <c r="L32">
        <f t="shared" si="4"/>
        <v>3.4882061318392665E-2</v>
      </c>
      <c r="M32" s="20">
        <f t="shared" si="5"/>
        <v>6.5485686359284956E-7</v>
      </c>
      <c r="O32" s="2">
        <v>0.65719406000000002</v>
      </c>
      <c r="P32">
        <v>271.62060500000001</v>
      </c>
      <c r="Q32">
        <f t="shared" si="6"/>
        <v>271.26736704547034</v>
      </c>
      <c r="R32">
        <f t="shared" si="7"/>
        <v>0.12477705252030866</v>
      </c>
      <c r="S32" s="20">
        <f t="shared" si="8"/>
        <v>1.6912557965526004E-6</v>
      </c>
    </row>
    <row r="33" spans="3:19" x14ac:dyDescent="0.25">
      <c r="C33" s="2">
        <v>0.66803290999999998</v>
      </c>
      <c r="D33">
        <v>199.91150300000001</v>
      </c>
      <c r="E33">
        <f t="shared" si="0"/>
        <v>199.61763314689213</v>
      </c>
      <c r="F33">
        <f t="shared" si="1"/>
        <v>8.6359490565646083E-2</v>
      </c>
      <c r="G33" s="20">
        <f t="shared" si="2"/>
        <v>2.1608991719925121E-6</v>
      </c>
      <c r="I33" s="2">
        <v>0.66812749999999999</v>
      </c>
      <c r="J33">
        <v>231.12866399999999</v>
      </c>
      <c r="K33">
        <f t="shared" si="3"/>
        <v>231.05114296089971</v>
      </c>
      <c r="L33">
        <f t="shared" si="4"/>
        <v>6.009511503186498E-3</v>
      </c>
      <c r="M33" s="20">
        <f t="shared" si="5"/>
        <v>1.1249456817500293E-7</v>
      </c>
      <c r="O33" s="2">
        <v>0.66272282999999998</v>
      </c>
      <c r="P33">
        <v>271.85052899999999</v>
      </c>
      <c r="Q33">
        <f t="shared" si="6"/>
        <v>271.35981321269446</v>
      </c>
      <c r="R33">
        <f t="shared" si="7"/>
        <v>0.24080198391088867</v>
      </c>
      <c r="S33" s="20">
        <f t="shared" si="8"/>
        <v>3.258364727460883E-6</v>
      </c>
    </row>
    <row r="34" spans="3:19" x14ac:dyDescent="0.25">
      <c r="C34" s="2">
        <v>0.67356147</v>
      </c>
      <c r="D34">
        <v>200.07279399999999</v>
      </c>
      <c r="E34">
        <f t="shared" si="0"/>
        <v>199.66230285510278</v>
      </c>
      <c r="F34">
        <f t="shared" si="1"/>
        <v>0.1685029800390202</v>
      </c>
      <c r="G34" s="20">
        <f t="shared" si="2"/>
        <v>4.209509672852988E-6</v>
      </c>
      <c r="I34" s="2">
        <v>0.67365648</v>
      </c>
      <c r="J34">
        <v>231.427223</v>
      </c>
      <c r="K34">
        <f t="shared" si="3"/>
        <v>231.13076395870945</v>
      </c>
      <c r="L34">
        <f t="shared" si="4"/>
        <v>8.7887963162909991E-2</v>
      </c>
      <c r="M34" s="20">
        <f t="shared" si="5"/>
        <v>1.6409695090522264E-6</v>
      </c>
      <c r="O34" s="2">
        <v>0.66825226000000004</v>
      </c>
      <c r="P34">
        <v>272.29779600000001</v>
      </c>
      <c r="Q34">
        <f t="shared" si="6"/>
        <v>271.46735122959637</v>
      </c>
      <c r="R34">
        <f t="shared" si="7"/>
        <v>0.68963851669073883</v>
      </c>
      <c r="S34" s="20">
        <f t="shared" si="8"/>
        <v>9.3010773652528314E-6</v>
      </c>
    </row>
    <row r="35" spans="3:19" x14ac:dyDescent="0.25">
      <c r="C35" s="2">
        <v>0.67909012000000002</v>
      </c>
      <c r="D35">
        <v>200.26536300000001</v>
      </c>
      <c r="E35">
        <f t="shared" si="0"/>
        <v>199.71406539213939</v>
      </c>
      <c r="F35">
        <f t="shared" si="1"/>
        <v>0.30392905243284046</v>
      </c>
      <c r="G35" s="20">
        <f t="shared" si="2"/>
        <v>7.5781034872823703E-6</v>
      </c>
      <c r="I35" s="2">
        <v>0.67918515000000002</v>
      </c>
      <c r="J35">
        <v>231.62283099999999</v>
      </c>
      <c r="K35">
        <f t="shared" si="3"/>
        <v>231.22301849679735</v>
      </c>
      <c r="L35">
        <f t="shared" si="4"/>
        <v>0.15985003771716053</v>
      </c>
      <c r="M35" s="20">
        <f t="shared" si="5"/>
        <v>2.979545433733237E-6</v>
      </c>
      <c r="O35" s="2">
        <v>0.67378143999999995</v>
      </c>
      <c r="P35">
        <v>272.66498999999999</v>
      </c>
      <c r="Q35">
        <f t="shared" si="6"/>
        <v>271.59218067953282</v>
      </c>
      <c r="R35">
        <f t="shared" si="7"/>
        <v>1.150919838081236</v>
      </c>
      <c r="S35" s="20">
        <f t="shared" si="8"/>
        <v>1.5480547601048691E-5</v>
      </c>
    </row>
    <row r="36" spans="3:19" x14ac:dyDescent="0.25">
      <c r="C36" s="2">
        <v>0.68461897000000005</v>
      </c>
      <c r="D36">
        <v>200.52120500000001</v>
      </c>
      <c r="E36">
        <f t="shared" si="0"/>
        <v>199.77394404381715</v>
      </c>
      <c r="F36">
        <f t="shared" si="1"/>
        <v>0.55839893663531659</v>
      </c>
      <c r="G36" s="20">
        <f t="shared" si="2"/>
        <v>1.388749677324832E-5</v>
      </c>
      <c r="I36" s="2">
        <v>0.68471402999999997</v>
      </c>
      <c r="J36">
        <v>231.89011099999999</v>
      </c>
      <c r="K36">
        <f t="shared" si="3"/>
        <v>231.32973527207855</v>
      </c>
      <c r="L36">
        <f t="shared" si="4"/>
        <v>0.31402095644348282</v>
      </c>
      <c r="M36" s="20">
        <f t="shared" si="5"/>
        <v>5.8397489212910567E-6</v>
      </c>
      <c r="O36" s="2">
        <v>0.67961360000000004</v>
      </c>
      <c r="P36">
        <v>273.01303300000001</v>
      </c>
      <c r="Q36">
        <f t="shared" si="6"/>
        <v>271.74537360802555</v>
      </c>
      <c r="R36">
        <f t="shared" si="7"/>
        <v>1.6069603340610623</v>
      </c>
      <c r="S36" s="20">
        <f t="shared" si="8"/>
        <v>2.1559485739918578E-5</v>
      </c>
    </row>
    <row r="37" spans="3:19" x14ac:dyDescent="0.25">
      <c r="C37" s="2">
        <v>0.69014794999999995</v>
      </c>
      <c r="D37">
        <v>200.81976399999999</v>
      </c>
      <c r="E37">
        <f t="shared" si="0"/>
        <v>199.84309807950038</v>
      </c>
      <c r="F37">
        <f t="shared" si="1"/>
        <v>0.95387632026535651</v>
      </c>
      <c r="G37" s="20">
        <f t="shared" si="2"/>
        <v>2.365261501207772E-5</v>
      </c>
      <c r="I37" s="2">
        <v>0.69024293000000003</v>
      </c>
      <c r="J37">
        <v>232.16275400000001</v>
      </c>
      <c r="K37">
        <f t="shared" si="3"/>
        <v>231.45297693632583</v>
      </c>
      <c r="L37">
        <f t="shared" si="4"/>
        <v>0.50378348011794294</v>
      </c>
      <c r="M37" s="20">
        <f t="shared" si="5"/>
        <v>9.3467112986075335E-6</v>
      </c>
      <c r="O37" s="2">
        <v>0.68483994999999998</v>
      </c>
      <c r="P37">
        <v>273.445133</v>
      </c>
      <c r="Q37">
        <f t="shared" si="6"/>
        <v>271.90412875131244</v>
      </c>
      <c r="R37">
        <f t="shared" si="7"/>
        <v>2.3746940944731016</v>
      </c>
      <c r="S37" s="20">
        <f t="shared" si="8"/>
        <v>3.1759033436635905E-5</v>
      </c>
    </row>
    <row r="38" spans="3:19" x14ac:dyDescent="0.25">
      <c r="C38" s="2">
        <v>0.69567699000000005</v>
      </c>
      <c r="D38">
        <v>201.141201</v>
      </c>
      <c r="E38">
        <f t="shared" si="0"/>
        <v>199.92284282310919</v>
      </c>
      <c r="F38">
        <f t="shared" si="1"/>
        <v>1.4843966471966805</v>
      </c>
      <c r="G38" s="20">
        <f t="shared" si="2"/>
        <v>3.669001479261159E-5</v>
      </c>
      <c r="I38" s="2">
        <v>0.69577177000000001</v>
      </c>
      <c r="J38">
        <v>232.41555700000001</v>
      </c>
      <c r="K38">
        <f t="shared" si="3"/>
        <v>231.59508550472952</v>
      </c>
      <c r="L38">
        <f t="shared" si="4"/>
        <v>0.67317347455138044</v>
      </c>
      <c r="M38" s="20">
        <f t="shared" si="5"/>
        <v>1.2462254198151213E-5</v>
      </c>
      <c r="O38" s="2">
        <v>0.69036920999999996</v>
      </c>
      <c r="P38">
        <v>273.83520399999998</v>
      </c>
      <c r="Q38">
        <f t="shared" si="6"/>
        <v>272.09733628469246</v>
      </c>
      <c r="R38">
        <f t="shared" si="7"/>
        <v>3.0201841959081652</v>
      </c>
      <c r="S38" s="20">
        <f t="shared" si="8"/>
        <v>4.0276791877306903E-5</v>
      </c>
    </row>
    <row r="39" spans="3:19" x14ac:dyDescent="0.25">
      <c r="C39" s="2">
        <v>0.70120614999999997</v>
      </c>
      <c r="D39">
        <v>201.49695500000001</v>
      </c>
      <c r="E39">
        <f t="shared" si="0"/>
        <v>200.01467370147822</v>
      </c>
      <c r="F39">
        <f t="shared" si="1"/>
        <v>2.1971578479474672</v>
      </c>
      <c r="G39" s="20">
        <f t="shared" si="2"/>
        <v>5.4115824981832115E-5</v>
      </c>
      <c r="I39" s="2">
        <v>0.70130060000000005</v>
      </c>
      <c r="J39">
        <v>232.66836000000001</v>
      </c>
      <c r="K39">
        <f t="shared" si="3"/>
        <v>231.75872340818822</v>
      </c>
      <c r="L39">
        <f t="shared" si="4"/>
        <v>0.82743872916296846</v>
      </c>
      <c r="M39" s="20">
        <f t="shared" si="5"/>
        <v>1.5284850220453152E-5</v>
      </c>
      <c r="O39" s="2">
        <v>0.69589844999999995</v>
      </c>
      <c r="P39">
        <v>274.22223700000001</v>
      </c>
      <c r="Q39">
        <f t="shared" si="6"/>
        <v>272.32011813067083</v>
      </c>
      <c r="R39">
        <f t="shared" si="7"/>
        <v>3.6180561930580875</v>
      </c>
      <c r="S39" s="20">
        <f t="shared" si="8"/>
        <v>4.8113834398214373E-5</v>
      </c>
    </row>
    <row r="40" spans="3:19" x14ac:dyDescent="0.25">
      <c r="C40" s="2">
        <v>0.70673490999999999</v>
      </c>
      <c r="D40">
        <v>201.72687999999999</v>
      </c>
      <c r="E40">
        <f t="shared" si="0"/>
        <v>200.12027882406562</v>
      </c>
      <c r="F40">
        <f t="shared" si="1"/>
        <v>2.5811673385137079</v>
      </c>
      <c r="G40" s="20">
        <f t="shared" si="2"/>
        <v>6.3429110025855402E-5</v>
      </c>
      <c r="I40" s="2">
        <v>0.70682957999999996</v>
      </c>
      <c r="J40">
        <v>232.96691899999999</v>
      </c>
      <c r="K40">
        <f t="shared" si="3"/>
        <v>231.94692094914785</v>
      </c>
      <c r="L40">
        <f t="shared" si="4"/>
        <v>1.0403960237421603</v>
      </c>
      <c r="M40" s="20">
        <f t="shared" si="5"/>
        <v>1.9169472904073413E-5</v>
      </c>
      <c r="O40" s="2">
        <v>0.70122735000000003</v>
      </c>
      <c r="P40">
        <v>274.82994400000001</v>
      </c>
      <c r="Q40">
        <f t="shared" si="6"/>
        <v>272.56671025929865</v>
      </c>
      <c r="R40">
        <f t="shared" si="7"/>
        <v>5.1222269650491006</v>
      </c>
      <c r="S40" s="20">
        <f t="shared" si="8"/>
        <v>6.7815773453561032E-5</v>
      </c>
    </row>
    <row r="41" spans="3:19" x14ac:dyDescent="0.25">
      <c r="C41" s="2">
        <v>0.71226392999999999</v>
      </c>
      <c r="D41">
        <v>202.036878</v>
      </c>
      <c r="E41">
        <f t="shared" si="0"/>
        <v>200.24160183383293</v>
      </c>
      <c r="F41">
        <f t="shared" si="1"/>
        <v>3.2230165128075354</v>
      </c>
      <c r="G41" s="20">
        <f t="shared" si="2"/>
        <v>7.8958926064238083E-5</v>
      </c>
      <c r="I41" s="2">
        <v>0.71235877000000003</v>
      </c>
      <c r="J41">
        <v>233.334112</v>
      </c>
      <c r="K41">
        <f t="shared" si="3"/>
        <v>232.163124330643</v>
      </c>
      <c r="L41">
        <f t="shared" si="4"/>
        <v>1.3712121217861477</v>
      </c>
      <c r="M41" s="20">
        <f t="shared" si="5"/>
        <v>2.5185360672927244E-5</v>
      </c>
      <c r="O41" s="2">
        <v>0.70695828999999999</v>
      </c>
      <c r="P41">
        <v>275.44010300000002</v>
      </c>
      <c r="Q41">
        <f t="shared" si="6"/>
        <v>272.87174031349929</v>
      </c>
      <c r="R41">
        <f t="shared" si="7"/>
        <v>6.5964868894092676</v>
      </c>
      <c r="S41" s="20">
        <f t="shared" si="8"/>
        <v>8.6947752288246406E-5</v>
      </c>
    </row>
    <row r="42" spans="3:19" x14ac:dyDescent="0.25">
      <c r="C42" s="2">
        <v>0.71779325000000005</v>
      </c>
      <c r="D42">
        <v>202.449828</v>
      </c>
      <c r="E42">
        <f t="shared" si="0"/>
        <v>200.38084720482115</v>
      </c>
      <c r="F42">
        <f t="shared" si="1"/>
        <v>4.280681530818887</v>
      </c>
      <c r="G42" s="20">
        <f t="shared" si="2"/>
        <v>1.0444270100500616E-4</v>
      </c>
      <c r="I42" s="2">
        <v>0.71788753000000005</v>
      </c>
      <c r="J42">
        <v>233.56403700000001</v>
      </c>
      <c r="K42">
        <f t="shared" si="3"/>
        <v>232.41122834941746</v>
      </c>
      <c r="L42">
        <f t="shared" si="4"/>
        <v>1.328967784857976</v>
      </c>
      <c r="M42" s="20">
        <f t="shared" si="5"/>
        <v>2.4361414836157747E-5</v>
      </c>
      <c r="O42" s="2">
        <v>0.71248805999999998</v>
      </c>
      <c r="P42">
        <v>276.00175999999999</v>
      </c>
      <c r="Q42">
        <f t="shared" si="6"/>
        <v>273.21068441583213</v>
      </c>
      <c r="R42">
        <f t="shared" si="7"/>
        <v>7.7901029165379416</v>
      </c>
      <c r="S42" s="20">
        <f t="shared" si="8"/>
        <v>1.0226322680963903E-4</v>
      </c>
    </row>
    <row r="43" spans="3:19" x14ac:dyDescent="0.25">
      <c r="C43" s="2">
        <v>0.72332240000000003</v>
      </c>
      <c r="D43">
        <v>202.80558199999999</v>
      </c>
      <c r="E43">
        <f t="shared" si="0"/>
        <v>200.54051674281286</v>
      </c>
      <c r="F43">
        <f t="shared" si="1"/>
        <v>5.1305206193162078</v>
      </c>
      <c r="G43" s="20">
        <f t="shared" si="2"/>
        <v>1.2473881923675582E-4</v>
      </c>
      <c r="I43" s="2">
        <v>0.72341696</v>
      </c>
      <c r="J43">
        <v>234.011304</v>
      </c>
      <c r="K43">
        <f t="shared" si="3"/>
        <v>232.69576232394161</v>
      </c>
      <c r="L43">
        <f t="shared" si="4"/>
        <v>1.7306499014465115</v>
      </c>
      <c r="M43" s="20">
        <f t="shared" si="5"/>
        <v>3.1603526666593145E-5</v>
      </c>
      <c r="O43" s="2">
        <v>0.71801780000000004</v>
      </c>
      <c r="P43">
        <v>276.55197800000002</v>
      </c>
      <c r="Q43">
        <f t="shared" si="6"/>
        <v>273.59966696872721</v>
      </c>
      <c r="R43">
        <f t="shared" si="7"/>
        <v>8.7161404253751442</v>
      </c>
      <c r="S43" s="20">
        <f t="shared" si="8"/>
        <v>1.1396478628916893E-4</v>
      </c>
    </row>
    <row r="44" spans="3:19" x14ac:dyDescent="0.25">
      <c r="C44" s="2">
        <v>0.72885179</v>
      </c>
      <c r="D44">
        <v>203.24141</v>
      </c>
      <c r="E44">
        <f t="shared" si="0"/>
        <v>200.72349851964304</v>
      </c>
      <c r="F44">
        <f t="shared" si="1"/>
        <v>6.3398782229133657</v>
      </c>
      <c r="G44" s="20">
        <f t="shared" si="2"/>
        <v>1.5348167055961444E-4</v>
      </c>
      <c r="I44" s="2">
        <v>0.72894608000000005</v>
      </c>
      <c r="J44">
        <v>234.35561899999999</v>
      </c>
      <c r="K44">
        <f t="shared" si="3"/>
        <v>233.02180348263346</v>
      </c>
      <c r="L44">
        <f t="shared" si="4"/>
        <v>1.7790638343677478</v>
      </c>
      <c r="M44" s="20">
        <f t="shared" si="5"/>
        <v>3.239222568749854E-5</v>
      </c>
      <c r="O44" s="2">
        <v>0.72283823000000003</v>
      </c>
      <c r="P44">
        <v>277.189055</v>
      </c>
      <c r="Q44">
        <f t="shared" si="6"/>
        <v>273.98503592251393</v>
      </c>
      <c r="R44">
        <f t="shared" si="7"/>
        <v>10.265738248894662</v>
      </c>
      <c r="S44" s="20">
        <f t="shared" si="8"/>
        <v>1.3360971293452909E-4</v>
      </c>
    </row>
    <row r="45" spans="3:19" x14ac:dyDescent="0.25">
      <c r="C45" s="2">
        <v>0.73407798000000002</v>
      </c>
      <c r="D45">
        <v>203.61935299999999</v>
      </c>
      <c r="E45">
        <f t="shared" si="0"/>
        <v>200.92084270256453</v>
      </c>
      <c r="F45">
        <f t="shared" si="1"/>
        <v>7.2819578253652244</v>
      </c>
      <c r="G45" s="20">
        <f t="shared" si="2"/>
        <v>1.756345907236707E-4</v>
      </c>
      <c r="I45" s="2">
        <v>0.73447509</v>
      </c>
      <c r="J45">
        <v>234.66561799999999</v>
      </c>
      <c r="K45">
        <f t="shared" si="3"/>
        <v>233.39523865558544</v>
      </c>
      <c r="L45">
        <f t="shared" si="4"/>
        <v>1.6138636787151428</v>
      </c>
      <c r="M45" s="20">
        <f t="shared" si="5"/>
        <v>2.9306767587136237E-5</v>
      </c>
      <c r="O45" s="2">
        <v>0.72784126999999998</v>
      </c>
      <c r="P45">
        <v>277.77954</v>
      </c>
      <c r="Q45">
        <f t="shared" si="6"/>
        <v>274.43649673806669</v>
      </c>
      <c r="R45">
        <f t="shared" si="7"/>
        <v>11.17593825115766</v>
      </c>
      <c r="S45" s="20">
        <f t="shared" si="8"/>
        <v>1.4483832202054429E-4</v>
      </c>
    </row>
    <row r="46" spans="3:19" x14ac:dyDescent="0.25">
      <c r="C46" s="2">
        <v>0.73991039999999997</v>
      </c>
      <c r="D46">
        <v>204.052832</v>
      </c>
      <c r="E46">
        <f t="shared" si="0"/>
        <v>201.17311535274567</v>
      </c>
      <c r="F46">
        <f t="shared" si="1"/>
        <v>8.2927679684737008</v>
      </c>
      <c r="G46" s="20">
        <f t="shared" si="2"/>
        <v>1.991655687212959E-4</v>
      </c>
      <c r="I46" s="2">
        <v>0.74000469000000002</v>
      </c>
      <c r="J46">
        <v>235.17008000000001</v>
      </c>
      <c r="K46">
        <f t="shared" si="3"/>
        <v>233.82289154323104</v>
      </c>
      <c r="L46">
        <f t="shared" si="4"/>
        <v>1.8149167380515741</v>
      </c>
      <c r="M46" s="20">
        <f t="shared" si="5"/>
        <v>3.2816523578560599E-5</v>
      </c>
      <c r="O46" s="2">
        <v>0.73321875000000003</v>
      </c>
      <c r="P46">
        <v>278.49456199999997</v>
      </c>
      <c r="Q46">
        <f t="shared" si="6"/>
        <v>274.98778027533598</v>
      </c>
      <c r="R46">
        <f t="shared" si="7"/>
        <v>12.297518064437382</v>
      </c>
      <c r="S46" s="20">
        <f t="shared" si="8"/>
        <v>1.5855649264911588E-4</v>
      </c>
    </row>
    <row r="47" spans="3:19" x14ac:dyDescent="0.25">
      <c r="C47" s="2">
        <v>0.74544001000000004</v>
      </c>
      <c r="D47">
        <v>204.56033199999999</v>
      </c>
      <c r="E47">
        <f t="shared" si="0"/>
        <v>201.44942609477513</v>
      </c>
      <c r="F47">
        <f t="shared" si="1"/>
        <v>9.6777355511628684</v>
      </c>
      <c r="G47" s="20">
        <f t="shared" si="2"/>
        <v>2.3127618288438666E-4</v>
      </c>
      <c r="I47" s="2">
        <v>0.74553415999999995</v>
      </c>
      <c r="J47">
        <v>235.63182399999999</v>
      </c>
      <c r="K47">
        <f t="shared" si="3"/>
        <v>234.31253901244952</v>
      </c>
      <c r="L47">
        <f t="shared" si="4"/>
        <v>1.7405128783760566</v>
      </c>
      <c r="M47" s="20">
        <f t="shared" si="5"/>
        <v>3.1347964832038316E-5</v>
      </c>
      <c r="O47" s="2">
        <v>0.73905206999999995</v>
      </c>
      <c r="P47">
        <v>279.22849500000001</v>
      </c>
      <c r="Q47">
        <f t="shared" si="6"/>
        <v>275.67402584351527</v>
      </c>
      <c r="R47">
        <f t="shared" si="7"/>
        <v>12.634250984401358</v>
      </c>
      <c r="S47" s="20">
        <f t="shared" si="8"/>
        <v>1.6204290822726839E-4</v>
      </c>
    </row>
    <row r="48" spans="3:19" x14ac:dyDescent="0.25">
      <c r="C48" s="2">
        <v>0.75096998999999998</v>
      </c>
      <c r="D48">
        <v>205.19062400000001</v>
      </c>
      <c r="E48">
        <f t="shared" si="0"/>
        <v>201.77250279845515</v>
      </c>
      <c r="F48">
        <f t="shared" si="1"/>
        <v>11.683552548450502</v>
      </c>
      <c r="G48" s="20">
        <f t="shared" si="2"/>
        <v>2.7749802198351136E-4</v>
      </c>
      <c r="I48" s="2">
        <v>0.75106357999999995</v>
      </c>
      <c r="J48">
        <v>236.076052</v>
      </c>
      <c r="K48">
        <f t="shared" si="3"/>
        <v>234.87381232987826</v>
      </c>
      <c r="L48">
        <f t="shared" si="4"/>
        <v>1.4453802244144343</v>
      </c>
      <c r="M48" s="20">
        <f t="shared" si="5"/>
        <v>2.5934521594298551E-5</v>
      </c>
      <c r="O48" s="2">
        <v>0.74397584000000005</v>
      </c>
      <c r="P48">
        <v>279.80861199999998</v>
      </c>
      <c r="Q48">
        <f t="shared" si="6"/>
        <v>276.33608685532647</v>
      </c>
      <c r="R48">
        <f t="shared" si="7"/>
        <v>12.058430880389793</v>
      </c>
      <c r="S48" s="20">
        <f t="shared" si="8"/>
        <v>1.5401699440534429E-4</v>
      </c>
    </row>
    <row r="49" spans="3:19" x14ac:dyDescent="0.25">
      <c r="C49" s="2">
        <v>0.75619645000000002</v>
      </c>
      <c r="D49">
        <v>205.660079</v>
      </c>
      <c r="E49">
        <f t="shared" si="0"/>
        <v>202.13501882799514</v>
      </c>
      <c r="F49">
        <f t="shared" si="1"/>
        <v>12.426049216254908</v>
      </c>
      <c r="G49" s="20">
        <f t="shared" si="2"/>
        <v>2.9378733712445341E-4</v>
      </c>
      <c r="I49" s="2">
        <v>0.75689605000000004</v>
      </c>
      <c r="J49">
        <v>236.52704700000001</v>
      </c>
      <c r="K49">
        <f t="shared" si="3"/>
        <v>235.55931499702922</v>
      </c>
      <c r="L49">
        <f t="shared" si="4"/>
        <v>0.93650522957385984</v>
      </c>
      <c r="M49" s="20">
        <f t="shared" si="5"/>
        <v>1.673973534100584E-5</v>
      </c>
      <c r="O49" s="2">
        <v>0.74950687999999999</v>
      </c>
      <c r="P49">
        <v>280.78511400000002</v>
      </c>
      <c r="Q49">
        <f t="shared" si="6"/>
        <v>277.18815340905883</v>
      </c>
      <c r="R49">
        <f t="shared" si="7"/>
        <v>12.938125492784023</v>
      </c>
      <c r="S49" s="20">
        <f t="shared" si="8"/>
        <v>1.6410552388631069E-4</v>
      </c>
    </row>
    <row r="50" spans="3:19" x14ac:dyDescent="0.25">
      <c r="C50" s="2">
        <v>0.76202886999999997</v>
      </c>
      <c r="D50">
        <v>206.093558</v>
      </c>
      <c r="E50">
        <f t="shared" si="0"/>
        <v>202.62756894290419</v>
      </c>
      <c r="F50">
        <f t="shared" si="1"/>
        <v>12.01308014390791</v>
      </c>
      <c r="G50" s="20">
        <f t="shared" si="2"/>
        <v>2.8283004361442167E-4</v>
      </c>
      <c r="I50" s="2">
        <v>0.76212250999999998</v>
      </c>
      <c r="J50">
        <v>236.99346399999999</v>
      </c>
      <c r="K50">
        <f t="shared" si="3"/>
        <v>236.27461997211572</v>
      </c>
      <c r="L50">
        <f t="shared" si="4"/>
        <v>0.51673673642488605</v>
      </c>
      <c r="M50" s="20">
        <f t="shared" si="5"/>
        <v>9.2001858462216534E-6</v>
      </c>
      <c r="O50" s="2">
        <v>0.75503766000000005</v>
      </c>
      <c r="P50">
        <v>281.67850299999998</v>
      </c>
      <c r="Q50">
        <f t="shared" si="6"/>
        <v>278.17984682172988</v>
      </c>
      <c r="R50">
        <f t="shared" si="7"/>
        <v>12.240595053747514</v>
      </c>
      <c r="S50" s="20">
        <f t="shared" si="8"/>
        <v>1.5427484643152844E-4</v>
      </c>
    </row>
    <row r="51" spans="3:19" x14ac:dyDescent="0.25">
      <c r="C51" s="2">
        <v>0.76725578000000005</v>
      </c>
      <c r="D51">
        <v>206.71172100000001</v>
      </c>
      <c r="E51">
        <f t="shared" si="0"/>
        <v>203.17282135123347</v>
      </c>
      <c r="F51">
        <f t="shared" si="1"/>
        <v>12.523810724039977</v>
      </c>
      <c r="G51" s="20">
        <f t="shared" si="2"/>
        <v>2.9309356935026314E-4</v>
      </c>
      <c r="I51" s="2">
        <v>0.76734897000000002</v>
      </c>
      <c r="J51">
        <v>237.462919</v>
      </c>
      <c r="K51">
        <f t="shared" si="3"/>
        <v>237.10933353401413</v>
      </c>
      <c r="L51">
        <f t="shared" si="4"/>
        <v>0.12502268175644682</v>
      </c>
      <c r="M51" s="20">
        <f t="shared" si="5"/>
        <v>2.217160875177756E-6</v>
      </c>
      <c r="O51" s="2">
        <v>0.76087167</v>
      </c>
      <c r="P51">
        <v>282.64121699999998</v>
      </c>
      <c r="Q51">
        <f t="shared" si="6"/>
        <v>279.41379701064659</v>
      </c>
      <c r="R51">
        <f t="shared" si="7"/>
        <v>10.416239787677856</v>
      </c>
      <c r="S51" s="20">
        <f t="shared" si="8"/>
        <v>1.3038870746022427E-4</v>
      </c>
    </row>
    <row r="52" spans="3:19" x14ac:dyDescent="0.25">
      <c r="C52" s="2">
        <v>0.77278623000000002</v>
      </c>
      <c r="D52">
        <v>207.49375800000001</v>
      </c>
      <c r="E52">
        <f t="shared" si="0"/>
        <v>203.88856312696157</v>
      </c>
      <c r="F52">
        <f t="shared" si="1"/>
        <v>12.997430072582672</v>
      </c>
      <c r="G52" s="20">
        <f t="shared" si="2"/>
        <v>3.0188908888658023E-4</v>
      </c>
      <c r="I52" s="2">
        <v>0.77318198000000005</v>
      </c>
      <c r="J52">
        <v>238.09389999999999</v>
      </c>
      <c r="K52">
        <f t="shared" si="3"/>
        <v>238.21766851970159</v>
      </c>
      <c r="L52">
        <f t="shared" si="4"/>
        <v>1.5318646469125147E-2</v>
      </c>
      <c r="M52" s="20">
        <f t="shared" si="5"/>
        <v>2.702239610241547E-7</v>
      </c>
      <c r="O52" s="2">
        <v>0.76579693999999998</v>
      </c>
      <c r="P52">
        <v>283.716252</v>
      </c>
      <c r="Q52">
        <f t="shared" si="6"/>
        <v>280.64039513598613</v>
      </c>
      <c r="R52">
        <f t="shared" si="7"/>
        <v>9.460895447901251</v>
      </c>
      <c r="S52" s="20">
        <f t="shared" si="8"/>
        <v>1.1753408077723266E-4</v>
      </c>
    </row>
    <row r="53" spans="3:19" x14ac:dyDescent="0.25">
      <c r="C53" s="2">
        <v>0.77801350999999996</v>
      </c>
      <c r="D53">
        <v>208.234712</v>
      </c>
      <c r="E53">
        <f t="shared" si="0"/>
        <v>204.73098161053792</v>
      </c>
      <c r="F53">
        <f t="shared" si="1"/>
        <v>12.276126642040083</v>
      </c>
      <c r="G53" s="20">
        <f t="shared" si="2"/>
        <v>2.8310993290925362E-4</v>
      </c>
      <c r="I53" s="2">
        <v>0.77810606999999998</v>
      </c>
      <c r="J53">
        <v>238.77696900000001</v>
      </c>
      <c r="K53">
        <f t="shared" si="3"/>
        <v>239.33357077621656</v>
      </c>
      <c r="L53">
        <f t="shared" si="4"/>
        <v>0.30980553728742166</v>
      </c>
      <c r="M53" s="20">
        <f t="shared" si="5"/>
        <v>5.4338082117808972E-6</v>
      </c>
      <c r="O53" s="2">
        <v>0.77132858999999998</v>
      </c>
      <c r="P53">
        <v>284.89561800000001</v>
      </c>
      <c r="Q53">
        <f t="shared" si="6"/>
        <v>282.26547894206857</v>
      </c>
      <c r="R53">
        <f t="shared" si="7"/>
        <v>6.9176314640565053</v>
      </c>
      <c r="S53" s="20">
        <f t="shared" si="8"/>
        <v>8.5228703609558344E-5</v>
      </c>
    </row>
    <row r="54" spans="3:19" x14ac:dyDescent="0.25">
      <c r="C54" s="2">
        <v>0.78354345999999997</v>
      </c>
      <c r="D54">
        <v>208.85356400000001</v>
      </c>
      <c r="E54">
        <f t="shared" si="0"/>
        <v>205.84147968522365</v>
      </c>
      <c r="F54">
        <f t="shared" si="1"/>
        <v>9.0726519193217712</v>
      </c>
      <c r="G54" s="20">
        <f t="shared" si="2"/>
        <v>2.079938374482764E-4</v>
      </c>
      <c r="I54" s="2">
        <v>0.78333308000000001</v>
      </c>
      <c r="J54">
        <v>239.42641</v>
      </c>
      <c r="K54">
        <f t="shared" si="3"/>
        <v>240.74093295001953</v>
      </c>
      <c r="L54">
        <f t="shared" si="4"/>
        <v>1.7279705861280288</v>
      </c>
      <c r="M54" s="20">
        <f t="shared" si="5"/>
        <v>3.0143400106949463E-5</v>
      </c>
      <c r="O54" s="2">
        <v>0.77625434000000004</v>
      </c>
      <c r="P54">
        <v>286.13079900000002</v>
      </c>
      <c r="Q54">
        <f t="shared" si="6"/>
        <v>283.97846756605821</v>
      </c>
      <c r="R54">
        <f t="shared" si="7"/>
        <v>4.6325306015340111</v>
      </c>
      <c r="S54" s="20">
        <f t="shared" si="8"/>
        <v>5.6583405438587038E-5</v>
      </c>
    </row>
    <row r="55" spans="3:19" x14ac:dyDescent="0.25">
      <c r="C55" s="2">
        <v>0.78846742999999997</v>
      </c>
      <c r="D55">
        <v>209.499278</v>
      </c>
      <c r="E55">
        <f t="shared" si="0"/>
        <v>207.06226451499114</v>
      </c>
      <c r="F55">
        <f t="shared" si="1"/>
        <v>5.9390347261150378</v>
      </c>
      <c r="G55" s="20">
        <f t="shared" si="2"/>
        <v>1.3531651475500619E-4</v>
      </c>
      <c r="I55" s="2">
        <v>0.78825756999999996</v>
      </c>
      <c r="J55">
        <v>240.246748</v>
      </c>
      <c r="K55">
        <f t="shared" si="3"/>
        <v>242.32122099352222</v>
      </c>
      <c r="L55">
        <f t="shared" si="4"/>
        <v>4.3034382008530452</v>
      </c>
      <c r="M55" s="20">
        <f t="shared" si="5"/>
        <v>7.4559079090354507E-5</v>
      </c>
      <c r="O55" s="2">
        <v>0.78118065000000003</v>
      </c>
      <c r="P55">
        <v>287.54596700000002</v>
      </c>
      <c r="Q55">
        <f t="shared" si="6"/>
        <v>285.99231833695114</v>
      </c>
      <c r="R55">
        <f t="shared" si="7"/>
        <v>2.4138241681935577</v>
      </c>
      <c r="S55" s="20">
        <f t="shared" si="8"/>
        <v>2.9193829670063171E-5</v>
      </c>
    </row>
    <row r="56" spans="3:19" x14ac:dyDescent="0.25">
      <c r="C56" s="2">
        <v>0.79308882000000003</v>
      </c>
      <c r="D56">
        <v>210.29300900000001</v>
      </c>
      <c r="E56">
        <f t="shared" si="0"/>
        <v>208.44661462123713</v>
      </c>
      <c r="F56">
        <f t="shared" si="1"/>
        <v>3.4091722019271642</v>
      </c>
      <c r="G56" s="20">
        <f t="shared" si="2"/>
        <v>7.7090217004466068E-5</v>
      </c>
      <c r="I56" s="2">
        <v>0.79318325000000001</v>
      </c>
      <c r="J56">
        <v>241.45601300000001</v>
      </c>
      <c r="K56">
        <f t="shared" si="3"/>
        <v>244.1993025811654</v>
      </c>
      <c r="L56">
        <f t="shared" si="4"/>
        <v>7.5256377261305536</v>
      </c>
      <c r="M56" s="20">
        <f t="shared" si="5"/>
        <v>1.2908246726523845E-4</v>
      </c>
      <c r="O56" s="2">
        <v>0.78610754000000005</v>
      </c>
      <c r="P56">
        <v>289.158637</v>
      </c>
      <c r="Q56">
        <f t="shared" si="6"/>
        <v>288.36323154985632</v>
      </c>
      <c r="R56">
        <f t="shared" si="7"/>
        <v>0.6326698301182635</v>
      </c>
      <c r="S56" s="20">
        <f t="shared" si="8"/>
        <v>7.5666698817726815E-6</v>
      </c>
    </row>
    <row r="57" spans="3:19" x14ac:dyDescent="0.25">
      <c r="C57" s="2">
        <v>0.79740809999999995</v>
      </c>
      <c r="D57">
        <v>211.39186599999999</v>
      </c>
      <c r="E57">
        <f t="shared" si="0"/>
        <v>209.98568429843812</v>
      </c>
      <c r="F57">
        <f t="shared" si="1"/>
        <v>1.9773469778074562</v>
      </c>
      <c r="G57" s="20">
        <f t="shared" si="2"/>
        <v>4.4249293367957588E-5</v>
      </c>
      <c r="I57" s="2">
        <v>0.79780547999999996</v>
      </c>
      <c r="J57">
        <v>242.52964299999999</v>
      </c>
      <c r="K57">
        <f t="shared" si="3"/>
        <v>246.28369481331529</v>
      </c>
      <c r="L57">
        <f t="shared" si="4"/>
        <v>14.092905017055893</v>
      </c>
      <c r="M57" s="20">
        <f t="shared" si="5"/>
        <v>2.3959120397111787E-4</v>
      </c>
      <c r="O57" s="2">
        <v>0.79073143000000001</v>
      </c>
      <c r="P57">
        <v>290.77597900000001</v>
      </c>
      <c r="Q57">
        <f t="shared" si="6"/>
        <v>290.97073823492821</v>
      </c>
      <c r="R57">
        <f t="shared" si="7"/>
        <v>3.7931159589817416E-2</v>
      </c>
      <c r="S57" s="20">
        <f t="shared" si="8"/>
        <v>4.4862044979931137E-7</v>
      </c>
    </row>
    <row r="58" spans="3:19" x14ac:dyDescent="0.25">
      <c r="C58" s="2">
        <v>0.80172832999999999</v>
      </c>
      <c r="D58">
        <v>212.80493899999999</v>
      </c>
      <c r="E58">
        <f t="shared" si="0"/>
        <v>211.79999217574192</v>
      </c>
      <c r="F58">
        <f t="shared" si="1"/>
        <v>1.0099181195863804</v>
      </c>
      <c r="G58" s="20">
        <f t="shared" si="2"/>
        <v>2.230091886320976E-5</v>
      </c>
      <c r="I58" s="2">
        <v>0.80187452000000004</v>
      </c>
      <c r="J58">
        <v>243.968096</v>
      </c>
      <c r="K58">
        <f t="shared" si="3"/>
        <v>248.42165697306473</v>
      </c>
      <c r="L58">
        <f t="shared" si="4"/>
        <v>19.834205340805223</v>
      </c>
      <c r="M58" s="20">
        <f t="shared" si="5"/>
        <v>3.3323355894835288E-4</v>
      </c>
      <c r="O58" s="2">
        <v>0.79565889999999995</v>
      </c>
      <c r="P58">
        <v>292.57703600000002</v>
      </c>
      <c r="Q58">
        <f t="shared" si="6"/>
        <v>294.2283924355329</v>
      </c>
      <c r="R58">
        <f t="shared" si="7"/>
        <v>2.7269780771758434</v>
      </c>
      <c r="S58" s="20">
        <f t="shared" si="8"/>
        <v>3.185672853685148E-5</v>
      </c>
    </row>
    <row r="59" spans="3:19" x14ac:dyDescent="0.25">
      <c r="C59" s="2">
        <v>0.80613444999999995</v>
      </c>
      <c r="D59">
        <v>214.528311</v>
      </c>
      <c r="E59">
        <f t="shared" si="0"/>
        <v>213.97683197612315</v>
      </c>
      <c r="F59">
        <f t="shared" si="1"/>
        <v>0.30412911377616464</v>
      </c>
      <c r="G59" s="20">
        <f t="shared" si="2"/>
        <v>6.608285068838087E-6</v>
      </c>
      <c r="I59" s="2">
        <v>0.80579696999999995</v>
      </c>
      <c r="J59">
        <v>245.79703599999999</v>
      </c>
      <c r="K59">
        <f t="shared" si="3"/>
        <v>250.79384713182714</v>
      </c>
      <c r="L59">
        <f t="shared" si="4"/>
        <v>24.968121487151663</v>
      </c>
      <c r="M59" s="20">
        <f t="shared" si="5"/>
        <v>4.1326876816828522E-4</v>
      </c>
      <c r="O59" s="2">
        <v>0.79953021000000002</v>
      </c>
      <c r="P59">
        <v>294.61000899999999</v>
      </c>
      <c r="Q59">
        <f t="shared" si="6"/>
        <v>297.18977193187061</v>
      </c>
      <c r="R59">
        <f t="shared" si="7"/>
        <v>6.6551767846536896</v>
      </c>
      <c r="S59" s="20">
        <f t="shared" si="8"/>
        <v>7.6676909766352512E-5</v>
      </c>
    </row>
    <row r="60" spans="3:19" x14ac:dyDescent="0.25">
      <c r="C60" s="2">
        <v>0.81007985000000005</v>
      </c>
      <c r="D60">
        <v>216.50997699999999</v>
      </c>
      <c r="E60">
        <f t="shared" si="0"/>
        <v>216.24643923892259</v>
      </c>
      <c r="F60">
        <f t="shared" si="1"/>
        <v>6.9452151513689539E-2</v>
      </c>
      <c r="G60" s="20">
        <f t="shared" si="2"/>
        <v>1.481596270918824E-6</v>
      </c>
      <c r="I60" s="2">
        <v>0.80926593999999996</v>
      </c>
      <c r="J60">
        <v>247.919354</v>
      </c>
      <c r="K60">
        <f t="shared" si="3"/>
        <v>253.18275640024808</v>
      </c>
      <c r="L60">
        <f t="shared" si="4"/>
        <v>27.70340482693728</v>
      </c>
      <c r="M60" s="20">
        <f t="shared" si="5"/>
        <v>4.5072566189997105E-4</v>
      </c>
      <c r="O60" s="2">
        <v>0.80274683000000002</v>
      </c>
      <c r="P60">
        <v>296.61468200000002</v>
      </c>
      <c r="Q60">
        <f t="shared" si="6"/>
        <v>299.95735275127367</v>
      </c>
      <c r="R60">
        <f t="shared" si="7"/>
        <v>11.173447751420404</v>
      </c>
      <c r="S60" s="20">
        <f t="shared" si="8"/>
        <v>1.2699947164312089E-4</v>
      </c>
    </row>
    <row r="61" spans="3:19" x14ac:dyDescent="0.25">
      <c r="C61" s="2">
        <v>0.81343794000000003</v>
      </c>
      <c r="D61">
        <v>218.55514700000001</v>
      </c>
      <c r="E61">
        <f t="shared" si="0"/>
        <v>218.44813889941221</v>
      </c>
      <c r="F61">
        <f t="shared" si="1"/>
        <v>1.1450733591406791E-2</v>
      </c>
      <c r="G61" s="20">
        <f t="shared" si="2"/>
        <v>2.397238441871839E-7</v>
      </c>
      <c r="I61" s="2">
        <v>0.81230223999999995</v>
      </c>
      <c r="J61">
        <v>249.89895100000001</v>
      </c>
      <c r="K61">
        <f t="shared" si="3"/>
        <v>255.52689184924765</v>
      </c>
      <c r="L61">
        <f t="shared" si="4"/>
        <v>31.673718202630205</v>
      </c>
      <c r="M61" s="20">
        <f t="shared" si="5"/>
        <v>5.0718941624689211E-4</v>
      </c>
      <c r="O61" s="2">
        <v>0.80518201</v>
      </c>
      <c r="P61">
        <v>298.80923799999999</v>
      </c>
      <c r="Q61">
        <f t="shared" si="6"/>
        <v>302.25844092224543</v>
      </c>
      <c r="R61">
        <f t="shared" si="7"/>
        <v>11.897000798826438</v>
      </c>
      <c r="S61" s="20">
        <f t="shared" si="8"/>
        <v>1.3324454885317062E-4</v>
      </c>
    </row>
    <row r="62" spans="3:19" x14ac:dyDescent="0.25">
      <c r="C62" s="2">
        <v>0.81736260000000005</v>
      </c>
      <c r="D62">
        <v>221.112707</v>
      </c>
      <c r="E62">
        <f t="shared" si="0"/>
        <v>221.37571737732171</v>
      </c>
      <c r="F62">
        <f t="shared" si="1"/>
        <v>6.9174458578906084E-2</v>
      </c>
      <c r="G62" s="20">
        <f t="shared" si="2"/>
        <v>1.4148759535323586E-6</v>
      </c>
      <c r="I62" s="2">
        <v>0.81533946000000002</v>
      </c>
      <c r="J62">
        <v>252.18204</v>
      </c>
      <c r="K62">
        <f t="shared" si="3"/>
        <v>258.13637797985916</v>
      </c>
      <c r="L62">
        <f t="shared" si="4"/>
        <v>35.454140778393281</v>
      </c>
      <c r="M62" s="20">
        <f t="shared" si="5"/>
        <v>5.5749202312567838E-4</v>
      </c>
      <c r="O62" s="2">
        <v>0.80739943000000003</v>
      </c>
      <c r="P62">
        <v>301.34688499999999</v>
      </c>
      <c r="Q62">
        <f t="shared" si="6"/>
        <v>304.52217960418528</v>
      </c>
      <c r="R62">
        <f t="shared" si="7"/>
        <v>10.082495823368259</v>
      </c>
      <c r="S62" s="20">
        <f t="shared" si="8"/>
        <v>1.1102854221917954E-4</v>
      </c>
    </row>
    <row r="63" spans="3:19" x14ac:dyDescent="0.25">
      <c r="C63" s="2">
        <v>0.82053385000000001</v>
      </c>
      <c r="D63">
        <v>223.80836099999999</v>
      </c>
      <c r="E63">
        <f t="shared" si="0"/>
        <v>224.05333053993138</v>
      </c>
      <c r="F63">
        <f t="shared" si="1"/>
        <v>6.001007549419668E-2</v>
      </c>
      <c r="G63" s="20">
        <f t="shared" si="2"/>
        <v>1.1980406649526185E-6</v>
      </c>
      <c r="I63" s="2">
        <v>0.81807786999999998</v>
      </c>
      <c r="J63">
        <v>254.67995099999999</v>
      </c>
      <c r="K63">
        <f t="shared" si="3"/>
        <v>260.74126910351407</v>
      </c>
      <c r="L63">
        <f t="shared" si="4"/>
        <v>36.739577151987554</v>
      </c>
      <c r="M63" s="20">
        <f t="shared" si="5"/>
        <v>5.6642790189355115E-4</v>
      </c>
      <c r="O63" s="2">
        <v>0.80906233000000005</v>
      </c>
      <c r="P63">
        <v>303.81541099999998</v>
      </c>
      <c r="Q63">
        <f t="shared" si="6"/>
        <v>306.3328861552618</v>
      </c>
      <c r="R63">
        <f t="shared" si="7"/>
        <v>6.3376811573605272</v>
      </c>
      <c r="S63" s="20">
        <f t="shared" si="8"/>
        <v>6.8661104801612713E-5</v>
      </c>
    </row>
    <row r="64" spans="3:19" x14ac:dyDescent="0.25">
      <c r="C64" s="2">
        <v>0.82325468000000002</v>
      </c>
      <c r="D64">
        <v>226.629672</v>
      </c>
      <c r="E64">
        <f t="shared" si="0"/>
        <v>226.59785713572671</v>
      </c>
      <c r="F64">
        <f t="shared" si="1"/>
        <v>1.0121855887276418E-3</v>
      </c>
      <c r="G64" s="20">
        <f t="shared" si="2"/>
        <v>1.9707276465030803E-8</v>
      </c>
      <c r="I64" s="2">
        <v>0.82063746999999998</v>
      </c>
      <c r="J64">
        <v>257.531272</v>
      </c>
      <c r="K64">
        <f t="shared" si="3"/>
        <v>263.41532309547699</v>
      </c>
      <c r="L64">
        <f t="shared" si="4"/>
        <v>34.622057294183982</v>
      </c>
      <c r="M64" s="20">
        <f t="shared" si="5"/>
        <v>5.2202695067012994E-4</v>
      </c>
      <c r="O64" s="2">
        <v>0.81070653000000004</v>
      </c>
      <c r="P64">
        <v>306.72324700000001</v>
      </c>
      <c r="Q64">
        <f t="shared" si="6"/>
        <v>308.22466664273509</v>
      </c>
      <c r="R64">
        <f t="shared" si="7"/>
        <v>2.2542609435907131</v>
      </c>
      <c r="S64" s="20">
        <f t="shared" si="8"/>
        <v>2.3961323392005967E-5</v>
      </c>
    </row>
    <row r="65" spans="3:19" x14ac:dyDescent="0.25">
      <c r="C65" s="2">
        <v>0.82633080000000003</v>
      </c>
      <c r="D65">
        <v>229.61881299999999</v>
      </c>
      <c r="E65">
        <f t="shared" si="0"/>
        <v>229.7784226072595</v>
      </c>
      <c r="F65">
        <f t="shared" si="1"/>
        <v>2.5475226729535564E-2</v>
      </c>
      <c r="G65" s="20">
        <f t="shared" si="2"/>
        <v>4.831735175043887E-7</v>
      </c>
      <c r="I65" s="2">
        <v>0.82301000999999996</v>
      </c>
      <c r="J65">
        <v>260.49561199999999</v>
      </c>
      <c r="K65">
        <f t="shared" si="3"/>
        <v>266.12104957916551</v>
      </c>
      <c r="L65">
        <f t="shared" si="4"/>
        <v>31.645547957087633</v>
      </c>
      <c r="M65" s="20">
        <f t="shared" si="5"/>
        <v>4.6634980113945135E-4</v>
      </c>
      <c r="O65" s="2">
        <v>0.81263076000000001</v>
      </c>
      <c r="P65">
        <v>309.93934999999999</v>
      </c>
      <c r="Q65">
        <f t="shared" si="6"/>
        <v>310.57465679006225</v>
      </c>
      <c r="R65">
        <f t="shared" si="7"/>
        <v>0.40361471749921135</v>
      </c>
      <c r="S65" s="20">
        <f t="shared" si="8"/>
        <v>4.2015889114654538E-6</v>
      </c>
    </row>
    <row r="66" spans="3:19" x14ac:dyDescent="0.25">
      <c r="C66" s="2">
        <v>0.82854985000000003</v>
      </c>
      <c r="D66">
        <v>232.69483399999999</v>
      </c>
      <c r="E66">
        <f t="shared" si="0"/>
        <v>232.29209065223966</v>
      </c>
      <c r="F66">
        <f t="shared" si="1"/>
        <v>0.16220220416519091</v>
      </c>
      <c r="G66" s="20">
        <f t="shared" si="2"/>
        <v>2.9955961798674193E-6</v>
      </c>
      <c r="I66" s="2">
        <v>0.82467440999999997</v>
      </c>
      <c r="J66">
        <v>263.457267</v>
      </c>
      <c r="K66">
        <f t="shared" si="3"/>
        <v>268.16095644051916</v>
      </c>
      <c r="L66">
        <f t="shared" si="4"/>
        <v>22.12469435285141</v>
      </c>
      <c r="M66" s="20">
        <f t="shared" si="5"/>
        <v>3.1875493340094749E-4</v>
      </c>
      <c r="O66" s="2">
        <v>0.81421237999999996</v>
      </c>
      <c r="P66">
        <v>313.224425</v>
      </c>
      <c r="Q66">
        <f t="shared" si="6"/>
        <v>312.62281732691571</v>
      </c>
      <c r="R66">
        <f t="shared" si="7"/>
        <v>0.36193179231389194</v>
      </c>
      <c r="S66" s="20">
        <f t="shared" si="8"/>
        <v>3.6890580750567356E-6</v>
      </c>
    </row>
    <row r="67" spans="3:19" x14ac:dyDescent="0.25">
      <c r="C67" s="2">
        <v>0.83127240999999996</v>
      </c>
      <c r="D67">
        <v>236.085071</v>
      </c>
      <c r="E67">
        <f t="shared" si="0"/>
        <v>235.65195433042351</v>
      </c>
      <c r="F67">
        <f t="shared" si="1"/>
        <v>0.18759004946503222</v>
      </c>
      <c r="G67" s="20">
        <f t="shared" si="2"/>
        <v>3.3656794250606027E-6</v>
      </c>
      <c r="I67" s="2">
        <v>0.82635559000000003</v>
      </c>
      <c r="J67">
        <v>266.724851</v>
      </c>
      <c r="K67">
        <f t="shared" si="3"/>
        <v>270.34923317631069</v>
      </c>
      <c r="L67">
        <f t="shared" si="4"/>
        <v>13.136146159958608</v>
      </c>
      <c r="M67" s="20">
        <f t="shared" si="5"/>
        <v>1.846464700956391E-4</v>
      </c>
      <c r="O67" s="2">
        <v>0.81583609000000001</v>
      </c>
      <c r="P67">
        <v>316.06784399999998</v>
      </c>
      <c r="Q67">
        <f t="shared" si="6"/>
        <v>314.84169317562828</v>
      </c>
      <c r="R67">
        <f t="shared" si="7"/>
        <v>1.5034458441074003</v>
      </c>
      <c r="S67" s="20">
        <f t="shared" si="8"/>
        <v>1.5049676371200416E-5</v>
      </c>
    </row>
    <row r="68" spans="3:19" x14ac:dyDescent="0.25">
      <c r="C68" s="2">
        <v>0.83330305999999998</v>
      </c>
      <c r="D68">
        <v>239.17893000000001</v>
      </c>
      <c r="E68">
        <f t="shared" ref="E68:E88" si="9">IF(C68&lt;F$1,$X$5+D$1^2*$X$4/((-$X$6*(C68/E$1-1)^$X$7+1)),$X$5+20*10^4*(C68-F$1)^4+D$1^2*$X$4/((-$X$6*(C68/E$1-1)^$X$7+1)))</f>
        <v>238.3733348803384</v>
      </c>
      <c r="F68">
        <f t="shared" ref="F68:F88" si="10">(E68-D68)^2</f>
        <v>0.64898349682259338</v>
      </c>
      <c r="G68" s="20">
        <f t="shared" ref="G68:G88" si="11">((E68-D68)/D68)^2</f>
        <v>1.1344564163893804E-5</v>
      </c>
      <c r="I68" s="2">
        <v>0.82804354999999996</v>
      </c>
      <c r="J68">
        <v>269.65675399999998</v>
      </c>
      <c r="K68">
        <f t="shared" ref="K68:K85" si="12">IF(I68&lt;L$1,$X$5+J$1^2*$X$4/((-$X$6*(I68/K$1-1)^$X$7+1)),$X$5+20*10^4*(I68-L$1)^4+J$1^2*$X$4/((-$X$6*(I68/K$1-1)^$X$7+1)))</f>
        <v>272.68449520085898</v>
      </c>
      <c r="L68">
        <f t="shared" ref="L68:L85" si="13">(K68-J68)^2</f>
        <v>9.1672167793790855</v>
      </c>
      <c r="M68" s="20">
        <f t="shared" ref="M68:M85" si="14">((K68-J68)/J68)^2</f>
        <v>1.2607091258805248E-4</v>
      </c>
      <c r="O68" s="2">
        <v>0.81738049000000002</v>
      </c>
      <c r="P68">
        <v>319.02532000000002</v>
      </c>
      <c r="Q68">
        <f t="shared" ref="Q68:Q70" si="15">IF(O68&lt;R$1,$X$5+P$1^2*$X$4/((-$X$6*(O68/Q$1-1)^$X$7+1)),$X$5+20*10^4*(O68-R$1)^4+P$1^2*$X$4/((-$X$6*(O68/Q$1-1)^$X$7+1)))</f>
        <v>317.06778427667496</v>
      </c>
      <c r="R68">
        <f t="shared" ref="R68:R70" si="16">(Q68-P68)^2</f>
        <v>3.831946108093788</v>
      </c>
      <c r="S68" s="20">
        <f t="shared" ref="S68:S70" si="17">((Q68-P68)/P68)^2</f>
        <v>3.7650355972146725E-5</v>
      </c>
    </row>
    <row r="69" spans="3:19" x14ac:dyDescent="0.25">
      <c r="C69" s="2">
        <v>0.83539730000000001</v>
      </c>
      <c r="D69">
        <v>242.52923699999999</v>
      </c>
      <c r="E69">
        <f t="shared" si="9"/>
        <v>241.39005681900125</v>
      </c>
      <c r="F69">
        <f t="shared" si="10"/>
        <v>1.2977314847803445</v>
      </c>
      <c r="G69" s="20">
        <f t="shared" si="11"/>
        <v>2.2062597419546765E-5</v>
      </c>
      <c r="I69" s="2">
        <v>0.82990881000000005</v>
      </c>
      <c r="J69">
        <v>273.158141</v>
      </c>
      <c r="K69">
        <f t="shared" si="12"/>
        <v>275.4379447801407</v>
      </c>
      <c r="L69">
        <f t="shared" si="13"/>
        <v>5.1975052759438078</v>
      </c>
      <c r="M69" s="20">
        <f t="shared" si="14"/>
        <v>6.9657300852647889E-5</v>
      </c>
      <c r="O69" s="2">
        <v>0.81873720999999999</v>
      </c>
      <c r="P69">
        <v>321.83093000000002</v>
      </c>
      <c r="Q69">
        <f t="shared" si="15"/>
        <v>319.12155309258281</v>
      </c>
      <c r="R69">
        <f t="shared" si="16"/>
        <v>7.3407232264456379</v>
      </c>
      <c r="S69" s="20">
        <f t="shared" si="17"/>
        <v>7.0873403546106644E-5</v>
      </c>
    </row>
    <row r="70" spans="3:19" x14ac:dyDescent="0.25">
      <c r="C70" s="2">
        <v>0.83715443</v>
      </c>
      <c r="D70">
        <v>245.583688</v>
      </c>
      <c r="E70">
        <f t="shared" si="9"/>
        <v>244.09896575731369</v>
      </c>
      <c r="F70">
        <f t="shared" si="10"/>
        <v>2.2044001379274443</v>
      </c>
      <c r="G70" s="20">
        <f t="shared" si="11"/>
        <v>3.6550337837094191E-5</v>
      </c>
      <c r="I70" s="2">
        <v>0.83149828999999997</v>
      </c>
      <c r="J70">
        <v>276.46925499999998</v>
      </c>
      <c r="K70">
        <f t="shared" si="12"/>
        <v>277.93818389914799</v>
      </c>
      <c r="L70">
        <f t="shared" si="13"/>
        <v>2.1577521107521878</v>
      </c>
      <c r="M70" s="20">
        <f t="shared" si="14"/>
        <v>2.8229804182023158E-5</v>
      </c>
      <c r="O70" s="2">
        <v>0.81987792999999998</v>
      </c>
      <c r="P70">
        <v>324.43398500000001</v>
      </c>
      <c r="Q70">
        <f t="shared" si="15"/>
        <v>320.92301736392642</v>
      </c>
      <c r="R70">
        <f t="shared" si="16"/>
        <v>12.326893741556155</v>
      </c>
      <c r="S70" s="20">
        <f t="shared" si="17"/>
        <v>1.1711188474614535E-4</v>
      </c>
    </row>
    <row r="71" spans="3:19" x14ac:dyDescent="0.25">
      <c r="C71" s="2">
        <v>0.83884860000000006</v>
      </c>
      <c r="D71">
        <v>248.59635</v>
      </c>
      <c r="E71">
        <f t="shared" si="9"/>
        <v>246.87645477997239</v>
      </c>
      <c r="F71">
        <f t="shared" si="10"/>
        <v>2.9580395678738198</v>
      </c>
      <c r="G71" s="20">
        <f t="shared" si="11"/>
        <v>4.7864605442364742E-5</v>
      </c>
      <c r="I71" s="2">
        <v>0.83308771000000004</v>
      </c>
      <c r="J71">
        <v>279.75654600000001</v>
      </c>
      <c r="K71">
        <f t="shared" si="12"/>
        <v>280.5905126669137</v>
      </c>
      <c r="L71">
        <f t="shared" si="13"/>
        <v>0.69550040152311587</v>
      </c>
      <c r="M71" s="20">
        <f t="shared" si="14"/>
        <v>8.8866253332287591E-6</v>
      </c>
    </row>
    <row r="72" spans="3:19" x14ac:dyDescent="0.25">
      <c r="C72" s="2">
        <v>0.84076731000000005</v>
      </c>
      <c r="D72">
        <v>251.56802200000001</v>
      </c>
      <c r="E72">
        <f t="shared" si="9"/>
        <v>250.23399888956723</v>
      </c>
      <c r="F72">
        <f t="shared" si="10"/>
        <v>1.7796176591687527</v>
      </c>
      <c r="G72" s="20">
        <f t="shared" si="11"/>
        <v>2.8120033678633275E-5</v>
      </c>
      <c r="I72" s="2">
        <v>0.83466183000000005</v>
      </c>
      <c r="J72">
        <v>283.23149899999999</v>
      </c>
      <c r="K72">
        <f t="shared" si="12"/>
        <v>283.37816698094372</v>
      </c>
      <c r="L72">
        <f t="shared" si="13"/>
        <v>2.1511496634111036E-2</v>
      </c>
      <c r="M72" s="20">
        <f t="shared" si="14"/>
        <v>2.6815600396913205E-7</v>
      </c>
    </row>
    <row r="73" spans="3:19" x14ac:dyDescent="0.25">
      <c r="C73" s="2">
        <v>0.84233314000000004</v>
      </c>
      <c r="D73">
        <v>254.67610999999999</v>
      </c>
      <c r="E73">
        <f t="shared" si="9"/>
        <v>253.1541217046157</v>
      </c>
      <c r="F73">
        <f t="shared" si="10"/>
        <v>2.3164483712867763</v>
      </c>
      <c r="G73" s="20">
        <f t="shared" si="11"/>
        <v>3.5714634483100456E-5</v>
      </c>
      <c r="I73" s="2">
        <v>0.83625125</v>
      </c>
      <c r="J73">
        <v>286.52283299999999</v>
      </c>
      <c r="K73">
        <f t="shared" si="12"/>
        <v>286.36746159333154</v>
      </c>
      <c r="L73">
        <f t="shared" si="13"/>
        <v>2.4140274010133061E-2</v>
      </c>
      <c r="M73" s="20">
        <f t="shared" si="14"/>
        <v>2.9405171870084777E-7</v>
      </c>
    </row>
    <row r="74" spans="3:19" x14ac:dyDescent="0.25">
      <c r="C74" s="2">
        <v>0.84403024999999998</v>
      </c>
      <c r="D74">
        <v>257.96754499999997</v>
      </c>
      <c r="E74">
        <f t="shared" si="9"/>
        <v>256.51706015494813</v>
      </c>
      <c r="F74">
        <f t="shared" si="10"/>
        <v>2.1039062857250794</v>
      </c>
      <c r="G74" s="20">
        <f t="shared" si="11"/>
        <v>3.1615223027591568E-5</v>
      </c>
      <c r="I74" s="2">
        <v>0.83751679999999995</v>
      </c>
      <c r="J74">
        <v>289.550546</v>
      </c>
      <c r="K74">
        <f t="shared" si="12"/>
        <v>288.88201888019717</v>
      </c>
      <c r="L74">
        <f t="shared" si="13"/>
        <v>0.44692850991186978</v>
      </c>
      <c r="M74" s="20">
        <f t="shared" si="14"/>
        <v>5.3307618757960642E-6</v>
      </c>
    </row>
    <row r="75" spans="3:19" x14ac:dyDescent="0.25">
      <c r="C75" s="2">
        <v>0.84541814000000004</v>
      </c>
      <c r="D75">
        <v>261.09050400000001</v>
      </c>
      <c r="E75">
        <f t="shared" si="9"/>
        <v>259.43228571433309</v>
      </c>
      <c r="F75">
        <f t="shared" si="10"/>
        <v>2.7496878829201363</v>
      </c>
      <c r="G75" s="20">
        <f t="shared" si="11"/>
        <v>4.0336781879107061E-5</v>
      </c>
      <c r="I75" s="2">
        <v>0.83878322999999999</v>
      </c>
      <c r="J75">
        <v>292.866917</v>
      </c>
      <c r="K75">
        <f t="shared" si="12"/>
        <v>291.52573029800323</v>
      </c>
      <c r="L75">
        <f t="shared" si="13"/>
        <v>1.7987817696129884</v>
      </c>
      <c r="M75" s="20">
        <f t="shared" si="14"/>
        <v>2.0971903300081113E-5</v>
      </c>
    </row>
    <row r="76" spans="3:19" x14ac:dyDescent="0.25">
      <c r="C76" s="2">
        <v>0.84683399000000004</v>
      </c>
      <c r="D76">
        <v>263.96262000000002</v>
      </c>
      <c r="E76">
        <f t="shared" si="9"/>
        <v>262.57131215965887</v>
      </c>
      <c r="F76">
        <f t="shared" si="10"/>
        <v>1.9357375065947322</v>
      </c>
      <c r="G76" s="20">
        <f t="shared" si="11"/>
        <v>2.7781878281483416E-5</v>
      </c>
      <c r="I76" s="2">
        <v>0.83974541000000003</v>
      </c>
      <c r="J76">
        <v>295.77859699999999</v>
      </c>
      <c r="K76">
        <f t="shared" si="12"/>
        <v>293.62455790730257</v>
      </c>
      <c r="L76">
        <f t="shared" si="13"/>
        <v>4.6398844128687111</v>
      </c>
      <c r="M76" s="20">
        <f t="shared" si="14"/>
        <v>5.3036355445597873E-5</v>
      </c>
    </row>
    <row r="77" spans="3:19" x14ac:dyDescent="0.25">
      <c r="C77" s="2">
        <v>0.84789694999999998</v>
      </c>
      <c r="D77">
        <v>266.46978000000001</v>
      </c>
      <c r="E77">
        <f t="shared" si="9"/>
        <v>265.04523823652772</v>
      </c>
      <c r="F77">
        <f t="shared" si="10"/>
        <v>2.0293192358767453</v>
      </c>
      <c r="G77" s="20">
        <f t="shared" si="11"/>
        <v>2.857948807622518E-5</v>
      </c>
      <c r="I77" s="2">
        <v>0.84117847999999995</v>
      </c>
      <c r="J77">
        <v>298.80728699999997</v>
      </c>
      <c r="K77">
        <f t="shared" si="12"/>
        <v>296.90427509376718</v>
      </c>
      <c r="L77">
        <f t="shared" si="13"/>
        <v>3.6214543152637617</v>
      </c>
      <c r="M77" s="20">
        <f t="shared" si="14"/>
        <v>4.0560251771558942E-5</v>
      </c>
    </row>
    <row r="78" spans="3:19" x14ac:dyDescent="0.25">
      <c r="C78" s="2">
        <v>0.84916206000000005</v>
      </c>
      <c r="D78">
        <v>269.35188399999998</v>
      </c>
      <c r="E78">
        <f t="shared" si="9"/>
        <v>268.13005781620751</v>
      </c>
      <c r="F78">
        <f t="shared" si="10"/>
        <v>1.4928592234008777</v>
      </c>
      <c r="G78" s="20">
        <f t="shared" si="11"/>
        <v>2.0576846627055779E-5</v>
      </c>
      <c r="I78" s="2">
        <v>0.84238416999999999</v>
      </c>
      <c r="J78">
        <v>301.821978</v>
      </c>
      <c r="K78">
        <f t="shared" si="12"/>
        <v>299.81534198983923</v>
      </c>
      <c r="L78">
        <f t="shared" si="13"/>
        <v>4.0265880772739564</v>
      </c>
      <c r="M78" s="20">
        <f t="shared" si="14"/>
        <v>4.4201344664349882E-5</v>
      </c>
    </row>
    <row r="79" spans="3:19" x14ac:dyDescent="0.25">
      <c r="C79" s="2">
        <v>0.85042773999999999</v>
      </c>
      <c r="D79">
        <v>272.42094500000002</v>
      </c>
      <c r="E79">
        <f t="shared" si="9"/>
        <v>271.37985257697903</v>
      </c>
      <c r="F79">
        <f t="shared" si="10"/>
        <v>1.0838734332717042</v>
      </c>
      <c r="G79" s="20">
        <f t="shared" si="11"/>
        <v>1.4604866153204116E-5</v>
      </c>
      <c r="I79" s="2">
        <v>0.84352671000000001</v>
      </c>
      <c r="J79">
        <v>305.02422200000001</v>
      </c>
      <c r="K79">
        <f t="shared" si="12"/>
        <v>302.71086656959869</v>
      </c>
      <c r="L79">
        <f t="shared" si="13"/>
        <v>5.351613347367258</v>
      </c>
      <c r="M79" s="20">
        <f t="shared" si="14"/>
        <v>5.7519628454195472E-5</v>
      </c>
    </row>
    <row r="80" spans="3:19" x14ac:dyDescent="0.25">
      <c r="C80" s="2">
        <v>0.85169276000000005</v>
      </c>
      <c r="D80">
        <v>275.27309200000002</v>
      </c>
      <c r="E80">
        <f t="shared" si="9"/>
        <v>274.80430999983804</v>
      </c>
      <c r="F80">
        <f t="shared" si="10"/>
        <v>0.21975656367586643</v>
      </c>
      <c r="G80" s="20">
        <f t="shared" si="11"/>
        <v>2.9001090811752187E-6</v>
      </c>
      <c r="I80" s="2">
        <v>0.84470111999999997</v>
      </c>
      <c r="J80">
        <v>308.28046399999999</v>
      </c>
      <c r="K80">
        <f t="shared" si="12"/>
        <v>305.83539604387374</v>
      </c>
      <c r="L80">
        <f t="shared" si="13"/>
        <v>5.9783573100754062</v>
      </c>
      <c r="M80" s="20">
        <f t="shared" si="14"/>
        <v>6.2905679818508908E-5</v>
      </c>
    </row>
    <row r="81" spans="3:13" x14ac:dyDescent="0.25">
      <c r="C81" s="2">
        <v>0.85301037000000002</v>
      </c>
      <c r="D81">
        <v>278.39739300000002</v>
      </c>
      <c r="E81">
        <f t="shared" si="9"/>
        <v>278.5742832495697</v>
      </c>
      <c r="F81">
        <f t="shared" si="10"/>
        <v>3.1290160392823917E-2</v>
      </c>
      <c r="G81" s="20">
        <f t="shared" si="11"/>
        <v>4.0371739394969745E-7</v>
      </c>
      <c r="I81" s="2">
        <v>0.84584391000000003</v>
      </c>
      <c r="J81">
        <v>311.56464499999998</v>
      </c>
      <c r="K81">
        <f t="shared" si="12"/>
        <v>309.029915718079</v>
      </c>
      <c r="L81">
        <f t="shared" si="13"/>
        <v>6.4248525326276891</v>
      </c>
      <c r="M81" s="20">
        <f t="shared" si="14"/>
        <v>6.6186105009057459E-5</v>
      </c>
    </row>
    <row r="82" spans="3:13" x14ac:dyDescent="0.25">
      <c r="C82" s="2">
        <v>0.85397252999999995</v>
      </c>
      <c r="D82">
        <v>281.305474</v>
      </c>
      <c r="E82">
        <f t="shared" si="9"/>
        <v>281.46870807535043</v>
      </c>
      <c r="F82">
        <f t="shared" si="10"/>
        <v>2.6645363355510147E-2</v>
      </c>
      <c r="G82" s="20">
        <f t="shared" si="11"/>
        <v>3.3671718373726935E-7</v>
      </c>
      <c r="I82" s="2">
        <v>0.84700204000000001</v>
      </c>
      <c r="J82">
        <v>314.67914000000002</v>
      </c>
      <c r="K82">
        <f t="shared" si="12"/>
        <v>312.43339492119571</v>
      </c>
      <c r="L82">
        <f t="shared" si="13"/>
        <v>5.0433709589737532</v>
      </c>
      <c r="M82" s="20">
        <f t="shared" si="14"/>
        <v>5.0931328454983403E-5</v>
      </c>
    </row>
    <row r="83" spans="3:13" x14ac:dyDescent="0.25">
      <c r="C83" s="2">
        <v>0.85523948000000005</v>
      </c>
      <c r="D83">
        <v>284.793812</v>
      </c>
      <c r="E83">
        <f t="shared" si="9"/>
        <v>285.47754967266502</v>
      </c>
      <c r="F83">
        <f t="shared" si="10"/>
        <v>0.46749720502137493</v>
      </c>
      <c r="G83" s="20">
        <f t="shared" si="11"/>
        <v>5.7639196933092968E-6</v>
      </c>
      <c r="I83" s="2">
        <v>0.84779981999999998</v>
      </c>
      <c r="J83">
        <v>317.33758</v>
      </c>
      <c r="K83">
        <f t="shared" si="12"/>
        <v>314.88143959135607</v>
      </c>
      <c r="L83">
        <f t="shared" si="13"/>
        <v>6.0326257069735831</v>
      </c>
      <c r="M83" s="20">
        <f t="shared" si="14"/>
        <v>5.9905040956298245E-5</v>
      </c>
    </row>
    <row r="84" spans="3:13" x14ac:dyDescent="0.25">
      <c r="C84" s="2">
        <v>0.85625465999999995</v>
      </c>
      <c r="D84">
        <v>288.117999</v>
      </c>
      <c r="E84">
        <f t="shared" si="9"/>
        <v>288.8648668284664</v>
      </c>
      <c r="F84">
        <f t="shared" si="10"/>
        <v>0.5578115531981257</v>
      </c>
      <c r="G84" s="20">
        <f t="shared" si="11"/>
        <v>6.7196511171233575E-6</v>
      </c>
      <c r="I84" s="2">
        <v>0.84876205000000005</v>
      </c>
      <c r="J84">
        <v>320.270827</v>
      </c>
      <c r="K84">
        <f t="shared" si="12"/>
        <v>317.95355897817905</v>
      </c>
      <c r="L84">
        <f t="shared" si="13"/>
        <v>5.3697310849539823</v>
      </c>
      <c r="M84" s="20">
        <f t="shared" si="14"/>
        <v>5.2350131197916523E-5</v>
      </c>
    </row>
    <row r="85" spans="3:13" x14ac:dyDescent="0.25">
      <c r="C85" s="2">
        <v>0.8575218</v>
      </c>
      <c r="D85">
        <v>291.66850099999999</v>
      </c>
      <c r="E85">
        <f t="shared" si="9"/>
        <v>293.33180657325312</v>
      </c>
      <c r="F85">
        <f t="shared" si="10"/>
        <v>2.7665854300149104</v>
      </c>
      <c r="G85" s="20">
        <f t="shared" si="11"/>
        <v>3.2521084973676135E-5</v>
      </c>
      <c r="I85" s="2">
        <v>0.84949337000000003</v>
      </c>
      <c r="J85">
        <v>322.972982</v>
      </c>
      <c r="K85">
        <f t="shared" si="12"/>
        <v>320.3806035381956</v>
      </c>
      <c r="L85">
        <f t="shared" si="13"/>
        <v>6.7204260892273524</v>
      </c>
      <c r="M85" s="20">
        <f t="shared" si="14"/>
        <v>6.4426482742678862E-5</v>
      </c>
    </row>
    <row r="86" spans="3:13" x14ac:dyDescent="0.25">
      <c r="C86" s="2">
        <v>0.85839642000000005</v>
      </c>
      <c r="D86">
        <v>294.61472400000002</v>
      </c>
      <c r="E86">
        <f t="shared" si="9"/>
        <v>296.58312166799664</v>
      </c>
      <c r="F86">
        <f t="shared" si="10"/>
        <v>3.874589379374501</v>
      </c>
      <c r="G86" s="20">
        <f t="shared" si="11"/>
        <v>4.463923959276474E-5</v>
      </c>
    </row>
    <row r="87" spans="3:13" x14ac:dyDescent="0.25">
      <c r="C87" s="2">
        <v>0.85949766000000005</v>
      </c>
      <c r="D87">
        <v>297.41541999999998</v>
      </c>
      <c r="E87">
        <f t="shared" si="9"/>
        <v>300.89028027679274</v>
      </c>
      <c r="F87">
        <f t="shared" si="10"/>
        <v>12.074653943232212</v>
      </c>
      <c r="G87" s="20">
        <f t="shared" si="11"/>
        <v>1.3650473928522374E-4</v>
      </c>
    </row>
    <row r="88" spans="3:13" x14ac:dyDescent="0.25">
      <c r="C88" s="2">
        <v>0.86033265000000003</v>
      </c>
      <c r="D88">
        <v>299.93240400000002</v>
      </c>
      <c r="E88">
        <f t="shared" si="9"/>
        <v>304.32796563397881</v>
      </c>
      <c r="F88">
        <f t="shared" si="10"/>
        <v>19.320962078106259</v>
      </c>
      <c r="G88" s="20">
        <f t="shared" si="11"/>
        <v>2.1477413133405739E-4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9AD3-15B9-EE40-A2FD-00FC84DAC80D}">
  <dimension ref="A1:AQ106"/>
  <sheetViews>
    <sheetView topLeftCell="K1" workbookViewId="0">
      <selection activeCell="X26" sqref="X26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  <col min="36" max="36" width="13" customWidth="1"/>
    <col min="39" max="39" width="20.375" customWidth="1"/>
  </cols>
  <sheetData>
    <row r="1" spans="1:43" x14ac:dyDescent="0.25">
      <c r="A1" t="s">
        <v>18</v>
      </c>
      <c r="C1" t="s">
        <v>1</v>
      </c>
      <c r="D1">
        <v>0.3</v>
      </c>
      <c r="E1">
        <v>0.3</v>
      </c>
      <c r="F1">
        <f>_xlfn.XLOOKUP(D3+20,D3:D150,C3:C150,,-1,1)-X8</f>
        <v>0.81714076367531185</v>
      </c>
      <c r="I1" t="s">
        <v>2</v>
      </c>
      <c r="J1">
        <v>0.4</v>
      </c>
      <c r="K1">
        <v>0.3</v>
      </c>
      <c r="L1">
        <f>_xlfn.XLOOKUP(J3+20,J3:J150,I3:I150,,-1,1)-X9</f>
        <v>0.81709315750677836</v>
      </c>
      <c r="O1" t="s">
        <v>3</v>
      </c>
      <c r="P1">
        <v>0.5</v>
      </c>
      <c r="Q1">
        <v>0.3</v>
      </c>
      <c r="R1">
        <f>_xlfn.XLOOKUP(P3+20,P3:P150,O3:O150,,-1,1)-X10</f>
        <v>0.74892440207117439</v>
      </c>
      <c r="W1" t="s">
        <v>32</v>
      </c>
    </row>
    <row r="2" spans="1:43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W2" t="s">
        <v>33</v>
      </c>
    </row>
    <row r="3" spans="1:43" x14ac:dyDescent="0.25">
      <c r="C3" s="10">
        <v>0.49968812283162301</v>
      </c>
      <c r="D3">
        <v>174.49295025391601</v>
      </c>
      <c r="E3">
        <f>IF(C3&lt;F$1,$X$5+D$1^2*$X$4/((-$X$6*(C3/E$1-1)^$X$7+1)),$X$5+20*10^4*(C3-F$1)^4+D$1^2*$X$4/((-$X$6*(C3/E$1-1)^$X$7+1)))</f>
        <v>175.21418141330355</v>
      </c>
      <c r="F3">
        <f>(E3-D3)^2</f>
        <v>0.52017438527149895</v>
      </c>
      <c r="G3" s="20">
        <f>((E3-D3)/D3)^2</f>
        <v>1.7084142743902254E-5</v>
      </c>
      <c r="I3" s="2">
        <v>0.49978409000000001</v>
      </c>
      <c r="J3">
        <v>206.40540100000001</v>
      </c>
      <c r="K3">
        <f>IF(I3&lt;L$1,$X$5+J$1^2*$X$4/((-$X$6*(I3/K$1-1)^$X$7+1)),$X$5+20*10^4*(I3-L$1)^4+J$1^2*$X$4/((-$X$6*(I3/K$1-1)^$X$7+1)))</f>
        <v>207.97431138759703</v>
      </c>
      <c r="L3">
        <f>(K3-J3)^2</f>
        <v>2.4614798043098149</v>
      </c>
      <c r="M3" s="20">
        <f>((K3-J3)/J3)^2</f>
        <v>5.7776890172256576E-5</v>
      </c>
      <c r="O3" s="2">
        <v>0.50024175000000004</v>
      </c>
      <c r="P3">
        <v>249.79889</v>
      </c>
      <c r="Q3">
        <f>IF(O3&lt;R$1,$X$5+P$1^2*$X$4/((-$X$6*(O3/Q$1-1)^$X$7+1)),$X$5+20*10^4*(O3-R$1)^4+P$1^2*$X$4/((-$X$6*(O3/Q$1-1)^$X$7+1)))</f>
        <v>250.09448476655442</v>
      </c>
      <c r="R3">
        <f>(Q3-P3)^2</f>
        <v>8.7376266014359605E-2</v>
      </c>
      <c r="S3" s="20">
        <f>((Q3-P3)/P3)^2</f>
        <v>1.4002722200497882E-6</v>
      </c>
      <c r="W3" t="s">
        <v>34</v>
      </c>
      <c r="AJ3" t="s">
        <v>69</v>
      </c>
      <c r="AK3" s="11" t="s">
        <v>68</v>
      </c>
      <c r="AL3" s="12">
        <v>7.99</v>
      </c>
    </row>
    <row r="4" spans="1:43" x14ac:dyDescent="0.25">
      <c r="C4" s="2">
        <v>0.504194655643315</v>
      </c>
      <c r="D4">
        <v>174.465038489736</v>
      </c>
      <c r="E4">
        <f t="shared" ref="E4:E67" si="0">IF(C4&lt;F$1,$X$5+D$1^2*$X$4/((-$X$6*(C4/E$1-1)^$X$7+1)),$X$5+20*10^4*(C4-F$1)^4+D$1^2*$X$4/((-$X$6*(C4/E$1-1)^$X$7+1)))</f>
        <v>175.21420880117884</v>
      </c>
      <c r="F4">
        <f t="shared" ref="F4:F67" si="1">(E4-D4)^2</f>
        <v>0.5612561555473603</v>
      </c>
      <c r="G4" s="20">
        <f t="shared" ref="G4:G67" si="2">((E4-D4)/D4)^2</f>
        <v>1.8439294301204145E-5</v>
      </c>
      <c r="I4" s="2">
        <v>0.50383294999999995</v>
      </c>
      <c r="J4">
        <v>206.396097</v>
      </c>
      <c r="K4">
        <f t="shared" ref="K4:K67" si="3">IF(I4&lt;L$1,$X$5+J$1^2*$X$4/((-$X$6*(I4/K$1-1)^$X$7+1)),$X$5+20*10^4*(I4-L$1)^4+J$1^2*$X$4/((-$X$6*(I4/K$1-1)^$X$7+1)))</f>
        <v>207.97435479560829</v>
      </c>
      <c r="L4">
        <f t="shared" ref="L4:L67" si="4">(K4-J4)^2</f>
        <v>2.4908976693983536</v>
      </c>
      <c r="M4" s="20">
        <f t="shared" ref="M4:M67" si="5">((K4-J4)/J4)^2</f>
        <v>5.8472670034691994E-5</v>
      </c>
      <c r="O4" s="2">
        <v>0.50474828000000005</v>
      </c>
      <c r="P4">
        <v>249.724459</v>
      </c>
      <c r="Q4">
        <f t="shared" ref="Q4:Q67" si="6">IF(O4&lt;R$1,$X$5+P$1^2*$X$4/((-$X$6*(O4/Q$1-1)^$X$7+1)),$X$5+20*10^4*(O4-R$1)^4+P$1^2*$X$4/((-$X$6*(O4/Q$1-1)^$X$7+1)))</f>
        <v>250.09456318359514</v>
      </c>
      <c r="R4">
        <f t="shared" ref="R4:R67" si="7">(Q4-P4)^2</f>
        <v>0.13697710671462934</v>
      </c>
      <c r="S4" s="20">
        <f t="shared" ref="S4:S67" si="8">((Q4-P4)/P4)^2</f>
        <v>2.1964727856974968E-6</v>
      </c>
      <c r="W4" t="s">
        <v>35</v>
      </c>
      <c r="X4">
        <v>468.00085914798649</v>
      </c>
      <c r="AJ4" t="s">
        <v>70</v>
      </c>
      <c r="AK4" s="11" t="s">
        <v>77</v>
      </c>
      <c r="AL4">
        <v>47.57</v>
      </c>
    </row>
    <row r="5" spans="1:43" x14ac:dyDescent="0.25">
      <c r="C5" s="2">
        <v>0.50915885435889796</v>
      </c>
      <c r="D5">
        <v>174.54483428402801</v>
      </c>
      <c r="E5">
        <f t="shared" si="0"/>
        <v>175.21424780815425</v>
      </c>
      <c r="F5">
        <f t="shared" si="1"/>
        <v>0.44811446628311419</v>
      </c>
      <c r="G5" s="20">
        <f t="shared" si="2"/>
        <v>1.4708722815157209E-5</v>
      </c>
      <c r="I5" s="2">
        <v>0.50879715000000003</v>
      </c>
      <c r="J5">
        <v>206.46122399999999</v>
      </c>
      <c r="K5">
        <f t="shared" si="3"/>
        <v>207.9744228104793</v>
      </c>
      <c r="L5">
        <f t="shared" si="4"/>
        <v>2.2897706400359974</v>
      </c>
      <c r="M5" s="20">
        <f t="shared" si="5"/>
        <v>5.3717400370086105E-5</v>
      </c>
      <c r="O5" s="2">
        <v>0.50925482</v>
      </c>
      <c r="P5">
        <v>249.64072300000001</v>
      </c>
      <c r="Q5">
        <f t="shared" si="6"/>
        <v>250.09466322385484</v>
      </c>
      <c r="R5">
        <f t="shared" si="7"/>
        <v>0.20606172683337237</v>
      </c>
      <c r="S5" s="20">
        <f t="shared" si="8"/>
        <v>3.3064843507445892E-6</v>
      </c>
      <c r="W5" t="s">
        <v>61</v>
      </c>
      <c r="X5">
        <v>133.09401548130575</v>
      </c>
      <c r="AJ5" t="s">
        <v>71</v>
      </c>
      <c r="AK5" s="11" t="s">
        <v>72</v>
      </c>
      <c r="AL5">
        <v>0.21</v>
      </c>
    </row>
    <row r="6" spans="1:43" x14ac:dyDescent="0.25">
      <c r="C6" s="2">
        <v>0.51412305307448103</v>
      </c>
      <c r="D6">
        <v>174.54483428402801</v>
      </c>
      <c r="E6">
        <f t="shared" si="0"/>
        <v>175.21429852861783</v>
      </c>
      <c r="F6">
        <f t="shared" si="1"/>
        <v>0.44818237478421596</v>
      </c>
      <c r="G6" s="20">
        <f t="shared" si="2"/>
        <v>1.4710951815545847E-5</v>
      </c>
      <c r="I6" s="2">
        <v>0.51330368000000004</v>
      </c>
      <c r="J6">
        <v>206.45192</v>
      </c>
      <c r="K6">
        <f t="shared" si="3"/>
        <v>207.97450213956046</v>
      </c>
      <c r="L6">
        <f t="shared" si="4"/>
        <v>2.3182563717084945</v>
      </c>
      <c r="M6" s="20">
        <f t="shared" si="5"/>
        <v>5.4390569955801785E-5</v>
      </c>
      <c r="O6" s="2">
        <v>0.51376135000000001</v>
      </c>
      <c r="P6">
        <v>249.60350800000001</v>
      </c>
      <c r="Q6">
        <f t="shared" si="6"/>
        <v>250.0947901822164</v>
      </c>
      <c r="R6">
        <f t="shared" si="7"/>
        <v>0.24135818256330299</v>
      </c>
      <c r="S6" s="20">
        <f t="shared" si="8"/>
        <v>3.8740092862580254E-6</v>
      </c>
      <c r="W6" t="s">
        <v>40</v>
      </c>
      <c r="X6">
        <v>2.8595962609675524E-4</v>
      </c>
      <c r="AJ6" t="s">
        <v>73</v>
      </c>
      <c r="AK6" s="11" t="s">
        <v>78</v>
      </c>
      <c r="AL6">
        <v>5.03</v>
      </c>
    </row>
    <row r="7" spans="1:43" x14ac:dyDescent="0.25">
      <c r="C7" s="2">
        <v>0.51908725179006399</v>
      </c>
      <c r="D7">
        <v>174.582049969601</v>
      </c>
      <c r="E7">
        <f t="shared" si="0"/>
        <v>175.21436408012869</v>
      </c>
      <c r="F7">
        <f t="shared" si="1"/>
        <v>0.39982113437242062</v>
      </c>
      <c r="G7" s="20">
        <f t="shared" si="2"/>
        <v>1.3117968071855477E-5</v>
      </c>
      <c r="I7" s="2">
        <v>0.51826788000000001</v>
      </c>
      <c r="J7">
        <v>206.45192</v>
      </c>
      <c r="K7">
        <f t="shared" si="3"/>
        <v>207.9746138901877</v>
      </c>
      <c r="L7">
        <f t="shared" si="4"/>
        <v>2.3185966832149401</v>
      </c>
      <c r="M7" s="20">
        <f t="shared" si="5"/>
        <v>5.4398554291367074E-5</v>
      </c>
      <c r="O7" s="2">
        <v>0.51826788000000001</v>
      </c>
      <c r="P7">
        <v>249.60350800000001</v>
      </c>
      <c r="Q7">
        <f t="shared" si="6"/>
        <v>250.09495049518375</v>
      </c>
      <c r="R7">
        <f t="shared" si="7"/>
        <v>0.24151572607242769</v>
      </c>
      <c r="S7" s="20">
        <f t="shared" si="8"/>
        <v>3.8765379969520509E-6</v>
      </c>
      <c r="W7" t="s">
        <v>62</v>
      </c>
      <c r="X7">
        <v>12.068395967567486</v>
      </c>
      <c r="AJ7" t="s">
        <v>76</v>
      </c>
      <c r="AK7" s="11" t="s">
        <v>79</v>
      </c>
      <c r="AL7">
        <v>30.5</v>
      </c>
    </row>
    <row r="8" spans="1:43" x14ac:dyDescent="0.25">
      <c r="C8" s="2">
        <v>0.52359378460175598</v>
      </c>
      <c r="D8">
        <v>174.41851888276901</v>
      </c>
      <c r="E8">
        <f t="shared" si="0"/>
        <v>175.21443964335666</v>
      </c>
      <c r="F8">
        <f t="shared" si="1"/>
        <v>0.63348985713442107</v>
      </c>
      <c r="G8" s="20">
        <f t="shared" si="2"/>
        <v>2.0823535961103217E-5</v>
      </c>
      <c r="I8" s="2">
        <v>0.52323207999999999</v>
      </c>
      <c r="J8">
        <v>206.54495900000001</v>
      </c>
      <c r="K8">
        <f t="shared" si="3"/>
        <v>207.97475761641493</v>
      </c>
      <c r="L8">
        <f t="shared" si="4"/>
        <v>2.0443240835020422</v>
      </c>
      <c r="M8" s="20">
        <f t="shared" si="5"/>
        <v>4.7920412201877735E-5</v>
      </c>
      <c r="O8" s="2">
        <v>0.52277441000000002</v>
      </c>
      <c r="P8">
        <v>249.64072300000001</v>
      </c>
      <c r="Q8">
        <f t="shared" si="6"/>
        <v>250.09515195386336</v>
      </c>
      <c r="R8">
        <f t="shared" si="7"/>
        <v>0.20650567410934445</v>
      </c>
      <c r="S8" s="20">
        <f t="shared" si="8"/>
        <v>3.3136079672604517E-6</v>
      </c>
      <c r="V8">
        <v>0.3</v>
      </c>
      <c r="W8" t="s">
        <v>63</v>
      </c>
      <c r="X8">
        <v>1.7870677972285091E-2</v>
      </c>
      <c r="AQ8" t="s">
        <v>87</v>
      </c>
    </row>
    <row r="9" spans="1:43" x14ac:dyDescent="0.25">
      <c r="C9" s="2">
        <v>0.52810031741344898</v>
      </c>
      <c r="D9">
        <v>174.41851888276901</v>
      </c>
      <c r="E9">
        <f t="shared" si="0"/>
        <v>175.2145340856421</v>
      </c>
      <c r="F9">
        <f t="shared" si="1"/>
        <v>0.63364020320509162</v>
      </c>
      <c r="G9" s="20">
        <f t="shared" si="2"/>
        <v>2.0828478008357744E-5</v>
      </c>
      <c r="I9" s="2">
        <v>0.52728094999999997</v>
      </c>
      <c r="J9">
        <v>206.55426299999999</v>
      </c>
      <c r="K9">
        <f t="shared" si="3"/>
        <v>207.97490410314373</v>
      </c>
      <c r="L9">
        <f t="shared" si="4"/>
        <v>2.0182211439414539</v>
      </c>
      <c r="M9" s="20">
        <f t="shared" si="5"/>
        <v>4.7304278889692901E-5</v>
      </c>
      <c r="O9" s="2">
        <v>0.52728094999999997</v>
      </c>
      <c r="P9">
        <v>249.64072300000001</v>
      </c>
      <c r="Q9">
        <f t="shared" si="6"/>
        <v>250.0954039529276</v>
      </c>
      <c r="R9">
        <f t="shared" si="7"/>
        <v>0.20673476895514042</v>
      </c>
      <c r="S9" s="20">
        <f t="shared" si="8"/>
        <v>3.3172840430368779E-6</v>
      </c>
      <c r="V9">
        <v>0.4</v>
      </c>
      <c r="W9" t="s">
        <v>63</v>
      </c>
      <c r="X9">
        <v>2.8153124932216093E-3</v>
      </c>
    </row>
    <row r="10" spans="1:43" x14ac:dyDescent="0.25">
      <c r="C10" s="2">
        <v>0.53260685022514198</v>
      </c>
      <c r="D10">
        <v>174.41851888276901</v>
      </c>
      <c r="E10">
        <f t="shared" si="0"/>
        <v>175.21465160529914</v>
      </c>
      <c r="F10">
        <f t="shared" si="1"/>
        <v>0.63382731188323982</v>
      </c>
      <c r="G10" s="20">
        <f t="shared" si="2"/>
        <v>2.0834628484555862E-5</v>
      </c>
      <c r="I10" s="2">
        <v>0.53178747999999998</v>
      </c>
      <c r="J10">
        <v>206.55426299999999</v>
      </c>
      <c r="K10">
        <f t="shared" si="3"/>
        <v>207.9751049495174</v>
      </c>
      <c r="L10">
        <f t="shared" si="4"/>
        <v>2.0187918455084337</v>
      </c>
      <c r="M10" s="20">
        <f t="shared" si="5"/>
        <v>4.7317655335662785E-5</v>
      </c>
      <c r="O10" s="2">
        <v>0.53178747999999998</v>
      </c>
      <c r="P10">
        <v>249.64072300000001</v>
      </c>
      <c r="Q10">
        <f t="shared" si="6"/>
        <v>250.09571777538645</v>
      </c>
      <c r="R10">
        <f t="shared" si="7"/>
        <v>0.20702024562895582</v>
      </c>
      <c r="S10" s="20">
        <f t="shared" si="8"/>
        <v>3.3218648265185019E-6</v>
      </c>
      <c r="V10">
        <v>0.5</v>
      </c>
      <c r="W10" t="s">
        <v>63</v>
      </c>
      <c r="X10">
        <v>4.9016097928825622E-2</v>
      </c>
    </row>
    <row r="11" spans="1:43" x14ac:dyDescent="0.25">
      <c r="C11" s="2">
        <v>0.53711338303683398</v>
      </c>
      <c r="D11">
        <v>174.41851888276901</v>
      </c>
      <c r="E11">
        <f t="shared" si="0"/>
        <v>175.21479722385371</v>
      </c>
      <c r="F11">
        <f t="shared" si="1"/>
        <v>0.63405919648060338</v>
      </c>
      <c r="G11" s="20">
        <f t="shared" si="2"/>
        <v>2.0842250796417127E-5</v>
      </c>
      <c r="I11" s="2">
        <v>0.53629400999999999</v>
      </c>
      <c r="J11">
        <v>206.57287099999999</v>
      </c>
      <c r="K11">
        <f t="shared" si="3"/>
        <v>207.97535400664054</v>
      </c>
      <c r="L11">
        <f t="shared" si="4"/>
        <v>1.9669585839155208</v>
      </c>
      <c r="M11" s="20">
        <f t="shared" si="5"/>
        <v>4.6094450769445191E-5</v>
      </c>
      <c r="O11" s="2">
        <v>0.53629400999999999</v>
      </c>
      <c r="P11">
        <v>249.64072300000001</v>
      </c>
      <c r="Q11">
        <f t="shared" si="6"/>
        <v>250.09610692714134</v>
      </c>
      <c r="R11">
        <f t="shared" si="7"/>
        <v>0.20737452109865714</v>
      </c>
      <c r="S11" s="20">
        <f t="shared" si="8"/>
        <v>3.3275495614492502E-6</v>
      </c>
      <c r="AJ11" t="s">
        <v>74</v>
      </c>
    </row>
    <row r="12" spans="1:43" x14ac:dyDescent="0.25">
      <c r="C12" s="2">
        <v>0.54161991584852698</v>
      </c>
      <c r="D12">
        <v>174.41851888276901</v>
      </c>
      <c r="E12">
        <f t="shared" si="0"/>
        <v>175.21497692672804</v>
      </c>
      <c r="F12">
        <f t="shared" si="1"/>
        <v>0.63434541578705206</v>
      </c>
      <c r="G12" s="20">
        <f t="shared" si="2"/>
        <v>2.085165915229445E-5</v>
      </c>
      <c r="I12" s="2">
        <v>0.54080055000000005</v>
      </c>
      <c r="J12">
        <v>206.65660700000001</v>
      </c>
      <c r="K12">
        <f t="shared" si="3"/>
        <v>207.97566158423723</v>
      </c>
      <c r="L12">
        <f t="shared" si="4"/>
        <v>1.7399049961972297</v>
      </c>
      <c r="M12" s="20">
        <f t="shared" si="5"/>
        <v>4.0740555463336717E-5</v>
      </c>
      <c r="O12" s="2">
        <v>0.54080055000000005</v>
      </c>
      <c r="P12">
        <v>249.64072300000001</v>
      </c>
      <c r="Q12">
        <f t="shared" si="6"/>
        <v>250.09658751713619</v>
      </c>
      <c r="R12">
        <f t="shared" si="7"/>
        <v>0.20781245798380024</v>
      </c>
      <c r="S12" s="20">
        <f t="shared" si="8"/>
        <v>3.3345767347122911E-6</v>
      </c>
      <c r="AJ12" t="s">
        <v>75</v>
      </c>
      <c r="AK12">
        <f>1-2*(AL6/AL4)^2</f>
        <v>0.97763856536790383</v>
      </c>
      <c r="AM12" t="s">
        <v>81</v>
      </c>
      <c r="AN12">
        <f>-0.357+0.45*EXP(-0.0375*AL7)</f>
        <v>-0.21362012411832879</v>
      </c>
    </row>
    <row r="13" spans="1:43" x14ac:dyDescent="0.25">
      <c r="C13" s="2">
        <v>0.54612644866021998</v>
      </c>
      <c r="D13">
        <v>174.437126725556</v>
      </c>
      <c r="E13">
        <f t="shared" si="0"/>
        <v>175.21519782457972</v>
      </c>
      <c r="F13">
        <f t="shared" si="1"/>
        <v>0.60539463513597891</v>
      </c>
      <c r="G13" s="20">
        <f t="shared" si="2"/>
        <v>1.9895768501558131E-5</v>
      </c>
      <c r="I13" s="2">
        <v>0.54530708000000006</v>
      </c>
      <c r="J13">
        <v>206.80153000000001</v>
      </c>
      <c r="K13">
        <f t="shared" si="3"/>
        <v>207.97603993526835</v>
      </c>
      <c r="L13">
        <f t="shared" si="4"/>
        <v>1.3794735880440228</v>
      </c>
      <c r="M13" s="20">
        <f t="shared" si="5"/>
        <v>3.2255657180304054E-5</v>
      </c>
      <c r="O13" s="2">
        <v>0.54530708000000006</v>
      </c>
      <c r="P13">
        <v>249.705851</v>
      </c>
      <c r="Q13">
        <f t="shared" si="6"/>
        <v>250.09717869062229</v>
      </c>
      <c r="R13">
        <f t="shared" si="7"/>
        <v>0.15313736144777507</v>
      </c>
      <c r="S13" s="20">
        <f t="shared" si="8"/>
        <v>2.4559737609745313E-6</v>
      </c>
      <c r="AJ13" t="s">
        <v>80</v>
      </c>
      <c r="AK13">
        <f>0.0524*AL5^4-0.15*AL5^3+0.1659*AL5^2-0.0706*AL5+0.0119</f>
        <v>3.102948044000001E-3</v>
      </c>
      <c r="AM13" t="s">
        <v>82</v>
      </c>
      <c r="AN13">
        <f>0.0524*(AL5-AN12)^4-0.15*(AL5-AN12)^3+0.1659*(AL5-AN12)^2-0.0706*(AL5-AN12)+0.0119</f>
        <v>2.0482660095814606E-3</v>
      </c>
    </row>
    <row r="14" spans="1:43" x14ac:dyDescent="0.25">
      <c r="C14" s="2">
        <v>0.55063298147191198</v>
      </c>
      <c r="D14">
        <v>174.52086201809499</v>
      </c>
      <c r="E14">
        <f t="shared" si="0"/>
        <v>175.21546833785473</v>
      </c>
      <c r="F14">
        <f t="shared" si="1"/>
        <v>0.48247793945017364</v>
      </c>
      <c r="G14" s="20">
        <f t="shared" si="2"/>
        <v>1.5841006121671366E-5</v>
      </c>
      <c r="I14" s="2">
        <v>0.54981360999999995</v>
      </c>
      <c r="J14">
        <v>206.78292200000001</v>
      </c>
      <c r="K14">
        <f t="shared" si="3"/>
        <v>207.97650358021735</v>
      </c>
      <c r="L14">
        <f t="shared" si="4"/>
        <v>1.4246369886341244</v>
      </c>
      <c r="M14" s="20">
        <f t="shared" si="5"/>
        <v>3.3317689773812578E-5</v>
      </c>
      <c r="O14" s="2">
        <v>0.54981360999999995</v>
      </c>
      <c r="P14">
        <v>249.65002699999999</v>
      </c>
      <c r="Q14">
        <f t="shared" si="6"/>
        <v>250.09790313585512</v>
      </c>
      <c r="R14">
        <f t="shared" si="7"/>
        <v>0.20059303306851867</v>
      </c>
      <c r="S14" s="20">
        <f t="shared" si="8"/>
        <v>3.2184933078901882E-6</v>
      </c>
      <c r="AJ14" t="s">
        <v>83</v>
      </c>
      <c r="AK14">
        <f>1/(1+AK13*AL3)</f>
        <v>0.97580724532618479</v>
      </c>
      <c r="AM14" t="s">
        <v>84</v>
      </c>
      <c r="AN14">
        <f>1/(1+AN13*AL3)</f>
        <v>0.98389787623149294</v>
      </c>
    </row>
    <row r="15" spans="1:43" x14ac:dyDescent="0.25">
      <c r="C15" s="2">
        <v>0.55513951428360497</v>
      </c>
      <c r="D15">
        <v>174.52086201809499</v>
      </c>
      <c r="E15">
        <f t="shared" si="0"/>
        <v>175.215798407379</v>
      </c>
      <c r="F15">
        <f t="shared" si="1"/>
        <v>0.48293658515109666</v>
      </c>
      <c r="G15" s="20">
        <f t="shared" si="2"/>
        <v>1.585606465339259E-5</v>
      </c>
      <c r="I15" s="2">
        <v>0.55432013999999996</v>
      </c>
      <c r="J15">
        <v>206.78292200000001</v>
      </c>
      <c r="K15">
        <f t="shared" si="3"/>
        <v>207.9770696700902</v>
      </c>
      <c r="L15">
        <f t="shared" si="4"/>
        <v>1.4259886579818262</v>
      </c>
      <c r="M15" s="20">
        <f t="shared" si="5"/>
        <v>3.3349300984501891E-5</v>
      </c>
      <c r="O15" s="2">
        <v>0.55432013999999996</v>
      </c>
      <c r="P15">
        <v>249.743066</v>
      </c>
      <c r="Q15">
        <f t="shared" si="6"/>
        <v>250.09878765128144</v>
      </c>
      <c r="R15">
        <f t="shared" si="7"/>
        <v>0.12653789319039588</v>
      </c>
      <c r="S15" s="20">
        <f t="shared" si="8"/>
        <v>2.0287742368093087E-6</v>
      </c>
    </row>
    <row r="16" spans="1:43" x14ac:dyDescent="0.25">
      <c r="C16" s="2">
        <v>0.55964604709529697</v>
      </c>
      <c r="D16">
        <v>174.52086201809499</v>
      </c>
      <c r="E16">
        <f t="shared" si="0"/>
        <v>175.21619973409688</v>
      </c>
      <c r="F16">
        <f t="shared" si="1"/>
        <v>0.48349453929472147</v>
      </c>
      <c r="G16" s="20">
        <f t="shared" si="2"/>
        <v>1.5874383739680437E-5</v>
      </c>
      <c r="I16" s="2">
        <v>0.55882668000000002</v>
      </c>
      <c r="J16">
        <v>206.87596099999999</v>
      </c>
      <c r="K16">
        <f t="shared" si="3"/>
        <v>207.97775840505398</v>
      </c>
      <c r="L16">
        <f t="shared" si="4"/>
        <v>1.213957521783698</v>
      </c>
      <c r="M16" s="20">
        <f t="shared" si="5"/>
        <v>2.8365042151608803E-5</v>
      </c>
      <c r="O16" s="2">
        <v>0.55882668000000002</v>
      </c>
      <c r="P16">
        <v>249.743066</v>
      </c>
      <c r="Q16">
        <f t="shared" si="6"/>
        <v>250.0998637996623</v>
      </c>
      <c r="R16">
        <f t="shared" si="7"/>
        <v>0.1273046698438608</v>
      </c>
      <c r="S16" s="20">
        <f t="shared" si="8"/>
        <v>2.0410679196004062E-6</v>
      </c>
      <c r="AJ16" t="s">
        <v>85</v>
      </c>
      <c r="AK16">
        <f>1/(X4*10^-4*PI()*AL3*AK14*AK12)</f>
        <v>0.89230707030598044</v>
      </c>
      <c r="AM16" t="s">
        <v>86</v>
      </c>
      <c r="AN16">
        <f>1/(X4*10^-4*PI()*AL3*AN14*AK12)</f>
        <v>0.88496959419749066</v>
      </c>
    </row>
    <row r="17" spans="3:43" x14ac:dyDescent="0.25">
      <c r="C17" s="2">
        <v>0.56415257990698997</v>
      </c>
      <c r="D17">
        <v>174.52086201809499</v>
      </c>
      <c r="E17">
        <f t="shared" si="0"/>
        <v>175.2166860513781</v>
      </c>
      <c r="F17">
        <f t="shared" si="1"/>
        <v>0.48417108529438391</v>
      </c>
      <c r="G17" s="20">
        <f t="shared" si="2"/>
        <v>1.5896596505168656E-5</v>
      </c>
      <c r="I17" s="2">
        <v>0.56333321000000003</v>
      </c>
      <c r="J17">
        <v>206.98760799999999</v>
      </c>
      <c r="K17">
        <f t="shared" si="3"/>
        <v>207.97859350115954</v>
      </c>
      <c r="L17">
        <f t="shared" si="4"/>
        <v>0.98205226350842967</v>
      </c>
      <c r="M17" s="20">
        <f t="shared" si="5"/>
        <v>2.2921651722638001E-5</v>
      </c>
      <c r="O17" s="2">
        <v>0.56333321000000003</v>
      </c>
      <c r="P17">
        <v>249.78958600000001</v>
      </c>
      <c r="Q17">
        <f t="shared" si="6"/>
        <v>250.10116863732728</v>
      </c>
      <c r="R17">
        <f t="shared" si="7"/>
        <v>9.7083739883812428E-2</v>
      </c>
      <c r="S17" s="20">
        <f t="shared" si="8"/>
        <v>1.555957898526123E-6</v>
      </c>
      <c r="U17">
        <v>0.3</v>
      </c>
      <c r="V17" t="s">
        <v>38</v>
      </c>
      <c r="X17">
        <f>SUM(F4:F151)</f>
        <v>117.87029541275542</v>
      </c>
    </row>
    <row r="18" spans="3:43" x14ac:dyDescent="0.25">
      <c r="C18" s="2">
        <v>0.56865911271868297</v>
      </c>
      <c r="D18">
        <v>174.52086201809499</v>
      </c>
      <c r="E18">
        <f t="shared" si="0"/>
        <v>175.21727343365046</v>
      </c>
      <c r="F18">
        <f t="shared" si="1"/>
        <v>0.48498885971597899</v>
      </c>
      <c r="G18" s="20">
        <f t="shared" si="2"/>
        <v>1.5923446167214129E-5</v>
      </c>
      <c r="I18" s="2">
        <v>0.56783974000000004</v>
      </c>
      <c r="J18">
        <v>206.98760799999999</v>
      </c>
      <c r="K18">
        <f t="shared" si="3"/>
        <v>207.97960273584511</v>
      </c>
      <c r="L18">
        <f t="shared" si="4"/>
        <v>0.9840535559444118</v>
      </c>
      <c r="M18" s="20">
        <f t="shared" si="5"/>
        <v>2.296836301277733E-5</v>
      </c>
      <c r="O18" s="2">
        <v>0.56783974000000004</v>
      </c>
      <c r="P18">
        <v>249.84540999999999</v>
      </c>
      <c r="Q18">
        <f t="shared" si="6"/>
        <v>250.10274556652348</v>
      </c>
      <c r="R18">
        <f t="shared" si="7"/>
        <v>6.6221593797967715E-2</v>
      </c>
      <c r="S18" s="20">
        <f t="shared" si="8"/>
        <v>1.0608570782943965E-6</v>
      </c>
      <c r="U18">
        <v>0.4</v>
      </c>
      <c r="V18" t="s">
        <v>38</v>
      </c>
      <c r="X18">
        <f>SUM(L4:L151)</f>
        <v>245.26066744958035</v>
      </c>
    </row>
    <row r="19" spans="3:43" x14ac:dyDescent="0.25">
      <c r="C19" s="2">
        <v>0.57316564553037497</v>
      </c>
      <c r="D19">
        <v>174.52086201809499</v>
      </c>
      <c r="E19">
        <f t="shared" si="0"/>
        <v>175.2179806454842</v>
      </c>
      <c r="F19">
        <f t="shared" si="1"/>
        <v>0.48597438065302434</v>
      </c>
      <c r="G19" s="20">
        <f t="shared" si="2"/>
        <v>1.5955803383825034E-5</v>
      </c>
      <c r="I19" s="2">
        <v>0.57234627999999999</v>
      </c>
      <c r="J19">
        <v>206.98760799999999</v>
      </c>
      <c r="K19">
        <f t="shared" si="3"/>
        <v>207.98081855204532</v>
      </c>
      <c r="L19">
        <f t="shared" si="4"/>
        <v>0.98646720069418181</v>
      </c>
      <c r="M19" s="20">
        <f t="shared" si="5"/>
        <v>2.3024698837653651E-5</v>
      </c>
      <c r="O19" s="2">
        <v>0.57234627999999999</v>
      </c>
      <c r="P19">
        <v>249.84540999999999</v>
      </c>
      <c r="Q19">
        <f t="shared" si="6"/>
        <v>250.1046452793363</v>
      </c>
      <c r="R19">
        <f t="shared" si="7"/>
        <v>6.7202930052574189E-2</v>
      </c>
      <c r="S19" s="20">
        <f t="shared" si="8"/>
        <v>1.0765778946048936E-6</v>
      </c>
      <c r="U19">
        <v>0.5</v>
      </c>
      <c r="V19" t="s">
        <v>38</v>
      </c>
      <c r="X19">
        <f>SUM(R4:R151)</f>
        <v>114.02583041254756</v>
      </c>
    </row>
    <row r="20" spans="3:43" x14ac:dyDescent="0.25">
      <c r="C20" s="2">
        <v>0.57767217834206797</v>
      </c>
      <c r="D20">
        <v>174.52086201809499</v>
      </c>
      <c r="E20">
        <f t="shared" si="0"/>
        <v>175.21882953565239</v>
      </c>
      <c r="F20">
        <f t="shared" si="1"/>
        <v>0.48715865556524174</v>
      </c>
      <c r="G20" s="20">
        <f t="shared" si="2"/>
        <v>1.5994686210582992E-5</v>
      </c>
      <c r="I20" s="2">
        <v>0.57685280999999999</v>
      </c>
      <c r="J20">
        <v>207.07134300000001</v>
      </c>
      <c r="K20">
        <f t="shared" si="3"/>
        <v>207.98227873372787</v>
      </c>
      <c r="L20">
        <f t="shared" si="4"/>
        <v>0.82980391098230344</v>
      </c>
      <c r="M20" s="20">
        <f t="shared" si="5"/>
        <v>1.9352428740644248E-5</v>
      </c>
      <c r="O20" s="2">
        <v>0.57685280999999999</v>
      </c>
      <c r="P20">
        <v>249.88262499999999</v>
      </c>
      <c r="Q20">
        <f t="shared" si="6"/>
        <v>250.10692681321527</v>
      </c>
      <c r="R20">
        <f t="shared" si="7"/>
        <v>5.0311303411661006E-2</v>
      </c>
      <c r="S20" s="20">
        <f t="shared" si="8"/>
        <v>8.0573726426885804E-7</v>
      </c>
      <c r="U20" t="s">
        <v>39</v>
      </c>
      <c r="V20" t="s">
        <v>38</v>
      </c>
      <c r="X20">
        <f>SUM(X17:X19)</f>
        <v>477.15679327488334</v>
      </c>
      <c r="AJ20" t="s">
        <v>88</v>
      </c>
    </row>
    <row r="21" spans="3:43" x14ac:dyDescent="0.25">
      <c r="C21" s="2">
        <v>0.58217871115376096</v>
      </c>
      <c r="D21">
        <v>174.52086201809499</v>
      </c>
      <c r="E21">
        <f t="shared" si="0"/>
        <v>175.219845481128</v>
      </c>
      <c r="F21">
        <f t="shared" si="1"/>
        <v>0.48857788159362836</v>
      </c>
      <c r="G21" s="20">
        <f t="shared" si="2"/>
        <v>1.6041283093809047E-5</v>
      </c>
      <c r="I21" s="2">
        <v>0.58135934</v>
      </c>
      <c r="J21">
        <v>206.99154799999999</v>
      </c>
      <c r="K21">
        <f t="shared" si="3"/>
        <v>207.98402719444795</v>
      </c>
      <c r="L21">
        <f t="shared" si="4"/>
        <v>0.98501495141205631</v>
      </c>
      <c r="M21" s="20">
        <f t="shared" si="5"/>
        <v>2.2989927290439468E-5</v>
      </c>
      <c r="O21" s="2">
        <v>0.58135934</v>
      </c>
      <c r="P21">
        <v>249.94775300000001</v>
      </c>
      <c r="Q21">
        <f t="shared" si="6"/>
        <v>250.10965878309042</v>
      </c>
      <c r="R21">
        <f t="shared" si="7"/>
        <v>2.6213482598121566E-2</v>
      </c>
      <c r="S21" s="20">
        <f t="shared" si="8"/>
        <v>4.1959108224608448E-7</v>
      </c>
      <c r="V21" s="9" t="s">
        <v>50</v>
      </c>
      <c r="X21">
        <f>X20/3</f>
        <v>159.05226442496112</v>
      </c>
      <c r="AJ21" t="s">
        <v>90</v>
      </c>
      <c r="AK21">
        <f>1/(AK14*AK12)</f>
        <v>1.0482325382549851</v>
      </c>
      <c r="AM21" t="s">
        <v>91</v>
      </c>
      <c r="AN21">
        <f>1/(AN14*AK12)</f>
        <v>1.0396128808953833</v>
      </c>
    </row>
    <row r="22" spans="3:43" x14ac:dyDescent="0.25">
      <c r="C22" s="2">
        <v>0.58668524396545296</v>
      </c>
      <c r="D22">
        <v>174.52086201809499</v>
      </c>
      <c r="E22">
        <f t="shared" si="0"/>
        <v>175.22105788645297</v>
      </c>
      <c r="F22">
        <f t="shared" si="1"/>
        <v>0.49027425406558578</v>
      </c>
      <c r="G22" s="20">
        <f t="shared" si="2"/>
        <v>1.6096979415890708E-5</v>
      </c>
      <c r="I22" s="2">
        <v>0.58586587000000001</v>
      </c>
      <c r="J22">
        <v>207.173687</v>
      </c>
      <c r="K22">
        <f t="shared" si="3"/>
        <v>207.98611483621198</v>
      </c>
      <c r="L22">
        <f t="shared" si="4"/>
        <v>0.66003898905208147</v>
      </c>
      <c r="M22" s="20">
        <f t="shared" si="5"/>
        <v>1.5378019250401831E-5</v>
      </c>
      <c r="O22" s="2">
        <v>0.58586587000000001</v>
      </c>
      <c r="P22">
        <v>249.94775300000001</v>
      </c>
      <c r="Q22">
        <f t="shared" si="6"/>
        <v>250.11292072334675</v>
      </c>
      <c r="R22">
        <f t="shared" si="7"/>
        <v>2.7280376835545576E-2</v>
      </c>
      <c r="S22" s="20">
        <f t="shared" si="8"/>
        <v>4.3666852726115207E-7</v>
      </c>
      <c r="AJ22" t="s">
        <v>89</v>
      </c>
      <c r="AK22">
        <f>(X4*10^-4*PI()*AL3-AK21)/(X5*10^-4*PI()*AL3)</f>
        <v>0.37868256839875725</v>
      </c>
      <c r="AM22" t="s">
        <v>92</v>
      </c>
      <c r="AN22">
        <f>(X4*10^-4*PI()*AL3-AN21)/(X5*10^-4*PI()*AL3)</f>
        <v>0.40448346643562966</v>
      </c>
      <c r="AQ22" t="s">
        <v>93</v>
      </c>
    </row>
    <row r="23" spans="3:43" x14ac:dyDescent="0.25">
      <c r="C23" s="2">
        <v>0.59119177677714596</v>
      </c>
      <c r="D23">
        <v>174.52086201809499</v>
      </c>
      <c r="E23">
        <f t="shared" si="0"/>
        <v>175.22250074443494</v>
      </c>
      <c r="F23">
        <f t="shared" si="1"/>
        <v>0.49229690229994844</v>
      </c>
      <c r="G23" s="20">
        <f t="shared" si="2"/>
        <v>1.6163388220195914E-5</v>
      </c>
      <c r="I23" s="2">
        <v>0.59037240999999996</v>
      </c>
      <c r="J23">
        <v>207.29463799999999</v>
      </c>
      <c r="K23">
        <f t="shared" si="3"/>
        <v>207.98860053407515</v>
      </c>
      <c r="L23">
        <f t="shared" si="4"/>
        <v>0.48158399870001029</v>
      </c>
      <c r="M23" s="20">
        <f t="shared" si="5"/>
        <v>1.1207168752236087E-5</v>
      </c>
      <c r="O23" s="2">
        <v>0.59037240999999996</v>
      </c>
      <c r="P23">
        <v>249.94775300000001</v>
      </c>
      <c r="Q23">
        <f t="shared" si="6"/>
        <v>250.11680462625793</v>
      </c>
      <c r="R23">
        <f t="shared" si="7"/>
        <v>2.8578452340449204E-2</v>
      </c>
      <c r="S23" s="20">
        <f t="shared" si="8"/>
        <v>4.5744641909223118E-7</v>
      </c>
    </row>
    <row r="24" spans="3:43" x14ac:dyDescent="0.25">
      <c r="C24" s="2">
        <v>0.59569830958883796</v>
      </c>
      <c r="D24">
        <v>174.52086201809499</v>
      </c>
      <c r="E24">
        <f t="shared" si="0"/>
        <v>175.22421326469797</v>
      </c>
      <c r="F24">
        <f t="shared" si="1"/>
        <v>0.49470297609796271</v>
      </c>
      <c r="G24" s="20">
        <f t="shared" si="2"/>
        <v>1.6242385883398865E-5</v>
      </c>
      <c r="I24" s="2">
        <v>0.59487893999999997</v>
      </c>
      <c r="J24">
        <v>207.29463799999999</v>
      </c>
      <c r="K24">
        <f t="shared" si="3"/>
        <v>207.99155220781046</v>
      </c>
      <c r="L24">
        <f t="shared" si="4"/>
        <v>0.48568941304808844</v>
      </c>
      <c r="M24" s="20">
        <f t="shared" si="5"/>
        <v>1.1302707789083165E-5</v>
      </c>
      <c r="O24" s="2">
        <v>0.59487893999999997</v>
      </c>
      <c r="P24">
        <v>249.94775300000001</v>
      </c>
      <c r="Q24">
        <f t="shared" si="6"/>
        <v>250.1214166164693</v>
      </c>
      <c r="R24">
        <f t="shared" si="7"/>
        <v>3.0159051685195493E-2</v>
      </c>
      <c r="S24" s="20">
        <f t="shared" si="8"/>
        <v>4.82746582364206E-7</v>
      </c>
      <c r="U24" t="s">
        <v>128</v>
      </c>
      <c r="V24" t="s">
        <v>94</v>
      </c>
      <c r="X24">
        <f>X20/COUNT(E3:E92,K3:K106,Q3:Q88)</f>
        <v>1.7041314045531548</v>
      </c>
    </row>
    <row r="25" spans="3:43" x14ac:dyDescent="0.25">
      <c r="C25" s="2">
        <v>0.60020484240053096</v>
      </c>
      <c r="D25">
        <v>174.52086201809499</v>
      </c>
      <c r="E25">
        <f t="shared" si="0"/>
        <v>175.22624057724164</v>
      </c>
      <c r="F25">
        <f t="shared" si="1"/>
        <v>0.49755891170380706</v>
      </c>
      <c r="G25" s="20">
        <f t="shared" si="2"/>
        <v>1.633615368025779E-5</v>
      </c>
      <c r="I25" s="2">
        <v>0.59938546999999998</v>
      </c>
      <c r="J25">
        <v>207.29463799999999</v>
      </c>
      <c r="K25">
        <f t="shared" si="3"/>
        <v>207.99504808030201</v>
      </c>
      <c r="L25">
        <f t="shared" si="4"/>
        <v>0.49057428058868319</v>
      </c>
      <c r="M25" s="20">
        <f t="shared" si="5"/>
        <v>1.1416385849416454E-5</v>
      </c>
      <c r="O25" s="2">
        <v>0.59938546999999998</v>
      </c>
      <c r="P25">
        <v>249.98496800000001</v>
      </c>
      <c r="Q25">
        <f t="shared" si="6"/>
        <v>250.12687891723738</v>
      </c>
      <c r="R25">
        <f t="shared" si="7"/>
        <v>2.013870843115112E-2</v>
      </c>
      <c r="S25" s="20">
        <f t="shared" si="8"/>
        <v>3.2225808720186815E-7</v>
      </c>
      <c r="U25" t="s">
        <v>129</v>
      </c>
      <c r="W25" t="s">
        <v>95</v>
      </c>
      <c r="X25">
        <f>SQRT(X24)</f>
        <v>1.3054238409624495</v>
      </c>
    </row>
    <row r="26" spans="3:43" x14ac:dyDescent="0.25">
      <c r="C26" s="2">
        <v>0.60471137521222396</v>
      </c>
      <c r="D26">
        <v>174.52086201809499</v>
      </c>
      <c r="E26">
        <f t="shared" si="0"/>
        <v>175.22863451885695</v>
      </c>
      <c r="F26">
        <f t="shared" si="1"/>
        <v>0.50094191283484146</v>
      </c>
      <c r="G26" s="20">
        <f t="shared" si="2"/>
        <v>1.644722640969161E-5</v>
      </c>
      <c r="I26" s="2">
        <v>0.60389201000000003</v>
      </c>
      <c r="J26">
        <v>207.29463799999999</v>
      </c>
      <c r="K26">
        <f t="shared" si="3"/>
        <v>207.99917803665772</v>
      </c>
      <c r="L26">
        <f t="shared" si="4"/>
        <v>0.49637666325367913</v>
      </c>
      <c r="M26" s="20">
        <f t="shared" si="5"/>
        <v>1.1551415837678516E-5</v>
      </c>
      <c r="O26" s="2">
        <v>0.60389201000000003</v>
      </c>
      <c r="P26">
        <v>250.050096</v>
      </c>
      <c r="Q26">
        <f t="shared" si="6"/>
        <v>250.13333197404319</v>
      </c>
      <c r="R26">
        <f t="shared" si="7"/>
        <v>6.9282273749187934E-3</v>
      </c>
      <c r="S26" s="20">
        <f t="shared" si="8"/>
        <v>1.1080722555920243E-7</v>
      </c>
      <c r="U26" t="s">
        <v>130</v>
      </c>
      <c r="X26">
        <f>SQRT(SUM(G3:G92,M3:M106,S3:S88)/COUNT(G3:G92,M3:M106,S3:S88))</f>
        <v>5.9605527881191464E-3</v>
      </c>
    </row>
    <row r="27" spans="3:43" x14ac:dyDescent="0.25">
      <c r="C27" s="2">
        <v>0.60921790802391595</v>
      </c>
      <c r="D27">
        <v>174.52086201809499</v>
      </c>
      <c r="E27">
        <f t="shared" si="0"/>
        <v>175.2314545110178</v>
      </c>
      <c r="F27">
        <f t="shared" si="1"/>
        <v>0.50494169099825914</v>
      </c>
      <c r="G27" s="20">
        <f t="shared" si="2"/>
        <v>1.6578549533903747E-5</v>
      </c>
      <c r="I27" s="2">
        <v>0.60839854000000004</v>
      </c>
      <c r="J27">
        <v>207.29463799999999</v>
      </c>
      <c r="K27">
        <f t="shared" si="3"/>
        <v>208.00404512117177</v>
      </c>
      <c r="L27">
        <f t="shared" si="4"/>
        <v>0.5032584635692311</v>
      </c>
      <c r="M27" s="20">
        <f t="shared" si="5"/>
        <v>1.171156546404437E-5</v>
      </c>
      <c r="O27" s="2">
        <v>0.60839854000000004</v>
      </c>
      <c r="P27">
        <v>250.050096</v>
      </c>
      <c r="Q27">
        <f t="shared" si="6"/>
        <v>250.14093679359638</v>
      </c>
      <c r="R27">
        <f t="shared" si="7"/>
        <v>8.2520497812210367E-3</v>
      </c>
      <c r="S27" s="20">
        <f t="shared" si="8"/>
        <v>1.3197989788033539E-7</v>
      </c>
    </row>
    <row r="28" spans="3:43" x14ac:dyDescent="0.25">
      <c r="C28" s="2">
        <v>0.61372444083560895</v>
      </c>
      <c r="D28">
        <v>174.52086201809499</v>
      </c>
      <c r="E28">
        <f t="shared" si="0"/>
        <v>175.2347685387245</v>
      </c>
      <c r="F28">
        <f t="shared" si="1"/>
        <v>0.50966252019732905</v>
      </c>
      <c r="G28" s="20">
        <f t="shared" si="2"/>
        <v>1.6733546639734225E-5</v>
      </c>
      <c r="I28" s="2">
        <v>0.61290507000000005</v>
      </c>
      <c r="J28">
        <v>207.331853</v>
      </c>
      <c r="K28">
        <f t="shared" si="3"/>
        <v>208.00976729817322</v>
      </c>
      <c r="L28">
        <f t="shared" si="4"/>
        <v>0.45956779566769035</v>
      </c>
      <c r="M28" s="20">
        <f t="shared" si="5"/>
        <v>1.0690980304770723E-5</v>
      </c>
      <c r="O28" s="2">
        <v>0.61290507000000005</v>
      </c>
      <c r="P28">
        <v>250.050096</v>
      </c>
      <c r="Q28">
        <f t="shared" si="6"/>
        <v>250.14987769516114</v>
      </c>
      <c r="R28">
        <f t="shared" si="7"/>
        <v>9.956386689230913E-3</v>
      </c>
      <c r="S28" s="20">
        <f t="shared" si="8"/>
        <v>1.5923836299341745E-7</v>
      </c>
    </row>
    <row r="29" spans="3:43" x14ac:dyDescent="0.25">
      <c r="C29" s="2">
        <v>0.61823097364730195</v>
      </c>
      <c r="D29">
        <v>174.52086201809499</v>
      </c>
      <c r="E29">
        <f t="shared" si="0"/>
        <v>175.23865424073909</v>
      </c>
      <c r="F29">
        <f t="shared" si="1"/>
        <v>0.51522567488836712</v>
      </c>
      <c r="G29" s="20">
        <f t="shared" si="2"/>
        <v>1.6916199483130483E-5</v>
      </c>
      <c r="I29" s="2">
        <v>0.61741159999999995</v>
      </c>
      <c r="J29">
        <v>207.27066500000001</v>
      </c>
      <c r="K29">
        <f t="shared" si="3"/>
        <v>208.01647931774306</v>
      </c>
      <c r="L29">
        <f t="shared" si="4"/>
        <v>0.55623899655053755</v>
      </c>
      <c r="M29" s="20">
        <f t="shared" si="5"/>
        <v>1.2947494981425822E-5</v>
      </c>
      <c r="O29" s="2">
        <v>0.61741159999999995</v>
      </c>
      <c r="P29">
        <v>250.050096</v>
      </c>
      <c r="Q29">
        <f t="shared" si="6"/>
        <v>250.16036522573904</v>
      </c>
      <c r="R29">
        <f t="shared" si="7"/>
        <v>1.2159302145088651E-2</v>
      </c>
      <c r="S29" s="20">
        <f t="shared" si="8"/>
        <v>1.9447088880351945E-7</v>
      </c>
    </row>
    <row r="30" spans="3:43" x14ac:dyDescent="0.25">
      <c r="C30" s="2">
        <v>0.62273750645899395</v>
      </c>
      <c r="D30">
        <v>174.52086201809499</v>
      </c>
      <c r="E30">
        <f t="shared" si="0"/>
        <v>175.24320012273458</v>
      </c>
      <c r="F30">
        <f t="shared" si="1"/>
        <v>0.52177233741431528</v>
      </c>
      <c r="G30" s="20">
        <f t="shared" si="2"/>
        <v>1.7131143447756599E-5</v>
      </c>
      <c r="I30" s="2">
        <v>0.62191814000000001</v>
      </c>
      <c r="J30">
        <v>207.27066500000001</v>
      </c>
      <c r="K30">
        <f t="shared" si="3"/>
        <v>208.02433485831966</v>
      </c>
      <c r="L30">
        <f t="shared" si="4"/>
        <v>0.56801825533956729</v>
      </c>
      <c r="M30" s="20">
        <f t="shared" si="5"/>
        <v>1.3221679091137054E-5</v>
      </c>
      <c r="O30" s="2">
        <v>0.62191814000000001</v>
      </c>
      <c r="P30">
        <v>250.11522299999999</v>
      </c>
      <c r="Q30">
        <f t="shared" si="6"/>
        <v>250.17263950788998</v>
      </c>
      <c r="R30">
        <f t="shared" si="7"/>
        <v>3.2966553782820462E-3</v>
      </c>
      <c r="S30" s="20">
        <f t="shared" si="8"/>
        <v>5.2697898778421856E-8</v>
      </c>
    </row>
    <row r="31" spans="3:43" x14ac:dyDescent="0.25">
      <c r="C31" s="2">
        <v>0.62724403927068695</v>
      </c>
      <c r="D31">
        <v>174.52086201809499</v>
      </c>
      <c r="E31">
        <f t="shared" si="0"/>
        <v>175.24850690610873</v>
      </c>
      <c r="F31">
        <f t="shared" si="1"/>
        <v>0.52946708305253154</v>
      </c>
      <c r="G31" s="20">
        <f t="shared" si="2"/>
        <v>1.7383781968180135E-5</v>
      </c>
      <c r="I31" s="2">
        <v>0.62642467000000002</v>
      </c>
      <c r="J31">
        <v>207.27066500000001</v>
      </c>
      <c r="K31">
        <f t="shared" si="3"/>
        <v>208.03350880677345</v>
      </c>
      <c r="L31">
        <f t="shared" si="4"/>
        <v>0.5819306735326033</v>
      </c>
      <c r="M31" s="20">
        <f t="shared" si="5"/>
        <v>1.3545516444956E-5</v>
      </c>
      <c r="O31" s="2">
        <v>0.62642467000000002</v>
      </c>
      <c r="P31">
        <v>250.24547799999999</v>
      </c>
      <c r="Q31">
        <f t="shared" si="6"/>
        <v>250.18697380234897</v>
      </c>
      <c r="R31">
        <f t="shared" si="7"/>
        <v>3.4227411427894187E-3</v>
      </c>
      <c r="S31" s="20">
        <f t="shared" si="8"/>
        <v>5.4656469900185724E-8</v>
      </c>
    </row>
    <row r="32" spans="3:43" x14ac:dyDescent="0.25">
      <c r="C32" s="2">
        <v>0.63175057208237995</v>
      </c>
      <c r="D32">
        <v>174.52086201809499</v>
      </c>
      <c r="E32">
        <f t="shared" si="0"/>
        <v>175.2546890266126</v>
      </c>
      <c r="F32">
        <f t="shared" si="1"/>
        <v>0.53850207842990117</v>
      </c>
      <c r="G32" s="20">
        <f t="shared" si="2"/>
        <v>1.768042437476412E-5</v>
      </c>
      <c r="I32" s="2">
        <v>0.63093120000000003</v>
      </c>
      <c r="J32">
        <v>207.29857699999999</v>
      </c>
      <c r="K32">
        <f t="shared" si="3"/>
        <v>208.04419997621852</v>
      </c>
      <c r="L32">
        <f t="shared" si="4"/>
        <v>0.55595362266497461</v>
      </c>
      <c r="M32" s="20">
        <f t="shared" si="5"/>
        <v>1.2937367731738826E-5</v>
      </c>
      <c r="O32" s="2">
        <v>0.63093120000000003</v>
      </c>
      <c r="P32">
        <v>250.26408599999999</v>
      </c>
      <c r="Q32">
        <f t="shared" si="6"/>
        <v>250.20367875460693</v>
      </c>
      <c r="R32">
        <f t="shared" si="7"/>
        <v>3.649035295978036E-3</v>
      </c>
      <c r="S32" s="20">
        <f t="shared" si="8"/>
        <v>5.8261411538894435E-8</v>
      </c>
    </row>
    <row r="33" spans="3:19" x14ac:dyDescent="0.25">
      <c r="C33" s="2">
        <v>0.63625710489407195</v>
      </c>
      <c r="D33">
        <v>174.54877378227499</v>
      </c>
      <c r="E33">
        <f t="shared" si="0"/>
        <v>175.26187629854769</v>
      </c>
      <c r="F33">
        <f t="shared" si="1"/>
        <v>0.50851519871445428</v>
      </c>
      <c r="G33" s="20">
        <f t="shared" si="2"/>
        <v>1.6690537904899287E-5</v>
      </c>
      <c r="I33" s="2">
        <v>0.63498007000000001</v>
      </c>
      <c r="J33">
        <v>207.391616</v>
      </c>
      <c r="K33">
        <f t="shared" si="3"/>
        <v>208.05528458085882</v>
      </c>
      <c r="L33">
        <f t="shared" si="4"/>
        <v>0.44045598521916729</v>
      </c>
      <c r="M33" s="20">
        <f t="shared" si="5"/>
        <v>1.0240475539770397E-5</v>
      </c>
      <c r="O33" s="2">
        <v>0.63543773999999997</v>
      </c>
      <c r="P33">
        <v>250.36642900000001</v>
      </c>
      <c r="Q33">
        <f t="shared" si="6"/>
        <v>250.2231068726627</v>
      </c>
      <c r="R33">
        <f t="shared" si="7"/>
        <v>2.0541232184493115E-2</v>
      </c>
      <c r="S33" s="20">
        <f t="shared" si="8"/>
        <v>3.2769838541642471E-7</v>
      </c>
    </row>
    <row r="34" spans="3:19" x14ac:dyDescent="0.25">
      <c r="C34" s="2">
        <v>0.64076363770576505</v>
      </c>
      <c r="D34">
        <v>174.62320515342199</v>
      </c>
      <c r="E34">
        <f t="shared" si="0"/>
        <v>175.27021576213687</v>
      </c>
      <c r="F34">
        <f t="shared" si="1"/>
        <v>0.41862272778959858</v>
      </c>
      <c r="G34" s="20">
        <f t="shared" si="2"/>
        <v>1.372836738095841E-5</v>
      </c>
      <c r="I34" s="2">
        <v>0.64040193000000001</v>
      </c>
      <c r="J34">
        <v>207.62421399999999</v>
      </c>
      <c r="K34">
        <f t="shared" si="3"/>
        <v>208.07265478028771</v>
      </c>
      <c r="L34">
        <f t="shared" si="4"/>
        <v>0.20109913342505153</v>
      </c>
      <c r="M34" s="20">
        <f t="shared" si="5"/>
        <v>4.6650273732173117E-6</v>
      </c>
      <c r="O34" s="2">
        <v>0.63994426999999998</v>
      </c>
      <c r="P34">
        <v>250.45946799999999</v>
      </c>
      <c r="Q34">
        <f t="shared" si="6"/>
        <v>250.24565740908304</v>
      </c>
      <c r="R34">
        <f t="shared" si="7"/>
        <v>4.5714968788255192E-2</v>
      </c>
      <c r="S34" s="20">
        <f t="shared" si="8"/>
        <v>7.2875831004598233E-7</v>
      </c>
    </row>
    <row r="35" spans="3:19" x14ac:dyDescent="0.25">
      <c r="C35" s="2">
        <v>0.64527017051745705</v>
      </c>
      <c r="D35">
        <v>174.679028681782</v>
      </c>
      <c r="E35">
        <f t="shared" si="0"/>
        <v>175.27987373382018</v>
      </c>
      <c r="F35">
        <f t="shared" si="1"/>
        <v>0.3610147765587649</v>
      </c>
      <c r="G35" s="20">
        <f t="shared" si="2"/>
        <v>1.1831598988087148E-5</v>
      </c>
      <c r="I35" s="2">
        <v>0.64445079999999999</v>
      </c>
      <c r="J35">
        <v>207.680038</v>
      </c>
      <c r="K35">
        <f t="shared" si="3"/>
        <v>208.08778618557739</v>
      </c>
      <c r="L35">
        <f t="shared" si="4"/>
        <v>0.1662585828416534</v>
      </c>
      <c r="M35" s="20">
        <f t="shared" si="5"/>
        <v>3.8547353375317227E-6</v>
      </c>
      <c r="O35" s="2">
        <v>0.64445079999999999</v>
      </c>
      <c r="P35">
        <v>250.45946799999999</v>
      </c>
      <c r="Q35">
        <f t="shared" si="6"/>
        <v>250.27178220673017</v>
      </c>
      <c r="R35">
        <f t="shared" si="7"/>
        <v>3.5225956995322168E-2</v>
      </c>
      <c r="S35" s="20">
        <f t="shared" si="8"/>
        <v>5.6154930365518979E-7</v>
      </c>
    </row>
    <row r="36" spans="3:19" x14ac:dyDescent="0.25">
      <c r="C36" s="2">
        <v>0.64977670332915005</v>
      </c>
      <c r="D36">
        <v>174.846499266862</v>
      </c>
      <c r="E36">
        <f t="shared" si="0"/>
        <v>175.29103808173153</v>
      </c>
      <c r="F36">
        <f t="shared" si="1"/>
        <v>0.19761475792560759</v>
      </c>
      <c r="G36" s="20">
        <f t="shared" si="2"/>
        <v>6.4640616812672227E-6</v>
      </c>
      <c r="I36" s="2">
        <v>0.64895733</v>
      </c>
      <c r="J36">
        <v>207.828901</v>
      </c>
      <c r="K36">
        <f t="shared" si="3"/>
        <v>208.10712028392368</v>
      </c>
      <c r="L36">
        <f t="shared" si="4"/>
        <v>7.7405969947002856E-2</v>
      </c>
      <c r="M36" s="20">
        <f t="shared" si="5"/>
        <v>1.7921013825194625E-6</v>
      </c>
      <c r="O36" s="2">
        <v>0.64895733</v>
      </c>
      <c r="P36">
        <v>250.48738</v>
      </c>
      <c r="Q36">
        <f t="shared" si="6"/>
        <v>250.3019917353962</v>
      </c>
      <c r="R36">
        <f t="shared" si="7"/>
        <v>3.4368808652809175E-2</v>
      </c>
      <c r="S36" s="20">
        <f t="shared" si="8"/>
        <v>5.4776310633888165E-7</v>
      </c>
    </row>
    <row r="37" spans="3:19" x14ac:dyDescent="0.25">
      <c r="C37" s="2">
        <v>0.65428323614084305</v>
      </c>
      <c r="D37">
        <v>174.93023455940201</v>
      </c>
      <c r="E37">
        <f t="shared" si="0"/>
        <v>175.30392075155049</v>
      </c>
      <c r="F37">
        <f t="shared" si="1"/>
        <v>0.13964137020243303</v>
      </c>
      <c r="G37" s="20">
        <f t="shared" si="2"/>
        <v>4.5633559372976532E-6</v>
      </c>
      <c r="I37" s="2">
        <v>0.65346386999999995</v>
      </c>
      <c r="J37">
        <v>207.88472400000001</v>
      </c>
      <c r="K37">
        <f t="shared" si="3"/>
        <v>208.12943731658686</v>
      </c>
      <c r="L37">
        <f t="shared" si="4"/>
        <v>5.9884607314937624E-2</v>
      </c>
      <c r="M37" s="20">
        <f t="shared" si="5"/>
        <v>1.385702663119234E-6</v>
      </c>
      <c r="O37" s="2">
        <v>0.65346386999999995</v>
      </c>
      <c r="P37">
        <v>250.55250799999999</v>
      </c>
      <c r="Q37">
        <f t="shared" si="6"/>
        <v>250.33686209893247</v>
      </c>
      <c r="R37">
        <f t="shared" si="7"/>
        <v>4.6503154647221677E-2</v>
      </c>
      <c r="S37" s="20">
        <f t="shared" si="8"/>
        <v>7.4077259396855789E-7</v>
      </c>
    </row>
    <row r="38" spans="3:19" x14ac:dyDescent="0.25">
      <c r="C38" s="2">
        <v>0.65878976895253505</v>
      </c>
      <c r="D38">
        <v>174.93023455940201</v>
      </c>
      <c r="E38">
        <f t="shared" si="0"/>
        <v>175.31876057138791</v>
      </c>
      <c r="F38">
        <f t="shared" si="1"/>
        <v>0.15095246198966977</v>
      </c>
      <c r="G38" s="20">
        <f t="shared" si="2"/>
        <v>4.9329923694651327E-6</v>
      </c>
      <c r="I38" s="2">
        <v>0.65751272999999999</v>
      </c>
      <c r="J38">
        <v>207.94054800000001</v>
      </c>
      <c r="K38">
        <f t="shared" si="3"/>
        <v>208.15237300417587</v>
      </c>
      <c r="L38">
        <f t="shared" si="4"/>
        <v>4.4869832394104907E-2</v>
      </c>
      <c r="M38" s="20">
        <f t="shared" si="5"/>
        <v>1.0377101841660031E-6</v>
      </c>
      <c r="O38" s="2">
        <v>0.65797039999999996</v>
      </c>
      <c r="P38">
        <v>250.561812</v>
      </c>
      <c r="Q38">
        <f t="shared" si="6"/>
        <v>250.37704235974419</v>
      </c>
      <c r="R38">
        <f t="shared" si="7"/>
        <v>3.4139819960260907E-2</v>
      </c>
      <c r="S38" s="20">
        <f t="shared" si="8"/>
        <v>5.4379030978375025E-7</v>
      </c>
    </row>
    <row r="39" spans="3:19" x14ac:dyDescent="0.25">
      <c r="C39" s="2">
        <v>0.66329630176422805</v>
      </c>
      <c r="D39">
        <v>175.03257769472799</v>
      </c>
      <c r="E39">
        <f t="shared" si="0"/>
        <v>175.33582636846987</v>
      </c>
      <c r="F39">
        <f t="shared" si="1"/>
        <v>9.1959758126207047E-2</v>
      </c>
      <c r="G39" s="20">
        <f t="shared" si="2"/>
        <v>3.0016499444273604E-6</v>
      </c>
      <c r="I39" s="2">
        <v>0.66293460000000004</v>
      </c>
      <c r="J39">
        <v>208.08940999999999</v>
      </c>
      <c r="K39">
        <f t="shared" si="3"/>
        <v>208.18797474358144</v>
      </c>
      <c r="L39">
        <f t="shared" si="4"/>
        <v>9.7150086772766955E-3</v>
      </c>
      <c r="M39" s="20">
        <f t="shared" si="5"/>
        <v>2.24358865440933E-7</v>
      </c>
      <c r="O39" s="2">
        <v>0.66247692999999996</v>
      </c>
      <c r="P39">
        <v>250.70137</v>
      </c>
      <c r="Q39">
        <f t="shared" si="6"/>
        <v>250.42326349351367</v>
      </c>
      <c r="R39">
        <f t="shared" si="7"/>
        <v>7.7343228950027876E-2</v>
      </c>
      <c r="S39" s="20">
        <f t="shared" si="8"/>
        <v>1.2305772579028318E-6</v>
      </c>
    </row>
    <row r="40" spans="3:19" x14ac:dyDescent="0.25">
      <c r="C40" s="2">
        <v>0.66780283457592005</v>
      </c>
      <c r="D40">
        <v>175.10700906587499</v>
      </c>
      <c r="E40">
        <f t="shared" si="0"/>
        <v>175.35542043527181</v>
      </c>
      <c r="F40">
        <f t="shared" si="1"/>
        <v>6.1708208445603228E-2</v>
      </c>
      <c r="G40" s="20">
        <f t="shared" si="2"/>
        <v>2.0124999474866227E-6</v>
      </c>
      <c r="I40" s="2">
        <v>0.66698345999999997</v>
      </c>
      <c r="J40">
        <v>208.173146</v>
      </c>
      <c r="K40">
        <f t="shared" si="3"/>
        <v>208.2187079955176</v>
      </c>
      <c r="L40">
        <f t="shared" si="4"/>
        <v>2.0758954355459729E-3</v>
      </c>
      <c r="M40" s="20">
        <f t="shared" si="5"/>
        <v>4.7902266543720097E-8</v>
      </c>
      <c r="O40" s="2">
        <v>0.66698345999999997</v>
      </c>
      <c r="P40">
        <v>250.76649800000001</v>
      </c>
      <c r="Q40">
        <f t="shared" si="6"/>
        <v>250.47634753476177</v>
      </c>
      <c r="R40">
        <f t="shared" si="7"/>
        <v>8.4187292477967926E-2</v>
      </c>
      <c r="S40" s="20">
        <f t="shared" si="8"/>
        <v>1.3387747494109215E-6</v>
      </c>
    </row>
    <row r="41" spans="3:19" x14ac:dyDescent="0.25">
      <c r="C41" s="2">
        <v>0.67230936738761304</v>
      </c>
      <c r="D41">
        <v>175.14422475144801</v>
      </c>
      <c r="E41">
        <f t="shared" si="0"/>
        <v>175.37788238859866</v>
      </c>
      <c r="F41">
        <f t="shared" si="1"/>
        <v>5.4595891398827937E-2</v>
      </c>
      <c r="G41" s="20">
        <f t="shared" si="2"/>
        <v>1.7797881812252694E-6</v>
      </c>
      <c r="I41" s="2">
        <v>0.67103232999999995</v>
      </c>
      <c r="J41">
        <v>208.21430100000001</v>
      </c>
      <c r="K41">
        <f t="shared" si="3"/>
        <v>208.25346300909229</v>
      </c>
      <c r="L41">
        <f t="shared" si="4"/>
        <v>1.5336629561438183E-3</v>
      </c>
      <c r="M41" s="20">
        <f t="shared" si="5"/>
        <v>3.5376007492842928E-8</v>
      </c>
      <c r="O41" s="2">
        <v>0.67149000000000003</v>
      </c>
      <c r="P41">
        <v>250.887449</v>
      </c>
      <c r="Q41">
        <f t="shared" si="6"/>
        <v>250.53721830464414</v>
      </c>
      <c r="R41">
        <f t="shared" si="7"/>
        <v>0.12266153996945034</v>
      </c>
      <c r="S41" s="20">
        <f t="shared" si="8"/>
        <v>1.9487249315931678E-6</v>
      </c>
    </row>
    <row r="42" spans="3:19" x14ac:dyDescent="0.25">
      <c r="C42" s="2">
        <v>0.67635823429541597</v>
      </c>
      <c r="D42">
        <v>175.24656788677399</v>
      </c>
      <c r="E42">
        <f t="shared" si="0"/>
        <v>175.40082217143913</v>
      </c>
      <c r="F42">
        <f t="shared" si="1"/>
        <v>2.3794384337554941E-2</v>
      </c>
      <c r="G42" s="20">
        <f t="shared" si="2"/>
        <v>7.74774698400928E-7</v>
      </c>
      <c r="I42" s="2">
        <v>0.67645420000000001</v>
      </c>
      <c r="J42">
        <v>208.498783</v>
      </c>
      <c r="K42">
        <f t="shared" si="3"/>
        <v>208.30714379313338</v>
      </c>
      <c r="L42">
        <f t="shared" si="4"/>
        <v>3.672558560846928E-2</v>
      </c>
      <c r="M42" s="20">
        <f t="shared" si="5"/>
        <v>8.4481512554793658E-7</v>
      </c>
      <c r="O42" s="2">
        <v>0.67599653000000004</v>
      </c>
      <c r="P42">
        <v>250.97118399999999</v>
      </c>
      <c r="Q42">
        <f t="shared" si="6"/>
        <v>250.60691256999885</v>
      </c>
      <c r="R42">
        <f t="shared" si="7"/>
        <v>0.13269367471507482</v>
      </c>
      <c r="S42" s="20">
        <f t="shared" si="8"/>
        <v>2.1066990634932702E-6</v>
      </c>
    </row>
    <row r="43" spans="3:19" x14ac:dyDescent="0.25">
      <c r="C43" s="2">
        <v>0.68132243301099804</v>
      </c>
      <c r="D43">
        <v>175.47916592160701</v>
      </c>
      <c r="E43">
        <f t="shared" si="0"/>
        <v>175.43298136133799</v>
      </c>
      <c r="F43">
        <f t="shared" si="1"/>
        <v>2.1330136072419885E-3</v>
      </c>
      <c r="G43" s="20">
        <f t="shared" si="2"/>
        <v>6.9269571806522739E-8</v>
      </c>
      <c r="I43" s="2">
        <v>0.68050306000000005</v>
      </c>
      <c r="J43">
        <v>208.63834199999999</v>
      </c>
      <c r="K43">
        <f t="shared" si="3"/>
        <v>208.35326568864812</v>
      </c>
      <c r="L43">
        <f t="shared" si="4"/>
        <v>8.1268503293989686E-2</v>
      </c>
      <c r="M43" s="20">
        <f t="shared" si="5"/>
        <v>1.8669557125702833E-6</v>
      </c>
      <c r="O43" s="2">
        <v>0.68050306000000005</v>
      </c>
      <c r="P43">
        <v>250.97118399999999</v>
      </c>
      <c r="Q43">
        <f t="shared" si="6"/>
        <v>250.68659393027818</v>
      </c>
      <c r="R43">
        <f t="shared" si="7"/>
        <v>8.0991507784267835E-2</v>
      </c>
      <c r="S43" s="20">
        <f t="shared" si="8"/>
        <v>1.2858543104364036E-6</v>
      </c>
    </row>
    <row r="44" spans="3:19" x14ac:dyDescent="0.25">
      <c r="C44" s="2">
        <v>0.68582896582269104</v>
      </c>
      <c r="D44">
        <v>175.73037179922699</v>
      </c>
      <c r="E44">
        <f t="shared" si="0"/>
        <v>175.46652554014045</v>
      </c>
      <c r="F44">
        <f t="shared" si="1"/>
        <v>6.9614848433958681E-2</v>
      </c>
      <c r="G44" s="20">
        <f t="shared" si="2"/>
        <v>2.2542819110453742E-6</v>
      </c>
      <c r="I44" s="2">
        <v>0.68546726000000002</v>
      </c>
      <c r="J44">
        <v>208.94143199999999</v>
      </c>
      <c r="K44">
        <f t="shared" si="3"/>
        <v>208.41784127646355</v>
      </c>
      <c r="L44">
        <f t="shared" si="4"/>
        <v>0.27414724577341654</v>
      </c>
      <c r="M44" s="20">
        <f t="shared" si="5"/>
        <v>6.2796400898453643E-6</v>
      </c>
      <c r="O44" s="2">
        <v>0.6850096</v>
      </c>
      <c r="P44">
        <v>251.082831</v>
      </c>
      <c r="Q44">
        <f t="shared" si="6"/>
        <v>250.77756714292042</v>
      </c>
      <c r="R44">
        <f t="shared" si="7"/>
        <v>9.3186022439102678E-2</v>
      </c>
      <c r="S44" s="20">
        <f t="shared" si="8"/>
        <v>1.4781439874445344E-6</v>
      </c>
    </row>
    <row r="45" spans="3:19" x14ac:dyDescent="0.25">
      <c r="C45" s="2">
        <v>0.69033549863438404</v>
      </c>
      <c r="D45">
        <v>175.74897964201401</v>
      </c>
      <c r="E45">
        <f t="shared" si="0"/>
        <v>175.50476333060683</v>
      </c>
      <c r="F45">
        <f t="shared" si="1"/>
        <v>5.9641606757324717E-2</v>
      </c>
      <c r="G45" s="20">
        <f t="shared" si="2"/>
        <v>1.9309174633444188E-6</v>
      </c>
      <c r="I45" s="2">
        <v>0.68951613</v>
      </c>
      <c r="J45">
        <v>209.001195</v>
      </c>
      <c r="K45">
        <f t="shared" si="3"/>
        <v>208.47787361710297</v>
      </c>
      <c r="L45">
        <f t="shared" si="4"/>
        <v>0.27386526979725317</v>
      </c>
      <c r="M45" s="20">
        <f t="shared" si="5"/>
        <v>6.2695940583634063E-6</v>
      </c>
      <c r="O45" s="2">
        <v>0.68997379000000003</v>
      </c>
      <c r="P45">
        <v>251.34334100000001</v>
      </c>
      <c r="Q45">
        <f t="shared" si="6"/>
        <v>250.89260365131395</v>
      </c>
      <c r="R45">
        <f t="shared" si="7"/>
        <v>0.2031641575005402</v>
      </c>
      <c r="S45" s="20">
        <f t="shared" si="8"/>
        <v>3.2159724835679221E-6</v>
      </c>
    </row>
    <row r="46" spans="3:19" x14ac:dyDescent="0.25">
      <c r="C46" s="2">
        <v>0.69484203144607604</v>
      </c>
      <c r="D46">
        <v>175.814107091767</v>
      </c>
      <c r="E46">
        <f t="shared" si="0"/>
        <v>175.54829667272747</v>
      </c>
      <c r="F46">
        <f t="shared" si="1"/>
        <v>7.0655178869967847E-2</v>
      </c>
      <c r="G46" s="20">
        <f t="shared" si="2"/>
        <v>2.2857912267268181E-6</v>
      </c>
      <c r="I46" s="2">
        <v>0.69402266000000001</v>
      </c>
      <c r="J46">
        <v>209.23379299999999</v>
      </c>
      <c r="K46">
        <f t="shared" si="3"/>
        <v>208.55346929081162</v>
      </c>
      <c r="L46">
        <f t="shared" si="4"/>
        <v>0.462840349283824</v>
      </c>
      <c r="M46" s="20">
        <f t="shared" si="5"/>
        <v>1.0572253221217E-5</v>
      </c>
      <c r="O46" s="2">
        <v>0.69402266000000001</v>
      </c>
      <c r="P46">
        <v>251.4829</v>
      </c>
      <c r="Q46">
        <f t="shared" si="6"/>
        <v>250.99941205865866</v>
      </c>
      <c r="R46">
        <f t="shared" si="7"/>
        <v>0.23376058942248465</v>
      </c>
      <c r="S46" s="20">
        <f t="shared" si="8"/>
        <v>3.6961907345121525E-6</v>
      </c>
    </row>
    <row r="47" spans="3:19" x14ac:dyDescent="0.25">
      <c r="C47" s="2">
        <v>0.69934856425776903</v>
      </c>
      <c r="D47">
        <v>176.037401205207</v>
      </c>
      <c r="E47">
        <f t="shared" si="0"/>
        <v>175.59779976928331</v>
      </c>
      <c r="F47">
        <f t="shared" si="1"/>
        <v>0.19324942246617144</v>
      </c>
      <c r="G47" s="20">
        <f t="shared" si="2"/>
        <v>6.2360316047423159E-6</v>
      </c>
      <c r="I47" s="2">
        <v>0.69852919000000002</v>
      </c>
      <c r="J47">
        <v>209.35474400000001</v>
      </c>
      <c r="K47">
        <f t="shared" si="3"/>
        <v>208.63944970103654</v>
      </c>
      <c r="L47">
        <f t="shared" si="4"/>
        <v>0.51164593412964343</v>
      </c>
      <c r="M47" s="20">
        <f t="shared" si="5"/>
        <v>1.1673575978453568E-5</v>
      </c>
      <c r="O47" s="2">
        <v>0.69852919000000002</v>
      </c>
      <c r="P47">
        <v>251.767382</v>
      </c>
      <c r="Q47">
        <f t="shared" si="6"/>
        <v>251.13375644963511</v>
      </c>
      <c r="R47">
        <f t="shared" si="7"/>
        <v>0.40148133807520076</v>
      </c>
      <c r="S47" s="20">
        <f t="shared" si="8"/>
        <v>6.333830471855468E-6</v>
      </c>
    </row>
    <row r="48" spans="3:19" x14ac:dyDescent="0.25">
      <c r="C48" s="2">
        <v>0.70385509706946103</v>
      </c>
      <c r="D48">
        <v>176.10252865496</v>
      </c>
      <c r="E48">
        <f t="shared" si="0"/>
        <v>175.65402773375811</v>
      </c>
      <c r="F48">
        <f t="shared" si="1"/>
        <v>0.20115307631893836</v>
      </c>
      <c r="G48" s="20">
        <f t="shared" si="2"/>
        <v>6.4862770478552673E-6</v>
      </c>
      <c r="I48" s="2">
        <v>0.70303572999999997</v>
      </c>
      <c r="J48">
        <v>209.52221399999999</v>
      </c>
      <c r="K48">
        <f t="shared" si="3"/>
        <v>208.73713011416828</v>
      </c>
      <c r="L48">
        <f t="shared" si="4"/>
        <v>0.61635670779261809</v>
      </c>
      <c r="M48" s="20">
        <f t="shared" si="5"/>
        <v>1.4040157432877786E-5</v>
      </c>
      <c r="O48" s="2">
        <v>0.70303572999999997</v>
      </c>
      <c r="P48">
        <v>251.89227199999999</v>
      </c>
      <c r="Q48">
        <f t="shared" si="6"/>
        <v>251.28638209515344</v>
      </c>
      <c r="R48">
        <f t="shared" si="7"/>
        <v>0.36710257679496039</v>
      </c>
      <c r="S48" s="20">
        <f t="shared" si="8"/>
        <v>5.785724443330692E-6</v>
      </c>
    </row>
    <row r="49" spans="3:19" x14ac:dyDescent="0.25">
      <c r="C49" s="2">
        <v>0.70836162988115403</v>
      </c>
      <c r="D49">
        <v>176.344430611186</v>
      </c>
      <c r="E49">
        <f t="shared" si="0"/>
        <v>175.71782640709148</v>
      </c>
      <c r="F49">
        <f t="shared" si="1"/>
        <v>0.39263282858892617</v>
      </c>
      <c r="G49" s="20">
        <f t="shared" si="2"/>
        <v>1.2625922304010339E-5</v>
      </c>
      <c r="I49" s="2">
        <v>0.70754225999999998</v>
      </c>
      <c r="J49">
        <v>209.73620399999999</v>
      </c>
      <c r="K49">
        <f t="shared" si="3"/>
        <v>208.8479830852711</v>
      </c>
      <c r="L49">
        <f t="shared" si="4"/>
        <v>0.78893639336182686</v>
      </c>
      <c r="M49" s="20">
        <f t="shared" si="5"/>
        <v>1.7934744060896756E-5</v>
      </c>
      <c r="O49" s="2">
        <v>0.70799993000000006</v>
      </c>
      <c r="P49">
        <v>252.38538</v>
      </c>
      <c r="Q49">
        <f t="shared" si="6"/>
        <v>251.47843004681357</v>
      </c>
      <c r="R49">
        <f t="shared" si="7"/>
        <v>0.82255821758486158</v>
      </c>
      <c r="S49" s="20">
        <f t="shared" si="8"/>
        <v>1.2913330246349368E-5</v>
      </c>
    </row>
    <row r="50" spans="3:19" x14ac:dyDescent="0.25">
      <c r="C50" s="2">
        <v>0.71286816269284703</v>
      </c>
      <c r="D50">
        <v>176.567724724626</v>
      </c>
      <c r="E50">
        <f t="shared" si="0"/>
        <v>175.7901435435916</v>
      </c>
      <c r="F50">
        <f t="shared" si="1"/>
        <v>0.60463249309886269</v>
      </c>
      <c r="G50" s="20">
        <f t="shared" si="2"/>
        <v>1.9394064749067569E-5</v>
      </c>
      <c r="I50" s="2">
        <v>0.71250645999999995</v>
      </c>
      <c r="J50">
        <v>210.04323400000001</v>
      </c>
      <c r="K50">
        <f t="shared" si="3"/>
        <v>208.98732219747401</v>
      </c>
      <c r="L50">
        <f t="shared" si="4"/>
        <v>1.1149497347137016</v>
      </c>
      <c r="M50" s="20">
        <f t="shared" si="5"/>
        <v>2.5271900073431686E-5</v>
      </c>
      <c r="O50" s="2">
        <v>0.71159112999999996</v>
      </c>
      <c r="P50">
        <v>252.56215499999999</v>
      </c>
      <c r="Q50">
        <f t="shared" si="6"/>
        <v>251.63487910781041</v>
      </c>
      <c r="R50">
        <f t="shared" si="7"/>
        <v>0.85984058023598953</v>
      </c>
      <c r="S50" s="20">
        <f t="shared" si="8"/>
        <v>1.3479736065059385E-5</v>
      </c>
    </row>
    <row r="51" spans="3:19" x14ac:dyDescent="0.25">
      <c r="C51" s="2">
        <v>0.71737469550453903</v>
      </c>
      <c r="D51">
        <v>176.71658746691901</v>
      </c>
      <c r="E51">
        <f t="shared" si="0"/>
        <v>175.87204160915809</v>
      </c>
      <c r="F51">
        <f t="shared" si="1"/>
        <v>0.71325770586112835</v>
      </c>
      <c r="G51" s="20">
        <f t="shared" si="2"/>
        <v>2.2839775964470839E-5</v>
      </c>
      <c r="I51" s="2">
        <v>0.71701298999999996</v>
      </c>
      <c r="J51">
        <v>210.22000800000001</v>
      </c>
      <c r="K51">
        <f t="shared" si="3"/>
        <v>209.1314766117857</v>
      </c>
      <c r="L51">
        <f t="shared" si="4"/>
        <v>1.1849005831277655</v>
      </c>
      <c r="M51" s="20">
        <f t="shared" si="5"/>
        <v>2.6812284357254777E-5</v>
      </c>
      <c r="O51" s="2">
        <v>0.71655533000000005</v>
      </c>
      <c r="P51">
        <v>252.88779199999999</v>
      </c>
      <c r="Q51">
        <f t="shared" si="6"/>
        <v>251.87837973774168</v>
      </c>
      <c r="R51">
        <f t="shared" si="7"/>
        <v>1.0189131151974364</v>
      </c>
      <c r="S51" s="20">
        <f t="shared" si="8"/>
        <v>1.5932408143959811E-5</v>
      </c>
    </row>
    <row r="52" spans="3:19" x14ac:dyDescent="0.25">
      <c r="C52" s="2">
        <v>0.72142356241234196</v>
      </c>
      <c r="D52">
        <v>176.86545020921201</v>
      </c>
      <c r="E52">
        <f t="shared" si="0"/>
        <v>175.95477234006864</v>
      </c>
      <c r="F52">
        <f t="shared" si="1"/>
        <v>0.82933418134750958</v>
      </c>
      <c r="G52" s="20">
        <f t="shared" si="2"/>
        <v>2.6512065103842862E-5</v>
      </c>
      <c r="I52" s="2">
        <v>0.72106186000000005</v>
      </c>
      <c r="J52">
        <v>210.40608700000001</v>
      </c>
      <c r="K52">
        <f t="shared" si="3"/>
        <v>209.2771057237245</v>
      </c>
      <c r="L52">
        <f t="shared" si="4"/>
        <v>1.2745987221806805</v>
      </c>
      <c r="M52" s="20">
        <f t="shared" si="5"/>
        <v>2.8791008606368337E-5</v>
      </c>
      <c r="O52" s="2">
        <v>0.72106186000000005</v>
      </c>
      <c r="P52">
        <v>253.26925299999999</v>
      </c>
      <c r="Q52">
        <f t="shared" si="6"/>
        <v>252.13009398508504</v>
      </c>
      <c r="R52">
        <f t="shared" si="7"/>
        <v>1.2976832612620042</v>
      </c>
      <c r="S52" s="20">
        <f t="shared" si="8"/>
        <v>2.0230367113640818E-5</v>
      </c>
    </row>
    <row r="53" spans="3:19" x14ac:dyDescent="0.25">
      <c r="C53" s="2">
        <v>0.72684542703181498</v>
      </c>
      <c r="D53">
        <v>177.15387177240501</v>
      </c>
      <c r="E53">
        <f t="shared" si="0"/>
        <v>176.08087051102407</v>
      </c>
      <c r="F53">
        <f t="shared" si="1"/>
        <v>1.1513317069250837</v>
      </c>
      <c r="G53" s="20">
        <f t="shared" si="2"/>
        <v>3.6685899170691008E-5</v>
      </c>
      <c r="I53" s="2">
        <v>0.72556838999999995</v>
      </c>
      <c r="J53">
        <v>210.72242</v>
      </c>
      <c r="K53">
        <f t="shared" si="3"/>
        <v>209.45928021193549</v>
      </c>
      <c r="L53">
        <f t="shared" si="4"/>
        <v>1.5955221241916471</v>
      </c>
      <c r="M53" s="20">
        <f t="shared" si="5"/>
        <v>3.5931995800637823E-5</v>
      </c>
      <c r="O53" s="2">
        <v>0.72556838999999995</v>
      </c>
      <c r="P53">
        <v>253.799576</v>
      </c>
      <c r="Q53">
        <f t="shared" si="6"/>
        <v>252.41474162291468</v>
      </c>
      <c r="R53">
        <f t="shared" si="7"/>
        <v>1.9177662519573033</v>
      </c>
      <c r="S53" s="20">
        <f t="shared" si="8"/>
        <v>2.9772402890407101E-5</v>
      </c>
    </row>
    <row r="54" spans="3:19" x14ac:dyDescent="0.25">
      <c r="C54" s="2">
        <v>0.73089429393961702</v>
      </c>
      <c r="D54">
        <v>177.32134235748501</v>
      </c>
      <c r="E54">
        <f t="shared" si="0"/>
        <v>176.18789191468704</v>
      </c>
      <c r="F54">
        <f t="shared" si="1"/>
        <v>1.2847099062789036</v>
      </c>
      <c r="G54" s="20">
        <f t="shared" si="2"/>
        <v>4.0858559602611416E-5</v>
      </c>
      <c r="I54" s="2">
        <v>0.73007491999999996</v>
      </c>
      <c r="J54">
        <v>210.90849900000001</v>
      </c>
      <c r="K54">
        <f t="shared" si="3"/>
        <v>209.66514997726716</v>
      </c>
      <c r="L54">
        <f t="shared" si="4"/>
        <v>1.5459167923307169</v>
      </c>
      <c r="M54" s="20">
        <f t="shared" si="5"/>
        <v>3.4753452327675726E-5</v>
      </c>
      <c r="O54" s="2">
        <v>0.73007491999999996</v>
      </c>
      <c r="P54">
        <v>254.181037</v>
      </c>
      <c r="Q54">
        <f t="shared" si="6"/>
        <v>252.7364131312454</v>
      </c>
      <c r="R54">
        <f t="shared" si="7"/>
        <v>2.0869381221755199</v>
      </c>
      <c r="S54" s="20">
        <f t="shared" si="8"/>
        <v>3.2301543710568553E-5</v>
      </c>
    </row>
    <row r="55" spans="3:19" x14ac:dyDescent="0.25">
      <c r="C55" s="2">
        <v>0.73540082675131002</v>
      </c>
      <c r="D55">
        <v>177.581852156498</v>
      </c>
      <c r="E55">
        <f t="shared" si="0"/>
        <v>176.32159829050255</v>
      </c>
      <c r="F55">
        <f t="shared" si="1"/>
        <v>1.5882398067564822</v>
      </c>
      <c r="G55" s="20">
        <f t="shared" si="2"/>
        <v>5.036384910933559E-5</v>
      </c>
      <c r="I55" s="2">
        <v>0.73458146000000002</v>
      </c>
      <c r="J55">
        <v>211.18761599999999</v>
      </c>
      <c r="K55">
        <f t="shared" si="3"/>
        <v>209.89766168784473</v>
      </c>
      <c r="L55">
        <f t="shared" si="4"/>
        <v>1.6639821274479492</v>
      </c>
      <c r="M55" s="20">
        <f t="shared" si="5"/>
        <v>3.7308841350627537E-5</v>
      </c>
      <c r="O55" s="2">
        <v>0.73458146000000002</v>
      </c>
      <c r="P55">
        <v>254.664841</v>
      </c>
      <c r="Q55">
        <f t="shared" si="6"/>
        <v>253.0997126790229</v>
      </c>
      <c r="R55">
        <f t="shared" si="7"/>
        <v>2.4496266611245812</v>
      </c>
      <c r="S55" s="20">
        <f t="shared" si="8"/>
        <v>3.7771298846572815E-5</v>
      </c>
    </row>
    <row r="56" spans="3:19" x14ac:dyDescent="0.25">
      <c r="C56" s="2">
        <v>0.73944969365911195</v>
      </c>
      <c r="D56">
        <v>177.71604655425199</v>
      </c>
      <c r="E56">
        <f t="shared" si="0"/>
        <v>176.45635004648534</v>
      </c>
      <c r="F56">
        <f t="shared" si="1"/>
        <v>1.5868352916794892</v>
      </c>
      <c r="G56" s="20">
        <f t="shared" si="2"/>
        <v>5.0243347154795233E-5</v>
      </c>
      <c r="I56" s="2">
        <v>0.73908799000000003</v>
      </c>
      <c r="J56">
        <v>211.58768499999999</v>
      </c>
      <c r="K56">
        <f t="shared" si="3"/>
        <v>210.16013515207786</v>
      </c>
      <c r="L56">
        <f t="shared" si="4"/>
        <v>2.0378985683025164</v>
      </c>
      <c r="M56" s="20">
        <f t="shared" si="5"/>
        <v>4.5519951465613703E-5</v>
      </c>
      <c r="O56" s="2">
        <v>0.73908799000000003</v>
      </c>
      <c r="P56">
        <v>255.25098800000001</v>
      </c>
      <c r="Q56">
        <f t="shared" si="6"/>
        <v>253.50982746688715</v>
      </c>
      <c r="R56">
        <f t="shared" si="7"/>
        <v>3.0316400020698633</v>
      </c>
      <c r="S56" s="20">
        <f t="shared" si="8"/>
        <v>4.6531040632167829E-5</v>
      </c>
    </row>
    <row r="57" spans="3:19" x14ac:dyDescent="0.25">
      <c r="C57" s="2">
        <v>0.74441389237469502</v>
      </c>
      <c r="D57">
        <v>178.019136461984</v>
      </c>
      <c r="E57">
        <f t="shared" si="0"/>
        <v>176.64282340067828</v>
      </c>
      <c r="F57">
        <f t="shared" si="1"/>
        <v>1.8942376427207304</v>
      </c>
      <c r="G57" s="20">
        <f t="shared" si="2"/>
        <v>5.9772453483865073E-5</v>
      </c>
      <c r="I57" s="2">
        <v>0.74313686000000001</v>
      </c>
      <c r="J57">
        <v>211.76445899999999</v>
      </c>
      <c r="K57">
        <f t="shared" si="3"/>
        <v>210.42458577857724</v>
      </c>
      <c r="L57">
        <f t="shared" si="4"/>
        <v>1.7952602494857759</v>
      </c>
      <c r="M57" s="20">
        <f t="shared" si="5"/>
        <v>4.0033288722424076E-5</v>
      </c>
      <c r="O57" s="2">
        <v>0.74359452000000004</v>
      </c>
      <c r="P57">
        <v>255.79991899999999</v>
      </c>
      <c r="Q57">
        <f t="shared" si="6"/>
        <v>253.97261813094173</v>
      </c>
      <c r="R57">
        <f t="shared" si="7"/>
        <v>3.3390284660610825</v>
      </c>
      <c r="S57" s="20">
        <f t="shared" si="8"/>
        <v>5.1029265385405643E-5</v>
      </c>
    </row>
    <row r="58" spans="3:19" x14ac:dyDescent="0.25">
      <c r="C58" s="2">
        <v>0.74892042518638802</v>
      </c>
      <c r="D58">
        <v>178.29825410378299</v>
      </c>
      <c r="E58">
        <f t="shared" si="0"/>
        <v>176.83494201561666</v>
      </c>
      <c r="F58">
        <f t="shared" si="1"/>
        <v>2.1412822673737142</v>
      </c>
      <c r="G58" s="20">
        <f t="shared" si="2"/>
        <v>6.7356535235221592E-5</v>
      </c>
      <c r="I58" s="2">
        <v>0.74810105999999998</v>
      </c>
      <c r="J58">
        <v>212.14591999999999</v>
      </c>
      <c r="K58">
        <f t="shared" si="3"/>
        <v>210.79046525652848</v>
      </c>
      <c r="L58">
        <f t="shared" si="4"/>
        <v>1.837257561599422</v>
      </c>
      <c r="M58" s="20">
        <f t="shared" si="5"/>
        <v>4.0822601343166976E-5</v>
      </c>
      <c r="O58" s="2">
        <v>0.74810105999999998</v>
      </c>
      <c r="P58">
        <v>256.479106</v>
      </c>
      <c r="Q58">
        <f t="shared" si="6"/>
        <v>254.49471825509124</v>
      </c>
      <c r="R58">
        <f t="shared" si="7"/>
        <v>3.9377947221440683</v>
      </c>
      <c r="S58" s="20">
        <f t="shared" si="8"/>
        <v>5.9861706067363534E-5</v>
      </c>
    </row>
    <row r="59" spans="3:19" x14ac:dyDescent="0.25">
      <c r="C59" s="2">
        <v>0.75388462390197097</v>
      </c>
      <c r="D59">
        <v>178.70762664508899</v>
      </c>
      <c r="E59">
        <f t="shared" si="0"/>
        <v>177.07515567960161</v>
      </c>
      <c r="F59">
        <f t="shared" si="1"/>
        <v>2.6649614531593171</v>
      </c>
      <c r="G59" s="20">
        <f t="shared" si="2"/>
        <v>8.3445852787177746E-5</v>
      </c>
      <c r="I59" s="2">
        <v>0.75260758999999999</v>
      </c>
      <c r="J59">
        <v>212.39712599999999</v>
      </c>
      <c r="K59">
        <f t="shared" si="3"/>
        <v>211.16738237144381</v>
      </c>
      <c r="L59">
        <f t="shared" si="4"/>
        <v>1.5122693919745167</v>
      </c>
      <c r="M59" s="20">
        <f t="shared" si="5"/>
        <v>3.3522151956777777E-5</v>
      </c>
      <c r="O59" s="2">
        <v>0.75260758999999999</v>
      </c>
      <c r="P59">
        <v>257.21411499999999</v>
      </c>
      <c r="Q59">
        <f t="shared" si="6"/>
        <v>255.08368805373021</v>
      </c>
      <c r="R59">
        <f t="shared" si="7"/>
        <v>4.5387189733923758</v>
      </c>
      <c r="S59" s="20">
        <f t="shared" si="8"/>
        <v>6.8603093268506098E-5</v>
      </c>
    </row>
    <row r="60" spans="3:19" x14ac:dyDescent="0.25">
      <c r="C60" s="2">
        <v>0.75793349080977301</v>
      </c>
      <c r="D60">
        <v>179.04256781524899</v>
      </c>
      <c r="E60">
        <f t="shared" si="0"/>
        <v>177.29611065860121</v>
      </c>
      <c r="F60">
        <f t="shared" si="1"/>
        <v>3.0501126000062437</v>
      </c>
      <c r="G60" s="20">
        <f t="shared" si="2"/>
        <v>9.5148791508475899E-5</v>
      </c>
      <c r="I60" s="2">
        <v>0.75665645999999998</v>
      </c>
      <c r="J60">
        <v>212.680183</v>
      </c>
      <c r="K60">
        <f t="shared" si="3"/>
        <v>211.54700065334174</v>
      </c>
      <c r="L60">
        <f t="shared" si="4"/>
        <v>1.2841022307779189</v>
      </c>
      <c r="M60" s="20">
        <f t="shared" si="5"/>
        <v>2.8388702901799658E-5</v>
      </c>
      <c r="O60" s="2">
        <v>0.75711412</v>
      </c>
      <c r="P60">
        <v>257.95842900000002</v>
      </c>
      <c r="Q60">
        <f t="shared" si="6"/>
        <v>255.74888199906863</v>
      </c>
      <c r="R60">
        <f t="shared" si="7"/>
        <v>4.882097949324919</v>
      </c>
      <c r="S60" s="20">
        <f t="shared" si="8"/>
        <v>7.3368061025556332E-5</v>
      </c>
    </row>
    <row r="61" spans="3:19" x14ac:dyDescent="0.25">
      <c r="C61" s="2">
        <v>0.76244002362146601</v>
      </c>
      <c r="D61">
        <v>179.38681290680199</v>
      </c>
      <c r="E61">
        <f t="shared" si="0"/>
        <v>177.57192530081298</v>
      </c>
      <c r="F61">
        <f t="shared" si="1"/>
        <v>3.2938170223725352</v>
      </c>
      <c r="G61" s="20">
        <f t="shared" si="2"/>
        <v>1.023572104800735E-4</v>
      </c>
      <c r="I61" s="2">
        <v>0.76116298999999998</v>
      </c>
      <c r="J61">
        <v>212.931389</v>
      </c>
      <c r="K61">
        <f t="shared" si="3"/>
        <v>212.02083830065772</v>
      </c>
      <c r="L61">
        <f t="shared" si="4"/>
        <v>0.82910257607271654</v>
      </c>
      <c r="M61" s="20">
        <f t="shared" si="5"/>
        <v>1.828642841917763E-5</v>
      </c>
      <c r="O61" s="2">
        <v>0.76162065000000001</v>
      </c>
      <c r="P61">
        <v>258.80508600000002</v>
      </c>
      <c r="Q61">
        <f t="shared" si="6"/>
        <v>256.50268570018278</v>
      </c>
      <c r="R61">
        <f t="shared" si="7"/>
        <v>5.3010471405984996</v>
      </c>
      <c r="S61" s="20">
        <f t="shared" si="8"/>
        <v>7.9143645857876685E-5</v>
      </c>
    </row>
    <row r="62" spans="3:19" x14ac:dyDescent="0.25">
      <c r="C62" s="2">
        <v>0.76694655643315801</v>
      </c>
      <c r="D62">
        <v>179.926440347614</v>
      </c>
      <c r="E62">
        <f t="shared" si="0"/>
        <v>177.88323223983483</v>
      </c>
      <c r="F62">
        <f t="shared" si="1"/>
        <v>4.1746993716945742</v>
      </c>
      <c r="G62" s="20">
        <f t="shared" si="2"/>
        <v>1.2895412250845948E-4</v>
      </c>
      <c r="I62" s="2">
        <v>0.76566951999999999</v>
      </c>
      <c r="J62">
        <v>213.37797699999999</v>
      </c>
      <c r="K62">
        <f t="shared" si="3"/>
        <v>212.55558456476027</v>
      </c>
      <c r="L62">
        <f t="shared" si="4"/>
        <v>0.67632931753951786</v>
      </c>
      <c r="M62" s="20">
        <f t="shared" si="5"/>
        <v>1.4854533822542618E-5</v>
      </c>
      <c r="O62" s="2">
        <v>0.76612718999999996</v>
      </c>
      <c r="P62">
        <v>259.735478</v>
      </c>
      <c r="Q62">
        <f t="shared" si="6"/>
        <v>257.36089294603443</v>
      </c>
      <c r="R62">
        <f t="shared" si="7"/>
        <v>5.6386541785166919</v>
      </c>
      <c r="S62" s="20">
        <f t="shared" si="8"/>
        <v>8.3582028972893854E-5</v>
      </c>
    </row>
    <row r="63" spans="3:19" x14ac:dyDescent="0.25">
      <c r="C63" s="2">
        <v>0.77145308924485101</v>
      </c>
      <c r="D63">
        <v>180.47537170982</v>
      </c>
      <c r="E63">
        <f t="shared" si="0"/>
        <v>178.23479458431572</v>
      </c>
      <c r="F63">
        <f t="shared" si="1"/>
        <v>5.0201858553329934</v>
      </c>
      <c r="G63" s="20">
        <f t="shared" si="2"/>
        <v>1.5412883855984877E-4</v>
      </c>
      <c r="I63" s="2">
        <v>0.77017605</v>
      </c>
      <c r="J63">
        <v>213.978793</v>
      </c>
      <c r="K63">
        <f t="shared" si="3"/>
        <v>213.15937164653116</v>
      </c>
      <c r="L63">
        <f t="shared" si="4"/>
        <v>0.67145135452070592</v>
      </c>
      <c r="M63" s="20">
        <f t="shared" si="5"/>
        <v>1.4664696773812773E-5</v>
      </c>
      <c r="O63" s="2">
        <v>0.77063371999999997</v>
      </c>
      <c r="P63">
        <v>260.67517400000003</v>
      </c>
      <c r="Q63">
        <f t="shared" si="6"/>
        <v>258.34295886482067</v>
      </c>
      <c r="R63">
        <f t="shared" si="7"/>
        <v>5.4392274367596505</v>
      </c>
      <c r="S63" s="20">
        <f t="shared" si="8"/>
        <v>8.0045675628185123E-5</v>
      </c>
    </row>
    <row r="64" spans="3:19" x14ac:dyDescent="0.25">
      <c r="C64" s="2">
        <v>0.77595962205654401</v>
      </c>
      <c r="D64">
        <v>180.987087386453</v>
      </c>
      <c r="E64">
        <f t="shared" si="0"/>
        <v>178.63212276550217</v>
      </c>
      <c r="F64">
        <f t="shared" si="1"/>
        <v>5.5458583659300578</v>
      </c>
      <c r="G64" s="20">
        <f t="shared" si="2"/>
        <v>1.6930648448438404E-4</v>
      </c>
      <c r="I64" s="2">
        <v>0.77514024999999998</v>
      </c>
      <c r="J64">
        <v>214.49050800000001</v>
      </c>
      <c r="K64">
        <f t="shared" si="3"/>
        <v>213.91567927849968</v>
      </c>
      <c r="L64">
        <f t="shared" si="4"/>
        <v>0.33042805906169764</v>
      </c>
      <c r="M64" s="20">
        <f t="shared" si="5"/>
        <v>7.1822540638560256E-6</v>
      </c>
      <c r="O64" s="2">
        <v>0.77468258999999995</v>
      </c>
      <c r="P64">
        <v>261.57229000000001</v>
      </c>
      <c r="Q64">
        <f t="shared" si="6"/>
        <v>259.35015293103157</v>
      </c>
      <c r="R64">
        <f t="shared" si="7"/>
        <v>4.9378931532836328</v>
      </c>
      <c r="S64" s="20">
        <f t="shared" si="8"/>
        <v>7.2170251594193811E-5</v>
      </c>
    </row>
    <row r="65" spans="3:19" x14ac:dyDescent="0.25">
      <c r="C65" s="2">
        <v>0.78046615486823601</v>
      </c>
      <c r="D65">
        <v>181.61045011980499</v>
      </c>
      <c r="E65">
        <f t="shared" si="0"/>
        <v>179.08162483380079</v>
      </c>
      <c r="F65">
        <f t="shared" si="1"/>
        <v>6.3949573271342564</v>
      </c>
      <c r="G65" s="20">
        <f t="shared" si="2"/>
        <v>1.9389025471989427E-4</v>
      </c>
      <c r="I65" s="2">
        <v>0.77964679000000003</v>
      </c>
      <c r="J65">
        <v>214.90918500000001</v>
      </c>
      <c r="K65">
        <f t="shared" si="3"/>
        <v>214.69700171022444</v>
      </c>
      <c r="L65">
        <f t="shared" si="4"/>
        <v>4.5021748459982094E-2</v>
      </c>
      <c r="M65" s="20">
        <f t="shared" si="5"/>
        <v>9.7479300218282867E-7</v>
      </c>
      <c r="O65" s="2">
        <v>0.77873144999999999</v>
      </c>
      <c r="P65">
        <v>262.63687700000003</v>
      </c>
      <c r="Q65">
        <f t="shared" si="6"/>
        <v>260.49620586516801</v>
      </c>
      <c r="R65">
        <f t="shared" si="7"/>
        <v>4.5824729075030026</v>
      </c>
      <c r="S65" s="20">
        <f t="shared" si="8"/>
        <v>6.6433708238923175E-5</v>
      </c>
    </row>
    <row r="66" spans="3:19" x14ac:dyDescent="0.25">
      <c r="C66" s="2">
        <v>0.784972687679929</v>
      </c>
      <c r="D66">
        <v>182.168685403404</v>
      </c>
      <c r="E66">
        <f t="shared" si="0"/>
        <v>179.59079544560038</v>
      </c>
      <c r="F66">
        <f t="shared" si="1"/>
        <v>6.6455166345447516</v>
      </c>
      <c r="G66" s="20">
        <f t="shared" si="2"/>
        <v>2.0025404661740744E-4</v>
      </c>
      <c r="I66" s="2">
        <v>0.78415332000000004</v>
      </c>
      <c r="J66">
        <v>215.43950799999999</v>
      </c>
      <c r="K66">
        <f t="shared" si="3"/>
        <v>215.58181578903955</v>
      </c>
      <c r="L66">
        <f t="shared" si="4"/>
        <v>2.0251506821328827E-2</v>
      </c>
      <c r="M66" s="20">
        <f t="shared" si="5"/>
        <v>4.3632153191195133E-7</v>
      </c>
      <c r="O66" s="2">
        <v>0.78278031999999997</v>
      </c>
      <c r="P66">
        <v>263.96733699999999</v>
      </c>
      <c r="Q66">
        <f t="shared" si="6"/>
        <v>261.80428267791211</v>
      </c>
      <c r="R66">
        <f t="shared" si="7"/>
        <v>4.67880400030303</v>
      </c>
      <c r="S66" s="20">
        <f t="shared" si="8"/>
        <v>6.7148214690549655E-5</v>
      </c>
    </row>
    <row r="67" spans="3:19" x14ac:dyDescent="0.25">
      <c r="C67" s="2">
        <v>0.789479220491621</v>
      </c>
      <c r="D67">
        <v>182.76413637257701</v>
      </c>
      <c r="E67">
        <f t="shared" si="0"/>
        <v>180.16845573653308</v>
      </c>
      <c r="F67">
        <f t="shared" si="1"/>
        <v>6.7375579643334591</v>
      </c>
      <c r="G67" s="20">
        <f t="shared" si="2"/>
        <v>2.0170680828509989E-4</v>
      </c>
      <c r="I67" s="2">
        <v>0.78820217999999997</v>
      </c>
      <c r="J67">
        <v>215.955163</v>
      </c>
      <c r="K67">
        <f t="shared" si="3"/>
        <v>216.47751407212388</v>
      </c>
      <c r="L67">
        <f t="shared" si="4"/>
        <v>0.2728506425489694</v>
      </c>
      <c r="M67" s="20">
        <f t="shared" si="5"/>
        <v>5.8505648532797714E-6</v>
      </c>
      <c r="O67" s="2">
        <v>0.78682918999999996</v>
      </c>
      <c r="P67">
        <v>265.12496299999998</v>
      </c>
      <c r="Q67">
        <f t="shared" si="6"/>
        <v>263.30104768870115</v>
      </c>
      <c r="R67">
        <f t="shared" si="7"/>
        <v>3.3266670627903201</v>
      </c>
      <c r="S67" s="20">
        <f t="shared" si="8"/>
        <v>4.7326904157000233E-5</v>
      </c>
    </row>
    <row r="68" spans="3:19" x14ac:dyDescent="0.25">
      <c r="C68" s="2">
        <v>0.793985753303314</v>
      </c>
      <c r="D68">
        <v>183.573577533795</v>
      </c>
      <c r="E68">
        <f t="shared" ref="E68:E92" si="9">IF(C68&lt;F$1,$X$5+D$1^2*$X$4/((-$X$6*(C68/E$1-1)^$X$7+1)),$X$5+20*10^4*(C68-F$1)^4+D$1^2*$X$4/((-$X$6*(C68/E$1-1)^$X$7+1)))</f>
        <v>180.8250608646625</v>
      </c>
      <c r="F68">
        <f t="shared" ref="F68:F70" si="10">(E68-D68)^2</f>
        <v>7.554343880499208</v>
      </c>
      <c r="G68" s="20">
        <f t="shared" ref="G68:G92" si="11">((E68-D68)/D68)^2</f>
        <v>2.2416944010696498E-4</v>
      </c>
      <c r="I68" s="2">
        <v>0.79225104999999996</v>
      </c>
      <c r="J68">
        <v>216.69017299999999</v>
      </c>
      <c r="K68">
        <f t="shared" ref="K68:K106" si="12">IF(I68&lt;L$1,$X$5+J$1^2*$X$4/((-$X$6*(I68/K$1-1)^$X$7+1)),$X$5+20*10^4*(I68-L$1)^4+J$1^2*$X$4/((-$X$6*(I68/K$1-1)^$X$7+1)))</f>
        <v>217.48193860489471</v>
      </c>
      <c r="L68">
        <f t="shared" ref="L68:L106" si="13">(K68-J68)^2</f>
        <v>0.62689277309430314</v>
      </c>
      <c r="M68" s="20">
        <f t="shared" ref="M68:M106" si="14">((K68-J68)/J68)^2</f>
        <v>1.3351031809749448E-5</v>
      </c>
      <c r="O68" s="2">
        <v>0.79087805</v>
      </c>
      <c r="P68">
        <v>266.496579</v>
      </c>
      <c r="Q68">
        <f t="shared" ref="Q68:Q88" si="15">IF(O68&lt;R$1,$X$5+P$1^2*$X$4/((-$X$6*(O68/Q$1-1)^$X$7+1)),$X$5+20*10^4*(O68-R$1)^4+P$1^2*$X$4/((-$X$6*(O68/Q$1-1)^$X$7+1)))</f>
        <v>265.01711781115421</v>
      </c>
      <c r="R68">
        <f t="shared" ref="R68:R88" si="16">(Q68-P68)^2</f>
        <v>2.1888054093009965</v>
      </c>
      <c r="S68" s="20">
        <f t="shared" ref="S68:S88" si="17">((Q68-P68)/P68)^2</f>
        <v>3.0819378501516551E-5</v>
      </c>
    </row>
    <row r="69" spans="3:19" x14ac:dyDescent="0.25">
      <c r="C69" s="2">
        <v>0.798492286115007</v>
      </c>
      <c r="D69">
        <v>184.243459874114</v>
      </c>
      <c r="E69">
        <f t="shared" si="9"/>
        <v>181.57309862982112</v>
      </c>
      <c r="F69">
        <f t="shared" si="10"/>
        <v>7.1308291750214039</v>
      </c>
      <c r="G69" s="20">
        <f t="shared" si="11"/>
        <v>2.1006605112923633E-4</v>
      </c>
      <c r="I69" s="2">
        <v>0.79629992000000005</v>
      </c>
      <c r="J69">
        <v>217.50355400000001</v>
      </c>
      <c r="K69">
        <f t="shared" si="12"/>
        <v>218.61023132805286</v>
      </c>
      <c r="L69">
        <f t="shared" si="13"/>
        <v>1.2247347084262035</v>
      </c>
      <c r="M69" s="20">
        <f t="shared" si="14"/>
        <v>2.588864440774397E-5</v>
      </c>
      <c r="O69" s="2">
        <v>0.79446925999999995</v>
      </c>
      <c r="P69">
        <v>267.83491900000001</v>
      </c>
      <c r="Q69">
        <f t="shared" si="15"/>
        <v>266.75092510436821</v>
      </c>
      <c r="R69">
        <f t="shared" si="16"/>
        <v>1.1750427657670197</v>
      </c>
      <c r="S69" s="20">
        <f t="shared" si="17"/>
        <v>1.6380202936185836E-5</v>
      </c>
    </row>
    <row r="70" spans="3:19" x14ac:dyDescent="0.25">
      <c r="C70" s="2">
        <v>0.802998818926699</v>
      </c>
      <c r="D70">
        <v>185.05290103533301</v>
      </c>
      <c r="E70">
        <f t="shared" si="9"/>
        <v>182.42761228937835</v>
      </c>
      <c r="F70">
        <f t="shared" si="10"/>
        <v>6.8921409996362062</v>
      </c>
      <c r="G70" s="20">
        <f t="shared" si="11"/>
        <v>2.0126226597427975E-4</v>
      </c>
      <c r="I70" s="2">
        <v>0.80034879000000003</v>
      </c>
      <c r="J70">
        <v>218.43788599999999</v>
      </c>
      <c r="K70">
        <f t="shared" si="12"/>
        <v>219.88023763846604</v>
      </c>
      <c r="L70">
        <f t="shared" si="13"/>
        <v>2.0803782489856997</v>
      </c>
      <c r="M70" s="20">
        <f t="shared" si="14"/>
        <v>4.359998849914008E-5</v>
      </c>
      <c r="O70" s="2">
        <v>0.79794050000000005</v>
      </c>
      <c r="P70">
        <v>269.13109800000001</v>
      </c>
      <c r="Q70">
        <f t="shared" si="15"/>
        <v>268.64321892176514</v>
      </c>
      <c r="R70">
        <f t="shared" si="16"/>
        <v>0.23802599497930518</v>
      </c>
      <c r="S70" s="20">
        <f t="shared" si="17"/>
        <v>3.2862199116994145E-6</v>
      </c>
    </row>
    <row r="71" spans="3:19" x14ac:dyDescent="0.25">
      <c r="C71" s="2">
        <v>0.807505351738392</v>
      </c>
      <c r="D71">
        <v>185.843734353765</v>
      </c>
      <c r="E71">
        <f t="shared" si="9"/>
        <v>183.40689518746021</v>
      </c>
      <c r="F71">
        <f t="shared" ref="F71:F92" si="18">(E71-D71)^2</f>
        <v>5.938185122437039</v>
      </c>
      <c r="G71" s="20">
        <f t="shared" si="11"/>
        <v>1.7193246326654572E-4</v>
      </c>
      <c r="I71" s="2">
        <v>0.80393999000000005</v>
      </c>
      <c r="J71">
        <v>219.41873699999999</v>
      </c>
      <c r="K71">
        <f t="shared" si="12"/>
        <v>221.14224582639844</v>
      </c>
      <c r="L71">
        <f t="shared" si="13"/>
        <v>2.9704826746733408</v>
      </c>
      <c r="M71" s="20">
        <f t="shared" si="14"/>
        <v>6.1699209801501631E-5</v>
      </c>
      <c r="O71" s="2">
        <v>0.80068649999999997</v>
      </c>
      <c r="P71">
        <v>270.50304899999998</v>
      </c>
      <c r="Q71">
        <f t="shared" si="15"/>
        <v>270.30974812752345</v>
      </c>
      <c r="R71">
        <f t="shared" si="16"/>
        <v>3.7365227300186661E-2</v>
      </c>
      <c r="S71" s="20">
        <f t="shared" si="17"/>
        <v>5.1064995641999989E-7</v>
      </c>
    </row>
    <row r="72" spans="3:19" x14ac:dyDescent="0.25">
      <c r="C72" s="2">
        <v>0.81201188455008499</v>
      </c>
      <c r="D72">
        <v>186.736910807524</v>
      </c>
      <c r="E72">
        <f t="shared" si="9"/>
        <v>184.53342686239745</v>
      </c>
      <c r="F72">
        <f t="shared" si="18"/>
        <v>4.855341496430464</v>
      </c>
      <c r="G72" s="20">
        <f t="shared" si="11"/>
        <v>1.3923853368050999E-4</v>
      </c>
      <c r="I72" s="2">
        <v>0.80753118999999995</v>
      </c>
      <c r="J72">
        <v>220.459351</v>
      </c>
      <c r="K72">
        <f t="shared" si="12"/>
        <v>222.5498291139408</v>
      </c>
      <c r="L72">
        <f t="shared" si="13"/>
        <v>4.3700987448655031</v>
      </c>
      <c r="M72" s="20">
        <f t="shared" si="14"/>
        <v>8.9915424930850336E-5</v>
      </c>
      <c r="O72" s="2">
        <v>0.80389016000000002</v>
      </c>
      <c r="P72">
        <v>272.10365899999999</v>
      </c>
      <c r="Q72">
        <f t="shared" si="15"/>
        <v>272.46609809443532</v>
      </c>
      <c r="R72">
        <f t="shared" si="16"/>
        <v>0.13136209717510267</v>
      </c>
      <c r="S72" s="20">
        <f t="shared" si="17"/>
        <v>1.7741948311056242E-6</v>
      </c>
    </row>
    <row r="73" spans="3:19" x14ac:dyDescent="0.25">
      <c r="C73" s="2">
        <v>0.81606075145788703</v>
      </c>
      <c r="D73">
        <v>187.559595388384</v>
      </c>
      <c r="E73">
        <f t="shared" si="9"/>
        <v>185.69401512211965</v>
      </c>
      <c r="F73">
        <f t="shared" si="18"/>
        <v>3.4803897298749455</v>
      </c>
      <c r="G73" s="20">
        <f t="shared" si="11"/>
        <v>9.8934851005738885E-5</v>
      </c>
      <c r="I73" s="2">
        <v>0.81112238999999997</v>
      </c>
      <c r="J73">
        <v>221.81629899999999</v>
      </c>
      <c r="K73">
        <f t="shared" si="12"/>
        <v>224.12362326360471</v>
      </c>
      <c r="L73">
        <f t="shared" si="13"/>
        <v>5.3237452574190955</v>
      </c>
      <c r="M73" s="20">
        <f t="shared" si="14"/>
        <v>1.0820077128437044E-4</v>
      </c>
      <c r="O73" s="2">
        <v>0.80609359999999997</v>
      </c>
      <c r="P73">
        <v>273.59334999999999</v>
      </c>
      <c r="Q73">
        <f t="shared" si="15"/>
        <v>274.09544099440029</v>
      </c>
      <c r="R73">
        <f t="shared" si="16"/>
        <v>0.25209536665788723</v>
      </c>
      <c r="S73" s="20">
        <f t="shared" si="17"/>
        <v>3.367858135577033E-6</v>
      </c>
    </row>
    <row r="74" spans="3:19" x14ac:dyDescent="0.25">
      <c r="C74" s="2">
        <v>0.82010961836568996</v>
      </c>
      <c r="D74">
        <v>188.648154191402</v>
      </c>
      <c r="E74">
        <f t="shared" si="9"/>
        <v>187.02112364904553</v>
      </c>
      <c r="F74">
        <f t="shared" si="18"/>
        <v>2.6472283857607728</v>
      </c>
      <c r="G74" s="20">
        <f t="shared" si="11"/>
        <v>7.4385158123333803E-5</v>
      </c>
      <c r="I74" s="2">
        <v>0.81441648</v>
      </c>
      <c r="J74">
        <v>222.94207299999999</v>
      </c>
      <c r="K74">
        <f t="shared" si="12"/>
        <v>225.73426790977754</v>
      </c>
      <c r="L74">
        <f t="shared" si="13"/>
        <v>7.7963524141876581</v>
      </c>
      <c r="M74" s="20">
        <f t="shared" si="14"/>
        <v>1.5685825957311299E-4</v>
      </c>
      <c r="O74" s="2">
        <v>0.80815493999999999</v>
      </c>
      <c r="P74">
        <v>275.24648400000001</v>
      </c>
      <c r="Q74">
        <f t="shared" si="15"/>
        <v>275.73777903762488</v>
      </c>
      <c r="R74">
        <f t="shared" si="16"/>
        <v>0.24137081399481844</v>
      </c>
      <c r="S74" s="20">
        <f t="shared" si="17"/>
        <v>3.1859664273926709E-6</v>
      </c>
    </row>
    <row r="75" spans="3:19" x14ac:dyDescent="0.25">
      <c r="C75" s="2">
        <v>0.824158485273492</v>
      </c>
      <c r="D75">
        <v>189.64761327873501</v>
      </c>
      <c r="E75">
        <f t="shared" si="9"/>
        <v>188.54652938055975</v>
      </c>
      <c r="F75">
        <f t="shared" si="18"/>
        <v>1.2123857508208291</v>
      </c>
      <c r="G75" s="20">
        <f t="shared" si="11"/>
        <v>3.3709014860434727E-5</v>
      </c>
      <c r="I75" s="2">
        <v>0.81716246999999997</v>
      </c>
      <c r="J75">
        <v>224.08536599999999</v>
      </c>
      <c r="K75">
        <f t="shared" si="12"/>
        <v>227.2156676660488</v>
      </c>
      <c r="L75">
        <f t="shared" si="13"/>
        <v>9.7987885204679444</v>
      </c>
      <c r="M75" s="20">
        <f t="shared" si="14"/>
        <v>1.9513959235672518E-4</v>
      </c>
      <c r="O75" s="2">
        <v>0.81072193000000004</v>
      </c>
      <c r="P75">
        <v>276.98547200000002</v>
      </c>
      <c r="Q75">
        <f t="shared" si="15"/>
        <v>277.95641577863205</v>
      </c>
      <c r="R75">
        <f t="shared" si="16"/>
        <v>0.94273182126425148</v>
      </c>
      <c r="S75" s="20">
        <f t="shared" si="17"/>
        <v>1.2287801446495451E-5</v>
      </c>
    </row>
    <row r="76" spans="3:19" x14ac:dyDescent="0.25">
      <c r="C76" s="2">
        <v>0.82774968627740397</v>
      </c>
      <c r="D76">
        <v>190.80917852800201</v>
      </c>
      <c r="E76">
        <f t="shared" si="9"/>
        <v>190.09829439508664</v>
      </c>
      <c r="F76">
        <f t="shared" si="18"/>
        <v>0.5053562504308341</v>
      </c>
      <c r="G76" s="20">
        <f t="shared" si="11"/>
        <v>1.3880308474859176E-5</v>
      </c>
      <c r="I76" s="2">
        <v>0.81990847</v>
      </c>
      <c r="J76">
        <v>225.45731699999999</v>
      </c>
      <c r="K76">
        <f t="shared" si="12"/>
        <v>228.83941474976018</v>
      </c>
      <c r="L76">
        <f t="shared" si="13"/>
        <v>11.438585188932951</v>
      </c>
      <c r="M76" s="20">
        <f t="shared" si="14"/>
        <v>2.2503166938261381E-4</v>
      </c>
      <c r="O76" s="2">
        <v>0.81333690000000003</v>
      </c>
      <c r="P76">
        <v>279.172843</v>
      </c>
      <c r="Q76">
        <f t="shared" si="15"/>
        <v>280.43276430016874</v>
      </c>
      <c r="R76">
        <f t="shared" si="16"/>
        <v>1.5874016826188926</v>
      </c>
      <c r="S76" s="20">
        <f t="shared" si="17"/>
        <v>2.0367630036493056E-5</v>
      </c>
    </row>
    <row r="77" spans="3:19" x14ac:dyDescent="0.25">
      <c r="C77" s="2">
        <v>0.83179855318520701</v>
      </c>
      <c r="D77">
        <v>192.29638102603499</v>
      </c>
      <c r="E77">
        <f t="shared" si="9"/>
        <v>192.11970267099474</v>
      </c>
      <c r="F77">
        <f t="shared" si="18"/>
        <v>3.121524113972941E-2</v>
      </c>
      <c r="G77" s="20">
        <f t="shared" si="11"/>
        <v>8.4415942215767146E-7</v>
      </c>
      <c r="I77" s="2">
        <v>0.82320439999999995</v>
      </c>
      <c r="J77">
        <v>227.15999299999999</v>
      </c>
      <c r="K77">
        <f t="shared" si="12"/>
        <v>231.00173436038625</v>
      </c>
      <c r="L77">
        <f t="shared" si="13"/>
        <v>14.758976680102515</v>
      </c>
      <c r="M77" s="20">
        <f t="shared" si="14"/>
        <v>2.8601746509722517E-4</v>
      </c>
      <c r="O77" s="2">
        <v>0.81554218999999994</v>
      </c>
      <c r="P77">
        <v>281.32975399999998</v>
      </c>
      <c r="Q77">
        <f t="shared" si="15"/>
        <v>282.707064083305</v>
      </c>
      <c r="R77">
        <f t="shared" si="16"/>
        <v>1.8969830655736795</v>
      </c>
      <c r="S77" s="20">
        <f t="shared" si="17"/>
        <v>2.3968017937541858E-5</v>
      </c>
    </row>
    <row r="78" spans="3:19" x14ac:dyDescent="0.25">
      <c r="C78" s="2">
        <v>0.835011441647597</v>
      </c>
      <c r="D78">
        <v>193.90243902438999</v>
      </c>
      <c r="E78">
        <f t="shared" si="9"/>
        <v>193.97158236076126</v>
      </c>
      <c r="F78">
        <f t="shared" si="18"/>
        <v>4.7808009645504525E-3</v>
      </c>
      <c r="G78" s="20">
        <f t="shared" si="11"/>
        <v>1.2715519831350551E-7</v>
      </c>
      <c r="I78" s="2">
        <v>0.82572341000000005</v>
      </c>
      <c r="J78">
        <v>229.01904300000001</v>
      </c>
      <c r="K78">
        <f t="shared" si="12"/>
        <v>232.83297674106214</v>
      </c>
      <c r="L78">
        <f t="shared" si="13"/>
        <v>14.546090581212169</v>
      </c>
      <c r="M78" s="20">
        <f t="shared" si="14"/>
        <v>2.7733398788091048E-4</v>
      </c>
      <c r="O78" s="2">
        <v>0.81774747000000003</v>
      </c>
      <c r="P78">
        <v>283.52748100000002</v>
      </c>
      <c r="Q78">
        <f t="shared" si="15"/>
        <v>285.16717578689008</v>
      </c>
      <c r="R78">
        <f t="shared" si="16"/>
        <v>2.688598994154443</v>
      </c>
      <c r="S78" s="20">
        <f t="shared" si="17"/>
        <v>3.3445347525069678E-5</v>
      </c>
    </row>
    <row r="79" spans="3:19" x14ac:dyDescent="0.25">
      <c r="C79" s="2">
        <v>0.83821510297482804</v>
      </c>
      <c r="D79">
        <v>195.50304878048701</v>
      </c>
      <c r="E79">
        <f t="shared" si="9"/>
        <v>196.08271779447685</v>
      </c>
      <c r="F79">
        <f t="shared" si="18"/>
        <v>0.33601616577995685</v>
      </c>
      <c r="G79" s="20">
        <f t="shared" si="11"/>
        <v>8.7913000523365412E-6</v>
      </c>
      <c r="I79" s="2">
        <v>0.82808554999999995</v>
      </c>
      <c r="J79">
        <v>230.82302100000001</v>
      </c>
      <c r="K79">
        <f t="shared" si="12"/>
        <v>234.71008342535828</v>
      </c>
      <c r="L79">
        <f t="shared" si="13"/>
        <v>15.109254298632086</v>
      </c>
      <c r="M79" s="20">
        <f t="shared" si="14"/>
        <v>2.8358600151066215E-4</v>
      </c>
      <c r="O79" s="2">
        <v>0.81962031999999996</v>
      </c>
      <c r="P79">
        <v>285.68947900000001</v>
      </c>
      <c r="Q79">
        <f t="shared" si="15"/>
        <v>287.41455006074455</v>
      </c>
      <c r="R79">
        <f t="shared" si="16"/>
        <v>2.9758701646182919</v>
      </c>
      <c r="S79" s="20">
        <f t="shared" si="17"/>
        <v>3.6460740539933879E-5</v>
      </c>
    </row>
    <row r="80" spans="3:19" x14ac:dyDescent="0.25">
      <c r="C80" s="2">
        <v>0.84096109839816902</v>
      </c>
      <c r="D80">
        <v>197.33231707317</v>
      </c>
      <c r="E80">
        <f t="shared" si="9"/>
        <v>198.14323563241817</v>
      </c>
      <c r="F80">
        <f t="shared" si="18"/>
        <v>0.6575889097331199</v>
      </c>
      <c r="G80" s="20">
        <f t="shared" si="11"/>
        <v>1.6887215651738338E-5</v>
      </c>
      <c r="I80" s="2">
        <v>0.83029083999999997</v>
      </c>
      <c r="J80">
        <v>232.70984999999999</v>
      </c>
      <c r="K80">
        <f t="shared" si="12"/>
        <v>236.61946113740663</v>
      </c>
      <c r="L80">
        <f t="shared" si="13"/>
        <v>15.285059245734061</v>
      </c>
      <c r="M80" s="20">
        <f t="shared" si="14"/>
        <v>2.8225236784945953E-4</v>
      </c>
      <c r="O80" s="2">
        <v>0.82138341999999998</v>
      </c>
      <c r="P80">
        <v>288.13292200000001</v>
      </c>
      <c r="Q80">
        <f t="shared" si="15"/>
        <v>289.67337560445446</v>
      </c>
      <c r="R80">
        <f t="shared" si="16"/>
        <v>2.3729973074767248</v>
      </c>
      <c r="S80" s="20">
        <f t="shared" si="17"/>
        <v>2.8583241484433728E-5</v>
      </c>
    </row>
    <row r="81" spans="3:19" x14ac:dyDescent="0.25">
      <c r="C81" s="2">
        <v>0.84296523215471997</v>
      </c>
      <c r="D81">
        <v>199.26531151652199</v>
      </c>
      <c r="E81">
        <f t="shared" si="9"/>
        <v>199.81868775368204</v>
      </c>
      <c r="F81">
        <f t="shared" si="18"/>
        <v>0.30622525985341775</v>
      </c>
      <c r="G81" s="20">
        <f t="shared" si="11"/>
        <v>7.7121879836287125E-6</v>
      </c>
      <c r="I81" s="2">
        <v>0.83208643999999998</v>
      </c>
      <c r="J81">
        <v>234.57230999999999</v>
      </c>
      <c r="K81">
        <f t="shared" si="12"/>
        <v>238.29878288647905</v>
      </c>
      <c r="L81">
        <f t="shared" si="13"/>
        <v>13.886600173663565</v>
      </c>
      <c r="M81" s="20">
        <f t="shared" si="14"/>
        <v>2.5237273951168957E-4</v>
      </c>
      <c r="O81" s="2">
        <v>0.82289778999999996</v>
      </c>
      <c r="P81">
        <v>290.30018899999999</v>
      </c>
      <c r="Q81">
        <f t="shared" si="15"/>
        <v>291.73215920654786</v>
      </c>
      <c r="R81">
        <f t="shared" si="16"/>
        <v>2.0505386724407599</v>
      </c>
      <c r="S81" s="20">
        <f t="shared" si="17"/>
        <v>2.4331748968566123E-5</v>
      </c>
    </row>
    <row r="82" spans="3:19" x14ac:dyDescent="0.25">
      <c r="C82" s="2">
        <v>0.84507455525208497</v>
      </c>
      <c r="D82">
        <v>201.16511359166</v>
      </c>
      <c r="E82">
        <f t="shared" si="9"/>
        <v>201.76277580688645</v>
      </c>
      <c r="F82">
        <f t="shared" si="18"/>
        <v>0.35720012350938707</v>
      </c>
      <c r="G82" s="20">
        <f t="shared" si="11"/>
        <v>8.8268605761413777E-6</v>
      </c>
      <c r="I82" s="2">
        <v>0.83398446000000004</v>
      </c>
      <c r="J82">
        <v>236.65755200000001</v>
      </c>
      <c r="K82">
        <f t="shared" si="12"/>
        <v>240.20878195923416</v>
      </c>
      <c r="L82">
        <f t="shared" si="13"/>
        <v>12.611234223362176</v>
      </c>
      <c r="M82" s="20">
        <f t="shared" si="14"/>
        <v>2.2517328105165375E-4</v>
      </c>
      <c r="O82" s="2">
        <v>0.82430243000000003</v>
      </c>
      <c r="P82">
        <v>292.50544000000002</v>
      </c>
      <c r="Q82">
        <f t="shared" si="15"/>
        <v>293.74610758120104</v>
      </c>
      <c r="R82">
        <f t="shared" si="16"/>
        <v>1.5392560470431982</v>
      </c>
      <c r="S82" s="20">
        <f t="shared" si="17"/>
        <v>1.7990489222913481E-5</v>
      </c>
    </row>
    <row r="83" spans="3:19" x14ac:dyDescent="0.25">
      <c r="C83" s="2">
        <v>0.84753266405846295</v>
      </c>
      <c r="D83">
        <v>203.645321105428</v>
      </c>
      <c r="E83">
        <f t="shared" si="9"/>
        <v>204.29869426076877</v>
      </c>
      <c r="F83">
        <f t="shared" si="18"/>
        <v>0.42689648011995834</v>
      </c>
      <c r="G83" s="20">
        <f t="shared" si="11"/>
        <v>1.0293752009847913E-5</v>
      </c>
      <c r="I83" s="2">
        <v>0.83577683000000003</v>
      </c>
      <c r="J83">
        <v>238.69484800000001</v>
      </c>
      <c r="K83">
        <f t="shared" si="12"/>
        <v>242.15299532039796</v>
      </c>
      <c r="L83">
        <f t="shared" si="13"/>
        <v>11.958782889575561</v>
      </c>
      <c r="M83" s="20">
        <f t="shared" si="14"/>
        <v>2.098944189020081E-4</v>
      </c>
      <c r="O83" s="2">
        <v>0.82553147999999998</v>
      </c>
      <c r="P83">
        <v>294.80815999999999</v>
      </c>
      <c r="Q83">
        <f t="shared" si="15"/>
        <v>295.59546346596767</v>
      </c>
      <c r="R83">
        <f t="shared" si="16"/>
        <v>0.61984674752472479</v>
      </c>
      <c r="S83" s="20">
        <f t="shared" si="17"/>
        <v>7.1319013339147997E-6</v>
      </c>
    </row>
    <row r="84" spans="3:19" x14ac:dyDescent="0.25">
      <c r="C84" s="2">
        <v>0.84953310696094997</v>
      </c>
      <c r="D84">
        <v>206.20389948859099</v>
      </c>
      <c r="E84">
        <f t="shared" si="9"/>
        <v>206.61225414222622</v>
      </c>
      <c r="F84">
        <f t="shared" si="18"/>
        <v>0.16675352314554762</v>
      </c>
      <c r="G84" s="20">
        <f t="shared" si="11"/>
        <v>3.9217623296473791E-6</v>
      </c>
      <c r="I84" s="2">
        <v>0.83731637999999997</v>
      </c>
      <c r="J84">
        <v>240.90006600000001</v>
      </c>
      <c r="K84">
        <f t="shared" si="12"/>
        <v>243.94305742251356</v>
      </c>
      <c r="L84">
        <f t="shared" si="13"/>
        <v>9.2597967974910507</v>
      </c>
      <c r="M84" s="20">
        <f t="shared" si="14"/>
        <v>1.5956131925426109E-4</v>
      </c>
      <c r="O84" s="2">
        <v>0.82676053999999999</v>
      </c>
      <c r="P84">
        <v>297.31556699999999</v>
      </c>
      <c r="Q84">
        <f t="shared" si="15"/>
        <v>297.53065955650527</v>
      </c>
      <c r="R84">
        <f t="shared" si="16"/>
        <v>4.6264807863978373E-2</v>
      </c>
      <c r="S84" s="20">
        <f t="shared" si="17"/>
        <v>5.2337800240313207E-7</v>
      </c>
    </row>
    <row r="85" spans="3:19" x14ac:dyDescent="0.25">
      <c r="C85" s="2">
        <v>0.85128072636007901</v>
      </c>
      <c r="D85">
        <v>208.54822574498399</v>
      </c>
      <c r="E85">
        <f t="shared" si="9"/>
        <v>208.84625733724158</v>
      </c>
      <c r="F85">
        <f t="shared" si="18"/>
        <v>8.8822829983592533E-2</v>
      </c>
      <c r="G85" s="20">
        <f t="shared" si="11"/>
        <v>2.0422627090552524E-6</v>
      </c>
      <c r="I85" s="2">
        <v>0.83867276999999996</v>
      </c>
      <c r="J85">
        <v>242.83536599999999</v>
      </c>
      <c r="K85">
        <f t="shared" si="12"/>
        <v>245.620702991489</v>
      </c>
      <c r="L85">
        <f t="shared" si="13"/>
        <v>7.7581021561570154</v>
      </c>
      <c r="M85" s="20">
        <f t="shared" si="14"/>
        <v>1.3156234945999512E-4</v>
      </c>
      <c r="O85" s="2">
        <v>0.82798959000000005</v>
      </c>
      <c r="P85">
        <v>300.11635799999999</v>
      </c>
      <c r="Q85">
        <f t="shared" si="15"/>
        <v>299.55623669984379</v>
      </c>
      <c r="R85">
        <f t="shared" si="16"/>
        <v>0.31373587088866889</v>
      </c>
      <c r="S85" s="20">
        <f t="shared" si="17"/>
        <v>3.4832515690737759E-6</v>
      </c>
    </row>
    <row r="86" spans="3:19" x14ac:dyDescent="0.25">
      <c r="C86" s="2">
        <v>0.85353399276592601</v>
      </c>
      <c r="D86">
        <v>211.46756368017299</v>
      </c>
      <c r="E86">
        <f t="shared" si="9"/>
        <v>212.06755920481351</v>
      </c>
      <c r="F86">
        <f t="shared" si="18"/>
        <v>0.35999462958865203</v>
      </c>
      <c r="G86" s="20">
        <f t="shared" si="11"/>
        <v>8.0502338885797929E-6</v>
      </c>
      <c r="I86" s="2">
        <v>0.84004577000000002</v>
      </c>
      <c r="J86">
        <v>245.35060999999999</v>
      </c>
      <c r="K86">
        <f t="shared" si="12"/>
        <v>247.42317512099766</v>
      </c>
      <c r="L86">
        <f t="shared" si="13"/>
        <v>4.2955261807760703</v>
      </c>
      <c r="M86" s="20">
        <f t="shared" si="14"/>
        <v>7.1357904198065747E-5</v>
      </c>
      <c r="O86" s="2">
        <v>0.82898453999999999</v>
      </c>
      <c r="P86">
        <v>302.56674500000003</v>
      </c>
      <c r="Q86">
        <f t="shared" si="15"/>
        <v>301.26555411739298</v>
      </c>
      <c r="R86">
        <f t="shared" si="16"/>
        <v>1.6930977129797016</v>
      </c>
      <c r="S86" s="20">
        <f t="shared" si="17"/>
        <v>1.8494374038463078E-5</v>
      </c>
    </row>
    <row r="87" spans="3:19" x14ac:dyDescent="0.25">
      <c r="C87" s="2">
        <v>0.85512475086734996</v>
      </c>
      <c r="D87">
        <v>213.88258507080999</v>
      </c>
      <c r="E87">
        <f t="shared" si="9"/>
        <v>214.60978460124358</v>
      </c>
      <c r="F87">
        <f t="shared" si="18"/>
        <v>0.52881915706281968</v>
      </c>
      <c r="G87" s="20">
        <f t="shared" si="11"/>
        <v>1.1559959978595876E-5</v>
      </c>
      <c r="I87" s="2">
        <v>0.84141876000000004</v>
      </c>
      <c r="J87">
        <v>247.63719499999999</v>
      </c>
      <c r="K87">
        <f t="shared" si="12"/>
        <v>249.33955723839787</v>
      </c>
      <c r="L87">
        <f t="shared" si="13"/>
        <v>2.8980371907230467</v>
      </c>
      <c r="M87" s="20">
        <f t="shared" si="14"/>
        <v>4.7257658794663399E-5</v>
      </c>
      <c r="O87" s="2">
        <v>0.82983317000000001</v>
      </c>
      <c r="P87">
        <v>305.34950300000003</v>
      </c>
      <c r="Q87">
        <f t="shared" si="15"/>
        <v>302.77491308940438</v>
      </c>
      <c r="R87">
        <f t="shared" si="16"/>
        <v>6.6285132077409079</v>
      </c>
      <c r="S87" s="20">
        <f t="shared" si="17"/>
        <v>7.1092156959585428E-5</v>
      </c>
    </row>
    <row r="88" spans="3:19" x14ac:dyDescent="0.25">
      <c r="C88" s="2">
        <v>0.85636435056786397</v>
      </c>
      <c r="D88">
        <v>216.378018924918</v>
      </c>
      <c r="E88">
        <f t="shared" si="9"/>
        <v>216.7676498197427</v>
      </c>
      <c r="F88">
        <f t="shared" si="18"/>
        <v>0.15181223420190063</v>
      </c>
      <c r="G88" s="20">
        <f t="shared" si="11"/>
        <v>3.242503781865895E-6</v>
      </c>
      <c r="I88" s="2">
        <v>0.84256847000000001</v>
      </c>
      <c r="J88">
        <v>249.72776099999999</v>
      </c>
      <c r="K88">
        <f t="shared" si="12"/>
        <v>251.03922941494503</v>
      </c>
      <c r="L88">
        <f t="shared" si="13"/>
        <v>1.719949403398455</v>
      </c>
      <c r="M88" s="20">
        <f t="shared" si="14"/>
        <v>2.7579222870679361E-5</v>
      </c>
      <c r="O88" s="2">
        <v>0.83065253999999999</v>
      </c>
      <c r="P88">
        <v>308.20012800000001</v>
      </c>
      <c r="Q88">
        <f t="shared" si="15"/>
        <v>304.27894180712576</v>
      </c>
      <c r="R88">
        <f t="shared" si="16"/>
        <v>15.375701159187617</v>
      </c>
      <c r="S88" s="20">
        <f t="shared" si="17"/>
        <v>1.6187109329300649E-4</v>
      </c>
    </row>
    <row r="89" spans="3:19" x14ac:dyDescent="0.25">
      <c r="C89" s="2">
        <v>0.85758931866833998</v>
      </c>
      <c r="D89">
        <v>218.70589717741899</v>
      </c>
      <c r="E89">
        <f t="shared" si="9"/>
        <v>219.07105177906558</v>
      </c>
      <c r="F89">
        <f t="shared" si="18"/>
        <v>0.13333788310368297</v>
      </c>
      <c r="G89" s="20">
        <f t="shared" si="11"/>
        <v>2.7876135631550244E-6</v>
      </c>
      <c r="I89" s="2">
        <v>0.84380807000000002</v>
      </c>
      <c r="J89">
        <v>252.305069</v>
      </c>
      <c r="K89">
        <f t="shared" si="12"/>
        <v>252.97672626767729</v>
      </c>
      <c r="L89">
        <f t="shared" si="13"/>
        <v>0.45112348522372259</v>
      </c>
      <c r="M89" s="20">
        <f t="shared" si="14"/>
        <v>7.0866908088954154E-6</v>
      </c>
    </row>
    <row r="90" spans="3:19" x14ac:dyDescent="0.25">
      <c r="C90" s="2">
        <v>0.85871595187126304</v>
      </c>
      <c r="D90">
        <v>221.25073760818199</v>
      </c>
      <c r="E90">
        <f t="shared" si="9"/>
        <v>221.35665816788628</v>
      </c>
      <c r="F90">
        <f t="shared" si="18"/>
        <v>1.1219164968069554E-2</v>
      </c>
      <c r="G90" s="20">
        <f t="shared" si="11"/>
        <v>2.2918758033595165E-7</v>
      </c>
      <c r="I90" s="2">
        <v>0.84503302999999996</v>
      </c>
      <c r="J90">
        <v>254.596183</v>
      </c>
      <c r="K90">
        <f t="shared" si="12"/>
        <v>255.00698005294879</v>
      </c>
      <c r="L90">
        <f t="shared" si="13"/>
        <v>0.16875421871141452</v>
      </c>
      <c r="M90" s="20">
        <f t="shared" si="14"/>
        <v>2.603459715939735E-6</v>
      </c>
    </row>
    <row r="91" spans="3:19" x14ac:dyDescent="0.25">
      <c r="C91" s="2">
        <v>0.85953532147338896</v>
      </c>
      <c r="D91">
        <v>223.645566974822</v>
      </c>
      <c r="E91">
        <f t="shared" si="9"/>
        <v>223.12984358996599</v>
      </c>
      <c r="F91">
        <f t="shared" si="18"/>
        <v>0.2659706096873472</v>
      </c>
      <c r="G91" s="20">
        <f t="shared" si="11"/>
        <v>5.3175681007465931E-6</v>
      </c>
      <c r="I91" s="2">
        <v>0.84622794999999995</v>
      </c>
      <c r="J91">
        <v>257.03432299999997</v>
      </c>
      <c r="K91">
        <f t="shared" si="12"/>
        <v>257.10753027207068</v>
      </c>
      <c r="L91">
        <f t="shared" si="13"/>
        <v>5.3593046840340434E-3</v>
      </c>
      <c r="M91" s="20">
        <f t="shared" si="14"/>
        <v>8.1119675897632128E-8</v>
      </c>
    </row>
    <row r="92" spans="3:19" x14ac:dyDescent="0.25">
      <c r="C92" s="2">
        <v>0.86055953347604597</v>
      </c>
      <c r="D92">
        <v>226.124160970692</v>
      </c>
      <c r="E92">
        <f t="shared" si="9"/>
        <v>225.49079102934172</v>
      </c>
      <c r="F92">
        <f t="shared" si="18"/>
        <v>0.40115748260605882</v>
      </c>
      <c r="G92" s="20">
        <f t="shared" si="11"/>
        <v>7.8455060284485937E-6</v>
      </c>
      <c r="I92" s="2">
        <v>0.84713590000000005</v>
      </c>
      <c r="J92">
        <v>259.79758800000002</v>
      </c>
      <c r="K92">
        <f t="shared" si="12"/>
        <v>258.78909692482171</v>
      </c>
      <c r="L92">
        <f t="shared" si="13"/>
        <v>1.0170542487143093</v>
      </c>
      <c r="M92" s="20">
        <f t="shared" si="14"/>
        <v>1.5068634156494661E-5</v>
      </c>
    </row>
    <row r="93" spans="3:19" x14ac:dyDescent="0.25">
      <c r="I93" s="2">
        <v>0.84851127000000004</v>
      </c>
      <c r="J93">
        <v>262.600236</v>
      </c>
      <c r="K93">
        <f t="shared" si="12"/>
        <v>261.48877697653734</v>
      </c>
      <c r="L93">
        <f t="shared" si="13"/>
        <v>1.2353411608365643</v>
      </c>
      <c r="M93" s="20">
        <f t="shared" si="14"/>
        <v>1.7914169866516911E-5</v>
      </c>
    </row>
    <row r="94" spans="3:19" x14ac:dyDescent="0.25">
      <c r="I94" s="2">
        <v>0.84979884999999999</v>
      </c>
      <c r="J94">
        <v>265.14294200000001</v>
      </c>
      <c r="K94">
        <f t="shared" si="12"/>
        <v>264.19737507436298</v>
      </c>
      <c r="L94">
        <f t="shared" si="13"/>
        <v>0.89409681085865378</v>
      </c>
      <c r="M94" s="20">
        <f t="shared" si="14"/>
        <v>1.2718163507866705E-5</v>
      </c>
    </row>
    <row r="95" spans="3:19" x14ac:dyDescent="0.25">
      <c r="I95" s="2">
        <v>0.85086402999999999</v>
      </c>
      <c r="J95">
        <v>267.71857799999998</v>
      </c>
      <c r="K95">
        <f t="shared" si="12"/>
        <v>266.58322181764754</v>
      </c>
      <c r="L95">
        <f t="shared" si="13"/>
        <v>1.2890336608059041</v>
      </c>
      <c r="M95" s="20">
        <f t="shared" si="14"/>
        <v>1.7984867359790693E-5</v>
      </c>
    </row>
    <row r="96" spans="3:19" x14ac:dyDescent="0.25">
      <c r="I96" s="2">
        <v>0.85159445</v>
      </c>
      <c r="J96">
        <v>270.04688399999998</v>
      </c>
      <c r="K96">
        <f t="shared" si="12"/>
        <v>268.30128309975328</v>
      </c>
      <c r="L96">
        <f t="shared" si="13"/>
        <v>3.0471225029420892</v>
      </c>
      <c r="M96" s="20">
        <f t="shared" si="14"/>
        <v>4.178415016082358E-5</v>
      </c>
    </row>
    <row r="97" spans="9:13" x14ac:dyDescent="0.25">
      <c r="I97" s="2">
        <v>0.85280319999999998</v>
      </c>
      <c r="J97">
        <v>272.44341900000001</v>
      </c>
      <c r="K97">
        <f t="shared" si="12"/>
        <v>271.30287321961055</v>
      </c>
      <c r="L97">
        <f t="shared" si="13"/>
        <v>1.3008446771642004</v>
      </c>
      <c r="M97" s="20">
        <f t="shared" si="14"/>
        <v>1.7525596184099409E-5</v>
      </c>
    </row>
    <row r="98" spans="9:13" x14ac:dyDescent="0.25">
      <c r="I98" s="2">
        <v>0.85361361000000002</v>
      </c>
      <c r="J98">
        <v>274.92764399999999</v>
      </c>
      <c r="K98">
        <f t="shared" si="12"/>
        <v>273.43423314483675</v>
      </c>
      <c r="L98">
        <f t="shared" si="13"/>
        <v>2.2302759823193803</v>
      </c>
      <c r="M98" s="20">
        <f t="shared" si="14"/>
        <v>2.9506777833642062E-5</v>
      </c>
    </row>
    <row r="99" spans="9:13" x14ac:dyDescent="0.25">
      <c r="I99" s="2">
        <v>0.85473536999999999</v>
      </c>
      <c r="J99">
        <v>277.13045799999998</v>
      </c>
      <c r="K99">
        <f t="shared" si="12"/>
        <v>276.55596346785183</v>
      </c>
      <c r="L99">
        <f t="shared" si="13"/>
        <v>0.33004396746812281</v>
      </c>
      <c r="M99" s="20">
        <f t="shared" si="14"/>
        <v>4.2973752685605785E-6</v>
      </c>
    </row>
    <row r="100" spans="9:13" x14ac:dyDescent="0.25">
      <c r="I100" s="2">
        <v>0.85536939999999995</v>
      </c>
      <c r="J100">
        <v>279.50911300000001</v>
      </c>
      <c r="K100">
        <f t="shared" si="12"/>
        <v>278.4150018285759</v>
      </c>
      <c r="L100">
        <f t="shared" si="13"/>
        <v>1.1970792554350544</v>
      </c>
      <c r="M100" s="20">
        <f t="shared" si="14"/>
        <v>1.5322546952288633E-5</v>
      </c>
    </row>
    <row r="101" spans="9:13" x14ac:dyDescent="0.25">
      <c r="I101" s="2">
        <v>0.85637410000000003</v>
      </c>
      <c r="J101">
        <v>282.03601400000002</v>
      </c>
      <c r="K101">
        <f t="shared" si="12"/>
        <v>281.51224315536336</v>
      </c>
      <c r="L101">
        <f t="shared" si="13"/>
        <v>0.27433589769139838</v>
      </c>
      <c r="M101" s="20">
        <f t="shared" si="14"/>
        <v>3.4488436279001274E-6</v>
      </c>
    </row>
    <row r="102" spans="9:13" x14ac:dyDescent="0.25">
      <c r="I102" s="2">
        <v>0.85727883000000005</v>
      </c>
      <c r="J102">
        <v>284.69002</v>
      </c>
      <c r="K102">
        <f t="shared" si="12"/>
        <v>284.47241314122374</v>
      </c>
      <c r="L102">
        <f t="shared" si="13"/>
        <v>4.735274498647303E-2</v>
      </c>
      <c r="M102" s="20">
        <f t="shared" si="14"/>
        <v>5.8425262697132609E-7</v>
      </c>
    </row>
    <row r="103" spans="9:13" x14ac:dyDescent="0.25">
      <c r="I103" s="2">
        <v>0.85795511000000002</v>
      </c>
      <c r="J103">
        <v>287.39071999999999</v>
      </c>
      <c r="K103">
        <f t="shared" si="12"/>
        <v>286.79953614547082</v>
      </c>
      <c r="L103">
        <f t="shared" si="13"/>
        <v>0.34949834985595857</v>
      </c>
      <c r="M103" s="20">
        <f t="shared" si="14"/>
        <v>4.2315516745955972E-6</v>
      </c>
    </row>
    <row r="104" spans="9:13" x14ac:dyDescent="0.25">
      <c r="I104" s="2">
        <v>0.85843387000000004</v>
      </c>
      <c r="J104">
        <v>289.76041800000002</v>
      </c>
      <c r="K104">
        <f t="shared" si="12"/>
        <v>288.50999926023826</v>
      </c>
      <c r="L104">
        <f t="shared" si="13"/>
        <v>1.5635470247473773</v>
      </c>
      <c r="M104" s="20">
        <f t="shared" si="14"/>
        <v>1.8622278980809048E-5</v>
      </c>
    </row>
    <row r="105" spans="9:13" x14ac:dyDescent="0.25">
      <c r="I105" s="2">
        <v>0.85925322999999998</v>
      </c>
      <c r="J105">
        <v>292.17806000000002</v>
      </c>
      <c r="K105">
        <f t="shared" si="12"/>
        <v>291.56628403446325</v>
      </c>
      <c r="L105">
        <f t="shared" si="13"/>
        <v>0.37426983200844099</v>
      </c>
      <c r="M105" s="20">
        <f t="shared" si="14"/>
        <v>4.3841925525390954E-6</v>
      </c>
    </row>
    <row r="106" spans="9:13" x14ac:dyDescent="0.25">
      <c r="I106" s="2">
        <v>0.85972539999999997</v>
      </c>
      <c r="J106">
        <v>294.28353700000002</v>
      </c>
      <c r="K106">
        <f t="shared" si="12"/>
        <v>293.40576356313682</v>
      </c>
      <c r="L106">
        <f t="shared" si="13"/>
        <v>0.77048620646264854</v>
      </c>
      <c r="M106" s="20">
        <f t="shared" si="14"/>
        <v>8.8967816876010743E-6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B26C4-D00A-E94F-AB34-53C877DB331D}">
  <dimension ref="A1:AP140"/>
  <sheetViews>
    <sheetView topLeftCell="I1" workbookViewId="0">
      <selection activeCell="X26" sqref="X26"/>
    </sheetView>
  </sheetViews>
  <sheetFormatPr baseColWidth="10" defaultRowHeight="15.75" x14ac:dyDescent="0.25"/>
  <cols>
    <col min="3" max="3" width="10.875" style="2"/>
    <col min="6" max="7" width="17" customWidth="1"/>
    <col min="8" max="8" width="6.375" customWidth="1"/>
    <col min="9" max="9" width="10.875" style="2"/>
    <col min="12" max="13" width="17" customWidth="1"/>
    <col min="14" max="14" width="5.625" customWidth="1"/>
    <col min="15" max="15" width="10.875" style="2"/>
    <col min="17" max="17" width="12.125" bestFit="1" customWidth="1"/>
    <col min="18" max="19" width="17" customWidth="1"/>
    <col min="24" max="24" width="12.125" bestFit="1" customWidth="1"/>
  </cols>
  <sheetData>
    <row r="1" spans="1:42" x14ac:dyDescent="0.25">
      <c r="A1" t="s">
        <v>19</v>
      </c>
      <c r="C1" s="7" t="s">
        <v>1</v>
      </c>
      <c r="D1" s="7">
        <v>0.3</v>
      </c>
      <c r="E1">
        <v>0.3</v>
      </c>
      <c r="F1">
        <f>_xlfn.XLOOKUP(D3+20,D3:D150,C3:C150,,-1,1)-W8</f>
        <v>0.78157434625951427</v>
      </c>
      <c r="I1" s="7" t="s">
        <v>2</v>
      </c>
      <c r="J1" s="7">
        <v>0.4</v>
      </c>
      <c r="K1">
        <v>0.3</v>
      </c>
      <c r="L1">
        <f>_xlfn.XLOOKUP(J3+20,J3:J150,I3:I150,,-1,1)-W9</f>
        <v>0.779543546468485</v>
      </c>
      <c r="O1" s="7" t="s">
        <v>3</v>
      </c>
      <c r="P1" s="7">
        <v>0.5</v>
      </c>
      <c r="Q1">
        <v>0.3</v>
      </c>
      <c r="R1">
        <f>_xlfn.XLOOKUP(P3+20,P3:P150,O3:O150,,-1,1)-W10</f>
        <v>0.76267070325070652</v>
      </c>
      <c r="V1" t="s">
        <v>32</v>
      </c>
      <c r="AI1" t="s">
        <v>97</v>
      </c>
      <c r="AJ1" s="11" t="s">
        <v>98</v>
      </c>
      <c r="AK1">
        <v>427.8</v>
      </c>
    </row>
    <row r="2" spans="1:42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V2" t="s">
        <v>33</v>
      </c>
      <c r="AI2" t="s">
        <v>69</v>
      </c>
      <c r="AJ2" s="11" t="s">
        <v>68</v>
      </c>
      <c r="AK2" s="13">
        <f>AK3^2/AK1</f>
        <v>8.6780385694249649</v>
      </c>
    </row>
    <row r="3" spans="1:42" x14ac:dyDescent="0.25">
      <c r="C3" s="2">
        <v>0.50106839999999997</v>
      </c>
      <c r="D3">
        <v>169.304396</v>
      </c>
      <c r="E3">
        <f>IF(C3&lt;F$1,$W$5+D$1^2*$W$4/((-$W$6*(C3/E$1-1)^$W$7+1)),$W$5+20*10^4*(C3-F$1)^4+D$1^2*$W$4/((-$W$6*(C3/E$1-1)^$W$7+1)))</f>
        <v>168.4599890336259</v>
      </c>
      <c r="F3">
        <f>(E3-D3)^2</f>
        <v>0.71302312486110153</v>
      </c>
      <c r="G3" s="20">
        <f>((E3-D3)/D3)^2</f>
        <v>2.4875232331708442E-5</v>
      </c>
      <c r="I3" s="2">
        <v>0.50037092000000005</v>
      </c>
      <c r="J3">
        <v>199.51195999999999</v>
      </c>
      <c r="K3">
        <f>IF(I3&lt;L$1,$W$5+J$1^2*$W$4/((-$W$6*(I3/K$1-1)^$W$7+1)),$W$5+20*10^4*(I3-L$1)^4+J$1^2*$W$4/((-$W$6*(I3/K$1-1)^$W$7+1)))</f>
        <v>199.8585824217904</v>
      </c>
      <c r="L3">
        <f>(K3-J3)^2</f>
        <v>0.12014710328785176</v>
      </c>
      <c r="M3" s="20">
        <f>((K3-J3)/J3)^2</f>
        <v>3.018390562260228E-6</v>
      </c>
      <c r="O3" s="2">
        <v>0.50060229000000001</v>
      </c>
      <c r="P3">
        <v>239.24965900000001</v>
      </c>
      <c r="Q3">
        <f>IF(O3&lt;R$1,$W$5+P$1^2*$W$4/((-$W$6*(O3/Q$1-1)^$W$7+1)),$W$5+20*10^4*(O3-R$1)^4+P$1^2*$W$4/((-$W$6*(O3/Q$1-1)^$W$7+1)))</f>
        <v>240.22820260538671</v>
      </c>
      <c r="R3">
        <f>(Q3-P3)^2</f>
        <v>0.95754758764321046</v>
      </c>
      <c r="S3" s="20">
        <f>((Q3-P3)/P3)^2</f>
        <v>1.6728527383181908E-5</v>
      </c>
      <c r="V3" t="s">
        <v>34</v>
      </c>
      <c r="AI3" t="s">
        <v>70</v>
      </c>
      <c r="AJ3" s="11" t="s">
        <v>77</v>
      </c>
      <c r="AK3">
        <v>60.93</v>
      </c>
    </row>
    <row r="4" spans="1:42" x14ac:dyDescent="0.25">
      <c r="C4" s="2">
        <v>0.50553208999999999</v>
      </c>
      <c r="D4">
        <v>169.28880100000001</v>
      </c>
      <c r="E4">
        <f t="shared" ref="E4:E67" si="0">IF(C4&lt;F$1,$W$5+D$1^2*$W$4/((-$W$6*(C4/E$1-1)^$W$7+1)),$W$5+20*10^4*(C4-F$1)^4+D$1^2*$W$4/((-$W$6*(C4/E$1-1)^$W$7+1)))</f>
        <v>168.45998943354951</v>
      </c>
      <c r="F4">
        <f t="shared" ref="F4:F67" si="1">(E4-D4)^2</f>
        <v>0.68692861268212679</v>
      </c>
      <c r="G4" s="20">
        <f t="shared" ref="G4:G67" si="2">((E4-D4)/D4)^2</f>
        <v>2.3969288808239907E-5</v>
      </c>
      <c r="I4" s="2">
        <v>0.50454292999999995</v>
      </c>
      <c r="J4">
        <v>199.40156400000001</v>
      </c>
      <c r="K4">
        <f t="shared" ref="K4:K67" si="3">IF(I4&lt;L$1,$W$5+J$1^2*$W$4/((-$W$6*(I4/K$1-1)^$W$7+1)),$W$5+20*10^4*(I4-L$1)^4+J$1^2*$W$4/((-$W$6*(I4/K$1-1)^$W$7+1)))</f>
        <v>199.85858304669324</v>
      </c>
      <c r="L4">
        <f t="shared" ref="L4:L67" si="4">(K4-J4)^2</f>
        <v>0.20886640904039161</v>
      </c>
      <c r="M4" s="20">
        <f t="shared" ref="M4:M67" si="5">((K4-J4)/J4)^2</f>
        <v>5.253049333024207E-6</v>
      </c>
      <c r="O4" s="2">
        <v>0.50506618000000003</v>
      </c>
      <c r="P4">
        <v>239.26849799999999</v>
      </c>
      <c r="Q4">
        <f t="shared" ref="Q4:Q67" si="6">IF(O4&lt;R$1,$W$5+P$1^2*$W$4/((-$W$6*(O4/Q$1-1)^$W$7+1)),$W$5+20*10^4*(O4-R$1)^4+P$1^2*$W$4/((-$W$6*(O4/Q$1-1)^$W$7+1)))</f>
        <v>240.22820367957465</v>
      </c>
      <c r="R4">
        <f t="shared" ref="R4:R67" si="7">(Q4-P4)^2</f>
        <v>0.92103499140784828</v>
      </c>
      <c r="S4" s="20">
        <f t="shared" ref="S4:S67" si="8">((Q4-P4)/P4)^2</f>
        <v>1.6088112085009669E-5</v>
      </c>
      <c r="V4" t="s">
        <v>35</v>
      </c>
      <c r="W4">
        <v>448.55132460795232</v>
      </c>
      <c r="AI4" t="s">
        <v>71</v>
      </c>
      <c r="AJ4" s="11" t="s">
        <v>72</v>
      </c>
      <c r="AK4">
        <v>0.16</v>
      </c>
    </row>
    <row r="5" spans="1:42" x14ac:dyDescent="0.25">
      <c r="C5" s="2">
        <v>0.50970435999999997</v>
      </c>
      <c r="D5">
        <v>169.22144700000001</v>
      </c>
      <c r="E5">
        <f t="shared" si="0"/>
        <v>168.45998994204126</v>
      </c>
      <c r="F5">
        <f t="shared" si="1"/>
        <v>0.57981685111519632</v>
      </c>
      <c r="G5" s="20">
        <f t="shared" si="2"/>
        <v>2.024790172771213E-5</v>
      </c>
      <c r="I5" s="2">
        <v>0.50871460000000002</v>
      </c>
      <c r="J5">
        <v>199.230906</v>
      </c>
      <c r="K5">
        <f t="shared" si="3"/>
        <v>199.85858388939607</v>
      </c>
      <c r="L5">
        <f t="shared" si="4"/>
        <v>0.39397953283670278</v>
      </c>
      <c r="M5" s="20">
        <f t="shared" si="5"/>
        <v>9.925679347873104E-6</v>
      </c>
      <c r="O5" s="2">
        <v>0.50952942000000001</v>
      </c>
      <c r="P5">
        <v>239.17542399999999</v>
      </c>
      <c r="Q5">
        <f t="shared" si="6"/>
        <v>240.22820515743862</v>
      </c>
      <c r="R5">
        <f t="shared" si="7"/>
        <v>1.1083481654578227</v>
      </c>
      <c r="S5" s="20">
        <f t="shared" si="8"/>
        <v>1.9375062034908572E-5</v>
      </c>
      <c r="V5" t="s">
        <v>61</v>
      </c>
      <c r="W5">
        <v>128.09036884516803</v>
      </c>
      <c r="AI5" t="s">
        <v>73</v>
      </c>
      <c r="AJ5" s="11" t="s">
        <v>78</v>
      </c>
      <c r="AK5">
        <v>6.19</v>
      </c>
    </row>
    <row r="6" spans="1:42" x14ac:dyDescent="0.25">
      <c r="C6" s="2">
        <v>0.51387632000000005</v>
      </c>
      <c r="D6">
        <v>169.102442</v>
      </c>
      <c r="E6">
        <f t="shared" si="0"/>
        <v>168.45999062275249</v>
      </c>
      <c r="F6">
        <f t="shared" si="1"/>
        <v>0.41274377212722357</v>
      </c>
      <c r="G6" s="20">
        <f t="shared" si="2"/>
        <v>1.4433802895997736E-5</v>
      </c>
      <c r="I6" s="2">
        <v>0.51259564000000002</v>
      </c>
      <c r="J6">
        <v>199.145231</v>
      </c>
      <c r="K6">
        <f t="shared" si="3"/>
        <v>199.85858492938314</v>
      </c>
      <c r="L6">
        <f t="shared" si="4"/>
        <v>0.50887382856637464</v>
      </c>
      <c r="M6" s="20">
        <f t="shared" si="5"/>
        <v>1.2831289223608065E-5</v>
      </c>
      <c r="O6" s="2">
        <v>0.51399236000000004</v>
      </c>
      <c r="P6">
        <v>239.03169700000001</v>
      </c>
      <c r="Q6">
        <f t="shared" si="6"/>
        <v>240.22820717700728</v>
      </c>
      <c r="R6">
        <f t="shared" si="7"/>
        <v>1.4316366036819668</v>
      </c>
      <c r="S6" s="20">
        <f t="shared" si="8"/>
        <v>2.5056580628755212E-5</v>
      </c>
      <c r="V6" t="s">
        <v>40</v>
      </c>
      <c r="W6">
        <v>1.2754966603940027E-5</v>
      </c>
      <c r="AI6" t="s">
        <v>76</v>
      </c>
      <c r="AJ6" s="11" t="s">
        <v>79</v>
      </c>
      <c r="AK6">
        <v>30</v>
      </c>
    </row>
    <row r="7" spans="1:42" x14ac:dyDescent="0.25">
      <c r="C7" s="2">
        <v>0.51804899000000004</v>
      </c>
      <c r="D7">
        <v>169.10395800000001</v>
      </c>
      <c r="E7">
        <f t="shared" si="0"/>
        <v>168.45999152907933</v>
      </c>
      <c r="F7">
        <f t="shared" si="1"/>
        <v>0.41469281567002703</v>
      </c>
      <c r="G7" s="20">
        <f t="shared" si="2"/>
        <v>1.4501701655958462E-5</v>
      </c>
      <c r="I7" s="2">
        <v>0.51676705999999994</v>
      </c>
      <c r="J7">
        <v>198.93252899999999</v>
      </c>
      <c r="K7">
        <f t="shared" si="3"/>
        <v>199.85858640553948</v>
      </c>
      <c r="L7">
        <f t="shared" si="4"/>
        <v>0.85758231835454157</v>
      </c>
      <c r="M7" s="20">
        <f t="shared" si="5"/>
        <v>2.167026441856602E-5</v>
      </c>
      <c r="O7" s="2">
        <v>0.51816503000000003</v>
      </c>
      <c r="P7">
        <v>239.03321299999999</v>
      </c>
      <c r="Q7">
        <f t="shared" si="6"/>
        <v>240.22820971449258</v>
      </c>
      <c r="R7">
        <f t="shared" si="7"/>
        <v>1.428017147648083</v>
      </c>
      <c r="S7" s="20">
        <f t="shared" si="8"/>
        <v>2.4992915691207823E-5</v>
      </c>
      <c r="V7" t="s">
        <v>62</v>
      </c>
      <c r="W7">
        <v>15.671137288747071</v>
      </c>
      <c r="AP7" t="s">
        <v>87</v>
      </c>
    </row>
    <row r="8" spans="1:42" x14ac:dyDescent="0.25">
      <c r="C8" s="2">
        <v>0.52222166000000003</v>
      </c>
      <c r="D8">
        <v>169.10547399999999</v>
      </c>
      <c r="E8">
        <f t="shared" si="0"/>
        <v>168.45999272904024</v>
      </c>
      <c r="F8">
        <f>(E8-D8)^2</f>
        <v>0.416646071159813</v>
      </c>
      <c r="G8" s="20">
        <f t="shared" si="2"/>
        <v>1.4569745266877049E-5</v>
      </c>
      <c r="I8" s="2">
        <v>0.52152142000000001</v>
      </c>
      <c r="J8">
        <v>198.839561</v>
      </c>
      <c r="K8">
        <f t="shared" si="3"/>
        <v>199.85858868260408</v>
      </c>
      <c r="L8">
        <f t="shared" si="4"/>
        <v>1.0384174179134331</v>
      </c>
      <c r="M8" s="20">
        <f t="shared" si="5"/>
        <v>2.6264332807802728E-5</v>
      </c>
      <c r="O8" s="2">
        <v>0.52262896999999997</v>
      </c>
      <c r="P8">
        <v>239.059663</v>
      </c>
      <c r="Q8">
        <f t="shared" si="6"/>
        <v>240.22821334462827</v>
      </c>
      <c r="R8">
        <f t="shared" si="7"/>
        <v>1.3655099079308541</v>
      </c>
      <c r="S8" s="20">
        <f t="shared" si="8"/>
        <v>2.3893636356452294E-5</v>
      </c>
      <c r="U8">
        <v>0.3</v>
      </c>
      <c r="V8" t="s">
        <v>63</v>
      </c>
      <c r="W8">
        <v>7.8767033740485798E-2</v>
      </c>
    </row>
    <row r="9" spans="1:42" x14ac:dyDescent="0.25">
      <c r="C9" s="2">
        <v>0.52639433000000002</v>
      </c>
      <c r="D9">
        <v>169.10699099999999</v>
      </c>
      <c r="E9">
        <f t="shared" si="0"/>
        <v>168.45999430942368</v>
      </c>
      <c r="F9">
        <f t="shared" si="1"/>
        <v>0.41860471761670492</v>
      </c>
      <c r="G9" s="20">
        <f t="shared" si="2"/>
        <v>1.4637974776362195E-5</v>
      </c>
      <c r="I9" s="2">
        <v>0.52627579000000002</v>
      </c>
      <c r="J9">
        <v>198.74659299999999</v>
      </c>
      <c r="K9">
        <f t="shared" si="3"/>
        <v>199.85859180191852</v>
      </c>
      <c r="L9">
        <f t="shared" si="4"/>
        <v>1.2365413354682493</v>
      </c>
      <c r="M9" s="20">
        <f t="shared" si="5"/>
        <v>3.1304678909440375E-5</v>
      </c>
      <c r="O9" s="2">
        <v>0.52680178</v>
      </c>
      <c r="P9">
        <v>239.087005</v>
      </c>
      <c r="Q9">
        <f t="shared" si="6"/>
        <v>240.22821785312175</v>
      </c>
      <c r="R9">
        <f t="shared" si="7"/>
        <v>1.3023667761302697</v>
      </c>
      <c r="S9" s="20">
        <f t="shared" si="8"/>
        <v>2.2783548477129571E-5</v>
      </c>
      <c r="U9">
        <v>0.4</v>
      </c>
      <c r="V9" t="s">
        <v>63</v>
      </c>
      <c r="W9">
        <v>8.0395093531514999E-2</v>
      </c>
    </row>
    <row r="10" spans="1:42" x14ac:dyDescent="0.25">
      <c r="C10" s="2">
        <v>0.53056630000000005</v>
      </c>
      <c r="D10">
        <v>168.98798500000001</v>
      </c>
      <c r="E10">
        <f t="shared" si="0"/>
        <v>168.45999637990903</v>
      </c>
      <c r="F10">
        <f t="shared" si="1"/>
        <v>0.27877198294557726</v>
      </c>
      <c r="G10" s="20">
        <f t="shared" si="2"/>
        <v>9.7619700143518504E-6</v>
      </c>
      <c r="I10" s="2">
        <v>0.53044840000000004</v>
      </c>
      <c r="J10">
        <v>198.73950099999999</v>
      </c>
      <c r="K10">
        <f t="shared" si="3"/>
        <v>199.85859545551213</v>
      </c>
      <c r="L10">
        <f t="shared" si="4"/>
        <v>1.2523724003580141</v>
      </c>
      <c r="M10" s="20">
        <f t="shared" si="5"/>
        <v>3.1707726102756154E-5</v>
      </c>
      <c r="O10" s="2">
        <v>0.53097444999999999</v>
      </c>
      <c r="P10">
        <v>239.08852200000001</v>
      </c>
      <c r="Q10">
        <f t="shared" si="6"/>
        <v>240.22822375786131</v>
      </c>
      <c r="R10">
        <f t="shared" si="7"/>
        <v>1.2989200968721444</v>
      </c>
      <c r="S10" s="20">
        <f t="shared" si="8"/>
        <v>2.2722964064148367E-5</v>
      </c>
      <c r="U10">
        <v>0.5</v>
      </c>
      <c r="V10" t="s">
        <v>63</v>
      </c>
      <c r="W10">
        <v>7.7116246749293502E-2</v>
      </c>
      <c r="AI10" t="s">
        <v>74</v>
      </c>
    </row>
    <row r="11" spans="1:42" x14ac:dyDescent="0.25">
      <c r="C11" s="2">
        <v>0.53473842000000005</v>
      </c>
      <c r="D11">
        <v>168.89480599999999</v>
      </c>
      <c r="E11">
        <f t="shared" si="0"/>
        <v>168.45999907976531</v>
      </c>
      <c r="F11">
        <f t="shared" si="1"/>
        <v>0.18905705788396548</v>
      </c>
      <c r="G11" s="20">
        <f t="shared" si="2"/>
        <v>6.6276613155293944E-6</v>
      </c>
      <c r="I11" s="2">
        <v>0.53505203000000001</v>
      </c>
      <c r="J11">
        <v>198.509738</v>
      </c>
      <c r="K11">
        <f t="shared" si="3"/>
        <v>199.85860078755235</v>
      </c>
      <c r="L11">
        <f t="shared" si="4"/>
        <v>1.8194308196434936</v>
      </c>
      <c r="M11" s="20">
        <f t="shared" si="5"/>
        <v>4.6171280009213084E-5</v>
      </c>
      <c r="O11" s="2">
        <v>0.53514711999999998</v>
      </c>
      <c r="P11">
        <v>239.09003799999999</v>
      </c>
      <c r="Q11">
        <f t="shared" si="6"/>
        <v>240.22823145390021</v>
      </c>
      <c r="R11">
        <f t="shared" si="7"/>
        <v>1.2954843385012997</v>
      </c>
      <c r="S11" s="20">
        <f t="shared" si="8"/>
        <v>2.2662572421191736E-5</v>
      </c>
      <c r="AI11" t="s">
        <v>75</v>
      </c>
      <c r="AJ11">
        <f>1-2*(AK5/AK3)^2</f>
        <v>0.97935813480687728</v>
      </c>
      <c r="AL11" t="s">
        <v>81</v>
      </c>
      <c r="AM11">
        <f>-0.357+0.45*EXP(-0.0375*AK6)</f>
        <v>-0.21090638968874259</v>
      </c>
    </row>
    <row r="12" spans="1:42" x14ac:dyDescent="0.25">
      <c r="C12" s="2">
        <v>0.53891069000000003</v>
      </c>
      <c r="D12">
        <v>168.82745299999999</v>
      </c>
      <c r="E12">
        <f t="shared" si="0"/>
        <v>168.46000258378177</v>
      </c>
      <c r="F12">
        <f t="shared" si="1"/>
        <v>0.13501980837894226</v>
      </c>
      <c r="G12" s="20">
        <f t="shared" si="2"/>
        <v>4.7370868823997381E-6</v>
      </c>
      <c r="I12" s="2">
        <v>0.53963797000000002</v>
      </c>
      <c r="J12">
        <v>198.28658100000001</v>
      </c>
      <c r="K12">
        <f t="shared" si="3"/>
        <v>199.85860786235855</v>
      </c>
      <c r="L12">
        <f t="shared" si="4"/>
        <v>2.4712684559768396</v>
      </c>
      <c r="M12" s="20">
        <f t="shared" si="5"/>
        <v>6.2854051479291104E-5</v>
      </c>
      <c r="O12" s="2">
        <v>0.53931974000000005</v>
      </c>
      <c r="P12">
        <v>239.082945</v>
      </c>
      <c r="Q12">
        <f t="shared" si="6"/>
        <v>240.22824143750523</v>
      </c>
      <c r="R12">
        <f t="shared" si="7"/>
        <v>1.3117039297621882</v>
      </c>
      <c r="S12" s="20">
        <f t="shared" si="8"/>
        <v>2.2947671596374249E-5</v>
      </c>
      <c r="AI12" t="s">
        <v>80</v>
      </c>
      <c r="AJ12">
        <f>0.0524*AK4^4-0.15*AK4^3+0.1659*AK4^2-0.0706*AK4+0.0119</f>
        <v>4.2709808640000015E-3</v>
      </c>
      <c r="AL12" t="s">
        <v>82</v>
      </c>
      <c r="AM12">
        <f>0.0524*(AK4-AM11)^4-0.15*(AK4-AM11)^3+0.1659*(AK4-AM11)^2-0.0706*(AK4-AM11)+0.0119</f>
        <v>1.8749227855940319E-3</v>
      </c>
    </row>
    <row r="13" spans="1:42" x14ac:dyDescent="0.25">
      <c r="C13" s="2">
        <v>0.54308285000000001</v>
      </c>
      <c r="D13">
        <v>168.74288200000001</v>
      </c>
      <c r="E13">
        <f t="shared" si="0"/>
        <v>168.4600071105601</v>
      </c>
      <c r="F13">
        <f t="shared" si="1"/>
        <v>8.0018203075641184E-2</v>
      </c>
      <c r="G13" s="20">
        <f t="shared" si="2"/>
        <v>2.81020414444092E-6</v>
      </c>
      <c r="I13" s="2">
        <v>0.54410170999999996</v>
      </c>
      <c r="J13">
        <v>198.279594</v>
      </c>
      <c r="K13">
        <f t="shared" si="3"/>
        <v>199.85861694461528</v>
      </c>
      <c r="L13">
        <f t="shared" si="4"/>
        <v>2.4933134596214939</v>
      </c>
      <c r="M13" s="20">
        <f t="shared" si="5"/>
        <v>6.3419211714521725E-5</v>
      </c>
      <c r="O13" s="2">
        <v>0.54349265999999996</v>
      </c>
      <c r="P13">
        <v>239.12750500000001</v>
      </c>
      <c r="Q13">
        <f t="shared" si="6"/>
        <v>240.2282543312208</v>
      </c>
      <c r="R13">
        <f t="shared" si="7"/>
        <v>1.2116490901830006</v>
      </c>
      <c r="S13" s="20">
        <f t="shared" si="8"/>
        <v>2.1189357848074591E-5</v>
      </c>
      <c r="AI13" t="s">
        <v>83</v>
      </c>
      <c r="AJ13">
        <f>1/(1+AJ12*AK2)</f>
        <v>0.96426088835563362</v>
      </c>
      <c r="AL13" t="s">
        <v>84</v>
      </c>
      <c r="AM13">
        <f>1/(1+AM12*AK2)</f>
        <v>0.98398984344171847</v>
      </c>
    </row>
    <row r="14" spans="1:42" x14ac:dyDescent="0.25">
      <c r="C14" s="2">
        <v>0.54725546999999997</v>
      </c>
      <c r="D14">
        <v>168.73579000000001</v>
      </c>
      <c r="E14">
        <f t="shared" si="0"/>
        <v>168.46001293385123</v>
      </c>
      <c r="F14">
        <f t="shared" si="1"/>
        <v>7.6052990213626839E-2</v>
      </c>
      <c r="G14" s="20">
        <f t="shared" si="2"/>
        <v>2.6711721361003811E-6</v>
      </c>
      <c r="I14" s="2">
        <v>0.54856505</v>
      </c>
      <c r="J14">
        <v>198.20373799999999</v>
      </c>
      <c r="K14">
        <f t="shared" si="3"/>
        <v>199.85862881929745</v>
      </c>
      <c r="L14">
        <f t="shared" si="4"/>
        <v>2.7386636237950306</v>
      </c>
      <c r="M14" s="20">
        <f t="shared" si="5"/>
        <v>6.9713198956156618E-5</v>
      </c>
      <c r="O14" s="2">
        <v>0.54766512999999994</v>
      </c>
      <c r="P14">
        <v>239.09458599999999</v>
      </c>
      <c r="Q14">
        <f t="shared" si="6"/>
        <v>240.22827090747364</v>
      </c>
      <c r="R14">
        <f t="shared" si="7"/>
        <v>1.2852414694335397</v>
      </c>
      <c r="S14" s="20">
        <f t="shared" si="8"/>
        <v>2.2482533316448986E-5</v>
      </c>
    </row>
    <row r="15" spans="1:42" x14ac:dyDescent="0.25">
      <c r="C15" s="2">
        <v>0.55142813999999996</v>
      </c>
      <c r="D15">
        <v>168.73730599999999</v>
      </c>
      <c r="E15">
        <f t="shared" si="0"/>
        <v>168.46002039262797</v>
      </c>
      <c r="F15">
        <f t="shared" si="1"/>
        <v>7.688730805567115E-2</v>
      </c>
      <c r="G15" s="20">
        <f t="shared" si="2"/>
        <v>2.7004269513634746E-6</v>
      </c>
      <c r="I15" s="2">
        <v>0.55273706</v>
      </c>
      <c r="J15">
        <v>198.09334100000001</v>
      </c>
      <c r="K15">
        <f t="shared" si="3"/>
        <v>199.85864313570761</v>
      </c>
      <c r="L15">
        <f t="shared" si="4"/>
        <v>3.1162916303338135</v>
      </c>
      <c r="M15" s="20">
        <f t="shared" si="5"/>
        <v>7.9414231897801494E-5</v>
      </c>
      <c r="O15" s="2">
        <v>0.55183819999999995</v>
      </c>
      <c r="P15">
        <v>239.16497200000001</v>
      </c>
      <c r="Q15">
        <f t="shared" si="6"/>
        <v>240.22829213348734</v>
      </c>
      <c r="R15">
        <f t="shared" si="7"/>
        <v>1.1306497062795295</v>
      </c>
      <c r="S15" s="20">
        <f t="shared" si="8"/>
        <v>1.9766643400973575E-5</v>
      </c>
      <c r="AI15" t="s">
        <v>85</v>
      </c>
      <c r="AJ15">
        <f>1/(W4*10^-4*PI()*AK2*AJ13*AJ11)</f>
        <v>0.86592508547553515</v>
      </c>
      <c r="AL15" t="s">
        <v>86</v>
      </c>
      <c r="AM15">
        <f>1/(W4*10^-4*PI()*AK2*AM13*AJ11)</f>
        <v>0.84856332383427002</v>
      </c>
    </row>
    <row r="16" spans="1:42" x14ac:dyDescent="0.25">
      <c r="C16" s="2">
        <v>0.55560041000000004</v>
      </c>
      <c r="D16">
        <v>168.66995299999999</v>
      </c>
      <c r="E16">
        <f t="shared" si="0"/>
        <v>168.46002990595457</v>
      </c>
      <c r="F16">
        <f t="shared" si="1"/>
        <v>4.4067705413603081E-2</v>
      </c>
      <c r="G16" s="20">
        <f t="shared" si="2"/>
        <v>1.5489770733432866E-6</v>
      </c>
      <c r="I16" s="2">
        <v>0.55690972999999999</v>
      </c>
      <c r="J16">
        <v>198.09485699999999</v>
      </c>
      <c r="K16">
        <f t="shared" si="3"/>
        <v>199.85866137715348</v>
      </c>
      <c r="L16">
        <f t="shared" si="4"/>
        <v>3.1110058808658145</v>
      </c>
      <c r="M16" s="20">
        <f t="shared" si="5"/>
        <v>7.9278318706108239E-5</v>
      </c>
      <c r="O16" s="2">
        <v>0.55601082000000002</v>
      </c>
      <c r="P16">
        <v>239.15788000000001</v>
      </c>
      <c r="Q16">
        <f t="shared" si="6"/>
        <v>240.22831919583604</v>
      </c>
      <c r="R16">
        <f t="shared" si="7"/>
        <v>1.1458400719820876</v>
      </c>
      <c r="S16" s="20">
        <f t="shared" si="8"/>
        <v>2.0033397864237744E-5</v>
      </c>
    </row>
    <row r="17" spans="3:42" x14ac:dyDescent="0.25">
      <c r="C17" s="2">
        <v>0.55977292999999995</v>
      </c>
      <c r="D17">
        <v>168.64564300000001</v>
      </c>
      <c r="E17">
        <f t="shared" si="0"/>
        <v>168.4600419935181</v>
      </c>
      <c r="F17">
        <f t="shared" si="1"/>
        <v>3.4447733607095452E-2</v>
      </c>
      <c r="G17" s="20">
        <f t="shared" si="2"/>
        <v>1.2111847746737482E-6</v>
      </c>
      <c r="I17" s="2">
        <v>0.56108144999999998</v>
      </c>
      <c r="J17">
        <v>197.93280899999999</v>
      </c>
      <c r="K17">
        <f t="shared" si="3"/>
        <v>199.85868451941059</v>
      </c>
      <c r="L17">
        <f t="shared" si="4"/>
        <v>3.7089965162650325</v>
      </c>
      <c r="M17" s="20">
        <f t="shared" si="5"/>
        <v>9.4671846824211138E-5</v>
      </c>
      <c r="O17" s="2">
        <v>0.56018369000000001</v>
      </c>
      <c r="P17">
        <v>239.19383099999999</v>
      </c>
      <c r="Q17">
        <f t="shared" si="6"/>
        <v>240.22835356856069</v>
      </c>
      <c r="R17">
        <f t="shared" si="7"/>
        <v>1.0702369448614351</v>
      </c>
      <c r="S17" s="20">
        <f t="shared" si="8"/>
        <v>1.8705959491941839E-5</v>
      </c>
      <c r="U17">
        <v>0.3</v>
      </c>
      <c r="V17" t="s">
        <v>38</v>
      </c>
      <c r="X17">
        <f>SUM(F3:F150)</f>
        <v>362.54923177109004</v>
      </c>
    </row>
    <row r="18" spans="3:42" x14ac:dyDescent="0.25">
      <c r="C18" s="2">
        <v>0.56394555000000002</v>
      </c>
      <c r="D18">
        <v>168.63855000000001</v>
      </c>
      <c r="E18">
        <f t="shared" si="0"/>
        <v>168.46005729257237</v>
      </c>
      <c r="F18">
        <f t="shared" si="1"/>
        <v>3.1859646604847948E-2</v>
      </c>
      <c r="G18" s="20">
        <f t="shared" si="2"/>
        <v>1.1202816837556407E-6</v>
      </c>
      <c r="I18" s="2">
        <v>0.56525322</v>
      </c>
      <c r="J18">
        <v>197.77936800000001</v>
      </c>
      <c r="K18">
        <f t="shared" si="3"/>
        <v>199.85871377397899</v>
      </c>
      <c r="L18">
        <f t="shared" si="4"/>
        <v>4.3236788477642678</v>
      </c>
      <c r="M18" s="20">
        <f t="shared" si="5"/>
        <v>1.1053287303269795E-4</v>
      </c>
      <c r="O18" s="2">
        <v>0.56435636</v>
      </c>
      <c r="P18">
        <v>239.195347</v>
      </c>
      <c r="Q18">
        <f t="shared" si="6"/>
        <v>240.22839705480544</v>
      </c>
      <c r="R18">
        <f t="shared" si="7"/>
        <v>1.0671924157335291</v>
      </c>
      <c r="S18" s="20">
        <f t="shared" si="8"/>
        <v>1.8652509754625159E-5</v>
      </c>
      <c r="U18">
        <v>0.4</v>
      </c>
      <c r="V18" t="s">
        <v>38</v>
      </c>
      <c r="X18">
        <f>SUM(L3:L150)</f>
        <v>1989.1486976282731</v>
      </c>
    </row>
    <row r="19" spans="3:42" x14ac:dyDescent="0.25">
      <c r="C19" s="2">
        <v>0.56811792000000005</v>
      </c>
      <c r="D19">
        <v>168.588414</v>
      </c>
      <c r="E19">
        <f t="shared" si="0"/>
        <v>168.46007658271844</v>
      </c>
      <c r="F19">
        <f t="shared" si="1"/>
        <v>1.6470492674500486E-2</v>
      </c>
      <c r="G19" s="20">
        <f t="shared" si="2"/>
        <v>5.7949693079344075E-7</v>
      </c>
      <c r="I19" s="2">
        <v>0.56942497999999997</v>
      </c>
      <c r="J19">
        <v>197.62592799999999</v>
      </c>
      <c r="K19">
        <f t="shared" si="3"/>
        <v>199.85875061876428</v>
      </c>
      <c r="L19">
        <f t="shared" si="4"/>
        <v>4.9854968468654146</v>
      </c>
      <c r="M19" s="20">
        <f t="shared" si="5"/>
        <v>1.276499359887318E-4</v>
      </c>
      <c r="O19" s="2">
        <v>0.56852902999999999</v>
      </c>
      <c r="P19">
        <v>239.19686300000001</v>
      </c>
      <c r="Q19">
        <f t="shared" si="6"/>
        <v>240.22845186947069</v>
      </c>
      <c r="R19">
        <f t="shared" si="7"/>
        <v>1.0641755956157986</v>
      </c>
      <c r="S19" s="20">
        <f t="shared" si="8"/>
        <v>1.8599545665907803E-5</v>
      </c>
      <c r="U19">
        <v>0.5</v>
      </c>
      <c r="V19" t="s">
        <v>38</v>
      </c>
      <c r="X19">
        <f>SUM(R3:R150)</f>
        <v>889.95709243636247</v>
      </c>
      <c r="AI19" t="s">
        <v>88</v>
      </c>
    </row>
    <row r="20" spans="3:42" x14ac:dyDescent="0.25">
      <c r="C20" s="2">
        <v>0.57229054000000001</v>
      </c>
      <c r="D20">
        <v>168.581322</v>
      </c>
      <c r="E20">
        <f t="shared" si="0"/>
        <v>168.46010082048221</v>
      </c>
      <c r="F20">
        <f t="shared" si="1"/>
        <v>1.4694574363684106E-2</v>
      </c>
      <c r="G20" s="20">
        <f t="shared" si="2"/>
        <v>5.1705661727713389E-7</v>
      </c>
      <c r="I20" s="2">
        <v>0.57359764999999996</v>
      </c>
      <c r="J20">
        <v>197.62744499999999</v>
      </c>
      <c r="K20">
        <f t="shared" si="3"/>
        <v>199.85879686908288</v>
      </c>
      <c r="L20">
        <f t="shared" si="4"/>
        <v>4.9789311636596878</v>
      </c>
      <c r="M20" s="20">
        <f t="shared" si="5"/>
        <v>1.2747986944855352E-4</v>
      </c>
      <c r="O20" s="2">
        <v>0.57270200000000004</v>
      </c>
      <c r="P20">
        <v>239.250032</v>
      </c>
      <c r="Q20">
        <f t="shared" si="6"/>
        <v>240.22852072123021</v>
      </c>
      <c r="R20">
        <f t="shared" si="7"/>
        <v>0.9574401775747251</v>
      </c>
      <c r="S20" s="20">
        <f t="shared" si="8"/>
        <v>1.6726598755157721E-5</v>
      </c>
      <c r="U20" t="s">
        <v>39</v>
      </c>
      <c r="V20" t="s">
        <v>38</v>
      </c>
      <c r="X20">
        <f>SUM(X17:X19)</f>
        <v>3241.6550218357256</v>
      </c>
      <c r="AI20" t="s">
        <v>90</v>
      </c>
      <c r="AJ20">
        <f>1/(AJ13*AJ11)</f>
        <v>1.0589218589291343</v>
      </c>
      <c r="AL20" t="s">
        <v>91</v>
      </c>
      <c r="AM20">
        <f>1/(AM13*AJ11)</f>
        <v>1.0376905200756619</v>
      </c>
    </row>
    <row r="21" spans="3:42" x14ac:dyDescent="0.25">
      <c r="C21" s="2">
        <v>0.5764629</v>
      </c>
      <c r="D21">
        <v>168.53018800000001</v>
      </c>
      <c r="E21">
        <f t="shared" si="0"/>
        <v>168.4601311648436</v>
      </c>
      <c r="F21">
        <f t="shared" si="1"/>
        <v>4.9079601521320199E-3</v>
      </c>
      <c r="G21" s="20">
        <f t="shared" si="2"/>
        <v>1.7280074777912366E-7</v>
      </c>
      <c r="I21" s="2">
        <v>0.57777031999999995</v>
      </c>
      <c r="J21">
        <v>197.628961</v>
      </c>
      <c r="K21">
        <f t="shared" si="3"/>
        <v>199.85885471403259</v>
      </c>
      <c r="L21">
        <f t="shared" si="4"/>
        <v>4.9724259758820351</v>
      </c>
      <c r="M21" s="20">
        <f t="shared" si="5"/>
        <v>1.2731135829627361E-4</v>
      </c>
      <c r="O21" s="2">
        <v>0.57687491999999996</v>
      </c>
      <c r="P21">
        <v>239.294591</v>
      </c>
      <c r="Q21">
        <f t="shared" si="6"/>
        <v>240.22860689713502</v>
      </c>
      <c r="R21">
        <f t="shared" si="7"/>
        <v>0.87238569610094807</v>
      </c>
      <c r="S21" s="20">
        <f t="shared" si="8"/>
        <v>1.5235011003334475E-5</v>
      </c>
      <c r="V21" s="9" t="s">
        <v>50</v>
      </c>
      <c r="X21">
        <f>X20/3</f>
        <v>1080.5516739452419</v>
      </c>
      <c r="AI21" t="s">
        <v>89</v>
      </c>
      <c r="AJ21">
        <f>(W4*10^-4*PI()*AK2-AJ20)/(W5*10^-4*PI()*AK2)</f>
        <v>0.46950821555788891</v>
      </c>
      <c r="AL21" t="s">
        <v>92</v>
      </c>
      <c r="AM21">
        <f>(W4*10^-4*PI()*AK2-AM20)/(W5*10^-4*PI()*AK2)</f>
        <v>0.5303062384844256</v>
      </c>
      <c r="AP21" t="s">
        <v>93</v>
      </c>
    </row>
    <row r="22" spans="3:42" x14ac:dyDescent="0.25">
      <c r="C22" s="2">
        <v>0.58063547000000004</v>
      </c>
      <c r="D22">
        <v>168.51448600000001</v>
      </c>
      <c r="E22">
        <f t="shared" si="0"/>
        <v>168.46016902999111</v>
      </c>
      <c r="F22">
        <f t="shared" si="1"/>
        <v>2.9503332309475383E-3</v>
      </c>
      <c r="G22" s="20">
        <f t="shared" si="2"/>
        <v>1.038954649291657E-7</v>
      </c>
      <c r="I22" s="2">
        <v>0.58194299000000005</v>
      </c>
      <c r="J22">
        <v>197.63047700000001</v>
      </c>
      <c r="K22">
        <f t="shared" si="3"/>
        <v>199.85892681774612</v>
      </c>
      <c r="L22">
        <f t="shared" si="4"/>
        <v>4.9659885902126719</v>
      </c>
      <c r="M22" s="20">
        <f t="shared" si="5"/>
        <v>1.2714458824208695E-4</v>
      </c>
      <c r="O22" s="2">
        <v>0.58104803999999999</v>
      </c>
      <c r="P22">
        <v>239.37358599999999</v>
      </c>
      <c r="Q22">
        <f t="shared" si="6"/>
        <v>240.22871439905936</v>
      </c>
      <c r="R22">
        <f t="shared" si="7"/>
        <v>0.73124457887783678</v>
      </c>
      <c r="S22" s="20">
        <f t="shared" si="8"/>
        <v>1.2761749265132352E-5</v>
      </c>
    </row>
    <row r="23" spans="3:42" x14ac:dyDescent="0.25">
      <c r="C23" s="2">
        <v>0.58480814000000003</v>
      </c>
      <c r="D23">
        <v>168.51600300000001</v>
      </c>
      <c r="E23">
        <f t="shared" si="0"/>
        <v>168.46021612390271</v>
      </c>
      <c r="F23">
        <f t="shared" si="1"/>
        <v>3.1121755446955933E-3</v>
      </c>
      <c r="G23" s="20">
        <f t="shared" si="2"/>
        <v>1.09592740334957E-7</v>
      </c>
      <c r="I23" s="2">
        <v>0.58611530999999994</v>
      </c>
      <c r="J23">
        <v>197.57073399999999</v>
      </c>
      <c r="K23">
        <f t="shared" si="3"/>
        <v>199.85901639422332</v>
      </c>
      <c r="L23">
        <f t="shared" si="4"/>
        <v>5.2362363157124561</v>
      </c>
      <c r="M23" s="20">
        <f t="shared" si="5"/>
        <v>1.3414485234446578E-4</v>
      </c>
      <c r="O23" s="2">
        <v>0.58522081000000004</v>
      </c>
      <c r="P23">
        <v>239.39231899999999</v>
      </c>
      <c r="Q23">
        <f t="shared" si="6"/>
        <v>240.22884804716023</v>
      </c>
      <c r="R23">
        <f t="shared" si="7"/>
        <v>0.69978084674282015</v>
      </c>
      <c r="S23" s="20">
        <f t="shared" si="8"/>
        <v>1.2210729988607248E-5</v>
      </c>
    </row>
    <row r="24" spans="3:42" x14ac:dyDescent="0.25">
      <c r="C24" s="2">
        <v>0.58897995999999997</v>
      </c>
      <c r="D24">
        <v>168.37217000000001</v>
      </c>
      <c r="E24">
        <f t="shared" si="0"/>
        <v>168.46027449468977</v>
      </c>
      <c r="F24">
        <f t="shared" si="1"/>
        <v>7.7624019845377529E-3</v>
      </c>
      <c r="G24" s="20">
        <f t="shared" si="2"/>
        <v>2.7381391261398935E-7</v>
      </c>
      <c r="I24" s="2">
        <v>0.59028751999999995</v>
      </c>
      <c r="J24">
        <v>197.49477200000001</v>
      </c>
      <c r="K24">
        <f t="shared" si="3"/>
        <v>199.85912733121381</v>
      </c>
      <c r="L24">
        <f t="shared" si="4"/>
        <v>5.5901761322391232</v>
      </c>
      <c r="M24" s="20">
        <f t="shared" si="5"/>
        <v>1.4332247006112762E-4</v>
      </c>
      <c r="O24" s="2">
        <v>0.58939348000000003</v>
      </c>
      <c r="P24">
        <v>239.393835</v>
      </c>
      <c r="Q24">
        <f t="shared" si="6"/>
        <v>240.22901368041533</v>
      </c>
      <c r="R24">
        <f t="shared" si="7"/>
        <v>0.69752342822030722</v>
      </c>
      <c r="S24" s="20">
        <f t="shared" si="8"/>
        <v>1.2171185320005743E-5</v>
      </c>
      <c r="U24" t="s">
        <v>128</v>
      </c>
      <c r="V24" t="s">
        <v>94</v>
      </c>
      <c r="X24">
        <f>X20/COUNT(E3:E140,K3:K124,Q3:Q105)</f>
        <v>8.9301791235143959</v>
      </c>
    </row>
    <row r="25" spans="3:42" x14ac:dyDescent="0.25">
      <c r="C25" s="2">
        <v>0.59315262999999996</v>
      </c>
      <c r="D25">
        <v>168.37368599999999</v>
      </c>
      <c r="E25">
        <f t="shared" si="0"/>
        <v>168.4603466482001</v>
      </c>
      <c r="F25">
        <f t="shared" si="1"/>
        <v>7.5100679464630343E-3</v>
      </c>
      <c r="G25" s="20">
        <f t="shared" si="2"/>
        <v>2.649082156046453E-7</v>
      </c>
      <c r="I25" s="2">
        <v>0.59445965000000001</v>
      </c>
      <c r="J25">
        <v>197.402591</v>
      </c>
      <c r="K25">
        <f t="shared" si="3"/>
        <v>199.85926430125474</v>
      </c>
      <c r="L25">
        <f t="shared" si="4"/>
        <v>6.0352437090978563</v>
      </c>
      <c r="M25" s="20">
        <f t="shared" si="5"/>
        <v>1.5487777991873882E-4</v>
      </c>
      <c r="O25" s="2">
        <v>0.59356629999999999</v>
      </c>
      <c r="P25">
        <v>239.421178</v>
      </c>
      <c r="Q25">
        <f t="shared" si="6"/>
        <v>240.22921833244544</v>
      </c>
      <c r="R25">
        <f t="shared" si="7"/>
        <v>0.65292917885854318</v>
      </c>
      <c r="S25" s="20">
        <f t="shared" si="8"/>
        <v>1.1390451802505648E-5</v>
      </c>
      <c r="U25" t="s">
        <v>129</v>
      </c>
      <c r="W25" t="s">
        <v>95</v>
      </c>
      <c r="X25">
        <f>SQRT(X24)</f>
        <v>2.988340530045797</v>
      </c>
    </row>
    <row r="26" spans="3:42" x14ac:dyDescent="0.25">
      <c r="C26" s="2">
        <v>0.59732529999999995</v>
      </c>
      <c r="D26">
        <v>168.375202</v>
      </c>
      <c r="E26">
        <f t="shared" si="0"/>
        <v>168.46043555432456</v>
      </c>
      <c r="F26">
        <f t="shared" si="1"/>
        <v>7.2647587827977455E-3</v>
      </c>
      <c r="G26" s="20">
        <f t="shared" si="2"/>
        <v>2.5625062844719717E-7</v>
      </c>
      <c r="I26" s="2">
        <v>0.59863202000000004</v>
      </c>
      <c r="J26">
        <v>197.35245499999999</v>
      </c>
      <c r="K26">
        <f t="shared" si="3"/>
        <v>199.85943292300141</v>
      </c>
      <c r="L26">
        <f t="shared" si="4"/>
        <v>6.2849383064164881</v>
      </c>
      <c r="M26" s="20">
        <f t="shared" si="5"/>
        <v>1.6136745606765496E-4</v>
      </c>
      <c r="O26" s="2">
        <v>0.59773957</v>
      </c>
      <c r="P26">
        <v>239.52599799999999</v>
      </c>
      <c r="Q26">
        <f t="shared" si="6"/>
        <v>240.22947045847422</v>
      </c>
      <c r="R26">
        <f t="shared" si="7"/>
        <v>0.49487349983178819</v>
      </c>
      <c r="S26" s="20">
        <f t="shared" si="8"/>
        <v>8.6255914008358769E-6</v>
      </c>
      <c r="U26" t="s">
        <v>130</v>
      </c>
      <c r="X26">
        <f>SQRT(SUM(G3:G140,M3:M124,S3:S105)/COUNT(G3:G140,M3:M124,S3:S105))</f>
        <v>1.2928883415176418E-2</v>
      </c>
    </row>
    <row r="27" spans="3:42" x14ac:dyDescent="0.25">
      <c r="C27" s="2">
        <v>0.60149781999999996</v>
      </c>
      <c r="D27">
        <v>168.35089199999999</v>
      </c>
      <c r="E27">
        <f t="shared" si="0"/>
        <v>168.4605447780703</v>
      </c>
      <c r="F27">
        <f t="shared" si="1"/>
        <v>1.2023731738537251E-2</v>
      </c>
      <c r="G27" s="20">
        <f t="shared" si="2"/>
        <v>4.2423689401440607E-7</v>
      </c>
      <c r="I27" s="2">
        <v>0.60280349</v>
      </c>
      <c r="J27">
        <v>197.14836199999999</v>
      </c>
      <c r="K27">
        <f t="shared" si="3"/>
        <v>199.85963984917322</v>
      </c>
      <c r="L27">
        <f t="shared" si="4"/>
        <v>7.3510275754174081</v>
      </c>
      <c r="M27" s="20">
        <f t="shared" si="5"/>
        <v>1.8913055878672054E-4</v>
      </c>
      <c r="O27" s="2">
        <v>0.60191254000000005</v>
      </c>
      <c r="P27">
        <v>239.57916700000001</v>
      </c>
      <c r="Q27">
        <f t="shared" si="6"/>
        <v>240.22978011080801</v>
      </c>
      <c r="R27">
        <f t="shared" si="7"/>
        <v>0.4232974199552571</v>
      </c>
      <c r="S27" s="20">
        <f t="shared" si="8"/>
        <v>7.3747536970515413E-6</v>
      </c>
    </row>
    <row r="28" spans="3:42" x14ac:dyDescent="0.25">
      <c r="C28" s="2">
        <v>0.60567024000000003</v>
      </c>
      <c r="D28">
        <v>168.30936500000001</v>
      </c>
      <c r="E28">
        <f t="shared" si="0"/>
        <v>168.46067858197844</v>
      </c>
      <c r="F28">
        <f t="shared" si="1"/>
        <v>2.2895800091142494E-2</v>
      </c>
      <c r="G28" s="20">
        <f t="shared" si="2"/>
        <v>8.0823799297260909E-7</v>
      </c>
      <c r="I28" s="2">
        <v>0.60735508000000005</v>
      </c>
      <c r="J28">
        <v>197.079149</v>
      </c>
      <c r="K28">
        <f t="shared" si="3"/>
        <v>199.85991881428475</v>
      </c>
      <c r="L28">
        <f t="shared" si="4"/>
        <v>7.7326807600372582</v>
      </c>
      <c r="M28" s="20">
        <f t="shared" si="5"/>
        <v>1.9908966889214377E-4</v>
      </c>
      <c r="O28" s="2">
        <v>0.60608554999999997</v>
      </c>
      <c r="P28">
        <v>239.63994500000001</v>
      </c>
      <c r="Q28">
        <f t="shared" si="6"/>
        <v>240.23015936524274</v>
      </c>
      <c r="R28">
        <f t="shared" si="7"/>
        <v>0.3483529969388785</v>
      </c>
      <c r="S28" s="20">
        <f t="shared" si="8"/>
        <v>6.0659821598352052E-6</v>
      </c>
    </row>
    <row r="29" spans="3:42" x14ac:dyDescent="0.25">
      <c r="C29" s="2">
        <v>0.60984260999999995</v>
      </c>
      <c r="D29">
        <v>168.259229</v>
      </c>
      <c r="E29">
        <f t="shared" si="0"/>
        <v>168.46084204588041</v>
      </c>
      <c r="F29">
        <f t="shared" si="1"/>
        <v>4.0647820269175128E-2</v>
      </c>
      <c r="G29" s="20">
        <f t="shared" si="2"/>
        <v>1.4357521407415703E-6</v>
      </c>
      <c r="I29" s="2">
        <v>0.61152715000000002</v>
      </c>
      <c r="J29">
        <v>196.97836000000001</v>
      </c>
      <c r="K29">
        <f t="shared" si="3"/>
        <v>199.86023362238143</v>
      </c>
      <c r="L29">
        <f t="shared" si="4"/>
        <v>8.3051955753778071</v>
      </c>
      <c r="M29" s="20">
        <f t="shared" si="5"/>
        <v>2.1404881572809607E-4</v>
      </c>
      <c r="O29" s="2">
        <v>0.61025792999999995</v>
      </c>
      <c r="P29">
        <v>239.59080800000001</v>
      </c>
      <c r="Q29">
        <f t="shared" si="6"/>
        <v>240.23062250449078</v>
      </c>
      <c r="R29">
        <f t="shared" si="7"/>
        <v>0.40936260015677228</v>
      </c>
      <c r="S29" s="20">
        <f t="shared" si="8"/>
        <v>7.131286066105126E-6</v>
      </c>
    </row>
    <row r="30" spans="3:42" x14ac:dyDescent="0.25">
      <c r="C30" s="2">
        <v>0.61401523000000002</v>
      </c>
      <c r="D30">
        <v>168.252137</v>
      </c>
      <c r="E30">
        <f t="shared" si="0"/>
        <v>168.46104122256011</v>
      </c>
      <c r="F30">
        <f t="shared" si="1"/>
        <v>4.3640974203442991E-2</v>
      </c>
      <c r="G30" s="20">
        <f t="shared" si="2"/>
        <v>1.5416055276512508E-6</v>
      </c>
      <c r="I30" s="2">
        <v>0.61569951999999994</v>
      </c>
      <c r="J30">
        <v>196.928224</v>
      </c>
      <c r="K30">
        <f t="shared" si="3"/>
        <v>199.86061679876644</v>
      </c>
      <c r="L30">
        <f t="shared" si="4"/>
        <v>8.5989275262572953</v>
      </c>
      <c r="M30" s="20">
        <f t="shared" si="5"/>
        <v>2.2173199278343247E-4</v>
      </c>
      <c r="O30" s="2">
        <v>0.61443159999999997</v>
      </c>
      <c r="P30">
        <v>239.764498</v>
      </c>
      <c r="Q30">
        <f t="shared" si="6"/>
        <v>240.23118683413321</v>
      </c>
      <c r="R30">
        <f t="shared" si="7"/>
        <v>0.21779846790461319</v>
      </c>
      <c r="S30" s="20">
        <f t="shared" si="8"/>
        <v>3.7886550518308287E-6</v>
      </c>
    </row>
    <row r="31" spans="3:42" x14ac:dyDescent="0.25">
      <c r="C31" s="2">
        <v>0.61818808999999997</v>
      </c>
      <c r="D31">
        <v>168.28808799999999</v>
      </c>
      <c r="E31">
        <f t="shared" si="0"/>
        <v>168.46128328108426</v>
      </c>
      <c r="F31">
        <f t="shared" si="1"/>
        <v>2.999660538986124E-2</v>
      </c>
      <c r="G31" s="20">
        <f t="shared" si="2"/>
        <v>1.0591692346378793E-6</v>
      </c>
      <c r="I31" s="2">
        <v>0.61987194000000001</v>
      </c>
      <c r="J31">
        <v>196.886697</v>
      </c>
      <c r="K31">
        <f t="shared" si="3"/>
        <v>199.86108195920895</v>
      </c>
      <c r="L31">
        <f t="shared" si="4"/>
        <v>8.8469658855684123</v>
      </c>
      <c r="M31" s="20">
        <f t="shared" si="5"/>
        <v>2.2822415412328961E-4</v>
      </c>
      <c r="O31" s="2">
        <v>0.61860477000000003</v>
      </c>
      <c r="P31">
        <v>239.852101</v>
      </c>
      <c r="Q31">
        <f t="shared" si="6"/>
        <v>240.23187238451916</v>
      </c>
      <c r="R31">
        <f t="shared" si="7"/>
        <v>0.14422630449959928</v>
      </c>
      <c r="S31" s="20">
        <f t="shared" si="8"/>
        <v>2.5070178240764474E-6</v>
      </c>
    </row>
    <row r="32" spans="3:42" x14ac:dyDescent="0.25">
      <c r="C32" s="2">
        <v>0.62236075999999996</v>
      </c>
      <c r="D32">
        <v>168.289604</v>
      </c>
      <c r="E32">
        <f t="shared" si="0"/>
        <v>168.46157667369505</v>
      </c>
      <c r="F32">
        <f t="shared" si="1"/>
        <v>2.9574600497824823E-2</v>
      </c>
      <c r="G32" s="20">
        <f t="shared" si="2"/>
        <v>1.044249581228455E-6</v>
      </c>
      <c r="I32" s="2">
        <v>0.62404466000000003</v>
      </c>
      <c r="J32">
        <v>196.89682099999999</v>
      </c>
      <c r="K32">
        <f t="shared" si="3"/>
        <v>199.86164525906128</v>
      </c>
      <c r="L32">
        <f t="shared" si="4"/>
        <v>8.7901828871183163</v>
      </c>
      <c r="M32" s="20">
        <f t="shared" si="5"/>
        <v>2.2673601136089641E-4</v>
      </c>
      <c r="O32" s="2">
        <v>0.62277804000000003</v>
      </c>
      <c r="P32">
        <v>239.95692099999999</v>
      </c>
      <c r="Q32">
        <f t="shared" si="6"/>
        <v>240.23270318818891</v>
      </c>
      <c r="R32">
        <f t="shared" si="7"/>
        <v>7.605581532226495E-2</v>
      </c>
      <c r="S32" s="20">
        <f t="shared" si="8"/>
        <v>1.3208876055416284E-6</v>
      </c>
    </row>
    <row r="33" spans="3:19" x14ac:dyDescent="0.25">
      <c r="C33" s="2">
        <v>0.62653362999999995</v>
      </c>
      <c r="D33">
        <v>168.32555500000001</v>
      </c>
      <c r="E33">
        <f t="shared" si="0"/>
        <v>168.46193143721206</v>
      </c>
      <c r="F33">
        <f t="shared" si="1"/>
        <v>1.8598532626652203E-2</v>
      </c>
      <c r="G33" s="20">
        <f t="shared" si="2"/>
        <v>6.5641511186565597E-7</v>
      </c>
      <c r="I33" s="2">
        <v>0.62821758000000005</v>
      </c>
      <c r="J33">
        <v>196.94138100000001</v>
      </c>
      <c r="K33">
        <f t="shared" si="3"/>
        <v>199.86232571904279</v>
      </c>
      <c r="L33">
        <f t="shared" si="4"/>
        <v>8.5319180517039026</v>
      </c>
      <c r="M33" s="20">
        <f t="shared" si="5"/>
        <v>2.199746915980758E-4</v>
      </c>
      <c r="O33" s="2">
        <v>0.62695181</v>
      </c>
      <c r="P33">
        <v>240.14682999999999</v>
      </c>
      <c r="Q33">
        <f t="shared" si="6"/>
        <v>240.23370763705483</v>
      </c>
      <c r="R33">
        <f t="shared" si="7"/>
        <v>7.5477238202325617E-3</v>
      </c>
      <c r="S33" s="20">
        <f t="shared" si="8"/>
        <v>1.3087668436361929E-7</v>
      </c>
    </row>
    <row r="34" spans="3:19" x14ac:dyDescent="0.25">
      <c r="C34" s="2">
        <v>0.63070614999999997</v>
      </c>
      <c r="D34">
        <v>168.30124499999999</v>
      </c>
      <c r="E34">
        <f t="shared" si="0"/>
        <v>168.4623593131937</v>
      </c>
      <c r="F34">
        <f t="shared" si="1"/>
        <v>2.5957821915879892E-2</v>
      </c>
      <c r="G34" s="20">
        <f t="shared" si="2"/>
        <v>9.1641795869056251E-7</v>
      </c>
      <c r="I34" s="2">
        <v>0.63239049999999997</v>
      </c>
      <c r="J34">
        <v>196.985941</v>
      </c>
      <c r="K34">
        <f t="shared" si="3"/>
        <v>199.86314570337385</v>
      </c>
      <c r="L34">
        <f t="shared" si="4"/>
        <v>8.2783069051165974</v>
      </c>
      <c r="M34" s="20">
        <f t="shared" si="5"/>
        <v>2.133393955614008E-4</v>
      </c>
      <c r="O34" s="2">
        <v>0.63112453000000002</v>
      </c>
      <c r="P34">
        <v>240.15795299999999</v>
      </c>
      <c r="Q34">
        <f t="shared" si="6"/>
        <v>240.23491862712109</v>
      </c>
      <c r="R34">
        <f t="shared" si="7"/>
        <v>5.9237077581438449E-3</v>
      </c>
      <c r="S34" s="20">
        <f t="shared" si="8"/>
        <v>1.0270691354927126E-7</v>
      </c>
    </row>
    <row r="35" spans="3:19" x14ac:dyDescent="0.25">
      <c r="C35" s="2">
        <v>0.63487932000000002</v>
      </c>
      <c r="D35">
        <v>168.388848</v>
      </c>
      <c r="E35">
        <f t="shared" si="0"/>
        <v>168.46287427972823</v>
      </c>
      <c r="F35">
        <f t="shared" si="1"/>
        <v>5.4798900904021322E-3</v>
      </c>
      <c r="G35" s="20">
        <f t="shared" si="2"/>
        <v>1.9326143341106833E-7</v>
      </c>
      <c r="I35" s="2">
        <v>0.63656316999999996</v>
      </c>
      <c r="J35">
        <v>196.98745700000001</v>
      </c>
      <c r="K35">
        <f t="shared" si="3"/>
        <v>199.86413145027086</v>
      </c>
      <c r="L35">
        <f t="shared" si="4"/>
        <v>8.2752558928411251</v>
      </c>
      <c r="M35" s="20">
        <f t="shared" si="5"/>
        <v>2.1325748577432447E-4</v>
      </c>
      <c r="O35" s="2">
        <v>0.63529725000000004</v>
      </c>
      <c r="P35">
        <v>240.16807800000001</v>
      </c>
      <c r="Q35">
        <f t="shared" si="6"/>
        <v>240.23637552846279</v>
      </c>
      <c r="R35">
        <f t="shared" si="7"/>
        <v>4.6645523941240665E-3</v>
      </c>
      <c r="S35" s="20">
        <f t="shared" si="8"/>
        <v>8.0868504265117509E-8</v>
      </c>
    </row>
    <row r="36" spans="3:19" x14ac:dyDescent="0.25">
      <c r="C36" s="2">
        <v>0.63905193999999998</v>
      </c>
      <c r="D36">
        <v>168.381756</v>
      </c>
      <c r="E36">
        <f t="shared" si="0"/>
        <v>168.46349246204008</v>
      </c>
      <c r="F36">
        <f t="shared" si="1"/>
        <v>6.6808492268300565E-3</v>
      </c>
      <c r="G36" s="20">
        <f t="shared" si="2"/>
        <v>2.3563597842527786E-7</v>
      </c>
      <c r="I36" s="2">
        <v>0.64073583999999995</v>
      </c>
      <c r="J36">
        <v>196.98897299999999</v>
      </c>
      <c r="K36">
        <f t="shared" si="3"/>
        <v>199.86531383819846</v>
      </c>
      <c r="L36">
        <f t="shared" si="4"/>
        <v>8.2733366174882956</v>
      </c>
      <c r="M36" s="20">
        <f t="shared" si="5"/>
        <v>2.1320474346141219E-4</v>
      </c>
      <c r="O36" s="2">
        <v>0.63947087000000002</v>
      </c>
      <c r="P36">
        <v>240.33216100000001</v>
      </c>
      <c r="Q36">
        <f t="shared" si="6"/>
        <v>240.23812467201628</v>
      </c>
      <c r="R36">
        <f t="shared" si="7"/>
        <v>8.8428309806636348E-3</v>
      </c>
      <c r="S36" s="20">
        <f t="shared" si="8"/>
        <v>1.5309730332774095E-7</v>
      </c>
    </row>
    <row r="37" spans="3:19" x14ac:dyDescent="0.25">
      <c r="C37" s="2">
        <v>0.64322466</v>
      </c>
      <c r="D37">
        <v>168.39188100000001</v>
      </c>
      <c r="E37">
        <f t="shared" si="0"/>
        <v>168.46423299347703</v>
      </c>
      <c r="F37">
        <f t="shared" si="1"/>
        <v>5.2348109600978505E-3</v>
      </c>
      <c r="G37" s="20">
        <f t="shared" si="2"/>
        <v>1.8461148112541041E-7</v>
      </c>
      <c r="I37" s="2">
        <v>0.64490851000000005</v>
      </c>
      <c r="J37">
        <v>196.990489</v>
      </c>
      <c r="K37">
        <f t="shared" si="3"/>
        <v>199.86672894835976</v>
      </c>
      <c r="L37">
        <f t="shared" si="4"/>
        <v>8.2727562405405983</v>
      </c>
      <c r="M37" s="20">
        <f t="shared" si="5"/>
        <v>2.1318650576663493E-4</v>
      </c>
      <c r="O37" s="2">
        <v>0.64364403999999997</v>
      </c>
      <c r="P37">
        <v>240.42076299999999</v>
      </c>
      <c r="Q37">
        <f t="shared" si="6"/>
        <v>240.24021932545219</v>
      </c>
      <c r="R37">
        <f t="shared" si="7"/>
        <v>3.2596018419224153E-2</v>
      </c>
      <c r="S37" s="20">
        <f t="shared" si="8"/>
        <v>5.6392404448531112E-7</v>
      </c>
    </row>
    <row r="38" spans="3:19" x14ac:dyDescent="0.25">
      <c r="C38" s="2">
        <v>0.64739732999999999</v>
      </c>
      <c r="D38">
        <v>168.39339699999999</v>
      </c>
      <c r="E38">
        <f t="shared" si="0"/>
        <v>168.465118119794</v>
      </c>
      <c r="F38">
        <f t="shared" si="1"/>
        <v>5.1439190245061552E-3</v>
      </c>
      <c r="G38" s="20">
        <f t="shared" si="2"/>
        <v>1.8140280876610138E-7</v>
      </c>
      <c r="I38" s="2">
        <v>0.64908202000000004</v>
      </c>
      <c r="J38">
        <v>197.13735500000001</v>
      </c>
      <c r="K38">
        <f t="shared" si="3"/>
        <v>199.86841929356856</v>
      </c>
      <c r="L38">
        <f t="shared" si="4"/>
        <v>7.4587121756050871</v>
      </c>
      <c r="M38" s="20">
        <f t="shared" si="5"/>
        <v>1.9192254671043752E-4</v>
      </c>
      <c r="O38" s="2">
        <v>0.64781736999999995</v>
      </c>
      <c r="P38">
        <v>240.53519</v>
      </c>
      <c r="Q38">
        <f t="shared" si="6"/>
        <v>240.24272261994327</v>
      </c>
      <c r="R38">
        <f t="shared" si="7"/>
        <v>8.5537168397250549E-2</v>
      </c>
      <c r="S38" s="20">
        <f t="shared" si="8"/>
        <v>1.4784193060146421E-6</v>
      </c>
    </row>
    <row r="39" spans="3:19" x14ac:dyDescent="0.25">
      <c r="C39" s="2">
        <v>0.65156999999999998</v>
      </c>
      <c r="D39">
        <v>168.394913</v>
      </c>
      <c r="E39">
        <f t="shared" si="0"/>
        <v>168.46617383110348</v>
      </c>
      <c r="F39">
        <f t="shared" si="1"/>
        <v>5.078106049557678E-3</v>
      </c>
      <c r="G39" s="20">
        <f t="shared" si="2"/>
        <v>1.7907865775534495E-7</v>
      </c>
      <c r="I39" s="2">
        <v>0.65325473999999994</v>
      </c>
      <c r="J39">
        <v>197.14748</v>
      </c>
      <c r="K39">
        <f t="shared" si="3"/>
        <v>199.87043335837595</v>
      </c>
      <c r="L39">
        <f t="shared" si="4"/>
        <v>7.4144749918908444</v>
      </c>
      <c r="M39" s="20">
        <f t="shared" si="5"/>
        <v>1.9076466946203838E-4</v>
      </c>
      <c r="O39" s="2">
        <v>0.65199109</v>
      </c>
      <c r="P39">
        <v>240.717489</v>
      </c>
      <c r="Q39">
        <f t="shared" si="6"/>
        <v>240.24570811376549</v>
      </c>
      <c r="R39">
        <f t="shared" si="7"/>
        <v>0.22257720461622185</v>
      </c>
      <c r="S39" s="20">
        <f t="shared" si="8"/>
        <v>3.8411865079541335E-6</v>
      </c>
    </row>
    <row r="40" spans="3:19" x14ac:dyDescent="0.25">
      <c r="C40" s="2">
        <v>0.65574266999999997</v>
      </c>
      <c r="D40">
        <v>168.39642900000001</v>
      </c>
      <c r="E40">
        <f t="shared" si="0"/>
        <v>168.46743038517275</v>
      </c>
      <c r="F40">
        <f t="shared" si="1"/>
        <v>5.0411966964471235E-3</v>
      </c>
      <c r="G40" s="20">
        <f t="shared" si="2"/>
        <v>1.7777385399928115E-7</v>
      </c>
      <c r="I40" s="2">
        <v>0.65742796999999997</v>
      </c>
      <c r="J40">
        <v>197.24468999999999</v>
      </c>
      <c r="K40">
        <f t="shared" si="3"/>
        <v>199.87282893149506</v>
      </c>
      <c r="L40">
        <f t="shared" si="4"/>
        <v>6.9071142432400636</v>
      </c>
      <c r="M40" s="20">
        <f t="shared" si="5"/>
        <v>1.7753582325773112E-4</v>
      </c>
      <c r="O40" s="2">
        <v>0.65616501000000005</v>
      </c>
      <c r="P40">
        <v>240.933224</v>
      </c>
      <c r="Q40">
        <f t="shared" si="6"/>
        <v>240.24926118455329</v>
      </c>
      <c r="R40">
        <f t="shared" si="7"/>
        <v>0.46780513291378345</v>
      </c>
      <c r="S40" s="20">
        <f t="shared" si="8"/>
        <v>8.0588226528986472E-6</v>
      </c>
    </row>
    <row r="41" spans="3:19" x14ac:dyDescent="0.25">
      <c r="C41" s="2">
        <v>0.65991619000000001</v>
      </c>
      <c r="D41">
        <v>168.543295</v>
      </c>
      <c r="E41">
        <f t="shared" si="0"/>
        <v>168.46892328785225</v>
      </c>
      <c r="F41">
        <f t="shared" si="1"/>
        <v>5.5311515677880264E-3</v>
      </c>
      <c r="G41" s="20">
        <f t="shared" si="2"/>
        <v>1.9471194691149707E-7</v>
      </c>
      <c r="I41" s="2">
        <v>0.66160134000000004</v>
      </c>
      <c r="J41">
        <v>197.36672799999999</v>
      </c>
      <c r="K41">
        <f t="shared" si="3"/>
        <v>199.87567233984683</v>
      </c>
      <c r="L41">
        <f t="shared" si="4"/>
        <v>6.2948017004494696</v>
      </c>
      <c r="M41" s="20">
        <f t="shared" si="5"/>
        <v>1.6159732626958056E-4</v>
      </c>
      <c r="O41" s="2">
        <v>0.66033838</v>
      </c>
      <c r="P41">
        <v>241.055262</v>
      </c>
      <c r="Q41">
        <f t="shared" si="6"/>
        <v>240.25348038336699</v>
      </c>
      <c r="R41">
        <f t="shared" si="7"/>
        <v>0.6428537607706396</v>
      </c>
      <c r="S41" s="20">
        <f t="shared" si="8"/>
        <v>1.1063153969007852E-5</v>
      </c>
    </row>
    <row r="42" spans="3:19" x14ac:dyDescent="0.25">
      <c r="C42" s="2">
        <v>0.66408884999999995</v>
      </c>
      <c r="D42">
        <v>168.54481100000001</v>
      </c>
      <c r="E42">
        <f t="shared" si="0"/>
        <v>168.47069275552695</v>
      </c>
      <c r="F42">
        <f t="shared" si="1"/>
        <v>5.4935141637676198E-3</v>
      </c>
      <c r="G42" s="20">
        <f t="shared" si="2"/>
        <v>1.933835265414146E-7</v>
      </c>
      <c r="I42" s="2">
        <v>0.66577456000000002</v>
      </c>
      <c r="J42">
        <v>197.46294</v>
      </c>
      <c r="K42">
        <f t="shared" si="3"/>
        <v>199.87904045054444</v>
      </c>
      <c r="L42">
        <f t="shared" si="4"/>
        <v>5.8375413871210169</v>
      </c>
      <c r="M42" s="20">
        <f t="shared" si="5"/>
        <v>1.4971274555917118E-4</v>
      </c>
      <c r="O42" s="2">
        <v>0.6645122</v>
      </c>
      <c r="P42">
        <v>241.25477799999999</v>
      </c>
      <c r="Q42">
        <f t="shared" si="6"/>
        <v>240.2584818884045</v>
      </c>
      <c r="R42">
        <f t="shared" si="7"/>
        <v>0.99260594198028118</v>
      </c>
      <c r="S42" s="20">
        <f t="shared" si="8"/>
        <v>1.705395152693557E-5</v>
      </c>
    </row>
    <row r="43" spans="3:19" x14ac:dyDescent="0.25">
      <c r="C43" s="2">
        <v>0.66826152000000005</v>
      </c>
      <c r="D43">
        <v>168.54632699999999</v>
      </c>
      <c r="E43">
        <f t="shared" si="0"/>
        <v>168.47278637229286</v>
      </c>
      <c r="F43">
        <f t="shared" si="1"/>
        <v>5.408223923558989E-3</v>
      </c>
      <c r="G43" s="20">
        <f t="shared" si="2"/>
        <v>1.9037770167592796E-7</v>
      </c>
      <c r="I43" s="2">
        <v>0.66994728000000003</v>
      </c>
      <c r="J43">
        <v>197.47306499999999</v>
      </c>
      <c r="K43">
        <f t="shared" si="3"/>
        <v>199.88302206843269</v>
      </c>
      <c r="L43">
        <f t="shared" si="4"/>
        <v>5.80789307168875</v>
      </c>
      <c r="M43" s="20">
        <f t="shared" si="5"/>
        <v>1.4893709479357314E-4</v>
      </c>
      <c r="O43" s="2">
        <v>0.66868532000000003</v>
      </c>
      <c r="P43">
        <v>241.33377200000001</v>
      </c>
      <c r="Q43">
        <f t="shared" si="6"/>
        <v>240.26439765824185</v>
      </c>
      <c r="R43">
        <f t="shared" si="7"/>
        <v>1.1435614828107041</v>
      </c>
      <c r="S43" s="20">
        <f t="shared" si="8"/>
        <v>1.9634656928375964E-5</v>
      </c>
    </row>
    <row r="44" spans="3:19" x14ac:dyDescent="0.25">
      <c r="C44" s="2">
        <v>0.67243419000000004</v>
      </c>
      <c r="D44">
        <v>168.547843</v>
      </c>
      <c r="E44">
        <f t="shared" si="0"/>
        <v>168.47525884377382</v>
      </c>
      <c r="F44">
        <f t="shared" si="1"/>
        <v>5.2684597350672099E-3</v>
      </c>
      <c r="G44" s="20">
        <f t="shared" si="2"/>
        <v>1.85454453646268E-7</v>
      </c>
      <c r="I44" s="2">
        <v>0.67412084999999999</v>
      </c>
      <c r="J44">
        <v>197.629537</v>
      </c>
      <c r="K44">
        <f t="shared" si="3"/>
        <v>199.88772171321384</v>
      </c>
      <c r="L44">
        <f t="shared" si="4"/>
        <v>5.0993981989926569</v>
      </c>
      <c r="M44" s="20">
        <f t="shared" si="5"/>
        <v>1.3056152671789043E-4</v>
      </c>
      <c r="O44" s="2">
        <v>0.67285883999999996</v>
      </c>
      <c r="P44">
        <v>241.48163600000001</v>
      </c>
      <c r="Q44">
        <f t="shared" si="6"/>
        <v>240.2713834588609</v>
      </c>
      <c r="R44">
        <f t="shared" si="7"/>
        <v>1.4647112133336797</v>
      </c>
      <c r="S44" s="20">
        <f t="shared" si="8"/>
        <v>2.5117926625773152E-5</v>
      </c>
    </row>
    <row r="45" spans="3:19" x14ac:dyDescent="0.25">
      <c r="C45" s="2">
        <v>0.67660726000000004</v>
      </c>
      <c r="D45">
        <v>168.61822900000001</v>
      </c>
      <c r="E45">
        <f t="shared" si="0"/>
        <v>168.4781736575373</v>
      </c>
      <c r="F45">
        <f t="shared" si="1"/>
        <v>1.9615498952348723E-2</v>
      </c>
      <c r="G45" s="20">
        <f t="shared" si="2"/>
        <v>6.8990662029044435E-7</v>
      </c>
      <c r="I45" s="2">
        <v>0.67829366999999996</v>
      </c>
      <c r="J45">
        <v>197.65688</v>
      </c>
      <c r="K45">
        <f t="shared" si="3"/>
        <v>199.89325664745223</v>
      </c>
      <c r="L45">
        <f t="shared" si="4"/>
        <v>5.0013805092696852</v>
      </c>
      <c r="M45" s="20">
        <f t="shared" si="5"/>
        <v>1.2801652253038133E-4</v>
      </c>
      <c r="O45" s="2">
        <v>0.67703217000000004</v>
      </c>
      <c r="P45">
        <v>241.59506500000001</v>
      </c>
      <c r="Q45">
        <f t="shared" si="6"/>
        <v>240.27961655895479</v>
      </c>
      <c r="R45">
        <f t="shared" si="7"/>
        <v>1.7304046010482992</v>
      </c>
      <c r="S45" s="20">
        <f t="shared" si="8"/>
        <v>2.9646371301322432E-5</v>
      </c>
    </row>
    <row r="46" spans="3:19" x14ac:dyDescent="0.25">
      <c r="C46" s="2">
        <v>0.68077988</v>
      </c>
      <c r="D46">
        <v>168.61113700000001</v>
      </c>
      <c r="E46">
        <f t="shared" si="0"/>
        <v>168.48160307894733</v>
      </c>
      <c r="F46">
        <f t="shared" si="1"/>
        <v>1.6779036703282804E-2</v>
      </c>
      <c r="G46" s="20">
        <f t="shared" si="2"/>
        <v>5.9019361946212627E-7</v>
      </c>
      <c r="I46" s="2">
        <v>0.68246688</v>
      </c>
      <c r="J46">
        <v>197.752093</v>
      </c>
      <c r="K46">
        <f t="shared" si="3"/>
        <v>199.89976547790576</v>
      </c>
      <c r="L46">
        <f t="shared" si="4"/>
        <v>4.6124970723538574</v>
      </c>
      <c r="M46" s="20">
        <f t="shared" si="5"/>
        <v>1.1794890842874427E-4</v>
      </c>
      <c r="O46" s="2">
        <v>0.68120623999999996</v>
      </c>
      <c r="P46">
        <v>241.837625</v>
      </c>
      <c r="Q46">
        <f t="shared" si="6"/>
        <v>240.28930454572316</v>
      </c>
      <c r="R46">
        <f t="shared" si="7"/>
        <v>2.3972962291320639</v>
      </c>
      <c r="S46" s="20">
        <f t="shared" si="8"/>
        <v>4.0989626779045938E-5</v>
      </c>
    </row>
    <row r="47" spans="3:19" x14ac:dyDescent="0.25">
      <c r="C47" s="2">
        <v>0.68495251000000001</v>
      </c>
      <c r="D47">
        <v>168.60504299999999</v>
      </c>
      <c r="E47">
        <f t="shared" si="0"/>
        <v>168.48563130482563</v>
      </c>
      <c r="F47">
        <f t="shared" si="1"/>
        <v>1.4259152944415175E-2</v>
      </c>
      <c r="G47" s="20">
        <f t="shared" si="2"/>
        <v>5.0159431627725201E-7</v>
      </c>
      <c r="I47" s="2">
        <v>0.68663956000000004</v>
      </c>
      <c r="J47">
        <v>197.75460799999999</v>
      </c>
      <c r="K47">
        <f t="shared" si="3"/>
        <v>199.90740458307141</v>
      </c>
      <c r="L47">
        <f t="shared" si="4"/>
        <v>4.6345331280839854</v>
      </c>
      <c r="M47" s="20">
        <f t="shared" si="5"/>
        <v>1.1850939111703565E-4</v>
      </c>
      <c r="O47" s="2">
        <v>0.68538041000000005</v>
      </c>
      <c r="P47">
        <v>242.09740199999999</v>
      </c>
      <c r="Q47">
        <f t="shared" si="6"/>
        <v>240.3006830230849</v>
      </c>
      <c r="R47">
        <f t="shared" si="7"/>
        <v>3.2281990820067996</v>
      </c>
      <c r="S47" s="20">
        <f t="shared" si="8"/>
        <v>5.5078239700343325E-5</v>
      </c>
    </row>
    <row r="48" spans="3:19" x14ac:dyDescent="0.25">
      <c r="C48" s="2">
        <v>0.68912567999999996</v>
      </c>
      <c r="D48">
        <v>168.692646</v>
      </c>
      <c r="E48">
        <f t="shared" si="0"/>
        <v>168.49035545785148</v>
      </c>
      <c r="F48">
        <f t="shared" si="1"/>
        <v>4.0921463442741224E-2</v>
      </c>
      <c r="G48" s="20">
        <f t="shared" si="2"/>
        <v>1.4379999004651887E-6</v>
      </c>
      <c r="I48" s="2">
        <v>0.69081298999999996</v>
      </c>
      <c r="J48">
        <v>197.88625300000001</v>
      </c>
      <c r="K48">
        <f t="shared" si="3"/>
        <v>199.91635786067945</v>
      </c>
      <c r="L48">
        <f t="shared" si="4"/>
        <v>4.1213257453543042</v>
      </c>
      <c r="M48" s="20">
        <f t="shared" si="5"/>
        <v>1.0524602248984926E-4</v>
      </c>
      <c r="O48" s="2">
        <v>0.68955407999999996</v>
      </c>
      <c r="P48">
        <v>242.27109200000001</v>
      </c>
      <c r="Q48">
        <f t="shared" si="6"/>
        <v>240.3140221580328</v>
      </c>
      <c r="R48">
        <f t="shared" si="7"/>
        <v>3.830122366337565</v>
      </c>
      <c r="S48" s="20">
        <f t="shared" si="8"/>
        <v>6.5254348128117936E-5</v>
      </c>
    </row>
    <row r="49" spans="3:19" x14ac:dyDescent="0.25">
      <c r="C49" s="2">
        <v>0.69329854999999996</v>
      </c>
      <c r="D49">
        <v>168.72859700000001</v>
      </c>
      <c r="E49">
        <f t="shared" si="0"/>
        <v>168.49588544587979</v>
      </c>
      <c r="F49">
        <f t="shared" si="1"/>
        <v>5.4154667421045619E-2</v>
      </c>
      <c r="G49" s="20">
        <f t="shared" si="2"/>
        <v>1.9022101838557902E-6</v>
      </c>
      <c r="I49" s="2">
        <v>0.69498715</v>
      </c>
      <c r="J49">
        <v>198.14503099999999</v>
      </c>
      <c r="K49">
        <f t="shared" si="3"/>
        <v>199.92683432176943</v>
      </c>
      <c r="L49">
        <f t="shared" si="4"/>
        <v>3.1748230774686279</v>
      </c>
      <c r="M49" s="20">
        <f t="shared" si="5"/>
        <v>8.0863615832089521E-5</v>
      </c>
      <c r="O49" s="2">
        <v>0.69372739999999999</v>
      </c>
      <c r="P49">
        <v>242.38452100000001</v>
      </c>
      <c r="Q49">
        <f t="shared" si="6"/>
        <v>240.32963410799783</v>
      </c>
      <c r="R49">
        <f t="shared" si="7"/>
        <v>4.2225601389223515</v>
      </c>
      <c r="S49" s="20">
        <f t="shared" si="8"/>
        <v>7.1873050858811257E-5</v>
      </c>
    </row>
    <row r="50" spans="3:19" x14ac:dyDescent="0.25">
      <c r="C50" s="2">
        <v>0.69747157000000004</v>
      </c>
      <c r="D50">
        <v>168.79037400000001</v>
      </c>
      <c r="E50">
        <f t="shared" si="0"/>
        <v>168.50234889123499</v>
      </c>
      <c r="F50">
        <f t="shared" si="1"/>
        <v>8.295846327910536E-2</v>
      </c>
      <c r="G50" s="20">
        <f t="shared" si="2"/>
        <v>2.9118255176688163E-6</v>
      </c>
      <c r="I50" s="2">
        <v>0.69916036999999998</v>
      </c>
      <c r="J50">
        <v>198.241243</v>
      </c>
      <c r="K50">
        <f t="shared" si="3"/>
        <v>199.93906843234242</v>
      </c>
      <c r="L50">
        <f t="shared" si="4"/>
        <v>2.8826111987087479</v>
      </c>
      <c r="M50" s="20">
        <f t="shared" si="5"/>
        <v>7.3349649893248868E-5</v>
      </c>
      <c r="O50" s="2">
        <v>0.69790132999999999</v>
      </c>
      <c r="P50">
        <v>242.60125400000001</v>
      </c>
      <c r="Q50">
        <f t="shared" si="6"/>
        <v>240.34788081374865</v>
      </c>
      <c r="R50">
        <f t="shared" si="7"/>
        <v>5.0776907165166341</v>
      </c>
      <c r="S50" s="20">
        <f t="shared" si="8"/>
        <v>8.6274045187371322E-5</v>
      </c>
    </row>
    <row r="51" spans="3:19" x14ac:dyDescent="0.25">
      <c r="C51" s="2">
        <v>0.70164444000000004</v>
      </c>
      <c r="D51">
        <v>168.826325</v>
      </c>
      <c r="E51">
        <f t="shared" si="0"/>
        <v>168.50989086111048</v>
      </c>
      <c r="F51">
        <f t="shared" si="1"/>
        <v>0.10013056425475174</v>
      </c>
      <c r="G51" s="20">
        <f t="shared" si="2"/>
        <v>3.5130661681060625E-6</v>
      </c>
      <c r="I51" s="2">
        <v>0.70333365000000003</v>
      </c>
      <c r="J51">
        <v>198.34606299999999</v>
      </c>
      <c r="K51">
        <f t="shared" si="3"/>
        <v>199.95333589106104</v>
      </c>
      <c r="L51">
        <f t="shared" si="4"/>
        <v>2.583326146339771</v>
      </c>
      <c r="M51" s="20">
        <f t="shared" si="5"/>
        <v>6.5664716034692937E-5</v>
      </c>
      <c r="O51" s="2">
        <v>0.7020748</v>
      </c>
      <c r="P51">
        <v>242.740509</v>
      </c>
      <c r="Q51">
        <f t="shared" si="6"/>
        <v>240.36916784879162</v>
      </c>
      <c r="R51">
        <f t="shared" si="7"/>
        <v>5.6232588554143028</v>
      </c>
      <c r="S51" s="20">
        <f t="shared" si="8"/>
        <v>9.5434094965711735E-5</v>
      </c>
    </row>
    <row r="52" spans="3:19" x14ac:dyDescent="0.25">
      <c r="C52" s="2">
        <v>0.70581841000000001</v>
      </c>
      <c r="D52">
        <v>169.05166700000001</v>
      </c>
      <c r="E52">
        <f t="shared" si="0"/>
        <v>168.51868055029507</v>
      </c>
      <c r="F52">
        <f t="shared" si="1"/>
        <v>0.28407455556907196</v>
      </c>
      <c r="G52" s="20">
        <f t="shared" si="2"/>
        <v>9.9401610436750941E-6</v>
      </c>
      <c r="I52" s="2">
        <v>0.70765016999999997</v>
      </c>
      <c r="J52">
        <v>198.623109</v>
      </c>
      <c r="K52">
        <f t="shared" si="3"/>
        <v>199.9705650707279</v>
      </c>
      <c r="L52">
        <f t="shared" si="4"/>
        <v>1.8156378625414744</v>
      </c>
      <c r="M52" s="20">
        <f t="shared" si="5"/>
        <v>4.6022444188642039E-5</v>
      </c>
      <c r="O52" s="2">
        <v>0.70595724999999998</v>
      </c>
      <c r="P52">
        <v>242.89687599999999</v>
      </c>
      <c r="Q52">
        <f t="shared" si="6"/>
        <v>240.39211227538794</v>
      </c>
      <c r="R52">
        <f t="shared" si="7"/>
        <v>6.2738413161324162</v>
      </c>
      <c r="S52" s="20">
        <f t="shared" si="8"/>
        <v>1.0633828982293033E-4</v>
      </c>
    </row>
    <row r="53" spans="3:19" x14ac:dyDescent="0.25">
      <c r="C53" s="2">
        <v>0.70999177999999996</v>
      </c>
      <c r="D53">
        <v>169.17370500000001</v>
      </c>
      <c r="E53">
        <f t="shared" si="0"/>
        <v>168.5289049324364</v>
      </c>
      <c r="F53">
        <f t="shared" si="1"/>
        <v>0.41576712713003355</v>
      </c>
      <c r="G53" s="20">
        <f t="shared" si="2"/>
        <v>1.452728401247284E-5</v>
      </c>
      <c r="I53" s="2">
        <v>0.71168169000000003</v>
      </c>
      <c r="J53">
        <v>198.813965</v>
      </c>
      <c r="K53">
        <f t="shared" si="3"/>
        <v>199.98927228637183</v>
      </c>
      <c r="L53">
        <f t="shared" si="4"/>
        <v>1.3813472173987218</v>
      </c>
      <c r="M53" s="20">
        <f t="shared" si="5"/>
        <v>3.4946934329559197E-5</v>
      </c>
      <c r="O53" s="2">
        <v>0.71042278999999997</v>
      </c>
      <c r="P53">
        <v>243.19980200000001</v>
      </c>
      <c r="Q53">
        <f t="shared" si="6"/>
        <v>240.42281951993292</v>
      </c>
      <c r="R53">
        <f t="shared" si="7"/>
        <v>7.7116316945995678</v>
      </c>
      <c r="S53" s="20">
        <f t="shared" si="8"/>
        <v>1.3038266255612556E-4</v>
      </c>
    </row>
    <row r="54" spans="3:19" x14ac:dyDescent="0.25">
      <c r="C54" s="2">
        <v>0.71416444999999995</v>
      </c>
      <c r="D54">
        <v>169.17522099999999</v>
      </c>
      <c r="E54">
        <f t="shared" si="0"/>
        <v>168.54078028128842</v>
      </c>
      <c r="F54">
        <f t="shared" si="1"/>
        <v>0.40251502555925789</v>
      </c>
      <c r="G54" s="20">
        <f t="shared" si="2"/>
        <v>1.4063991390993969E-5</v>
      </c>
      <c r="I54" s="2">
        <v>0.71585516000000005</v>
      </c>
      <c r="J54">
        <v>198.95321999999999</v>
      </c>
      <c r="K54">
        <f t="shared" si="3"/>
        <v>200.01170042206337</v>
      </c>
      <c r="L54">
        <f t="shared" si="4"/>
        <v>1.1203808038914769</v>
      </c>
      <c r="M54" s="20">
        <f t="shared" si="5"/>
        <v>2.8305036175029749E-5</v>
      </c>
      <c r="O54" s="2">
        <v>0.71459691999999997</v>
      </c>
      <c r="P54">
        <v>243.45097000000001</v>
      </c>
      <c r="Q54">
        <f t="shared" si="6"/>
        <v>240.45633103349894</v>
      </c>
      <c r="R54">
        <f t="shared" si="7"/>
        <v>8.967862539686605</v>
      </c>
      <c r="S54" s="20">
        <f t="shared" si="8"/>
        <v>1.5130940524124851E-4</v>
      </c>
    </row>
    <row r="55" spans="3:19" x14ac:dyDescent="0.25">
      <c r="C55" s="2">
        <v>0.71833762000000001</v>
      </c>
      <c r="D55">
        <v>169.26282399999999</v>
      </c>
      <c r="E55">
        <f t="shared" si="0"/>
        <v>168.55455758096622</v>
      </c>
      <c r="F55">
        <f t="shared" si="1"/>
        <v>0.50164132033092923</v>
      </c>
      <c r="G55" s="20">
        <f t="shared" si="2"/>
        <v>1.7509354570152035E-5</v>
      </c>
      <c r="I55" s="2">
        <v>0.72002948</v>
      </c>
      <c r="J55">
        <v>199.23782399999999</v>
      </c>
      <c r="K55">
        <f t="shared" si="3"/>
        <v>200.03770910959724</v>
      </c>
      <c r="L55">
        <f t="shared" si="4"/>
        <v>0.63981618855541333</v>
      </c>
      <c r="M55" s="20">
        <f t="shared" si="5"/>
        <v>1.6118018302201382E-5</v>
      </c>
      <c r="O55" s="2">
        <v>0.71877053999999996</v>
      </c>
      <c r="P55">
        <v>243.616052</v>
      </c>
      <c r="Q55">
        <f t="shared" si="6"/>
        <v>240.49519602481899</v>
      </c>
      <c r="R55">
        <f t="shared" si="7"/>
        <v>9.7397420178229588</v>
      </c>
      <c r="S55" s="20">
        <f t="shared" si="8"/>
        <v>1.6411022918814359E-4</v>
      </c>
    </row>
    <row r="56" spans="3:19" x14ac:dyDescent="0.25">
      <c r="C56" s="2">
        <v>0.72251089000000002</v>
      </c>
      <c r="D56">
        <v>169.36764500000001</v>
      </c>
      <c r="E56">
        <f t="shared" si="0"/>
        <v>168.57051814609412</v>
      </c>
      <c r="F56">
        <f t="shared" si="1"/>
        <v>0.6354112212179085</v>
      </c>
      <c r="G56" s="20">
        <f t="shared" si="2"/>
        <v>2.2151032913615401E-5</v>
      </c>
      <c r="I56" s="2">
        <v>0.72420300999999998</v>
      </c>
      <c r="J56">
        <v>199.38668699999999</v>
      </c>
      <c r="K56">
        <f t="shared" si="3"/>
        <v>200.06781726759107</v>
      </c>
      <c r="L56">
        <f t="shared" si="4"/>
        <v>0.4639384414286859</v>
      </c>
      <c r="M56" s="20">
        <f t="shared" si="5"/>
        <v>1.1669924457626445E-5</v>
      </c>
      <c r="O56" s="2">
        <v>0.72294466000000002</v>
      </c>
      <c r="P56">
        <v>243.86722</v>
      </c>
      <c r="Q56">
        <f t="shared" si="6"/>
        <v>240.54021893352683</v>
      </c>
      <c r="R56">
        <f t="shared" si="7"/>
        <v>11.06893609631363</v>
      </c>
      <c r="S56" s="20">
        <f t="shared" si="8"/>
        <v>1.8612256335003626E-4</v>
      </c>
    </row>
    <row r="57" spans="3:19" x14ac:dyDescent="0.25">
      <c r="C57" s="2">
        <v>0.72697518000000005</v>
      </c>
      <c r="D57">
        <v>169.455354</v>
      </c>
      <c r="E57">
        <f t="shared" si="0"/>
        <v>168.59037313315537</v>
      </c>
      <c r="F57">
        <f t="shared" si="1"/>
        <v>0.74819190000729208</v>
      </c>
      <c r="G57" s="20">
        <f t="shared" si="2"/>
        <v>2.6055680010860996E-5</v>
      </c>
      <c r="I57" s="2">
        <v>0.72837642999999996</v>
      </c>
      <c r="J57">
        <v>199.51733300000001</v>
      </c>
      <c r="K57">
        <f t="shared" si="3"/>
        <v>200.10263049281303</v>
      </c>
      <c r="L57">
        <f t="shared" si="4"/>
        <v>0.3425731550932149</v>
      </c>
      <c r="M57" s="20">
        <f t="shared" si="5"/>
        <v>8.605816190288908E-6</v>
      </c>
      <c r="O57" s="2">
        <v>0.72711819</v>
      </c>
      <c r="P57">
        <v>244.01608200000001</v>
      </c>
      <c r="Q57">
        <f t="shared" si="6"/>
        <v>240.59229265470543</v>
      </c>
      <c r="R57">
        <f t="shared" si="7"/>
        <v>11.722333480952686</v>
      </c>
      <c r="S57" s="20">
        <f t="shared" si="8"/>
        <v>1.968689263563623E-4</v>
      </c>
    </row>
    <row r="58" spans="3:19" x14ac:dyDescent="0.25">
      <c r="C58" s="2">
        <v>0.73123733000000002</v>
      </c>
      <c r="D58">
        <v>169.67311799999999</v>
      </c>
      <c r="E58">
        <f t="shared" si="0"/>
        <v>168.6124161664971</v>
      </c>
      <c r="F58">
        <f t="shared" si="1"/>
        <v>1.125088379596392</v>
      </c>
      <c r="G58" s="20">
        <f t="shared" si="2"/>
        <v>3.9080540149176762E-5</v>
      </c>
      <c r="I58" s="2">
        <v>0.73255095000000003</v>
      </c>
      <c r="J58">
        <v>199.83637200000001</v>
      </c>
      <c r="K58">
        <f t="shared" si="3"/>
        <v>200.14284548408432</v>
      </c>
      <c r="L58">
        <f t="shared" si="4"/>
        <v>9.3925996446774157E-2</v>
      </c>
      <c r="M58" s="20">
        <f t="shared" si="5"/>
        <v>2.3519968622788673E-6</v>
      </c>
      <c r="O58" s="2">
        <v>0.73129244999999998</v>
      </c>
      <c r="P58">
        <v>244.292078</v>
      </c>
      <c r="Q58">
        <f t="shared" si="6"/>
        <v>240.65246352919269</v>
      </c>
      <c r="R58">
        <f t="shared" si="7"/>
        <v>13.246793496110023</v>
      </c>
      <c r="S58" s="20">
        <f t="shared" si="8"/>
        <v>2.2196883297838664E-4</v>
      </c>
    </row>
    <row r="59" spans="3:19" x14ac:dyDescent="0.25">
      <c r="C59" s="2">
        <v>0.73541098999999999</v>
      </c>
      <c r="D59">
        <v>169.845809</v>
      </c>
      <c r="E59">
        <f t="shared" si="0"/>
        <v>168.63736014674743</v>
      </c>
      <c r="F59">
        <f t="shared" si="1"/>
        <v>1.4603486309274678</v>
      </c>
      <c r="G59" s="20">
        <f t="shared" si="2"/>
        <v>5.0622883356327292E-5</v>
      </c>
      <c r="I59" s="2">
        <v>0.73672462000000005</v>
      </c>
      <c r="J59">
        <v>200.01106100000001</v>
      </c>
      <c r="K59">
        <f t="shared" si="3"/>
        <v>200.18922229272192</v>
      </c>
      <c r="L59">
        <f t="shared" si="4"/>
        <v>3.1741446224342121E-2</v>
      </c>
      <c r="M59" s="20">
        <f t="shared" si="5"/>
        <v>7.9344838985527572E-7</v>
      </c>
      <c r="O59" s="2">
        <v>0.73575815</v>
      </c>
      <c r="P59">
        <v>244.62083000000001</v>
      </c>
      <c r="Q59">
        <f t="shared" si="6"/>
        <v>240.72712013886965</v>
      </c>
      <c r="R59">
        <f t="shared" si="7"/>
        <v>15.160976482663816</v>
      </c>
      <c r="S59" s="20">
        <f t="shared" si="8"/>
        <v>2.5336131431260775E-4</v>
      </c>
    </row>
    <row r="60" spans="3:19" x14ac:dyDescent="0.25">
      <c r="C60" s="2">
        <v>0.73958436000000005</v>
      </c>
      <c r="D60">
        <v>169.96784700000001</v>
      </c>
      <c r="E60">
        <f t="shared" si="0"/>
        <v>168.66610617580363</v>
      </c>
      <c r="F60">
        <f t="shared" si="1"/>
        <v>1.6945291733794503</v>
      </c>
      <c r="G60" s="20">
        <f t="shared" si="2"/>
        <v>5.8656413350291341E-5</v>
      </c>
      <c r="I60" s="2">
        <v>0.74089894999999995</v>
      </c>
      <c r="J60">
        <v>200.29666399999999</v>
      </c>
      <c r="K60">
        <f t="shared" si="3"/>
        <v>200.24266168851884</v>
      </c>
      <c r="L60">
        <f t="shared" si="4"/>
        <v>2.9162496453078021E-3</v>
      </c>
      <c r="M60" s="20">
        <f t="shared" si="5"/>
        <v>7.2690434844793958E-8</v>
      </c>
      <c r="O60" s="2">
        <v>0.73993257000000001</v>
      </c>
      <c r="P60">
        <v>244.92365000000001</v>
      </c>
      <c r="Q60">
        <f t="shared" si="6"/>
        <v>240.80793616666247</v>
      </c>
      <c r="R60">
        <f t="shared" si="7"/>
        <v>16.939100357925966</v>
      </c>
      <c r="S60" s="20">
        <f t="shared" si="8"/>
        <v>2.823767238428158E-4</v>
      </c>
    </row>
    <row r="61" spans="3:19" x14ac:dyDescent="0.25">
      <c r="C61" s="2">
        <v>0.74375798000000004</v>
      </c>
      <c r="D61">
        <v>170.13292799999999</v>
      </c>
      <c r="E61">
        <f t="shared" si="0"/>
        <v>168.69920046817089</v>
      </c>
      <c r="F61">
        <f t="shared" si="1"/>
        <v>2.0555746355247808</v>
      </c>
      <c r="G61" s="20">
        <f t="shared" si="2"/>
        <v>7.1016047525446048E-5</v>
      </c>
      <c r="I61" s="2">
        <v>0.74507252000000002</v>
      </c>
      <c r="J61">
        <v>200.453136</v>
      </c>
      <c r="K61">
        <f t="shared" si="3"/>
        <v>200.30414930856682</v>
      </c>
      <c r="L61">
        <f t="shared" si="4"/>
        <v>2.2197034224205558E-2</v>
      </c>
      <c r="M61" s="20">
        <f t="shared" si="5"/>
        <v>5.5241980684934117E-7</v>
      </c>
      <c r="O61" s="2">
        <v>0.74381516999999997</v>
      </c>
      <c r="P61">
        <v>245.10584299999999</v>
      </c>
      <c r="Q61">
        <f t="shared" si="6"/>
        <v>240.89403016403344</v>
      </c>
      <c r="R61">
        <f t="shared" si="7"/>
        <v>17.739367365212633</v>
      </c>
      <c r="S61" s="20">
        <f t="shared" si="8"/>
        <v>2.9527780164923981E-4</v>
      </c>
    </row>
    <row r="62" spans="3:19" x14ac:dyDescent="0.25">
      <c r="C62" s="2">
        <v>0.74793200999999998</v>
      </c>
      <c r="D62">
        <v>170.36687900000001</v>
      </c>
      <c r="E62">
        <f t="shared" si="0"/>
        <v>168.73726145306773</v>
      </c>
      <c r="F62">
        <f t="shared" si="1"/>
        <v>2.6556533492695831</v>
      </c>
      <c r="G62" s="20">
        <f t="shared" si="2"/>
        <v>9.1495776989727648E-5</v>
      </c>
      <c r="I62" s="2">
        <v>0.74924625</v>
      </c>
      <c r="J62">
        <v>200.63643400000001</v>
      </c>
      <c r="K62">
        <f t="shared" si="3"/>
        <v>200.37483687484729</v>
      </c>
      <c r="L62">
        <f t="shared" si="4"/>
        <v>6.843305588816706E-2</v>
      </c>
      <c r="M62" s="20">
        <f t="shared" si="5"/>
        <v>1.699989869232367E-6</v>
      </c>
      <c r="O62" s="2">
        <v>0.74798955</v>
      </c>
      <c r="P62">
        <v>245.40005500000001</v>
      </c>
      <c r="Q62">
        <f t="shared" si="6"/>
        <v>240.99996648201679</v>
      </c>
      <c r="R62">
        <f t="shared" si="7"/>
        <v>19.360778966087778</v>
      </c>
      <c r="S62" s="20">
        <f t="shared" si="8"/>
        <v>3.2149447615530672E-4</v>
      </c>
    </row>
    <row r="63" spans="3:19" x14ac:dyDescent="0.25">
      <c r="C63" s="2">
        <v>0.75210568</v>
      </c>
      <c r="D63">
        <v>170.540569</v>
      </c>
      <c r="E63">
        <f t="shared" si="0"/>
        <v>168.78098159933114</v>
      </c>
      <c r="F63">
        <f t="shared" si="1"/>
        <v>3.0961478205926065</v>
      </c>
      <c r="G63" s="20">
        <f t="shared" si="2"/>
        <v>1.064550508895872E-4</v>
      </c>
      <c r="I63" s="2">
        <v>0.75342076000000002</v>
      </c>
      <c r="J63">
        <v>200.95547300000001</v>
      </c>
      <c r="K63">
        <f t="shared" si="3"/>
        <v>200.45603243516132</v>
      </c>
      <c r="L63">
        <f t="shared" si="4"/>
        <v>0.24944087780639274</v>
      </c>
      <c r="M63" s="20">
        <f t="shared" si="5"/>
        <v>6.1768627138082734E-6</v>
      </c>
      <c r="O63" s="2">
        <v>0.75216327000000005</v>
      </c>
      <c r="P63">
        <v>245.58235300000001</v>
      </c>
      <c r="Q63">
        <f t="shared" si="6"/>
        <v>241.1216445004319</v>
      </c>
      <c r="R63">
        <f t="shared" si="7"/>
        <v>19.897920318119208</v>
      </c>
      <c r="S63" s="20">
        <f t="shared" si="8"/>
        <v>3.2992359436817195E-4</v>
      </c>
    </row>
    <row r="64" spans="3:19" x14ac:dyDescent="0.25">
      <c r="C64" s="2">
        <v>0.7562797</v>
      </c>
      <c r="D64">
        <v>170.77452</v>
      </c>
      <c r="E64">
        <f t="shared" si="0"/>
        <v>168.83116239437373</v>
      </c>
      <c r="F64">
        <f t="shared" si="1"/>
        <v>3.776638783345434</v>
      </c>
      <c r="G64" s="20">
        <f t="shared" si="2"/>
        <v>1.2949687912935427E-4</v>
      </c>
      <c r="I64" s="2">
        <v>0.75759547999999999</v>
      </c>
      <c r="J64">
        <v>201.30894699999999</v>
      </c>
      <c r="K64">
        <f t="shared" si="3"/>
        <v>200.54919856959225</v>
      </c>
      <c r="L64">
        <f t="shared" si="4"/>
        <v>0.57721767750702424</v>
      </c>
      <c r="M64" s="20">
        <f t="shared" si="5"/>
        <v>1.4243393372240686E-5</v>
      </c>
      <c r="O64" s="2">
        <v>0.75633718999999999</v>
      </c>
      <c r="P64">
        <v>245.79908699999999</v>
      </c>
      <c r="Q64">
        <f t="shared" si="6"/>
        <v>241.26129628000115</v>
      </c>
      <c r="R64">
        <f t="shared" si="7"/>
        <v>20.591544618507577</v>
      </c>
      <c r="S64" s="20">
        <f t="shared" si="8"/>
        <v>3.4082260727011116E-4</v>
      </c>
    </row>
    <row r="65" spans="3:19" x14ac:dyDescent="0.25">
      <c r="C65" s="2">
        <v>0.76045368999999996</v>
      </c>
      <c r="D65">
        <v>171.00308999999999</v>
      </c>
      <c r="E65">
        <f t="shared" si="0"/>
        <v>168.88870164615554</v>
      </c>
      <c r="F65">
        <f t="shared" si="1"/>
        <v>4.4706381108730309</v>
      </c>
      <c r="G65" s="20">
        <f t="shared" si="2"/>
        <v>1.5288384613461794E-4</v>
      </c>
      <c r="I65" s="2">
        <v>0.76176960999999999</v>
      </c>
      <c r="J65">
        <v>201.56111300000001</v>
      </c>
      <c r="K65">
        <f t="shared" si="3"/>
        <v>200.65598470440113</v>
      </c>
      <c r="L65">
        <f t="shared" si="4"/>
        <v>0.81925723149371732</v>
      </c>
      <c r="M65" s="20">
        <f t="shared" si="5"/>
        <v>2.0165397530936691E-5</v>
      </c>
      <c r="O65" s="2">
        <v>0.76051172</v>
      </c>
      <c r="P65">
        <v>246.119124</v>
      </c>
      <c r="Q65">
        <f t="shared" si="6"/>
        <v>241.42145026656164</v>
      </c>
      <c r="R65">
        <f t="shared" si="7"/>
        <v>22.068138505836739</v>
      </c>
      <c r="S65" s="20">
        <f t="shared" si="8"/>
        <v>3.6431326090978033E-4</v>
      </c>
    </row>
    <row r="66" spans="3:19" x14ac:dyDescent="0.25">
      <c r="C66" s="2">
        <v>0.76462805</v>
      </c>
      <c r="D66">
        <v>171.294073</v>
      </c>
      <c r="E66">
        <f t="shared" si="0"/>
        <v>168.95463006344494</v>
      </c>
      <c r="F66">
        <f t="shared" si="1"/>
        <v>5.4729932533973589</v>
      </c>
      <c r="G66" s="20">
        <f t="shared" si="2"/>
        <v>1.8652637093241072E-4</v>
      </c>
      <c r="I66" s="2">
        <v>0.76594337999999995</v>
      </c>
      <c r="J66">
        <v>201.75202100000001</v>
      </c>
      <c r="K66">
        <f t="shared" si="3"/>
        <v>200.77828749277458</v>
      </c>
      <c r="L66">
        <f t="shared" si="4"/>
        <v>0.94815694309354137</v>
      </c>
      <c r="M66" s="20">
        <f t="shared" si="5"/>
        <v>2.3294019887139252E-5</v>
      </c>
      <c r="O66" s="2">
        <v>0.76497751000000003</v>
      </c>
      <c r="P66">
        <v>246.46509399999999</v>
      </c>
      <c r="Q66">
        <f t="shared" si="6"/>
        <v>241.61869781667752</v>
      </c>
      <c r="R66">
        <f t="shared" si="7"/>
        <v>23.487555965722592</v>
      </c>
      <c r="S66" s="20">
        <f t="shared" si="8"/>
        <v>3.8665798846642177E-4</v>
      </c>
    </row>
    <row r="67" spans="3:19" x14ac:dyDescent="0.25">
      <c r="C67" s="2">
        <v>0.76880177000000005</v>
      </c>
      <c r="D67">
        <v>171.476372</v>
      </c>
      <c r="E67">
        <f t="shared" si="0"/>
        <v>169.03009471684629</v>
      </c>
      <c r="F67">
        <f t="shared" si="1"/>
        <v>5.984272546073873</v>
      </c>
      <c r="G67" s="20">
        <f t="shared" si="2"/>
        <v>2.0351798398343668E-4</v>
      </c>
      <c r="I67" s="2">
        <v>0.77011770999999996</v>
      </c>
      <c r="J67">
        <v>202.037623</v>
      </c>
      <c r="K67">
        <f t="shared" si="3"/>
        <v>200.91828986133334</v>
      </c>
      <c r="L67">
        <f t="shared" si="4"/>
        <v>1.2529066753173594</v>
      </c>
      <c r="M67" s="20">
        <f t="shared" si="5"/>
        <v>3.0694051851187678E-5</v>
      </c>
      <c r="O67" s="2">
        <v>0.76886016000000001</v>
      </c>
      <c r="P67">
        <v>246.65589600000001</v>
      </c>
      <c r="Q67">
        <f t="shared" si="6"/>
        <v>241.81526075674458</v>
      </c>
      <c r="R67">
        <f t="shared" si="7"/>
        <v>23.431749558246597</v>
      </c>
      <c r="S67" s="20">
        <f t="shared" si="8"/>
        <v>3.8514273890747063E-4</v>
      </c>
    </row>
    <row r="68" spans="3:19" x14ac:dyDescent="0.25">
      <c r="C68" s="2">
        <v>0.77297663999999999</v>
      </c>
      <c r="D68">
        <v>171.85667000000001</v>
      </c>
      <c r="E68">
        <f t="shared" ref="E68:E131" si="9">IF(C68&lt;F$1,$W$5+D$1^2*$W$4/((-$W$6*(C68/E$1-1)^$W$7+1)),$W$5+20*10^4*(C68-F$1)^4+D$1^2*$W$4/((-$W$6*(C68/E$1-1)^$W$7+1)))</f>
        <v>169.1164539631861</v>
      </c>
      <c r="F68">
        <f t="shared" ref="F68:F131" si="10">(E68-D68)^2</f>
        <v>7.5087839284121047</v>
      </c>
      <c r="G68" s="20">
        <f t="shared" ref="G68:G131" si="11">((E68-D68)/D68)^2</f>
        <v>2.5423586861902622E-4</v>
      </c>
      <c r="I68" s="2">
        <v>0.77429223000000003</v>
      </c>
      <c r="J68">
        <v>202.35766100000001</v>
      </c>
      <c r="K68">
        <f t="shared" ref="K68:K124" si="12">IF(I68&lt;L$1,$W$5+J$1^2*$W$4/((-$W$6*(I68/K$1-1)^$W$7+1)),$W$5+20*10^4*(I68-L$1)^4+J$1^2*$W$4/((-$W$6*(I68/K$1-1)^$W$7+1)))</f>
        <v>201.0784361436813</v>
      </c>
      <c r="L68">
        <f t="shared" ref="L68:L124" si="13">(K68-J68)^2</f>
        <v>1.6364162330236136</v>
      </c>
      <c r="M68" s="20">
        <f t="shared" ref="M68:M124" si="14">((K68-J68)/J68)^2</f>
        <v>3.9962668205147824E-5</v>
      </c>
      <c r="O68" s="2">
        <v>0.77274290999999995</v>
      </c>
      <c r="P68">
        <v>246.86391399999999</v>
      </c>
      <c r="Q68">
        <f t="shared" ref="Q68:Q105" si="15">IF(O68&lt;R$1,$W$5+P$1^2*$W$4/((-$W$6*(O68/Q$1-1)^$W$7+1)),$W$5+20*10^4*(O68-R$1)^4+P$1^2*$W$4/((-$W$6*(O68/Q$1-1)^$W$7+1)))</f>
        <v>242.0394772182778</v>
      </c>
      <c r="R68">
        <f t="shared" ref="R68:R105" si="16">(Q68-P68)^2</f>
        <v>23.275190260834044</v>
      </c>
      <c r="S68" s="20">
        <f t="shared" ref="S68:S105" si="17">((Q68-P68)/P68)^2</f>
        <v>3.8192493990518245E-4</v>
      </c>
    </row>
    <row r="69" spans="3:19" x14ac:dyDescent="0.25">
      <c r="C69" s="2">
        <v>0.77715087000000005</v>
      </c>
      <c r="D69">
        <v>172.125056</v>
      </c>
      <c r="E69">
        <f t="shared" si="9"/>
        <v>169.215180301945</v>
      </c>
      <c r="F69">
        <f t="shared" si="10"/>
        <v>8.4673765781310948</v>
      </c>
      <c r="G69" s="20">
        <f t="shared" si="11"/>
        <v>2.8579898750761591E-4</v>
      </c>
      <c r="I69" s="2">
        <v>0.77846669999999996</v>
      </c>
      <c r="J69">
        <v>202.66909000000001</v>
      </c>
      <c r="K69">
        <f t="shared" si="12"/>
        <v>201.2615110139356</v>
      </c>
      <c r="L69">
        <f t="shared" si="13"/>
        <v>1.9812786020101065</v>
      </c>
      <c r="M69" s="20">
        <f t="shared" si="14"/>
        <v>4.8235914221088178E-5</v>
      </c>
      <c r="O69" s="2">
        <v>0.77691699000000003</v>
      </c>
      <c r="P69">
        <v>247.107472</v>
      </c>
      <c r="Q69">
        <f t="shared" si="15"/>
        <v>242.31784069184801</v>
      </c>
      <c r="R69">
        <f t="shared" si="16"/>
        <v>22.940568068029805</v>
      </c>
      <c r="S69" s="20">
        <f t="shared" si="17"/>
        <v>3.7569240243639091E-4</v>
      </c>
    </row>
    <row r="70" spans="3:19" x14ac:dyDescent="0.25">
      <c r="C70" s="2">
        <v>0.78132548999999996</v>
      </c>
      <c r="D70">
        <v>172.462311</v>
      </c>
      <c r="E70">
        <f t="shared" si="9"/>
        <v>169.3280158065123</v>
      </c>
      <c r="F70">
        <f t="shared" si="10"/>
        <v>9.8238063599201126</v>
      </c>
      <c r="G70" s="20">
        <f t="shared" si="11"/>
        <v>3.3028693179752212E-4</v>
      </c>
      <c r="I70" s="2">
        <v>0.78264142999999997</v>
      </c>
      <c r="J70">
        <v>203.023562</v>
      </c>
      <c r="K70">
        <f t="shared" si="12"/>
        <v>201.47073397337863</v>
      </c>
      <c r="L70">
        <f t="shared" si="13"/>
        <v>2.4112748802608177</v>
      </c>
      <c r="M70" s="20">
        <f t="shared" si="14"/>
        <v>5.8499726499987837E-5</v>
      </c>
      <c r="O70" s="2">
        <v>0.78080075000000004</v>
      </c>
      <c r="P70">
        <v>247.48766499999999</v>
      </c>
      <c r="Q70">
        <f t="shared" si="15"/>
        <v>242.61926675942169</v>
      </c>
      <c r="R70">
        <f t="shared" si="16"/>
        <v>23.7013014288659</v>
      </c>
      <c r="S70" s="20">
        <f t="shared" si="17"/>
        <v>3.8695911151280499E-4</v>
      </c>
    </row>
    <row r="71" spans="3:19" x14ac:dyDescent="0.25">
      <c r="C71" s="2">
        <v>0.78550016</v>
      </c>
      <c r="D71">
        <v>172.80817500000001</v>
      </c>
      <c r="E71">
        <f t="shared" si="9"/>
        <v>169.45696370089655</v>
      </c>
      <c r="F71">
        <f t="shared" si="10"/>
        <v>11.230617171238661</v>
      </c>
      <c r="G71" s="20">
        <f t="shared" si="11"/>
        <v>3.7607551237654627E-4</v>
      </c>
      <c r="I71" s="2">
        <v>0.78681595000000004</v>
      </c>
      <c r="J71">
        <v>203.34360000000001</v>
      </c>
      <c r="K71">
        <f t="shared" si="12"/>
        <v>201.7102255401245</v>
      </c>
      <c r="L71">
        <f t="shared" si="13"/>
        <v>2.6679121261736198</v>
      </c>
      <c r="M71" s="20">
        <f t="shared" si="14"/>
        <v>6.4522398765649099E-5</v>
      </c>
      <c r="O71" s="2">
        <v>0.78497536000000001</v>
      </c>
      <c r="P71">
        <v>247.82392200000001</v>
      </c>
      <c r="Q71">
        <f t="shared" si="15"/>
        <v>242.99927613644635</v>
      </c>
      <c r="R71">
        <f t="shared" si="16"/>
        <v>23.277207708705397</v>
      </c>
      <c r="S71" s="20">
        <f t="shared" si="17"/>
        <v>3.7900455584819853E-4</v>
      </c>
    </row>
    <row r="72" spans="3:19" x14ac:dyDescent="0.25">
      <c r="C72" s="2">
        <v>0.78967458999999995</v>
      </c>
      <c r="D72">
        <v>173.110995</v>
      </c>
      <c r="E72">
        <f t="shared" si="9"/>
        <v>169.60497759239746</v>
      </c>
      <c r="F72">
        <f t="shared" si="10"/>
        <v>12.292158062412048</v>
      </c>
      <c r="G72" s="20">
        <f t="shared" si="11"/>
        <v>4.1018410864815749E-4</v>
      </c>
      <c r="I72" s="2">
        <v>0.79099072999999998</v>
      </c>
      <c r="J72">
        <v>203.706681</v>
      </c>
      <c r="K72">
        <f t="shared" si="12"/>
        <v>201.98599100618546</v>
      </c>
      <c r="L72">
        <f t="shared" si="13"/>
        <v>2.9607740548135006</v>
      </c>
      <c r="M72" s="20">
        <f t="shared" si="14"/>
        <v>7.1350122104233083E-5</v>
      </c>
      <c r="O72" s="2">
        <v>0.78944040999999998</v>
      </c>
      <c r="P72">
        <v>248.04175900000001</v>
      </c>
      <c r="Q72">
        <f t="shared" si="15"/>
        <v>243.4846400669025</v>
      </c>
      <c r="R72">
        <f t="shared" si="16"/>
        <v>20.767332970395817</v>
      </c>
      <c r="S72" s="20">
        <f t="shared" si="17"/>
        <v>3.3754456624128802E-4</v>
      </c>
    </row>
    <row r="73" spans="3:19" x14ac:dyDescent="0.25">
      <c r="C73" s="2">
        <v>0.79384896000000005</v>
      </c>
      <c r="D73">
        <v>173.40520599999999</v>
      </c>
      <c r="E73">
        <f t="shared" si="9"/>
        <v>169.77673534777534</v>
      </c>
      <c r="F73">
        <f t="shared" si="10"/>
        <v>13.165799274055573</v>
      </c>
      <c r="G73" s="20">
        <f t="shared" si="11"/>
        <v>4.3784759236470801E-4</v>
      </c>
      <c r="I73" s="2">
        <v>0.79516489999999995</v>
      </c>
      <c r="J73">
        <v>203.96645799999999</v>
      </c>
      <c r="K73">
        <f t="shared" si="12"/>
        <v>202.30601637562268</v>
      </c>
      <c r="L73">
        <f t="shared" si="13"/>
        <v>2.7570663879647697</v>
      </c>
      <c r="M73" s="20">
        <f t="shared" si="14"/>
        <v>6.6271944780415661E-5</v>
      </c>
      <c r="O73" s="2">
        <v>0.79390625000000004</v>
      </c>
      <c r="P73">
        <v>248.39533900000001</v>
      </c>
      <c r="Q73">
        <f t="shared" si="15"/>
        <v>244.07045046563911</v>
      </c>
      <c r="R73">
        <f t="shared" si="16"/>
        <v>18.704660834646329</v>
      </c>
      <c r="S73" s="20">
        <f t="shared" si="17"/>
        <v>3.0315375579699326E-4</v>
      </c>
    </row>
    <row r="74" spans="3:19" x14ac:dyDescent="0.25">
      <c r="C74" s="2">
        <v>0.79802424000000005</v>
      </c>
      <c r="D74">
        <v>173.85437400000001</v>
      </c>
      <c r="E74">
        <f t="shared" si="9"/>
        <v>169.97880281806891</v>
      </c>
      <c r="F74">
        <f t="shared" si="10"/>
        <v>15.020051986214771</v>
      </c>
      <c r="G74" s="20">
        <f t="shared" si="11"/>
        <v>4.9693569425659481E-4</v>
      </c>
      <c r="I74" s="2">
        <v>0.79934002999999998</v>
      </c>
      <c r="J74">
        <v>204.38980000000001</v>
      </c>
      <c r="K74">
        <f t="shared" si="12"/>
        <v>202.68065665624684</v>
      </c>
      <c r="L74">
        <f t="shared" si="13"/>
        <v>2.9211709694957637</v>
      </c>
      <c r="M74" s="20">
        <f t="shared" si="14"/>
        <v>6.9925976289717193E-5</v>
      </c>
      <c r="O74" s="2">
        <v>0.79837254999999996</v>
      </c>
      <c r="P74">
        <v>248.827395</v>
      </c>
      <c r="Q74">
        <f t="shared" si="15"/>
        <v>244.77914671921792</v>
      </c>
      <c r="R74">
        <f t="shared" si="16"/>
        <v>16.388314142855034</v>
      </c>
      <c r="S74" s="20">
        <f t="shared" si="17"/>
        <v>2.6469021969080314E-4</v>
      </c>
    </row>
    <row r="75" spans="3:19" x14ac:dyDescent="0.25">
      <c r="C75" s="2">
        <v>0.80219925999999997</v>
      </c>
      <c r="D75">
        <v>174.26049900000001</v>
      </c>
      <c r="E75">
        <f t="shared" si="9"/>
        <v>170.21956118036647</v>
      </c>
      <c r="F75">
        <f t="shared" si="10"/>
        <v>16.329178462144675</v>
      </c>
      <c r="G75" s="20">
        <f t="shared" si="11"/>
        <v>5.3773267739283634E-4</v>
      </c>
      <c r="I75" s="2">
        <v>0.80351465</v>
      </c>
      <c r="J75">
        <v>204.72705500000001</v>
      </c>
      <c r="K75">
        <f t="shared" si="12"/>
        <v>203.12232408102187</v>
      </c>
      <c r="L75">
        <f t="shared" si="13"/>
        <v>2.5751613223244081</v>
      </c>
      <c r="M75" s="20">
        <f t="shared" si="14"/>
        <v>6.1440389825838881E-5</v>
      </c>
      <c r="O75" s="2">
        <v>0.80225610000000003</v>
      </c>
      <c r="P75">
        <v>249.17315300000001</v>
      </c>
      <c r="Q75">
        <f t="shared" si="15"/>
        <v>245.5153345845022</v>
      </c>
      <c r="R75">
        <f t="shared" si="16"/>
        <v>13.379635560754943</v>
      </c>
      <c r="S75" s="20">
        <f t="shared" si="17"/>
        <v>2.1549727790911918E-4</v>
      </c>
    </row>
    <row r="76" spans="3:19" x14ac:dyDescent="0.25">
      <c r="C76" s="2">
        <v>0.80637473999999998</v>
      </c>
      <c r="D76">
        <v>174.744102</v>
      </c>
      <c r="E76">
        <f t="shared" si="9"/>
        <v>170.50948282749778</v>
      </c>
      <c r="F76">
        <f t="shared" si="10"/>
        <v>17.931999536123392</v>
      </c>
      <c r="G76" s="20">
        <f t="shared" si="11"/>
        <v>5.8725086672704885E-4</v>
      </c>
      <c r="I76" s="2">
        <v>0.80768952000000005</v>
      </c>
      <c r="J76">
        <v>205.10735299999999</v>
      </c>
      <c r="K76">
        <f t="shared" si="12"/>
        <v>203.64609445820275</v>
      </c>
      <c r="L76">
        <f t="shared" si="13"/>
        <v>2.135276525975383</v>
      </c>
      <c r="M76" s="20">
        <f t="shared" si="14"/>
        <v>5.0756499878304711E-5</v>
      </c>
      <c r="O76" s="2">
        <v>0.80643078000000001</v>
      </c>
      <c r="P76">
        <v>249.51901699999999</v>
      </c>
      <c r="Q76">
        <f t="shared" si="15"/>
        <v>246.4544605703833</v>
      </c>
      <c r="R76">
        <f t="shared" si="16"/>
        <v>9.3915061103049737</v>
      </c>
      <c r="S76" s="20">
        <f t="shared" si="17"/>
        <v>1.5084396648201782E-4</v>
      </c>
    </row>
    <row r="77" spans="3:19" x14ac:dyDescent="0.25">
      <c r="C77" s="2">
        <v>0.81050752000000004</v>
      </c>
      <c r="D77">
        <v>175.13395</v>
      </c>
      <c r="E77">
        <f t="shared" si="9"/>
        <v>170.85711618129179</v>
      </c>
      <c r="F77">
        <f t="shared" si="10"/>
        <v>18.29130751284627</v>
      </c>
      <c r="G77" s="20">
        <f t="shared" si="11"/>
        <v>5.9635390206992525E-4</v>
      </c>
      <c r="I77" s="2">
        <v>0.8118649</v>
      </c>
      <c r="J77">
        <v>205.57373899999999</v>
      </c>
      <c r="K77">
        <f t="shared" si="12"/>
        <v>204.26968951454205</v>
      </c>
      <c r="L77">
        <f t="shared" si="13"/>
        <v>1.7005450605231125</v>
      </c>
      <c r="M77" s="20">
        <f t="shared" si="14"/>
        <v>4.023952766708689E-5</v>
      </c>
      <c r="O77" s="2">
        <v>0.81031428000000005</v>
      </c>
      <c r="P77">
        <v>249.856166</v>
      </c>
      <c r="Q77">
        <f t="shared" si="15"/>
        <v>247.48891656383594</v>
      </c>
      <c r="R77">
        <f t="shared" si="16"/>
        <v>5.6038698930190547</v>
      </c>
      <c r="S77" s="20">
        <f t="shared" si="17"/>
        <v>8.9765178852878219E-5</v>
      </c>
    </row>
    <row r="78" spans="3:19" x14ac:dyDescent="0.25">
      <c r="C78" s="2">
        <v>0.81472469000000003</v>
      </c>
      <c r="D78">
        <v>175.53913299999999</v>
      </c>
      <c r="E78">
        <f t="shared" si="9"/>
        <v>171.28896688554531</v>
      </c>
      <c r="F78">
        <f t="shared" si="10"/>
        <v>18.063912000458842</v>
      </c>
      <c r="G78" s="20">
        <f t="shared" si="11"/>
        <v>5.8622442706869431E-4</v>
      </c>
      <c r="I78" s="2">
        <v>0.81603977999999999</v>
      </c>
      <c r="J78">
        <v>205.954037</v>
      </c>
      <c r="K78">
        <f t="shared" si="12"/>
        <v>205.01352888061126</v>
      </c>
      <c r="L78">
        <f t="shared" si="13"/>
        <v>0.88455552263614134</v>
      </c>
      <c r="M78" s="20">
        <f t="shared" si="14"/>
        <v>2.0853765228681983E-5</v>
      </c>
      <c r="O78" s="2">
        <v>0.81448971000000003</v>
      </c>
      <c r="P78">
        <v>250.33215899999999</v>
      </c>
      <c r="Q78">
        <f t="shared" si="15"/>
        <v>248.80310372150325</v>
      </c>
      <c r="R78">
        <f t="shared" si="16"/>
        <v>2.3380100446987484</v>
      </c>
      <c r="S78" s="20">
        <f t="shared" si="17"/>
        <v>3.7308954813690551E-5</v>
      </c>
    </row>
    <row r="79" spans="3:19" x14ac:dyDescent="0.25">
      <c r="C79" s="2">
        <v>0.81890041999999996</v>
      </c>
      <c r="D79">
        <v>176.06577899999999</v>
      </c>
      <c r="E79">
        <f t="shared" si="9"/>
        <v>171.81054886558979</v>
      </c>
      <c r="F79">
        <f t="shared" si="10"/>
        <v>18.10698349679263</v>
      </c>
      <c r="G79" s="20">
        <f t="shared" si="11"/>
        <v>5.8411209699194412E-4</v>
      </c>
      <c r="I79" s="2">
        <v>0.82021520000000003</v>
      </c>
      <c r="J79">
        <v>206.42903100000001</v>
      </c>
      <c r="K79">
        <f t="shared" si="12"/>
        <v>205.90158648140067</v>
      </c>
      <c r="L79">
        <f t="shared" si="13"/>
        <v>0.27819772020048805</v>
      </c>
      <c r="M79" s="20">
        <f t="shared" si="14"/>
        <v>6.5284791099902363E-6</v>
      </c>
      <c r="O79" s="2">
        <v>0.81837451000000005</v>
      </c>
      <c r="P79">
        <v>250.892135</v>
      </c>
      <c r="Q79">
        <f t="shared" si="15"/>
        <v>250.24344953077502</v>
      </c>
      <c r="R79">
        <f t="shared" si="16"/>
        <v>0.42079283798362233</v>
      </c>
      <c r="S79" s="20">
        <f t="shared" si="17"/>
        <v>6.684889686674136E-6</v>
      </c>
    </row>
    <row r="80" spans="3:19" x14ac:dyDescent="0.25">
      <c r="C80" s="2">
        <v>0.82336726000000005</v>
      </c>
      <c r="D80">
        <v>176.59253100000001</v>
      </c>
      <c r="E80">
        <f t="shared" si="9"/>
        <v>172.49448467110358</v>
      </c>
      <c r="F80">
        <f t="shared" si="10"/>
        <v>16.793983713781508</v>
      </c>
      <c r="G80" s="20">
        <f t="shared" si="11"/>
        <v>5.3852896316676448E-4</v>
      </c>
      <c r="I80" s="2">
        <v>0.82439013000000005</v>
      </c>
      <c r="J80">
        <v>206.817938</v>
      </c>
      <c r="K80">
        <f t="shared" si="12"/>
        <v>206.9610328152271</v>
      </c>
      <c r="L80">
        <f t="shared" si="13"/>
        <v>2.0476126144878301E-2</v>
      </c>
      <c r="M80" s="20">
        <f t="shared" si="14"/>
        <v>4.787087753185146E-7</v>
      </c>
      <c r="O80" s="2">
        <v>0.82225908000000003</v>
      </c>
      <c r="P80">
        <v>251.41206399999999</v>
      </c>
      <c r="Q80">
        <f t="shared" si="15"/>
        <v>251.9256539793393</v>
      </c>
      <c r="R80">
        <f t="shared" si="16"/>
        <v>0.26377466687775808</v>
      </c>
      <c r="S80" s="20">
        <f t="shared" si="17"/>
        <v>4.1731198375318153E-6</v>
      </c>
    </row>
    <row r="81" spans="3:19" x14ac:dyDescent="0.25">
      <c r="C81" s="2">
        <v>0.82754289000000003</v>
      </c>
      <c r="D81">
        <v>177.10195999999999</v>
      </c>
      <c r="E81">
        <f t="shared" si="9"/>
        <v>173.27564017254326</v>
      </c>
      <c r="F81">
        <f t="shared" si="10"/>
        <v>14.64072342198849</v>
      </c>
      <c r="G81" s="20">
        <f t="shared" si="11"/>
        <v>4.6678382803709014E-4</v>
      </c>
      <c r="I81" s="2">
        <v>0.82856560000000001</v>
      </c>
      <c r="J81">
        <v>207.30154099999999</v>
      </c>
      <c r="K81">
        <f t="shared" si="12"/>
        <v>208.22363137795912</v>
      </c>
      <c r="L81">
        <f t="shared" si="13"/>
        <v>0.85025066512482361</v>
      </c>
      <c r="M81" s="20">
        <f t="shared" si="14"/>
        <v>1.9785267181040538E-5</v>
      </c>
      <c r="O81" s="2">
        <v>0.82556214999999999</v>
      </c>
      <c r="P81">
        <v>252.05991299999999</v>
      </c>
      <c r="Q81">
        <f t="shared" si="15"/>
        <v>253.57267741585935</v>
      </c>
      <c r="R81">
        <f t="shared" si="16"/>
        <v>2.2884561778902839</v>
      </c>
      <c r="S81" s="20">
        <f t="shared" si="17"/>
        <v>3.6019280752710104E-5</v>
      </c>
    </row>
    <row r="82" spans="3:19" x14ac:dyDescent="0.25">
      <c r="C82" s="2">
        <v>0.83171806999999998</v>
      </c>
      <c r="D82">
        <v>177.53391099999999</v>
      </c>
      <c r="E82">
        <f t="shared" si="9"/>
        <v>174.22027478827439</v>
      </c>
      <c r="F82">
        <f t="shared" si="10"/>
        <v>10.980184943659147</v>
      </c>
      <c r="G82" s="20">
        <f t="shared" si="11"/>
        <v>3.4837502601509763E-4</v>
      </c>
      <c r="I82" s="2">
        <v>0.83274152999999995</v>
      </c>
      <c r="J82">
        <v>207.86262199999999</v>
      </c>
      <c r="K82">
        <f t="shared" si="12"/>
        <v>209.72570121220087</v>
      </c>
      <c r="L82">
        <f t="shared" si="13"/>
        <v>3.4710641509350779</v>
      </c>
      <c r="M82" s="20">
        <f t="shared" si="14"/>
        <v>8.0335932250680443E-5</v>
      </c>
      <c r="O82" s="2">
        <v>0.82886623999999998</v>
      </c>
      <c r="P82">
        <v>252.88293100000001</v>
      </c>
      <c r="Q82">
        <f t="shared" si="15"/>
        <v>255.44503268448469</v>
      </c>
      <c r="R82">
        <f t="shared" si="16"/>
        <v>6.5643650416392019</v>
      </c>
      <c r="S82" s="20">
        <f t="shared" si="17"/>
        <v>1.026487561180599E-4</v>
      </c>
    </row>
    <row r="83" spans="3:19" x14ac:dyDescent="0.25">
      <c r="C83" s="2">
        <v>0.83589500000000005</v>
      </c>
      <c r="D83">
        <v>178.26716500000001</v>
      </c>
      <c r="E83">
        <f t="shared" si="9"/>
        <v>175.35866243488354</v>
      </c>
      <c r="F83">
        <f t="shared" si="10"/>
        <v>8.4593871712890518</v>
      </c>
      <c r="G83" s="20">
        <f t="shared" si="11"/>
        <v>2.6619272768279483E-4</v>
      </c>
      <c r="I83" s="2">
        <v>0.83691726</v>
      </c>
      <c r="J83">
        <v>208.390266</v>
      </c>
      <c r="K83">
        <f t="shared" si="12"/>
        <v>211.50892423153772</v>
      </c>
      <c r="L83">
        <f t="shared" si="13"/>
        <v>9.7260291651379926</v>
      </c>
      <c r="M83" s="20">
        <f t="shared" si="14"/>
        <v>2.239652862055542E-4</v>
      </c>
      <c r="O83" s="2">
        <v>0.83188077000000005</v>
      </c>
      <c r="P83">
        <v>253.97470999999999</v>
      </c>
      <c r="Q83">
        <f t="shared" si="15"/>
        <v>257.37230164761093</v>
      </c>
      <c r="R83">
        <f t="shared" si="16"/>
        <v>11.543629003915605</v>
      </c>
      <c r="S83" s="20">
        <f t="shared" si="17"/>
        <v>1.7896224308170053E-4</v>
      </c>
    </row>
    <row r="84" spans="3:19" x14ac:dyDescent="0.25">
      <c r="C84" s="2">
        <v>0.83978094999999997</v>
      </c>
      <c r="D84">
        <v>179.02614</v>
      </c>
      <c r="E84">
        <f t="shared" si="9"/>
        <v>176.62113730407987</v>
      </c>
      <c r="F84">
        <f t="shared" si="10"/>
        <v>5.7840379673831022</v>
      </c>
      <c r="G84" s="20">
        <f t="shared" si="11"/>
        <v>1.8046718300038605E-4</v>
      </c>
      <c r="I84" s="2">
        <v>0.84051140000000002</v>
      </c>
      <c r="J84">
        <v>209.028614</v>
      </c>
      <c r="K84">
        <f t="shared" si="12"/>
        <v>213.30593350437627</v>
      </c>
      <c r="L84">
        <f t="shared" si="13"/>
        <v>18.295462142517621</v>
      </c>
      <c r="M84" s="20">
        <f t="shared" si="14"/>
        <v>4.1872790322900887E-4</v>
      </c>
      <c r="O84" s="2">
        <v>0.83480927999999999</v>
      </c>
      <c r="P84">
        <v>255.44145499999999</v>
      </c>
      <c r="Q84">
        <f t="shared" si="15"/>
        <v>259.46694498694546</v>
      </c>
      <c r="R84">
        <f t="shared" si="16"/>
        <v>16.204569634998265</v>
      </c>
      <c r="S84" s="20">
        <f t="shared" si="17"/>
        <v>2.4834461240801412E-4</v>
      </c>
    </row>
    <row r="85" spans="3:19" x14ac:dyDescent="0.25">
      <c r="C85" s="2">
        <v>0.84366781999999996</v>
      </c>
      <c r="D85">
        <v>179.94107</v>
      </c>
      <c r="E85">
        <f t="shared" si="9"/>
        <v>178.11205139811204</v>
      </c>
      <c r="F85">
        <f t="shared" si="10"/>
        <v>3.3453090460521602</v>
      </c>
      <c r="G85" s="20">
        <f t="shared" si="11"/>
        <v>1.0331791840218225E-4</v>
      </c>
      <c r="I85" s="2">
        <v>0.84410635000000001</v>
      </c>
      <c r="J85">
        <v>209.80769599999999</v>
      </c>
      <c r="K85">
        <f t="shared" si="12"/>
        <v>215.3836096350401</v>
      </c>
      <c r="L85">
        <f t="shared" si="13"/>
        <v>31.090812865426205</v>
      </c>
      <c r="M85" s="20">
        <f t="shared" si="14"/>
        <v>7.0630006720354848E-4</v>
      </c>
      <c r="O85" s="2">
        <v>0.83744951000000001</v>
      </c>
      <c r="P85">
        <v>256.957718</v>
      </c>
      <c r="Q85">
        <f t="shared" si="15"/>
        <v>261.56260062469005</v>
      </c>
      <c r="R85">
        <f t="shared" si="16"/>
        <v>21.204943987172314</v>
      </c>
      <c r="S85" s="20">
        <f t="shared" si="17"/>
        <v>3.2115434061995919E-4</v>
      </c>
    </row>
    <row r="86" spans="3:19" x14ac:dyDescent="0.25">
      <c r="C86" s="2">
        <v>0.84726407000000004</v>
      </c>
      <c r="D86">
        <v>180.94297900000001</v>
      </c>
      <c r="E86">
        <f t="shared" si="9"/>
        <v>179.72579592223531</v>
      </c>
      <c r="F86">
        <f t="shared" si="10"/>
        <v>1.4815346447967519</v>
      </c>
      <c r="G86" s="20">
        <f t="shared" si="11"/>
        <v>4.5251016487295088E-5</v>
      </c>
      <c r="I86" s="2">
        <v>0.84712103000000005</v>
      </c>
      <c r="J86">
        <v>210.923304</v>
      </c>
      <c r="K86">
        <f t="shared" si="12"/>
        <v>217.37206299387157</v>
      </c>
      <c r="L86">
        <f t="shared" si="13"/>
        <v>41.586492561039393</v>
      </c>
      <c r="M86" s="20">
        <f t="shared" si="14"/>
        <v>9.3476654718756735E-4</v>
      </c>
      <c r="O86" s="2">
        <v>0.83978695000000003</v>
      </c>
      <c r="P86">
        <v>258.41205500000001</v>
      </c>
      <c r="Q86">
        <f t="shared" si="15"/>
        <v>263.59746895274299</v>
      </c>
      <c r="R86">
        <f t="shared" si="16"/>
        <v>26.888517861301541</v>
      </c>
      <c r="S86" s="20">
        <f t="shared" si="17"/>
        <v>4.0266262863371363E-4</v>
      </c>
    </row>
    <row r="87" spans="3:19" x14ac:dyDescent="0.25">
      <c r="C87" s="2">
        <v>0.85086207999999997</v>
      </c>
      <c r="D87">
        <v>182.24619300000001</v>
      </c>
      <c r="E87">
        <f t="shared" si="9"/>
        <v>181.59921383016945</v>
      </c>
      <c r="F87">
        <f t="shared" si="10"/>
        <v>0.41858204619463862</v>
      </c>
      <c r="G87" s="20">
        <f t="shared" si="11"/>
        <v>1.2602701987096997E-5</v>
      </c>
      <c r="I87" s="2">
        <v>0.85004915999999997</v>
      </c>
      <c r="J87">
        <v>212.32587799999999</v>
      </c>
      <c r="K87">
        <f t="shared" si="12"/>
        <v>219.54656604047358</v>
      </c>
      <c r="L87">
        <f t="shared" si="13"/>
        <v>52.138335777838329</v>
      </c>
      <c r="M87" s="20">
        <f t="shared" si="14"/>
        <v>1.1565150997038054E-3</v>
      </c>
      <c r="O87" s="2">
        <v>0.84183494999999997</v>
      </c>
      <c r="P87">
        <v>260.15698600000002</v>
      </c>
      <c r="Q87">
        <f t="shared" si="15"/>
        <v>265.53070339346766</v>
      </c>
      <c r="R87">
        <f t="shared" si="16"/>
        <v>28.876838624856685</v>
      </c>
      <c r="S87" s="20">
        <f t="shared" si="17"/>
        <v>4.266567892877656E-4</v>
      </c>
    </row>
    <row r="88" spans="3:19" x14ac:dyDescent="0.25">
      <c r="C88" s="2">
        <v>0.85379015000000003</v>
      </c>
      <c r="D88">
        <v>183.637246</v>
      </c>
      <c r="E88">
        <f t="shared" si="9"/>
        <v>183.34090895988376</v>
      </c>
      <c r="F88">
        <f t="shared" si="10"/>
        <v>8.7815641344855325E-2</v>
      </c>
      <c r="G88" s="20">
        <f t="shared" si="11"/>
        <v>2.6040560953851559E-6</v>
      </c>
      <c r="I88" s="2">
        <v>0.85280175999999996</v>
      </c>
      <c r="J88">
        <v>213.88244</v>
      </c>
      <c r="K88">
        <f t="shared" si="12"/>
        <v>221.83569953840572</v>
      </c>
      <c r="L88">
        <f t="shared" si="13"/>
        <v>63.254337285241526</v>
      </c>
      <c r="M88" s="20">
        <f t="shared" si="14"/>
        <v>1.3827384837623246E-3</v>
      </c>
      <c r="O88" s="2">
        <v>0.84359183999999998</v>
      </c>
      <c r="P88">
        <v>261.90181000000001</v>
      </c>
      <c r="Q88">
        <f t="shared" si="15"/>
        <v>267.30936927785433</v>
      </c>
      <c r="R88">
        <f t="shared" si="16"/>
        <v>29.241697343508317</v>
      </c>
      <c r="S88" s="20">
        <f t="shared" si="17"/>
        <v>4.2631005697235392E-4</v>
      </c>
    </row>
    <row r="89" spans="3:19" x14ac:dyDescent="0.25">
      <c r="C89" s="2">
        <v>0.85653573999999999</v>
      </c>
      <c r="D89">
        <v>185.01697899999999</v>
      </c>
      <c r="E89">
        <f t="shared" si="9"/>
        <v>185.1733255134701</v>
      </c>
      <c r="F89">
        <f t="shared" si="10"/>
        <v>2.4444232274259868E-2</v>
      </c>
      <c r="G89" s="20">
        <f t="shared" si="11"/>
        <v>7.1409045983601991E-7</v>
      </c>
      <c r="I89" s="2">
        <v>0.85556984999999997</v>
      </c>
      <c r="J89">
        <v>215.82364999999999</v>
      </c>
      <c r="K89">
        <f t="shared" si="12"/>
        <v>224.40600339708345</v>
      </c>
      <c r="L89">
        <f t="shared" si="13"/>
        <v>73.656789832430107</v>
      </c>
      <c r="M89" s="20">
        <f t="shared" si="14"/>
        <v>1.5813016391043528E-3</v>
      </c>
      <c r="O89" s="2">
        <v>0.84510596999999998</v>
      </c>
      <c r="P89">
        <v>263.60548999999997</v>
      </c>
      <c r="Q89">
        <f t="shared" si="15"/>
        <v>268.93712643855139</v>
      </c>
      <c r="R89">
        <f t="shared" si="16"/>
        <v>28.4263471128892</v>
      </c>
      <c r="S89" s="20">
        <f t="shared" si="17"/>
        <v>4.0908367908987285E-4</v>
      </c>
    </row>
    <row r="90" spans="3:19" x14ac:dyDescent="0.25">
      <c r="C90" s="2">
        <v>0.85858120999999998</v>
      </c>
      <c r="D90">
        <v>186.325861</v>
      </c>
      <c r="E90">
        <f t="shared" si="9"/>
        <v>186.67713520583703</v>
      </c>
      <c r="F90">
        <f t="shared" si="10"/>
        <v>0.12339356768643561</v>
      </c>
      <c r="G90" s="20">
        <f t="shared" si="11"/>
        <v>3.5542358875702078E-6</v>
      </c>
      <c r="I90" s="2">
        <v>0.85788978999999999</v>
      </c>
      <c r="J90">
        <v>217.57561000000001</v>
      </c>
      <c r="K90">
        <f t="shared" si="12"/>
        <v>226.79113949786358</v>
      </c>
      <c r="L90">
        <f t="shared" si="13"/>
        <v>84.925983925993606</v>
      </c>
      <c r="M90" s="20">
        <f t="shared" si="14"/>
        <v>1.7939906183779839E-3</v>
      </c>
      <c r="O90" s="2">
        <v>0.84654147000000002</v>
      </c>
      <c r="P90">
        <v>265.57943599999999</v>
      </c>
      <c r="Q90">
        <f t="shared" si="15"/>
        <v>270.56615174018157</v>
      </c>
      <c r="R90">
        <f t="shared" si="16"/>
        <v>24.867333873374726</v>
      </c>
      <c r="S90" s="20">
        <f t="shared" si="17"/>
        <v>3.5256592558532556E-4</v>
      </c>
    </row>
    <row r="91" spans="3:19" x14ac:dyDescent="0.25">
      <c r="C91" s="2">
        <v>0.86034138000000004</v>
      </c>
      <c r="D91">
        <v>187.60900100000001</v>
      </c>
      <c r="E91">
        <f t="shared" si="9"/>
        <v>188.07463959962121</v>
      </c>
      <c r="F91">
        <f t="shared" si="10"/>
        <v>0.21681930545719305</v>
      </c>
      <c r="G91" s="20">
        <f t="shared" si="11"/>
        <v>6.1601403511556686E-6</v>
      </c>
      <c r="I91" s="2">
        <v>0.85993863999999998</v>
      </c>
      <c r="J91">
        <v>219.465889</v>
      </c>
      <c r="K91">
        <f t="shared" si="12"/>
        <v>229.09142340249727</v>
      </c>
      <c r="L91">
        <f t="shared" si="13"/>
        <v>92.650912533658399</v>
      </c>
      <c r="M91" s="20">
        <f t="shared" si="14"/>
        <v>1.9236038779833103E-3</v>
      </c>
      <c r="O91" s="2">
        <v>0.84757247000000002</v>
      </c>
      <c r="P91">
        <v>267.57427799999999</v>
      </c>
      <c r="Q91">
        <f t="shared" si="15"/>
        <v>271.79021727915324</v>
      </c>
      <c r="R91">
        <f t="shared" si="16"/>
        <v>17.7741440055072</v>
      </c>
      <c r="S91" s="20">
        <f t="shared" si="17"/>
        <v>2.4825612371738289E-4</v>
      </c>
    </row>
    <row r="92" spans="3:19" x14ac:dyDescent="0.25">
      <c r="C92" s="2">
        <v>0.86242567999999997</v>
      </c>
      <c r="D92">
        <v>189.53417999999999</v>
      </c>
      <c r="E92">
        <f t="shared" si="9"/>
        <v>189.86367860561472</v>
      </c>
      <c r="F92">
        <f t="shared" si="10"/>
        <v>0.10856933110205196</v>
      </c>
      <c r="G92" s="20">
        <f t="shared" si="11"/>
        <v>3.0222617923036416E-6</v>
      </c>
      <c r="I92" s="2">
        <v>0.86169552999999999</v>
      </c>
      <c r="J92">
        <v>221.210714</v>
      </c>
      <c r="K92">
        <f t="shared" si="12"/>
        <v>231.22234800104692</v>
      </c>
      <c r="L92">
        <f t="shared" si="13"/>
        <v>100.23281537091893</v>
      </c>
      <c r="M92" s="20">
        <f t="shared" si="14"/>
        <v>2.0483190970953294E-3</v>
      </c>
      <c r="O92" s="2">
        <v>0.84876876999999995</v>
      </c>
      <c r="P92">
        <v>269.675748</v>
      </c>
      <c r="Q92">
        <f t="shared" si="15"/>
        <v>273.26979476016339</v>
      </c>
      <c r="R92">
        <f t="shared" si="16"/>
        <v>12.917172114240989</v>
      </c>
      <c r="S92" s="20">
        <f t="shared" si="17"/>
        <v>1.776166449659395E-4</v>
      </c>
    </row>
    <row r="93" spans="3:19" x14ac:dyDescent="0.25">
      <c r="C93" s="2">
        <v>0.86490423999999999</v>
      </c>
      <c r="D93">
        <v>191.74914799999999</v>
      </c>
      <c r="E93">
        <f t="shared" si="9"/>
        <v>192.19832171215691</v>
      </c>
      <c r="F93">
        <f t="shared" si="10"/>
        <v>0.20175702369282775</v>
      </c>
      <c r="G93" s="20">
        <f t="shared" si="11"/>
        <v>5.4873388183808895E-6</v>
      </c>
      <c r="I93" s="2">
        <v>0.86303936000000003</v>
      </c>
      <c r="J93">
        <v>222.96072000000001</v>
      </c>
      <c r="K93">
        <f t="shared" si="12"/>
        <v>232.95898857130567</v>
      </c>
      <c r="L93">
        <f t="shared" si="13"/>
        <v>99.965374423958494</v>
      </c>
      <c r="M93" s="20">
        <f t="shared" si="14"/>
        <v>2.0109111430411286E-3</v>
      </c>
      <c r="O93" s="2">
        <v>0.85025865</v>
      </c>
      <c r="P93">
        <v>272.20014800000001</v>
      </c>
      <c r="Q93">
        <f t="shared" si="15"/>
        <v>275.20568535689546</v>
      </c>
      <c r="R93">
        <f t="shared" si="16"/>
        <v>9.0332548036940583</v>
      </c>
      <c r="S93" s="20">
        <f t="shared" si="17"/>
        <v>1.2191792055235333E-4</v>
      </c>
    </row>
    <row r="94" spans="3:19" x14ac:dyDescent="0.25">
      <c r="C94" s="2">
        <v>0.86681211999999996</v>
      </c>
      <c r="D94">
        <v>193.67531399999999</v>
      </c>
      <c r="E94">
        <f t="shared" si="9"/>
        <v>194.16399265531453</v>
      </c>
      <c r="F94">
        <f t="shared" si="10"/>
        <v>0.23880682816003104</v>
      </c>
      <c r="G94" s="20">
        <f t="shared" si="11"/>
        <v>6.3664627568263085E-6</v>
      </c>
      <c r="I94" s="2">
        <v>0.86446171999999999</v>
      </c>
      <c r="J94">
        <v>225.210252</v>
      </c>
      <c r="K94">
        <f t="shared" si="12"/>
        <v>234.90521888580201</v>
      </c>
      <c r="L94">
        <f t="shared" si="13"/>
        <v>93.992382916797666</v>
      </c>
      <c r="M94" s="20">
        <f t="shared" si="14"/>
        <v>1.8531746339284724E-3</v>
      </c>
      <c r="O94" s="2">
        <v>0.85135053000000005</v>
      </c>
      <c r="P94">
        <v>274.46466700000002</v>
      </c>
      <c r="Q94">
        <f t="shared" si="15"/>
        <v>276.6932824916081</v>
      </c>
      <c r="R94">
        <f t="shared" si="16"/>
        <v>4.966727009435532</v>
      </c>
      <c r="S94" s="20">
        <f t="shared" si="17"/>
        <v>6.5932174974721349E-5</v>
      </c>
    </row>
    <row r="95" spans="3:19" x14ac:dyDescent="0.25">
      <c r="C95" s="2">
        <v>0.86849348000000004</v>
      </c>
      <c r="D95">
        <v>195.83813499999999</v>
      </c>
      <c r="E95">
        <f t="shared" si="9"/>
        <v>196.02956904911446</v>
      </c>
      <c r="F95">
        <f t="shared" si="10"/>
        <v>3.6646995160358561E-2</v>
      </c>
      <c r="G95" s="20">
        <f t="shared" si="11"/>
        <v>9.555289324231617E-7</v>
      </c>
      <c r="I95" s="2">
        <v>0.86558866000000001</v>
      </c>
      <c r="J95">
        <v>227.39647500000001</v>
      </c>
      <c r="K95">
        <f t="shared" si="12"/>
        <v>236.53121868726879</v>
      </c>
      <c r="L95">
        <f t="shared" si="13"/>
        <v>83.443542232096846</v>
      </c>
      <c r="M95" s="20">
        <f t="shared" si="14"/>
        <v>1.6137092021511017E-3</v>
      </c>
      <c r="O95" s="2">
        <v>0.85231011000000001</v>
      </c>
      <c r="P95">
        <v>276.39680099999998</v>
      </c>
      <c r="Q95">
        <f t="shared" si="15"/>
        <v>278.05092812371765</v>
      </c>
      <c r="R95">
        <f t="shared" si="16"/>
        <v>2.7361365414184973</v>
      </c>
      <c r="S95" s="20">
        <f t="shared" si="17"/>
        <v>3.5815559644592186E-5</v>
      </c>
    </row>
    <row r="96" spans="3:19" x14ac:dyDescent="0.25">
      <c r="C96" s="2">
        <v>0.87028130999999997</v>
      </c>
      <c r="D96">
        <v>198.19038599999999</v>
      </c>
      <c r="E96">
        <f t="shared" si="9"/>
        <v>198.16245351397882</v>
      </c>
      <c r="F96">
        <f t="shared" si="10"/>
        <v>7.8022377532294671E-4</v>
      </c>
      <c r="G96" s="20">
        <f t="shared" si="11"/>
        <v>1.9863419432100486E-8</v>
      </c>
      <c r="I96" s="2">
        <v>0.86669068000000005</v>
      </c>
      <c r="J96">
        <v>229.82468800000001</v>
      </c>
      <c r="K96">
        <f t="shared" si="12"/>
        <v>238.1974961790329</v>
      </c>
      <c r="L96">
        <f t="shared" si="13"/>
        <v>70.103916802880008</v>
      </c>
      <c r="M96" s="20">
        <f t="shared" si="14"/>
        <v>1.3272383588710777E-3</v>
      </c>
      <c r="O96" s="2">
        <v>0.85340797999999995</v>
      </c>
      <c r="P96">
        <v>278.78588999999999</v>
      </c>
      <c r="Q96">
        <f t="shared" si="15"/>
        <v>279.66434169293575</v>
      </c>
      <c r="R96">
        <f t="shared" si="16"/>
        <v>0.77167737682169413</v>
      </c>
      <c r="S96" s="20">
        <f t="shared" si="17"/>
        <v>9.9287411765651452E-6</v>
      </c>
    </row>
    <row r="97" spans="3:19" x14ac:dyDescent="0.25">
      <c r="C97" s="2">
        <v>0.87206077000000004</v>
      </c>
      <c r="D97">
        <v>200.451244</v>
      </c>
      <c r="E97">
        <f t="shared" si="9"/>
        <v>200.45185927341481</v>
      </c>
      <c r="F97">
        <f t="shared" si="10"/>
        <v>3.7856137497051328E-7</v>
      </c>
      <c r="G97" s="20">
        <f t="shared" si="11"/>
        <v>9.4214725842383353E-12</v>
      </c>
      <c r="I97" s="2">
        <v>0.86783357000000005</v>
      </c>
      <c r="J97">
        <v>232.29334600000001</v>
      </c>
      <c r="K97">
        <f t="shared" si="12"/>
        <v>240.00982985557073</v>
      </c>
      <c r="L97">
        <f t="shared" si="13"/>
        <v>59.544123093283488</v>
      </c>
      <c r="M97" s="20">
        <f t="shared" si="14"/>
        <v>1.1034822821766736E-3</v>
      </c>
      <c r="O97" s="2">
        <v>0.85467903999999995</v>
      </c>
      <c r="P97">
        <v>281.499033</v>
      </c>
      <c r="Q97">
        <f t="shared" si="15"/>
        <v>281.61597991465879</v>
      </c>
      <c r="R97">
        <f t="shared" si="16"/>
        <v>1.3676580848211982E-2</v>
      </c>
      <c r="S97" s="20">
        <f t="shared" si="17"/>
        <v>1.7259321651545889E-7</v>
      </c>
    </row>
    <row r="98" spans="3:19" x14ac:dyDescent="0.25">
      <c r="C98" s="2">
        <v>0.87359816000000001</v>
      </c>
      <c r="D98">
        <v>202.758083</v>
      </c>
      <c r="E98">
        <f t="shared" si="9"/>
        <v>202.57586430612548</v>
      </c>
      <c r="F98">
        <f t="shared" si="10"/>
        <v>3.3203652397335165E-2</v>
      </c>
      <c r="G98" s="20">
        <f t="shared" si="11"/>
        <v>8.0766173150846869E-7</v>
      </c>
      <c r="I98" s="2">
        <v>0.86891037000000004</v>
      </c>
      <c r="J98">
        <v>234.81308100000001</v>
      </c>
      <c r="K98">
        <f t="shared" si="12"/>
        <v>241.80046661882034</v>
      </c>
      <c r="L98">
        <f t="shared" si="13"/>
        <v>48.823557786097112</v>
      </c>
      <c r="M98" s="20">
        <f t="shared" si="14"/>
        <v>8.8549242311458329E-4</v>
      </c>
      <c r="O98" s="2">
        <v>0.85557700000000003</v>
      </c>
      <c r="P98">
        <v>283.70561099999998</v>
      </c>
      <c r="Q98">
        <f t="shared" si="15"/>
        <v>283.05129418076507</v>
      </c>
      <c r="R98">
        <f t="shared" si="16"/>
        <v>0.42813049993368613</v>
      </c>
      <c r="S98" s="20">
        <f t="shared" si="17"/>
        <v>5.3191264852443595E-6</v>
      </c>
    </row>
    <row r="99" spans="3:19" x14ac:dyDescent="0.25">
      <c r="C99" s="2">
        <v>0.87479589999999996</v>
      </c>
      <c r="D99">
        <v>204.84880799999999</v>
      </c>
      <c r="E99">
        <f t="shared" si="9"/>
        <v>204.33234791840442</v>
      </c>
      <c r="F99">
        <f t="shared" si="10"/>
        <v>0.26673101588170073</v>
      </c>
      <c r="G99" s="20">
        <f t="shared" si="11"/>
        <v>6.3563329333631573E-6</v>
      </c>
      <c r="I99" s="2">
        <v>0.87001271999999996</v>
      </c>
      <c r="J99">
        <v>237.326663</v>
      </c>
      <c r="K99">
        <f t="shared" si="12"/>
        <v>243.72214688400845</v>
      </c>
      <c r="L99">
        <f t="shared" si="13"/>
        <v>40.902214110611887</v>
      </c>
      <c r="M99" s="20">
        <f t="shared" si="14"/>
        <v>7.2619583255182361E-4</v>
      </c>
      <c r="O99" s="2">
        <v>0.85642996000000005</v>
      </c>
      <c r="P99">
        <v>285.94133199999999</v>
      </c>
      <c r="Q99">
        <f t="shared" si="15"/>
        <v>284.45984417978843</v>
      </c>
      <c r="R99">
        <f t="shared" si="16"/>
        <v>2.194806161435185</v>
      </c>
      <c r="S99" s="20">
        <f t="shared" si="17"/>
        <v>2.6843695197092408E-5</v>
      </c>
    </row>
    <row r="100" spans="3:19" x14ac:dyDescent="0.25">
      <c r="C100" s="2">
        <v>0.87620993999999996</v>
      </c>
      <c r="D100">
        <v>207.274123</v>
      </c>
      <c r="E100">
        <f t="shared" si="9"/>
        <v>206.5299837903973</v>
      </c>
      <c r="F100">
        <f t="shared" si="10"/>
        <v>0.55374316326814199</v>
      </c>
      <c r="G100" s="20">
        <f t="shared" si="11"/>
        <v>1.2888969759879701E-5</v>
      </c>
      <c r="I100" s="2">
        <v>0.87132233999999997</v>
      </c>
      <c r="J100">
        <v>240.06984600000001</v>
      </c>
      <c r="K100">
        <f t="shared" si="12"/>
        <v>246.1291994898759</v>
      </c>
      <c r="L100">
        <f t="shared" si="13"/>
        <v>36.715764715271114</v>
      </c>
      <c r="M100" s="20">
        <f t="shared" si="14"/>
        <v>6.3705561857266789E-4</v>
      </c>
      <c r="O100" s="2">
        <v>0.85749500999999995</v>
      </c>
      <c r="P100">
        <v>288.56267500000001</v>
      </c>
      <c r="Q100">
        <f t="shared" si="15"/>
        <v>286.28284268698451</v>
      </c>
      <c r="R100">
        <f t="shared" si="16"/>
        <v>5.1976353754696234</v>
      </c>
      <c r="S100" s="20">
        <f t="shared" si="17"/>
        <v>6.2420249328200246E-5</v>
      </c>
    </row>
    <row r="101" spans="3:19" x14ac:dyDescent="0.25">
      <c r="C101" s="2">
        <v>0.8774246</v>
      </c>
      <c r="D101">
        <v>209.58212399999999</v>
      </c>
      <c r="E101">
        <f t="shared" si="9"/>
        <v>208.53322041337364</v>
      </c>
      <c r="F101">
        <f t="shared" si="10"/>
        <v>1.1001987340376254</v>
      </c>
      <c r="G101" s="20">
        <f t="shared" si="11"/>
        <v>2.5047400849801424E-5</v>
      </c>
      <c r="I101" s="2">
        <v>0.87216296999999998</v>
      </c>
      <c r="J101">
        <v>242.46143699999999</v>
      </c>
      <c r="K101">
        <f t="shared" si="12"/>
        <v>247.74966279358742</v>
      </c>
      <c r="L101">
        <f t="shared" si="13"/>
        <v>27.965332043963397</v>
      </c>
      <c r="M101" s="20">
        <f t="shared" si="14"/>
        <v>4.7570162032290186E-4</v>
      </c>
      <c r="O101" s="2">
        <v>0.85812648000000002</v>
      </c>
      <c r="P101">
        <v>291.09608100000003</v>
      </c>
      <c r="Q101">
        <f t="shared" si="15"/>
        <v>287.39858955191119</v>
      </c>
      <c r="R101">
        <f t="shared" si="16"/>
        <v>13.671443008690108</v>
      </c>
      <c r="S101" s="20">
        <f t="shared" si="17"/>
        <v>1.6133984640581052E-4</v>
      </c>
    </row>
    <row r="102" spans="3:19" x14ac:dyDescent="0.25">
      <c r="C102" s="2">
        <v>0.87862962</v>
      </c>
      <c r="D102">
        <v>211.78656000000001</v>
      </c>
      <c r="E102">
        <f t="shared" si="9"/>
        <v>210.63452617723925</v>
      </c>
      <c r="F102">
        <f t="shared" si="10"/>
        <v>1.3271819287847626</v>
      </c>
      <c r="G102" s="20">
        <f t="shared" si="11"/>
        <v>2.9589230231543818E-5</v>
      </c>
      <c r="I102" s="2">
        <v>0.87307961000000001</v>
      </c>
      <c r="J102">
        <v>245.13609099999999</v>
      </c>
      <c r="K102">
        <f t="shared" si="12"/>
        <v>249.58788800675975</v>
      </c>
      <c r="L102">
        <f t="shared" si="13"/>
        <v>19.818496589395174</v>
      </c>
      <c r="M102" s="20">
        <f t="shared" si="14"/>
        <v>3.2980420862537327E-4</v>
      </c>
      <c r="O102" s="2">
        <v>0.85892246999999999</v>
      </c>
      <c r="P102">
        <v>293.65314499999999</v>
      </c>
      <c r="Q102">
        <f t="shared" si="15"/>
        <v>288.84335201933106</v>
      </c>
      <c r="R102">
        <f t="shared" si="16"/>
        <v>23.134108516892116</v>
      </c>
      <c r="S102" s="20">
        <f t="shared" si="17"/>
        <v>2.6827700883188816E-4</v>
      </c>
    </row>
    <row r="103" spans="3:19" x14ac:dyDescent="0.25">
      <c r="C103" s="2">
        <v>0.87946818999999998</v>
      </c>
      <c r="D103">
        <v>213.823272</v>
      </c>
      <c r="E103">
        <f t="shared" si="9"/>
        <v>212.1685571476645</v>
      </c>
      <c r="F103">
        <f t="shared" si="10"/>
        <v>2.7380812425397023</v>
      </c>
      <c r="G103" s="20">
        <f t="shared" si="11"/>
        <v>5.9887528164085768E-5</v>
      </c>
      <c r="I103" s="2">
        <v>0.87404329000000003</v>
      </c>
      <c r="J103">
        <v>247.77212900000001</v>
      </c>
      <c r="K103">
        <f t="shared" si="12"/>
        <v>251.60498033390471</v>
      </c>
      <c r="L103">
        <f t="shared" si="13"/>
        <v>14.690749347815032</v>
      </c>
      <c r="M103" s="20">
        <f t="shared" si="14"/>
        <v>2.3929798617389254E-4</v>
      </c>
      <c r="O103" s="2">
        <v>0.85982057999999995</v>
      </c>
      <c r="P103">
        <v>295.88595700000002</v>
      </c>
      <c r="Q103">
        <f t="shared" si="15"/>
        <v>290.52652308002928</v>
      </c>
      <c r="R103">
        <f t="shared" si="16"/>
        <v>28.72353194253294</v>
      </c>
      <c r="S103" s="20">
        <f t="shared" si="17"/>
        <v>3.2808708419031533E-4</v>
      </c>
    </row>
    <row r="104" spans="3:19" x14ac:dyDescent="0.25">
      <c r="C104" s="2">
        <v>0.88067333999999997</v>
      </c>
      <c r="D104">
        <v>216.04935499999999</v>
      </c>
      <c r="E104">
        <f t="shared" si="9"/>
        <v>214.48390214067734</v>
      </c>
      <c r="F104">
        <f t="shared" si="10"/>
        <v>2.4506426547614524</v>
      </c>
      <c r="G104" s="20">
        <f t="shared" si="11"/>
        <v>5.2501781496219115E-5</v>
      </c>
      <c r="I104" s="2">
        <v>0.87500646000000004</v>
      </c>
      <c r="J104">
        <v>250.31933599999999</v>
      </c>
      <c r="K104">
        <f t="shared" si="12"/>
        <v>253.71267984399537</v>
      </c>
      <c r="L104">
        <f t="shared" si="13"/>
        <v>11.514782443581353</v>
      </c>
      <c r="M104" s="20">
        <f t="shared" si="14"/>
        <v>1.8376675254452976E-4</v>
      </c>
      <c r="O104" s="2">
        <v>0.86050972999999997</v>
      </c>
      <c r="P104">
        <v>298.066731</v>
      </c>
      <c r="Q104">
        <f t="shared" si="15"/>
        <v>291.85756062499377</v>
      </c>
      <c r="R104">
        <f t="shared" si="16"/>
        <v>38.553796745855102</v>
      </c>
      <c r="S104" s="20">
        <f t="shared" si="17"/>
        <v>4.3395045129401139E-4</v>
      </c>
    </row>
    <row r="105" spans="3:19" x14ac:dyDescent="0.25">
      <c r="C105" s="2">
        <v>0.88196551999999995</v>
      </c>
      <c r="D105">
        <v>218.59141399999999</v>
      </c>
      <c r="E105">
        <f t="shared" si="9"/>
        <v>217.12301338792213</v>
      </c>
      <c r="F105">
        <f t="shared" si="10"/>
        <v>2.156200357550627</v>
      </c>
      <c r="G105" s="20">
        <f t="shared" si="11"/>
        <v>4.512559225839797E-5</v>
      </c>
      <c r="I105" s="2">
        <v>0.87594300000000003</v>
      </c>
      <c r="J105">
        <v>252.94754900000001</v>
      </c>
      <c r="K105">
        <f t="shared" si="12"/>
        <v>255.85534167036644</v>
      </c>
      <c r="L105">
        <f t="shared" si="13"/>
        <v>8.4552582138367516</v>
      </c>
      <c r="M105" s="20">
        <f t="shared" si="14"/>
        <v>1.3214962159163266E-4</v>
      </c>
      <c r="O105" s="2">
        <v>0.86098803999999995</v>
      </c>
      <c r="P105">
        <v>299.69882899999999</v>
      </c>
      <c r="Q105">
        <f t="shared" si="15"/>
        <v>292.80215362657208</v>
      </c>
      <c r="R105">
        <f t="shared" si="16"/>
        <v>47.564131206447016</v>
      </c>
      <c r="S105" s="20">
        <f t="shared" si="17"/>
        <v>5.2955305319369054E-4</v>
      </c>
    </row>
    <row r="106" spans="3:19" x14ac:dyDescent="0.25">
      <c r="C106" s="2">
        <v>0.88304015999999996</v>
      </c>
      <c r="D106">
        <v>220.73808299999999</v>
      </c>
      <c r="E106">
        <f t="shared" si="9"/>
        <v>219.45215737037972</v>
      </c>
      <c r="F106">
        <f t="shared" si="10"/>
        <v>1.6536047249142773</v>
      </c>
      <c r="G106" s="20">
        <f t="shared" si="11"/>
        <v>3.393729091977776E-5</v>
      </c>
      <c r="I106" s="2">
        <v>0.87669847000000001</v>
      </c>
      <c r="J106">
        <v>255.86323999999999</v>
      </c>
      <c r="K106">
        <f t="shared" si="12"/>
        <v>257.65460392604422</v>
      </c>
      <c r="L106">
        <f t="shared" si="13"/>
        <v>3.2089847155325857</v>
      </c>
      <c r="M106" s="20">
        <f t="shared" si="14"/>
        <v>4.9017579109667415E-5</v>
      </c>
    </row>
    <row r="107" spans="3:19" x14ac:dyDescent="0.25">
      <c r="C107" s="2">
        <v>0.88384952999999999</v>
      </c>
      <c r="D107">
        <v>222.93245099999999</v>
      </c>
      <c r="E107">
        <f t="shared" si="9"/>
        <v>221.29347183703331</v>
      </c>
      <c r="F107">
        <f t="shared" si="10"/>
        <v>2.6862526966389506</v>
      </c>
      <c r="G107" s="20">
        <f t="shared" si="11"/>
        <v>5.405057056569434E-5</v>
      </c>
      <c r="I107" s="2">
        <v>0.87758077999999995</v>
      </c>
      <c r="J107">
        <v>258.48482100000001</v>
      </c>
      <c r="K107">
        <f t="shared" si="12"/>
        <v>259.84067473084394</v>
      </c>
      <c r="L107">
        <f t="shared" si="13"/>
        <v>1.8383393394434115</v>
      </c>
      <c r="M107" s="20">
        <f t="shared" si="14"/>
        <v>2.7514117697710601E-5</v>
      </c>
    </row>
    <row r="108" spans="3:19" x14ac:dyDescent="0.25">
      <c r="C108" s="2">
        <v>0.88462145000000003</v>
      </c>
      <c r="D108">
        <v>225.20872600000001</v>
      </c>
      <c r="E108">
        <f t="shared" si="9"/>
        <v>223.12424533736106</v>
      </c>
      <c r="F108">
        <f t="shared" si="10"/>
        <v>4.3450596329157269</v>
      </c>
      <c r="G108" s="20">
        <f t="shared" si="11"/>
        <v>8.5669318798886564E-5</v>
      </c>
      <c r="I108" s="2">
        <v>0.87819060000000004</v>
      </c>
      <c r="J108">
        <v>260.84310900000003</v>
      </c>
      <c r="K108">
        <f t="shared" si="12"/>
        <v>261.4076935852849</v>
      </c>
      <c r="L108">
        <f t="shared" si="13"/>
        <v>0.31875575394129602</v>
      </c>
      <c r="M108" s="20">
        <f t="shared" si="14"/>
        <v>4.6848889101553438E-6</v>
      </c>
    </row>
    <row r="109" spans="3:19" x14ac:dyDescent="0.25">
      <c r="C109" s="2">
        <v>0.88558334999999999</v>
      </c>
      <c r="D109">
        <v>227.53828300000001</v>
      </c>
      <c r="E109">
        <f t="shared" si="9"/>
        <v>225.51478363267518</v>
      </c>
      <c r="F109">
        <f t="shared" si="10"/>
        <v>4.0945496895639923</v>
      </c>
      <c r="G109" s="20">
        <f t="shared" si="11"/>
        <v>7.9085559731960331E-5</v>
      </c>
      <c r="I109" s="2">
        <v>0.87870614999999996</v>
      </c>
      <c r="J109">
        <v>263.24450899999999</v>
      </c>
      <c r="K109">
        <f t="shared" si="12"/>
        <v>262.76990479325093</v>
      </c>
      <c r="L109">
        <f t="shared" si="13"/>
        <v>0.22524915306390778</v>
      </c>
      <c r="M109" s="20">
        <f t="shared" si="14"/>
        <v>3.2504577445042032E-6</v>
      </c>
    </row>
    <row r="110" spans="3:19" x14ac:dyDescent="0.25">
      <c r="C110" s="2">
        <v>0.88654591999999999</v>
      </c>
      <c r="D110">
        <v>229.98492899999999</v>
      </c>
      <c r="E110">
        <f t="shared" si="9"/>
        <v>228.03768787863245</v>
      </c>
      <c r="F110">
        <f t="shared" si="10"/>
        <v>3.7917479847447146</v>
      </c>
      <c r="G110" s="20">
        <f t="shared" si="11"/>
        <v>7.1687050102208603E-5</v>
      </c>
      <c r="I110" s="2">
        <v>0.87947114999999998</v>
      </c>
      <c r="J110">
        <v>265.62641500000001</v>
      </c>
      <c r="K110">
        <f t="shared" si="12"/>
        <v>264.85727591421607</v>
      </c>
      <c r="L110">
        <f t="shared" si="13"/>
        <v>0.59157493328054545</v>
      </c>
      <c r="M110" s="20">
        <f t="shared" si="14"/>
        <v>8.3843083426560341E-6</v>
      </c>
    </row>
    <row r="111" spans="3:19" x14ac:dyDescent="0.25">
      <c r="C111" s="2">
        <v>0.8875092</v>
      </c>
      <c r="D111">
        <v>232.551523</v>
      </c>
      <c r="E111">
        <f t="shared" si="9"/>
        <v>230.70470487200555</v>
      </c>
      <c r="F111">
        <f t="shared" si="10"/>
        <v>3.410737197888936</v>
      </c>
      <c r="G111" s="20">
        <f t="shared" si="11"/>
        <v>6.3068119452661711E-5</v>
      </c>
      <c r="I111" s="2">
        <v>0.88006591999999995</v>
      </c>
      <c r="J111">
        <v>268.03432400000003</v>
      </c>
      <c r="K111">
        <f t="shared" si="12"/>
        <v>266.53717595819762</v>
      </c>
      <c r="L111">
        <f t="shared" si="13"/>
        <v>2.2414522590727737</v>
      </c>
      <c r="M111" s="20">
        <f t="shared" si="14"/>
        <v>3.1199574279222399E-5</v>
      </c>
    </row>
    <row r="112" spans="3:19" x14ac:dyDescent="0.25">
      <c r="C112" s="2">
        <v>0.88828112999999997</v>
      </c>
      <c r="D112">
        <v>234.830656</v>
      </c>
      <c r="E112">
        <f t="shared" si="9"/>
        <v>232.95328890482313</v>
      </c>
      <c r="F112">
        <f t="shared" si="10"/>
        <v>3.5245072100528736</v>
      </c>
      <c r="G112" s="20">
        <f t="shared" si="11"/>
        <v>6.3912943698672016E-5</v>
      </c>
      <c r="I112" s="2">
        <v>0.88071215000000003</v>
      </c>
      <c r="J112">
        <v>270.44139899999999</v>
      </c>
      <c r="K112">
        <f t="shared" si="12"/>
        <v>268.42177983713941</v>
      </c>
      <c r="L112">
        <f t="shared" si="13"/>
        <v>4.0788615629936658</v>
      </c>
      <c r="M112" s="20">
        <f t="shared" si="14"/>
        <v>5.5768969259700277E-5</v>
      </c>
    </row>
    <row r="113" spans="3:13" x14ac:dyDescent="0.25">
      <c r="C113" s="2">
        <v>0.88895226000000005</v>
      </c>
      <c r="D113">
        <v>237.22008099999999</v>
      </c>
      <c r="E113">
        <f t="shared" si="9"/>
        <v>234.99501380062475</v>
      </c>
      <c r="F113">
        <f t="shared" si="10"/>
        <v>4.9509240417356013</v>
      </c>
      <c r="G113" s="20">
        <f t="shared" si="11"/>
        <v>8.7979879660004661E-5</v>
      </c>
      <c r="I113" s="2">
        <v>0.88116843</v>
      </c>
      <c r="J113">
        <v>273.16044599999998</v>
      </c>
      <c r="K113">
        <f t="shared" si="12"/>
        <v>269.7912625394751</v>
      </c>
      <c r="L113">
        <f t="shared" si="13"/>
        <v>11.351397190674406</v>
      </c>
      <c r="M113" s="20">
        <f t="shared" si="14"/>
        <v>1.5212958965601594E-4</v>
      </c>
    </row>
    <row r="114" spans="3:13" x14ac:dyDescent="0.25">
      <c r="C114" s="2">
        <v>0.88985179000000003</v>
      </c>
      <c r="D114">
        <v>239.69752299999999</v>
      </c>
      <c r="E114">
        <f t="shared" si="9"/>
        <v>237.86813314774435</v>
      </c>
      <c r="F114">
        <f t="shared" si="10"/>
        <v>3.3466672315359296</v>
      </c>
      <c r="G114" s="20">
        <f t="shared" si="11"/>
        <v>5.8248592966499777E-5</v>
      </c>
      <c r="I114" s="2">
        <v>0.88186394000000001</v>
      </c>
      <c r="J114">
        <v>275.75716299999999</v>
      </c>
      <c r="K114">
        <f t="shared" si="12"/>
        <v>271.94348596126486</v>
      </c>
      <c r="L114">
        <f t="shared" si="13"/>
        <v>14.544132555775597</v>
      </c>
      <c r="M114" s="20">
        <f t="shared" si="14"/>
        <v>1.9126443386158768E-4</v>
      </c>
    </row>
    <row r="115" spans="3:13" x14ac:dyDescent="0.25">
      <c r="C115" s="2">
        <v>0.89068756999999998</v>
      </c>
      <c r="D115">
        <v>242.08385100000001</v>
      </c>
      <c r="E115">
        <f t="shared" si="9"/>
        <v>240.68962243767191</v>
      </c>
      <c r="F115">
        <f t="shared" si="10"/>
        <v>1.9438732840114672</v>
      </c>
      <c r="G115" s="20">
        <f t="shared" si="11"/>
        <v>3.316930045346077E-5</v>
      </c>
      <c r="I115" s="2">
        <v>0.88249233000000005</v>
      </c>
      <c r="J115">
        <v>278.462039</v>
      </c>
      <c r="K115">
        <f t="shared" si="12"/>
        <v>273.95838137954797</v>
      </c>
      <c r="L115">
        <f t="shared" si="13"/>
        <v>20.282931962255656</v>
      </c>
      <c r="M115" s="20">
        <f t="shared" si="14"/>
        <v>2.6157650701772025E-4</v>
      </c>
    </row>
    <row r="116" spans="3:13" x14ac:dyDescent="0.25">
      <c r="C116" s="2">
        <v>0.89149372000000005</v>
      </c>
      <c r="D116">
        <v>244.39532</v>
      </c>
      <c r="E116">
        <f t="shared" si="9"/>
        <v>243.56265288925263</v>
      </c>
      <c r="F116">
        <f t="shared" si="10"/>
        <v>0.69333451732036588</v>
      </c>
      <c r="G116" s="20">
        <f t="shared" si="11"/>
        <v>1.1607990699021726E-5</v>
      </c>
      <c r="I116" s="2">
        <v>0.88323949999999996</v>
      </c>
      <c r="J116">
        <v>281.03639600000002</v>
      </c>
      <c r="K116">
        <f t="shared" si="12"/>
        <v>276.44596796835668</v>
      </c>
      <c r="L116">
        <f t="shared" si="13"/>
        <v>21.072029513696961</v>
      </c>
      <c r="M116" s="20">
        <f t="shared" si="14"/>
        <v>2.6679717763877857E-4</v>
      </c>
    </row>
    <row r="117" spans="3:13" x14ac:dyDescent="0.25">
      <c r="C117" s="2">
        <v>0.89225935000000001</v>
      </c>
      <c r="D117">
        <v>246.88575399999999</v>
      </c>
      <c r="E117">
        <f t="shared" si="9"/>
        <v>246.44166925698468</v>
      </c>
      <c r="F117">
        <f t="shared" si="10"/>
        <v>0.19721125897897382</v>
      </c>
      <c r="G117" s="20">
        <f t="shared" si="11"/>
        <v>3.2354868891126621E-6</v>
      </c>
      <c r="I117" s="2">
        <v>0.88395164000000004</v>
      </c>
      <c r="J117">
        <v>283.64660700000002</v>
      </c>
      <c r="K117">
        <f t="shared" si="12"/>
        <v>278.91518811058637</v>
      </c>
      <c r="L117">
        <f t="shared" si="13"/>
        <v>22.386324707100265</v>
      </c>
      <c r="M117" s="20">
        <f t="shared" si="14"/>
        <v>2.7824515641544287E-4</v>
      </c>
    </row>
    <row r="118" spans="3:13" x14ac:dyDescent="0.25">
      <c r="C118" s="2">
        <v>0.89291624000000003</v>
      </c>
      <c r="D118">
        <v>249.10534000000001</v>
      </c>
      <c r="E118">
        <f t="shared" si="9"/>
        <v>249.0388117640374</v>
      </c>
      <c r="F118">
        <f t="shared" si="10"/>
        <v>4.4260061802963947E-3</v>
      </c>
      <c r="G118" s="20">
        <f t="shared" si="11"/>
        <v>7.1325683327429295E-8</v>
      </c>
      <c r="I118" s="2">
        <v>0.88440291999999998</v>
      </c>
      <c r="J118">
        <v>286.07355200000001</v>
      </c>
      <c r="K118">
        <f t="shared" si="12"/>
        <v>280.53225971927111</v>
      </c>
      <c r="L118">
        <f t="shared" si="13"/>
        <v>30.705920140465654</v>
      </c>
      <c r="M118" s="20">
        <f t="shared" si="14"/>
        <v>3.7520334309325347E-4</v>
      </c>
    </row>
    <row r="119" spans="3:13" x14ac:dyDescent="0.25">
      <c r="C119" s="2">
        <v>0.89331179000000005</v>
      </c>
      <c r="D119">
        <v>251.88997499999999</v>
      </c>
      <c r="E119">
        <f t="shared" si="9"/>
        <v>250.66343410900049</v>
      </c>
      <c r="F119">
        <f t="shared" si="10"/>
        <v>1.5044025572938515</v>
      </c>
      <c r="G119" s="20">
        <f t="shared" si="11"/>
        <v>2.3710586481690393E-5</v>
      </c>
      <c r="I119" s="2">
        <v>0.88490367000000003</v>
      </c>
      <c r="J119">
        <v>288.83035000000001</v>
      </c>
      <c r="K119">
        <f t="shared" si="12"/>
        <v>282.37641362905651</v>
      </c>
      <c r="L119">
        <f t="shared" si="13"/>
        <v>41.653294680187294</v>
      </c>
      <c r="M119" s="20">
        <f t="shared" si="14"/>
        <v>4.9930245998650209E-4</v>
      </c>
    </row>
    <row r="120" spans="3:13" x14ac:dyDescent="0.25">
      <c r="C120" s="2">
        <v>0.89408586000000001</v>
      </c>
      <c r="D120">
        <v>254.535563</v>
      </c>
      <c r="E120">
        <f t="shared" si="9"/>
        <v>253.9849600980879</v>
      </c>
      <c r="F120">
        <f t="shared" si="10"/>
        <v>0.3031635555940258</v>
      </c>
      <c r="G120" s="20">
        <f t="shared" si="11"/>
        <v>4.6792909889440209E-6</v>
      </c>
      <c r="I120" s="2">
        <v>0.88541095999999997</v>
      </c>
      <c r="J120">
        <v>291.26277599999997</v>
      </c>
      <c r="K120">
        <f t="shared" si="12"/>
        <v>284.30039642814222</v>
      </c>
      <c r="L120">
        <f t="shared" si="13"/>
        <v>48.474729302622144</v>
      </c>
      <c r="M120" s="20">
        <f t="shared" si="14"/>
        <v>5.7140682540720406E-4</v>
      </c>
    </row>
    <row r="121" spans="3:13" x14ac:dyDescent="0.25">
      <c r="C121" s="2">
        <v>0.89477357000000002</v>
      </c>
      <c r="D121">
        <v>257.500225</v>
      </c>
      <c r="E121">
        <f t="shared" si="9"/>
        <v>257.10662844896672</v>
      </c>
      <c r="F121">
        <f t="shared" si="10"/>
        <v>0.15491824498529613</v>
      </c>
      <c r="G121" s="20">
        <f t="shared" si="11"/>
        <v>2.3364007805408607E-6</v>
      </c>
      <c r="I121" s="2">
        <v>0.88596774</v>
      </c>
      <c r="J121">
        <v>293.55804000000001</v>
      </c>
      <c r="K121">
        <f t="shared" si="12"/>
        <v>286.47971592449778</v>
      </c>
      <c r="L121">
        <f t="shared" si="13"/>
        <v>50.102671717834404</v>
      </c>
      <c r="M121" s="20">
        <f t="shared" si="14"/>
        <v>5.813971873206258E-4</v>
      </c>
    </row>
    <row r="122" spans="3:13" x14ac:dyDescent="0.25">
      <c r="C122" s="2">
        <v>0.89525432999999999</v>
      </c>
      <c r="D122">
        <v>259.76978200000002</v>
      </c>
      <c r="E122">
        <f t="shared" si="9"/>
        <v>259.39261352358074</v>
      </c>
      <c r="F122">
        <f t="shared" si="10"/>
        <v>0.14225605960444515</v>
      </c>
      <c r="G122" s="20">
        <f t="shared" si="11"/>
        <v>2.108111197463953E-6</v>
      </c>
      <c r="I122" s="2">
        <v>0.88618445000000001</v>
      </c>
      <c r="J122">
        <v>295.92806200000001</v>
      </c>
      <c r="K122">
        <f t="shared" si="12"/>
        <v>287.34783675966526</v>
      </c>
      <c r="L122">
        <f t="shared" si="13"/>
        <v>73.620265174877602</v>
      </c>
      <c r="M122" s="20">
        <f t="shared" si="14"/>
        <v>8.4066908609796193E-4</v>
      </c>
    </row>
    <row r="123" spans="3:13" x14ac:dyDescent="0.25">
      <c r="C123" s="2">
        <v>0.89570088000000003</v>
      </c>
      <c r="D123">
        <v>261.63004699999999</v>
      </c>
      <c r="E123">
        <f t="shared" si="9"/>
        <v>261.59807413518189</v>
      </c>
      <c r="F123">
        <f t="shared" si="10"/>
        <v>1.0222640846765762E-3</v>
      </c>
      <c r="G123" s="20">
        <f t="shared" si="11"/>
        <v>1.4934402932700849E-8</v>
      </c>
      <c r="I123" s="2">
        <v>0.88654644999999999</v>
      </c>
      <c r="J123">
        <v>298.1728</v>
      </c>
      <c r="K123">
        <f t="shared" si="12"/>
        <v>288.82370473564606</v>
      </c>
      <c r="L123">
        <f t="shared" si="13"/>
        <v>87.405582261965165</v>
      </c>
      <c r="M123" s="20">
        <f t="shared" si="14"/>
        <v>9.8311228494097442E-4</v>
      </c>
    </row>
    <row r="124" spans="3:13" x14ac:dyDescent="0.25">
      <c r="C124" s="2">
        <v>0.89603551999999997</v>
      </c>
      <c r="D124">
        <v>263.63881900000001</v>
      </c>
      <c r="E124">
        <f t="shared" si="9"/>
        <v>263.3057637505097</v>
      </c>
      <c r="F124">
        <f t="shared" si="10"/>
        <v>0.11092579921305565</v>
      </c>
      <c r="G124" s="20">
        <f t="shared" si="11"/>
        <v>1.5959300472844909E-6</v>
      </c>
      <c r="I124" s="2">
        <v>0.88690038000000004</v>
      </c>
      <c r="J124">
        <v>300.14429100000001</v>
      </c>
      <c r="K124">
        <f t="shared" si="12"/>
        <v>290.29870446920734</v>
      </c>
      <c r="L124">
        <f t="shared" si="13"/>
        <v>96.935574135326107</v>
      </c>
      <c r="M124" s="20">
        <f t="shared" si="14"/>
        <v>1.0760266128774251E-3</v>
      </c>
    </row>
    <row r="125" spans="3:13" x14ac:dyDescent="0.25">
      <c r="C125" s="2">
        <v>0.89660021000000001</v>
      </c>
      <c r="D125">
        <v>265.84566799999999</v>
      </c>
      <c r="E125">
        <f t="shared" si="9"/>
        <v>266.30113297369883</v>
      </c>
      <c r="F125">
        <f t="shared" si="10"/>
        <v>0.20744834226648329</v>
      </c>
      <c r="G125" s="20">
        <f t="shared" si="11"/>
        <v>2.935288500075429E-6</v>
      </c>
    </row>
    <row r="126" spans="3:13" x14ac:dyDescent="0.25">
      <c r="C126" s="2">
        <v>0.89693442000000001</v>
      </c>
      <c r="D126">
        <v>268.02435100000002</v>
      </c>
      <c r="E126">
        <f t="shared" si="9"/>
        <v>268.14532995939948</v>
      </c>
      <c r="F126">
        <f t="shared" si="10"/>
        <v>1.4635908617374127E-2</v>
      </c>
      <c r="G126" s="20">
        <f t="shared" si="11"/>
        <v>2.0373759865389913E-7</v>
      </c>
    </row>
    <row r="127" spans="3:13" x14ac:dyDescent="0.25">
      <c r="C127" s="2">
        <v>0.89730098999999997</v>
      </c>
      <c r="D127">
        <v>270.38167399999998</v>
      </c>
      <c r="E127">
        <f t="shared" si="9"/>
        <v>270.23307124225539</v>
      </c>
      <c r="F127">
        <f t="shared" si="10"/>
        <v>2.2082779609295482E-2</v>
      </c>
      <c r="G127" s="20">
        <f t="shared" si="11"/>
        <v>3.0206418356209141E-7</v>
      </c>
    </row>
    <row r="128" spans="3:13" x14ac:dyDescent="0.25">
      <c r="C128" s="2">
        <v>0.89779653999999998</v>
      </c>
      <c r="D128">
        <v>272.916831</v>
      </c>
      <c r="E128">
        <f t="shared" si="9"/>
        <v>273.17024126897485</v>
      </c>
      <c r="F128">
        <f t="shared" si="10"/>
        <v>6.4216764421904063E-2</v>
      </c>
      <c r="G128" s="20">
        <f t="shared" si="11"/>
        <v>8.6215982197562168E-7</v>
      </c>
    </row>
    <row r="129" spans="3:7" x14ac:dyDescent="0.25">
      <c r="C129" s="2">
        <v>0.89817451999999998</v>
      </c>
      <c r="D129">
        <v>274.95921099999998</v>
      </c>
      <c r="E129">
        <f t="shared" si="9"/>
        <v>275.50523031200322</v>
      </c>
      <c r="F129">
        <f t="shared" si="10"/>
        <v>0.29813708908049003</v>
      </c>
      <c r="G129" s="20">
        <f t="shared" si="11"/>
        <v>3.943478351282197E-6</v>
      </c>
    </row>
    <row r="130" spans="3:7" x14ac:dyDescent="0.25">
      <c r="C130" s="2">
        <v>0.89868323999999999</v>
      </c>
      <c r="D130">
        <v>277.48129899999998</v>
      </c>
      <c r="E130">
        <f t="shared" si="9"/>
        <v>278.78711980952789</v>
      </c>
      <c r="F130">
        <f t="shared" si="10"/>
        <v>1.7051679865961407</v>
      </c>
      <c r="G130" s="20">
        <f t="shared" si="11"/>
        <v>2.2146226257626741E-5</v>
      </c>
    </row>
    <row r="131" spans="3:7" x14ac:dyDescent="0.25">
      <c r="C131" s="2">
        <v>0.89906275999999996</v>
      </c>
      <c r="D131">
        <v>279.787823</v>
      </c>
      <c r="E131">
        <f t="shared" si="9"/>
        <v>281.34706757410402</v>
      </c>
      <c r="F131">
        <f t="shared" si="10"/>
        <v>2.4312436418728072</v>
      </c>
      <c r="G131" s="20">
        <f t="shared" si="11"/>
        <v>3.1057812571908134E-5</v>
      </c>
    </row>
    <row r="132" spans="3:7" x14ac:dyDescent="0.25">
      <c r="C132" s="2">
        <v>0.89951879999999995</v>
      </c>
      <c r="D132">
        <v>282.10382399999997</v>
      </c>
      <c r="E132">
        <f t="shared" ref="E132:E140" si="18">IF(C132&lt;F$1,$W$5+D$1^2*$W$4/((-$W$6*(C132/E$1-1)^$W$7+1)),$W$5+20*10^4*(C132-F$1)^4+D$1^2*$W$4/((-$W$6*(C132/E$1-1)^$W$7+1)))</f>
        <v>284.55921109156503</v>
      </c>
      <c r="F132">
        <f t="shared" ref="F132:F140" si="19">(E132-D132)^2</f>
        <v>6.0289257694243137</v>
      </c>
      <c r="G132" s="20">
        <f t="shared" ref="G132:G140" si="20">((E132-D132)/D132)^2</f>
        <v>7.5756864319009536E-5</v>
      </c>
    </row>
    <row r="133" spans="3:7" x14ac:dyDescent="0.25">
      <c r="C133" s="2">
        <v>0.89992161999999998</v>
      </c>
      <c r="D133">
        <v>284.79365899999999</v>
      </c>
      <c r="E133">
        <f t="shared" si="18"/>
        <v>287.52925184112081</v>
      </c>
      <c r="F133">
        <f t="shared" si="19"/>
        <v>7.4834681923914781</v>
      </c>
      <c r="G133" s="20">
        <f t="shared" si="20"/>
        <v>9.2266126023975679E-5</v>
      </c>
    </row>
    <row r="134" spans="3:7" x14ac:dyDescent="0.25">
      <c r="C134" s="2">
        <v>0.89995053000000003</v>
      </c>
      <c r="D134">
        <v>286.81245100000001</v>
      </c>
      <c r="E134">
        <f t="shared" si="18"/>
        <v>287.7474558870199</v>
      </c>
      <c r="F134">
        <f t="shared" si="19"/>
        <v>0.87423413875107003</v>
      </c>
      <c r="G134" s="20">
        <f t="shared" si="20"/>
        <v>1.062751581579655E-5</v>
      </c>
    </row>
    <row r="135" spans="3:7" x14ac:dyDescent="0.25">
      <c r="C135" s="2">
        <v>0.90035788000000005</v>
      </c>
      <c r="D135">
        <v>289.34889900000002</v>
      </c>
      <c r="E135">
        <f t="shared" si="18"/>
        <v>290.89763157993423</v>
      </c>
      <c r="F135">
        <f t="shared" si="19"/>
        <v>2.3985726041496749</v>
      </c>
      <c r="G135" s="20">
        <f t="shared" si="20"/>
        <v>2.8648982401272945E-5</v>
      </c>
    </row>
    <row r="136" spans="3:7" x14ac:dyDescent="0.25">
      <c r="C136" s="2">
        <v>0.90057275000000003</v>
      </c>
      <c r="D136">
        <v>291.40444200000002</v>
      </c>
      <c r="E136">
        <f t="shared" si="18"/>
        <v>292.6185302241434</v>
      </c>
      <c r="F136">
        <f t="shared" si="19"/>
        <v>1.4740102160036297</v>
      </c>
      <c r="G136" s="20">
        <f t="shared" si="20"/>
        <v>1.7358338704678795E-5</v>
      </c>
    </row>
    <row r="137" spans="3:7" x14ac:dyDescent="0.25">
      <c r="C137" s="2">
        <v>0.90093767999999996</v>
      </c>
      <c r="D137">
        <v>293.47891499999997</v>
      </c>
      <c r="E137">
        <f t="shared" si="18"/>
        <v>295.6410200298821</v>
      </c>
      <c r="F137">
        <f t="shared" si="19"/>
        <v>4.6746981602415953</v>
      </c>
      <c r="G137" s="20">
        <f t="shared" si="20"/>
        <v>5.4274991563186169E-5</v>
      </c>
    </row>
    <row r="138" spans="3:7" x14ac:dyDescent="0.25">
      <c r="C138" s="2">
        <v>0.90113909999999997</v>
      </c>
      <c r="D138">
        <v>295.64365099999998</v>
      </c>
      <c r="E138">
        <f t="shared" si="18"/>
        <v>297.36581239551299</v>
      </c>
      <c r="F138">
        <f t="shared" si="19"/>
        <v>2.9658398721953265</v>
      </c>
      <c r="G138" s="20">
        <f t="shared" si="20"/>
        <v>3.3932088082207787E-5</v>
      </c>
    </row>
    <row r="139" spans="3:7" x14ac:dyDescent="0.25">
      <c r="C139" s="2">
        <v>0.90144206999999998</v>
      </c>
      <c r="D139">
        <v>297.67864500000002</v>
      </c>
      <c r="E139">
        <f t="shared" si="18"/>
        <v>300.04039894481161</v>
      </c>
      <c r="F139">
        <f t="shared" si="19"/>
        <v>5.5778816958331365</v>
      </c>
      <c r="G139" s="20">
        <f t="shared" si="20"/>
        <v>6.2946840811933238E-5</v>
      </c>
    </row>
    <row r="140" spans="3:7" x14ac:dyDescent="0.25">
      <c r="C140" s="2">
        <v>0.90174504</v>
      </c>
      <c r="D140">
        <v>299.713639</v>
      </c>
      <c r="E140">
        <f t="shared" si="18"/>
        <v>302.81670831891523</v>
      </c>
      <c r="F140">
        <f t="shared" si="19"/>
        <v>9.6290391979930394</v>
      </c>
      <c r="G140" s="20">
        <f t="shared" si="20"/>
        <v>1.0719386770783556E-4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77893-8F96-F042-B7DB-DBF112FF9584}">
  <dimension ref="A1:BK109"/>
  <sheetViews>
    <sheetView topLeftCell="AG1" zoomScaleNormal="100" workbookViewId="0">
      <selection activeCell="AQ34" sqref="AQ34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  <col min="20" max="20" width="6.375" customWidth="1"/>
    <col min="21" max="21" width="10.875" style="2"/>
    <col min="24" max="25" width="16.875" customWidth="1"/>
    <col min="26" max="26" width="5.625" customWidth="1"/>
    <col min="27" max="27" width="10.875" style="2"/>
    <col min="30" max="31" width="16.875" customWidth="1"/>
    <col min="32" max="32" width="5.625" customWidth="1"/>
    <col min="33" max="33" width="10.875" style="2"/>
    <col min="36" max="37" width="16.875" customWidth="1"/>
  </cols>
  <sheetData>
    <row r="1" spans="1:63" x14ac:dyDescent="0.25">
      <c r="A1" t="s">
        <v>20</v>
      </c>
      <c r="C1" t="s">
        <v>8</v>
      </c>
      <c r="D1">
        <v>0.2</v>
      </c>
      <c r="E1">
        <v>0.3</v>
      </c>
      <c r="F1">
        <f>_xlfn.XLOOKUP(D3+20,D3:D150,C3:C150,,-1,1)-AO8</f>
        <v>0.73758735317516089</v>
      </c>
      <c r="I1" t="s">
        <v>1</v>
      </c>
      <c r="J1">
        <v>0.3</v>
      </c>
      <c r="K1">
        <v>0.3</v>
      </c>
      <c r="L1">
        <f>_xlfn.XLOOKUP(J3+20,J3:J150,I3:I150,,-1,1)-AO9</f>
        <v>0.7314498051657744</v>
      </c>
      <c r="O1" t="s">
        <v>15</v>
      </c>
      <c r="P1">
        <v>0.35</v>
      </c>
      <c r="Q1">
        <v>0.3</v>
      </c>
      <c r="R1">
        <f>_xlfn.XLOOKUP(P3+20,P3:P150,O3:O150,,-1,1)-AO10</f>
        <v>0.72123068565341752</v>
      </c>
      <c r="U1" t="s">
        <v>2</v>
      </c>
      <c r="V1">
        <v>0.4</v>
      </c>
      <c r="W1">
        <v>0.3</v>
      </c>
      <c r="X1">
        <f>_xlfn.XLOOKUP(V3+20,V3:V150,U3:U150,,-1,1)-AO11</f>
        <v>0.70884278694135161</v>
      </c>
      <c r="AA1" t="s">
        <v>16</v>
      </c>
      <c r="AB1">
        <v>0.45</v>
      </c>
      <c r="AC1">
        <v>0.3</v>
      </c>
      <c r="AD1">
        <f>_xlfn.XLOOKUP(AB3+20,AB3:AB150,AA3:AA150,,-1,1)-AO12</f>
        <v>0.69377666759978507</v>
      </c>
      <c r="AG1" t="s">
        <v>3</v>
      </c>
      <c r="AH1">
        <v>0.5</v>
      </c>
      <c r="AI1">
        <v>0.3</v>
      </c>
      <c r="AJ1">
        <f>_xlfn.XLOOKUP(AH3+20,AH3:AH150,AG3:AG150,,-1,1)-AO13</f>
        <v>0.67918049000000003</v>
      </c>
      <c r="AN1" t="s">
        <v>32</v>
      </c>
    </row>
    <row r="2" spans="1:63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T2" s="1"/>
      <c r="U2" s="3" t="s">
        <v>4</v>
      </c>
      <c r="V2" s="1" t="s">
        <v>5</v>
      </c>
      <c r="W2" s="1" t="s">
        <v>36</v>
      </c>
      <c r="X2" s="1" t="s">
        <v>37</v>
      </c>
      <c r="Y2" s="1" t="s">
        <v>135</v>
      </c>
      <c r="Z2" s="1"/>
      <c r="AA2" s="3" t="s">
        <v>4</v>
      </c>
      <c r="AB2" s="1" t="s">
        <v>5</v>
      </c>
      <c r="AC2" s="1" t="s">
        <v>36</v>
      </c>
      <c r="AD2" s="1" t="s">
        <v>37</v>
      </c>
      <c r="AE2" s="1" t="s">
        <v>135</v>
      </c>
      <c r="AF2" s="1"/>
      <c r="AG2" s="3" t="s">
        <v>4</v>
      </c>
      <c r="AH2" s="1" t="s">
        <v>5</v>
      </c>
      <c r="AI2" s="1" t="s">
        <v>36</v>
      </c>
      <c r="AJ2" s="1" t="s">
        <v>37</v>
      </c>
      <c r="AK2" s="1" t="s">
        <v>135</v>
      </c>
      <c r="AN2" t="s">
        <v>33</v>
      </c>
      <c r="BD2" t="s">
        <v>69</v>
      </c>
      <c r="BE2" s="11" t="s">
        <v>68</v>
      </c>
      <c r="BF2" s="12">
        <v>7.73</v>
      </c>
    </row>
    <row r="3" spans="1:63" x14ac:dyDescent="0.25">
      <c r="C3" s="2">
        <v>0.49121050999999999</v>
      </c>
      <c r="D3">
        <v>195.95093900000001</v>
      </c>
      <c r="E3">
        <f>IF(C3&lt;F$1,$AO$5+D$1^2*$AO$4/((-$AO$6*(C3/E$1-1)^$AO$7+1)),$AO$5+20*10^4*(C3-F$1)^4+D$1^2*$AO$4/((-$AO$6*(C3/E$1-1)^$AO$7+1)))</f>
        <v>194.46341255694819</v>
      </c>
      <c r="F3">
        <f>(E3-D3)^2</f>
        <v>2.2127349187783993</v>
      </c>
      <c r="G3" s="20">
        <f>((E3-D3)/D3)^2</f>
        <v>5.7628151801662431E-5</v>
      </c>
      <c r="I3" s="2">
        <v>0.49003985999999999</v>
      </c>
      <c r="J3">
        <v>221.59890899999999</v>
      </c>
      <c r="K3">
        <f>IF(I3&lt;L$1,$AO$5+J$1^2*$AO$4/((-$AO$6*(I3/K$1-1)^$AO$7+1)),$AO$5+20*10^4*(I3-L$1)^4+J$1^2*$AO$4/((-$AO$6*(I3/K$1-1)^$AO$7+1)))</f>
        <v>221.51160076172548</v>
      </c>
      <c r="L3">
        <f>(K3-J3)^2</f>
        <v>7.6227284705997871E-3</v>
      </c>
      <c r="M3" s="20">
        <f>((K3-J3)/J3)^2</f>
        <v>1.55229841570792E-7</v>
      </c>
      <c r="O3" s="2">
        <v>0.49050264999999998</v>
      </c>
      <c r="P3">
        <v>239.01114699999999</v>
      </c>
      <c r="Q3">
        <f>IF(O3&lt;R$1,$AO$5+P$1^2*$AO$4/((-$AO$6*(O3/Q$1-1)^$AO$7+1)),$AO$5+20*10^4*(O3-R$1)^4+P$1^2*$AO$4/((-$AO$6*(O3/Q$1-1)^$AO$7+1)))</f>
        <v>239.09294795724156</v>
      </c>
      <c r="R3">
        <f>(Q3-P3)^2</f>
        <v>6.6913966056369985E-3</v>
      </c>
      <c r="S3" s="20">
        <f>((Q3-P3)/P3)^2</f>
        <v>1.1713332178334766E-7</v>
      </c>
      <c r="U3" s="2">
        <v>0.49248111</v>
      </c>
      <c r="V3">
        <v>257.94774699999999</v>
      </c>
      <c r="W3">
        <f>IF(U3&lt;X$1,$AO$5+V$1^2*$AO$4/((-$AO$6*(U3/W$1-1)^$AO$7+1)),$AO$5+20*10^4*(U3-X$1)^4+V$1^2*$AO$4/((-$AO$6*(U3/W$1-1)^$AO$7+1)))</f>
        <v>259.37919854415236</v>
      </c>
      <c r="X3">
        <f>(W3-V3)^2</f>
        <v>2.0490535232561951</v>
      </c>
      <c r="Y3" s="20">
        <f>((W3-V3)/V3)^2</f>
        <v>3.0795681888460951E-5</v>
      </c>
      <c r="AA3" s="2">
        <v>0.49129071000000002</v>
      </c>
      <c r="AB3">
        <v>280.71898599999997</v>
      </c>
      <c r="AC3">
        <f>IF(AA3&lt;AD$1,$AO$5+AB$1^2*$AO$4/((-$AO$6*(AA3/AC$1-1)^$AO$7+1)),$AO$5+20*10^4*(AA3-AD$1)^4+AB$1^2*$AO$4/((-$AO$6*(AA3/AC$1-1)^$AO$7+1)))</f>
        <v>282.37012763412793</v>
      </c>
      <c r="AD3">
        <f>(AC3-AB3)^2</f>
        <v>2.7262686959507261</v>
      </c>
      <c r="AE3" s="20">
        <f>((AC3-AB3)/AB3)^2</f>
        <v>3.4595935911915103E-5</v>
      </c>
      <c r="AG3" s="2">
        <v>0.49080138000000001</v>
      </c>
      <c r="AH3">
        <v>305.612233</v>
      </c>
      <c r="AI3">
        <f>IF(AG3&lt;AJ$1,$AO$5+AH$1^2*$AO$4/((-$AO$6*(AG3/AI$1-1)^$AO$7+1)),$AO$5+20*10^4*(AG3-AJ$1)^4+AH$1^2*$AO$4/((-$AO$6*(AG3/AI$1-1)^$AO$7+1)))</f>
        <v>308.06590055249012</v>
      </c>
      <c r="AJ3">
        <f>(AI3-AH3)^2</f>
        <v>6.0204844581428416</v>
      </c>
      <c r="AK3" s="20">
        <f>((AI3-AH3)/AH3)^2</f>
        <v>6.4459951045962429E-5</v>
      </c>
      <c r="AN3" t="s">
        <v>34</v>
      </c>
      <c r="BD3" t="s">
        <v>70</v>
      </c>
      <c r="BE3" s="11" t="s">
        <v>77</v>
      </c>
      <c r="BF3" s="12">
        <v>44.84</v>
      </c>
    </row>
    <row r="4" spans="1:63" x14ac:dyDescent="0.25">
      <c r="C4" s="2">
        <v>0.49556797000000002</v>
      </c>
      <c r="D4">
        <v>195.995586</v>
      </c>
      <c r="E4">
        <f t="shared" ref="E4:E67" si="0">IF(C4&lt;F$1,$AO$5+D$1^2*$AO$4/((-$AO$6*(C4/E$1-1)^$AO$7+1)),$AO$5+20*10^4*(C4-F$1)^4+D$1^2*$AO$4/((-$AO$6*(C4/E$1-1)^$AO$7+1)))</f>
        <v>194.4634686362165</v>
      </c>
      <c r="F4">
        <f t="shared" ref="F4:F67" si="1">(E4-D4)^2</f>
        <v>2.3473836164068982</v>
      </c>
      <c r="G4" s="20">
        <f t="shared" ref="G4:G67" si="2">((E4-D4)/D4)^2</f>
        <v>6.11070738247834E-5</v>
      </c>
      <c r="I4" s="2">
        <v>0.49439731999999997</v>
      </c>
      <c r="J4">
        <v>221.64355599999999</v>
      </c>
      <c r="K4">
        <f t="shared" ref="K4:K67" si="3">IF(I4&lt;L$1,$AO$5+J$1^2*$AO$4/((-$AO$6*(I4/K$1-1)^$AO$7+1)),$AO$5+20*10^4*(I4-L$1)^4+J$1^2*$AO$4/((-$AO$6*(I4/K$1-1)^$AO$7+1)))</f>
        <v>221.51172123181328</v>
      </c>
      <c r="L4">
        <f t="shared" ref="L4:L67" si="4">(K4-J4)^2</f>
        <v>1.7380406102842694E-2</v>
      </c>
      <c r="M4" s="20">
        <f t="shared" ref="M4:M67" si="5">((K4-J4)/J4)^2</f>
        <v>3.5379337908152721E-7</v>
      </c>
      <c r="O4" s="2">
        <v>0.49485966999999997</v>
      </c>
      <c r="P4">
        <v>238.99293399999999</v>
      </c>
      <c r="Q4">
        <f t="shared" ref="Q4:Q67" si="6">IF(O4&lt;R$1,$AO$5+P$1^2*$AO$4/((-$AO$6*(O4/Q$1-1)^$AO$7+1)),$AO$5+20*10^4*(O4-R$1)^4+P$1^2*$AO$4/((-$AO$6*(O4/Q$1-1)^$AO$7+1)))</f>
        <v>239.09311494628088</v>
      </c>
      <c r="R4">
        <f t="shared" ref="R4:R67" si="7">(Q4-P4)^2</f>
        <v>1.0036221997733862E-2</v>
      </c>
      <c r="S4" s="20">
        <f t="shared" ref="S4:S67" si="8">((Q4-P4)/P4)^2</f>
        <v>1.7571148024228472E-7</v>
      </c>
      <c r="U4" s="2">
        <v>0.49649531000000002</v>
      </c>
      <c r="V4">
        <v>257.99174099999999</v>
      </c>
      <c r="W4">
        <f t="shared" ref="W4:W67" si="9">IF(U4&lt;X$1,$AO$5+V$1^2*$AO$4/((-$AO$6*(U4/W$1-1)^$AO$7+1)),$AO$5+20*10^4*(U4-X$1)^4+V$1^2*$AO$4/((-$AO$6*(U4/W$1-1)^$AO$7+1)))</f>
        <v>259.3794142801778</v>
      </c>
      <c r="X4">
        <f t="shared" ref="X4:X67" si="10">(W4-V4)^2</f>
        <v>1.9256371325194359</v>
      </c>
      <c r="Y4" s="20">
        <f t="shared" ref="Y4:Y67" si="11">((W4-V4)/V4)^2</f>
        <v>2.8930960038433482E-5</v>
      </c>
      <c r="AA4" s="2">
        <v>0.49564795</v>
      </c>
      <c r="AB4">
        <v>280.73220300000003</v>
      </c>
      <c r="AC4">
        <f t="shared" ref="AC4:AC67" si="12">IF(AA4&lt;AD$1,$AO$5+AB$1^2*$AO$4/((-$AO$6*(AA4/AC$1-1)^$AO$7+1)),$AO$5+20*10^4*(AA4-AD$1)^4+AB$1^2*$AO$4/((-$AO$6*(AA4/AC$1-1)^$AO$7+1)))</f>
        <v>282.3704124187139</v>
      </c>
      <c r="AD4">
        <f t="shared" ref="AD4:AD67" si="13">(AC4-AB4)^2</f>
        <v>2.6837300995628373</v>
      </c>
      <c r="AE4" s="20">
        <f t="shared" ref="AE4:AE67" si="14">((AC4-AB4)/AB4)^2</f>
        <v>3.4052920900476005E-5</v>
      </c>
      <c r="AG4" s="2">
        <v>0.49481536999999998</v>
      </c>
      <c r="AH4">
        <v>305.62564700000001</v>
      </c>
      <c r="AI4">
        <f t="shared" ref="AI4:AI67" si="15">IF(AG4&lt;AJ$1,$AO$5+AH$1^2*$AO$4/((-$AO$6*(AG4/AI$1-1)^$AO$7+1)),$AO$5+20*10^4*(AG4-AJ$1)^4+AH$1^2*$AO$4/((-$AO$6*(AG4/AI$1-1)^$AO$7+1)))</f>
        <v>308.06621604828149</v>
      </c>
      <c r="AJ4">
        <f t="shared" ref="AJ4:AJ67" si="16">(AI4-AH4)^2</f>
        <v>5.9563772794295433</v>
      </c>
      <c r="AK4" s="20">
        <f t="shared" ref="AK4:AK67" si="17">((AI4-AH4)/AH4)^2</f>
        <v>6.3767972177030882E-5</v>
      </c>
      <c r="AN4" t="s">
        <v>35</v>
      </c>
      <c r="AO4">
        <v>540.95783689240739</v>
      </c>
      <c r="BD4" t="s">
        <v>71</v>
      </c>
      <c r="BE4" s="11" t="s">
        <v>72</v>
      </c>
      <c r="BF4" s="12">
        <v>0.33400000000000002</v>
      </c>
    </row>
    <row r="5" spans="1:63" x14ac:dyDescent="0.25">
      <c r="C5" s="2">
        <v>0.49958184999999999</v>
      </c>
      <c r="D5">
        <v>195.99328399999999</v>
      </c>
      <c r="E5">
        <f t="shared" si="0"/>
        <v>194.4635294458304</v>
      </c>
      <c r="F5">
        <f t="shared" si="1"/>
        <v>2.3401489960025867</v>
      </c>
      <c r="G5" s="20">
        <f t="shared" si="2"/>
        <v>6.0920173263462876E-5</v>
      </c>
      <c r="I5" s="2">
        <v>0.49875445000000002</v>
      </c>
      <c r="J5">
        <v>221.64105699999999</v>
      </c>
      <c r="K5">
        <f t="shared" si="3"/>
        <v>221.51186414482254</v>
      </c>
      <c r="L5">
        <f t="shared" si="4"/>
        <v>1.6690793828901668E-2</v>
      </c>
      <c r="M5" s="20">
        <f t="shared" si="5"/>
        <v>3.3976337916189727E-7</v>
      </c>
      <c r="O5" s="2">
        <v>0.49887355999999999</v>
      </c>
      <c r="P5">
        <v>238.99063200000001</v>
      </c>
      <c r="Q5">
        <f t="shared" si="6"/>
        <v>239.09329614552576</v>
      </c>
      <c r="R5">
        <f t="shared" si="7"/>
        <v>1.0539926776532461E-2</v>
      </c>
      <c r="S5" s="20">
        <f t="shared" si="8"/>
        <v>1.8453376314864977E-7</v>
      </c>
      <c r="U5" s="2">
        <v>0.50050908999999999</v>
      </c>
      <c r="V5">
        <v>257.973724</v>
      </c>
      <c r="W5">
        <f t="shared" si="9"/>
        <v>259.37966635378223</v>
      </c>
      <c r="X5">
        <f t="shared" si="10"/>
        <v>1.9766739021586965</v>
      </c>
      <c r="Y5" s="20">
        <f t="shared" si="11"/>
        <v>2.9701889793724601E-5</v>
      </c>
      <c r="AA5" s="2">
        <v>0.49966161999999997</v>
      </c>
      <c r="AB5">
        <v>280.69847099999998</v>
      </c>
      <c r="AC5">
        <f t="shared" si="12"/>
        <v>282.37072120146684</v>
      </c>
      <c r="AD5">
        <f t="shared" si="13"/>
        <v>2.7964207363059272</v>
      </c>
      <c r="AE5" s="20">
        <f t="shared" si="14"/>
        <v>3.5491341894415376E-5</v>
      </c>
      <c r="AG5" s="2">
        <v>0.49882925</v>
      </c>
      <c r="AH5">
        <v>305.62334499999997</v>
      </c>
      <c r="AI5">
        <f t="shared" si="15"/>
        <v>308.06658520762937</v>
      </c>
      <c r="AJ5">
        <f t="shared" si="16"/>
        <v>5.969422712176959</v>
      </c>
      <c r="AK5" s="20">
        <f t="shared" si="17"/>
        <v>6.3908597110378475E-5</v>
      </c>
      <c r="AN5" t="s">
        <v>61</v>
      </c>
      <c r="AO5">
        <v>172.82483771831812</v>
      </c>
      <c r="BD5" t="s">
        <v>73</v>
      </c>
      <c r="BE5" s="11" t="s">
        <v>78</v>
      </c>
      <c r="BF5" s="12">
        <v>5.64</v>
      </c>
    </row>
    <row r="6" spans="1:63" x14ac:dyDescent="0.25">
      <c r="C6" s="2">
        <v>0.50359573999999996</v>
      </c>
      <c r="D6">
        <v>195.990983</v>
      </c>
      <c r="E6">
        <f t="shared" si="0"/>
        <v>194.46360033441266</v>
      </c>
      <c r="F6">
        <f t="shared" si="1"/>
        <v>2.3328978071366859</v>
      </c>
      <c r="G6" s="20">
        <f t="shared" si="2"/>
        <v>6.0732831954223537E-5</v>
      </c>
      <c r="I6" s="2">
        <v>0.50276832999999999</v>
      </c>
      <c r="J6">
        <v>221.638756</v>
      </c>
      <c r="K6">
        <f t="shared" si="3"/>
        <v>221.51201871921975</v>
      </c>
      <c r="L6">
        <f t="shared" si="4"/>
        <v>1.6062338339571259E-2</v>
      </c>
      <c r="M6" s="20">
        <f t="shared" si="5"/>
        <v>3.2697711820817757E-7</v>
      </c>
      <c r="O6" s="2">
        <v>0.50288743999999996</v>
      </c>
      <c r="P6">
        <v>238.98833099999999</v>
      </c>
      <c r="Q6">
        <f t="shared" si="6"/>
        <v>239.09350749214187</v>
      </c>
      <c r="R6">
        <f t="shared" si="7"/>
        <v>1.1062094499270821E-2</v>
      </c>
      <c r="S6" s="20">
        <f t="shared" si="8"/>
        <v>1.9367964103768965E-7</v>
      </c>
      <c r="U6" s="2">
        <v>0.50452297000000002</v>
      </c>
      <c r="V6">
        <v>257.97142300000002</v>
      </c>
      <c r="W6">
        <f t="shared" si="9"/>
        <v>259.37996000545388</v>
      </c>
      <c r="X6">
        <f t="shared" si="10"/>
        <v>1.9839764957329433</v>
      </c>
      <c r="Y6" s="20">
        <f t="shared" si="11"/>
        <v>2.9812151814614538E-5</v>
      </c>
      <c r="AA6" s="2">
        <v>0.50367603000000005</v>
      </c>
      <c r="AB6">
        <v>280.77389599999998</v>
      </c>
      <c r="AC6">
        <f t="shared" si="12"/>
        <v>282.3710812094356</v>
      </c>
      <c r="AD6">
        <f t="shared" si="13"/>
        <v>2.5510005932399125</v>
      </c>
      <c r="AE6" s="20">
        <f t="shared" si="14"/>
        <v>3.2359149841183684E-5</v>
      </c>
      <c r="AG6" s="2">
        <v>0.50284432000000001</v>
      </c>
      <c r="AH6">
        <v>305.79306200000002</v>
      </c>
      <c r="AI6">
        <f t="shared" si="15"/>
        <v>308.06701593992364</v>
      </c>
      <c r="AJ6">
        <f t="shared" si="16"/>
        <v>5.1708665208941316</v>
      </c>
      <c r="AK6" s="20">
        <f t="shared" si="17"/>
        <v>5.5297827808257105E-5</v>
      </c>
      <c r="AN6" t="s">
        <v>40</v>
      </c>
      <c r="AO6">
        <v>5.881097984154766E-4</v>
      </c>
      <c r="BD6" t="s">
        <v>76</v>
      </c>
      <c r="BE6" s="11" t="s">
        <v>79</v>
      </c>
      <c r="BF6" t="s">
        <v>96</v>
      </c>
    </row>
    <row r="7" spans="1:63" x14ac:dyDescent="0.25">
      <c r="C7" s="2">
        <v>0.50760961999999998</v>
      </c>
      <c r="D7">
        <v>195.98868100000001</v>
      </c>
      <c r="E7">
        <f t="shared" si="0"/>
        <v>194.46368272281103</v>
      </c>
      <c r="F7">
        <f t="shared" si="1"/>
        <v>2.3256197454293717</v>
      </c>
      <c r="G7" s="20">
        <f t="shared" si="2"/>
        <v>6.0544782845169238E-5</v>
      </c>
      <c r="I7" s="2">
        <v>0.50678221999999995</v>
      </c>
      <c r="J7">
        <v>221.63645399999999</v>
      </c>
      <c r="K7">
        <f t="shared" si="3"/>
        <v>221.51219848031965</v>
      </c>
      <c r="L7">
        <f t="shared" si="4"/>
        <v>1.5439434171029455E-2</v>
      </c>
      <c r="M7" s="20">
        <f t="shared" si="5"/>
        <v>3.1430333826837216E-7</v>
      </c>
      <c r="O7" s="2">
        <v>0.50690131999999999</v>
      </c>
      <c r="P7">
        <v>238.986029</v>
      </c>
      <c r="Q7">
        <f t="shared" si="6"/>
        <v>239.09375325363203</v>
      </c>
      <c r="R7">
        <f t="shared" si="7"/>
        <v>1.1604514820577588E-2</v>
      </c>
      <c r="S7" s="20">
        <f t="shared" si="8"/>
        <v>2.0318047037235132E-7</v>
      </c>
      <c r="U7" s="2">
        <v>0.50853685000000004</v>
      </c>
      <c r="V7">
        <v>257.96912099999997</v>
      </c>
      <c r="W7">
        <f t="shared" si="9"/>
        <v>259.38030106285191</v>
      </c>
      <c r="X7">
        <f t="shared" si="10"/>
        <v>1.9914291697908064</v>
      </c>
      <c r="Y7" s="20">
        <f t="shared" si="11"/>
        <v>2.9924673216049517E-5</v>
      </c>
      <c r="AA7" s="2">
        <v>0.50768992000000002</v>
      </c>
      <c r="AB7">
        <v>280.77159499999999</v>
      </c>
      <c r="AC7">
        <f t="shared" si="12"/>
        <v>282.37149954544202</v>
      </c>
      <c r="AD7">
        <f t="shared" si="13"/>
        <v>2.5596945545260676</v>
      </c>
      <c r="AE7" s="20">
        <f t="shared" si="14"/>
        <v>3.2469963936538896E-5</v>
      </c>
      <c r="AG7" s="2">
        <v>0.50685928000000002</v>
      </c>
      <c r="AH7">
        <v>305.94791199999997</v>
      </c>
      <c r="AI7">
        <f t="shared" si="15"/>
        <v>308.06751683469582</v>
      </c>
      <c r="AJ7">
        <f t="shared" si="16"/>
        <v>4.4927246552660183</v>
      </c>
      <c r="AK7" s="20">
        <f t="shared" si="17"/>
        <v>4.7997079852217349E-5</v>
      </c>
      <c r="AN7" t="s">
        <v>62</v>
      </c>
      <c r="AO7">
        <v>8.6265908194824128</v>
      </c>
      <c r="BK7" t="s">
        <v>87</v>
      </c>
    </row>
    <row r="8" spans="1:63" x14ac:dyDescent="0.25">
      <c r="C8" s="2">
        <v>0.51162350000000001</v>
      </c>
      <c r="D8">
        <v>195.98638</v>
      </c>
      <c r="E8">
        <f t="shared" si="0"/>
        <v>194.46377819909625</v>
      </c>
      <c r="F8">
        <f t="shared" si="1"/>
        <v>2.318316244115322</v>
      </c>
      <c r="G8" s="20">
        <f t="shared" si="2"/>
        <v>6.0356061962413237E-5</v>
      </c>
      <c r="I8" s="2">
        <v>0.51079609999999998</v>
      </c>
      <c r="J8">
        <v>221.634153</v>
      </c>
      <c r="K8">
        <f t="shared" si="3"/>
        <v>221.51240691988409</v>
      </c>
      <c r="L8">
        <f t="shared" si="4"/>
        <v>1.4822108023590071E-2</v>
      </c>
      <c r="M8" s="20">
        <f t="shared" si="5"/>
        <v>3.0174258412590176E-7</v>
      </c>
      <c r="O8" s="2">
        <v>0.51091520999999995</v>
      </c>
      <c r="P8">
        <v>238.98372800000001</v>
      </c>
      <c r="Q8">
        <f t="shared" si="6"/>
        <v>239.09403820022129</v>
      </c>
      <c r="R8">
        <f t="shared" si="7"/>
        <v>1.2168340272858421E-2</v>
      </c>
      <c r="S8" s="20">
        <f t="shared" si="8"/>
        <v>2.13056448117297E-7</v>
      </c>
      <c r="U8" s="2">
        <v>0.51255074</v>
      </c>
      <c r="V8">
        <v>257.96681999999998</v>
      </c>
      <c r="W8">
        <f t="shared" si="9"/>
        <v>259.38069604150985</v>
      </c>
      <c r="X8">
        <f t="shared" si="10"/>
        <v>1.9990454607556081</v>
      </c>
      <c r="Y8" s="20">
        <f t="shared" si="11"/>
        <v>3.0039657067611212E-5</v>
      </c>
      <c r="AA8" s="2">
        <v>0.51170316000000005</v>
      </c>
      <c r="AB8">
        <v>280.67585200000002</v>
      </c>
      <c r="AC8">
        <f t="shared" si="12"/>
        <v>282.37198422482641</v>
      </c>
      <c r="AD8">
        <f t="shared" si="13"/>
        <v>2.8768645240945041</v>
      </c>
      <c r="AE8" s="20">
        <f t="shared" si="14"/>
        <v>3.6518195687886582E-5</v>
      </c>
      <c r="AG8" s="2">
        <v>0.51087338000000004</v>
      </c>
      <c r="AH8">
        <v>305.97789</v>
      </c>
      <c r="AI8">
        <f t="shared" si="15"/>
        <v>308.06809749922917</v>
      </c>
      <c r="AJ8">
        <f t="shared" si="16"/>
        <v>4.3689673898338439</v>
      </c>
      <c r="AK8" s="20">
        <f t="shared" si="17"/>
        <v>4.6665799659206007E-5</v>
      </c>
      <c r="AM8">
        <v>0.2</v>
      </c>
      <c r="AN8" t="s">
        <v>63</v>
      </c>
      <c r="AO8">
        <v>9.7541886824839108E-2</v>
      </c>
    </row>
    <row r="9" spans="1:63" x14ac:dyDescent="0.25">
      <c r="C9" s="2">
        <v>0.51563738999999997</v>
      </c>
      <c r="D9">
        <v>195.98407800000001</v>
      </c>
      <c r="E9">
        <f t="shared" si="0"/>
        <v>194.46388853394839</v>
      </c>
      <c r="F9">
        <f t="shared" si="1"/>
        <v>2.3109760126943062</v>
      </c>
      <c r="G9" s="20">
        <f t="shared" si="2"/>
        <v>6.0166376543837892E-5</v>
      </c>
      <c r="I9" s="2">
        <v>0.51480999000000005</v>
      </c>
      <c r="J9">
        <v>221.63185100000001</v>
      </c>
      <c r="K9">
        <f t="shared" si="3"/>
        <v>221.51264793467772</v>
      </c>
      <c r="L9">
        <f t="shared" si="4"/>
        <v>1.4209370782231506E-2</v>
      </c>
      <c r="M9" s="20">
        <f t="shared" si="5"/>
        <v>2.8927473196219248E-7</v>
      </c>
      <c r="O9" s="2">
        <v>0.51492908999999998</v>
      </c>
      <c r="P9">
        <v>238.981426</v>
      </c>
      <c r="Q9">
        <f t="shared" si="6"/>
        <v>239.09436765002965</v>
      </c>
      <c r="R9">
        <f t="shared" si="7"/>
        <v>1.2755816311420908E-2</v>
      </c>
      <c r="S9" s="20">
        <f t="shared" si="8"/>
        <v>2.2334691604442104E-7</v>
      </c>
      <c r="U9" s="2">
        <v>0.51656462000000003</v>
      </c>
      <c r="V9">
        <v>257.964518</v>
      </c>
      <c r="W9">
        <f t="shared" si="9"/>
        <v>259.38115219907985</v>
      </c>
      <c r="X9">
        <f t="shared" si="10"/>
        <v>2.0068524540026123</v>
      </c>
      <c r="Y9" s="20">
        <f t="shared" si="11"/>
        <v>3.0157510985193279E-5</v>
      </c>
      <c r="AA9" s="2">
        <v>0.51571736999999995</v>
      </c>
      <c r="AB9">
        <v>280.72069599999998</v>
      </c>
      <c r="AC9">
        <f t="shared" si="12"/>
        <v>282.37254443319836</v>
      </c>
      <c r="AD9">
        <f t="shared" si="13"/>
        <v>2.7286032462599472</v>
      </c>
      <c r="AE9" s="20">
        <f t="shared" si="14"/>
        <v>3.4625139161532708E-5</v>
      </c>
      <c r="AG9" s="2">
        <v>0.51488824</v>
      </c>
      <c r="AH9">
        <v>306.11702600000001</v>
      </c>
      <c r="AI9">
        <f t="shared" si="15"/>
        <v>308.06876901512783</v>
      </c>
      <c r="AJ9">
        <f t="shared" si="16"/>
        <v>3.8093007971002248</v>
      </c>
      <c r="AK9" s="20">
        <f t="shared" si="17"/>
        <v>4.0650912315986881E-5</v>
      </c>
      <c r="AM9">
        <v>0.3</v>
      </c>
      <c r="AN9" t="s">
        <v>63</v>
      </c>
      <c r="AO9">
        <v>9.7416634834225579E-2</v>
      </c>
    </row>
    <row r="10" spans="1:63" x14ac:dyDescent="0.25">
      <c r="C10" s="2">
        <v>0.51965127</v>
      </c>
      <c r="D10">
        <v>195.98177699999999</v>
      </c>
      <c r="E10">
        <f t="shared" si="0"/>
        <v>194.46401569660372</v>
      </c>
      <c r="F10">
        <f t="shared" si="1"/>
        <v>2.3035993740871445</v>
      </c>
      <c r="G10" s="20">
        <f t="shared" si="2"/>
        <v>5.9975733699142478E-5</v>
      </c>
      <c r="I10" s="2">
        <v>0.51882386999999996</v>
      </c>
      <c r="J10">
        <v>221.62954999999999</v>
      </c>
      <c r="K10">
        <f t="shared" si="3"/>
        <v>221.51292585979132</v>
      </c>
      <c r="L10">
        <f t="shared" si="4"/>
        <v>1.3601190079411794E-2</v>
      </c>
      <c r="M10" s="20">
        <f t="shared" si="5"/>
        <v>2.7689912328700509E-7</v>
      </c>
      <c r="O10" s="2">
        <v>0.51894297</v>
      </c>
      <c r="P10">
        <v>238.97912500000001</v>
      </c>
      <c r="Q10">
        <f t="shared" si="6"/>
        <v>239.09474752449066</v>
      </c>
      <c r="R10">
        <f t="shared" si="7"/>
        <v>1.3368568169590169E-2</v>
      </c>
      <c r="S10" s="20">
        <f t="shared" si="8"/>
        <v>2.3408035188209529E-7</v>
      </c>
      <c r="U10" s="2">
        <v>0.52057850000000006</v>
      </c>
      <c r="V10">
        <v>257.96221700000001</v>
      </c>
      <c r="W10">
        <f t="shared" si="9"/>
        <v>259.38167760998107</v>
      </c>
      <c r="X10">
        <f t="shared" si="10"/>
        <v>2.0148684232877985</v>
      </c>
      <c r="Y10" s="20">
        <f t="shared" si="11"/>
        <v>3.0278509265188255E-5</v>
      </c>
      <c r="AA10" s="2">
        <v>0.51973124999999998</v>
      </c>
      <c r="AB10">
        <v>280.71839399999999</v>
      </c>
      <c r="AC10">
        <f t="shared" si="12"/>
        <v>282.37319000036985</v>
      </c>
      <c r="AD10">
        <f t="shared" si="13"/>
        <v>2.7383498028400735</v>
      </c>
      <c r="AE10" s="20">
        <f t="shared" si="14"/>
        <v>3.4749389888238647E-5</v>
      </c>
      <c r="AG10" s="2">
        <v>0.51890212000000002</v>
      </c>
      <c r="AH10">
        <v>306.11472400000002</v>
      </c>
      <c r="AI10">
        <f t="shared" si="15"/>
        <v>308.06954315658595</v>
      </c>
      <c r="AJ10">
        <f t="shared" si="16"/>
        <v>3.821317934955315</v>
      </c>
      <c r="AK10" s="20">
        <f t="shared" si="17"/>
        <v>4.0779766398194003E-5</v>
      </c>
      <c r="AM10">
        <v>0.35</v>
      </c>
      <c r="AN10" t="s">
        <v>63</v>
      </c>
      <c r="AO10">
        <v>9.3458304346582408E-2</v>
      </c>
      <c r="BD10" t="s">
        <v>74</v>
      </c>
    </row>
    <row r="11" spans="1:63" x14ac:dyDescent="0.25">
      <c r="C11" s="2">
        <v>0.52366515999999996</v>
      </c>
      <c r="D11">
        <v>195.97947500000001</v>
      </c>
      <c r="E11">
        <f t="shared" si="0"/>
        <v>194.46416187501572</v>
      </c>
      <c r="F11">
        <f t="shared" si="1"/>
        <v>2.2961738667496503</v>
      </c>
      <c r="G11" s="20">
        <f t="shared" si="2"/>
        <v>5.9783810134937833E-5</v>
      </c>
      <c r="I11" s="2">
        <v>0.52283774999999999</v>
      </c>
      <c r="J11">
        <v>221.62724800000001</v>
      </c>
      <c r="K11">
        <f t="shared" si="3"/>
        <v>221.5132455128614</v>
      </c>
      <c r="L11">
        <f t="shared" si="4"/>
        <v>1.2996567073788039E-2</v>
      </c>
      <c r="M11" s="20">
        <f t="shared" si="5"/>
        <v>2.6459543368348224E-7</v>
      </c>
      <c r="O11" s="2">
        <v>0.52295685999999997</v>
      </c>
      <c r="P11">
        <v>238.976823</v>
      </c>
      <c r="Q11">
        <f t="shared" si="6"/>
        <v>239.09518440164189</v>
      </c>
      <c r="R11">
        <f t="shared" si="7"/>
        <v>1.4009421398633147E-2</v>
      </c>
      <c r="S11" s="20">
        <f t="shared" si="8"/>
        <v>2.4530626071450003E-7</v>
      </c>
      <c r="U11" s="2">
        <v>0.52459239000000002</v>
      </c>
      <c r="V11">
        <v>257.95991500000002</v>
      </c>
      <c r="W11">
        <f t="shared" si="9"/>
        <v>259.38228123689805</v>
      </c>
      <c r="X11">
        <f t="shared" si="10"/>
        <v>2.0231257118674586</v>
      </c>
      <c r="Y11" s="20">
        <f t="shared" si="11"/>
        <v>3.0403138592597888E-5</v>
      </c>
      <c r="AA11" s="2">
        <v>0.52374513</v>
      </c>
      <c r="AB11">
        <v>280.716093</v>
      </c>
      <c r="AC11">
        <f t="shared" si="12"/>
        <v>282.37393206533068</v>
      </c>
      <c r="AD11">
        <f t="shared" si="13"/>
        <v>2.7484303665364926</v>
      </c>
      <c r="AE11" s="20">
        <f t="shared" si="14"/>
        <v>3.4877883024459927E-5</v>
      </c>
      <c r="AG11" s="2">
        <v>0.52291728999999998</v>
      </c>
      <c r="AH11">
        <v>306.30015500000002</v>
      </c>
      <c r="AI11">
        <f t="shared" si="15"/>
        <v>308.07043379031524</v>
      </c>
      <c r="AJ11">
        <f t="shared" si="16"/>
        <v>3.1338869954399082</v>
      </c>
      <c r="AK11" s="20">
        <f t="shared" si="17"/>
        <v>3.3403263469523608E-5</v>
      </c>
      <c r="AM11">
        <v>0.4</v>
      </c>
      <c r="AN11" t="s">
        <v>63</v>
      </c>
      <c r="AO11">
        <v>9.7640883058648431E-2</v>
      </c>
      <c r="BD11" t="s">
        <v>75</v>
      </c>
      <c r="BE11">
        <f>1-2*(BF5/BF3)^2</f>
        <v>0.96835850493498143</v>
      </c>
      <c r="BG11" t="s">
        <v>81</v>
      </c>
      <c r="BH11" t="e">
        <f>-0.357+0.45*EXP(-0.0375*BF6)</f>
        <v>#VALUE!</v>
      </c>
    </row>
    <row r="12" spans="1:63" x14ac:dyDescent="0.25">
      <c r="C12" s="2">
        <v>0.52767903999999999</v>
      </c>
      <c r="D12">
        <v>195.97717399999999</v>
      </c>
      <c r="E12">
        <f t="shared" si="0"/>
        <v>194.46432949269752</v>
      </c>
      <c r="F12">
        <f t="shared" si="1"/>
        <v>2.2886985032752682</v>
      </c>
      <c r="G12" s="20">
        <f t="shared" si="2"/>
        <v>5.9590578829954742E-5</v>
      </c>
      <c r="I12" s="2">
        <v>0.52685163999999995</v>
      </c>
      <c r="J12">
        <v>221.62494699999999</v>
      </c>
      <c r="K12">
        <f t="shared" si="3"/>
        <v>221.51361223579136</v>
      </c>
      <c r="L12">
        <f t="shared" si="4"/>
        <v>1.2395429721392421E-2</v>
      </c>
      <c r="M12" s="20">
        <f t="shared" si="5"/>
        <v>2.5236219598948847E-7</v>
      </c>
      <c r="O12" s="2">
        <v>0.52697063</v>
      </c>
      <c r="P12">
        <v>238.95880600000001</v>
      </c>
      <c r="Q12">
        <f t="shared" si="6"/>
        <v>239.09568555632279</v>
      </c>
      <c r="R12">
        <f t="shared" si="7"/>
        <v>1.8736012939121659E-2</v>
      </c>
      <c r="S12" s="20">
        <f t="shared" si="8"/>
        <v>3.2811878786151959E-7</v>
      </c>
      <c r="U12" s="2">
        <v>0.52860627000000004</v>
      </c>
      <c r="V12">
        <v>257.95761399999998</v>
      </c>
      <c r="W12">
        <f t="shared" si="9"/>
        <v>259.38297300431259</v>
      </c>
      <c r="X12">
        <f t="shared" si="10"/>
        <v>2.031648291175038</v>
      </c>
      <c r="Y12" s="20">
        <f t="shared" si="11"/>
        <v>3.0531758935697622E-5</v>
      </c>
      <c r="AA12" s="2">
        <v>0.52775901999999997</v>
      </c>
      <c r="AB12">
        <v>280.71379100000001</v>
      </c>
      <c r="AC12">
        <f t="shared" si="12"/>
        <v>282.37478292798693</v>
      </c>
      <c r="AD12">
        <f t="shared" si="13"/>
        <v>2.7588941848376831</v>
      </c>
      <c r="AE12" s="20">
        <f t="shared" si="14"/>
        <v>3.5011244241220369E-5</v>
      </c>
      <c r="AG12" s="2">
        <v>0.52693193000000005</v>
      </c>
      <c r="AH12">
        <v>306.40786000000003</v>
      </c>
      <c r="AI12">
        <f t="shared" si="15"/>
        <v>308.0714554205959</v>
      </c>
      <c r="AJ12">
        <f t="shared" si="16"/>
        <v>2.7675497234275439</v>
      </c>
      <c r="AK12" s="20">
        <f t="shared" si="17"/>
        <v>2.9477838087889783E-5</v>
      </c>
      <c r="AM12">
        <v>0.45</v>
      </c>
      <c r="AN12" t="s">
        <v>63</v>
      </c>
      <c r="AO12">
        <v>9.0326792400214947E-2</v>
      </c>
      <c r="BD12" t="s">
        <v>80</v>
      </c>
      <c r="BE12">
        <f>0.0524*BF4^4-0.15*BF4^3+0.1659*BF4^2-0.0706*BF4+0.0119</f>
        <v>1.8898892355263992E-3</v>
      </c>
      <c r="BG12" t="s">
        <v>82</v>
      </c>
      <c r="BH12" t="e">
        <f>0.0524*(BF4-BH11)^4-0.15*(BF4-BH11)^3+0.1659*(BF4-BH11)^2-0.0706*(BF4-BH11)+0.0119</f>
        <v>#VALUE!</v>
      </c>
    </row>
    <row r="13" spans="1:63" x14ac:dyDescent="0.25">
      <c r="C13" s="2">
        <v>0.53169292000000001</v>
      </c>
      <c r="D13">
        <v>195.974872</v>
      </c>
      <c r="E13">
        <f t="shared" si="0"/>
        <v>194.46452123189445</v>
      </c>
      <c r="F13">
        <f t="shared" si="1"/>
        <v>2.2811594427170347</v>
      </c>
      <c r="G13" s="20">
        <f t="shared" si="2"/>
        <v>5.9395680526875733E-5</v>
      </c>
      <c r="I13" s="2">
        <v>0.53086551999999998</v>
      </c>
      <c r="J13">
        <v>221.62264500000001</v>
      </c>
      <c r="K13">
        <f t="shared" si="3"/>
        <v>221.514031937575</v>
      </c>
      <c r="L13">
        <f t="shared" si="4"/>
        <v>1.1796797329338566E-2</v>
      </c>
      <c r="M13" s="20">
        <f t="shared" si="5"/>
        <v>2.4017945263894347E-7</v>
      </c>
      <c r="O13" s="2">
        <v>0.53098418999999997</v>
      </c>
      <c r="P13">
        <v>238.90935899999999</v>
      </c>
      <c r="Q13">
        <f t="shared" si="6"/>
        <v>239.09625903726726</v>
      </c>
      <c r="R13">
        <f t="shared" si="7"/>
        <v>3.4931623930504842E-2</v>
      </c>
      <c r="S13" s="20">
        <f t="shared" si="8"/>
        <v>6.1200144816702768E-7</v>
      </c>
      <c r="U13" s="2">
        <v>0.53262016000000001</v>
      </c>
      <c r="V13">
        <v>257.95531199999999</v>
      </c>
      <c r="W13">
        <f t="shared" si="9"/>
        <v>259.38376389383086</v>
      </c>
      <c r="X13">
        <f t="shared" si="10"/>
        <v>2.0404748129889931</v>
      </c>
      <c r="Y13" s="20">
        <f t="shared" si="11"/>
        <v>3.0664951852662746E-5</v>
      </c>
      <c r="AA13" s="2">
        <v>0.53177289999999999</v>
      </c>
      <c r="AB13">
        <v>280.71148899999997</v>
      </c>
      <c r="AC13">
        <f t="shared" si="12"/>
        <v>282.37575618838076</v>
      </c>
      <c r="AD13">
        <f t="shared" si="13"/>
        <v>2.7697852743209022</v>
      </c>
      <c r="AE13" s="20">
        <f t="shared" si="14"/>
        <v>3.515003212392847E-5</v>
      </c>
      <c r="AG13" s="2">
        <v>0.53094646000000001</v>
      </c>
      <c r="AH13">
        <v>306.49984999999998</v>
      </c>
      <c r="AI13">
        <f t="shared" si="15"/>
        <v>308.07262458392961</v>
      </c>
      <c r="AJ13">
        <f t="shared" si="16"/>
        <v>2.4736198918550176</v>
      </c>
      <c r="AK13" s="20">
        <f t="shared" si="17"/>
        <v>2.6331307936718462E-5</v>
      </c>
      <c r="AM13">
        <v>0.5</v>
      </c>
      <c r="AN13" t="s">
        <v>63</v>
      </c>
      <c r="AO13">
        <v>0.08</v>
      </c>
      <c r="BD13" t="s">
        <v>83</v>
      </c>
      <c r="BE13">
        <f>1/(1+BE12*BF2)</f>
        <v>0.98560150162299009</v>
      </c>
      <c r="BG13" t="s">
        <v>84</v>
      </c>
      <c r="BH13" t="e">
        <f>1/(1+BH12*BF2)</f>
        <v>#VALUE!</v>
      </c>
    </row>
    <row r="14" spans="1:63" x14ac:dyDescent="0.25">
      <c r="C14" s="2">
        <v>0.53570680999999998</v>
      </c>
      <c r="D14">
        <v>195.97256999999999</v>
      </c>
      <c r="E14">
        <f t="shared" si="0"/>
        <v>194.4647400549091</v>
      </c>
      <c r="F14">
        <f t="shared" si="1"/>
        <v>2.2735511433127966</v>
      </c>
      <c r="G14" s="20">
        <f t="shared" si="2"/>
        <v>5.9198970201224188E-5</v>
      </c>
      <c r="I14" s="2">
        <v>0.5348794</v>
      </c>
      <c r="J14">
        <v>221.62034399999999</v>
      </c>
      <c r="K14">
        <f t="shared" si="3"/>
        <v>221.51451114892092</v>
      </c>
      <c r="L14">
        <f t="shared" si="4"/>
        <v>1.1200592367524945E-2</v>
      </c>
      <c r="M14" s="20">
        <f t="shared" si="5"/>
        <v>2.2804562381714469E-7</v>
      </c>
      <c r="O14" s="2">
        <v>0.53499850999999998</v>
      </c>
      <c r="P14">
        <v>238.969919</v>
      </c>
      <c r="Q14">
        <f t="shared" si="6"/>
        <v>239.09691391296519</v>
      </c>
      <c r="R14">
        <f t="shared" si="7"/>
        <v>1.6127707919035606E-2</v>
      </c>
      <c r="S14" s="20">
        <f t="shared" si="8"/>
        <v>2.824139705945464E-7</v>
      </c>
      <c r="U14" s="2">
        <v>0.53663404000000003</v>
      </c>
      <c r="V14">
        <v>257.953011</v>
      </c>
      <c r="W14">
        <f t="shared" si="9"/>
        <v>259.38466602019309</v>
      </c>
      <c r="X14">
        <f t="shared" si="10"/>
        <v>2.0496360968440794</v>
      </c>
      <c r="Y14" s="20">
        <f t="shared" si="11"/>
        <v>3.0803180288462317E-5</v>
      </c>
      <c r="AA14" s="2">
        <v>0.53578678999999996</v>
      </c>
      <c r="AB14">
        <v>280.70918799999998</v>
      </c>
      <c r="AC14">
        <f t="shared" si="12"/>
        <v>282.37686687457165</v>
      </c>
      <c r="AD14">
        <f t="shared" si="13"/>
        <v>2.7811528286926102</v>
      </c>
      <c r="AE14" s="20">
        <f t="shared" si="14"/>
        <v>3.5294870992327271E-5</v>
      </c>
      <c r="AG14" s="2">
        <v>0.53496034999999997</v>
      </c>
      <c r="AH14">
        <v>306.49839800000001</v>
      </c>
      <c r="AI14">
        <f t="shared" si="15"/>
        <v>308.07395926270357</v>
      </c>
      <c r="AJ14">
        <f t="shared" si="16"/>
        <v>2.4823932925320329</v>
      </c>
      <c r="AK14" s="20">
        <f t="shared" si="17"/>
        <v>2.6424949822385453E-5</v>
      </c>
    </row>
    <row r="15" spans="1:63" x14ac:dyDescent="0.25">
      <c r="C15" s="2">
        <v>0.53972069</v>
      </c>
      <c r="D15">
        <v>195.970269</v>
      </c>
      <c r="E15">
        <f t="shared" si="0"/>
        <v>194.46498922581679</v>
      </c>
      <c r="F15">
        <f t="shared" si="1"/>
        <v>2.2658671985650498</v>
      </c>
      <c r="G15" s="20">
        <f t="shared" si="2"/>
        <v>5.9000280306321256E-5</v>
      </c>
      <c r="I15" s="2">
        <v>0.53889328999999997</v>
      </c>
      <c r="J15">
        <v>221.618042</v>
      </c>
      <c r="K15">
        <f t="shared" si="3"/>
        <v>221.51505707263337</v>
      </c>
      <c r="L15">
        <f t="shared" si="4"/>
        <v>1.060589526471095E-2</v>
      </c>
      <c r="M15" s="20">
        <f t="shared" si="5"/>
        <v>2.1594199381789982E-7</v>
      </c>
      <c r="O15" s="2">
        <v>0.53901217999999995</v>
      </c>
      <c r="P15">
        <v>238.93618699999999</v>
      </c>
      <c r="Q15">
        <f t="shared" si="6"/>
        <v>239.09765978649014</v>
      </c>
      <c r="R15">
        <f t="shared" si="7"/>
        <v>2.6073460776893913E-2</v>
      </c>
      <c r="S15" s="20">
        <f t="shared" si="8"/>
        <v>4.5670400698845302E-7</v>
      </c>
      <c r="U15" s="2">
        <v>0.54064791999999995</v>
      </c>
      <c r="V15">
        <v>257.95070900000002</v>
      </c>
      <c r="W15">
        <f t="shared" si="9"/>
        <v>259.38569274034523</v>
      </c>
      <c r="X15">
        <f t="shared" si="10"/>
        <v>2.0591783350551491</v>
      </c>
      <c r="Y15" s="20">
        <f t="shared" si="11"/>
        <v>3.0947139207864061E-5</v>
      </c>
      <c r="AA15" s="2">
        <v>0.53980066999999998</v>
      </c>
      <c r="AB15">
        <v>280.706886</v>
      </c>
      <c r="AC15">
        <f t="shared" si="12"/>
        <v>282.37813154280406</v>
      </c>
      <c r="AD15">
        <f t="shared" si="13"/>
        <v>2.793061664342432</v>
      </c>
      <c r="AE15" s="20">
        <f t="shared" si="14"/>
        <v>3.5446584227026944E-5</v>
      </c>
      <c r="AG15" s="2">
        <v>0.53897499000000004</v>
      </c>
      <c r="AH15">
        <v>306.60610300000002</v>
      </c>
      <c r="AI15">
        <f t="shared" si="15"/>
        <v>308.0754799769677</v>
      </c>
      <c r="AJ15">
        <f t="shared" si="16"/>
        <v>2.1590687004426794</v>
      </c>
      <c r="AK15" s="20">
        <f t="shared" si="17"/>
        <v>2.2967031766620542E-5</v>
      </c>
      <c r="AM15">
        <v>0.2</v>
      </c>
      <c r="AN15" t="s">
        <v>38</v>
      </c>
      <c r="AP15">
        <f>SUM(F3:F150)</f>
        <v>227.11861357115998</v>
      </c>
      <c r="BD15" t="s">
        <v>85</v>
      </c>
      <c r="BE15">
        <f>1/(AO4*10^-4*PI()*BF2*BE13*BE11)</f>
        <v>0.79757161402559973</v>
      </c>
      <c r="BG15" t="s">
        <v>86</v>
      </c>
      <c r="BH15" t="e">
        <f>1/(AO4*10^-4*PI()*BF2*BH13*BE11)</f>
        <v>#VALUE!</v>
      </c>
    </row>
    <row r="16" spans="1:63" x14ac:dyDescent="0.25">
      <c r="C16" s="2">
        <v>0.54373457000000003</v>
      </c>
      <c r="D16">
        <v>195.96796699999999</v>
      </c>
      <c r="E16">
        <f t="shared" si="0"/>
        <v>194.46527233889481</v>
      </c>
      <c r="F16">
        <f t="shared" si="1"/>
        <v>2.2580912445140155</v>
      </c>
      <c r="G16" s="20">
        <f t="shared" si="2"/>
        <v>5.8799185802592066E-5</v>
      </c>
      <c r="I16" s="2">
        <v>0.54290716999999999</v>
      </c>
      <c r="J16">
        <v>221.61574100000001</v>
      </c>
      <c r="K16">
        <f t="shared" si="3"/>
        <v>221.5156776347643</v>
      </c>
      <c r="L16">
        <f t="shared" si="4"/>
        <v>1.0012677062295567E-2</v>
      </c>
      <c r="M16" s="20">
        <f t="shared" si="5"/>
        <v>2.0386797089810105E-7</v>
      </c>
      <c r="O16" s="2">
        <v>0.54302627999999997</v>
      </c>
      <c r="P16">
        <v>238.965315</v>
      </c>
      <c r="Q16">
        <f t="shared" si="6"/>
        <v>239.09850767453085</v>
      </c>
      <c r="R16">
        <f t="shared" si="7"/>
        <v>1.7740288548680004E-2</v>
      </c>
      <c r="S16" s="20">
        <f t="shared" si="8"/>
        <v>3.106640081075584E-7</v>
      </c>
      <c r="U16" s="2">
        <v>0.54466181000000002</v>
      </c>
      <c r="V16">
        <v>257.94840799999997</v>
      </c>
      <c r="W16">
        <f t="shared" si="9"/>
        <v>259.38685875108445</v>
      </c>
      <c r="X16">
        <f t="shared" si="10"/>
        <v>2.069140563295488</v>
      </c>
      <c r="Y16" s="20">
        <f t="shared" si="11"/>
        <v>3.1097415111593242E-5</v>
      </c>
      <c r="AA16" s="2">
        <v>0.54381455000000001</v>
      </c>
      <c r="AB16">
        <v>280.70458500000001</v>
      </c>
      <c r="AC16">
        <f t="shared" si="12"/>
        <v>282.37956842361166</v>
      </c>
      <c r="AD16">
        <f t="shared" si="13"/>
        <v>2.8055694693738036</v>
      </c>
      <c r="AE16" s="20">
        <f t="shared" si="14"/>
        <v>3.5605903790480785E-5</v>
      </c>
      <c r="AG16" s="2">
        <v>0.54299037999999999</v>
      </c>
      <c r="AH16">
        <v>306.82296400000001</v>
      </c>
      <c r="AI16">
        <f t="shared" si="15"/>
        <v>308.07720891671829</v>
      </c>
      <c r="AJ16">
        <f t="shared" si="16"/>
        <v>1.5731303111136403</v>
      </c>
      <c r="AK16" s="20">
        <f t="shared" si="17"/>
        <v>1.6710482005218376E-5</v>
      </c>
      <c r="AM16">
        <v>0.3</v>
      </c>
      <c r="AN16" t="s">
        <v>38</v>
      </c>
      <c r="AP16">
        <f>SUM(L3:L150)</f>
        <v>235.14798888605142</v>
      </c>
    </row>
    <row r="17" spans="3:63" x14ac:dyDescent="0.25">
      <c r="C17" s="2">
        <v>0.54774845999999999</v>
      </c>
      <c r="D17">
        <v>195.965666</v>
      </c>
      <c r="E17">
        <f t="shared" si="0"/>
        <v>194.46559334416239</v>
      </c>
      <c r="F17">
        <f t="shared" si="1"/>
        <v>2.2502179727917095</v>
      </c>
      <c r="G17" s="20">
        <f t="shared" si="2"/>
        <v>5.8595547088902762E-5</v>
      </c>
      <c r="I17" s="2">
        <v>0.54692105000000002</v>
      </c>
      <c r="J17">
        <v>221.613439</v>
      </c>
      <c r="K17">
        <f t="shared" si="3"/>
        <v>221.51638155226365</v>
      </c>
      <c r="L17">
        <f t="shared" si="4"/>
        <v>9.4201481610937405E-3</v>
      </c>
      <c r="M17" s="20">
        <f t="shared" si="5"/>
        <v>1.9180748334787299E-7</v>
      </c>
      <c r="O17" s="2">
        <v>0.54704016</v>
      </c>
      <c r="P17">
        <v>238.96301399999999</v>
      </c>
      <c r="Q17">
        <f t="shared" si="6"/>
        <v>239.09946934418662</v>
      </c>
      <c r="R17">
        <f t="shared" si="7"/>
        <v>1.8620060957091438E-2</v>
      </c>
      <c r="S17" s="20">
        <f t="shared" si="8"/>
        <v>3.2607666744044263E-7</v>
      </c>
      <c r="U17" s="2">
        <v>0.54867569000000005</v>
      </c>
      <c r="V17">
        <v>257.94610599999999</v>
      </c>
      <c r="W17">
        <f t="shared" si="9"/>
        <v>259.38818018766352</v>
      </c>
      <c r="X17">
        <f t="shared" si="10"/>
        <v>2.0795779627254478</v>
      </c>
      <c r="Y17" s="20">
        <f t="shared" si="11"/>
        <v>3.1254838159359994E-5</v>
      </c>
      <c r="AA17" s="2">
        <v>0.54782843999999997</v>
      </c>
      <c r="AB17">
        <v>280.70228300000002</v>
      </c>
      <c r="AC17">
        <f t="shared" si="12"/>
        <v>282.38119755126564</v>
      </c>
      <c r="AD17">
        <f t="shared" si="13"/>
        <v>2.81875407045144</v>
      </c>
      <c r="AE17" s="20">
        <f t="shared" si="14"/>
        <v>3.5773818289198606E-5</v>
      </c>
      <c r="AG17" s="2">
        <v>0.54700501999999995</v>
      </c>
      <c r="AH17">
        <v>306.93151899999998</v>
      </c>
      <c r="AI17">
        <f t="shared" si="15"/>
        <v>308.07916971058091</v>
      </c>
      <c r="AJ17">
        <f t="shared" si="16"/>
        <v>1.3171021534969209</v>
      </c>
      <c r="AK17" s="20">
        <f t="shared" si="17"/>
        <v>1.3980943557328102E-5</v>
      </c>
      <c r="AM17">
        <v>0.35</v>
      </c>
      <c r="AN17" t="s">
        <v>38</v>
      </c>
      <c r="AP17">
        <f>SUM(R3:R150)</f>
        <v>125.06198473720411</v>
      </c>
    </row>
    <row r="18" spans="3:63" x14ac:dyDescent="0.25">
      <c r="C18" s="2">
        <v>0.55176234000000002</v>
      </c>
      <c r="D18">
        <v>195.96336400000001</v>
      </c>
      <c r="E18">
        <f t="shared" si="0"/>
        <v>194.46595657309607</v>
      </c>
      <c r="F18">
        <f t="shared" si="1"/>
        <v>2.2422290021471016</v>
      </c>
      <c r="G18" s="20">
        <f t="shared" si="2"/>
        <v>5.8388886526303598E-5</v>
      </c>
      <c r="I18" s="2">
        <v>0.55093493999999998</v>
      </c>
      <c r="J18">
        <v>221.61113700000001</v>
      </c>
      <c r="K18">
        <f t="shared" si="3"/>
        <v>221.51717839314796</v>
      </c>
      <c r="L18">
        <f t="shared" si="4"/>
        <v>8.8282198015791277E-3</v>
      </c>
      <c r="M18" s="20">
        <f t="shared" si="5"/>
        <v>1.7975872276322972E-7</v>
      </c>
      <c r="O18" s="2">
        <v>0.55105404000000002</v>
      </c>
      <c r="P18">
        <v>238.960712</v>
      </c>
      <c r="Q18">
        <f t="shared" si="6"/>
        <v>239.10055789500586</v>
      </c>
      <c r="R18">
        <f t="shared" si="7"/>
        <v>1.9556874349990726E-2</v>
      </c>
      <c r="S18" s="20">
        <f t="shared" si="8"/>
        <v>3.4248885080592062E-7</v>
      </c>
      <c r="U18" s="2">
        <v>0.55268956999999996</v>
      </c>
      <c r="V18">
        <v>257.943804</v>
      </c>
      <c r="W18">
        <f t="shared" si="9"/>
        <v>259.38967475676196</v>
      </c>
      <c r="X18">
        <f t="shared" si="10"/>
        <v>2.0905422452594107</v>
      </c>
      <c r="Y18" s="20">
        <f t="shared" si="11"/>
        <v>3.1420185707482582E-5</v>
      </c>
      <c r="AA18" s="2">
        <v>0.55184232</v>
      </c>
      <c r="AB18">
        <v>280.69998199999998</v>
      </c>
      <c r="AC18">
        <f t="shared" si="12"/>
        <v>282.3830408940982</v>
      </c>
      <c r="AD18">
        <f t="shared" si="13"/>
        <v>2.8326872410031361</v>
      </c>
      <c r="AE18" s="20">
        <f t="shared" si="14"/>
        <v>3.595123855455743E-5</v>
      </c>
      <c r="AG18" s="2">
        <v>0.55102010000000001</v>
      </c>
      <c r="AH18">
        <v>307.10208399999999</v>
      </c>
      <c r="AI18">
        <f t="shared" si="15"/>
        <v>308.08138955807078</v>
      </c>
      <c r="AJ18">
        <f t="shared" si="16"/>
        <v>0.95903937606834433</v>
      </c>
      <c r="AK18" s="20">
        <f t="shared" si="17"/>
        <v>1.0168828234308983E-5</v>
      </c>
      <c r="AM18">
        <v>0.4</v>
      </c>
      <c r="AN18" t="s">
        <v>38</v>
      </c>
      <c r="AP18">
        <f>SUM(X3:X150)</f>
        <v>1217.2587162206457</v>
      </c>
    </row>
    <row r="19" spans="3:63" x14ac:dyDescent="0.25">
      <c r="C19" s="2">
        <v>0.55577622999999998</v>
      </c>
      <c r="D19">
        <v>195.961063</v>
      </c>
      <c r="E19">
        <f t="shared" si="0"/>
        <v>194.46636677477562</v>
      </c>
      <c r="F19">
        <f t="shared" si="1"/>
        <v>2.2341168056999914</v>
      </c>
      <c r="G19" s="20">
        <f t="shared" si="2"/>
        <v>5.8179006699319376E-5</v>
      </c>
      <c r="I19" s="2">
        <v>0.55494882000000001</v>
      </c>
      <c r="J19">
        <v>221.608836</v>
      </c>
      <c r="K19">
        <f t="shared" si="3"/>
        <v>221.51807863689345</v>
      </c>
      <c r="L19">
        <f t="shared" si="4"/>
        <v>8.2368989580537035E-3</v>
      </c>
      <c r="M19" s="20">
        <f t="shared" si="5"/>
        <v>1.6772183038171499E-7</v>
      </c>
      <c r="O19" s="2">
        <v>0.55506792999999999</v>
      </c>
      <c r="P19">
        <v>238.95841100000001</v>
      </c>
      <c r="Q19">
        <f t="shared" si="6"/>
        <v>239.10178763786109</v>
      </c>
      <c r="R19">
        <f t="shared" si="7"/>
        <v>2.0556860284347632E-2</v>
      </c>
      <c r="S19" s="20">
        <f t="shared" si="8"/>
        <v>3.6000799103026308E-7</v>
      </c>
      <c r="U19" s="2">
        <v>0.55670346000000004</v>
      </c>
      <c r="V19">
        <v>257.94150300000001</v>
      </c>
      <c r="W19">
        <f t="shared" si="9"/>
        <v>259.39136185253005</v>
      </c>
      <c r="X19">
        <f t="shared" si="10"/>
        <v>2.10209069225973</v>
      </c>
      <c r="Y19" s="20">
        <f t="shared" si="11"/>
        <v>3.1594318871290852E-5</v>
      </c>
      <c r="AA19" s="2">
        <v>0.55585620000000002</v>
      </c>
      <c r="AB19">
        <v>280.69767999999999</v>
      </c>
      <c r="AC19">
        <f t="shared" si="12"/>
        <v>282.38512253224548</v>
      </c>
      <c r="AD19">
        <f t="shared" si="13"/>
        <v>2.8474622996310512</v>
      </c>
      <c r="AE19" s="20">
        <f t="shared" si="14"/>
        <v>3.6139349943891743E-5</v>
      </c>
      <c r="AG19" s="2">
        <v>0.55503398000000004</v>
      </c>
      <c r="AH19">
        <v>307.099783</v>
      </c>
      <c r="AI19">
        <f t="shared" si="15"/>
        <v>308.08389666439029</v>
      </c>
      <c r="AJ19">
        <f t="shared" si="16"/>
        <v>0.96847970443968989</v>
      </c>
      <c r="AK19" s="20">
        <f t="shared" si="17"/>
        <v>1.0269079236496414E-5</v>
      </c>
      <c r="AM19">
        <v>0.45</v>
      </c>
      <c r="AN19" t="s">
        <v>38</v>
      </c>
      <c r="AP19">
        <f>SUM(AD3:AD150)</f>
        <v>810.20684132738108</v>
      </c>
      <c r="BD19" t="s">
        <v>88</v>
      </c>
    </row>
    <row r="20" spans="3:63" x14ac:dyDescent="0.25">
      <c r="C20" s="2">
        <v>0.55979011000000001</v>
      </c>
      <c r="D20">
        <v>195.95876100000001</v>
      </c>
      <c r="E20">
        <f t="shared" si="0"/>
        <v>194.46682914073659</v>
      </c>
      <c r="F20">
        <f t="shared" si="1"/>
        <v>2.2258606726851964</v>
      </c>
      <c r="G20" s="20">
        <f t="shared" si="2"/>
        <v>5.7965369225838283E-5</v>
      </c>
      <c r="I20" s="2">
        <v>0.55896270999999997</v>
      </c>
      <c r="J20">
        <v>221.60653400000001</v>
      </c>
      <c r="K20">
        <f t="shared" si="3"/>
        <v>221.51909376043892</v>
      </c>
      <c r="L20">
        <f t="shared" si="4"/>
        <v>7.6457954945008157E-3</v>
      </c>
      <c r="M20" s="20">
        <f t="shared" si="5"/>
        <v>1.5568886587300713E-7</v>
      </c>
      <c r="O20" s="2">
        <v>0.55908181000000001</v>
      </c>
      <c r="P20">
        <v>238.956109</v>
      </c>
      <c r="Q20">
        <f t="shared" si="6"/>
        <v>239.10317422334589</v>
      </c>
      <c r="R20">
        <f t="shared" si="7"/>
        <v>2.1628179917776706E-2</v>
      </c>
      <c r="S20" s="20">
        <f t="shared" si="8"/>
        <v>3.7877708535754867E-7</v>
      </c>
      <c r="U20" s="2">
        <v>0.56071733999999995</v>
      </c>
      <c r="V20">
        <v>257.93920100000003</v>
      </c>
      <c r="W20">
        <f t="shared" si="9"/>
        <v>259.39326267239733</v>
      </c>
      <c r="X20">
        <f t="shared" si="10"/>
        <v>2.114295347134838</v>
      </c>
      <c r="Y20" s="20">
        <f t="shared" si="11"/>
        <v>3.1778321437877535E-5</v>
      </c>
      <c r="AA20" s="2">
        <v>0.55987008999999999</v>
      </c>
      <c r="AB20">
        <v>280.695379</v>
      </c>
      <c r="AC20">
        <f t="shared" si="12"/>
        <v>282.38746881108779</v>
      </c>
      <c r="AD20">
        <f t="shared" si="13"/>
        <v>2.8631679287870888</v>
      </c>
      <c r="AE20" s="20">
        <f t="shared" si="14"/>
        <v>3.6339278025539513E-5</v>
      </c>
      <c r="AG20" s="2">
        <v>0.55904829</v>
      </c>
      <c r="AH20">
        <v>307.16034200000001</v>
      </c>
      <c r="AI20">
        <f t="shared" si="15"/>
        <v>308.08672390240122</v>
      </c>
      <c r="AJ20">
        <f t="shared" si="16"/>
        <v>0.85818342909647327</v>
      </c>
      <c r="AK20" s="20">
        <f t="shared" si="17"/>
        <v>9.0959871766732903E-6</v>
      </c>
      <c r="AM20">
        <v>0.5</v>
      </c>
      <c r="AN20" t="s">
        <v>38</v>
      </c>
      <c r="AP20">
        <f>SUM(AJ3:AJ150)</f>
        <v>1385.973462253364</v>
      </c>
      <c r="BD20" t="s">
        <v>90</v>
      </c>
      <c r="BE20">
        <f>1/(BE13*BE11)</f>
        <v>1.0477615868709111</v>
      </c>
      <c r="BG20" t="s">
        <v>91</v>
      </c>
      <c r="BH20" t="e">
        <f>1/(BH13*BE11)</f>
        <v>#VALUE!</v>
      </c>
    </row>
    <row r="21" spans="3:63" x14ac:dyDescent="0.25">
      <c r="C21" s="2">
        <v>0.56380399000000003</v>
      </c>
      <c r="D21">
        <v>195.95645999999999</v>
      </c>
      <c r="E21">
        <f t="shared" si="0"/>
        <v>194.46734934593675</v>
      </c>
      <c r="F21">
        <f t="shared" si="1"/>
        <v>2.2174505400446485</v>
      </c>
      <c r="G21" s="20">
        <f t="shared" si="2"/>
        <v>5.7747710589743E-5</v>
      </c>
      <c r="I21" s="2">
        <v>0.56297659</v>
      </c>
      <c r="J21">
        <v>221.60423299999999</v>
      </c>
      <c r="K21">
        <f t="shared" si="3"/>
        <v>221.52023629591861</v>
      </c>
      <c r="L21">
        <f t="shared" si="4"/>
        <v>7.0554462965359346E-3</v>
      </c>
      <c r="M21" s="20">
        <f t="shared" si="5"/>
        <v>1.4367075922631295E-7</v>
      </c>
      <c r="O21" s="2">
        <v>0.56309569000000004</v>
      </c>
      <c r="P21">
        <v>238.95380800000001</v>
      </c>
      <c r="Q21">
        <f t="shared" si="6"/>
        <v>239.10473476346277</v>
      </c>
      <c r="R21">
        <f t="shared" si="7"/>
        <v>2.2778887929344918E-2</v>
      </c>
      <c r="S21" s="20">
        <f t="shared" si="8"/>
        <v>3.9893726516666477E-7</v>
      </c>
      <c r="U21" s="2">
        <v>0.56473123000000003</v>
      </c>
      <c r="V21">
        <v>257.93689999999998</v>
      </c>
      <c r="W21">
        <f t="shared" si="9"/>
        <v>259.39540038612643</v>
      </c>
      <c r="X21">
        <f t="shared" si="10"/>
        <v>2.1272233763309902</v>
      </c>
      <c r="Y21" s="20">
        <f t="shared" si="11"/>
        <v>3.197320298849514E-5</v>
      </c>
      <c r="AA21" s="2">
        <v>0.56388397000000001</v>
      </c>
      <c r="AB21">
        <v>280.69307700000002</v>
      </c>
      <c r="AC21">
        <f t="shared" si="12"/>
        <v>282.39010849388529</v>
      </c>
      <c r="AD21">
        <f t="shared" si="13"/>
        <v>2.8799158912384937</v>
      </c>
      <c r="AE21" s="20">
        <f t="shared" si="14"/>
        <v>3.6552442411619809E-5</v>
      </c>
      <c r="AG21" s="2">
        <v>0.56306325999999995</v>
      </c>
      <c r="AH21">
        <v>307.31519200000002</v>
      </c>
      <c r="AI21">
        <f t="shared" si="15"/>
        <v>308.08990647582971</v>
      </c>
      <c r="AJ21">
        <f t="shared" si="16"/>
        <v>0.60018251906005993</v>
      </c>
      <c r="AK21" s="20">
        <f t="shared" si="17"/>
        <v>6.35499600803153E-6</v>
      </c>
      <c r="BD21" t="s">
        <v>89</v>
      </c>
      <c r="BE21">
        <f>(AO4*10^-4*PI()*BF2-BE20)/(AO5*10^-4*PI()*BF2)</f>
        <v>0.63361969985362909</v>
      </c>
      <c r="BG21" t="s">
        <v>92</v>
      </c>
      <c r="BH21" t="e">
        <f>(AO4*10^-4*PI()*BF2-BH20)/(AO5*10^-4*PI()*BF2)</f>
        <v>#VALUE!</v>
      </c>
      <c r="BK21" t="s">
        <v>93</v>
      </c>
    </row>
    <row r="22" spans="3:63" x14ac:dyDescent="0.25">
      <c r="C22" s="2">
        <v>0.56781788</v>
      </c>
      <c r="D22">
        <v>195.95415800000001</v>
      </c>
      <c r="E22">
        <f t="shared" si="0"/>
        <v>194.46793358249207</v>
      </c>
      <c r="F22">
        <f t="shared" si="1"/>
        <v>2.2088630191968188</v>
      </c>
      <c r="G22" s="20">
        <f t="shared" si="2"/>
        <v>5.7525422579997066E-5</v>
      </c>
      <c r="I22" s="2">
        <v>0.56699047000000002</v>
      </c>
      <c r="J22">
        <v>221.60193100000001</v>
      </c>
      <c r="K22">
        <f t="shared" si="3"/>
        <v>221.5215199280286</v>
      </c>
      <c r="L22">
        <f t="shared" si="4"/>
        <v>6.4659404955915573E-3</v>
      </c>
      <c r="M22" s="20">
        <f t="shared" si="5"/>
        <v>1.3166932910716392E-7</v>
      </c>
      <c r="O22" s="2">
        <v>0.56710958</v>
      </c>
      <c r="P22">
        <v>238.95150599999999</v>
      </c>
      <c r="Q22">
        <f t="shared" si="6"/>
        <v>239.10648793397371</v>
      </c>
      <c r="R22">
        <f t="shared" si="7"/>
        <v>2.4019399858233113E-2</v>
      </c>
      <c r="S22" s="20">
        <f t="shared" si="8"/>
        <v>4.2067103305315456E-7</v>
      </c>
      <c r="U22" s="2">
        <v>0.56874511000000005</v>
      </c>
      <c r="V22">
        <v>257.93459799999999</v>
      </c>
      <c r="W22">
        <f t="shared" si="9"/>
        <v>259.39780024421225</v>
      </c>
      <c r="X22">
        <f t="shared" si="10"/>
        <v>2.1409608074677786</v>
      </c>
      <c r="Y22" s="20">
        <f t="shared" si="11"/>
        <v>3.2180257659941878E-5</v>
      </c>
      <c r="AA22" s="2">
        <v>0.56789785000000004</v>
      </c>
      <c r="AB22">
        <v>280.69077600000003</v>
      </c>
      <c r="AC22">
        <f t="shared" si="12"/>
        <v>282.39307297997198</v>
      </c>
      <c r="AD22">
        <f t="shared" si="13"/>
        <v>2.8978150080216136</v>
      </c>
      <c r="AE22" s="20">
        <f t="shared" si="14"/>
        <v>3.6780224433824563E-5</v>
      </c>
      <c r="AG22" s="2">
        <v>0.56707757000000003</v>
      </c>
      <c r="AH22">
        <v>307.37575199999998</v>
      </c>
      <c r="AI22">
        <f t="shared" si="15"/>
        <v>308.09348143303788</v>
      </c>
      <c r="AJ22">
        <f t="shared" si="16"/>
        <v>0.5151355390489093</v>
      </c>
      <c r="AK22" s="20">
        <f t="shared" si="17"/>
        <v>5.4523321442759828E-6</v>
      </c>
      <c r="AM22" t="s">
        <v>39</v>
      </c>
      <c r="AN22" t="s">
        <v>38</v>
      </c>
      <c r="AP22">
        <f>SUM(AP15:AP20)</f>
        <v>4000.7676069958061</v>
      </c>
    </row>
    <row r="23" spans="3:63" x14ac:dyDescent="0.25">
      <c r="C23" s="2">
        <v>0.57183176000000002</v>
      </c>
      <c r="D23">
        <v>195.95185699999999</v>
      </c>
      <c r="E23">
        <f t="shared" si="0"/>
        <v>194.46858859295617</v>
      </c>
      <c r="F23">
        <f t="shared" si="1"/>
        <v>2.2000851673343211</v>
      </c>
      <c r="G23" s="20">
        <f t="shared" si="2"/>
        <v>5.7298166616531369E-5</v>
      </c>
      <c r="I23" s="2">
        <v>0.57100435999999999</v>
      </c>
      <c r="J23">
        <v>221.59962999999999</v>
      </c>
      <c r="K23">
        <f t="shared" si="3"/>
        <v>221.52295957317875</v>
      </c>
      <c r="L23">
        <f t="shared" si="4"/>
        <v>5.8783543489507994E-3</v>
      </c>
      <c r="M23" s="20">
        <f t="shared" si="5"/>
        <v>1.1970649092267143E-7</v>
      </c>
      <c r="O23" s="2">
        <v>0.57112346000000003</v>
      </c>
      <c r="P23">
        <v>238.94920500000001</v>
      </c>
      <c r="Q23">
        <f t="shared" si="6"/>
        <v>239.10845407544284</v>
      </c>
      <c r="R23">
        <f t="shared" si="7"/>
        <v>2.5360268029396078E-2</v>
      </c>
      <c r="S23" s="20">
        <f t="shared" si="8"/>
        <v>4.44163287975873E-7</v>
      </c>
      <c r="U23" s="2">
        <v>0.57275898999999997</v>
      </c>
      <c r="V23">
        <v>257.93229700000001</v>
      </c>
      <c r="W23">
        <f t="shared" si="9"/>
        <v>259.40048976892012</v>
      </c>
      <c r="X23">
        <f t="shared" si="10"/>
        <v>2.1555900067093257</v>
      </c>
      <c r="Y23" s="20">
        <f t="shared" si="11"/>
        <v>3.2400723654079139E-5</v>
      </c>
      <c r="AA23" s="2">
        <v>0.57191174</v>
      </c>
      <c r="AB23">
        <v>280.68847399999999</v>
      </c>
      <c r="AC23">
        <f t="shared" si="12"/>
        <v>282.39639648496529</v>
      </c>
      <c r="AD23">
        <f t="shared" si="13"/>
        <v>2.9169992146500752</v>
      </c>
      <c r="AE23" s="20">
        <f t="shared" si="14"/>
        <v>3.7024325324660172E-5</v>
      </c>
      <c r="AG23" s="2">
        <v>0.57109328000000004</v>
      </c>
      <c r="AH23">
        <v>307.63975900000003</v>
      </c>
      <c r="AI23">
        <f t="shared" si="15"/>
        <v>308.09749226018801</v>
      </c>
      <c r="AJ23">
        <f t="shared" si="16"/>
        <v>0.20951973748231598</v>
      </c>
      <c r="AK23" s="20">
        <f t="shared" si="17"/>
        <v>2.2138083253483553E-6</v>
      </c>
      <c r="AN23" s="9" t="s">
        <v>50</v>
      </c>
      <c r="AP23">
        <f>AP22/6</f>
        <v>666.79460116596772</v>
      </c>
    </row>
    <row r="24" spans="3:63" x14ac:dyDescent="0.25">
      <c r="C24" s="2">
        <v>0.57584564000000005</v>
      </c>
      <c r="D24">
        <v>195.949555</v>
      </c>
      <c r="E24">
        <f t="shared" si="0"/>
        <v>194.46932171956939</v>
      </c>
      <c r="F24">
        <f t="shared" si="1"/>
        <v>2.1910905644943663</v>
      </c>
      <c r="G24" s="20">
        <f t="shared" si="2"/>
        <v>5.7065255433938625E-5</v>
      </c>
      <c r="I24" s="2">
        <v>0.57501824000000001</v>
      </c>
      <c r="J24">
        <v>221.597328</v>
      </c>
      <c r="K24">
        <f t="shared" si="3"/>
        <v>221.52457145730483</v>
      </c>
      <c r="L24">
        <f t="shared" si="4"/>
        <v>5.2935145049547031E-3</v>
      </c>
      <c r="M24" s="20">
        <f t="shared" si="5"/>
        <v>1.0779908352645482E-7</v>
      </c>
      <c r="O24" s="2">
        <v>0.57513734999999999</v>
      </c>
      <c r="P24">
        <v>238.94690299999999</v>
      </c>
      <c r="Q24">
        <f t="shared" si="6"/>
        <v>239.11065534808472</v>
      </c>
      <c r="R24">
        <f t="shared" si="7"/>
        <v>2.6814831503261867E-2</v>
      </c>
      <c r="S24" s="20">
        <f t="shared" si="8"/>
        <v>4.6964776546920836E-7</v>
      </c>
      <c r="U24" s="2">
        <v>0.57677288000000004</v>
      </c>
      <c r="V24">
        <v>257.92999500000002</v>
      </c>
      <c r="W24">
        <f t="shared" si="9"/>
        <v>259.4034989058618</v>
      </c>
      <c r="X24">
        <f t="shared" si="10"/>
        <v>2.1712137605899091</v>
      </c>
      <c r="Y24" s="20">
        <f t="shared" si="11"/>
        <v>3.2636147204017338E-5</v>
      </c>
      <c r="AA24" s="2">
        <v>0.57592573000000002</v>
      </c>
      <c r="AB24">
        <v>280.701888</v>
      </c>
      <c r="AC24">
        <f t="shared" si="12"/>
        <v>282.40011632547839</v>
      </c>
      <c r="AD24">
        <f t="shared" si="13"/>
        <v>2.8839794454571588</v>
      </c>
      <c r="AE24" s="20">
        <f t="shared" si="14"/>
        <v>3.6601719914100864E-5</v>
      </c>
      <c r="AG24" s="2">
        <v>0.57510879000000004</v>
      </c>
      <c r="AH24">
        <v>307.87403499999999</v>
      </c>
      <c r="AI24">
        <f t="shared" si="15"/>
        <v>308.10198278200073</v>
      </c>
      <c r="AJ24">
        <f t="shared" si="16"/>
        <v>5.1960191319056916E-2</v>
      </c>
      <c r="AK24" s="20">
        <f t="shared" si="17"/>
        <v>5.4818180216851895E-7</v>
      </c>
    </row>
    <row r="25" spans="3:63" x14ac:dyDescent="0.25">
      <c r="C25" s="2">
        <v>0.57985953000000001</v>
      </c>
      <c r="D25">
        <v>195.94725399999999</v>
      </c>
      <c r="E25">
        <f t="shared" si="0"/>
        <v>194.47014094366213</v>
      </c>
      <c r="F25">
        <f t="shared" si="1"/>
        <v>2.1818629812037629</v>
      </c>
      <c r="G25" s="20">
        <f t="shared" si="2"/>
        <v>5.6826264772607621E-5</v>
      </c>
      <c r="I25" s="2">
        <v>0.57903212000000004</v>
      </c>
      <c r="J25">
        <v>221.59502699999999</v>
      </c>
      <c r="K25">
        <f t="shared" si="3"/>
        <v>221.5263732327239</v>
      </c>
      <c r="L25">
        <f t="shared" si="4"/>
        <v>4.7133397611994138E-3</v>
      </c>
      <c r="M25" s="20">
        <f t="shared" si="5"/>
        <v>9.5986184240981419E-8</v>
      </c>
      <c r="O25" s="2">
        <v>0.57915123000000002</v>
      </c>
      <c r="P25">
        <v>238.944602</v>
      </c>
      <c r="Q25">
        <f t="shared" si="6"/>
        <v>239.1131158223819</v>
      </c>
      <c r="R25">
        <f t="shared" si="7"/>
        <v>2.8396908333757433E-2</v>
      </c>
      <c r="S25" s="20">
        <f t="shared" si="8"/>
        <v>4.9736659365430239E-7</v>
      </c>
      <c r="U25" s="2">
        <v>0.58078675999999996</v>
      </c>
      <c r="V25">
        <v>257.92769399999997</v>
      </c>
      <c r="W25">
        <f t="shared" si="9"/>
        <v>259.40686017205212</v>
      </c>
      <c r="X25">
        <f t="shared" si="10"/>
        <v>2.1879325645433991</v>
      </c>
      <c r="Y25" s="20">
        <f t="shared" si="11"/>
        <v>3.2888039209213473E-5</v>
      </c>
      <c r="AA25" s="2">
        <v>0.57993950999999999</v>
      </c>
      <c r="AB25">
        <v>280.68472000000003</v>
      </c>
      <c r="AC25">
        <f t="shared" si="12"/>
        <v>282.40427265832631</v>
      </c>
      <c r="AD25">
        <f t="shared" si="13"/>
        <v>2.9568613447569727</v>
      </c>
      <c r="AE25" s="20">
        <f t="shared" si="14"/>
        <v>3.753128358490544E-5</v>
      </c>
      <c r="AG25" s="2">
        <v>0.57912375000000005</v>
      </c>
      <c r="AH25">
        <v>308.028885</v>
      </c>
      <c r="AI25">
        <f t="shared" si="15"/>
        <v>308.1070016366757</v>
      </c>
      <c r="AJ25">
        <f t="shared" si="16"/>
        <v>6.102208925523633E-3</v>
      </c>
      <c r="AK25" s="20">
        <f t="shared" si="17"/>
        <v>6.431380213876901E-8</v>
      </c>
      <c r="AN25" t="s">
        <v>67</v>
      </c>
      <c r="AO25" t="s">
        <v>64</v>
      </c>
      <c r="AP25">
        <f>SUM(AP15:AP19)</f>
        <v>2614.7941447424423</v>
      </c>
    </row>
    <row r="26" spans="3:63" x14ac:dyDescent="0.25">
      <c r="C26" s="2">
        <v>0.58387341000000004</v>
      </c>
      <c r="D26">
        <v>195.944952</v>
      </c>
      <c r="E26">
        <f t="shared" si="0"/>
        <v>194.47105492400703</v>
      </c>
      <c r="F26">
        <f t="shared" si="1"/>
        <v>2.1723725906206139</v>
      </c>
      <c r="G26" s="20">
        <f t="shared" si="2"/>
        <v>5.6580418513282864E-5</v>
      </c>
      <c r="I26" s="2">
        <v>0.58304601</v>
      </c>
      <c r="J26">
        <v>221.592725</v>
      </c>
      <c r="K26">
        <f t="shared" si="3"/>
        <v>221.5283840703903</v>
      </c>
      <c r="L26">
        <f t="shared" si="4"/>
        <v>4.1397552230402496E-3</v>
      </c>
      <c r="M26" s="20">
        <f t="shared" si="5"/>
        <v>8.4307005988029185E-8</v>
      </c>
      <c r="O26" s="2">
        <v>0.58316511000000004</v>
      </c>
      <c r="P26">
        <v>238.94229999999999</v>
      </c>
      <c r="Q26">
        <f t="shared" si="6"/>
        <v>239.11586165355783</v>
      </c>
      <c r="R26">
        <f t="shared" si="7"/>
        <v>3.0123647585731723E-2</v>
      </c>
      <c r="S26" s="20">
        <f t="shared" si="8"/>
        <v>5.2762027823351588E-7</v>
      </c>
      <c r="U26" s="2">
        <v>0.58480063999999998</v>
      </c>
      <c r="V26">
        <v>257.92539199999999</v>
      </c>
      <c r="W26">
        <f t="shared" si="9"/>
        <v>259.41060888452012</v>
      </c>
      <c r="X26">
        <f t="shared" si="10"/>
        <v>2.2058691940636743</v>
      </c>
      <c r="Y26" s="20">
        <f t="shared" si="11"/>
        <v>3.3158246599538678E-5</v>
      </c>
      <c r="AA26" s="2">
        <v>0.58395436000000001</v>
      </c>
      <c r="AB26">
        <v>280.82300600000002</v>
      </c>
      <c r="AC26">
        <f t="shared" si="12"/>
        <v>282.40891089552338</v>
      </c>
      <c r="AD26">
        <f t="shared" si="13"/>
        <v>2.5150943376449471</v>
      </c>
      <c r="AE26" s="20">
        <f t="shared" si="14"/>
        <v>3.1892525526454526E-5</v>
      </c>
      <c r="AG26" s="2">
        <v>0.58313806999999995</v>
      </c>
      <c r="AH26">
        <v>308.08944400000001</v>
      </c>
      <c r="AI26">
        <f t="shared" si="15"/>
        <v>308.11260184311504</v>
      </c>
      <c r="AJ26">
        <f t="shared" si="16"/>
        <v>5.3628569774032684E-4</v>
      </c>
      <c r="AK26" s="20">
        <f t="shared" si="17"/>
        <v>5.6499236364636035E-9</v>
      </c>
      <c r="AO26" t="s">
        <v>65</v>
      </c>
      <c r="AP26">
        <f>AP25/5</f>
        <v>522.95882894848842</v>
      </c>
    </row>
    <row r="27" spans="3:63" x14ac:dyDescent="0.25">
      <c r="C27" s="2">
        <v>0.58788728999999995</v>
      </c>
      <c r="D27">
        <v>195.94264999999999</v>
      </c>
      <c r="E27">
        <f t="shared" si="0"/>
        <v>194.47207305696352</v>
      </c>
      <c r="F27">
        <f t="shared" si="1"/>
        <v>2.1625965453904672</v>
      </c>
      <c r="G27" s="20">
        <f t="shared" si="2"/>
        <v>5.6327120506841916E-5</v>
      </c>
      <c r="I27" s="2">
        <v>0.58705989000000003</v>
      </c>
      <c r="J27">
        <v>221.59042400000001</v>
      </c>
      <c r="K27">
        <f t="shared" si="3"/>
        <v>221.53062474935976</v>
      </c>
      <c r="L27">
        <f t="shared" si="4"/>
        <v>3.5759503771358439E-3</v>
      </c>
      <c r="M27" s="20">
        <f t="shared" si="5"/>
        <v>7.2826511411739388E-8</v>
      </c>
      <c r="O27" s="2">
        <v>0.58717920999999995</v>
      </c>
      <c r="P27">
        <v>238.971429</v>
      </c>
      <c r="Q27">
        <f t="shared" si="6"/>
        <v>239.11892138250289</v>
      </c>
      <c r="R27">
        <f t="shared" si="7"/>
        <v>2.1754002896378678E-2</v>
      </c>
      <c r="S27" s="20">
        <f t="shared" si="8"/>
        <v>3.8093179298860921E-7</v>
      </c>
      <c r="U27" s="2">
        <v>0.58881452999999995</v>
      </c>
      <c r="V27">
        <v>257.923091</v>
      </c>
      <c r="W27">
        <f t="shared" si="9"/>
        <v>259.4147833363466</v>
      </c>
      <c r="X27">
        <f t="shared" si="10"/>
        <v>2.2251460263151857</v>
      </c>
      <c r="Y27" s="20">
        <f t="shared" si="11"/>
        <v>3.3448609428576467E-5</v>
      </c>
      <c r="AA27" s="2">
        <v>0.58796868000000002</v>
      </c>
      <c r="AB27">
        <v>280.88356499999998</v>
      </c>
      <c r="AC27">
        <f t="shared" si="12"/>
        <v>282.41407694066675</v>
      </c>
      <c r="AD27">
        <f t="shared" si="13"/>
        <v>2.3424668005235625</v>
      </c>
      <c r="AE27" s="20">
        <f t="shared" si="14"/>
        <v>2.9690723954490213E-5</v>
      </c>
      <c r="AG27" s="2">
        <v>0.58715238000000003</v>
      </c>
      <c r="AH27">
        <v>308.15000400000002</v>
      </c>
      <c r="AI27">
        <f t="shared" si="15"/>
        <v>308.11884201456752</v>
      </c>
      <c r="AJ27">
        <f t="shared" si="16"/>
        <v>9.7106933609562146E-4</v>
      </c>
      <c r="AK27" s="20">
        <f t="shared" si="17"/>
        <v>1.0226473210754326E-8</v>
      </c>
    </row>
    <row r="28" spans="3:63" x14ac:dyDescent="0.25">
      <c r="C28" s="2">
        <v>0.59190118000000003</v>
      </c>
      <c r="D28">
        <v>195.940349</v>
      </c>
      <c r="E28">
        <f t="shared" si="0"/>
        <v>194.47320552215669</v>
      </c>
      <c r="F28">
        <f t="shared" si="1"/>
        <v>2.1525099845781575</v>
      </c>
      <c r="G28" s="20">
        <f t="shared" si="2"/>
        <v>5.6065722111295001E-5</v>
      </c>
      <c r="I28" s="2">
        <v>0.59107377999999999</v>
      </c>
      <c r="J28">
        <v>221.588122</v>
      </c>
      <c r="K28">
        <f t="shared" si="3"/>
        <v>221.53311780596044</v>
      </c>
      <c r="L28">
        <f t="shared" si="4"/>
        <v>3.0254613619409604E-3</v>
      </c>
      <c r="M28" s="20">
        <f t="shared" si="5"/>
        <v>6.1616731533043901E-8</v>
      </c>
      <c r="O28" s="2">
        <v>0.59119299000000003</v>
      </c>
      <c r="P28">
        <v>238.95341199999999</v>
      </c>
      <c r="Q28">
        <f t="shared" si="6"/>
        <v>239.12232531755973</v>
      </c>
      <c r="R28">
        <f t="shared" si="7"/>
        <v>2.8531708849038221E-2</v>
      </c>
      <c r="S28" s="20">
        <f t="shared" si="8"/>
        <v>4.9969075138410283E-7</v>
      </c>
      <c r="U28" s="2">
        <v>0.59282840999999997</v>
      </c>
      <c r="V28">
        <v>257.92078900000001</v>
      </c>
      <c r="W28">
        <f t="shared" si="9"/>
        <v>259.41942496620601</v>
      </c>
      <c r="X28">
        <f t="shared" si="10"/>
        <v>2.2459097592061772</v>
      </c>
      <c r="Y28" s="20">
        <f t="shared" si="11"/>
        <v>3.3761334508346916E-5</v>
      </c>
      <c r="AA28" s="2">
        <v>0.59198287999999999</v>
      </c>
      <c r="AB28">
        <v>280.92840899999999</v>
      </c>
      <c r="AC28">
        <f t="shared" si="12"/>
        <v>282.41982281143146</v>
      </c>
      <c r="AD28">
        <f t="shared" si="13"/>
        <v>2.2243151569285473</v>
      </c>
      <c r="AE28" s="20">
        <f t="shared" si="14"/>
        <v>2.8184153920645709E-5</v>
      </c>
      <c r="AG28" s="2">
        <v>0.59116756000000004</v>
      </c>
      <c r="AH28">
        <v>308.33628399999998</v>
      </c>
      <c r="AI28">
        <f t="shared" si="15"/>
        <v>308.12578645428425</v>
      </c>
      <c r="AJ28">
        <f t="shared" si="16"/>
        <v>4.4309216752343825E-2</v>
      </c>
      <c r="AK28" s="20">
        <f t="shared" si="17"/>
        <v>4.6606319169091012E-7</v>
      </c>
      <c r="AM28" t="s">
        <v>128</v>
      </c>
      <c r="AN28" t="s">
        <v>94</v>
      </c>
      <c r="AP28">
        <f>AP22/COUNT(E3:E101,K3:K109,Q3:Q106,W3:W108,AC3:AC108,AI3:AI92)</f>
        <v>6.5372019722153691</v>
      </c>
    </row>
    <row r="29" spans="3:63" x14ac:dyDescent="0.25">
      <c r="C29" s="2">
        <v>0.59591506000000005</v>
      </c>
      <c r="D29">
        <v>195.93804700000001</v>
      </c>
      <c r="E29">
        <f t="shared" si="0"/>
        <v>194.47446332630497</v>
      </c>
      <c r="F29">
        <f t="shared" si="1"/>
        <v>2.1420771699066723</v>
      </c>
      <c r="G29" s="20">
        <f t="shared" si="2"/>
        <v>5.5795293018108363E-5</v>
      </c>
      <c r="I29" s="2">
        <v>0.59508766000000002</v>
      </c>
      <c r="J29">
        <v>221.58582000000001</v>
      </c>
      <c r="K29">
        <f t="shared" si="3"/>
        <v>221.53588760782455</v>
      </c>
      <c r="L29">
        <f t="shared" si="4"/>
        <v>2.4932437883643131E-3</v>
      </c>
      <c r="M29" s="20">
        <f t="shared" si="5"/>
        <v>5.0778610845336501E-8</v>
      </c>
      <c r="O29" s="2">
        <v>0.59520740999999999</v>
      </c>
      <c r="P29">
        <v>239.029687</v>
      </c>
      <c r="Q29">
        <f t="shared" si="6"/>
        <v>239.12610758372003</v>
      </c>
      <c r="R29">
        <f t="shared" si="7"/>
        <v>9.2969289649117923E-3</v>
      </c>
      <c r="S29" s="20">
        <f t="shared" si="8"/>
        <v>1.6271808597637007E-7</v>
      </c>
      <c r="U29" s="2">
        <v>0.59684229</v>
      </c>
      <c r="V29">
        <v>257.91848800000002</v>
      </c>
      <c r="W29">
        <f t="shared" si="9"/>
        <v>259.42457863715094</v>
      </c>
      <c r="X29">
        <f t="shared" si="10"/>
        <v>2.2683090073136611</v>
      </c>
      <c r="Y29" s="20">
        <f t="shared" si="11"/>
        <v>3.4098656583107759E-5</v>
      </c>
      <c r="AA29" s="2">
        <v>0.59599676999999995</v>
      </c>
      <c r="AB29">
        <v>280.926108</v>
      </c>
      <c r="AC29">
        <f t="shared" si="12"/>
        <v>282.42620398737898</v>
      </c>
      <c r="AD29">
        <f t="shared" si="13"/>
        <v>2.2502879713505286</v>
      </c>
      <c r="AE29" s="20">
        <f t="shared" si="14"/>
        <v>2.851372087004426E-5</v>
      </c>
      <c r="AG29" s="2">
        <v>0.59552587999999995</v>
      </c>
      <c r="AH29">
        <v>308.50580400000001</v>
      </c>
      <c r="AI29">
        <f t="shared" si="15"/>
        <v>308.13419923247125</v>
      </c>
      <c r="AJ29">
        <f t="shared" si="16"/>
        <v>0.13809010325010784</v>
      </c>
      <c r="AK29" s="20">
        <f t="shared" si="17"/>
        <v>1.4508946404951437E-6</v>
      </c>
      <c r="AM29" t="s">
        <v>129</v>
      </c>
      <c r="AO29" t="s">
        <v>95</v>
      </c>
      <c r="AP29">
        <f>SQRT(AP28)</f>
        <v>2.5567952542617425</v>
      </c>
    </row>
    <row r="30" spans="3:63" x14ac:dyDescent="0.25">
      <c r="C30" s="2">
        <v>0.59992895000000002</v>
      </c>
      <c r="D30">
        <v>195.93574599999999</v>
      </c>
      <c r="E30">
        <f t="shared" si="0"/>
        <v>194.4758583801937</v>
      </c>
      <c r="F30">
        <f t="shared" si="1"/>
        <v>2.1312718624636902</v>
      </c>
      <c r="G30" s="20">
        <f t="shared" si="2"/>
        <v>5.5515147980787962E-5</v>
      </c>
      <c r="I30" s="2">
        <v>0.59910154000000004</v>
      </c>
      <c r="J30">
        <v>221.583519</v>
      </c>
      <c r="K30">
        <f t="shared" si="3"/>
        <v>221.53896052136832</v>
      </c>
      <c r="L30">
        <f t="shared" si="4"/>
        <v>1.985458017969126E-3</v>
      </c>
      <c r="M30" s="20">
        <f t="shared" si="5"/>
        <v>4.0437639672570023E-8</v>
      </c>
      <c r="O30" s="2">
        <v>0.59922151000000001</v>
      </c>
      <c r="P30">
        <v>239.05881500000001</v>
      </c>
      <c r="Q30">
        <f t="shared" si="6"/>
        <v>239.13030329164616</v>
      </c>
      <c r="R30">
        <f t="shared" si="7"/>
        <v>5.1105758424846671E-3</v>
      </c>
      <c r="S30" s="20">
        <f t="shared" si="8"/>
        <v>8.942528088182135E-8</v>
      </c>
      <c r="U30" s="2">
        <v>0.60085617999999996</v>
      </c>
      <c r="V30">
        <v>257.91618599999998</v>
      </c>
      <c r="W30">
        <f t="shared" si="9"/>
        <v>259.43029283970685</v>
      </c>
      <c r="X30">
        <f t="shared" si="10"/>
        <v>2.2925195220471233</v>
      </c>
      <c r="Y30" s="20">
        <f t="shared" si="11"/>
        <v>3.4463219549554676E-5</v>
      </c>
      <c r="AA30" s="2">
        <v>0.60001064999999998</v>
      </c>
      <c r="AB30">
        <v>280.92380600000001</v>
      </c>
      <c r="AC30">
        <f t="shared" si="12"/>
        <v>282.43328123236057</v>
      </c>
      <c r="AD30">
        <f t="shared" si="13"/>
        <v>2.2785154771099592</v>
      </c>
      <c r="AE30" s="20">
        <f t="shared" si="14"/>
        <v>2.8871868803536345E-5</v>
      </c>
      <c r="AG30" s="2">
        <v>0.59954083999999996</v>
      </c>
      <c r="AH30">
        <v>308.66065400000002</v>
      </c>
      <c r="AI30">
        <f t="shared" si="15"/>
        <v>308.14283415116614</v>
      </c>
      <c r="AJ30">
        <f t="shared" si="16"/>
        <v>0.26813739584634311</v>
      </c>
      <c r="AK30" s="20">
        <f t="shared" si="17"/>
        <v>2.8144584601305515E-6</v>
      </c>
      <c r="AM30" t="s">
        <v>130</v>
      </c>
      <c r="AP30">
        <f>SQRT(SUM(G3:G101,M3:M109,S3:S106,Y3:Y108,AE3:AE108,AK3:AK92)/COUNT(G3:G101,M3:M109,S3:S106,Y3:Y108,AE3:AE108,AK3:AK92))</f>
        <v>8.611718355692884E-3</v>
      </c>
    </row>
    <row r="31" spans="3:63" x14ac:dyDescent="0.25">
      <c r="C31" s="2">
        <v>0.60394283000000004</v>
      </c>
      <c r="D31">
        <v>195.93344400000001</v>
      </c>
      <c r="E31">
        <f t="shared" si="0"/>
        <v>194.47740353301094</v>
      </c>
      <c r="F31">
        <f t="shared" si="1"/>
        <v>2.120053841509737</v>
      </c>
      <c r="G31" s="20">
        <f t="shared" si="2"/>
        <v>5.522423976071045E-5</v>
      </c>
      <c r="I31" s="2">
        <v>0.60311543000000001</v>
      </c>
      <c r="J31">
        <v>221.58121700000001</v>
      </c>
      <c r="K31">
        <f t="shared" si="3"/>
        <v>221.54236502906403</v>
      </c>
      <c r="L31">
        <f t="shared" si="4"/>
        <v>1.5094756456102197E-3</v>
      </c>
      <c r="M31" s="20">
        <f t="shared" si="5"/>
        <v>3.0743989539606806E-8</v>
      </c>
      <c r="O31" s="2">
        <v>0.60323539000000004</v>
      </c>
      <c r="P31">
        <v>239.05651399999999</v>
      </c>
      <c r="Q31">
        <f t="shared" si="6"/>
        <v>239.13495131022182</v>
      </c>
      <c r="R31">
        <f t="shared" si="7"/>
        <v>6.1524116348355418E-3</v>
      </c>
      <c r="S31" s="20">
        <f t="shared" si="8"/>
        <v>1.0765748262317763E-7</v>
      </c>
      <c r="U31" s="2">
        <v>0.60487005999999999</v>
      </c>
      <c r="V31">
        <v>257.913884</v>
      </c>
      <c r="W31">
        <f t="shared" si="9"/>
        <v>259.43661988454727</v>
      </c>
      <c r="X31">
        <f t="shared" si="10"/>
        <v>2.3187245740879678</v>
      </c>
      <c r="Y31" s="20">
        <f t="shared" si="11"/>
        <v>3.4857779743781203E-5</v>
      </c>
      <c r="AA31" s="2">
        <v>0.60402571999999999</v>
      </c>
      <c r="AB31">
        <v>281.093523</v>
      </c>
      <c r="AC31">
        <f t="shared" si="12"/>
        <v>282.44112219043632</v>
      </c>
      <c r="AD31">
        <f t="shared" si="13"/>
        <v>1.8160235780646055</v>
      </c>
      <c r="AE31" s="20">
        <f t="shared" si="14"/>
        <v>2.2983692656518029E-5</v>
      </c>
      <c r="AG31" s="2">
        <v>0.60321267000000001</v>
      </c>
      <c r="AH31">
        <v>308.832266</v>
      </c>
      <c r="AI31">
        <f t="shared" si="15"/>
        <v>308.15154370208643</v>
      </c>
      <c r="AJ31">
        <f t="shared" si="16"/>
        <v>0.46338284687673914</v>
      </c>
      <c r="AK31" s="20">
        <f t="shared" si="17"/>
        <v>4.8584150942105146E-6</v>
      </c>
    </row>
    <row r="32" spans="3:63" x14ac:dyDescent="0.25">
      <c r="C32" s="2">
        <v>0.60795670999999996</v>
      </c>
      <c r="D32">
        <v>195.93114299999999</v>
      </c>
      <c r="E32">
        <f t="shared" si="0"/>
        <v>194.4791126586384</v>
      </c>
      <c r="F32">
        <f t="shared" si="1"/>
        <v>2.1083921122346614</v>
      </c>
      <c r="G32" s="20">
        <f t="shared" si="2"/>
        <v>5.492175908164262E-5</v>
      </c>
      <c r="I32" s="2">
        <v>0.60712931000000003</v>
      </c>
      <c r="J32">
        <v>221.57891599999999</v>
      </c>
      <c r="K32">
        <f t="shared" si="3"/>
        <v>221.54613184036967</v>
      </c>
      <c r="L32">
        <f t="shared" si="4"/>
        <v>1.0748011226665946E-3</v>
      </c>
      <c r="M32" s="20">
        <f t="shared" si="5"/>
        <v>2.189128447368857E-8</v>
      </c>
      <c r="O32" s="2">
        <v>0.60724895000000001</v>
      </c>
      <c r="P32">
        <v>239.00706700000001</v>
      </c>
      <c r="Q32">
        <f t="shared" si="6"/>
        <v>239.14009334352841</v>
      </c>
      <c r="R32">
        <f t="shared" si="7"/>
        <v>1.7696008072535779E-2</v>
      </c>
      <c r="S32" s="20">
        <f t="shared" si="8"/>
        <v>3.0978031916619359E-7</v>
      </c>
      <c r="U32" s="2">
        <v>0.60888416000000001</v>
      </c>
      <c r="V32">
        <v>257.94301300000001</v>
      </c>
      <c r="W32">
        <f t="shared" si="9"/>
        <v>259.44361664497649</v>
      </c>
      <c r="X32">
        <f t="shared" si="10"/>
        <v>2.2518112993166954</v>
      </c>
      <c r="Y32" s="20">
        <f t="shared" si="11"/>
        <v>3.3844215919395017E-5</v>
      </c>
      <c r="AA32" s="2">
        <v>0.60804024999999995</v>
      </c>
      <c r="AB32">
        <v>281.18551200000002</v>
      </c>
      <c r="AC32">
        <f t="shared" si="12"/>
        <v>282.44979403512559</v>
      </c>
      <c r="AD32">
        <f t="shared" si="13"/>
        <v>1.5984090643412656</v>
      </c>
      <c r="AE32" s="20">
        <f t="shared" si="14"/>
        <v>2.0216317687575134E-5</v>
      </c>
      <c r="AG32" s="2">
        <v>0.60722697999999997</v>
      </c>
      <c r="AH32">
        <v>308.89282500000002</v>
      </c>
      <c r="AI32">
        <f t="shared" si="15"/>
        <v>308.16203374308458</v>
      </c>
      <c r="AJ32">
        <f t="shared" si="16"/>
        <v>0.53405586118404602</v>
      </c>
      <c r="AK32" s="20">
        <f t="shared" si="17"/>
        <v>5.5972028242616515E-6</v>
      </c>
    </row>
    <row r="33" spans="3:37" x14ac:dyDescent="0.25">
      <c r="C33" s="2">
        <v>0.61197060000000003</v>
      </c>
      <c r="D33">
        <v>195.92884100000001</v>
      </c>
      <c r="E33">
        <f t="shared" si="0"/>
        <v>194.48100071331189</v>
      </c>
      <c r="F33">
        <f t="shared" si="1"/>
        <v>2.0962414957571367</v>
      </c>
      <c r="G33" s="20">
        <f t="shared" si="2"/>
        <v>5.4606529354750584E-5</v>
      </c>
      <c r="I33" s="2">
        <v>0.61114318999999995</v>
      </c>
      <c r="J33">
        <v>221.57661400000001</v>
      </c>
      <c r="K33">
        <f t="shared" si="3"/>
        <v>221.55029408993238</v>
      </c>
      <c r="L33">
        <f t="shared" si="4"/>
        <v>6.9273766596799735E-4</v>
      </c>
      <c r="M33" s="20">
        <f t="shared" si="5"/>
        <v>1.4109803288593165E-8</v>
      </c>
      <c r="O33" s="2">
        <v>0.61126230000000004</v>
      </c>
      <c r="P33">
        <v>238.92618899999999</v>
      </c>
      <c r="Q33">
        <f t="shared" si="6"/>
        <v>239.14577461018911</v>
      </c>
      <c r="R33">
        <f t="shared" si="7"/>
        <v>4.8217840202125446E-2</v>
      </c>
      <c r="S33" s="20">
        <f t="shared" si="8"/>
        <v>8.4465671976849314E-7</v>
      </c>
      <c r="U33" s="2">
        <v>0.61289782999999998</v>
      </c>
      <c r="V33">
        <v>257.90928100000002</v>
      </c>
      <c r="W33">
        <f t="shared" si="9"/>
        <v>259.45134277547368</v>
      </c>
      <c r="X33">
        <f t="shared" si="10"/>
        <v>2.3779545193769622</v>
      </c>
      <c r="Y33" s="20">
        <f t="shared" si="11"/>
        <v>3.5749469589042299E-5</v>
      </c>
      <c r="AA33" s="2">
        <v>0.61239834999999998</v>
      </c>
      <c r="AB33">
        <v>281.32445100000001</v>
      </c>
      <c r="AC33">
        <f t="shared" si="12"/>
        <v>282.46023820888126</v>
      </c>
      <c r="AD33">
        <f t="shared" si="13"/>
        <v>1.2900125838582697</v>
      </c>
      <c r="AE33" s="20">
        <f t="shared" si="14"/>
        <v>1.6299676563895742E-5</v>
      </c>
      <c r="AG33" s="2">
        <v>0.61124162000000004</v>
      </c>
      <c r="AH33">
        <v>309.00053000000003</v>
      </c>
      <c r="AI33">
        <f t="shared" si="15"/>
        <v>308.17362578621692</v>
      </c>
      <c r="AJ33">
        <f t="shared" si="16"/>
        <v>0.68377057877226211</v>
      </c>
      <c r="AK33" s="20">
        <f t="shared" si="17"/>
        <v>7.1613015485545936E-6</v>
      </c>
    </row>
    <row r="34" spans="3:37" x14ac:dyDescent="0.25">
      <c r="C34" s="2">
        <v>0.61598447999999995</v>
      </c>
      <c r="D34">
        <v>195.92653999999999</v>
      </c>
      <c r="E34">
        <f t="shared" si="0"/>
        <v>194.48308378952359</v>
      </c>
      <c r="F34">
        <f t="shared" si="1"/>
        <v>2.0835658315628844</v>
      </c>
      <c r="G34" s="20">
        <f t="shared" si="2"/>
        <v>5.4277606569876367E-5</v>
      </c>
      <c r="I34" s="2">
        <v>0.61515708000000002</v>
      </c>
      <c r="J34">
        <v>221.57431299999999</v>
      </c>
      <c r="K34">
        <f t="shared" si="3"/>
        <v>221.55488747205078</v>
      </c>
      <c r="L34">
        <f t="shared" si="4"/>
        <v>3.7735113610552756E-4</v>
      </c>
      <c r="M34" s="20">
        <f t="shared" si="5"/>
        <v>7.6861143080757595E-9</v>
      </c>
      <c r="O34" s="2">
        <v>0.61527693999999999</v>
      </c>
      <c r="P34">
        <v>239.033894</v>
      </c>
      <c r="Q34">
        <f t="shared" si="6"/>
        <v>239.15204613624286</v>
      </c>
      <c r="R34">
        <f t="shared" si="7"/>
        <v>1.3959927298750282E-2</v>
      </c>
      <c r="S34" s="20">
        <f t="shared" si="8"/>
        <v>2.4432290508868531E-7</v>
      </c>
      <c r="U34" s="2">
        <v>0.61691171</v>
      </c>
      <c r="V34">
        <v>257.90697999999998</v>
      </c>
      <c r="W34">
        <f t="shared" si="9"/>
        <v>259.45986495832477</v>
      </c>
      <c r="X34">
        <f t="shared" si="10"/>
        <v>2.4114516937914039</v>
      </c>
      <c r="Y34" s="20">
        <f t="shared" si="11"/>
        <v>3.6253703157015246E-5</v>
      </c>
      <c r="AA34" s="2">
        <v>0.61606952999999998</v>
      </c>
      <c r="AB34">
        <v>281.401771</v>
      </c>
      <c r="AC34">
        <f t="shared" si="12"/>
        <v>282.46994321333494</v>
      </c>
      <c r="AD34">
        <f t="shared" si="13"/>
        <v>1.1409918773408789</v>
      </c>
      <c r="AE34" s="20">
        <f t="shared" si="14"/>
        <v>1.4408836058032274E-5</v>
      </c>
      <c r="AG34" s="2">
        <v>0.61525658000000005</v>
      </c>
      <c r="AH34">
        <v>309.15537999999998</v>
      </c>
      <c r="AI34">
        <f t="shared" si="15"/>
        <v>308.18641943505133</v>
      </c>
      <c r="AJ34">
        <f t="shared" si="16"/>
        <v>0.93888457642559775</v>
      </c>
      <c r="AK34" s="20">
        <f t="shared" si="17"/>
        <v>9.8233266920925802E-6</v>
      </c>
    </row>
    <row r="35" spans="3:37" x14ac:dyDescent="0.25">
      <c r="C35" s="2">
        <v>0.61999835999999997</v>
      </c>
      <c r="D35">
        <v>195.924238</v>
      </c>
      <c r="E35">
        <f t="shared" si="0"/>
        <v>194.48537921783975</v>
      </c>
      <c r="F35">
        <f t="shared" si="1"/>
        <v>2.0703145949996857</v>
      </c>
      <c r="G35" s="20">
        <f t="shared" si="2"/>
        <v>5.3933674658114694E-5</v>
      </c>
      <c r="I35" s="2">
        <v>0.61917096000000005</v>
      </c>
      <c r="J35">
        <v>221.572011</v>
      </c>
      <c r="K35">
        <f t="shared" si="3"/>
        <v>221.55995036582786</v>
      </c>
      <c r="L35">
        <f t="shared" si="4"/>
        <v>1.4545889663428979E-4</v>
      </c>
      <c r="M35" s="20">
        <f t="shared" si="5"/>
        <v>2.9628556291040728E-9</v>
      </c>
      <c r="O35" s="2">
        <v>0.61929093000000002</v>
      </c>
      <c r="P35">
        <v>239.04730799999999</v>
      </c>
      <c r="Q35">
        <f t="shared" si="6"/>
        <v>239.15895742355093</v>
      </c>
      <c r="R35">
        <f t="shared" si="7"/>
        <v>1.2465593779257985E-2</v>
      </c>
      <c r="S35" s="20">
        <f t="shared" si="8"/>
        <v>2.1814499622512112E-7</v>
      </c>
      <c r="U35" s="2">
        <v>0.62092559999999997</v>
      </c>
      <c r="V35">
        <v>257.90467799999999</v>
      </c>
      <c r="W35">
        <f t="shared" si="9"/>
        <v>259.46925331261554</v>
      </c>
      <c r="X35">
        <f t="shared" si="10"/>
        <v>2.4478959088460321</v>
      </c>
      <c r="Y35" s="20">
        <f t="shared" si="11"/>
        <v>3.6802261523939424E-5</v>
      </c>
      <c r="AA35" s="2">
        <v>0.62008352</v>
      </c>
      <c r="AB35">
        <v>281.41518500000001</v>
      </c>
      <c r="AC35">
        <f t="shared" si="12"/>
        <v>282.4815879290249</v>
      </c>
      <c r="AD35">
        <f t="shared" si="13"/>
        <v>1.1372152070328627</v>
      </c>
      <c r="AE35" s="20">
        <f t="shared" si="14"/>
        <v>1.4359773922035349E-5</v>
      </c>
      <c r="AG35" s="2">
        <v>0.61927198000000006</v>
      </c>
      <c r="AH35">
        <v>309.37309199999999</v>
      </c>
      <c r="AI35">
        <f t="shared" si="15"/>
        <v>308.20052238243375</v>
      </c>
      <c r="AJ35">
        <f t="shared" si="16"/>
        <v>1.3749195080394365</v>
      </c>
      <c r="AK35" s="20">
        <f t="shared" si="17"/>
        <v>1.4365217247386757E-5</v>
      </c>
    </row>
    <row r="36" spans="3:37" x14ac:dyDescent="0.25">
      <c r="C36" s="2">
        <v>0.62401225000000005</v>
      </c>
      <c r="D36">
        <v>195.92193700000001</v>
      </c>
      <c r="E36">
        <f t="shared" si="0"/>
        <v>194.48790563283211</v>
      </c>
      <c r="F36">
        <f t="shared" si="1"/>
        <v>2.0564459620214484</v>
      </c>
      <c r="G36" s="20">
        <f t="shared" si="2"/>
        <v>5.3573641875294544E-5</v>
      </c>
      <c r="I36" s="2">
        <v>0.62318483999999996</v>
      </c>
      <c r="J36">
        <v>221.56970999999999</v>
      </c>
      <c r="K36">
        <f t="shared" si="3"/>
        <v>221.5655240765247</v>
      </c>
      <c r="L36">
        <f t="shared" si="4"/>
        <v>1.752195534098864E-5</v>
      </c>
      <c r="M36" s="20">
        <f t="shared" si="5"/>
        <v>3.5691252646758776E-10</v>
      </c>
      <c r="O36" s="2">
        <v>0.62330481000000004</v>
      </c>
      <c r="P36">
        <v>239.045006</v>
      </c>
      <c r="Q36">
        <f t="shared" si="6"/>
        <v>239.16656555215275</v>
      </c>
      <c r="R36">
        <f t="shared" si="7"/>
        <v>1.4776724719576214E-2</v>
      </c>
      <c r="S36" s="20">
        <f t="shared" si="8"/>
        <v>2.5859423140731812E-7</v>
      </c>
      <c r="U36" s="2">
        <v>0.62493947999999999</v>
      </c>
      <c r="V36">
        <v>257.902377</v>
      </c>
      <c r="W36">
        <f t="shared" si="9"/>
        <v>259.47958355252831</v>
      </c>
      <c r="X36">
        <f t="shared" si="10"/>
        <v>2.4875805093382355</v>
      </c>
      <c r="Y36" s="20">
        <f t="shared" si="11"/>
        <v>3.7399556791784898E-5</v>
      </c>
      <c r="AA36" s="2">
        <v>0.62409740000000002</v>
      </c>
      <c r="AB36">
        <v>281.41288300000002</v>
      </c>
      <c r="AC36">
        <f t="shared" si="12"/>
        <v>282.49440375259633</v>
      </c>
      <c r="AD36">
        <f t="shared" si="13"/>
        <v>1.1696871382964773</v>
      </c>
      <c r="AE36" s="20">
        <f t="shared" si="14"/>
        <v>1.4770043134835626E-5</v>
      </c>
      <c r="AG36" s="2">
        <v>0.62328737999999995</v>
      </c>
      <c r="AH36">
        <v>309.59165200000001</v>
      </c>
      <c r="AI36">
        <f t="shared" si="15"/>
        <v>308.21604833827774</v>
      </c>
      <c r="AJ36">
        <f t="shared" si="16"/>
        <v>1.892285434143707</v>
      </c>
      <c r="AK36" s="20">
        <f t="shared" si="17"/>
        <v>1.9742773504270582E-5</v>
      </c>
    </row>
    <row r="37" spans="3:37" x14ac:dyDescent="0.25">
      <c r="C37" s="2">
        <v>0.62802612999999996</v>
      </c>
      <c r="D37">
        <v>195.919635</v>
      </c>
      <c r="E37">
        <f t="shared" si="0"/>
        <v>194.49068303369037</v>
      </c>
      <c r="F37">
        <f t="shared" si="1"/>
        <v>2.0419037220201459</v>
      </c>
      <c r="G37" s="20">
        <f t="shared" si="2"/>
        <v>5.3196043775366216E-5</v>
      </c>
      <c r="I37" s="2">
        <v>0.62719873000000004</v>
      </c>
      <c r="J37">
        <v>221.567408</v>
      </c>
      <c r="K37">
        <f t="shared" si="3"/>
        <v>221.57165298919497</v>
      </c>
      <c r="L37">
        <f t="shared" si="4"/>
        <v>1.8019933265437171E-5</v>
      </c>
      <c r="M37" s="20">
        <f t="shared" si="5"/>
        <v>3.6706368818533145E-10</v>
      </c>
      <c r="O37" s="2">
        <v>0.62731870000000001</v>
      </c>
      <c r="P37">
        <v>239.04270500000001</v>
      </c>
      <c r="Q37">
        <f t="shared" si="6"/>
        <v>239.17493124451045</v>
      </c>
      <c r="R37">
        <f t="shared" si="7"/>
        <v>1.7483779737333158E-2</v>
      </c>
      <c r="S37" s="20">
        <f t="shared" si="8"/>
        <v>3.0597386841629455E-7</v>
      </c>
      <c r="U37" s="2">
        <v>0.62895336000000002</v>
      </c>
      <c r="V37">
        <v>257.90007500000002</v>
      </c>
      <c r="W37">
        <f t="shared" si="9"/>
        <v>259.49093707435838</v>
      </c>
      <c r="X37">
        <f t="shared" si="10"/>
        <v>2.5308421396318148</v>
      </c>
      <c r="Y37" s="20">
        <f t="shared" si="11"/>
        <v>3.8050653519276621E-5</v>
      </c>
      <c r="AA37" s="2">
        <v>0.62811128999999999</v>
      </c>
      <c r="AB37">
        <v>281.41058199999998</v>
      </c>
      <c r="AC37">
        <f t="shared" si="12"/>
        <v>282.50849248745135</v>
      </c>
      <c r="AD37">
        <f t="shared" si="13"/>
        <v>1.2054074384557101</v>
      </c>
      <c r="AE37" s="20">
        <f t="shared" si="14"/>
        <v>1.5221344608039753E-5</v>
      </c>
      <c r="AG37" s="2">
        <v>0.62730341000000001</v>
      </c>
      <c r="AH37">
        <v>309.902805</v>
      </c>
      <c r="AI37">
        <f t="shared" si="15"/>
        <v>308.23312372050225</v>
      </c>
      <c r="AJ37">
        <f t="shared" si="16"/>
        <v>2.7878355751052495</v>
      </c>
      <c r="AK37" s="20">
        <f t="shared" si="17"/>
        <v>2.90279349674137E-5</v>
      </c>
    </row>
    <row r="38" spans="3:37" x14ac:dyDescent="0.25">
      <c r="C38" s="2">
        <v>0.63204002000000004</v>
      </c>
      <c r="D38">
        <v>195.91733400000001</v>
      </c>
      <c r="E38">
        <f t="shared" si="0"/>
        <v>194.49373291620688</v>
      </c>
      <c r="F38">
        <f t="shared" si="1"/>
        <v>2.0266400457769751</v>
      </c>
      <c r="G38" s="20">
        <f t="shared" si="2"/>
        <v>5.2799631945976316E-5</v>
      </c>
      <c r="I38" s="2">
        <v>0.63121260999999995</v>
      </c>
      <c r="J38">
        <v>221.56510700000001</v>
      </c>
      <c r="K38">
        <f t="shared" si="3"/>
        <v>221.5783847092878</v>
      </c>
      <c r="L38">
        <f t="shared" si="4"/>
        <v>1.7629756393110717E-4</v>
      </c>
      <c r="M38" s="20">
        <f t="shared" si="5"/>
        <v>3.5912329525704653E-9</v>
      </c>
      <c r="O38" s="2">
        <v>0.63133258000000003</v>
      </c>
      <c r="P38">
        <v>239.040403</v>
      </c>
      <c r="Q38">
        <f t="shared" si="6"/>
        <v>239.18411943388554</v>
      </c>
      <c r="R38">
        <f t="shared" si="7"/>
        <v>2.0654413368777907E-2</v>
      </c>
      <c r="S38" s="20">
        <f t="shared" si="8"/>
        <v>3.6146831941598853E-7</v>
      </c>
      <c r="U38" s="2">
        <v>0.63296724999999998</v>
      </c>
      <c r="V38">
        <v>257.89777400000003</v>
      </c>
      <c r="W38">
        <f t="shared" si="9"/>
        <v>259.50340124744929</v>
      </c>
      <c r="X38">
        <f t="shared" si="10"/>
        <v>2.5780388577514968</v>
      </c>
      <c r="Y38" s="20">
        <f t="shared" si="11"/>
        <v>3.8760937421091206E-5</v>
      </c>
      <c r="AA38" s="2">
        <v>0.63212517000000001</v>
      </c>
      <c r="AB38">
        <v>281.40827999999999</v>
      </c>
      <c r="AC38">
        <f t="shared" si="12"/>
        <v>282.52396297821554</v>
      </c>
      <c r="AD38">
        <f t="shared" si="13"/>
        <v>1.2447485078799094</v>
      </c>
      <c r="AE38" s="20">
        <f t="shared" si="14"/>
        <v>1.5718383150097527E-5</v>
      </c>
      <c r="AG38" s="2">
        <v>0.63131848000000002</v>
      </c>
      <c r="AH38">
        <v>310.07337100000001</v>
      </c>
      <c r="AI38">
        <f t="shared" si="15"/>
        <v>308.25187428942422</v>
      </c>
      <c r="AJ38">
        <f t="shared" si="16"/>
        <v>3.3178502666384104</v>
      </c>
      <c r="AK38" s="20">
        <f t="shared" si="17"/>
        <v>3.4508639772679416E-5</v>
      </c>
    </row>
    <row r="39" spans="3:37" x14ac:dyDescent="0.25">
      <c r="C39" s="2">
        <v>0.63605389999999995</v>
      </c>
      <c r="D39">
        <v>195.915032</v>
      </c>
      <c r="E39">
        <f t="shared" si="0"/>
        <v>194.49707830822229</v>
      </c>
      <c r="F39">
        <f t="shared" si="1"/>
        <v>2.010592672026041</v>
      </c>
      <c r="G39" s="20">
        <f t="shared" si="2"/>
        <v>5.2382784025390936E-5</v>
      </c>
      <c r="I39" s="2">
        <v>0.63522650000000003</v>
      </c>
      <c r="J39">
        <v>221.562805</v>
      </c>
      <c r="K39">
        <f t="shared" si="3"/>
        <v>221.58577037597473</v>
      </c>
      <c r="L39">
        <f t="shared" si="4"/>
        <v>5.2740849366093672E-4</v>
      </c>
      <c r="M39" s="20">
        <f t="shared" si="5"/>
        <v>1.0743688554285116E-8</v>
      </c>
      <c r="O39" s="2">
        <v>0.63534645999999995</v>
      </c>
      <c r="P39">
        <v>239.03810200000001</v>
      </c>
      <c r="Q39">
        <f t="shared" si="6"/>
        <v>239.19419984575893</v>
      </c>
      <c r="R39">
        <f t="shared" si="7"/>
        <v>2.4366537450576046E-2</v>
      </c>
      <c r="S39" s="20">
        <f t="shared" si="8"/>
        <v>4.2644159161828011E-7</v>
      </c>
      <c r="U39" s="2">
        <v>0.63698113000000001</v>
      </c>
      <c r="V39">
        <v>257.89547199999998</v>
      </c>
      <c r="W39">
        <f t="shared" si="9"/>
        <v>259.51706967825919</v>
      </c>
      <c r="X39">
        <f t="shared" si="10"/>
        <v>2.6295790301356492</v>
      </c>
      <c r="Y39" s="20">
        <f t="shared" si="11"/>
        <v>3.9536552180548073E-5</v>
      </c>
      <c r="AA39" s="2">
        <v>0.63613894999999998</v>
      </c>
      <c r="AB39">
        <v>281.39111300000002</v>
      </c>
      <c r="AC39">
        <f t="shared" si="12"/>
        <v>282.5409316438886</v>
      </c>
      <c r="AD39">
        <f t="shared" si="13"/>
        <v>1.3220829138337722</v>
      </c>
      <c r="AE39" s="20">
        <f t="shared" si="14"/>
        <v>1.6696980426738229E-5</v>
      </c>
      <c r="AG39" s="2">
        <v>0.63533355000000002</v>
      </c>
      <c r="AH39">
        <v>310.24393600000002</v>
      </c>
      <c r="AI39">
        <f t="shared" si="15"/>
        <v>308.27244628331312</v>
      </c>
      <c r="AJ39">
        <f t="shared" si="16"/>
        <v>3.8867717030022075</v>
      </c>
      <c r="AK39" s="20">
        <f t="shared" si="17"/>
        <v>4.0381498328626958E-5</v>
      </c>
    </row>
    <row r="40" spans="3:37" x14ac:dyDescent="0.25">
      <c r="C40" s="2">
        <v>0.64006777999999998</v>
      </c>
      <c r="D40">
        <v>195.91273000000001</v>
      </c>
      <c r="E40">
        <f t="shared" si="0"/>
        <v>194.50074391716967</v>
      </c>
      <c r="F40">
        <f t="shared" si="1"/>
        <v>1.9937046981065643</v>
      </c>
      <c r="G40" s="20">
        <f t="shared" si="2"/>
        <v>5.1944015487218078E-5</v>
      </c>
      <c r="I40" s="2">
        <v>0.63924038000000005</v>
      </c>
      <c r="J40">
        <v>221.56050400000001</v>
      </c>
      <c r="K40">
        <f t="shared" si="3"/>
        <v>221.5938647411129</v>
      </c>
      <c r="L40">
        <f t="shared" si="4"/>
        <v>1.1129390476010471E-3</v>
      </c>
      <c r="M40" s="20">
        <f t="shared" si="5"/>
        <v>2.2671835988336267E-8</v>
      </c>
      <c r="O40" s="2">
        <v>0.63936035000000002</v>
      </c>
      <c r="P40">
        <v>239.03579999999999</v>
      </c>
      <c r="Q40">
        <f t="shared" si="6"/>
        <v>239.20524723669371</v>
      </c>
      <c r="R40">
        <f t="shared" si="7"/>
        <v>2.871236602313534E-2</v>
      </c>
      <c r="S40" s="20">
        <f t="shared" si="8"/>
        <v>5.0250811889090054E-7</v>
      </c>
      <c r="U40" s="2">
        <v>0.64099501999999997</v>
      </c>
      <c r="V40">
        <v>257.893171</v>
      </c>
      <c r="W40">
        <f t="shared" si="9"/>
        <v>259.53204282428868</v>
      </c>
      <c r="X40">
        <f t="shared" si="10"/>
        <v>2.6859008564473235</v>
      </c>
      <c r="Y40" s="20">
        <f t="shared" si="11"/>
        <v>4.0384089276082104E-5</v>
      </c>
      <c r="AA40" s="2">
        <v>0.63981023999999997</v>
      </c>
      <c r="AB40">
        <v>281.48329899999999</v>
      </c>
      <c r="AC40">
        <f t="shared" si="12"/>
        <v>282.5578709624865</v>
      </c>
      <c r="AD40">
        <f t="shared" si="13"/>
        <v>1.1547049025621223</v>
      </c>
      <c r="AE40" s="20">
        <f t="shared" si="14"/>
        <v>1.4573563077771571E-5</v>
      </c>
      <c r="AG40" s="2">
        <v>0.63934970000000002</v>
      </c>
      <c r="AH40">
        <v>310.57165400000002</v>
      </c>
      <c r="AI40">
        <f t="shared" si="15"/>
        <v>308.2949986525569</v>
      </c>
      <c r="AJ40">
        <f t="shared" si="16"/>
        <v>5.1831595710413749</v>
      </c>
      <c r="AK40" s="20">
        <f t="shared" si="17"/>
        <v>5.3736694658901306E-5</v>
      </c>
    </row>
    <row r="41" spans="3:37" x14ac:dyDescent="0.25">
      <c r="C41" s="2">
        <v>0.64408167000000005</v>
      </c>
      <c r="D41">
        <v>195.91042899999999</v>
      </c>
      <c r="E41">
        <f t="shared" si="0"/>
        <v>194.50475621220826</v>
      </c>
      <c r="F41">
        <f t="shared" si="1"/>
        <v>1.975915986338173</v>
      </c>
      <c r="G41" s="20">
        <f t="shared" si="2"/>
        <v>5.148175739584111E-5</v>
      </c>
      <c r="I41" s="2">
        <v>0.64325425999999997</v>
      </c>
      <c r="J41">
        <v>221.55820199999999</v>
      </c>
      <c r="K41">
        <f t="shared" si="3"/>
        <v>221.60272651948802</v>
      </c>
      <c r="L41">
        <f t="shared" si="4"/>
        <v>1.982432835639206E-3</v>
      </c>
      <c r="M41" s="20">
        <f t="shared" si="5"/>
        <v>4.0385253962162696E-8</v>
      </c>
      <c r="O41" s="2">
        <v>0.64337423000000005</v>
      </c>
      <c r="P41">
        <v>239.03349900000001</v>
      </c>
      <c r="Q41">
        <f t="shared" si="6"/>
        <v>239.21734160915497</v>
      </c>
      <c r="R41">
        <f t="shared" si="7"/>
        <v>3.379810494090521E-2</v>
      </c>
      <c r="S41" s="20">
        <f t="shared" si="8"/>
        <v>5.9152732677596158E-7</v>
      </c>
      <c r="U41" s="2">
        <v>0.6450089</v>
      </c>
      <c r="V41">
        <v>257.89086900000001</v>
      </c>
      <c r="W41">
        <f t="shared" si="9"/>
        <v>259.54842813089607</v>
      </c>
      <c r="X41">
        <f t="shared" si="10"/>
        <v>2.7475022724169054</v>
      </c>
      <c r="Y41" s="20">
        <f t="shared" si="11"/>
        <v>4.1311040066981564E-5</v>
      </c>
      <c r="AA41" s="2">
        <v>0.64451223000000002</v>
      </c>
      <c r="AB41">
        <v>281.71548300000001</v>
      </c>
      <c r="AC41">
        <f t="shared" si="12"/>
        <v>282.58171405515384</v>
      </c>
      <c r="AD41">
        <f t="shared" si="13"/>
        <v>0.75035624091292219</v>
      </c>
      <c r="AE41" s="20">
        <f t="shared" si="14"/>
        <v>9.4546632786370156E-6</v>
      </c>
      <c r="AG41" s="2">
        <v>0.64336541999999997</v>
      </c>
      <c r="AH41">
        <v>310.83651099999997</v>
      </c>
      <c r="AI41">
        <f t="shared" si="15"/>
        <v>308.31968697781673</v>
      </c>
      <c r="AJ41">
        <f t="shared" si="16"/>
        <v>6.3344031586386391</v>
      </c>
      <c r="AK41" s="20">
        <f t="shared" si="17"/>
        <v>6.5560408335101669E-5</v>
      </c>
    </row>
    <row r="42" spans="3:37" x14ac:dyDescent="0.25">
      <c r="C42" s="2">
        <v>0.64809554999999996</v>
      </c>
      <c r="D42">
        <v>195.90812700000001</v>
      </c>
      <c r="E42">
        <f t="shared" si="0"/>
        <v>194.50914349759279</v>
      </c>
      <c r="F42">
        <f t="shared" si="1"/>
        <v>1.95715484000757</v>
      </c>
      <c r="G42" s="20">
        <f t="shared" si="2"/>
        <v>5.0994141076515833E-5</v>
      </c>
      <c r="I42" s="2">
        <v>0.64726804000000004</v>
      </c>
      <c r="J42">
        <v>221.54018500000001</v>
      </c>
      <c r="K42">
        <f t="shared" si="3"/>
        <v>221.61241830261406</v>
      </c>
      <c r="L42">
        <f t="shared" si="4"/>
        <v>5.2176500065331836E-3</v>
      </c>
      <c r="M42" s="20">
        <f t="shared" si="5"/>
        <v>1.0630897130356995E-7</v>
      </c>
      <c r="O42" s="2">
        <v>0.64738810999999996</v>
      </c>
      <c r="P42">
        <v>239.03119699999999</v>
      </c>
      <c r="Q42">
        <f t="shared" si="6"/>
        <v>239.23056870078031</v>
      </c>
      <c r="R42">
        <f t="shared" si="7"/>
        <v>3.9749075072036816E-2</v>
      </c>
      <c r="S42" s="20">
        <f t="shared" si="8"/>
        <v>6.9569335446095977E-7</v>
      </c>
      <c r="U42" s="2">
        <v>0.64902278000000002</v>
      </c>
      <c r="V42">
        <v>257.88856800000002</v>
      </c>
      <c r="W42">
        <f t="shared" si="9"/>
        <v>259.56634071754769</v>
      </c>
      <c r="X42">
        <f t="shared" si="10"/>
        <v>2.8149212917472886</v>
      </c>
      <c r="Y42" s="20">
        <f t="shared" si="11"/>
        <v>4.2325497810553927E-5</v>
      </c>
      <c r="AA42" s="2">
        <v>0.64818372999999996</v>
      </c>
      <c r="AB42">
        <v>281.83909999999997</v>
      </c>
      <c r="AC42">
        <f t="shared" si="12"/>
        <v>282.60214611889677</v>
      </c>
      <c r="AD42">
        <f t="shared" si="13"/>
        <v>0.58223937956346283</v>
      </c>
      <c r="AE42" s="20">
        <f t="shared" si="14"/>
        <v>7.3299175371625646E-6</v>
      </c>
      <c r="AG42" s="2">
        <v>0.64738092000000003</v>
      </c>
      <c r="AH42">
        <v>311.06993699999998</v>
      </c>
      <c r="AI42">
        <f t="shared" si="15"/>
        <v>308.34668715220073</v>
      </c>
      <c r="AJ42">
        <f t="shared" si="16"/>
        <v>7.4160897335386498</v>
      </c>
      <c r="AK42" s="20">
        <f t="shared" si="17"/>
        <v>7.6640599561718711E-5</v>
      </c>
    </row>
    <row r="43" spans="3:37" x14ac:dyDescent="0.25">
      <c r="C43" s="2">
        <v>0.65210964999999999</v>
      </c>
      <c r="D43">
        <v>195.93725599999999</v>
      </c>
      <c r="E43">
        <f t="shared" si="0"/>
        <v>194.51393635984343</v>
      </c>
      <c r="F43">
        <f t="shared" si="1"/>
        <v>2.0258387980554096</v>
      </c>
      <c r="G43" s="20">
        <f t="shared" si="2"/>
        <v>5.2768025148113891E-5</v>
      </c>
      <c r="I43" s="2">
        <v>0.65128235000000001</v>
      </c>
      <c r="J43">
        <v>221.599895</v>
      </c>
      <c r="K43">
        <f t="shared" si="3"/>
        <v>221.6230089987659</v>
      </c>
      <c r="L43">
        <f t="shared" si="4"/>
        <v>5.3425693894972547E-4</v>
      </c>
      <c r="M43" s="20">
        <f t="shared" si="5"/>
        <v>1.087955346985221E-8</v>
      </c>
      <c r="O43" s="2">
        <v>0.65140200000000004</v>
      </c>
      <c r="P43">
        <v>239.02889500000001</v>
      </c>
      <c r="Q43">
        <f t="shared" si="6"/>
        <v>239.24502025706499</v>
      </c>
      <c r="R43">
        <f t="shared" si="7"/>
        <v>4.6710126741407086E-2</v>
      </c>
      <c r="S43" s="20">
        <f t="shared" si="8"/>
        <v>8.1754231052964448E-7</v>
      </c>
      <c r="U43" s="2">
        <v>0.65303666999999999</v>
      </c>
      <c r="V43">
        <v>257.88626599999998</v>
      </c>
      <c r="W43">
        <f t="shared" si="9"/>
        <v>259.58590374051238</v>
      </c>
      <c r="X43">
        <f t="shared" si="10"/>
        <v>2.888768448974099</v>
      </c>
      <c r="Y43" s="20">
        <f t="shared" si="11"/>
        <v>4.3436648076265899E-5</v>
      </c>
      <c r="AA43" s="2">
        <v>0.65219859000000002</v>
      </c>
      <c r="AB43">
        <v>281.979084</v>
      </c>
      <c r="AC43">
        <f t="shared" si="12"/>
        <v>282.62646167212893</v>
      </c>
      <c r="AD43">
        <f t="shared" si="13"/>
        <v>0.41909785037106656</v>
      </c>
      <c r="AE43" s="20">
        <f t="shared" si="14"/>
        <v>5.2708619591804133E-6</v>
      </c>
      <c r="AG43" s="2">
        <v>0.65105285999999996</v>
      </c>
      <c r="AH43">
        <v>311.25726400000002</v>
      </c>
      <c r="AI43">
        <f t="shared" si="15"/>
        <v>308.37356106826303</v>
      </c>
      <c r="AJ43">
        <f t="shared" si="16"/>
        <v>8.3157425985085176</v>
      </c>
      <c r="AK43" s="20">
        <f t="shared" si="17"/>
        <v>8.5834532619346568E-5</v>
      </c>
    </row>
    <row r="44" spans="3:37" x14ac:dyDescent="0.25">
      <c r="C44" s="2">
        <v>0.65612417999999995</v>
      </c>
      <c r="D44">
        <v>196.029246</v>
      </c>
      <c r="E44">
        <f t="shared" si="0"/>
        <v>194.51916755970814</v>
      </c>
      <c r="F44">
        <f t="shared" si="1"/>
        <v>2.2803368958343069</v>
      </c>
      <c r="G44" s="20">
        <f t="shared" si="2"/>
        <v>5.9341329925974832E-5</v>
      </c>
      <c r="I44" s="2">
        <v>0.65529623000000004</v>
      </c>
      <c r="J44">
        <v>221.59759399999999</v>
      </c>
      <c r="K44">
        <f t="shared" si="3"/>
        <v>221.63456801981516</v>
      </c>
      <c r="L44">
        <f t="shared" si="4"/>
        <v>1.3670781412930279E-3</v>
      </c>
      <c r="M44" s="20">
        <f t="shared" si="5"/>
        <v>2.783961710221401E-8</v>
      </c>
      <c r="O44" s="2">
        <v>0.65541587999999995</v>
      </c>
      <c r="P44">
        <v>239.02659399999999</v>
      </c>
      <c r="Q44">
        <f t="shared" si="6"/>
        <v>239.2607942724502</v>
      </c>
      <c r="R44">
        <f t="shared" si="7"/>
        <v>5.4849767615752346E-2</v>
      </c>
      <c r="S44" s="20">
        <f t="shared" si="8"/>
        <v>9.6002456486750666E-7</v>
      </c>
      <c r="U44" s="2">
        <v>0.65705055000000001</v>
      </c>
      <c r="V44">
        <v>257.88396399999999</v>
      </c>
      <c r="W44">
        <f t="shared" si="9"/>
        <v>259.60724871280729</v>
      </c>
      <c r="X44">
        <f t="shared" si="10"/>
        <v>2.9697102013953351</v>
      </c>
      <c r="Y44" s="20">
        <f t="shared" si="11"/>
        <v>4.4654517012555634E-5</v>
      </c>
      <c r="AA44" s="2">
        <v>0.65621300999999999</v>
      </c>
      <c r="AB44">
        <v>282.05535900000001</v>
      </c>
      <c r="AC44">
        <f t="shared" si="12"/>
        <v>282.65299491293388</v>
      </c>
      <c r="AD44">
        <f t="shared" si="13"/>
        <v>0.3571686844282973</v>
      </c>
      <c r="AE44" s="20">
        <f t="shared" si="14"/>
        <v>4.4895691263666401E-6</v>
      </c>
      <c r="AG44" s="2">
        <v>0.65541256999999997</v>
      </c>
      <c r="AH44">
        <v>311.63108099999999</v>
      </c>
      <c r="AI44">
        <f t="shared" si="15"/>
        <v>308.40839480635378</v>
      </c>
      <c r="AJ44">
        <f t="shared" si="16"/>
        <v>10.385706302717907</v>
      </c>
      <c r="AK44" s="20">
        <f t="shared" si="17"/>
        <v>1.0694352739833397E-4</v>
      </c>
    </row>
    <row r="45" spans="3:37" x14ac:dyDescent="0.25">
      <c r="C45" s="2">
        <v>0.66013741999999997</v>
      </c>
      <c r="D45">
        <v>195.93265299999999</v>
      </c>
      <c r="E45">
        <f t="shared" si="0"/>
        <v>194.52486933470411</v>
      </c>
      <c r="F45">
        <f t="shared" si="1"/>
        <v>1.9818548482739047</v>
      </c>
      <c r="G45" s="20">
        <f t="shared" si="2"/>
        <v>5.1624778986043137E-5</v>
      </c>
      <c r="I45" s="2">
        <v>0.65931012</v>
      </c>
      <c r="J45">
        <v>221.595292</v>
      </c>
      <c r="K45">
        <f t="shared" si="3"/>
        <v>221.64717333287928</v>
      </c>
      <c r="L45">
        <f t="shared" si="4"/>
        <v>2.6916727013302434E-3</v>
      </c>
      <c r="M45" s="20">
        <f t="shared" si="5"/>
        <v>5.4815223806593364E-8</v>
      </c>
      <c r="O45" s="2">
        <v>0.65942977000000003</v>
      </c>
      <c r="P45">
        <v>239.024292</v>
      </c>
      <c r="Q45">
        <f t="shared" si="6"/>
        <v>239.27799563309156</v>
      </c>
      <c r="R45">
        <f t="shared" si="7"/>
        <v>6.4365533443857495E-2</v>
      </c>
      <c r="S45" s="20">
        <f t="shared" si="8"/>
        <v>1.126598819895159E-6</v>
      </c>
      <c r="U45" s="2">
        <v>0.66106388999999999</v>
      </c>
      <c r="V45">
        <v>257.803087</v>
      </c>
      <c r="W45">
        <f t="shared" si="9"/>
        <v>259.63051304084598</v>
      </c>
      <c r="X45">
        <f t="shared" si="10"/>
        <v>3.3394859347620067</v>
      </c>
      <c r="Y45" s="20">
        <f t="shared" si="11"/>
        <v>5.0246219571194525E-5</v>
      </c>
      <c r="AA45" s="2">
        <v>0.66022851000000005</v>
      </c>
      <c r="AB45">
        <v>282.287936</v>
      </c>
      <c r="AC45">
        <f t="shared" si="12"/>
        <v>282.68193212599516</v>
      </c>
      <c r="AD45">
        <f t="shared" si="13"/>
        <v>0.15523294729919301</v>
      </c>
      <c r="AE45" s="20">
        <f t="shared" si="14"/>
        <v>1.9480462634959793E-6</v>
      </c>
      <c r="AG45" s="2">
        <v>0.65942860999999997</v>
      </c>
      <c r="AH45">
        <v>311.943083</v>
      </c>
      <c r="AI45">
        <f t="shared" si="15"/>
        <v>308.44351675271696</v>
      </c>
      <c r="AJ45">
        <f t="shared" si="16"/>
        <v>12.246963919122711</v>
      </c>
      <c r="AK45" s="20">
        <f t="shared" si="17"/>
        <v>1.2585709934173126E-4</v>
      </c>
    </row>
    <row r="46" spans="3:37" x14ac:dyDescent="0.25">
      <c r="C46" s="2">
        <v>0.66415195000000005</v>
      </c>
      <c r="D46">
        <v>196.024643</v>
      </c>
      <c r="E46">
        <f t="shared" si="0"/>
        <v>194.53108233998279</v>
      </c>
      <c r="F46">
        <f t="shared" si="1"/>
        <v>2.230723445151042</v>
      </c>
      <c r="G46" s="20">
        <f t="shared" si="2"/>
        <v>5.8052962698515021E-5</v>
      </c>
      <c r="I46" s="2">
        <v>0.66332400000000002</v>
      </c>
      <c r="J46">
        <v>221.59298999999999</v>
      </c>
      <c r="K46">
        <f t="shared" si="3"/>
        <v>221.66090696491284</v>
      </c>
      <c r="L46">
        <f t="shared" si="4"/>
        <v>4.6127141229738312E-3</v>
      </c>
      <c r="M46" s="20">
        <f t="shared" si="5"/>
        <v>9.3938691085043957E-8</v>
      </c>
      <c r="O46" s="2">
        <v>0.66344365000000005</v>
      </c>
      <c r="P46">
        <v>239.02199100000001</v>
      </c>
      <c r="Q46">
        <f t="shared" si="6"/>
        <v>239.29673620562477</v>
      </c>
      <c r="R46">
        <f t="shared" si="7"/>
        <v>7.5484928013788311E-2</v>
      </c>
      <c r="S46" s="20">
        <f t="shared" si="8"/>
        <v>1.3212485567307263E-6</v>
      </c>
      <c r="U46" s="2">
        <v>0.66507744999999996</v>
      </c>
      <c r="V46">
        <v>257.75364000000002</v>
      </c>
      <c r="W46">
        <f t="shared" si="9"/>
        <v>259.65585104275891</v>
      </c>
      <c r="X46">
        <f t="shared" si="10"/>
        <v>3.6184068511938743</v>
      </c>
      <c r="Y46" s="20">
        <f t="shared" si="11"/>
        <v>5.4463780380209153E-5</v>
      </c>
      <c r="AA46" s="2">
        <v>0.66424315</v>
      </c>
      <c r="AB46">
        <v>282.39564000000001</v>
      </c>
      <c r="AC46">
        <f t="shared" si="12"/>
        <v>282.7134471594224</v>
      </c>
      <c r="AD46">
        <f t="shared" si="13"/>
        <v>0.10100139058012624</v>
      </c>
      <c r="AE46" s="20">
        <f t="shared" si="14"/>
        <v>1.2665180358182384E-6</v>
      </c>
      <c r="AG46" s="2">
        <v>0.66344519999999996</v>
      </c>
      <c r="AH46">
        <v>312.333662</v>
      </c>
      <c r="AI46">
        <f t="shared" si="15"/>
        <v>308.48178881346553</v>
      </c>
      <c r="AJ46">
        <f t="shared" si="16"/>
        <v>14.836927045143259</v>
      </c>
      <c r="AK46" s="20">
        <f t="shared" si="17"/>
        <v>1.5209200139870154E-4</v>
      </c>
    </row>
    <row r="47" spans="3:37" x14ac:dyDescent="0.25">
      <c r="C47" s="2">
        <v>0.66816518000000003</v>
      </c>
      <c r="D47">
        <v>195.92805000000001</v>
      </c>
      <c r="E47">
        <f t="shared" si="0"/>
        <v>194.53784203667249</v>
      </c>
      <c r="F47">
        <f t="shared" si="1"/>
        <v>1.932678181299269</v>
      </c>
      <c r="G47" s="20">
        <f t="shared" si="2"/>
        <v>5.0346155345975791E-5</v>
      </c>
      <c r="I47" s="2">
        <v>0.66733788000000005</v>
      </c>
      <c r="J47">
        <v>221.590689</v>
      </c>
      <c r="K47">
        <f t="shared" si="3"/>
        <v>221.67585658980221</v>
      </c>
      <c r="L47">
        <f t="shared" si="4"/>
        <v>7.2535183527176481E-3</v>
      </c>
      <c r="M47" s="20">
        <f t="shared" si="5"/>
        <v>1.4772217674064879E-7</v>
      </c>
      <c r="O47" s="2">
        <v>0.66745752999999997</v>
      </c>
      <c r="P47">
        <v>239.019689</v>
      </c>
      <c r="Q47">
        <f t="shared" si="6"/>
        <v>239.31713555622423</v>
      </c>
      <c r="R47">
        <f t="shared" si="7"/>
        <v>8.8474453809654088E-2</v>
      </c>
      <c r="S47" s="20">
        <f t="shared" si="8"/>
        <v>1.5486402273506892E-6</v>
      </c>
      <c r="U47" s="2">
        <v>0.66909145000000003</v>
      </c>
      <c r="V47">
        <v>257.76705299999998</v>
      </c>
      <c r="W47">
        <f t="shared" si="9"/>
        <v>259.68342491856026</v>
      </c>
      <c r="X47">
        <f t="shared" si="10"/>
        <v>3.6724813302464363</v>
      </c>
      <c r="Y47" s="20">
        <f t="shared" si="11"/>
        <v>5.5271949632468737E-5</v>
      </c>
      <c r="AA47" s="2">
        <v>0.66825822000000001</v>
      </c>
      <c r="AB47">
        <v>282.56620600000002</v>
      </c>
      <c r="AC47">
        <f t="shared" si="12"/>
        <v>282.74775005439579</v>
      </c>
      <c r="AD47">
        <f t="shared" si="13"/>
        <v>3.2958243686455037E-2</v>
      </c>
      <c r="AE47" s="20">
        <f t="shared" si="14"/>
        <v>4.1278472664298786E-7</v>
      </c>
      <c r="AG47" s="2">
        <v>0.66746081000000002</v>
      </c>
      <c r="AH47">
        <v>312.58280300000001</v>
      </c>
      <c r="AI47">
        <f t="shared" si="15"/>
        <v>308.52344020821829</v>
      </c>
      <c r="AJ47">
        <f t="shared" si="16"/>
        <v>16.478426275301903</v>
      </c>
      <c r="AK47" s="20">
        <f t="shared" si="17"/>
        <v>1.6864969913174538E-4</v>
      </c>
    </row>
    <row r="48" spans="3:37" x14ac:dyDescent="0.25">
      <c r="C48" s="2">
        <v>0.67217917999999999</v>
      </c>
      <c r="D48">
        <v>195.941464</v>
      </c>
      <c r="E48">
        <f t="shared" si="0"/>
        <v>194.54519392917362</v>
      </c>
      <c r="F48">
        <f t="shared" si="1"/>
        <v>1.9495701106854912</v>
      </c>
      <c r="G48" s="20">
        <f t="shared" si="2"/>
        <v>5.0779235806028305E-5</v>
      </c>
      <c r="I48" s="2">
        <v>0.67135177000000001</v>
      </c>
      <c r="J48">
        <v>221.58838700000001</v>
      </c>
      <c r="K48">
        <f t="shared" si="3"/>
        <v>221.69211578016342</v>
      </c>
      <c r="L48">
        <f t="shared" si="4"/>
        <v>1.0759659834188608E-2</v>
      </c>
      <c r="M48" s="20">
        <f t="shared" si="5"/>
        <v>2.1913136753704029E-7</v>
      </c>
      <c r="O48" s="2">
        <v>0.67147142000000004</v>
      </c>
      <c r="P48">
        <v>239.01738800000001</v>
      </c>
      <c r="Q48">
        <f t="shared" si="6"/>
        <v>239.33932129381822</v>
      </c>
      <c r="R48">
        <f t="shared" si="7"/>
        <v>0.10364104566863865</v>
      </c>
      <c r="S48" s="20">
        <f t="shared" si="8"/>
        <v>1.8141483323399365E-6</v>
      </c>
      <c r="U48" s="2">
        <v>0.67310597999999999</v>
      </c>
      <c r="V48">
        <v>257.85904299999999</v>
      </c>
      <c r="W48">
        <f t="shared" si="9"/>
        <v>259.71340718957003</v>
      </c>
      <c r="X48">
        <f t="shared" si="10"/>
        <v>3.4386665475597842</v>
      </c>
      <c r="Y48" s="20">
        <f t="shared" si="11"/>
        <v>5.1716048094157635E-5</v>
      </c>
      <c r="AA48" s="2">
        <v>0.67227263999999998</v>
      </c>
      <c r="AB48">
        <v>282.64247999999998</v>
      </c>
      <c r="AC48">
        <f t="shared" si="12"/>
        <v>282.78504506209595</v>
      </c>
      <c r="AD48">
        <f t="shared" si="13"/>
        <v>2.0324796930427394E-2</v>
      </c>
      <c r="AE48" s="20">
        <f t="shared" si="14"/>
        <v>2.5442005664589117E-7</v>
      </c>
      <c r="AG48" s="2">
        <v>0.67147663000000002</v>
      </c>
      <c r="AH48">
        <v>312.86337500000002</v>
      </c>
      <c r="AI48">
        <f t="shared" si="15"/>
        <v>308.56874300665925</v>
      </c>
      <c r="AJ48">
        <f t="shared" si="16"/>
        <v>18.443863958226135</v>
      </c>
      <c r="AK48" s="20">
        <f t="shared" si="17"/>
        <v>1.8842670700993917E-4</v>
      </c>
    </row>
    <row r="49" spans="3:37" x14ac:dyDescent="0.25">
      <c r="C49" s="2">
        <v>0.67619284000000002</v>
      </c>
      <c r="D49">
        <v>195.90773200000001</v>
      </c>
      <c r="E49">
        <f t="shared" si="0"/>
        <v>194.55318100739393</v>
      </c>
      <c r="F49">
        <f t="shared" si="1"/>
        <v>1.8348083915701134</v>
      </c>
      <c r="G49" s="20">
        <f t="shared" si="2"/>
        <v>4.7806567654026963E-5</v>
      </c>
      <c r="I49" s="2">
        <v>0.67536565000000004</v>
      </c>
      <c r="J49">
        <v>221.58608599999999</v>
      </c>
      <c r="K49">
        <f t="shared" si="3"/>
        <v>221.70978422441698</v>
      </c>
      <c r="L49">
        <f t="shared" si="4"/>
        <v>1.5301250723914474E-2</v>
      </c>
      <c r="M49" s="20">
        <f t="shared" si="5"/>
        <v>3.1163193674144995E-7</v>
      </c>
      <c r="O49" s="2">
        <v>0.67548529999999996</v>
      </c>
      <c r="P49">
        <v>239.015086</v>
      </c>
      <c r="Q49">
        <f t="shared" si="6"/>
        <v>239.36342936593573</v>
      </c>
      <c r="R49">
        <f t="shared" si="7"/>
        <v>0.12134310059143608</v>
      </c>
      <c r="S49" s="20">
        <f t="shared" si="8"/>
        <v>2.1240486574773383E-6</v>
      </c>
      <c r="U49" s="2">
        <v>0.67711911000000002</v>
      </c>
      <c r="V49">
        <v>257.746735</v>
      </c>
      <c r="W49">
        <f t="shared" si="9"/>
        <v>259.74596504348074</v>
      </c>
      <c r="X49">
        <f t="shared" si="10"/>
        <v>3.9969207667559865</v>
      </c>
      <c r="Y49" s="20">
        <f t="shared" si="11"/>
        <v>6.0164345132890422E-5</v>
      </c>
      <c r="AA49" s="2">
        <v>0.67628770000000005</v>
      </c>
      <c r="AB49">
        <v>282.81219700000003</v>
      </c>
      <c r="AC49">
        <f t="shared" si="12"/>
        <v>282.82557214369217</v>
      </c>
      <c r="AD49">
        <f t="shared" si="13"/>
        <v>1.78894468785508E-4</v>
      </c>
      <c r="AE49" s="20">
        <f t="shared" si="14"/>
        <v>2.2366634542928249E-9</v>
      </c>
      <c r="AG49" s="2">
        <v>0.67549342999999995</v>
      </c>
      <c r="AH49">
        <v>313.28538400000002</v>
      </c>
      <c r="AI49">
        <f t="shared" si="15"/>
        <v>308.61798572916632</v>
      </c>
      <c r="AJ49">
        <f t="shared" si="16"/>
        <v>21.784606618581421</v>
      </c>
      <c r="AK49" s="20">
        <f t="shared" si="17"/>
        <v>2.2195731080930104E-4</v>
      </c>
    </row>
    <row r="50" spans="3:37" x14ac:dyDescent="0.25">
      <c r="C50" s="2">
        <v>0.68020727000000003</v>
      </c>
      <c r="D50">
        <v>195.98400599999999</v>
      </c>
      <c r="E50">
        <f t="shared" si="0"/>
        <v>194.56185350085246</v>
      </c>
      <c r="F50">
        <f t="shared" si="1"/>
        <v>2.0225177308315629</v>
      </c>
      <c r="G50" s="20">
        <f t="shared" si="2"/>
        <v>5.2656389379112705E-5</v>
      </c>
      <c r="I50" s="2">
        <v>0.67937952999999995</v>
      </c>
      <c r="J50">
        <v>221.58378400000001</v>
      </c>
      <c r="K50">
        <f t="shared" si="3"/>
        <v>221.72896834311462</v>
      </c>
      <c r="L50">
        <f t="shared" si="4"/>
        <v>2.1078493485620041E-2</v>
      </c>
      <c r="M50" s="20">
        <f t="shared" si="5"/>
        <v>4.2930269889994636E-7</v>
      </c>
      <c r="O50" s="2">
        <v>0.67949917999999998</v>
      </c>
      <c r="P50">
        <v>239.01278500000001</v>
      </c>
      <c r="Q50">
        <f t="shared" si="6"/>
        <v>239.38960489932219</v>
      </c>
      <c r="R50">
        <f t="shared" si="7"/>
        <v>0.14199323652518228</v>
      </c>
      <c r="S50" s="20">
        <f t="shared" si="8"/>
        <v>2.4855665385778153E-6</v>
      </c>
      <c r="U50" s="2">
        <v>0.68113319999999999</v>
      </c>
      <c r="V50">
        <v>257.77586400000001</v>
      </c>
      <c r="W50">
        <f t="shared" si="9"/>
        <v>259.78131167822221</v>
      </c>
      <c r="X50">
        <f t="shared" si="10"/>
        <v>4.0218203900868001</v>
      </c>
      <c r="Y50" s="20">
        <f t="shared" si="11"/>
        <v>6.0525469815674463E-5</v>
      </c>
      <c r="AA50" s="2">
        <v>0.68030234999999994</v>
      </c>
      <c r="AB50">
        <v>282.920751</v>
      </c>
      <c r="AC50">
        <f t="shared" si="12"/>
        <v>282.86956403248689</v>
      </c>
      <c r="AD50">
        <f t="shared" si="13"/>
        <v>2.6201056431875446E-3</v>
      </c>
      <c r="AE50" s="20">
        <f t="shared" si="14"/>
        <v>3.2733255323660247E-8</v>
      </c>
      <c r="AG50" s="2">
        <v>0.67951001</v>
      </c>
      <c r="AH50">
        <v>313.67596200000003</v>
      </c>
      <c r="AI50">
        <f t="shared" si="15"/>
        <v>308.67145147633187</v>
      </c>
      <c r="AJ50">
        <f t="shared" si="16"/>
        <v>25.045125581505353</v>
      </c>
      <c r="AK50" s="20">
        <f t="shared" si="17"/>
        <v>2.5454275276640272E-4</v>
      </c>
    </row>
    <row r="51" spans="3:37" x14ac:dyDescent="0.25">
      <c r="C51" s="2">
        <v>0.68422126000000005</v>
      </c>
      <c r="D51">
        <v>195.99742000000001</v>
      </c>
      <c r="E51">
        <f t="shared" si="0"/>
        <v>194.57125994850531</v>
      </c>
      <c r="F51">
        <f t="shared" si="1"/>
        <v>2.0339324924793387</v>
      </c>
      <c r="G51" s="20">
        <f t="shared" si="2"/>
        <v>5.2946325487365973E-5</v>
      </c>
      <c r="I51" s="2">
        <v>0.68339331000000003</v>
      </c>
      <c r="J51">
        <v>221.56576799999999</v>
      </c>
      <c r="K51">
        <f t="shared" si="3"/>
        <v>221.7497809873866</v>
      </c>
      <c r="L51">
        <f t="shared" si="4"/>
        <v>3.3860779526944315E-2</v>
      </c>
      <c r="M51" s="20">
        <f t="shared" si="5"/>
        <v>6.8974986932993828E-7</v>
      </c>
      <c r="O51" s="2">
        <v>0.68351306999999994</v>
      </c>
      <c r="P51">
        <v>239.01048299999999</v>
      </c>
      <c r="Q51">
        <f t="shared" si="6"/>
        <v>239.41800259832047</v>
      </c>
      <c r="R51">
        <f t="shared" si="7"/>
        <v>0.16607222301528249</v>
      </c>
      <c r="S51" s="20">
        <f t="shared" si="8"/>
        <v>2.907120944644755E-6</v>
      </c>
      <c r="U51" s="2">
        <v>0.68514655000000002</v>
      </c>
      <c r="V51">
        <v>257.69583599999999</v>
      </c>
      <c r="W51">
        <f t="shared" si="9"/>
        <v>259.81963955923879</v>
      </c>
      <c r="X51">
        <f t="shared" si="10"/>
        <v>4.510541558235432</v>
      </c>
      <c r="Y51" s="20">
        <f t="shared" si="11"/>
        <v>6.7922535045157191E-5</v>
      </c>
      <c r="AA51" s="2">
        <v>0.68431774000000001</v>
      </c>
      <c r="AB51">
        <v>283.138462</v>
      </c>
      <c r="AC51">
        <f t="shared" si="12"/>
        <v>282.91729288938308</v>
      </c>
      <c r="AD51">
        <f t="shared" si="13"/>
        <v>4.8915775491082447E-2</v>
      </c>
      <c r="AE51" s="20">
        <f t="shared" si="14"/>
        <v>6.1017049833402027E-7</v>
      </c>
      <c r="AG51" s="2">
        <v>0.68352583</v>
      </c>
      <c r="AH51">
        <v>313.95653399999998</v>
      </c>
      <c r="AI51">
        <f t="shared" si="15"/>
        <v>308.7295189650506</v>
      </c>
      <c r="AJ51">
        <f t="shared" si="16"/>
        <v>27.321686175586812</v>
      </c>
      <c r="AK51" s="20">
        <f t="shared" si="17"/>
        <v>2.7718418446000855E-4</v>
      </c>
    </row>
    <row r="52" spans="3:37" x14ac:dyDescent="0.25">
      <c r="C52" s="2">
        <v>0.68823557000000002</v>
      </c>
      <c r="D52">
        <v>196.05713</v>
      </c>
      <c r="E52">
        <f t="shared" si="0"/>
        <v>194.58145651689176</v>
      </c>
      <c r="F52">
        <f t="shared" si="1"/>
        <v>2.1776122287488002</v>
      </c>
      <c r="G52" s="20">
        <f t="shared" si="2"/>
        <v>5.6652002408320748E-5</v>
      </c>
      <c r="I52" s="2">
        <v>0.68740643999999995</v>
      </c>
      <c r="J52">
        <v>221.45346000000001</v>
      </c>
      <c r="K52">
        <f t="shared" si="3"/>
        <v>221.77233962626656</v>
      </c>
      <c r="L52">
        <f t="shared" si="4"/>
        <v>0.10168421604789495</v>
      </c>
      <c r="M52" s="20">
        <f t="shared" si="5"/>
        <v>2.0734263072574732E-6</v>
      </c>
      <c r="O52" s="2">
        <v>0.68752694999999997</v>
      </c>
      <c r="P52">
        <v>239.00818200000001</v>
      </c>
      <c r="Q52">
        <f t="shared" si="6"/>
        <v>239.4487870844433</v>
      </c>
      <c r="R52">
        <f t="shared" si="7"/>
        <v>0.19413284043727974</v>
      </c>
      <c r="S52" s="20">
        <f t="shared" si="8"/>
        <v>3.3983919944027137E-6</v>
      </c>
      <c r="U52" s="2">
        <v>0.68916043999999999</v>
      </c>
      <c r="V52">
        <v>257.693534</v>
      </c>
      <c r="W52">
        <f t="shared" si="9"/>
        <v>259.8611814803013</v>
      </c>
      <c r="X52">
        <f t="shared" si="10"/>
        <v>4.698695598856566</v>
      </c>
      <c r="Y52" s="20">
        <f t="shared" si="11"/>
        <v>7.0757139542850718E-5</v>
      </c>
      <c r="AA52" s="2">
        <v>0.68833292000000001</v>
      </c>
      <c r="AB52">
        <v>283.323893</v>
      </c>
      <c r="AC52">
        <f t="shared" si="12"/>
        <v>282.96902426598172</v>
      </c>
      <c r="AD52">
        <f t="shared" si="13"/>
        <v>0.12593181838373843</v>
      </c>
      <c r="AE52" s="20">
        <f t="shared" si="14"/>
        <v>1.5688053915973455E-6</v>
      </c>
      <c r="AG52" s="2">
        <v>0.68754219999999999</v>
      </c>
      <c r="AH52">
        <v>314.31568199999998</v>
      </c>
      <c r="AI52">
        <f t="shared" si="15"/>
        <v>308.79330746494901</v>
      </c>
      <c r="AJ52">
        <f t="shared" si="16"/>
        <v>30.496620505379436</v>
      </c>
      <c r="AK52" s="20">
        <f t="shared" si="17"/>
        <v>3.0868790713074523E-4</v>
      </c>
    </row>
    <row r="53" spans="3:37" x14ac:dyDescent="0.25">
      <c r="C53" s="2">
        <v>0.69224945000000004</v>
      </c>
      <c r="D53">
        <v>196.05482799999999</v>
      </c>
      <c r="E53">
        <f t="shared" si="0"/>
        <v>194.59249922332157</v>
      </c>
      <c r="F53">
        <f t="shared" si="1"/>
        <v>2.1384054511018009</v>
      </c>
      <c r="G53" s="20">
        <f t="shared" si="2"/>
        <v>5.5633318943315966E-5</v>
      </c>
      <c r="I53" s="2">
        <v>0.69142031999999998</v>
      </c>
      <c r="J53">
        <v>221.45115799999999</v>
      </c>
      <c r="K53">
        <f t="shared" si="3"/>
        <v>221.7967808742811</v>
      </c>
      <c r="L53">
        <f t="shared" si="4"/>
        <v>0.11945517122633247</v>
      </c>
      <c r="M53" s="20">
        <f t="shared" si="5"/>
        <v>2.4358416039813286E-6</v>
      </c>
      <c r="O53" s="2">
        <v>0.69154084000000005</v>
      </c>
      <c r="P53">
        <v>239.00587999999999</v>
      </c>
      <c r="Q53">
        <f t="shared" si="6"/>
        <v>239.48213401854471</v>
      </c>
      <c r="R53">
        <f t="shared" si="7"/>
        <v>0.22681789017999657</v>
      </c>
      <c r="S53" s="20">
        <f t="shared" si="8"/>
        <v>3.9706365437022986E-6</v>
      </c>
      <c r="U53" s="2">
        <v>0.69317432000000001</v>
      </c>
      <c r="V53">
        <v>257.69123300000001</v>
      </c>
      <c r="W53">
        <f t="shared" si="9"/>
        <v>259.9061675597485</v>
      </c>
      <c r="X53">
        <f t="shared" si="10"/>
        <v>4.9059351039682166</v>
      </c>
      <c r="Y53" s="20">
        <f t="shared" si="11"/>
        <v>7.3879255787539453E-5</v>
      </c>
      <c r="AA53" s="2">
        <v>0.69234724000000003</v>
      </c>
      <c r="AB53">
        <v>283.38530200000002</v>
      </c>
      <c r="AC53">
        <f t="shared" si="12"/>
        <v>283.02504217485159</v>
      </c>
      <c r="AD53">
        <f t="shared" si="13"/>
        <v>0.12978714161597904</v>
      </c>
      <c r="AE53" s="20">
        <f t="shared" si="14"/>
        <v>1.6161327268094793E-6</v>
      </c>
      <c r="AG53" s="2">
        <v>0.69155920999999998</v>
      </c>
      <c r="AH53">
        <v>314.76827200000002</v>
      </c>
      <c r="AI53">
        <f t="shared" si="15"/>
        <v>308.86515640147093</v>
      </c>
      <c r="AJ53">
        <f t="shared" si="16"/>
        <v>34.846773769597547</v>
      </c>
      <c r="AK53" s="20">
        <f t="shared" si="17"/>
        <v>3.5170672784655047E-4</v>
      </c>
    </row>
    <row r="54" spans="3:37" x14ac:dyDescent="0.25">
      <c r="C54" s="2">
        <v>0.69626334000000001</v>
      </c>
      <c r="D54">
        <v>196.052527</v>
      </c>
      <c r="E54">
        <f t="shared" si="0"/>
        <v>194.60445085706291</v>
      </c>
      <c r="F54">
        <f t="shared" si="1"/>
        <v>2.096924515743539</v>
      </c>
      <c r="G54" s="20">
        <f t="shared" si="2"/>
        <v>5.4555420586480006E-5</v>
      </c>
      <c r="I54" s="2">
        <v>0.69543421000000005</v>
      </c>
      <c r="J54">
        <v>221.448857</v>
      </c>
      <c r="K54">
        <f t="shared" si="3"/>
        <v>221.82323780868776</v>
      </c>
      <c r="L54">
        <f t="shared" si="4"/>
        <v>0.14016098991370168</v>
      </c>
      <c r="M54" s="20">
        <f t="shared" si="5"/>
        <v>2.858118756763591E-6</v>
      </c>
      <c r="O54" s="2">
        <v>0.69555471999999996</v>
      </c>
      <c r="P54">
        <v>239.003579</v>
      </c>
      <c r="Q54">
        <f t="shared" si="6"/>
        <v>239.51823013705547</v>
      </c>
      <c r="R54">
        <f t="shared" si="7"/>
        <v>0.26486579287248435</v>
      </c>
      <c r="S54" s="20">
        <f t="shared" si="8"/>
        <v>4.6367861272663626E-6</v>
      </c>
      <c r="U54" s="2">
        <v>0.69718820999999997</v>
      </c>
      <c r="V54">
        <v>257.68893100000003</v>
      </c>
      <c r="W54">
        <f t="shared" si="9"/>
        <v>259.95484845408077</v>
      </c>
      <c r="X54">
        <f t="shared" si="10"/>
        <v>5.1343819087077867</v>
      </c>
      <c r="Y54" s="20">
        <f t="shared" si="11"/>
        <v>7.7320853931943912E-5</v>
      </c>
      <c r="AA54" s="2">
        <v>0.69636198000000005</v>
      </c>
      <c r="AB54">
        <v>283.50872199999998</v>
      </c>
      <c r="AC54">
        <f t="shared" si="12"/>
        <v>283.08568577127727</v>
      </c>
      <c r="AD54">
        <f t="shared" si="13"/>
        <v>0.17895965081193138</v>
      </c>
      <c r="AE54" s="20">
        <f t="shared" si="14"/>
        <v>2.2264978245364776E-6</v>
      </c>
      <c r="AG54" s="2">
        <v>0.69557632999999996</v>
      </c>
      <c r="AH54">
        <v>315.23827599999998</v>
      </c>
      <c r="AI54">
        <f t="shared" si="15"/>
        <v>308.94866757051352</v>
      </c>
      <c r="AJ54">
        <f t="shared" si="16"/>
        <v>39.559174196267179</v>
      </c>
      <c r="AK54" s="20">
        <f t="shared" si="17"/>
        <v>3.9807905672358001E-4</v>
      </c>
    </row>
    <row r="55" spans="3:37" x14ac:dyDescent="0.25">
      <c r="C55" s="2">
        <v>0.70027722000000003</v>
      </c>
      <c r="D55">
        <v>196.05022500000001</v>
      </c>
      <c r="E55">
        <f t="shared" si="0"/>
        <v>194.61737705776693</v>
      </c>
      <c r="F55">
        <f t="shared" si="1"/>
        <v>2.0530532255615763</v>
      </c>
      <c r="G55" s="20">
        <f t="shared" si="2"/>
        <v>5.3415281134964181E-5</v>
      </c>
      <c r="I55" s="2">
        <v>0.69944808999999997</v>
      </c>
      <c r="J55">
        <v>221.44655499999999</v>
      </c>
      <c r="K55">
        <f t="shared" si="3"/>
        <v>221.85185622253042</v>
      </c>
      <c r="L55">
        <f t="shared" si="4"/>
        <v>0.1642690809846577</v>
      </c>
      <c r="M55" s="20">
        <f t="shared" si="5"/>
        <v>3.349792999050873E-6</v>
      </c>
      <c r="O55" s="2">
        <v>0.69956859999999998</v>
      </c>
      <c r="P55">
        <v>239.00127699999999</v>
      </c>
      <c r="Q55">
        <f t="shared" si="6"/>
        <v>239.55727451292842</v>
      </c>
      <c r="R55">
        <f t="shared" si="7"/>
        <v>0.30913323438259777</v>
      </c>
      <c r="S55" s="20">
        <f t="shared" si="8"/>
        <v>5.4118438219189537E-6</v>
      </c>
      <c r="U55" s="2">
        <v>0.70120327000000005</v>
      </c>
      <c r="V55">
        <v>257.85864800000002</v>
      </c>
      <c r="W55">
        <f t="shared" si="9"/>
        <v>260.00750661700039</v>
      </c>
      <c r="X55">
        <f t="shared" si="10"/>
        <v>4.6175933558567488</v>
      </c>
      <c r="Y55" s="20">
        <f t="shared" si="11"/>
        <v>6.9446806891521493E-5</v>
      </c>
      <c r="AA55" s="2">
        <v>0.70037788000000001</v>
      </c>
      <c r="AB55">
        <v>283.79977100000002</v>
      </c>
      <c r="AC55">
        <f t="shared" si="12"/>
        <v>283.15165541536408</v>
      </c>
      <c r="AD55">
        <f t="shared" si="13"/>
        <v>0.42005381104799361</v>
      </c>
      <c r="AE55" s="20">
        <f t="shared" si="14"/>
        <v>5.2153186436482875E-6</v>
      </c>
      <c r="AG55" s="2">
        <v>0.69959227000000002</v>
      </c>
      <c r="AH55">
        <v>315.53456299999999</v>
      </c>
      <c r="AI55">
        <f t="shared" si="15"/>
        <v>309.04869072238603</v>
      </c>
      <c r="AJ55">
        <f t="shared" si="16"/>
        <v>42.066539201521351</v>
      </c>
      <c r="AK55" s="20">
        <f t="shared" si="17"/>
        <v>4.2251575562420962E-4</v>
      </c>
    </row>
    <row r="56" spans="3:37" x14ac:dyDescent="0.25">
      <c r="C56" s="2">
        <v>0.70429143000000005</v>
      </c>
      <c r="D56">
        <v>196.095069</v>
      </c>
      <c r="E56">
        <f t="shared" si="0"/>
        <v>194.63134898169338</v>
      </c>
      <c r="F56">
        <f t="shared" si="1"/>
        <v>2.1424762919915232</v>
      </c>
      <c r="G56" s="20">
        <f t="shared" si="2"/>
        <v>5.5716352676779029E-5</v>
      </c>
      <c r="I56" s="2">
        <v>0.70346196999999999</v>
      </c>
      <c r="J56">
        <v>221.444254</v>
      </c>
      <c r="K56">
        <f t="shared" si="3"/>
        <v>221.88279151547312</v>
      </c>
      <c r="L56">
        <f t="shared" si="4"/>
        <v>0.19231515247733261</v>
      </c>
      <c r="M56" s="20">
        <f t="shared" si="5"/>
        <v>3.9217930454428419E-6</v>
      </c>
      <c r="O56" s="2">
        <v>0.70358259000000001</v>
      </c>
      <c r="P56">
        <v>239.014691</v>
      </c>
      <c r="Q56">
        <f t="shared" si="6"/>
        <v>239.59948017468963</v>
      </c>
      <c r="R56">
        <f t="shared" si="7"/>
        <v>0.34197837883418131</v>
      </c>
      <c r="S56" s="20">
        <f t="shared" si="8"/>
        <v>5.9861756767691295E-6</v>
      </c>
      <c r="U56" s="2">
        <v>0.70521747999999995</v>
      </c>
      <c r="V56">
        <v>257.90349200000003</v>
      </c>
      <c r="W56">
        <f t="shared" si="9"/>
        <v>260.0643999310542</v>
      </c>
      <c r="X56">
        <f t="shared" si="10"/>
        <v>4.6695230864928083</v>
      </c>
      <c r="Y56" s="20">
        <f t="shared" si="11"/>
        <v>7.020338967035831E-5</v>
      </c>
      <c r="AA56" s="2">
        <v>0.70439342000000005</v>
      </c>
      <c r="AB56">
        <v>284.03843599999999</v>
      </c>
      <c r="AC56">
        <f t="shared" si="12"/>
        <v>283.2247112278443</v>
      </c>
      <c r="AD56">
        <f t="shared" si="13"/>
        <v>0.66214800481983715</v>
      </c>
      <c r="AE56" s="20">
        <f t="shared" si="14"/>
        <v>8.2073102259854571E-6</v>
      </c>
      <c r="AG56" s="2">
        <v>0.70360906000000001</v>
      </c>
      <c r="AH56">
        <v>315.956571</v>
      </c>
      <c r="AI56">
        <f t="shared" si="15"/>
        <v>309.17143197165757</v>
      </c>
      <c r="AJ56">
        <f t="shared" si="16"/>
        <v>46.038111633935628</v>
      </c>
      <c r="AK56" s="20">
        <f t="shared" si="17"/>
        <v>4.6117177340194103E-4</v>
      </c>
    </row>
    <row r="57" spans="3:37" x14ac:dyDescent="0.25">
      <c r="C57" s="2">
        <v>0.70830552999999996</v>
      </c>
      <c r="D57">
        <v>196.12419800000001</v>
      </c>
      <c r="E57">
        <f t="shared" si="0"/>
        <v>194.64643962761701</v>
      </c>
      <c r="F57">
        <f t="shared" si="1"/>
        <v>2.183769807148034</v>
      </c>
      <c r="G57" s="20">
        <f t="shared" si="2"/>
        <v>5.6773346679913008E-5</v>
      </c>
      <c r="I57" s="2">
        <v>0.70747585999999996</v>
      </c>
      <c r="J57">
        <v>221.44195199999999</v>
      </c>
      <c r="K57">
        <f t="shared" si="3"/>
        <v>221.91620910427383</v>
      </c>
      <c r="L57">
        <f t="shared" si="4"/>
        <v>0.22491980095421379</v>
      </c>
      <c r="M57" s="20">
        <f t="shared" si="5"/>
        <v>4.5867797696074324E-6</v>
      </c>
      <c r="O57" s="2">
        <v>0.70759722999999997</v>
      </c>
      <c r="P57">
        <v>239.12239500000001</v>
      </c>
      <c r="Q57">
        <f t="shared" si="6"/>
        <v>239.64507923620658</v>
      </c>
      <c r="R57">
        <f t="shared" si="7"/>
        <v>0.273198810778848</v>
      </c>
      <c r="S57" s="20">
        <f t="shared" si="8"/>
        <v>4.777913696716042E-6</v>
      </c>
      <c r="U57" s="2">
        <v>0.70923190000000003</v>
      </c>
      <c r="V57">
        <v>257.97976599999998</v>
      </c>
      <c r="W57">
        <f t="shared" si="9"/>
        <v>260.12584456690234</v>
      </c>
      <c r="X57">
        <f t="shared" si="10"/>
        <v>4.6056532153176901</v>
      </c>
      <c r="Y57" s="20">
        <f t="shared" si="11"/>
        <v>6.9202207041542621E-5</v>
      </c>
      <c r="AA57" s="2">
        <v>0.70840860000000005</v>
      </c>
      <c r="AB57">
        <v>284.224716</v>
      </c>
      <c r="AC57">
        <f t="shared" si="12"/>
        <v>283.30790432870265</v>
      </c>
      <c r="AD57">
        <f t="shared" si="13"/>
        <v>0.84054364062704534</v>
      </c>
      <c r="AE57" s="20">
        <f t="shared" si="14"/>
        <v>1.0404868224069644E-5</v>
      </c>
      <c r="AG57" s="2">
        <v>0.70762683000000004</v>
      </c>
      <c r="AH57">
        <v>316.520017</v>
      </c>
      <c r="AI57">
        <f t="shared" si="15"/>
        <v>309.3243496154534</v>
      </c>
      <c r="AJ57">
        <f t="shared" si="16"/>
        <v>51.777629109027643</v>
      </c>
      <c r="AK57" s="20">
        <f t="shared" si="17"/>
        <v>5.1682058046907025E-4</v>
      </c>
    </row>
    <row r="58" spans="3:37" x14ac:dyDescent="0.25">
      <c r="C58" s="2">
        <v>0.71231887000000005</v>
      </c>
      <c r="D58">
        <v>196.04331999999999</v>
      </c>
      <c r="E58">
        <f t="shared" si="0"/>
        <v>194.66272538470133</v>
      </c>
      <c r="F58">
        <f t="shared" si="1"/>
        <v>1.9060414917916608</v>
      </c>
      <c r="G58" s="20">
        <f t="shared" si="2"/>
        <v>4.9593898971857632E-5</v>
      </c>
      <c r="I58" s="2">
        <v>0.71148984999999998</v>
      </c>
      <c r="J58">
        <v>221.455366</v>
      </c>
      <c r="K58">
        <f t="shared" si="3"/>
        <v>221.95228579723477</v>
      </c>
      <c r="L58">
        <f t="shared" si="4"/>
        <v>0.24692928488384214</v>
      </c>
      <c r="M58" s="20">
        <f t="shared" si="5"/>
        <v>5.0350082064227325E-6</v>
      </c>
      <c r="O58" s="2">
        <v>0.71161121999999999</v>
      </c>
      <c r="P58">
        <v>239.13580899999999</v>
      </c>
      <c r="Q58">
        <f t="shared" si="6"/>
        <v>239.69429691774351</v>
      </c>
      <c r="R58">
        <f t="shared" si="7"/>
        <v>0.31190875426549253</v>
      </c>
      <c r="S58" s="20">
        <f t="shared" si="8"/>
        <v>5.4542913999518451E-6</v>
      </c>
      <c r="U58" s="2">
        <v>0.71324578000000005</v>
      </c>
      <c r="V58">
        <v>257.977464</v>
      </c>
      <c r="W58">
        <f t="shared" si="9"/>
        <v>260.19222510220692</v>
      </c>
      <c r="X58">
        <f t="shared" si="10"/>
        <v>4.9051667398488172</v>
      </c>
      <c r="Y58" s="20">
        <f t="shared" si="11"/>
        <v>7.3703860545649166E-5</v>
      </c>
      <c r="AA58" s="2">
        <v>0.71242355999999996</v>
      </c>
      <c r="AB58">
        <v>284.37956700000001</v>
      </c>
      <c r="AC58">
        <f t="shared" si="12"/>
        <v>283.40555962035961</v>
      </c>
      <c r="AD58">
        <f t="shared" si="13"/>
        <v>0.94869037559395364</v>
      </c>
      <c r="AE58" s="20">
        <f t="shared" si="14"/>
        <v>1.1730802349058961E-5</v>
      </c>
      <c r="AG58" s="2">
        <v>0.71164373999999997</v>
      </c>
      <c r="AH58">
        <v>316.95859000000002</v>
      </c>
      <c r="AI58">
        <f t="shared" si="15"/>
        <v>309.51609245960555</v>
      </c>
      <c r="AJ58">
        <f t="shared" si="16"/>
        <v>55.390769638777734</v>
      </c>
      <c r="AK58" s="20">
        <f t="shared" si="17"/>
        <v>5.5135630734438727E-4</v>
      </c>
    </row>
    <row r="59" spans="3:37" x14ac:dyDescent="0.25">
      <c r="C59" s="2">
        <v>0.71633274999999996</v>
      </c>
      <c r="D59">
        <v>196.04101900000001</v>
      </c>
      <c r="E59">
        <f t="shared" si="0"/>
        <v>194.68029571221493</v>
      </c>
      <c r="F59">
        <f t="shared" si="1"/>
        <v>1.8515678659206314</v>
      </c>
      <c r="G59" s="20">
        <f t="shared" si="2"/>
        <v>4.8177663333677777E-5</v>
      </c>
      <c r="I59" s="2">
        <v>0.71550331</v>
      </c>
      <c r="J59">
        <v>221.391053</v>
      </c>
      <c r="K59">
        <f t="shared" si="3"/>
        <v>221.99120270701874</v>
      </c>
      <c r="L59">
        <f t="shared" si="4"/>
        <v>0.36017967083468433</v>
      </c>
      <c r="M59" s="20">
        <f t="shared" si="5"/>
        <v>7.3485062017202948E-6</v>
      </c>
      <c r="O59" s="2">
        <v>0.71562499999999996</v>
      </c>
      <c r="P59">
        <v>239.11779200000001</v>
      </c>
      <c r="Q59">
        <f t="shared" si="6"/>
        <v>239.74739278403541</v>
      </c>
      <c r="R59">
        <f t="shared" si="7"/>
        <v>0.39639714725799496</v>
      </c>
      <c r="S59" s="20">
        <f t="shared" si="8"/>
        <v>6.9327691118989919E-6</v>
      </c>
      <c r="U59" s="2">
        <v>0.71726020999999995</v>
      </c>
      <c r="V59">
        <v>258.05373900000001</v>
      </c>
      <c r="W59">
        <f t="shared" si="9"/>
        <v>260.26468024122357</v>
      </c>
      <c r="X59">
        <f t="shared" si="10"/>
        <v>4.888261172143201</v>
      </c>
      <c r="Y59" s="20">
        <f t="shared" si="11"/>
        <v>7.340642764164533E-5</v>
      </c>
      <c r="AA59" s="2">
        <v>0.71643851999999997</v>
      </c>
      <c r="AB59">
        <v>284.53441700000002</v>
      </c>
      <c r="AC59">
        <f t="shared" si="12"/>
        <v>283.52327829690034</v>
      </c>
      <c r="AD59">
        <f t="shared" si="13"/>
        <v>1.0224014769060932</v>
      </c>
      <c r="AE59" s="20">
        <f t="shared" si="14"/>
        <v>1.2628502562495071E-5</v>
      </c>
      <c r="AG59" s="2">
        <v>0.71566138999999995</v>
      </c>
      <c r="AH59">
        <v>317.505471</v>
      </c>
      <c r="AI59">
        <f t="shared" si="15"/>
        <v>309.75673659215704</v>
      </c>
      <c r="AJ59">
        <f t="shared" si="16"/>
        <v>60.042884923289392</v>
      </c>
      <c r="AK59" s="20">
        <f t="shared" si="17"/>
        <v>5.9560608314764636E-4</v>
      </c>
    </row>
    <row r="60" spans="3:37" x14ac:dyDescent="0.25">
      <c r="C60" s="2">
        <v>0.72034664000000004</v>
      </c>
      <c r="D60">
        <v>196.03871699999999</v>
      </c>
      <c r="E60">
        <f t="shared" si="0"/>
        <v>194.69923824443794</v>
      </c>
      <c r="F60">
        <f t="shared" si="1"/>
        <v>1.7942033366020724</v>
      </c>
      <c r="G60" s="20">
        <f t="shared" si="2"/>
        <v>4.6686138799010852E-5</v>
      </c>
      <c r="I60" s="2">
        <v>0.71951805000000002</v>
      </c>
      <c r="J60">
        <v>221.51447300000001</v>
      </c>
      <c r="K60">
        <f t="shared" si="3"/>
        <v>222.03317748280358</v>
      </c>
      <c r="L60">
        <f t="shared" si="4"/>
        <v>0.26905434048052002</v>
      </c>
      <c r="M60" s="20">
        <f t="shared" si="5"/>
        <v>5.483221487876054E-6</v>
      </c>
      <c r="O60" s="2">
        <v>0.71963920000000003</v>
      </c>
      <c r="P60">
        <v>239.161787</v>
      </c>
      <c r="Q60">
        <f t="shared" si="6"/>
        <v>239.8046472054049</v>
      </c>
      <c r="R60">
        <f t="shared" si="7"/>
        <v>0.41326924369323131</v>
      </c>
      <c r="S60" s="20">
        <f t="shared" si="8"/>
        <v>7.2251938881585982E-6</v>
      </c>
      <c r="U60" s="2">
        <v>0.72127441000000003</v>
      </c>
      <c r="V60">
        <v>258.09858300000002</v>
      </c>
      <c r="W60">
        <f t="shared" si="9"/>
        <v>260.34555102027605</v>
      </c>
      <c r="X60">
        <f t="shared" si="10"/>
        <v>5.0488652841431758</v>
      </c>
      <c r="Y60" s="20">
        <f t="shared" si="11"/>
        <v>7.579185602823966E-5</v>
      </c>
      <c r="AA60" s="2">
        <v>0.72045391999999997</v>
      </c>
      <c r="AB60">
        <v>284.75297799999998</v>
      </c>
      <c r="AC60">
        <f t="shared" si="12"/>
        <v>283.66794963832564</v>
      </c>
      <c r="AD60">
        <f t="shared" si="13"/>
        <v>1.1772865456377171</v>
      </c>
      <c r="AE60" s="20">
        <f t="shared" si="14"/>
        <v>1.4519298415117317E-5</v>
      </c>
      <c r="AG60" s="2">
        <v>0.71967937999999998</v>
      </c>
      <c r="AH60">
        <v>318.100347</v>
      </c>
      <c r="AI60">
        <f t="shared" si="15"/>
        <v>310.05756586835162</v>
      </c>
      <c r="AJ60">
        <f t="shared" si="16"/>
        <v>64.686328331599242</v>
      </c>
      <c r="AK60" s="20">
        <f t="shared" si="17"/>
        <v>6.3926983951313331E-4</v>
      </c>
    </row>
    <row r="61" spans="3:37" x14ac:dyDescent="0.25">
      <c r="C61" s="2">
        <v>0.72436051999999995</v>
      </c>
      <c r="D61">
        <v>196.036416</v>
      </c>
      <c r="E61">
        <f t="shared" si="0"/>
        <v>194.71964833391931</v>
      </c>
      <c r="F61">
        <f t="shared" si="1"/>
        <v>1.7338770864355961</v>
      </c>
      <c r="G61" s="20">
        <f t="shared" si="2"/>
        <v>4.511747634789816E-5</v>
      </c>
      <c r="I61" s="2">
        <v>0.72353193999999998</v>
      </c>
      <c r="J61">
        <v>221.512171</v>
      </c>
      <c r="K61">
        <f t="shared" si="3"/>
        <v>222.07840039086213</v>
      </c>
      <c r="L61">
        <f t="shared" si="4"/>
        <v>0.32061572307610292</v>
      </c>
      <c r="M61" s="20">
        <f t="shared" si="5"/>
        <v>6.534157963452043E-6</v>
      </c>
      <c r="O61" s="2">
        <v>0.72365309</v>
      </c>
      <c r="P61">
        <v>239.15948499999999</v>
      </c>
      <c r="Q61">
        <f t="shared" si="6"/>
        <v>239.86634596449241</v>
      </c>
      <c r="R61">
        <f t="shared" si="7"/>
        <v>0.49965242312315544</v>
      </c>
      <c r="S61" s="20">
        <f t="shared" si="8"/>
        <v>8.7356007882153452E-6</v>
      </c>
      <c r="U61" s="2">
        <v>0.72528904999999999</v>
      </c>
      <c r="V61">
        <v>258.20628799999997</v>
      </c>
      <c r="W61">
        <f t="shared" si="9"/>
        <v>260.4384764595535</v>
      </c>
      <c r="X61">
        <f t="shared" si="10"/>
        <v>4.9826653189639458</v>
      </c>
      <c r="Y61" s="20">
        <f t="shared" si="11"/>
        <v>7.4735696872913781E-5</v>
      </c>
      <c r="AA61" s="2">
        <v>0.72447028000000002</v>
      </c>
      <c r="AB61">
        <v>285.11127599999998</v>
      </c>
      <c r="AC61">
        <f t="shared" si="12"/>
        <v>283.84776075996996</v>
      </c>
      <c r="AD61">
        <f t="shared" si="13"/>
        <v>1.5964707617881118</v>
      </c>
      <c r="AE61" s="20">
        <f t="shared" si="14"/>
        <v>1.9639579350198732E-5</v>
      </c>
      <c r="AG61" s="2">
        <v>0.72369671000000002</v>
      </c>
      <c r="AH61">
        <v>318.600932</v>
      </c>
      <c r="AI61">
        <f t="shared" si="15"/>
        <v>310.43107061858666</v>
      </c>
      <c r="AJ61">
        <f t="shared" si="16"/>
        <v>66.746634991509097</v>
      </c>
      <c r="AK61" s="20">
        <f t="shared" si="17"/>
        <v>6.5755985644195636E-4</v>
      </c>
    </row>
    <row r="62" spans="3:37" x14ac:dyDescent="0.25">
      <c r="C62" s="2">
        <v>0.72837439999999998</v>
      </c>
      <c r="D62">
        <v>196.03411399999999</v>
      </c>
      <c r="E62">
        <f t="shared" si="0"/>
        <v>194.7416276010986</v>
      </c>
      <c r="F62">
        <f t="shared" si="1"/>
        <v>1.6705210913450794</v>
      </c>
      <c r="G62" s="20">
        <f t="shared" si="2"/>
        <v>4.3469901377754432E-5</v>
      </c>
      <c r="I62" s="2">
        <v>0.72754700000000005</v>
      </c>
      <c r="J62">
        <v>221.68188699999999</v>
      </c>
      <c r="K62">
        <f t="shared" si="3"/>
        <v>222.12712034271658</v>
      </c>
      <c r="L62">
        <f t="shared" si="4"/>
        <v>0.19823272946658946</v>
      </c>
      <c r="M62" s="20">
        <f t="shared" si="5"/>
        <v>4.0338053870707666E-6</v>
      </c>
      <c r="O62" s="2">
        <v>0.72766664999999997</v>
      </c>
      <c r="P62">
        <v>239.11088799999999</v>
      </c>
      <c r="Q62">
        <f t="shared" si="6"/>
        <v>239.93311782294114</v>
      </c>
      <c r="R62">
        <f t="shared" si="7"/>
        <v>0.67606188173384074</v>
      </c>
      <c r="S62" s="20">
        <f t="shared" si="8"/>
        <v>1.1824635036051372E-5</v>
      </c>
      <c r="U62" s="2">
        <v>0.72930304999999995</v>
      </c>
      <c r="V62">
        <v>258.21970099999999</v>
      </c>
      <c r="W62">
        <f t="shared" si="9"/>
        <v>260.54832598871815</v>
      </c>
      <c r="X62">
        <f t="shared" si="10"/>
        <v>5.4224943380826565</v>
      </c>
      <c r="Y62" s="20">
        <f t="shared" si="11"/>
        <v>8.132430479893526E-5</v>
      </c>
      <c r="AA62" s="2">
        <v>0.72848654000000002</v>
      </c>
      <c r="AB62">
        <v>285.45470899999998</v>
      </c>
      <c r="AC62">
        <f t="shared" si="12"/>
        <v>284.07211114615814</v>
      </c>
      <c r="AD62">
        <f t="shared" si="13"/>
        <v>1.9115768254480729</v>
      </c>
      <c r="AE62" s="20">
        <f t="shared" si="14"/>
        <v>2.3459423388488796E-5</v>
      </c>
      <c r="AG62" s="2">
        <v>0.72771470000000005</v>
      </c>
      <c r="AH62">
        <v>319.195808</v>
      </c>
      <c r="AI62">
        <f t="shared" si="15"/>
        <v>310.89123722934175</v>
      </c>
      <c r="AJ62">
        <f t="shared" si="16"/>
        <v>68.965895684871271</v>
      </c>
      <c r="AK62" s="20">
        <f t="shared" si="17"/>
        <v>6.7689299960830153E-4</v>
      </c>
    </row>
    <row r="63" spans="3:37" x14ac:dyDescent="0.25">
      <c r="C63" s="2">
        <v>0.73238829000000005</v>
      </c>
      <c r="D63">
        <v>196.031813</v>
      </c>
      <c r="E63">
        <f t="shared" si="0"/>
        <v>194.76528421585829</v>
      </c>
      <c r="F63">
        <f t="shared" si="1"/>
        <v>1.6040951610594847</v>
      </c>
      <c r="G63" s="20">
        <f t="shared" si="2"/>
        <v>4.1742361581419599E-5</v>
      </c>
      <c r="I63" s="2">
        <v>0.73156098999999997</v>
      </c>
      <c r="J63">
        <v>221.695301</v>
      </c>
      <c r="K63">
        <f t="shared" si="3"/>
        <v>222.17955049289176</v>
      </c>
      <c r="L63">
        <f t="shared" si="4"/>
        <v>0.23449757136592972</v>
      </c>
      <c r="M63" s="20">
        <f t="shared" si="5"/>
        <v>4.7711752967023584E-6</v>
      </c>
      <c r="O63" s="2">
        <v>0.73168140000000004</v>
      </c>
      <c r="P63">
        <v>239.234308</v>
      </c>
      <c r="Q63">
        <f t="shared" si="6"/>
        <v>240.00669393692075</v>
      </c>
      <c r="R63">
        <f t="shared" si="7"/>
        <v>0.59658003555295402</v>
      </c>
      <c r="S63" s="20">
        <f t="shared" si="8"/>
        <v>1.0423697366523996E-5</v>
      </c>
      <c r="U63" s="2">
        <v>0.73331853999999996</v>
      </c>
      <c r="V63">
        <v>258.45227799999998</v>
      </c>
      <c r="W63">
        <f t="shared" si="9"/>
        <v>260.68133521220994</v>
      </c>
      <c r="X63">
        <f t="shared" si="10"/>
        <v>4.9686960553052657</v>
      </c>
      <c r="Y63" s="20">
        <f t="shared" si="11"/>
        <v>7.4384372234041372E-5</v>
      </c>
      <c r="AA63" s="2">
        <v>0.73181620000000003</v>
      </c>
      <c r="AB63">
        <v>285.78366999999997</v>
      </c>
      <c r="AC63">
        <f t="shared" si="12"/>
        <v>284.29950354499988</v>
      </c>
      <c r="AD63">
        <f t="shared" si="13"/>
        <v>2.2027500661475425</v>
      </c>
      <c r="AE63" s="20">
        <f t="shared" si="14"/>
        <v>2.6970587375169991E-5</v>
      </c>
      <c r="AG63" s="2">
        <v>0.73173213999999998</v>
      </c>
      <c r="AH63">
        <v>319.712107</v>
      </c>
      <c r="AI63">
        <f t="shared" si="15"/>
        <v>311.4530831336034</v>
      </c>
      <c r="AJ63">
        <f t="shared" si="16"/>
        <v>68.211475225708696</v>
      </c>
      <c r="AK63" s="20">
        <f t="shared" si="17"/>
        <v>6.6732789154629849E-4</v>
      </c>
    </row>
    <row r="64" spans="3:37" x14ac:dyDescent="0.25">
      <c r="C64" s="2">
        <v>0.73640216999999997</v>
      </c>
      <c r="D64">
        <v>196.02951100000001</v>
      </c>
      <c r="E64">
        <f t="shared" si="0"/>
        <v>194.79073314156901</v>
      </c>
      <c r="F64">
        <f t="shared" si="1"/>
        <v>1.534570582538912</v>
      </c>
      <c r="G64" s="20">
        <f t="shared" si="2"/>
        <v>3.9934104997248181E-5</v>
      </c>
      <c r="I64" s="2">
        <v>0.73557488000000004</v>
      </c>
      <c r="J64">
        <v>221.693849</v>
      </c>
      <c r="K64">
        <f t="shared" si="3"/>
        <v>222.23601543905178</v>
      </c>
      <c r="L64">
        <f t="shared" si="4"/>
        <v>0.29394444763409106</v>
      </c>
      <c r="M64" s="20">
        <f t="shared" si="5"/>
        <v>5.9807820186772335E-6</v>
      </c>
      <c r="O64" s="2">
        <v>0.73569604</v>
      </c>
      <c r="P64">
        <v>239.34201300000001</v>
      </c>
      <c r="Q64">
        <f t="shared" si="6"/>
        <v>240.09002425328106</v>
      </c>
      <c r="R64">
        <f t="shared" si="7"/>
        <v>0.55952083503508632</v>
      </c>
      <c r="S64" s="20">
        <f t="shared" si="8"/>
        <v>9.7673867492663808E-6</v>
      </c>
      <c r="U64" s="2">
        <v>0.73733373000000002</v>
      </c>
      <c r="V64">
        <v>258.639409</v>
      </c>
      <c r="W64">
        <f t="shared" si="9"/>
        <v>260.84490354672323</v>
      </c>
      <c r="X64">
        <f t="shared" si="10"/>
        <v>4.8642061956259059</v>
      </c>
      <c r="Y64" s="20">
        <f t="shared" si="11"/>
        <v>7.2714760515170989E-5</v>
      </c>
      <c r="AA64" s="2">
        <v>0.73583363999999996</v>
      </c>
      <c r="AB64">
        <v>286.29912000000002</v>
      </c>
      <c r="AC64">
        <f t="shared" si="12"/>
        <v>284.63408327504771</v>
      </c>
      <c r="AD64">
        <f t="shared" si="13"/>
        <v>2.7723472954398862</v>
      </c>
      <c r="AE64" s="20">
        <f t="shared" si="14"/>
        <v>3.3822648146363805E-5</v>
      </c>
      <c r="AG64" s="2">
        <v>0.73575033999999995</v>
      </c>
      <c r="AH64">
        <v>320.338414</v>
      </c>
      <c r="AI64">
        <f t="shared" si="15"/>
        <v>312.13325056477441</v>
      </c>
      <c r="AJ64">
        <f t="shared" si="16"/>
        <v>67.324706998762935</v>
      </c>
      <c r="AK64" s="20">
        <f t="shared" si="17"/>
        <v>6.5607944259829748E-4</v>
      </c>
    </row>
    <row r="65" spans="3:37" x14ac:dyDescent="0.25">
      <c r="C65" s="2">
        <v>0.74041606000000004</v>
      </c>
      <c r="D65">
        <v>196.02721</v>
      </c>
      <c r="E65">
        <f t="shared" si="0"/>
        <v>194.81810983890765</v>
      </c>
      <c r="F65">
        <f t="shared" si="1"/>
        <v>1.4619231995535498</v>
      </c>
      <c r="G65" s="20">
        <f t="shared" si="2"/>
        <v>3.8044496475748659E-5</v>
      </c>
      <c r="I65" s="2">
        <v>0.73959028000000004</v>
      </c>
      <c r="J65">
        <v>221.91156000000001</v>
      </c>
      <c r="K65">
        <f t="shared" si="3"/>
        <v>222.29751677992331</v>
      </c>
      <c r="L65">
        <f t="shared" si="4"/>
        <v>0.14896263596876633</v>
      </c>
      <c r="M65" s="20">
        <f t="shared" si="5"/>
        <v>3.0249450920514565E-6</v>
      </c>
      <c r="O65" s="2">
        <v>0.73971089000000001</v>
      </c>
      <c r="P65">
        <v>239.48114799999999</v>
      </c>
      <c r="Q65">
        <f t="shared" si="6"/>
        <v>240.18735684402108</v>
      </c>
      <c r="R65">
        <f t="shared" si="7"/>
        <v>0.49873093137360619</v>
      </c>
      <c r="S65" s="20">
        <f t="shared" si="8"/>
        <v>8.6960823016879793E-6</v>
      </c>
      <c r="U65" s="2">
        <v>0.74100555000000001</v>
      </c>
      <c r="V65">
        <v>258.81017100000003</v>
      </c>
      <c r="W65">
        <f t="shared" si="9"/>
        <v>261.02864059001934</v>
      </c>
      <c r="X65">
        <f t="shared" si="10"/>
        <v>4.9216073218404475</v>
      </c>
      <c r="Y65" s="20">
        <f t="shared" si="11"/>
        <v>7.3475792747873663E-5</v>
      </c>
      <c r="AA65" s="2">
        <v>0.73985076000000005</v>
      </c>
      <c r="AB65">
        <v>286.76912399999998</v>
      </c>
      <c r="AC65">
        <f t="shared" si="12"/>
        <v>285.04686685546494</v>
      </c>
      <c r="AD65">
        <f t="shared" si="13"/>
        <v>2.9661696719019739</v>
      </c>
      <c r="AE65" s="20">
        <f t="shared" si="14"/>
        <v>3.6068759888078968E-5</v>
      </c>
      <c r="AG65" s="2">
        <v>0.73976874999999997</v>
      </c>
      <c r="AH65">
        <v>320.99615</v>
      </c>
      <c r="AI65">
        <f t="shared" si="15"/>
        <v>312.94944124065717</v>
      </c>
      <c r="AJ65">
        <f t="shared" si="16"/>
        <v>64.749521857684698</v>
      </c>
      <c r="AK65" s="20">
        <f t="shared" si="17"/>
        <v>6.2840107401233348E-4</v>
      </c>
    </row>
    <row r="66" spans="3:37" x14ac:dyDescent="0.25">
      <c r="C66" s="2">
        <v>0.74442993999999996</v>
      </c>
      <c r="D66">
        <v>196.02490800000001</v>
      </c>
      <c r="E66">
        <f t="shared" si="0"/>
        <v>194.84794468824055</v>
      </c>
      <c r="F66">
        <f t="shared" si="1"/>
        <v>1.3852426372278079</v>
      </c>
      <c r="G66" s="20">
        <f t="shared" si="2"/>
        <v>3.6049839299730565E-5</v>
      </c>
      <c r="I66" s="2">
        <v>0.74360481</v>
      </c>
      <c r="J66">
        <v>222.00354999999999</v>
      </c>
      <c r="K66">
        <f t="shared" si="3"/>
        <v>222.366214141466</v>
      </c>
      <c r="L66">
        <f t="shared" si="4"/>
        <v>0.13152527950528012</v>
      </c>
      <c r="M66" s="20">
        <f t="shared" si="5"/>
        <v>2.6686363356678918E-6</v>
      </c>
      <c r="O66" s="2">
        <v>0.74372563999999997</v>
      </c>
      <c r="P66">
        <v>239.604568</v>
      </c>
      <c r="Q66">
        <f t="shared" si="6"/>
        <v>240.30419694473341</v>
      </c>
      <c r="R66">
        <f t="shared" si="7"/>
        <v>0.48948066030877785</v>
      </c>
      <c r="S66" s="20">
        <f t="shared" si="8"/>
        <v>8.5260004298814377E-6</v>
      </c>
      <c r="U66" s="2">
        <v>0.74536581000000002</v>
      </c>
      <c r="V66">
        <v>259.26341300000001</v>
      </c>
      <c r="W66">
        <f t="shared" si="9"/>
        <v>261.3000493137834</v>
      </c>
      <c r="X66">
        <f t="shared" si="10"/>
        <v>4.1478874746211956</v>
      </c>
      <c r="Y66" s="20">
        <f t="shared" si="11"/>
        <v>6.1708430182704982E-5</v>
      </c>
      <c r="AA66" s="2">
        <v>0.74386907000000002</v>
      </c>
      <c r="AB66">
        <v>287.41114499999998</v>
      </c>
      <c r="AC66">
        <f t="shared" si="12"/>
        <v>285.55241094681884</v>
      </c>
      <c r="AD66">
        <f t="shared" si="13"/>
        <v>3.4548922804551809</v>
      </c>
      <c r="AE66" s="20">
        <f t="shared" si="14"/>
        <v>4.1824167136881366E-5</v>
      </c>
      <c r="AG66" s="2">
        <v>0.74378683999999995</v>
      </c>
      <c r="AH66">
        <v>321.606741</v>
      </c>
      <c r="AI66">
        <f t="shared" si="15"/>
        <v>313.92059392876445</v>
      </c>
      <c r="AJ66">
        <f t="shared" si="16"/>
        <v>59.07685680066286</v>
      </c>
      <c r="AK66" s="20">
        <f t="shared" si="17"/>
        <v>5.7117224318104615E-4</v>
      </c>
    </row>
    <row r="67" spans="3:37" x14ac:dyDescent="0.25">
      <c r="C67" s="2">
        <v>0.74844372000000003</v>
      </c>
      <c r="D67">
        <v>196.00774100000001</v>
      </c>
      <c r="E67">
        <f t="shared" si="0"/>
        <v>194.8818772734997</v>
      </c>
      <c r="F67">
        <f t="shared" si="1"/>
        <v>1.2675691306491719</v>
      </c>
      <c r="G67" s="20">
        <f t="shared" si="2"/>
        <v>3.2993258318241317E-5</v>
      </c>
      <c r="I67" s="2">
        <v>0.74761869000000003</v>
      </c>
      <c r="J67">
        <v>222.001248</v>
      </c>
      <c r="K67">
        <f t="shared" si="3"/>
        <v>222.44556665568581</v>
      </c>
      <c r="L67">
        <f t="shared" si="4"/>
        <v>0.19741906779044111</v>
      </c>
      <c r="M67" s="20">
        <f t="shared" si="5"/>
        <v>4.0056985670513311E-6</v>
      </c>
      <c r="O67" s="2">
        <v>0.74808417000000005</v>
      </c>
      <c r="P67">
        <v>239.80636699999999</v>
      </c>
      <c r="Q67">
        <f t="shared" si="6"/>
        <v>240.46106147558498</v>
      </c>
      <c r="R67">
        <f t="shared" si="7"/>
        <v>0.4286248563615041</v>
      </c>
      <c r="S67" s="20">
        <f t="shared" si="8"/>
        <v>7.4534258146018842E-6</v>
      </c>
      <c r="U67" s="2">
        <v>0.74938238999999995</v>
      </c>
      <c r="V67">
        <v>259.65399200000002</v>
      </c>
      <c r="W67">
        <f t="shared" si="9"/>
        <v>261.61295163245319</v>
      </c>
      <c r="X67">
        <f t="shared" si="10"/>
        <v>3.8375228415810692</v>
      </c>
      <c r="Y67" s="20">
        <f t="shared" si="11"/>
        <v>5.6919485468986329E-5</v>
      </c>
      <c r="AA67" s="2">
        <v>0.74788790999999999</v>
      </c>
      <c r="AB67">
        <v>288.13174299999997</v>
      </c>
      <c r="AC67">
        <f t="shared" si="12"/>
        <v>286.16636916276866</v>
      </c>
      <c r="AD67">
        <f t="shared" si="13"/>
        <v>3.8626943200733295</v>
      </c>
      <c r="AE67" s="20">
        <f t="shared" si="14"/>
        <v>4.6527329693976991E-5</v>
      </c>
      <c r="AG67" s="2">
        <v>0.74746234</v>
      </c>
      <c r="AH67">
        <v>322.31267000000003</v>
      </c>
      <c r="AI67">
        <f t="shared" si="15"/>
        <v>314.96199814242163</v>
      </c>
      <c r="AJ67">
        <f t="shared" si="16"/>
        <v>54.03237675779495</v>
      </c>
      <c r="AK67" s="20">
        <f t="shared" si="17"/>
        <v>5.2011492457170437E-4</v>
      </c>
    </row>
    <row r="68" spans="3:37" x14ac:dyDescent="0.25">
      <c r="C68" s="2">
        <v>0.75245868000000005</v>
      </c>
      <c r="D68">
        <v>196.16259099999999</v>
      </c>
      <c r="E68">
        <f t="shared" ref="E68:E101" si="18">IF(C68&lt;F$1,$AO$5+D$1^2*$AO$4/((-$AO$6*(C68/E$1-1)^$AO$7+1)),$AO$5+20*10^4*(C68-F$1)^4+D$1^2*$AO$4/((-$AO$6*(C68/E$1-1)^$AO$7+1)))</f>
        <v>194.9228166255044</v>
      </c>
      <c r="F68">
        <f t="shared" ref="F68:F101" si="19">(E68-D68)^2</f>
        <v>1.5370404996559464</v>
      </c>
      <c r="G68" s="20">
        <f t="shared" ref="G68:G101" si="20">((E68-D68)/D68)^2</f>
        <v>3.9944126872422964E-5</v>
      </c>
      <c r="I68" s="2">
        <v>0.75163257000000006</v>
      </c>
      <c r="J68">
        <v>221.99894699999999</v>
      </c>
      <c r="K68">
        <f t="shared" ref="K68:K109" si="21">IF(I68&lt;L$1,$AO$5+J$1^2*$AO$4/((-$AO$6*(I68/K$1-1)^$AO$7+1)),$AO$5+20*10^4*(I68-L$1)^4+J$1^2*$AO$4/((-$AO$6*(I68/K$1-1)^$AO$7+1)))</f>
        <v>222.5403097661036</v>
      </c>
      <c r="L68">
        <f t="shared" ref="L68:L109" si="22">(K68-J68)^2</f>
        <v>0.29307364452335988</v>
      </c>
      <c r="M68" s="20">
        <f t="shared" ref="M68:M109" si="23">((K68-J68)/J68)^2</f>
        <v>5.9466850252071533E-6</v>
      </c>
      <c r="O68" s="2">
        <v>0.75209956</v>
      </c>
      <c r="P68">
        <v>240.02322899999999</v>
      </c>
      <c r="Q68">
        <f t="shared" ref="Q68:Q106" si="24">IF(O68&lt;R$1,$AO$5+P$1^2*$AO$4/((-$AO$6*(O68/Q$1-1)^$AO$7+1)),$AO$5+20*10^4*(O68-R$1)^4+P$1^2*$AO$4/((-$AO$6*(O68/Q$1-1)^$AO$7+1)))</f>
        <v>240.64194030004663</v>
      </c>
      <c r="R68">
        <f t="shared" ref="R68:R106" si="25">(Q68-P68)^2</f>
        <v>0.38280367280540473</v>
      </c>
      <c r="S68" s="20">
        <f t="shared" ref="S68:S106" si="26">((Q68-P68)/P68)^2</f>
        <v>6.644610804534048E-6</v>
      </c>
      <c r="U68" s="2">
        <v>0.75339919</v>
      </c>
      <c r="V68">
        <v>260.07600000000002</v>
      </c>
      <c r="W68">
        <f t="shared" ref="W68:W108" si="27">IF(U68&lt;X$1,$AO$5+V$1^2*$AO$4/((-$AO$6*(U68/W$1-1)^$AO$7+1)),$AO$5+20*10^4*(U68-X$1)^4+V$1^2*$AO$4/((-$AO$6*(U68/W$1-1)^$AO$7+1)))</f>
        <v>261.99910160689956</v>
      </c>
      <c r="X68">
        <f t="shared" ref="X68:X108" si="28">(W68-V68)^2</f>
        <v>3.698319790459577</v>
      </c>
      <c r="Y68" s="20">
        <f t="shared" ref="Y68:Y108" si="29">((W68-V68)/V68)^2</f>
        <v>5.4676903009450468E-5</v>
      </c>
      <c r="AA68" s="2">
        <v>0.75225054000000002</v>
      </c>
      <c r="AB68">
        <v>288.92986999999999</v>
      </c>
      <c r="AC68">
        <f t="shared" ref="AC68:AC108" si="30">IF(AA68&lt;AD$1,$AO$5+AB$1^2*$AO$4/((-$AO$6*(AA68/AC$1-1)^$AO$7+1)),$AO$5+20*10^4*(AA68-AD$1)^4+AB$1^2*$AO$4/((-$AO$6*(AA68/AC$1-1)^$AO$7+1)))</f>
        <v>286.97530244407449</v>
      </c>
      <c r="AD68">
        <f t="shared" ref="AD68:AD108" si="31">(AC68-AB68)^2</f>
        <v>3.8203343306766113</v>
      </c>
      <c r="AE68" s="20">
        <f t="shared" ref="AE68:AE108" si="32">((AC68-AB68)/AB68)^2</f>
        <v>4.5763210734512138E-5</v>
      </c>
      <c r="AG68" s="2">
        <v>0.75182583000000003</v>
      </c>
      <c r="AH68">
        <v>323.23651899999999</v>
      </c>
      <c r="AI68">
        <f t="shared" ref="AI68:AI92" si="33">IF(AG68&lt;AJ$1,$AO$5+AH$1^2*$AO$4/((-$AO$6*(AG68/AI$1-1)^$AO$7+1)),$AO$5+20*10^4*(AG68-AJ$1)^4+AH$1^2*$AO$4/((-$AO$6*(AG68/AI$1-1)^$AO$7+1)))</f>
        <v>316.41170387385739</v>
      </c>
      <c r="AJ68">
        <f t="shared" ref="AJ68:AJ92" si="34">(AI68-AH68)^2</f>
        <v>46.57810150602478</v>
      </c>
      <c r="AK68" s="20">
        <f t="shared" ref="AK68:AK92" si="35">((AI68-AH68)/AH68)^2</f>
        <v>4.4580089984503978E-4</v>
      </c>
    </row>
    <row r="69" spans="3:37" x14ac:dyDescent="0.25">
      <c r="C69" s="2">
        <v>0.75647386000000005</v>
      </c>
      <c r="D69">
        <v>196.348872</v>
      </c>
      <c r="E69">
        <f t="shared" si="18"/>
        <v>194.97491108460767</v>
      </c>
      <c r="F69">
        <f t="shared" si="19"/>
        <v>1.8877685970257325</v>
      </c>
      <c r="G69" s="20">
        <f t="shared" si="20"/>
        <v>4.896569646059795E-5</v>
      </c>
      <c r="I69" s="2">
        <v>0.75564688999999996</v>
      </c>
      <c r="J69">
        <v>222.059506</v>
      </c>
      <c r="K69">
        <f t="shared" si="21"/>
        <v>222.65645027847003</v>
      </c>
      <c r="L69">
        <f t="shared" si="22"/>
        <v>0.35634247159810878</v>
      </c>
      <c r="M69" s="20">
        <f t="shared" si="23"/>
        <v>7.2265140149055151E-6</v>
      </c>
      <c r="O69" s="2">
        <v>0.75577117000000005</v>
      </c>
      <c r="P69">
        <v>240.16341</v>
      </c>
      <c r="Q69">
        <f t="shared" si="24"/>
        <v>240.84607919901833</v>
      </c>
      <c r="R69">
        <f t="shared" si="25"/>
        <v>0.46603723528833496</v>
      </c>
      <c r="S69" s="20">
        <f t="shared" si="26"/>
        <v>8.0799176501205538E-6</v>
      </c>
      <c r="U69" s="2">
        <v>0.75741619999999998</v>
      </c>
      <c r="V69">
        <v>260.52943900000002</v>
      </c>
      <c r="W69">
        <f t="shared" si="27"/>
        <v>262.47239003462323</v>
      </c>
      <c r="X69">
        <f t="shared" si="28"/>
        <v>3.7750587229433883</v>
      </c>
      <c r="Y69" s="20">
        <f t="shared" si="29"/>
        <v>5.5617325780969116E-5</v>
      </c>
      <c r="AA69" s="2">
        <v>0.75627025999999997</v>
      </c>
      <c r="AB69">
        <v>289.777038</v>
      </c>
      <c r="AC69">
        <f t="shared" si="30"/>
        <v>287.87159674494808</v>
      </c>
      <c r="AD69">
        <f t="shared" si="31"/>
        <v>3.6307063764538587</v>
      </c>
      <c r="AE69" s="20">
        <f t="shared" si="32"/>
        <v>4.3237760356483647E-5</v>
      </c>
      <c r="AG69" s="2">
        <v>0.75550251999999996</v>
      </c>
      <c r="AH69">
        <v>324.11531400000001</v>
      </c>
      <c r="AI69">
        <f t="shared" si="33"/>
        <v>317.83343486006885</v>
      </c>
      <c r="AJ69">
        <f t="shared" si="34"/>
        <v>39.462005528702292</v>
      </c>
      <c r="AK69" s="20">
        <f t="shared" si="35"/>
        <v>3.7564710864767268E-4</v>
      </c>
    </row>
    <row r="70" spans="3:37" x14ac:dyDescent="0.25">
      <c r="C70" s="2">
        <v>0.76048775000000002</v>
      </c>
      <c r="D70">
        <v>196.34657100000001</v>
      </c>
      <c r="E70">
        <f t="shared" si="18"/>
        <v>195.04354632638905</v>
      </c>
      <c r="F70">
        <f t="shared" si="19"/>
        <v>1.6978733000389572</v>
      </c>
      <c r="G70" s="20">
        <f t="shared" si="20"/>
        <v>4.4041148566006835E-5</v>
      </c>
      <c r="I70" s="2">
        <v>0.75966239000000002</v>
      </c>
      <c r="J70">
        <v>222.29293200000001</v>
      </c>
      <c r="K70">
        <f t="shared" si="21"/>
        <v>222.80129071121311</v>
      </c>
      <c r="L70">
        <f t="shared" si="22"/>
        <v>0.25842857926624968</v>
      </c>
      <c r="M70" s="20">
        <f t="shared" si="23"/>
        <v>5.2298499868592922E-6</v>
      </c>
      <c r="O70" s="2">
        <v>0.75978699999999999</v>
      </c>
      <c r="P70">
        <v>240.44398200000001</v>
      </c>
      <c r="Q70">
        <f t="shared" si="24"/>
        <v>241.12166639490982</v>
      </c>
      <c r="R70">
        <f t="shared" si="25"/>
        <v>0.45925613910428603</v>
      </c>
      <c r="S70" s="20">
        <f t="shared" si="26"/>
        <v>7.9437788837674278E-6</v>
      </c>
      <c r="U70" s="2">
        <v>0.76143450999999995</v>
      </c>
      <c r="V70">
        <v>261.17146100000002</v>
      </c>
      <c r="W70">
        <f t="shared" si="27"/>
        <v>263.04817714577968</v>
      </c>
      <c r="X70">
        <f t="shared" si="28"/>
        <v>3.5220634918300369</v>
      </c>
      <c r="Y70" s="20">
        <f t="shared" si="29"/>
        <v>5.1635185746967526E-5</v>
      </c>
      <c r="AA70" s="2">
        <v>0.76029029000000004</v>
      </c>
      <c r="AB70">
        <v>290.670503</v>
      </c>
      <c r="AC70">
        <f t="shared" si="30"/>
        <v>288.9329917345525</v>
      </c>
      <c r="AD70">
        <f t="shared" si="31"/>
        <v>3.0189453975569545</v>
      </c>
      <c r="AE70" s="20">
        <f t="shared" si="32"/>
        <v>3.5731671600177998E-5</v>
      </c>
      <c r="AG70" s="2">
        <v>0.75918048999999999</v>
      </c>
      <c r="AH70">
        <v>325.18184300000001</v>
      </c>
      <c r="AI70">
        <f t="shared" si="33"/>
        <v>319.45855036068258</v>
      </c>
      <c r="AJ70">
        <f t="shared" si="34"/>
        <v>32.756078635265133</v>
      </c>
      <c r="AK70" s="20">
        <f t="shared" si="35"/>
        <v>3.0976998073793731E-4</v>
      </c>
    </row>
    <row r="71" spans="3:37" x14ac:dyDescent="0.25">
      <c r="C71" s="2">
        <v>0.76450163000000004</v>
      </c>
      <c r="D71">
        <v>196.344269</v>
      </c>
      <c r="E71">
        <f t="shared" si="18"/>
        <v>195.13540213472595</v>
      </c>
      <c r="F71">
        <f t="shared" si="19"/>
        <v>1.4613590979575</v>
      </c>
      <c r="G71" s="20">
        <f t="shared" si="20"/>
        <v>3.790709371524474E-5</v>
      </c>
      <c r="I71" s="2">
        <v>0.76367885999999996</v>
      </c>
      <c r="J71">
        <v>222.66779500000001</v>
      </c>
      <c r="K71">
        <f t="shared" si="21"/>
        <v>222.98339332193805</v>
      </c>
      <c r="L71">
        <f t="shared" si="22"/>
        <v>9.9602300810106917E-2</v>
      </c>
      <c r="M71" s="20">
        <f t="shared" si="23"/>
        <v>2.0088825844815589E-6</v>
      </c>
      <c r="O71" s="2">
        <v>0.76345958000000003</v>
      </c>
      <c r="P71">
        <v>240.724751</v>
      </c>
      <c r="Q71">
        <f t="shared" si="24"/>
        <v>241.43137159759328</v>
      </c>
      <c r="R71">
        <f t="shared" si="25"/>
        <v>0.49931266894309262</v>
      </c>
      <c r="S71" s="20">
        <f t="shared" si="26"/>
        <v>8.6165039837129292E-6</v>
      </c>
      <c r="U71" s="2">
        <v>0.76545313999999998</v>
      </c>
      <c r="V71">
        <v>261.86062800000002</v>
      </c>
      <c r="W71">
        <f t="shared" si="27"/>
        <v>263.74287124235229</v>
      </c>
      <c r="X71">
        <f t="shared" si="28"/>
        <v>3.5428396233808019</v>
      </c>
      <c r="Y71" s="20">
        <f t="shared" si="29"/>
        <v>5.1666742758985092E-5</v>
      </c>
      <c r="AA71" s="2">
        <v>0.76396794999999995</v>
      </c>
      <c r="AB71">
        <v>291.69073500000002</v>
      </c>
      <c r="AC71">
        <f t="shared" si="30"/>
        <v>290.06641414600784</v>
      </c>
      <c r="AD71">
        <f t="shared" si="31"/>
        <v>2.6384182367138651</v>
      </c>
      <c r="AE71" s="20">
        <f t="shared" si="32"/>
        <v>3.1009757537375691E-5</v>
      </c>
      <c r="AG71" s="2">
        <v>0.76251597999999998</v>
      </c>
      <c r="AH71">
        <v>326.36027300000001</v>
      </c>
      <c r="AI71">
        <f t="shared" si="33"/>
        <v>321.1241316731236</v>
      </c>
      <c r="AJ71">
        <f t="shared" si="34"/>
        <v>27.417175995023019</v>
      </c>
      <c r="AK71" s="20">
        <f t="shared" si="35"/>
        <v>2.5741161796317746E-4</v>
      </c>
    </row>
    <row r="72" spans="3:37" x14ac:dyDescent="0.25">
      <c r="C72" s="2">
        <v>0.76851638</v>
      </c>
      <c r="D72">
        <v>196.46768900000001</v>
      </c>
      <c r="E72">
        <f t="shared" si="18"/>
        <v>195.25843278124574</v>
      </c>
      <c r="F72">
        <f t="shared" si="19"/>
        <v>1.4623006025958569</v>
      </c>
      <c r="G72" s="20">
        <f t="shared" si="20"/>
        <v>3.7883874183129608E-5</v>
      </c>
      <c r="I72" s="2">
        <v>0.76769522999999995</v>
      </c>
      <c r="J72">
        <v>223.02694299999999</v>
      </c>
      <c r="K72">
        <f t="shared" si="21"/>
        <v>223.21254649909613</v>
      </c>
      <c r="L72">
        <f t="shared" si="22"/>
        <v>3.4448658876733124E-2</v>
      </c>
      <c r="M72" s="20">
        <f t="shared" si="23"/>
        <v>6.9256040073017689E-7</v>
      </c>
      <c r="O72" s="2">
        <v>0.76782048000000003</v>
      </c>
      <c r="P72">
        <v>241.27228400000001</v>
      </c>
      <c r="Q72">
        <f t="shared" si="24"/>
        <v>241.88497988895801</v>
      </c>
      <c r="R72">
        <f t="shared" si="25"/>
        <v>0.37539625234603508</v>
      </c>
      <c r="S72" s="20">
        <f t="shared" si="26"/>
        <v>6.4487428849831688E-6</v>
      </c>
      <c r="U72" s="2">
        <v>0.76947241</v>
      </c>
      <c r="V72">
        <v>262.64408600000002</v>
      </c>
      <c r="W72">
        <f t="shared" si="27"/>
        <v>264.57436672459505</v>
      </c>
      <c r="X72">
        <f t="shared" si="28"/>
        <v>3.7259836757431382</v>
      </c>
      <c r="Y72" s="20">
        <f t="shared" si="29"/>
        <v>5.401391983027129E-5</v>
      </c>
      <c r="AA72" s="2">
        <v>0.76764646000000003</v>
      </c>
      <c r="AB72">
        <v>292.83668899999998</v>
      </c>
      <c r="AC72">
        <f t="shared" si="30"/>
        <v>291.37292796033262</v>
      </c>
      <c r="AD72">
        <f t="shared" si="31"/>
        <v>2.1425963812480728</v>
      </c>
      <c r="AE72" s="20">
        <f t="shared" si="32"/>
        <v>2.4985577476518253E-5</v>
      </c>
      <c r="AG72" s="2">
        <v>0.76585221999999997</v>
      </c>
      <c r="AH72">
        <v>327.64870999999999</v>
      </c>
      <c r="AI72">
        <f t="shared" si="33"/>
        <v>322.9883021026248</v>
      </c>
      <c r="AJ72">
        <f t="shared" si="34"/>
        <v>21.719401769917077</v>
      </c>
      <c r="AK72" s="20">
        <f t="shared" si="35"/>
        <v>2.0231632808071249E-4</v>
      </c>
    </row>
    <row r="73" spans="3:37" x14ac:dyDescent="0.25">
      <c r="C73" s="2">
        <v>0.77253263000000005</v>
      </c>
      <c r="D73">
        <v>196.81112200000001</v>
      </c>
      <c r="E73">
        <f t="shared" si="18"/>
        <v>195.42187963255392</v>
      </c>
      <c r="F73">
        <f t="shared" si="19"/>
        <v>1.9299943555072092</v>
      </c>
      <c r="G73" s="20">
        <f t="shared" si="20"/>
        <v>4.9826084984691241E-5</v>
      </c>
      <c r="I73" s="2">
        <v>0.77171106</v>
      </c>
      <c r="J73">
        <v>223.307515</v>
      </c>
      <c r="K73">
        <f t="shared" si="21"/>
        <v>223.4998146961652</v>
      </c>
      <c r="L73">
        <f t="shared" si="22"/>
        <v>3.6979173145231109E-2</v>
      </c>
      <c r="M73" s="20">
        <f t="shared" si="23"/>
        <v>7.4156721072966E-7</v>
      </c>
      <c r="O73" s="2">
        <v>0.77183760000000001</v>
      </c>
      <c r="P73">
        <v>241.74143900000001</v>
      </c>
      <c r="Q73">
        <f t="shared" si="24"/>
        <v>242.40039549938638</v>
      </c>
      <c r="R73">
        <f t="shared" si="25"/>
        <v>0.43422366808353013</v>
      </c>
      <c r="S73" s="20">
        <f t="shared" si="26"/>
        <v>7.4303844653854795E-6</v>
      </c>
      <c r="U73" s="2">
        <v>0.77314822999999999</v>
      </c>
      <c r="V73">
        <v>263.39631100000003</v>
      </c>
      <c r="W73">
        <f t="shared" si="27"/>
        <v>265.47071527598405</v>
      </c>
      <c r="X73">
        <f t="shared" si="28"/>
        <v>4.303153100220797</v>
      </c>
      <c r="Y73" s="20">
        <f t="shared" si="29"/>
        <v>6.2025092646642491E-5</v>
      </c>
      <c r="AA73" s="2">
        <v>0.77132593999999999</v>
      </c>
      <c r="AB73">
        <v>294.12323099999998</v>
      </c>
      <c r="AC73">
        <f t="shared" si="30"/>
        <v>292.87071123861716</v>
      </c>
      <c r="AD73">
        <f t="shared" si="31"/>
        <v>1.5688057526544614</v>
      </c>
      <c r="AE73" s="20">
        <f t="shared" si="32"/>
        <v>1.8134705904858038E-5</v>
      </c>
      <c r="AG73" s="2">
        <v>0.76893761000000005</v>
      </c>
      <c r="AH73">
        <v>328.93898999999999</v>
      </c>
      <c r="AI73">
        <f t="shared" si="33"/>
        <v>324.90249645382119</v>
      </c>
      <c r="AJ73">
        <f t="shared" si="34"/>
        <v>16.293280148343133</v>
      </c>
      <c r="AK73" s="20">
        <f t="shared" si="35"/>
        <v>1.5058364857276329E-4</v>
      </c>
    </row>
    <row r="74" spans="3:37" x14ac:dyDescent="0.25">
      <c r="C74" s="2">
        <v>0.77654911000000004</v>
      </c>
      <c r="D74">
        <v>197.18598499999999</v>
      </c>
      <c r="E74">
        <f t="shared" si="18"/>
        <v>195.63617887175613</v>
      </c>
      <c r="F74">
        <f t="shared" si="19"/>
        <v>2.4018990351422191</v>
      </c>
      <c r="G74" s="20">
        <f t="shared" si="20"/>
        <v>6.1773564110854227E-5</v>
      </c>
      <c r="I74" s="2">
        <v>0.77572828000000005</v>
      </c>
      <c r="J74">
        <v>223.792385</v>
      </c>
      <c r="K74">
        <f t="shared" si="21"/>
        <v>223.85774191312851</v>
      </c>
      <c r="L74">
        <f t="shared" si="22"/>
        <v>4.2715260936877332E-3</v>
      </c>
      <c r="M74" s="20">
        <f t="shared" si="23"/>
        <v>8.5288888443673192E-8</v>
      </c>
      <c r="O74" s="2">
        <v>0.77551298999999996</v>
      </c>
      <c r="P74">
        <v>242.430803</v>
      </c>
      <c r="Q74">
        <f t="shared" si="24"/>
        <v>242.96771210418382</v>
      </c>
      <c r="R74">
        <f t="shared" si="25"/>
        <v>0.28827138615547243</v>
      </c>
      <c r="S74" s="20">
        <f t="shared" si="26"/>
        <v>4.904852327553518E-6</v>
      </c>
      <c r="U74" s="2">
        <v>0.77716901999999999</v>
      </c>
      <c r="V74">
        <v>264.39978200000002</v>
      </c>
      <c r="W74">
        <f t="shared" si="27"/>
        <v>266.61882330279843</v>
      </c>
      <c r="X74">
        <f t="shared" si="28"/>
        <v>4.924144303525293</v>
      </c>
      <c r="Y74" s="20">
        <f t="shared" si="29"/>
        <v>7.0438254620561227E-5</v>
      </c>
      <c r="AA74" s="2">
        <v>0.77466261999999997</v>
      </c>
      <c r="AB74">
        <v>295.47452800000002</v>
      </c>
      <c r="AC74">
        <f t="shared" si="30"/>
        <v>294.40989719838899</v>
      </c>
      <c r="AD74">
        <f t="shared" si="31"/>
        <v>1.1334387437389466</v>
      </c>
      <c r="AE74" s="20">
        <f t="shared" si="32"/>
        <v>1.2982488862317569E-5</v>
      </c>
      <c r="AG74" s="2">
        <v>0.77177384999999998</v>
      </c>
      <c r="AH74">
        <v>330.47915799999998</v>
      </c>
      <c r="AI74">
        <f t="shared" si="33"/>
        <v>326.83481326995826</v>
      </c>
      <c r="AJ74">
        <f t="shared" si="34"/>
        <v>13.281248511382881</v>
      </c>
      <c r="AK74" s="20">
        <f t="shared" si="35"/>
        <v>1.2160480960867678E-4</v>
      </c>
    </row>
    <row r="75" spans="3:37" x14ac:dyDescent="0.25">
      <c r="C75" s="2">
        <v>0.78056590000000003</v>
      </c>
      <c r="D75">
        <v>197.60799399999999</v>
      </c>
      <c r="E75">
        <f t="shared" si="18"/>
        <v>195.91307469766608</v>
      </c>
      <c r="F75">
        <f t="shared" si="19"/>
        <v>2.8727514414240849</v>
      </c>
      <c r="G75" s="20">
        <f t="shared" si="20"/>
        <v>7.3568014005469159E-5</v>
      </c>
      <c r="I75" s="2">
        <v>0.77974551000000003</v>
      </c>
      <c r="J75">
        <v>224.277254</v>
      </c>
      <c r="K75">
        <f t="shared" si="21"/>
        <v>224.29991655176173</v>
      </c>
      <c r="L75">
        <f t="shared" si="22"/>
        <v>5.1359125235293248E-4</v>
      </c>
      <c r="M75" s="20">
        <f t="shared" si="23"/>
        <v>1.0210503486914969E-8</v>
      </c>
      <c r="O75" s="2">
        <v>0.77953216000000003</v>
      </c>
      <c r="P75">
        <v>243.19939500000001</v>
      </c>
      <c r="Q75">
        <f t="shared" si="24"/>
        <v>243.70868064756507</v>
      </c>
      <c r="R75">
        <f t="shared" si="25"/>
        <v>0.25937187081576751</v>
      </c>
      <c r="S75" s="20">
        <f t="shared" si="26"/>
        <v>4.3852857135290393E-6</v>
      </c>
      <c r="U75" s="2">
        <v>0.78084580999999997</v>
      </c>
      <c r="V75">
        <v>265.29429299999998</v>
      </c>
      <c r="W75">
        <f t="shared" si="27"/>
        <v>267.8398845933396</v>
      </c>
      <c r="X75">
        <f t="shared" si="28"/>
        <v>6.4800365600813592</v>
      </c>
      <c r="Y75" s="20">
        <f t="shared" si="29"/>
        <v>9.2070741550312533E-5</v>
      </c>
      <c r="AA75" s="2">
        <v>0.77800016000000005</v>
      </c>
      <c r="AB75">
        <v>296.951548</v>
      </c>
      <c r="AC75">
        <f t="shared" si="30"/>
        <v>296.13693727765684</v>
      </c>
      <c r="AD75">
        <f t="shared" si="31"/>
        <v>0.66359062895644705</v>
      </c>
      <c r="AE75" s="20">
        <f t="shared" si="32"/>
        <v>7.525390784489516E-6</v>
      </c>
      <c r="AG75" s="2">
        <v>0.7749606</v>
      </c>
      <c r="AH75">
        <v>332.09048100000001</v>
      </c>
      <c r="AI75">
        <f t="shared" si="33"/>
        <v>329.21666241703372</v>
      </c>
      <c r="AJ75">
        <f t="shared" si="34"/>
        <v>8.2588332478023982</v>
      </c>
      <c r="AK75" s="20">
        <f t="shared" si="35"/>
        <v>7.488689827985885E-5</v>
      </c>
    </row>
    <row r="76" spans="3:37" x14ac:dyDescent="0.25">
      <c r="C76" s="2">
        <v>0.78458291000000002</v>
      </c>
      <c r="D76">
        <v>198.06143299999999</v>
      </c>
      <c r="E76">
        <f t="shared" si="18"/>
        <v>196.26557144003064</v>
      </c>
      <c r="F76">
        <f t="shared" si="19"/>
        <v>3.2251187425755581</v>
      </c>
      <c r="G76" s="20">
        <f t="shared" si="20"/>
        <v>8.2214018299138364E-5</v>
      </c>
      <c r="I76" s="2">
        <v>0.78376349999999995</v>
      </c>
      <c r="J76">
        <v>224.87213</v>
      </c>
      <c r="K76">
        <f t="shared" si="21"/>
        <v>224.84141370161652</v>
      </c>
      <c r="L76">
        <f t="shared" si="22"/>
        <v>9.4349098638306481E-4</v>
      </c>
      <c r="M76" s="20">
        <f t="shared" si="23"/>
        <v>1.8658060129916011E-8</v>
      </c>
      <c r="O76" s="2">
        <v>0.78355262999999997</v>
      </c>
      <c r="P76">
        <v>244.15572</v>
      </c>
      <c r="Q76">
        <f t="shared" si="24"/>
        <v>244.59374327249867</v>
      </c>
      <c r="R76">
        <f t="shared" si="25"/>
        <v>0.19186438725044266</v>
      </c>
      <c r="S76" s="20">
        <f t="shared" si="26"/>
        <v>3.2185522547971357E-6</v>
      </c>
      <c r="U76" s="2">
        <v>0.78452345999999995</v>
      </c>
      <c r="V76">
        <v>266.314525</v>
      </c>
      <c r="W76">
        <f t="shared" si="27"/>
        <v>269.24287001301826</v>
      </c>
      <c r="X76">
        <f t="shared" si="28"/>
        <v>8.575204515268906</v>
      </c>
      <c r="Y76" s="20">
        <f t="shared" si="29"/>
        <v>1.2090792805111617E-4</v>
      </c>
      <c r="AA76" s="2">
        <v>0.78118944000000001</v>
      </c>
      <c r="AB76">
        <v>298.40944500000001</v>
      </c>
      <c r="AC76">
        <f t="shared" si="30"/>
        <v>297.97663456704828</v>
      </c>
      <c r="AD76">
        <f t="shared" si="31"/>
        <v>0.18732487087186045</v>
      </c>
      <c r="AE76" s="20">
        <f t="shared" si="32"/>
        <v>2.1036346323262838E-6</v>
      </c>
      <c r="AG76" s="2">
        <v>0.77806282999999998</v>
      </c>
      <c r="AH76">
        <v>333.98090400000001</v>
      </c>
      <c r="AI76">
        <f t="shared" si="33"/>
        <v>331.76362593317356</v>
      </c>
      <c r="AJ76">
        <f t="shared" si="34"/>
        <v>4.9163220256296496</v>
      </c>
      <c r="AK76" s="20">
        <f t="shared" si="35"/>
        <v>4.4075479956445133E-5</v>
      </c>
    </row>
    <row r="77" spans="3:37" x14ac:dyDescent="0.25">
      <c r="C77" s="2">
        <v>0.78860047</v>
      </c>
      <c r="D77">
        <v>198.593448</v>
      </c>
      <c r="E77">
        <f t="shared" si="18"/>
        <v>196.70799038700295</v>
      </c>
      <c r="F77">
        <f t="shared" si="19"/>
        <v>3.5549504104085106</v>
      </c>
      <c r="G77" s="20">
        <f t="shared" si="20"/>
        <v>9.0137127675794112E-5</v>
      </c>
      <c r="I77" s="2">
        <v>0.78778201999999997</v>
      </c>
      <c r="J77">
        <v>225.545582</v>
      </c>
      <c r="K77">
        <f t="shared" si="21"/>
        <v>225.49851584996634</v>
      </c>
      <c r="L77">
        <f t="shared" si="22"/>
        <v>2.2152224789907626E-3</v>
      </c>
      <c r="M77" s="20">
        <f t="shared" si="23"/>
        <v>4.3546043362849356E-8</v>
      </c>
      <c r="O77" s="2">
        <v>0.78723082</v>
      </c>
      <c r="P77">
        <v>245.25452899999999</v>
      </c>
      <c r="Q77">
        <f t="shared" si="24"/>
        <v>245.54616183124972</v>
      </c>
      <c r="R77">
        <f t="shared" si="25"/>
        <v>8.5049708262732615E-2</v>
      </c>
      <c r="S77" s="20">
        <f t="shared" si="26"/>
        <v>1.4139653148178504E-6</v>
      </c>
      <c r="U77" s="2">
        <v>0.78785959000000005</v>
      </c>
      <c r="V77">
        <v>267.58639699999998</v>
      </c>
      <c r="W77">
        <f t="shared" si="27"/>
        <v>270.68816296359887</v>
      </c>
      <c r="X77">
        <f t="shared" si="28"/>
        <v>9.6209520929405716</v>
      </c>
      <c r="Y77" s="20">
        <f t="shared" si="29"/>
        <v>1.3436618552635144E-4</v>
      </c>
      <c r="AA77" s="2">
        <v>0.78410345999999997</v>
      </c>
      <c r="AB77">
        <v>299.82563900000002</v>
      </c>
      <c r="AC77">
        <f t="shared" si="30"/>
        <v>299.83142753119967</v>
      </c>
      <c r="AD77">
        <f t="shared" si="31"/>
        <v>3.3507093449223196E-5</v>
      </c>
      <c r="AE77" s="20">
        <f t="shared" si="32"/>
        <v>3.7273418111311702E-10</v>
      </c>
      <c r="AG77" s="2">
        <v>0.78125177000000001</v>
      </c>
      <c r="AH77">
        <v>336.03480000000002</v>
      </c>
      <c r="AI77">
        <f t="shared" si="33"/>
        <v>334.63207753818506</v>
      </c>
      <c r="AJ77">
        <f t="shared" si="34"/>
        <v>1.9676303048802228</v>
      </c>
      <c r="AK77" s="20">
        <f t="shared" si="35"/>
        <v>1.7425088467517691E-5</v>
      </c>
    </row>
    <row r="78" spans="3:37" x14ac:dyDescent="0.25">
      <c r="C78" s="2">
        <v>0.79261930999999997</v>
      </c>
      <c r="D78">
        <v>199.31404499999999</v>
      </c>
      <c r="E78">
        <f t="shared" si="18"/>
        <v>197.25602510728879</v>
      </c>
      <c r="F78">
        <f t="shared" si="19"/>
        <v>4.235445878795022</v>
      </c>
      <c r="G78" s="20">
        <f t="shared" si="20"/>
        <v>1.0661623218057663E-4</v>
      </c>
      <c r="I78" s="2">
        <v>0.79180043</v>
      </c>
      <c r="J78">
        <v>226.20331899999999</v>
      </c>
      <c r="K78">
        <f t="shared" si="21"/>
        <v>226.28869928211105</v>
      </c>
      <c r="L78">
        <f t="shared" si="22"/>
        <v>7.2897925733642821E-3</v>
      </c>
      <c r="M78" s="20">
        <f t="shared" si="23"/>
        <v>1.4246796638423276E-7</v>
      </c>
      <c r="O78" s="2">
        <v>0.79090945000000001</v>
      </c>
      <c r="P78">
        <v>246.41619800000001</v>
      </c>
      <c r="Q78">
        <f t="shared" si="24"/>
        <v>246.65154957983052</v>
      </c>
      <c r="R78">
        <f t="shared" si="25"/>
        <v>5.5390366128715417E-2</v>
      </c>
      <c r="S78" s="20">
        <f t="shared" si="26"/>
        <v>9.1221189466793024E-7</v>
      </c>
      <c r="U78" s="2">
        <v>0.79153952000000005</v>
      </c>
      <c r="V78">
        <v>268.93749800000001</v>
      </c>
      <c r="W78">
        <f t="shared" si="27"/>
        <v>272.49074253229639</v>
      </c>
      <c r="X78">
        <f t="shared" si="28"/>
        <v>12.625546706294188</v>
      </c>
      <c r="Y78" s="20">
        <f t="shared" si="29"/>
        <v>1.7456110099666955E-4</v>
      </c>
      <c r="AA78" s="2">
        <v>0.78722097999999996</v>
      </c>
      <c r="AB78">
        <v>301.47480300000001</v>
      </c>
      <c r="AC78">
        <f t="shared" si="30"/>
        <v>302.01251549067484</v>
      </c>
      <c r="AD78">
        <f t="shared" si="31"/>
        <v>0.28913472262773449</v>
      </c>
      <c r="AE78" s="20">
        <f t="shared" si="32"/>
        <v>3.1812530042023876E-6</v>
      </c>
      <c r="AG78" s="2">
        <v>0.78389622999999997</v>
      </c>
      <c r="AH78">
        <v>337.946055</v>
      </c>
      <c r="AI78">
        <f t="shared" si="33"/>
        <v>337.2148635884484</v>
      </c>
      <c r="AJ78">
        <f t="shared" si="34"/>
        <v>0.5346408803268301</v>
      </c>
      <c r="AK78" s="20">
        <f t="shared" si="35"/>
        <v>4.6813099960865742E-6</v>
      </c>
    </row>
    <row r="79" spans="3:37" x14ac:dyDescent="0.25">
      <c r="C79" s="2">
        <v>0.79663923999999997</v>
      </c>
      <c r="D79">
        <v>200.19179500000001</v>
      </c>
      <c r="E79">
        <f t="shared" si="18"/>
        <v>197.9265813362438</v>
      </c>
      <c r="F79">
        <f t="shared" si="19"/>
        <v>5.1311929424678491</v>
      </c>
      <c r="G79" s="20">
        <f t="shared" si="20"/>
        <v>1.2803414273321177E-4</v>
      </c>
      <c r="I79" s="2">
        <v>0.79582014000000001</v>
      </c>
      <c r="J79">
        <v>227.04963799999999</v>
      </c>
      <c r="K79">
        <f t="shared" si="21"/>
        <v>227.23117403687684</v>
      </c>
      <c r="L79">
        <f t="shared" si="22"/>
        <v>3.2955332684952862E-2</v>
      </c>
      <c r="M79" s="20">
        <f t="shared" si="23"/>
        <v>6.3926962976044809E-7</v>
      </c>
      <c r="O79" s="2">
        <v>0.79424622</v>
      </c>
      <c r="P79">
        <v>247.78236100000001</v>
      </c>
      <c r="Q79">
        <f t="shared" si="24"/>
        <v>247.80059225552583</v>
      </c>
      <c r="R79">
        <f t="shared" si="25"/>
        <v>3.3237867804771599E-4</v>
      </c>
      <c r="S79" s="20">
        <f t="shared" si="26"/>
        <v>5.4136775232714083E-9</v>
      </c>
      <c r="U79" s="2">
        <v>0.79487750000000001</v>
      </c>
      <c r="V79">
        <v>270.478228</v>
      </c>
      <c r="W79">
        <f t="shared" si="27"/>
        <v>274.33130858557269</v>
      </c>
      <c r="X79">
        <f t="shared" si="28"/>
        <v>14.846229998917137</v>
      </c>
      <c r="Y79" s="20">
        <f t="shared" si="29"/>
        <v>2.0293247834693789E-4</v>
      </c>
      <c r="AA79" s="2">
        <v>0.79024284</v>
      </c>
      <c r="AB79">
        <v>303.14058599999998</v>
      </c>
      <c r="AC79">
        <f t="shared" si="30"/>
        <v>304.33378959847147</v>
      </c>
      <c r="AD79">
        <f t="shared" si="31"/>
        <v>1.4237348274052992</v>
      </c>
      <c r="AE79" s="20">
        <f t="shared" si="32"/>
        <v>1.5493193225035143E-5</v>
      </c>
      <c r="AG79" s="2">
        <v>0.78626925999999997</v>
      </c>
      <c r="AH79">
        <v>339.87862200000001</v>
      </c>
      <c r="AI79">
        <f t="shared" si="33"/>
        <v>339.69856804729505</v>
      </c>
      <c r="AJ79">
        <f t="shared" si="34"/>
        <v>3.2419425884677194E-2</v>
      </c>
      <c r="AK79" s="20">
        <f t="shared" si="35"/>
        <v>2.8064520219998419E-7</v>
      </c>
    </row>
    <row r="80" spans="3:37" x14ac:dyDescent="0.25">
      <c r="C80" s="2">
        <v>0.80065969999999997</v>
      </c>
      <c r="D80">
        <v>201.14812000000001</v>
      </c>
      <c r="E80">
        <f t="shared" si="18"/>
        <v>198.73776460562971</v>
      </c>
      <c r="F80">
        <f t="shared" si="19"/>
        <v>5.80981312717</v>
      </c>
      <c r="G80" s="20">
        <f t="shared" si="20"/>
        <v>1.4359198784787879E-4</v>
      </c>
      <c r="I80" s="2">
        <v>0.79984082000000001</v>
      </c>
      <c r="J80">
        <v>228.03739300000001</v>
      </c>
      <c r="K80">
        <f t="shared" si="21"/>
        <v>228.34618396809367</v>
      </c>
      <c r="L80">
        <f t="shared" si="22"/>
        <v>9.5351861976220031E-2</v>
      </c>
      <c r="M80" s="20">
        <f t="shared" si="23"/>
        <v>1.8336525358101029E-6</v>
      </c>
      <c r="O80" s="2">
        <v>0.79758333000000003</v>
      </c>
      <c r="P80">
        <v>249.19651999999999</v>
      </c>
      <c r="Q80">
        <f t="shared" si="24"/>
        <v>249.10274938118243</v>
      </c>
      <c r="R80">
        <f t="shared" si="25"/>
        <v>8.7929289534278022E-3</v>
      </c>
      <c r="S80" s="20">
        <f t="shared" si="26"/>
        <v>1.4159555424184613E-7</v>
      </c>
      <c r="U80" s="2">
        <v>0.79796560999999999</v>
      </c>
      <c r="V80">
        <v>272.16502800000001</v>
      </c>
      <c r="W80">
        <f t="shared" si="27"/>
        <v>276.22235275797027</v>
      </c>
      <c r="X80">
        <f t="shared" si="28"/>
        <v>16.461884191638461</v>
      </c>
      <c r="Y80" s="20">
        <f t="shared" si="29"/>
        <v>2.2223625146206019E-4</v>
      </c>
      <c r="AA80" s="2">
        <v>0.79337426</v>
      </c>
      <c r="AB80">
        <v>305.10404699999998</v>
      </c>
      <c r="AC80">
        <f t="shared" si="30"/>
        <v>306.96860062792916</v>
      </c>
      <c r="AD80">
        <f t="shared" si="31"/>
        <v>3.4765602314238788</v>
      </c>
      <c r="AE80" s="20">
        <f t="shared" si="32"/>
        <v>3.734683658230286E-5</v>
      </c>
      <c r="AG80" s="2">
        <v>0.78823061999999999</v>
      </c>
      <c r="AH80">
        <v>341.87942299999997</v>
      </c>
      <c r="AI80">
        <f t="shared" si="33"/>
        <v>341.87522562506433</v>
      </c>
      <c r="AJ80">
        <f t="shared" si="34"/>
        <v>1.761795635036394E-5</v>
      </c>
      <c r="AK80" s="20">
        <f t="shared" si="35"/>
        <v>1.5073343805905324E-10</v>
      </c>
    </row>
    <row r="81" spans="3:37" x14ac:dyDescent="0.25">
      <c r="C81" s="2">
        <v>0.80467973999999998</v>
      </c>
      <c r="D81">
        <v>202.041584</v>
      </c>
      <c r="E81">
        <f t="shared" si="18"/>
        <v>199.70879351361992</v>
      </c>
      <c r="F81">
        <f t="shared" si="19"/>
        <v>5.4419114533453952</v>
      </c>
      <c r="G81" s="20">
        <f t="shared" si="20"/>
        <v>1.3331221414940479E-4</v>
      </c>
      <c r="I81" s="2">
        <v>0.80386215000000005</v>
      </c>
      <c r="J81">
        <v>229.11944</v>
      </c>
      <c r="K81">
        <f t="shared" si="21"/>
        <v>229.65526051510466</v>
      </c>
      <c r="L81">
        <f t="shared" si="22"/>
        <v>0.28710362440702364</v>
      </c>
      <c r="M81" s="20">
        <f t="shared" si="23"/>
        <v>5.4690865563145684E-6</v>
      </c>
      <c r="O81" s="2">
        <v>0.80126454999999996</v>
      </c>
      <c r="P81">
        <v>250.73620299999999</v>
      </c>
      <c r="Q81">
        <f t="shared" si="24"/>
        <v>250.73339058796961</v>
      </c>
      <c r="R81">
        <f t="shared" si="25"/>
        <v>7.909661428626569E-6</v>
      </c>
      <c r="S81" s="20">
        <f t="shared" si="26"/>
        <v>1.2581250348233768E-10</v>
      </c>
      <c r="U81" s="2">
        <v>0.80070987999999998</v>
      </c>
      <c r="V81">
        <v>273.76531799999998</v>
      </c>
      <c r="W81">
        <f t="shared" si="27"/>
        <v>278.06546810822044</v>
      </c>
      <c r="X81">
        <f t="shared" si="28"/>
        <v>18.491290953228468</v>
      </c>
      <c r="Y81" s="20">
        <f t="shared" si="29"/>
        <v>2.4672341909103609E-4</v>
      </c>
      <c r="AA81" s="2">
        <v>0.79619762000000005</v>
      </c>
      <c r="AB81">
        <v>306.97339299999999</v>
      </c>
      <c r="AC81">
        <f t="shared" si="30"/>
        <v>309.55680097951637</v>
      </c>
      <c r="AD81">
        <f t="shared" si="31"/>
        <v>6.673996788628906</v>
      </c>
      <c r="AE81" s="20">
        <f t="shared" si="32"/>
        <v>7.0824664236654108E-5</v>
      </c>
      <c r="AG81" s="2">
        <v>0.79044300000000001</v>
      </c>
      <c r="AH81">
        <v>343.90273200000001</v>
      </c>
      <c r="AI81">
        <f t="shared" si="33"/>
        <v>344.47045978209815</v>
      </c>
      <c r="AJ81">
        <f t="shared" si="34"/>
        <v>0.32231483456606369</v>
      </c>
      <c r="AK81" s="20">
        <f t="shared" si="35"/>
        <v>2.7252669068588507E-6</v>
      </c>
    </row>
    <row r="82" spans="3:37" x14ac:dyDescent="0.25">
      <c r="C82" s="2">
        <v>0.80835760999999995</v>
      </c>
      <c r="D82">
        <v>203.09324699999999</v>
      </c>
      <c r="E82">
        <f t="shared" si="18"/>
        <v>200.75483784141218</v>
      </c>
      <c r="F82">
        <f t="shared" si="19"/>
        <v>5.468157392967341</v>
      </c>
      <c r="G82" s="20">
        <f t="shared" si="20"/>
        <v>1.325714604218567E-4</v>
      </c>
      <c r="I82" s="2">
        <v>0.80753958999999997</v>
      </c>
      <c r="J82">
        <v>230.10824199999999</v>
      </c>
      <c r="K82">
        <f t="shared" si="21"/>
        <v>231.04152577104668</v>
      </c>
      <c r="L82">
        <f t="shared" si="22"/>
        <v>0.87101859729912867</v>
      </c>
      <c r="M82" s="20">
        <f t="shared" si="23"/>
        <v>1.6449893056287573E-5</v>
      </c>
      <c r="O82" s="2">
        <v>0.80496292999999997</v>
      </c>
      <c r="P82">
        <v>252.42878200000001</v>
      </c>
      <c r="Q82">
        <f t="shared" si="24"/>
        <v>252.59595377012582</v>
      </c>
      <c r="R82">
        <f t="shared" si="25"/>
        <v>2.794640072699487E-2</v>
      </c>
      <c r="S82" s="20">
        <f t="shared" si="26"/>
        <v>4.3857930864545264E-7</v>
      </c>
      <c r="U82" s="2">
        <v>0.80384281999999996</v>
      </c>
      <c r="V82">
        <v>275.60447199999999</v>
      </c>
      <c r="W82">
        <f t="shared" si="27"/>
        <v>280.36928135265634</v>
      </c>
      <c r="X82">
        <f t="shared" si="28"/>
        <v>22.703408167161491</v>
      </c>
      <c r="Y82" s="20">
        <f t="shared" si="29"/>
        <v>2.9889492190207959E-4</v>
      </c>
      <c r="AA82" s="2">
        <v>0.79848412000000002</v>
      </c>
      <c r="AB82">
        <v>308.68249700000001</v>
      </c>
      <c r="AC82">
        <f t="shared" si="30"/>
        <v>311.8087810788133</v>
      </c>
      <c r="AD82">
        <f t="shared" si="31"/>
        <v>9.7736521414414295</v>
      </c>
      <c r="AE82" s="20">
        <f t="shared" si="32"/>
        <v>1.0257295528789103E-4</v>
      </c>
      <c r="AG82" s="2">
        <v>0.79258746999999996</v>
      </c>
      <c r="AH82">
        <v>346.06871100000001</v>
      </c>
      <c r="AI82">
        <f t="shared" si="33"/>
        <v>347.1331836347008</v>
      </c>
      <c r="AJ82">
        <f t="shared" si="34"/>
        <v>1.1331019900268453</v>
      </c>
      <c r="AK82" s="20">
        <f t="shared" si="35"/>
        <v>9.461158793035041E-6</v>
      </c>
    </row>
    <row r="83" spans="3:37" x14ac:dyDescent="0.25">
      <c r="C83" s="2">
        <v>0.81203729999999996</v>
      </c>
      <c r="D83">
        <v>204.41121899999999</v>
      </c>
      <c r="E83">
        <f t="shared" si="18"/>
        <v>201.96946518093947</v>
      </c>
      <c r="F83">
        <f t="shared" si="19"/>
        <v>5.9621617128966484</v>
      </c>
      <c r="G83" s="20">
        <f t="shared" si="20"/>
        <v>1.4269024874406441E-4</v>
      </c>
      <c r="I83" s="2">
        <v>0.81121971999999998</v>
      </c>
      <c r="J83">
        <v>231.489924</v>
      </c>
      <c r="K83">
        <f t="shared" si="21"/>
        <v>232.62870456682074</v>
      </c>
      <c r="L83">
        <f t="shared" si="22"/>
        <v>1.2968211793685704</v>
      </c>
      <c r="M83" s="20">
        <f t="shared" si="23"/>
        <v>2.4200030314134312E-5</v>
      </c>
      <c r="O83" s="2">
        <v>0.80823389999999995</v>
      </c>
      <c r="P83">
        <v>254.332133</v>
      </c>
      <c r="Q83">
        <f t="shared" si="24"/>
        <v>254.44726637586263</v>
      </c>
      <c r="R83">
        <f t="shared" si="25"/>
        <v>1.3255694237524828E-2</v>
      </c>
      <c r="S83" s="20">
        <f t="shared" si="26"/>
        <v>2.04927390906936E-7</v>
      </c>
      <c r="U83" s="2">
        <v>0.80648366999999999</v>
      </c>
      <c r="V83">
        <v>277.57147099999997</v>
      </c>
      <c r="W83">
        <f t="shared" si="27"/>
        <v>282.48679207586679</v>
      </c>
      <c r="X83">
        <f t="shared" si="28"/>
        <v>24.160381278860491</v>
      </c>
      <c r="Y83" s="20">
        <f t="shared" si="29"/>
        <v>3.135841690822186E-4</v>
      </c>
      <c r="AA83" s="2">
        <v>0.80090103000000001</v>
      </c>
      <c r="AB83">
        <v>310.74533100000002</v>
      </c>
      <c r="AC83">
        <f t="shared" si="30"/>
        <v>314.34838279345138</v>
      </c>
      <c r="AD83">
        <f t="shared" si="31"/>
        <v>12.98198222629304</v>
      </c>
      <c r="AE83" s="20">
        <f t="shared" si="32"/>
        <v>1.3444101609292136E-4</v>
      </c>
      <c r="AG83" s="2">
        <v>0.79461201999999997</v>
      </c>
      <c r="AH83">
        <v>348.22727600000002</v>
      </c>
      <c r="AI83">
        <f t="shared" si="33"/>
        <v>349.785051982916</v>
      </c>
      <c r="AJ83">
        <f t="shared" si="34"/>
        <v>2.4266660129498616</v>
      </c>
      <c r="AK83" s="20">
        <f t="shared" si="35"/>
        <v>2.0011720862092497E-5</v>
      </c>
    </row>
    <row r="84" spans="3:37" x14ac:dyDescent="0.25">
      <c r="C84" s="2">
        <v>0.81571744000000002</v>
      </c>
      <c r="D84">
        <v>205.792901</v>
      </c>
      <c r="E84">
        <f t="shared" si="18"/>
        <v>203.37009007350554</v>
      </c>
      <c r="F84">
        <f t="shared" si="19"/>
        <v>5.8700127855409603</v>
      </c>
      <c r="G84" s="20">
        <f t="shared" si="20"/>
        <v>1.3860479936618435E-4</v>
      </c>
      <c r="I84" s="2">
        <v>0.81455650999999996</v>
      </c>
      <c r="J84">
        <v>232.85693699999999</v>
      </c>
      <c r="K84">
        <f t="shared" si="21"/>
        <v>234.25689736840661</v>
      </c>
      <c r="L84">
        <f t="shared" si="22"/>
        <v>1.9598890331092116</v>
      </c>
      <c r="M84" s="20">
        <f t="shared" si="23"/>
        <v>3.6145407211829564E-5</v>
      </c>
      <c r="O84" s="2">
        <v>0.81150727</v>
      </c>
      <c r="P84">
        <v>256.09196300000002</v>
      </c>
      <c r="Q84">
        <f t="shared" si="24"/>
        <v>256.50732585045864</v>
      </c>
      <c r="R84">
        <f t="shared" si="25"/>
        <v>0.17252629754111065</v>
      </c>
      <c r="S84" s="20">
        <f t="shared" si="26"/>
        <v>2.6306520217196443E-6</v>
      </c>
      <c r="U84" s="2">
        <v>0.80913332000000004</v>
      </c>
      <c r="V84">
        <v>279.54625099999998</v>
      </c>
      <c r="W84">
        <f t="shared" si="27"/>
        <v>284.78233777768799</v>
      </c>
      <c r="X84">
        <f t="shared" si="28"/>
        <v>27.416604743479116</v>
      </c>
      <c r="Y84" s="20">
        <f t="shared" si="29"/>
        <v>3.5083775749810775E-4</v>
      </c>
      <c r="AA84" s="2">
        <v>0.80331792999999996</v>
      </c>
      <c r="AB84">
        <v>312.80816600000003</v>
      </c>
      <c r="AC84">
        <f t="shared" si="30"/>
        <v>317.05901572759734</v>
      </c>
      <c r="AD84">
        <f t="shared" si="31"/>
        <v>18.069723406614148</v>
      </c>
      <c r="AE84" s="20">
        <f t="shared" si="32"/>
        <v>1.8466957124912951E-4</v>
      </c>
      <c r="AG84" s="2">
        <v>0.79641454</v>
      </c>
      <c r="AH84">
        <v>350.17663299999998</v>
      </c>
      <c r="AI84">
        <f t="shared" si="33"/>
        <v>352.26290331741114</v>
      </c>
      <c r="AJ84">
        <f t="shared" si="34"/>
        <v>4.3525238373108746</v>
      </c>
      <c r="AK84" s="20">
        <f t="shared" si="35"/>
        <v>3.549497160466899E-5</v>
      </c>
    </row>
    <row r="85" spans="3:37" x14ac:dyDescent="0.25">
      <c r="C85" s="2">
        <v>0.81905422000000006</v>
      </c>
      <c r="D85">
        <v>207.15991399999999</v>
      </c>
      <c r="E85">
        <f t="shared" si="18"/>
        <v>204.81627213035119</v>
      </c>
      <c r="F85">
        <f t="shared" si="19"/>
        <v>5.4926572131708848</v>
      </c>
      <c r="G85" s="20">
        <f t="shared" si="20"/>
        <v>1.2798853034701521E-4</v>
      </c>
      <c r="I85" s="2">
        <v>0.81753792999999997</v>
      </c>
      <c r="J85">
        <v>234.18762699999999</v>
      </c>
      <c r="K85">
        <f t="shared" si="21"/>
        <v>235.87657404020132</v>
      </c>
      <c r="L85">
        <f t="shared" si="22"/>
        <v>2.852542104604824</v>
      </c>
      <c r="M85" s="20">
        <f t="shared" si="23"/>
        <v>5.2012073977213552E-5</v>
      </c>
      <c r="O85" s="2">
        <v>0.81468898999999995</v>
      </c>
      <c r="P85">
        <v>257.958009</v>
      </c>
      <c r="Q85">
        <f t="shared" si="24"/>
        <v>258.723402142834</v>
      </c>
      <c r="R85">
        <f t="shared" si="25"/>
        <v>0.58582666309730824</v>
      </c>
      <c r="S85" s="20">
        <f t="shared" si="26"/>
        <v>8.8038189269406307E-6</v>
      </c>
      <c r="U85" s="2">
        <v>0.81137636000000002</v>
      </c>
      <c r="V85">
        <v>281.45396799999997</v>
      </c>
      <c r="W85">
        <f t="shared" si="27"/>
        <v>286.86637371064757</v>
      </c>
      <c r="X85">
        <f t="shared" si="28"/>
        <v>29.294135576650646</v>
      </c>
      <c r="Y85" s="20">
        <f t="shared" si="29"/>
        <v>3.6979917297085875E-4</v>
      </c>
      <c r="AA85" s="2">
        <v>0.80521474999999998</v>
      </c>
      <c r="AB85">
        <v>314.66685799999999</v>
      </c>
      <c r="AC85">
        <f t="shared" si="30"/>
        <v>319.31119699842986</v>
      </c>
      <c r="AD85">
        <f t="shared" si="31"/>
        <v>21.5698847323366</v>
      </c>
      <c r="AE85" s="20">
        <f t="shared" si="32"/>
        <v>2.1784410742095963E-4</v>
      </c>
      <c r="AG85" s="2">
        <v>0.79802090999999997</v>
      </c>
      <c r="AH85">
        <v>352.26668999999998</v>
      </c>
      <c r="AI85">
        <f t="shared" si="33"/>
        <v>354.56676818386825</v>
      </c>
      <c r="AJ85">
        <f t="shared" si="34"/>
        <v>5.2903596519067388</v>
      </c>
      <c r="AK85" s="20">
        <f t="shared" si="35"/>
        <v>4.2632621668683933E-5</v>
      </c>
    </row>
    <row r="86" spans="3:37" x14ac:dyDescent="0.25">
      <c r="C86" s="2">
        <v>0.82239154999999997</v>
      </c>
      <c r="D86">
        <v>208.60635199999999</v>
      </c>
      <c r="E86">
        <f t="shared" si="18"/>
        <v>206.44536055906391</v>
      </c>
      <c r="F86">
        <f t="shared" si="19"/>
        <v>4.6698840077989638</v>
      </c>
      <c r="G86" s="20">
        <f t="shared" si="20"/>
        <v>1.0731267894331184E-4</v>
      </c>
      <c r="I86" s="2">
        <v>0.82049192000000004</v>
      </c>
      <c r="J86">
        <v>235.843963</v>
      </c>
      <c r="K86">
        <f t="shared" si="21"/>
        <v>237.64628459188381</v>
      </c>
      <c r="L86">
        <f t="shared" si="22"/>
        <v>3.2483631205705925</v>
      </c>
      <c r="M86" s="20">
        <f t="shared" si="23"/>
        <v>5.8400295337471245E-5</v>
      </c>
      <c r="O86" s="2">
        <v>0.81746067</v>
      </c>
      <c r="P86">
        <v>259.72411299999999</v>
      </c>
      <c r="Q86">
        <f t="shared" si="24"/>
        <v>260.83731501253465</v>
      </c>
      <c r="R86">
        <f t="shared" si="25"/>
        <v>1.2392187207112109</v>
      </c>
      <c r="S86" s="20">
        <f t="shared" si="26"/>
        <v>1.8370603432036722E-5</v>
      </c>
      <c r="U86" s="2">
        <v>0.81383574000000003</v>
      </c>
      <c r="V86">
        <v>283.667663</v>
      </c>
      <c r="W86">
        <f t="shared" si="27"/>
        <v>289.30703573397528</v>
      </c>
      <c r="X86">
        <f t="shared" si="28"/>
        <v>31.80252483270381</v>
      </c>
      <c r="Y86" s="20">
        <f t="shared" si="29"/>
        <v>3.9522275291360731E-4</v>
      </c>
      <c r="AA86" s="2">
        <v>0.80674206000000004</v>
      </c>
      <c r="AB86">
        <v>316.49194599999998</v>
      </c>
      <c r="AC86">
        <f t="shared" si="30"/>
        <v>321.20728306857586</v>
      </c>
      <c r="AD86">
        <f t="shared" si="31"/>
        <v>22.234403670285747</v>
      </c>
      <c r="AE86" s="20">
        <f t="shared" si="32"/>
        <v>2.2197300464613521E-4</v>
      </c>
      <c r="AG86" s="2">
        <v>0.79961311999999996</v>
      </c>
      <c r="AH86">
        <v>354.49904299999997</v>
      </c>
      <c r="AI86">
        <f t="shared" si="33"/>
        <v>356.94183277497086</v>
      </c>
      <c r="AJ86">
        <f t="shared" si="34"/>
        <v>5.9672218847023339</v>
      </c>
      <c r="AK86" s="20">
        <f t="shared" si="35"/>
        <v>4.7483426688346208E-5</v>
      </c>
    </row>
    <row r="87" spans="3:37" x14ac:dyDescent="0.25">
      <c r="C87" s="2">
        <v>0.82561174000000004</v>
      </c>
      <c r="D87">
        <v>210.272447</v>
      </c>
      <c r="E87">
        <f t="shared" si="18"/>
        <v>208.20463404175928</v>
      </c>
      <c r="F87">
        <f t="shared" si="19"/>
        <v>4.275850430268247</v>
      </c>
      <c r="G87" s="20">
        <f t="shared" si="20"/>
        <v>9.6706968076311407E-5</v>
      </c>
      <c r="I87" s="2">
        <v>0.82342230000000005</v>
      </c>
      <c r="J87">
        <v>237.63990999999999</v>
      </c>
      <c r="K87">
        <f t="shared" si="21"/>
        <v>239.57524183244092</v>
      </c>
      <c r="L87">
        <f t="shared" si="22"/>
        <v>3.745509301659196</v>
      </c>
      <c r="M87" s="20">
        <f t="shared" si="23"/>
        <v>6.6324215462070058E-5</v>
      </c>
      <c r="O87" s="2">
        <v>0.82000729999999999</v>
      </c>
      <c r="P87">
        <v>261.42329899999999</v>
      </c>
      <c r="Q87">
        <f t="shared" si="24"/>
        <v>262.93931982627674</v>
      </c>
      <c r="R87">
        <f t="shared" si="25"/>
        <v>2.2983191457048648</v>
      </c>
      <c r="S87" s="20">
        <f t="shared" si="26"/>
        <v>3.362960397977155E-5</v>
      </c>
      <c r="U87" s="2">
        <v>0.81627269999999996</v>
      </c>
      <c r="V87">
        <v>285.86460599999998</v>
      </c>
      <c r="W87">
        <f t="shared" si="27"/>
        <v>291.89349828941192</v>
      </c>
      <c r="X87">
        <f t="shared" si="28"/>
        <v>36.347542237330771</v>
      </c>
      <c r="Y87" s="20">
        <f t="shared" si="29"/>
        <v>4.4478924336515167E-4</v>
      </c>
      <c r="AA87" s="2">
        <v>0.80863476999999995</v>
      </c>
      <c r="AB87">
        <v>318.52835800000003</v>
      </c>
      <c r="AC87">
        <f t="shared" si="30"/>
        <v>323.66256057793697</v>
      </c>
      <c r="AD87">
        <f t="shared" si="31"/>
        <v>26.360036111294388</v>
      </c>
      <c r="AE87" s="20">
        <f t="shared" si="32"/>
        <v>2.5980637010854512E-4</v>
      </c>
      <c r="AG87" s="2">
        <v>0.80127682</v>
      </c>
      <c r="AH87">
        <v>356.819954</v>
      </c>
      <c r="AI87">
        <f t="shared" si="33"/>
        <v>359.52354211886075</v>
      </c>
      <c r="AJ87">
        <f t="shared" si="34"/>
        <v>7.3093887164450111</v>
      </c>
      <c r="AK87" s="20">
        <f t="shared" si="35"/>
        <v>5.7409371540100639E-5</v>
      </c>
    </row>
    <row r="88" spans="3:37" x14ac:dyDescent="0.25">
      <c r="C88" s="2">
        <v>0.82857992000000003</v>
      </c>
      <c r="D88">
        <v>211.89706100000001</v>
      </c>
      <c r="E88">
        <f t="shared" si="18"/>
        <v>210.00155802112909</v>
      </c>
      <c r="F88">
        <f t="shared" si="19"/>
        <v>3.5929315429085409</v>
      </c>
      <c r="G88" s="20">
        <f t="shared" si="20"/>
        <v>8.0020097522244359E-5</v>
      </c>
      <c r="I88" s="2">
        <v>0.82635442999999997</v>
      </c>
      <c r="J88">
        <v>239.691689</v>
      </c>
      <c r="K88">
        <f t="shared" si="21"/>
        <v>241.6896724496479</v>
      </c>
      <c r="L88">
        <f t="shared" si="22"/>
        <v>3.9919378650669399</v>
      </c>
      <c r="M88" s="20">
        <f t="shared" si="23"/>
        <v>6.9482881631072776E-5</v>
      </c>
      <c r="O88" s="2">
        <v>0.82241109999999995</v>
      </c>
      <c r="P88">
        <v>263.42922600000003</v>
      </c>
      <c r="Q88">
        <f t="shared" si="24"/>
        <v>265.07132268788206</v>
      </c>
      <c r="R88">
        <f t="shared" si="25"/>
        <v>2.6964815323531361</v>
      </c>
      <c r="S88" s="20">
        <f t="shared" si="26"/>
        <v>3.8857024265345325E-5</v>
      </c>
      <c r="U88" s="2">
        <v>0.81834848000000004</v>
      </c>
      <c r="V88">
        <v>288.059911</v>
      </c>
      <c r="W88">
        <f t="shared" si="27"/>
        <v>294.23442769646942</v>
      </c>
      <c r="X88">
        <f t="shared" si="28"/>
        <v>38.124656434979698</v>
      </c>
      <c r="Y88" s="20">
        <f t="shared" si="29"/>
        <v>4.5945215654755406E-4</v>
      </c>
      <c r="AA88" s="2">
        <v>0.81030484000000003</v>
      </c>
      <c r="AB88">
        <v>320.73253</v>
      </c>
      <c r="AC88">
        <f t="shared" si="30"/>
        <v>325.92898715585875</v>
      </c>
      <c r="AD88">
        <f t="shared" si="31"/>
        <v>27.003166972675633</v>
      </c>
      <c r="AE88" s="20">
        <f t="shared" si="32"/>
        <v>2.6249962160862386E-4</v>
      </c>
      <c r="AG88" s="2">
        <v>0.80269670000000004</v>
      </c>
      <c r="AH88">
        <v>359.00670400000001</v>
      </c>
      <c r="AI88">
        <f t="shared" si="33"/>
        <v>361.80983369224236</v>
      </c>
      <c r="AJ88">
        <f t="shared" si="34"/>
        <v>7.8575360715306957</v>
      </c>
      <c r="AK88" s="20">
        <f t="shared" si="35"/>
        <v>6.0965096600780865E-5</v>
      </c>
    </row>
    <row r="89" spans="3:37" x14ac:dyDescent="0.25">
      <c r="C89" s="2">
        <v>0.83185385999999994</v>
      </c>
      <c r="D89">
        <v>213.73910799999999</v>
      </c>
      <c r="E89">
        <f t="shared" si="18"/>
        <v>212.19282302739225</v>
      </c>
      <c r="F89">
        <f t="shared" si="19"/>
        <v>2.3909972165125084</v>
      </c>
      <c r="G89" s="20">
        <f t="shared" si="20"/>
        <v>5.2337272403325229E-5</v>
      </c>
      <c r="I89" s="2">
        <v>0.82886643999999998</v>
      </c>
      <c r="J89">
        <v>241.452056</v>
      </c>
      <c r="K89">
        <f t="shared" si="21"/>
        <v>243.65673781436172</v>
      </c>
      <c r="L89">
        <f t="shared" si="22"/>
        <v>4.8606219025772868</v>
      </c>
      <c r="M89" s="20">
        <f t="shared" si="23"/>
        <v>8.3373882110479363E-5</v>
      </c>
      <c r="O89" s="2">
        <v>0.82449424999999998</v>
      </c>
      <c r="P89">
        <v>265.39243800000003</v>
      </c>
      <c r="Q89">
        <f t="shared" si="24"/>
        <v>267.04063676133859</v>
      </c>
      <c r="R89">
        <f t="shared" si="25"/>
        <v>2.7165591568779721</v>
      </c>
      <c r="S89" s="20">
        <f t="shared" si="26"/>
        <v>3.8569328582678423E-5</v>
      </c>
      <c r="U89" s="2">
        <v>0.82011966999999997</v>
      </c>
      <c r="V89">
        <v>290.26073000000002</v>
      </c>
      <c r="W89">
        <f t="shared" si="27"/>
        <v>296.33603339295337</v>
      </c>
      <c r="X89">
        <f t="shared" si="28"/>
        <v>36.909311316430419</v>
      </c>
      <c r="Y89" s="20">
        <f t="shared" si="29"/>
        <v>4.3808600095990828E-4</v>
      </c>
      <c r="AA89" s="2">
        <v>0.81222077000000004</v>
      </c>
      <c r="AB89">
        <v>323.313401</v>
      </c>
      <c r="AC89">
        <f t="shared" si="30"/>
        <v>328.64819518341136</v>
      </c>
      <c r="AD89">
        <f t="shared" si="31"/>
        <v>28.460028979359691</v>
      </c>
      <c r="AE89" s="20">
        <f t="shared" si="32"/>
        <v>2.7226256135658741E-4</v>
      </c>
      <c r="AG89" s="2">
        <v>0.80411138000000004</v>
      </c>
      <c r="AH89">
        <v>361.596362</v>
      </c>
      <c r="AI89">
        <f t="shared" si="33"/>
        <v>364.16559649722808</v>
      </c>
      <c r="AJ89">
        <f t="shared" si="34"/>
        <v>6.6009659017468287</v>
      </c>
      <c r="AK89" s="20">
        <f t="shared" si="35"/>
        <v>5.0484654044067203E-5</v>
      </c>
    </row>
    <row r="90" spans="3:37" x14ac:dyDescent="0.25">
      <c r="C90" s="2">
        <v>0.83512923999999999</v>
      </c>
      <c r="D90">
        <v>215.79069000000001</v>
      </c>
      <c r="E90">
        <f t="shared" si="18"/>
        <v>214.62017903593335</v>
      </c>
      <c r="F90">
        <f t="shared" si="19"/>
        <v>1.3700959170002733</v>
      </c>
      <c r="G90" s="20">
        <f t="shared" si="20"/>
        <v>2.9422906027474515E-5</v>
      </c>
      <c r="I90" s="2">
        <v>0.83107911000000001</v>
      </c>
      <c r="J90">
        <v>243.229726</v>
      </c>
      <c r="K90">
        <f t="shared" si="21"/>
        <v>245.51478295224874</v>
      </c>
      <c r="L90">
        <f t="shared" si="22"/>
        <v>5.2214852750202896</v>
      </c>
      <c r="M90" s="20">
        <f t="shared" si="23"/>
        <v>8.8259356455186341E-5</v>
      </c>
      <c r="O90" s="2">
        <v>0.82689356000000003</v>
      </c>
      <c r="P90">
        <v>267.731786</v>
      </c>
      <c r="Q90">
        <f t="shared" si="24"/>
        <v>269.45526873826361</v>
      </c>
      <c r="R90">
        <f t="shared" si="25"/>
        <v>2.9703927490926403</v>
      </c>
      <c r="S90" s="20">
        <f t="shared" si="26"/>
        <v>4.143945221224893E-5</v>
      </c>
      <c r="U90" s="2">
        <v>0.82185399000000003</v>
      </c>
      <c r="V90">
        <v>292.716655</v>
      </c>
      <c r="W90">
        <f t="shared" si="27"/>
        <v>298.49002312277759</v>
      </c>
      <c r="X90">
        <f t="shared" si="28"/>
        <v>33.331779481104356</v>
      </c>
      <c r="Y90" s="20">
        <f t="shared" si="29"/>
        <v>3.8901256814190521E-4</v>
      </c>
      <c r="AA90" s="2">
        <v>0.81364771999999996</v>
      </c>
      <c r="AB90">
        <v>325.53839599999998</v>
      </c>
      <c r="AC90">
        <f t="shared" si="30"/>
        <v>330.75851045465373</v>
      </c>
      <c r="AD90">
        <f t="shared" si="31"/>
        <v>27.249594919685055</v>
      </c>
      <c r="AE90" s="20">
        <f t="shared" si="32"/>
        <v>2.571316946323748E-4</v>
      </c>
      <c r="AG90" s="2">
        <v>0.80513049999999997</v>
      </c>
      <c r="AH90">
        <v>363.875339</v>
      </c>
      <c r="AI90">
        <f t="shared" si="33"/>
        <v>365.91182140824992</v>
      </c>
      <c r="AJ90">
        <f t="shared" si="34"/>
        <v>4.1472605991114104</v>
      </c>
      <c r="AK90" s="20">
        <f t="shared" si="35"/>
        <v>3.1322475602978058E-5</v>
      </c>
    </row>
    <row r="91" spans="3:37" x14ac:dyDescent="0.25">
      <c r="C91" s="2">
        <v>0.83805973</v>
      </c>
      <c r="D91">
        <v>217.60320100000001</v>
      </c>
      <c r="E91">
        <f t="shared" si="18"/>
        <v>217.00481447686718</v>
      </c>
      <c r="F91">
        <f t="shared" si="19"/>
        <v>0.35806643106699798</v>
      </c>
      <c r="G91" s="20">
        <f t="shared" si="20"/>
        <v>7.5619368850608054E-6</v>
      </c>
      <c r="I91" s="2">
        <v>0.83330853999999999</v>
      </c>
      <c r="J91">
        <v>245.126475</v>
      </c>
      <c r="K91">
        <f t="shared" si="21"/>
        <v>247.51137035167136</v>
      </c>
      <c r="L91">
        <f t="shared" si="22"/>
        <v>5.6877258384236633</v>
      </c>
      <c r="M91" s="20">
        <f t="shared" si="23"/>
        <v>9.4658194013913483E-5</v>
      </c>
      <c r="O91" s="2">
        <v>0.82903360999999998</v>
      </c>
      <c r="P91">
        <v>269.86344500000001</v>
      </c>
      <c r="Q91">
        <f t="shared" si="24"/>
        <v>271.74694338460313</v>
      </c>
      <c r="R91">
        <f t="shared" si="25"/>
        <v>3.5475661648025438</v>
      </c>
      <c r="S91" s="20">
        <f t="shared" si="26"/>
        <v>4.8712720409225652E-5</v>
      </c>
      <c r="U91" s="2">
        <v>0.82386559000000004</v>
      </c>
      <c r="V91">
        <v>295.59952399999997</v>
      </c>
      <c r="W91">
        <f t="shared" si="27"/>
        <v>301.11150758203928</v>
      </c>
      <c r="X91">
        <f t="shared" si="28"/>
        <v>30.381963008670862</v>
      </c>
      <c r="Y91" s="20">
        <f t="shared" si="29"/>
        <v>3.4770294559373344E-4</v>
      </c>
      <c r="AA91" s="2">
        <v>0.81501126999999995</v>
      </c>
      <c r="AB91">
        <v>327.98978899999997</v>
      </c>
      <c r="AC91">
        <f t="shared" si="30"/>
        <v>332.8447591380903</v>
      </c>
      <c r="AD91">
        <f t="shared" si="31"/>
        <v>23.570735041748769</v>
      </c>
      <c r="AE91" s="20">
        <f t="shared" si="32"/>
        <v>2.1910509625954004E-4</v>
      </c>
      <c r="AG91" s="2">
        <v>0.80605561999999997</v>
      </c>
      <c r="AH91">
        <v>365.91949099999999</v>
      </c>
      <c r="AI91">
        <f t="shared" si="33"/>
        <v>367.53327404633444</v>
      </c>
      <c r="AJ91">
        <f t="shared" si="34"/>
        <v>2.6042957206364883</v>
      </c>
      <c r="AK91" s="20">
        <f t="shared" si="35"/>
        <v>1.9449982325260065E-5</v>
      </c>
    </row>
    <row r="92" spans="3:37" x14ac:dyDescent="0.25">
      <c r="C92" s="2">
        <v>0.84107613000000003</v>
      </c>
      <c r="D92">
        <v>219.63437500000001</v>
      </c>
      <c r="E92">
        <f t="shared" si="18"/>
        <v>219.68275454321534</v>
      </c>
      <c r="F92">
        <f t="shared" si="19"/>
        <v>2.3405802017242624E-3</v>
      </c>
      <c r="G92" s="20">
        <f t="shared" si="20"/>
        <v>4.8520235710319149E-8</v>
      </c>
      <c r="I92" s="2">
        <v>0.83534262000000004</v>
      </c>
      <c r="J92">
        <v>246.87279599999999</v>
      </c>
      <c r="K92">
        <f t="shared" si="21"/>
        <v>249.44676062360926</v>
      </c>
      <c r="L92">
        <f t="shared" si="22"/>
        <v>6.6252938835920165</v>
      </c>
      <c r="M92" s="20">
        <f t="shared" si="23"/>
        <v>1.0870729167443991E-4</v>
      </c>
      <c r="O92" s="2">
        <v>0.83107209999999998</v>
      </c>
      <c r="P92">
        <v>272.137247</v>
      </c>
      <c r="Q92">
        <f t="shared" si="24"/>
        <v>274.05589237116027</v>
      </c>
      <c r="R92">
        <f t="shared" si="25"/>
        <v>3.6812000602747177</v>
      </c>
      <c r="S92" s="20">
        <f t="shared" si="26"/>
        <v>4.9706530016350837E-5</v>
      </c>
      <c r="U92" s="2">
        <v>0.82540362</v>
      </c>
      <c r="V92">
        <v>298.17454900000001</v>
      </c>
      <c r="W92">
        <f t="shared" si="27"/>
        <v>303.20784652895321</v>
      </c>
      <c r="X92">
        <f t="shared" si="28"/>
        <v>25.334084014966376</v>
      </c>
      <c r="Y92" s="20">
        <f t="shared" si="29"/>
        <v>2.8494698386984563E-4</v>
      </c>
      <c r="AA92" s="2">
        <v>0.81618807999999998</v>
      </c>
      <c r="AB92">
        <v>330.15153299999997</v>
      </c>
      <c r="AC92">
        <f t="shared" si="30"/>
        <v>334.70127039169427</v>
      </c>
      <c r="AD92">
        <f t="shared" si="31"/>
        <v>20.700110333381193</v>
      </c>
      <c r="AE92" s="20">
        <f t="shared" si="32"/>
        <v>1.89909208582642E-4</v>
      </c>
      <c r="AG92" s="2">
        <v>0.80691566000000003</v>
      </c>
      <c r="AH92">
        <v>368.11134700000002</v>
      </c>
      <c r="AI92">
        <f t="shared" si="33"/>
        <v>369.07210447635543</v>
      </c>
      <c r="AJ92">
        <f t="shared" si="34"/>
        <v>0.92305492837281855</v>
      </c>
      <c r="AK92" s="20">
        <f t="shared" si="35"/>
        <v>6.8119136793290411E-6</v>
      </c>
    </row>
    <row r="93" spans="3:37" x14ac:dyDescent="0.25">
      <c r="C93" s="2">
        <v>0.84369905999999995</v>
      </c>
      <c r="D93">
        <v>221.65879200000001</v>
      </c>
      <c r="E93">
        <f t="shared" si="18"/>
        <v>222.20618959670139</v>
      </c>
      <c r="F93">
        <f t="shared" si="19"/>
        <v>0.29964412887445446</v>
      </c>
      <c r="G93" s="20">
        <f t="shared" si="20"/>
        <v>6.0986800305390284E-6</v>
      </c>
      <c r="I93" s="2">
        <v>0.83761487999999995</v>
      </c>
      <c r="J93">
        <v>248.977338</v>
      </c>
      <c r="K93">
        <f t="shared" si="21"/>
        <v>251.74265958606696</v>
      </c>
      <c r="L93">
        <f t="shared" si="22"/>
        <v>7.6470034743678896</v>
      </c>
      <c r="M93" s="20">
        <f t="shared" si="23"/>
        <v>1.2335922974328228E-4</v>
      </c>
      <c r="O93" s="2">
        <v>0.83280343000000001</v>
      </c>
      <c r="P93">
        <v>274.15848599999998</v>
      </c>
      <c r="Q93">
        <f t="shared" si="24"/>
        <v>276.11705770721511</v>
      </c>
      <c r="R93">
        <f t="shared" si="25"/>
        <v>3.8360031323035821</v>
      </c>
      <c r="S93" s="20">
        <f t="shared" si="26"/>
        <v>5.1035875218333085E-5</v>
      </c>
      <c r="U93" s="2">
        <v>0.82699871999999996</v>
      </c>
      <c r="V93">
        <v>300.82856600000002</v>
      </c>
      <c r="W93">
        <f t="shared" si="27"/>
        <v>305.46873146688517</v>
      </c>
      <c r="X93">
        <f t="shared" si="28"/>
        <v>21.531135560073487</v>
      </c>
      <c r="Y93" s="20">
        <f t="shared" si="29"/>
        <v>2.3791881510102424E-4</v>
      </c>
      <c r="AA93" s="2">
        <v>0.81755186000000002</v>
      </c>
      <c r="AB93">
        <v>332.636056</v>
      </c>
      <c r="AC93">
        <f t="shared" si="30"/>
        <v>336.91902449017789</v>
      </c>
      <c r="AD93">
        <f t="shared" si="31"/>
        <v>18.343819087856701</v>
      </c>
      <c r="AE93" s="20">
        <f t="shared" si="32"/>
        <v>1.6578724447168782E-4</v>
      </c>
    </row>
    <row r="94" spans="3:37" x14ac:dyDescent="0.25">
      <c r="C94" s="2">
        <v>0.84606490999999995</v>
      </c>
      <c r="D94">
        <v>223.93893800000001</v>
      </c>
      <c r="E94">
        <f t="shared" si="18"/>
        <v>224.64587075408184</v>
      </c>
      <c r="F94">
        <f t="shared" si="19"/>
        <v>0.4997539187937261</v>
      </c>
      <c r="G94" s="20">
        <f t="shared" si="20"/>
        <v>9.9654514966467088E-6</v>
      </c>
      <c r="I94" s="2">
        <v>0.83988951999999995</v>
      </c>
      <c r="J94">
        <v>251.42676399999999</v>
      </c>
      <c r="K94">
        <f t="shared" si="21"/>
        <v>254.1885040246475</v>
      </c>
      <c r="L94">
        <f t="shared" si="22"/>
        <v>7.6272079637400214</v>
      </c>
      <c r="M94" s="20">
        <f t="shared" si="23"/>
        <v>1.2065423668169046E-4</v>
      </c>
      <c r="O94" s="2">
        <v>0.83454123000000002</v>
      </c>
      <c r="P94">
        <v>276.30963000000003</v>
      </c>
      <c r="Q94">
        <f t="shared" si="24"/>
        <v>278.28153479956484</v>
      </c>
      <c r="R94">
        <f t="shared" si="25"/>
        <v>3.888408538546738</v>
      </c>
      <c r="S94" s="20">
        <f t="shared" si="26"/>
        <v>5.093072348860979E-5</v>
      </c>
      <c r="U94" s="2">
        <v>0.82836385999999995</v>
      </c>
      <c r="V94">
        <v>303.51024999999998</v>
      </c>
      <c r="W94">
        <f t="shared" si="27"/>
        <v>307.47564895023351</v>
      </c>
      <c r="X94">
        <f t="shared" si="28"/>
        <v>15.724388834513109</v>
      </c>
      <c r="Y94" s="20">
        <f t="shared" si="29"/>
        <v>1.7069745641518642E-4</v>
      </c>
      <c r="AA94" s="2">
        <v>0.81882345999999995</v>
      </c>
      <c r="AB94">
        <v>335.149767</v>
      </c>
      <c r="AC94">
        <f t="shared" si="30"/>
        <v>339.05232919100428</v>
      </c>
      <c r="AD94">
        <f t="shared" si="31"/>
        <v>15.229991654656116</v>
      </c>
      <c r="AE94" s="20">
        <f t="shared" si="32"/>
        <v>1.355881770396099E-4</v>
      </c>
    </row>
    <row r="95" spans="3:37" x14ac:dyDescent="0.25">
      <c r="C95" s="2">
        <v>0.84830828000000003</v>
      </c>
      <c r="D95">
        <v>226.15435299999999</v>
      </c>
      <c r="E95">
        <f t="shared" si="18"/>
        <v>227.10914926525876</v>
      </c>
      <c r="F95">
        <f t="shared" si="19"/>
        <v>0.91163590815211171</v>
      </c>
      <c r="G95" s="20">
        <f t="shared" si="20"/>
        <v>1.7824260482426929E-5</v>
      </c>
      <c r="I95" s="2">
        <v>0.84216256</v>
      </c>
      <c r="J95">
        <v>253.64385999999999</v>
      </c>
      <c r="K95">
        <f t="shared" si="21"/>
        <v>256.78647588672675</v>
      </c>
      <c r="L95">
        <f t="shared" si="22"/>
        <v>9.8760346115074125</v>
      </c>
      <c r="M95" s="20">
        <f t="shared" si="23"/>
        <v>1.5350901881206461E-4</v>
      </c>
      <c r="O95" s="2">
        <v>0.83606084999999997</v>
      </c>
      <c r="P95">
        <v>278.40851500000002</v>
      </c>
      <c r="Q95">
        <f t="shared" si="24"/>
        <v>280.25512823600195</v>
      </c>
      <c r="R95">
        <f t="shared" si="25"/>
        <v>3.4099804433775147</v>
      </c>
      <c r="S95" s="20">
        <f t="shared" si="26"/>
        <v>4.3993332449687324E-5</v>
      </c>
      <c r="U95" s="2">
        <v>0.82961525000000003</v>
      </c>
      <c r="V95">
        <v>306.09541400000001</v>
      </c>
      <c r="W95">
        <f t="shared" si="27"/>
        <v>309.37505958967034</v>
      </c>
      <c r="X95">
        <f t="shared" si="28"/>
        <v>10.756075193844097</v>
      </c>
      <c r="Y95" s="20">
        <f t="shared" si="29"/>
        <v>1.1479954949366201E-4</v>
      </c>
      <c r="AA95" s="2">
        <v>0.81993985999999996</v>
      </c>
      <c r="AB95">
        <v>337.64870300000001</v>
      </c>
      <c r="AC95">
        <f t="shared" si="30"/>
        <v>340.97839493271272</v>
      </c>
      <c r="AD95">
        <f t="shared" si="31"/>
        <v>11.086848366772074</v>
      </c>
      <c r="AE95" s="20">
        <f t="shared" si="32"/>
        <v>9.7247385952998455E-5</v>
      </c>
    </row>
    <row r="96" spans="3:37" x14ac:dyDescent="0.25">
      <c r="C96" s="2">
        <v>0.85035097000000004</v>
      </c>
      <c r="D96">
        <v>228.31664799999999</v>
      </c>
      <c r="E96">
        <f t="shared" si="18"/>
        <v>229.48424828279531</v>
      </c>
      <c r="F96">
        <f t="shared" si="19"/>
        <v>1.3632904203837108</v>
      </c>
      <c r="G96" s="20">
        <f t="shared" si="20"/>
        <v>2.6152500763275088E-5</v>
      </c>
      <c r="I96" s="2">
        <v>0.84415046999999999</v>
      </c>
      <c r="J96">
        <v>256.091206</v>
      </c>
      <c r="K96">
        <f t="shared" si="21"/>
        <v>259.18974964425712</v>
      </c>
      <c r="L96">
        <f t="shared" si="22"/>
        <v>9.6009727153661935</v>
      </c>
      <c r="M96" s="20">
        <f t="shared" si="23"/>
        <v>1.4639488565828436E-4</v>
      </c>
      <c r="O96" s="2">
        <v>0.83783271000000004</v>
      </c>
      <c r="P96">
        <v>280.70801499999999</v>
      </c>
      <c r="Q96">
        <f t="shared" si="24"/>
        <v>282.65444209356724</v>
      </c>
      <c r="R96">
        <f t="shared" si="25"/>
        <v>3.7885784305726586</v>
      </c>
      <c r="S96" s="20">
        <f t="shared" si="26"/>
        <v>4.8080243239067709E-5</v>
      </c>
      <c r="U96" s="2">
        <v>0.83077942999999999</v>
      </c>
      <c r="V96">
        <v>308.62435699999997</v>
      </c>
      <c r="W96">
        <f t="shared" si="27"/>
        <v>311.19448310781934</v>
      </c>
      <c r="X96">
        <f t="shared" si="28"/>
        <v>6.6055482100947049</v>
      </c>
      <c r="Y96" s="20">
        <f t="shared" si="29"/>
        <v>6.9350320157347063E-5</v>
      </c>
      <c r="AA96" s="2">
        <v>0.82098671999999995</v>
      </c>
      <c r="AB96">
        <v>340.05368900000002</v>
      </c>
      <c r="AC96">
        <f t="shared" si="30"/>
        <v>342.8304571209797</v>
      </c>
      <c r="AD96">
        <f t="shared" si="31"/>
        <v>7.7104411976890335</v>
      </c>
      <c r="AE96" s="20">
        <f t="shared" si="32"/>
        <v>6.6678258485768828E-5</v>
      </c>
    </row>
    <row r="97" spans="3:31" x14ac:dyDescent="0.25">
      <c r="C97" s="2">
        <v>0.85241551000000004</v>
      </c>
      <c r="D97">
        <v>230.61428100000001</v>
      </c>
      <c r="E97">
        <f t="shared" si="18"/>
        <v>232.0177226351156</v>
      </c>
      <c r="F97">
        <f t="shared" si="19"/>
        <v>1.9696484231759441</v>
      </c>
      <c r="G97" s="20">
        <f t="shared" si="20"/>
        <v>3.7035338375430784E-5</v>
      </c>
      <c r="I97" s="2">
        <v>0.84574249999999995</v>
      </c>
      <c r="J97">
        <v>258.29661800000002</v>
      </c>
      <c r="K97">
        <f t="shared" si="21"/>
        <v>261.20585023289328</v>
      </c>
      <c r="L97">
        <f t="shared" si="22"/>
        <v>8.4636321849051015</v>
      </c>
      <c r="M97" s="20">
        <f t="shared" si="23"/>
        <v>1.268584327924011E-4</v>
      </c>
      <c r="O97" s="2">
        <v>0.83947737</v>
      </c>
      <c r="P97">
        <v>283.15446500000002</v>
      </c>
      <c r="Q97">
        <f t="shared" si="24"/>
        <v>284.97879336120991</v>
      </c>
      <c r="R97">
        <f t="shared" si="25"/>
        <v>3.3281739695147756</v>
      </c>
      <c r="S97" s="20">
        <f t="shared" si="26"/>
        <v>4.1510617219296059E-5</v>
      </c>
      <c r="U97" s="2">
        <v>0.83192750000000004</v>
      </c>
      <c r="V97">
        <v>311.00922600000001</v>
      </c>
      <c r="W97">
        <f t="shared" si="27"/>
        <v>313.03916265802087</v>
      </c>
      <c r="X97">
        <f t="shared" si="28"/>
        <v>4.1206428355768914</v>
      </c>
      <c r="Y97" s="20">
        <f t="shared" si="29"/>
        <v>4.2600866035439446E-5</v>
      </c>
      <c r="AA97" s="2">
        <v>0.82186539000000003</v>
      </c>
      <c r="AB97">
        <v>342.29124400000001</v>
      </c>
      <c r="AC97">
        <f t="shared" si="30"/>
        <v>344.41986691507668</v>
      </c>
      <c r="AD97">
        <f t="shared" si="31"/>
        <v>4.5310355145895249</v>
      </c>
      <c r="AE97" s="20">
        <f t="shared" si="32"/>
        <v>3.867282399988113E-5</v>
      </c>
    </row>
    <row r="98" spans="3:31" x14ac:dyDescent="0.25">
      <c r="C98" s="2">
        <v>0.85409703999999997</v>
      </c>
      <c r="D98">
        <v>232.806172</v>
      </c>
      <c r="E98">
        <f t="shared" si="18"/>
        <v>234.18338944141121</v>
      </c>
      <c r="F98">
        <f t="shared" si="19"/>
        <v>1.8967278809272241</v>
      </c>
      <c r="G98" s="20">
        <f t="shared" si="20"/>
        <v>3.499580987624136E-5</v>
      </c>
      <c r="I98" s="2">
        <v>0.84727794000000001</v>
      </c>
      <c r="J98">
        <v>260.61221499999999</v>
      </c>
      <c r="K98">
        <f t="shared" si="21"/>
        <v>263.22967884476617</v>
      </c>
      <c r="L98">
        <f t="shared" si="22"/>
        <v>6.8511169786581414</v>
      </c>
      <c r="M98" s="20">
        <f t="shared" si="23"/>
        <v>1.0087228251907825E-4</v>
      </c>
      <c r="O98" s="2">
        <v>0.84095187999999998</v>
      </c>
      <c r="P98">
        <v>285.642516</v>
      </c>
      <c r="Q98">
        <f t="shared" si="24"/>
        <v>287.14455924714514</v>
      </c>
      <c r="R98">
        <f t="shared" si="25"/>
        <v>2.2561339162943117</v>
      </c>
      <c r="S98" s="20">
        <f t="shared" si="26"/>
        <v>2.7651530526955652E-5</v>
      </c>
      <c r="U98" s="2">
        <v>0.83279038999999999</v>
      </c>
      <c r="V98">
        <v>313.61695400000002</v>
      </c>
      <c r="W98">
        <f t="shared" si="27"/>
        <v>314.45917021560899</v>
      </c>
      <c r="X98">
        <f t="shared" si="28"/>
        <v>0.70932815383469705</v>
      </c>
      <c r="Y98" s="20">
        <f t="shared" si="29"/>
        <v>7.2118740395765083E-6</v>
      </c>
      <c r="AA98" s="2">
        <v>0.82281413000000003</v>
      </c>
      <c r="AB98">
        <v>344.72911399999998</v>
      </c>
      <c r="AC98">
        <f t="shared" si="30"/>
        <v>346.17233572932298</v>
      </c>
      <c r="AD98">
        <f t="shared" si="31"/>
        <v>2.0828889599900697</v>
      </c>
      <c r="AE98" s="20">
        <f t="shared" si="32"/>
        <v>1.7527105133976818E-5</v>
      </c>
    </row>
    <row r="99" spans="3:31" x14ac:dyDescent="0.25">
      <c r="C99" s="2">
        <v>0.85570546000000003</v>
      </c>
      <c r="D99">
        <v>235.19396800000001</v>
      </c>
      <c r="E99">
        <f t="shared" si="18"/>
        <v>236.34345251436392</v>
      </c>
      <c r="F99">
        <f t="shared" si="19"/>
        <v>1.3213146487624234</v>
      </c>
      <c r="G99" s="20">
        <f t="shared" si="20"/>
        <v>2.3886575488725265E-5</v>
      </c>
      <c r="I99" s="2">
        <v>0.84893116999999996</v>
      </c>
      <c r="J99">
        <v>263.38034399999998</v>
      </c>
      <c r="K99">
        <f t="shared" si="21"/>
        <v>265.49838217900549</v>
      </c>
      <c r="L99">
        <f t="shared" si="22"/>
        <v>4.4860857277249746</v>
      </c>
      <c r="M99" s="20">
        <f t="shared" si="23"/>
        <v>6.4669700172629891E-5</v>
      </c>
      <c r="O99" s="2">
        <v>0.84214758000000001</v>
      </c>
      <c r="P99">
        <v>288.005405</v>
      </c>
      <c r="Q99">
        <f t="shared" si="24"/>
        <v>288.95905216162635</v>
      </c>
      <c r="R99">
        <f t="shared" si="25"/>
        <v>0.90944290887799328</v>
      </c>
      <c r="S99" s="20">
        <f t="shared" si="26"/>
        <v>1.0964129703799705E-5</v>
      </c>
      <c r="U99" s="2">
        <v>0.83387381999999999</v>
      </c>
      <c r="V99">
        <v>316.12822599999998</v>
      </c>
      <c r="W99">
        <f t="shared" si="27"/>
        <v>316.28356506073192</v>
      </c>
      <c r="X99">
        <f t="shared" si="28"/>
        <v>2.4130223789079148E-2</v>
      </c>
      <c r="Y99" s="20">
        <f t="shared" si="29"/>
        <v>2.4145422058858074E-7</v>
      </c>
      <c r="AA99" s="2">
        <v>0.82364561000000003</v>
      </c>
      <c r="AB99">
        <v>347.08303699999999</v>
      </c>
      <c r="AC99">
        <f t="shared" si="30"/>
        <v>347.73964245905427</v>
      </c>
      <c r="AD99">
        <f t="shared" si="31"/>
        <v>0.43113072885987686</v>
      </c>
      <c r="AE99" s="20">
        <f t="shared" si="32"/>
        <v>3.578839322502269E-6</v>
      </c>
    </row>
    <row r="100" spans="3:31" x14ac:dyDescent="0.25">
      <c r="C100" s="2">
        <v>0.85726267</v>
      </c>
      <c r="D100">
        <v>237.548867</v>
      </c>
      <c r="E100">
        <f t="shared" si="18"/>
        <v>238.51955432270799</v>
      </c>
      <c r="F100">
        <f t="shared" si="19"/>
        <v>0.94223387846600204</v>
      </c>
      <c r="G100" s="20">
        <f t="shared" si="20"/>
        <v>1.6697551387510889E-5</v>
      </c>
      <c r="I100" s="2">
        <v>0.85052642000000001</v>
      </c>
      <c r="J100">
        <v>266.05411700000002</v>
      </c>
      <c r="K100">
        <f t="shared" si="21"/>
        <v>267.77807796541003</v>
      </c>
      <c r="L100">
        <f t="shared" si="22"/>
        <v>2.9720414102574311</v>
      </c>
      <c r="M100" s="20">
        <f t="shared" si="23"/>
        <v>4.1987004228554955E-5</v>
      </c>
      <c r="O100" s="2">
        <v>0.84341805999999997</v>
      </c>
      <c r="P100">
        <v>290.35567900000001</v>
      </c>
      <c r="Q100">
        <f t="shared" si="24"/>
        <v>290.94545568844734</v>
      </c>
      <c r="R100">
        <f t="shared" si="25"/>
        <v>0.34783654223589883</v>
      </c>
      <c r="S100" s="20">
        <f t="shared" si="26"/>
        <v>4.125860650760273E-6</v>
      </c>
      <c r="U100" s="2">
        <v>0.83483320999999999</v>
      </c>
      <c r="V100">
        <v>318.84222799999998</v>
      </c>
      <c r="W100">
        <f t="shared" si="27"/>
        <v>317.93822916335336</v>
      </c>
      <c r="X100">
        <f t="shared" si="28"/>
        <v>0.81721389665844568</v>
      </c>
      <c r="Y100" s="20">
        <f t="shared" si="29"/>
        <v>8.038667633723137E-6</v>
      </c>
      <c r="AA100" s="2">
        <v>0.82450811999999996</v>
      </c>
      <c r="AB100">
        <v>349.63529499999999</v>
      </c>
      <c r="AC100">
        <f t="shared" si="30"/>
        <v>349.39689747604234</v>
      </c>
      <c r="AD100">
        <f t="shared" si="31"/>
        <v>5.6833379429135612E-2</v>
      </c>
      <c r="AE100" s="20">
        <f t="shared" si="32"/>
        <v>4.649143444996608E-7</v>
      </c>
    </row>
    <row r="101" spans="3:31" x14ac:dyDescent="0.25">
      <c r="C101" s="2">
        <v>0.85887579999999997</v>
      </c>
      <c r="D101">
        <v>239.811137</v>
      </c>
      <c r="E101">
        <f t="shared" si="18"/>
        <v>240.86419296094357</v>
      </c>
      <c r="F101">
        <f t="shared" si="19"/>
        <v>1.1089268568787793</v>
      </c>
      <c r="G101" s="20">
        <f t="shared" si="20"/>
        <v>1.9282538419289926E-5</v>
      </c>
      <c r="I101" s="2">
        <v>0.85194844999999997</v>
      </c>
      <c r="J101">
        <v>268.55517099999997</v>
      </c>
      <c r="K101">
        <f t="shared" si="21"/>
        <v>269.88723041411862</v>
      </c>
      <c r="L101">
        <f t="shared" si="22"/>
        <v>1.7743822827421107</v>
      </c>
      <c r="M101" s="20">
        <f t="shared" si="23"/>
        <v>2.4602551762652267E-5</v>
      </c>
      <c r="O101" s="2">
        <v>0.84476443999999995</v>
      </c>
      <c r="P101">
        <v>293.322542</v>
      </c>
      <c r="Q101">
        <f t="shared" si="24"/>
        <v>293.11763593737049</v>
      </c>
      <c r="R101">
        <f t="shared" si="25"/>
        <v>4.1986494502326423E-2</v>
      </c>
      <c r="S101" s="20">
        <f t="shared" si="26"/>
        <v>4.8799878011504534E-7</v>
      </c>
      <c r="U101" s="2">
        <v>0.83560097</v>
      </c>
      <c r="V101">
        <v>321.049509</v>
      </c>
      <c r="W101">
        <f t="shared" si="27"/>
        <v>319.28927322996333</v>
      </c>
      <c r="X101">
        <f t="shared" si="28"/>
        <v>3.0984299661165973</v>
      </c>
      <c r="Y101" s="20">
        <f t="shared" si="29"/>
        <v>3.0060601342122226E-5</v>
      </c>
      <c r="AA101" s="2">
        <v>0.82486459999999995</v>
      </c>
      <c r="AB101">
        <v>351.56322499999999</v>
      </c>
      <c r="AC101">
        <f t="shared" si="30"/>
        <v>350.09130553179961</v>
      </c>
      <c r="AD101">
        <f t="shared" si="31"/>
        <v>2.1665469208672987</v>
      </c>
      <c r="AE101" s="20">
        <f t="shared" si="32"/>
        <v>1.7529164616175798E-5</v>
      </c>
    </row>
    <row r="102" spans="3:31" x14ac:dyDescent="0.25">
      <c r="I102" s="2">
        <v>0.85325766000000003</v>
      </c>
      <c r="J102">
        <v>271.065718</v>
      </c>
      <c r="K102">
        <f t="shared" si="21"/>
        <v>271.89479649352421</v>
      </c>
      <c r="L102">
        <f t="shared" si="22"/>
        <v>0.68737114842436897</v>
      </c>
      <c r="M102" s="20">
        <f t="shared" si="23"/>
        <v>9.3549637410814683E-6</v>
      </c>
      <c r="O102" s="2">
        <v>0.84578491</v>
      </c>
      <c r="P102">
        <v>295.797686</v>
      </c>
      <c r="Q102">
        <f t="shared" si="24"/>
        <v>294.81093997761684</v>
      </c>
      <c r="R102">
        <f t="shared" si="25"/>
        <v>0.97366771268898489</v>
      </c>
      <c r="S102" s="20">
        <f t="shared" si="26"/>
        <v>1.1128105244747876E-5</v>
      </c>
      <c r="U102" s="2">
        <v>0.83637008999999995</v>
      </c>
      <c r="V102">
        <v>323.45435099999997</v>
      </c>
      <c r="W102">
        <f t="shared" si="27"/>
        <v>320.66699729685854</v>
      </c>
      <c r="X102">
        <f t="shared" si="28"/>
        <v>7.7693406664162676</v>
      </c>
      <c r="Y102" s="20">
        <f t="shared" si="29"/>
        <v>7.4260551396190992E-5</v>
      </c>
      <c r="AA102" s="2">
        <v>0.82530924999999999</v>
      </c>
      <c r="AB102">
        <v>353.91856000000001</v>
      </c>
      <c r="AC102">
        <f t="shared" si="30"/>
        <v>350.96528306715697</v>
      </c>
      <c r="AD102">
        <f t="shared" si="31"/>
        <v>8.7218446420627878</v>
      </c>
      <c r="AE102" s="20">
        <f t="shared" si="32"/>
        <v>6.9630845713069774E-5</v>
      </c>
    </row>
    <row r="103" spans="3:31" x14ac:dyDescent="0.25">
      <c r="I103" s="2">
        <v>0.85417377000000005</v>
      </c>
      <c r="J103">
        <v>273.56561699999997</v>
      </c>
      <c r="K103">
        <f t="shared" si="21"/>
        <v>273.33782939726467</v>
      </c>
      <c r="L103">
        <f t="shared" si="22"/>
        <v>5.1887191959896911E-2</v>
      </c>
      <c r="M103" s="20">
        <f t="shared" si="23"/>
        <v>6.93325451996816E-7</v>
      </c>
      <c r="O103" s="2">
        <v>0.84672747999999998</v>
      </c>
      <c r="P103">
        <v>298.64265899999998</v>
      </c>
      <c r="Q103">
        <f t="shared" si="24"/>
        <v>296.41158672637613</v>
      </c>
      <c r="R103">
        <f t="shared" si="25"/>
        <v>4.9776834901331029</v>
      </c>
      <c r="S103" s="20">
        <f t="shared" si="26"/>
        <v>5.5811486621171416E-5</v>
      </c>
      <c r="U103" s="2">
        <v>0.83688819000000003</v>
      </c>
      <c r="V103">
        <v>325.83838400000002</v>
      </c>
      <c r="W103">
        <f t="shared" si="27"/>
        <v>321.60892215684908</v>
      </c>
      <c r="X103">
        <f t="shared" si="28"/>
        <v>17.888347482669776</v>
      </c>
      <c r="Y103" s="20">
        <f t="shared" si="29"/>
        <v>1.6848674340337941E-4</v>
      </c>
      <c r="AA103" s="2">
        <v>0.82605932999999998</v>
      </c>
      <c r="AB103">
        <v>356.33558900000003</v>
      </c>
      <c r="AC103">
        <f t="shared" si="30"/>
        <v>352.4594204247939</v>
      </c>
      <c r="AD103">
        <f t="shared" si="31"/>
        <v>15.024682823415462</v>
      </c>
      <c r="AE103" s="20">
        <f t="shared" si="32"/>
        <v>1.1832783360339262E-4</v>
      </c>
    </row>
    <row r="104" spans="3:31" x14ac:dyDescent="0.25">
      <c r="I104" s="2">
        <v>0.85527089999999995</v>
      </c>
      <c r="J104">
        <v>276.30199099999999</v>
      </c>
      <c r="K104">
        <f t="shared" si="21"/>
        <v>275.10821355116985</v>
      </c>
      <c r="L104">
        <f t="shared" si="22"/>
        <v>1.4251045973353806</v>
      </c>
      <c r="M104" s="20">
        <f t="shared" si="23"/>
        <v>1.8667179874240898E-5</v>
      </c>
      <c r="O104" s="2">
        <v>0.84775712000000003</v>
      </c>
      <c r="P104">
        <v>301.17845399999999</v>
      </c>
      <c r="Q104">
        <f t="shared" si="24"/>
        <v>298.20092116764289</v>
      </c>
      <c r="R104">
        <f t="shared" si="25"/>
        <v>8.865701767764488</v>
      </c>
      <c r="S104" s="20">
        <f t="shared" si="26"/>
        <v>9.7738421035821298E-5</v>
      </c>
      <c r="U104" s="2">
        <v>0.83752185000000001</v>
      </c>
      <c r="V104">
        <v>328.81344300000001</v>
      </c>
      <c r="W104">
        <f t="shared" si="27"/>
        <v>322.77625344391168</v>
      </c>
      <c r="X104">
        <f t="shared" si="28"/>
        <v>36.447657736141906</v>
      </c>
      <c r="Y104" s="20">
        <f t="shared" si="29"/>
        <v>3.3710911453499947E-4</v>
      </c>
      <c r="AA104" s="2">
        <v>0.82659210999999999</v>
      </c>
      <c r="AB104">
        <v>358.65296999999998</v>
      </c>
      <c r="AC104">
        <f t="shared" si="30"/>
        <v>353.53595687612528</v>
      </c>
      <c r="AD104">
        <f t="shared" si="31"/>
        <v>26.183823309905904</v>
      </c>
      <c r="AE104" s="20">
        <f t="shared" si="32"/>
        <v>2.0355613610510554E-4</v>
      </c>
    </row>
    <row r="105" spans="3:31" x14ac:dyDescent="0.25">
      <c r="I105" s="2">
        <v>0.85629487000000004</v>
      </c>
      <c r="J105">
        <v>279.28815200000003</v>
      </c>
      <c r="K105">
        <f t="shared" si="21"/>
        <v>276.80274863690317</v>
      </c>
      <c r="L105">
        <f t="shared" si="22"/>
        <v>6.1772298772931329</v>
      </c>
      <c r="M105" s="20">
        <f t="shared" si="23"/>
        <v>7.9193354351343921E-5</v>
      </c>
      <c r="O105" s="2">
        <v>0.84838864999999997</v>
      </c>
      <c r="P105">
        <v>303.84359799999999</v>
      </c>
      <c r="Q105">
        <f t="shared" si="24"/>
        <v>299.31979896984683</v>
      </c>
      <c r="R105">
        <f t="shared" si="25"/>
        <v>20.464757665214641</v>
      </c>
      <c r="S105" s="20">
        <f t="shared" si="26"/>
        <v>2.2166974717185148E-4</v>
      </c>
      <c r="U105" s="2">
        <v>0.83792897</v>
      </c>
      <c r="V105">
        <v>331.27257600000002</v>
      </c>
      <c r="W105">
        <f t="shared" si="27"/>
        <v>323.53521598806213</v>
      </c>
      <c r="X105">
        <f t="shared" si="28"/>
        <v>59.866739954335358</v>
      </c>
      <c r="Y105" s="20">
        <f t="shared" si="29"/>
        <v>5.4552497693914734E-4</v>
      </c>
      <c r="AA105" s="2">
        <v>0.82693457000000004</v>
      </c>
      <c r="AB105">
        <v>360.74272100000002</v>
      </c>
      <c r="AC105">
        <f t="shared" si="30"/>
        <v>354.2346775115754</v>
      </c>
      <c r="AD105">
        <f t="shared" si="31"/>
        <v>42.354630047226081</v>
      </c>
      <c r="AE105" s="20">
        <f t="shared" si="32"/>
        <v>3.2546608450594364E-4</v>
      </c>
    </row>
    <row r="106" spans="3:31" x14ac:dyDescent="0.25">
      <c r="I106" s="2">
        <v>0.85723417000000002</v>
      </c>
      <c r="J106">
        <v>282.12074899999999</v>
      </c>
      <c r="K106">
        <f t="shared" si="21"/>
        <v>278.39360231654905</v>
      </c>
      <c r="L106">
        <f t="shared" si="22"/>
        <v>13.891622399959338</v>
      </c>
      <c r="M106" s="20">
        <f t="shared" si="23"/>
        <v>1.7453515399157873E-4</v>
      </c>
      <c r="O106" s="2">
        <v>0.84904826</v>
      </c>
      <c r="P106">
        <v>306.53746599999999</v>
      </c>
      <c r="Q106">
        <f t="shared" si="24"/>
        <v>300.50600588464681</v>
      </c>
      <c r="R106">
        <f t="shared" si="25"/>
        <v>36.378511123096246</v>
      </c>
      <c r="S106" s="20">
        <f t="shared" si="26"/>
        <v>3.871486904783078E-4</v>
      </c>
      <c r="U106" s="2">
        <v>0.83828599999999998</v>
      </c>
      <c r="V106">
        <v>333.27953500000001</v>
      </c>
      <c r="W106">
        <f t="shared" si="27"/>
        <v>324.20661389007802</v>
      </c>
      <c r="X106">
        <f t="shared" si="28"/>
        <v>82.317897466868118</v>
      </c>
      <c r="Y106" s="20">
        <f t="shared" si="29"/>
        <v>7.4110027765600123E-4</v>
      </c>
      <c r="AA106" s="2">
        <v>0.82745504999999997</v>
      </c>
      <c r="AB106">
        <v>363.47220499999997</v>
      </c>
      <c r="AC106">
        <f t="shared" si="30"/>
        <v>355.30679138119575</v>
      </c>
      <c r="AD106">
        <f t="shared" si="31"/>
        <v>66.673979566153477</v>
      </c>
      <c r="AE106" s="20">
        <f t="shared" si="32"/>
        <v>5.0467752707900428E-4</v>
      </c>
    </row>
    <row r="107" spans="3:31" x14ac:dyDescent="0.25">
      <c r="I107" s="2">
        <v>0.85774178000000001</v>
      </c>
      <c r="J107">
        <v>284.251645</v>
      </c>
      <c r="K107">
        <f t="shared" si="21"/>
        <v>279.26802720879539</v>
      </c>
      <c r="L107">
        <f t="shared" si="22"/>
        <v>24.8364462888111</v>
      </c>
      <c r="M107" s="20">
        <f t="shared" si="23"/>
        <v>3.0738557408316162E-4</v>
      </c>
      <c r="U107" s="2">
        <v>0.83871720000000005</v>
      </c>
      <c r="V107">
        <v>336.46184</v>
      </c>
      <c r="W107">
        <f t="shared" si="27"/>
        <v>325.02477793681606</v>
      </c>
      <c r="X107">
        <f t="shared" si="28"/>
        <v>130.80638863712105</v>
      </c>
      <c r="Y107" s="20">
        <f t="shared" si="29"/>
        <v>1.1554664088465104E-3</v>
      </c>
      <c r="AA107" s="2">
        <v>0.82793053000000005</v>
      </c>
      <c r="AB107">
        <v>365.79600699999997</v>
      </c>
      <c r="AC107">
        <f t="shared" si="30"/>
        <v>356.29701728475061</v>
      </c>
      <c r="AD107">
        <f t="shared" si="31"/>
        <v>90.230805610413213</v>
      </c>
      <c r="AE107" s="20">
        <f t="shared" si="32"/>
        <v>6.7433688279634665E-4</v>
      </c>
    </row>
    <row r="108" spans="3:31" x14ac:dyDescent="0.25">
      <c r="I108" s="2">
        <v>0.85853562999999999</v>
      </c>
      <c r="J108">
        <v>286.43306200000001</v>
      </c>
      <c r="K108">
        <f t="shared" si="21"/>
        <v>280.65647650419351</v>
      </c>
      <c r="L108">
        <f t="shared" si="22"/>
        <v>33.368939990362037</v>
      </c>
      <c r="M108" s="20">
        <f t="shared" si="23"/>
        <v>4.0672055319602377E-4</v>
      </c>
      <c r="U108" s="2">
        <v>0.83898265000000005</v>
      </c>
      <c r="V108">
        <v>338.58579600000002</v>
      </c>
      <c r="W108">
        <f t="shared" si="27"/>
        <v>325.5324335233953</v>
      </c>
      <c r="X108">
        <f t="shared" si="28"/>
        <v>170.39027194563207</v>
      </c>
      <c r="Y108" s="20">
        <f t="shared" si="29"/>
        <v>1.4863029024806051E-3</v>
      </c>
      <c r="AA108" s="2">
        <v>0.82842393000000003</v>
      </c>
      <c r="AB108">
        <v>368.06347799999998</v>
      </c>
      <c r="AC108">
        <f t="shared" si="30"/>
        <v>357.33555318901483</v>
      </c>
      <c r="AD108">
        <f t="shared" si="31"/>
        <v>115.08837075015063</v>
      </c>
      <c r="AE108" s="20">
        <f t="shared" si="32"/>
        <v>8.4954422247155445E-4</v>
      </c>
    </row>
    <row r="109" spans="3:31" x14ac:dyDescent="0.25">
      <c r="I109" s="2">
        <v>0.85932582000000002</v>
      </c>
      <c r="J109">
        <v>289.12265500000001</v>
      </c>
      <c r="K109">
        <f t="shared" si="21"/>
        <v>282.06417696753982</v>
      </c>
      <c r="L109">
        <f t="shared" si="22"/>
        <v>49.822112134723028</v>
      </c>
      <c r="M109" s="20">
        <f t="shared" si="23"/>
        <v>5.9601595839497425E-4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9ED4D-09B1-E043-A4A9-2F7E1445BE82}">
  <dimension ref="A1:AW100"/>
  <sheetViews>
    <sheetView topLeftCell="K1" workbookViewId="0">
      <selection activeCell="X21" sqref="X21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  <col min="48" max="48" width="10.875" style="2"/>
  </cols>
  <sheetData>
    <row r="1" spans="1:49" x14ac:dyDescent="0.25">
      <c r="A1" t="s">
        <v>21</v>
      </c>
      <c r="C1" t="s">
        <v>1</v>
      </c>
      <c r="D1">
        <v>0.3</v>
      </c>
      <c r="E1">
        <v>0.3</v>
      </c>
      <c r="F1">
        <f>_xlfn.XLOOKUP(D3+20,D3:D150,C3:C150,,-1,1)-W8</f>
        <v>0.71664833232746361</v>
      </c>
      <c r="I1" t="s">
        <v>2</v>
      </c>
      <c r="J1">
        <v>0.4</v>
      </c>
      <c r="K1">
        <v>0.3</v>
      </c>
      <c r="L1">
        <f>_xlfn.XLOOKUP(J3+20,J3:J150,I3:I150,,-1,1)-W9</f>
        <v>0.74904277776408201</v>
      </c>
      <c r="O1" t="s">
        <v>3</v>
      </c>
      <c r="P1">
        <v>0.5</v>
      </c>
      <c r="Q1">
        <v>0.3</v>
      </c>
      <c r="R1">
        <f>_xlfn.XLOOKUP(P3+20,P3:P150,O3:O150,,-1,1)-W10</f>
        <v>0.74337780520689822</v>
      </c>
      <c r="V1" t="s">
        <v>32</v>
      </c>
      <c r="AU1" s="4" t="s">
        <v>13</v>
      </c>
      <c r="AV1" s="28" t="s">
        <v>3</v>
      </c>
      <c r="AW1" s="28"/>
    </row>
    <row r="2" spans="1:49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V2" t="s">
        <v>33</v>
      </c>
      <c r="AJ2" t="s">
        <v>69</v>
      </c>
      <c r="AK2" s="11" t="s">
        <v>68</v>
      </c>
      <c r="AL2" s="12">
        <v>9.39</v>
      </c>
      <c r="AV2" s="3" t="s">
        <v>4</v>
      </c>
      <c r="AW2" s="1" t="s">
        <v>5</v>
      </c>
    </row>
    <row r="3" spans="1:49" x14ac:dyDescent="0.25">
      <c r="C3" s="2">
        <v>0.50122902000000003</v>
      </c>
      <c r="D3">
        <v>228.269498</v>
      </c>
      <c r="E3">
        <f>IF(C3&lt;F$1,$W$5+D$1^2*$W$4/((-$W$6*(C3/E$1-1)^$W$7+1)),$W$5+20*10^4*(C3-F$1)^4+D$1^2*$W$4/((-$W$6*(C3/E$1-1)^$W$7+1)))</f>
        <v>231.07628081265952</v>
      </c>
      <c r="F3">
        <f>(E3-D3)^2</f>
        <v>7.8780297574408875</v>
      </c>
      <c r="G3" s="20">
        <f>((E3-D3)/D3)^2</f>
        <v>1.5118957612271427E-4</v>
      </c>
      <c r="I3" s="2">
        <v>0.50094760000000005</v>
      </c>
      <c r="J3">
        <v>251.15225899999999</v>
      </c>
      <c r="K3">
        <f>IF(I3&lt;L$1,$W$5+J$1^2*$W$4/((-$W$6*(I3/K$1-1)^$W$7+1)),$W$5+20*10^4*(I3-L$1)^4+J$1^2*$W$4/((-$W$6*(I3/K$1-1)^$W$7+1)))</f>
        <v>254.78768657813765</v>
      </c>
      <c r="L3">
        <f>(K3-J3)^2</f>
        <v>13.216333675883893</v>
      </c>
      <c r="M3" s="20">
        <f>((K3-J3)/J3)^2</f>
        <v>2.0952546697959837E-4</v>
      </c>
      <c r="O3" s="2">
        <v>0.50142982999999997</v>
      </c>
      <c r="P3">
        <v>283.68812800000001</v>
      </c>
      <c r="Q3">
        <f>IF(O3&lt;R$1,$W$5+P$1^2*$W$4/((-$W$6*(O3/Q$1-1)^$W$7+1)),$W$5+20*10^4*(O3-R$1)^4+P$1^2*$W$4/((-$W$6*(O3/Q$1-1)^$W$7+1)))</f>
        <v>285.27403580157238</v>
      </c>
      <c r="R3">
        <f>(Q3-P3)^2</f>
        <v>2.5151035550881247</v>
      </c>
      <c r="S3" s="20">
        <f>((Q3-P3)/P3)^2</f>
        <v>3.1251692909473772E-5</v>
      </c>
      <c r="V3" t="s">
        <v>34</v>
      </c>
      <c r="AJ3" t="s">
        <v>70</v>
      </c>
      <c r="AK3" s="11" t="s">
        <v>77</v>
      </c>
      <c r="AL3">
        <v>35.799999999999997</v>
      </c>
      <c r="AV3" s="2">
        <v>0.50050161999999998</v>
      </c>
      <c r="AW3">
        <v>280.49303800000001</v>
      </c>
    </row>
    <row r="4" spans="1:49" x14ac:dyDescent="0.25">
      <c r="C4" s="2">
        <v>0.50588694999999995</v>
      </c>
      <c r="D4">
        <v>228.17163199999999</v>
      </c>
      <c r="E4">
        <f t="shared" ref="E4:E67" si="0">IF(C4&lt;F$1,$W$5+D$1^2*$W$4/((-$W$6*(C4/E$1-1)^$W$7+1)),$W$5+20*10^4*(C4-F$1)^4+D$1^2*$W$4/((-$W$6*(C4/E$1-1)^$W$7+1)))</f>
        <v>231.07704975913549</v>
      </c>
      <c r="F4">
        <f t="shared" ref="F4:F67" si="1">(E4-D4)^2</f>
        <v>8.4414523550999672</v>
      </c>
      <c r="G4" s="20">
        <f t="shared" ref="G4:G67" si="2">((E4-D4)/D4)^2</f>
        <v>1.6214138416419915E-4</v>
      </c>
      <c r="I4" s="2">
        <v>0.50560565000000002</v>
      </c>
      <c r="J4">
        <v>251.081084</v>
      </c>
      <c r="K4">
        <f t="shared" ref="K4:K67" si="3">IF(I4&lt;L$1,$W$5+J$1^2*$W$4/((-$W$6*(I4/K$1-1)^$W$7+1)),$W$5+20*10^4*(I4-L$1)^4+J$1^2*$W$4/((-$W$6*(I4/K$1-1)^$W$7+1)))</f>
        <v>254.78903911386865</v>
      </c>
      <c r="L4">
        <f t="shared" ref="L4:L67" si="4">(K4-J4)^2</f>
        <v>13.748931126464671</v>
      </c>
      <c r="M4" s="20">
        <f t="shared" ref="M4:M67" si="5">((K4-J4)/J4)^2</f>
        <v>2.1809260828276733E-4</v>
      </c>
      <c r="O4" s="2">
        <v>0.50572936000000002</v>
      </c>
      <c r="P4">
        <v>283.66143799999998</v>
      </c>
      <c r="Q4">
        <f t="shared" ref="Q4:Q67" si="6">IF(O4&lt;R$1,$W$5+P$1^2*$W$4/((-$W$6*(O4/Q$1-1)^$W$7+1)),$W$5+20*10^4*(O4-R$1)^4+P$1^2*$W$4/((-$W$6*(O4/Q$1-1)^$W$7+1)))</f>
        <v>285.27600870012054</v>
      </c>
      <c r="R4">
        <f t="shared" ref="R4:R67" si="7">(Q4-P4)^2</f>
        <v>2.606838545687816</v>
      </c>
      <c r="S4" s="20">
        <f t="shared" ref="S4:S67" si="8">((Q4-P4)/P4)^2</f>
        <v>3.2397651814704541E-5</v>
      </c>
      <c r="V4" t="s">
        <v>35</v>
      </c>
      <c r="W4">
        <v>338.69674846447322</v>
      </c>
      <c r="AJ4" t="s">
        <v>71</v>
      </c>
      <c r="AK4" s="11" t="s">
        <v>72</v>
      </c>
      <c r="AL4">
        <v>0.25</v>
      </c>
      <c r="AV4" s="2">
        <v>0.50362881999999998</v>
      </c>
      <c r="AW4">
        <v>280.52973800000001</v>
      </c>
    </row>
    <row r="5" spans="1:49" x14ac:dyDescent="0.25">
      <c r="C5" s="2">
        <v>0.51054513000000001</v>
      </c>
      <c r="D5">
        <v>228.12714800000001</v>
      </c>
      <c r="E5">
        <f t="shared" si="0"/>
        <v>231.07796546731237</v>
      </c>
      <c r="F5">
        <f t="shared" si="1"/>
        <v>8.7073237253957423</v>
      </c>
      <c r="G5" s="20">
        <f t="shared" si="2"/>
        <v>1.6731340940849901E-4</v>
      </c>
      <c r="I5" s="2">
        <v>0.51026413000000004</v>
      </c>
      <c r="J5">
        <v>251.09887800000001</v>
      </c>
      <c r="K5">
        <f t="shared" si="3"/>
        <v>254.7906502542171</v>
      </c>
      <c r="L5">
        <f t="shared" si="4"/>
        <v>13.629182377007098</v>
      </c>
      <c r="M5" s="20">
        <f t="shared" si="5"/>
        <v>2.1616245235335117E-4</v>
      </c>
      <c r="O5" s="2">
        <v>0.51002901</v>
      </c>
      <c r="P5">
        <v>283.66143799999998</v>
      </c>
      <c r="Q5">
        <f t="shared" si="6"/>
        <v>285.27832702521778</v>
      </c>
      <c r="R5">
        <f t="shared" si="7"/>
        <v>2.6143301198697726</v>
      </c>
      <c r="S5" s="20">
        <f t="shared" si="8"/>
        <v>3.2490756703111435E-5</v>
      </c>
      <c r="V5" t="s">
        <v>61</v>
      </c>
      <c r="W5">
        <v>200.59009115506348</v>
      </c>
      <c r="AJ5" t="s">
        <v>73</v>
      </c>
      <c r="AK5" s="11" t="s">
        <v>78</v>
      </c>
      <c r="AL5">
        <v>3.95</v>
      </c>
      <c r="AV5" s="2">
        <v>0.50630107999999996</v>
      </c>
      <c r="AW5">
        <v>280.611513</v>
      </c>
    </row>
    <row r="6" spans="1:49" x14ac:dyDescent="0.25">
      <c r="C6" s="2">
        <v>0.51484452000000003</v>
      </c>
      <c r="D6">
        <v>228.073767</v>
      </c>
      <c r="E6">
        <f t="shared" si="0"/>
        <v>231.07896138237822</v>
      </c>
      <c r="F6">
        <f t="shared" si="1"/>
        <v>9.0311932758776177</v>
      </c>
      <c r="G6" s="20">
        <f t="shared" si="2"/>
        <v>1.7361788657495211E-4</v>
      </c>
      <c r="I6" s="2">
        <v>0.51456411999999996</v>
      </c>
      <c r="J6">
        <v>251.170053</v>
      </c>
      <c r="K6">
        <f t="shared" si="3"/>
        <v>254.79240305784469</v>
      </c>
      <c r="L6">
        <f t="shared" si="4"/>
        <v>13.121419941567492</v>
      </c>
      <c r="M6" s="20">
        <f t="shared" si="5"/>
        <v>2.0799127660687096E-4</v>
      </c>
      <c r="O6" s="2">
        <v>0.51432865999999999</v>
      </c>
      <c r="P6">
        <v>283.66143799999998</v>
      </c>
      <c r="Q6">
        <f t="shared" si="6"/>
        <v>285.28104223496121</v>
      </c>
      <c r="R6">
        <f t="shared" si="7"/>
        <v>2.6231178779043507</v>
      </c>
      <c r="S6" s="20">
        <f t="shared" si="8"/>
        <v>3.2599970496005164E-5</v>
      </c>
      <c r="V6" t="s">
        <v>40</v>
      </c>
      <c r="W6">
        <v>3.7127441335491084E-3</v>
      </c>
      <c r="AJ6" t="s">
        <v>76</v>
      </c>
      <c r="AK6" s="11" t="s">
        <v>79</v>
      </c>
      <c r="AL6">
        <v>23.5</v>
      </c>
      <c r="AV6" s="2">
        <v>0.51027453</v>
      </c>
      <c r="AW6">
        <v>280.69714599999998</v>
      </c>
    </row>
    <row r="7" spans="1:49" x14ac:dyDescent="0.25">
      <c r="C7" s="2">
        <v>0.51914442999999999</v>
      </c>
      <c r="D7">
        <v>228.12714800000001</v>
      </c>
      <c r="E7">
        <f t="shared" si="0"/>
        <v>231.08012382568074</v>
      </c>
      <c r="F7">
        <f t="shared" si="1"/>
        <v>8.7200662270548381</v>
      </c>
      <c r="G7" s="20">
        <f t="shared" si="2"/>
        <v>1.6755825977403193E-4</v>
      </c>
      <c r="I7" s="2">
        <v>0.51886376999999995</v>
      </c>
      <c r="J7">
        <v>251.170053</v>
      </c>
      <c r="K7">
        <f t="shared" si="3"/>
        <v>254.79444896419574</v>
      </c>
      <c r="L7">
        <f t="shared" si="4"/>
        <v>13.13624610527838</v>
      </c>
      <c r="M7" s="20">
        <f t="shared" si="5"/>
        <v>2.0822629025106054E-4</v>
      </c>
      <c r="O7" s="2">
        <v>0.51862869</v>
      </c>
      <c r="P7">
        <v>283.74151000000001</v>
      </c>
      <c r="Q7">
        <f t="shared" si="6"/>
        <v>285.28421255034579</v>
      </c>
      <c r="R7">
        <f t="shared" si="7"/>
        <v>2.3799311588433736</v>
      </c>
      <c r="S7" s="20">
        <f t="shared" si="8"/>
        <v>2.9560967485289079E-5</v>
      </c>
      <c r="V7" t="s">
        <v>62</v>
      </c>
      <c r="W7">
        <v>8.7177933901445002</v>
      </c>
      <c r="AQ7" t="s">
        <v>87</v>
      </c>
      <c r="AV7" s="2">
        <v>0.51304327999999999</v>
      </c>
      <c r="AW7">
        <v>280.79501099999999</v>
      </c>
    </row>
    <row r="8" spans="1:49" x14ac:dyDescent="0.25">
      <c r="C8" s="2">
        <v>0.52344407999999998</v>
      </c>
      <c r="D8">
        <v>228.12714800000001</v>
      </c>
      <c r="E8">
        <f t="shared" si="0"/>
        <v>231.08147631555212</v>
      </c>
      <c r="F8">
        <f t="shared" si="1"/>
        <v>8.728055796073015</v>
      </c>
      <c r="G8" s="20">
        <f t="shared" si="2"/>
        <v>1.6771178134670952E-4</v>
      </c>
      <c r="I8" s="2">
        <v>0.52316368000000002</v>
      </c>
      <c r="J8">
        <v>251.223434</v>
      </c>
      <c r="K8">
        <f t="shared" si="3"/>
        <v>254.79683010182205</v>
      </c>
      <c r="L8">
        <f t="shared" si="4"/>
        <v>12.769159700517061</v>
      </c>
      <c r="M8" s="20">
        <f t="shared" si="5"/>
        <v>2.023214939244317E-4</v>
      </c>
      <c r="O8" s="2">
        <v>0.52292799999999995</v>
      </c>
      <c r="P8">
        <v>283.67033500000002</v>
      </c>
      <c r="Q8">
        <f t="shared" si="6"/>
        <v>285.28790207930501</v>
      </c>
      <c r="R8">
        <f t="shared" si="7"/>
        <v>2.616523256051277</v>
      </c>
      <c r="S8" s="20">
        <f t="shared" si="8"/>
        <v>3.2515973134203803E-5</v>
      </c>
      <c r="U8">
        <v>0.3</v>
      </c>
      <c r="V8" t="s">
        <v>63</v>
      </c>
      <c r="W8">
        <v>6.8090527672536469E-2</v>
      </c>
      <c r="AV8" s="2">
        <v>0.51571537000000001</v>
      </c>
      <c r="AW8">
        <v>280.84008699999998</v>
      </c>
    </row>
    <row r="9" spans="1:49" x14ac:dyDescent="0.25">
      <c r="C9" s="2">
        <v>0.52774381999999997</v>
      </c>
      <c r="D9">
        <v>228.14494199999999</v>
      </c>
      <c r="E9">
        <f t="shared" si="0"/>
        <v>231.08304549047932</v>
      </c>
      <c r="F9">
        <f t="shared" si="1"/>
        <v>8.6324521207668532</v>
      </c>
      <c r="G9" s="20">
        <f t="shared" si="2"/>
        <v>1.6584885919483449E-4</v>
      </c>
      <c r="I9" s="2">
        <v>0.52746353999999995</v>
      </c>
      <c r="J9">
        <v>251.26791800000001</v>
      </c>
      <c r="K9">
        <f t="shared" si="3"/>
        <v>254.79959316702471</v>
      </c>
      <c r="L9">
        <f t="shared" si="4"/>
        <v>12.472729485378954</v>
      </c>
      <c r="M9" s="20">
        <f t="shared" si="5"/>
        <v>1.9755472475964546E-4</v>
      </c>
      <c r="O9" s="2">
        <v>0.52722760999999996</v>
      </c>
      <c r="P9">
        <v>283.66143799999998</v>
      </c>
      <c r="Q9">
        <f t="shared" si="6"/>
        <v>285.29218435337424</v>
      </c>
      <c r="R9">
        <f t="shared" si="7"/>
        <v>2.6593336690434581</v>
      </c>
      <c r="S9" s="20">
        <f t="shared" si="8"/>
        <v>3.3050058436226747E-5</v>
      </c>
      <c r="U9">
        <v>0.4</v>
      </c>
      <c r="V9" t="s">
        <v>63</v>
      </c>
      <c r="W9">
        <v>2.8604402235917953E-2</v>
      </c>
      <c r="AV9" s="2">
        <v>0.52079629999999999</v>
      </c>
      <c r="AW9">
        <v>280.74155999999999</v>
      </c>
    </row>
    <row r="10" spans="1:49" x14ac:dyDescent="0.25">
      <c r="C10" s="2">
        <v>0.53204359000000001</v>
      </c>
      <c r="D10">
        <v>228.17163199999999</v>
      </c>
      <c r="E10">
        <f t="shared" si="0"/>
        <v>231.08486097702772</v>
      </c>
      <c r="F10">
        <f t="shared" si="1"/>
        <v>8.4869030725940231</v>
      </c>
      <c r="G10" s="20">
        <f t="shared" si="2"/>
        <v>1.6301439060144928E-4</v>
      </c>
      <c r="I10" s="2">
        <v>0.53176319000000005</v>
      </c>
      <c r="J10">
        <v>251.26791800000001</v>
      </c>
      <c r="K10">
        <f t="shared" si="3"/>
        <v>254.80279033921042</v>
      </c>
      <c r="L10">
        <f t="shared" si="4"/>
        <v>12.49532245451487</v>
      </c>
      <c r="M10" s="20">
        <f t="shared" si="5"/>
        <v>1.9791257328064329E-4</v>
      </c>
      <c r="O10" s="2">
        <v>0.53152725999999995</v>
      </c>
      <c r="P10">
        <v>283.66143799999998</v>
      </c>
      <c r="Q10">
        <f t="shared" si="6"/>
        <v>285.29714043159026</v>
      </c>
      <c r="R10">
        <f t="shared" si="7"/>
        <v>2.675522444710384</v>
      </c>
      <c r="S10" s="20">
        <f t="shared" si="8"/>
        <v>3.3251251685509874E-5</v>
      </c>
      <c r="U10">
        <v>0.5</v>
      </c>
      <c r="V10" t="s">
        <v>63</v>
      </c>
      <c r="W10">
        <v>2.6871614793101767E-2</v>
      </c>
      <c r="AJ10" t="s">
        <v>74</v>
      </c>
      <c r="AV10" s="2">
        <v>0.52356457000000001</v>
      </c>
      <c r="AW10">
        <v>280.74155999999999</v>
      </c>
    </row>
    <row r="11" spans="1:49" x14ac:dyDescent="0.25">
      <c r="C11" s="2">
        <v>0.53634349999999997</v>
      </c>
      <c r="D11">
        <v>228.22501299999999</v>
      </c>
      <c r="E11">
        <f t="shared" si="0"/>
        <v>231.08695587331181</v>
      </c>
      <c r="F11">
        <f t="shared" si="1"/>
        <v>8.1907170101003075</v>
      </c>
      <c r="G11" s="20">
        <f t="shared" si="2"/>
        <v>1.5725173300086973E-4</v>
      </c>
      <c r="I11" s="2">
        <v>0.53606310000000001</v>
      </c>
      <c r="J11">
        <v>251.32129900000001</v>
      </c>
      <c r="K11">
        <f t="shared" si="3"/>
        <v>254.806480296758</v>
      </c>
      <c r="L11">
        <f t="shared" si="4"/>
        <v>12.146488671271678</v>
      </c>
      <c r="M11" s="20">
        <f t="shared" si="5"/>
        <v>1.9230570037138988E-4</v>
      </c>
      <c r="O11" s="2">
        <v>0.53582708000000001</v>
      </c>
      <c r="P11">
        <v>283.697025</v>
      </c>
      <c r="Q11">
        <f t="shared" si="6"/>
        <v>285.30286109834293</v>
      </c>
      <c r="R11">
        <f t="shared" si="7"/>
        <v>2.5787095747412567</v>
      </c>
      <c r="S11" s="20">
        <f t="shared" si="8"/>
        <v>3.2040026724047385E-5</v>
      </c>
      <c r="AJ11" t="s">
        <v>75</v>
      </c>
      <c r="AK11">
        <f>1-2*(AL5/AL3)^2</f>
        <v>0.97565228925439285</v>
      </c>
      <c r="AM11" t="s">
        <v>81</v>
      </c>
      <c r="AN11">
        <f>-0.357+0.45*EXP(-0.0375*AL6)</f>
        <v>-0.17058085936973211</v>
      </c>
      <c r="AV11" s="2">
        <v>0.52643189000000001</v>
      </c>
      <c r="AW11">
        <v>280.74155999999999</v>
      </c>
    </row>
    <row r="12" spans="1:49" x14ac:dyDescent="0.25">
      <c r="C12" s="2">
        <v>0.54064336000000002</v>
      </c>
      <c r="D12">
        <v>228.269498</v>
      </c>
      <c r="E12">
        <f t="shared" si="0"/>
        <v>231.08936684703107</v>
      </c>
      <c r="F12">
        <f t="shared" si="1"/>
        <v>7.95166031445636</v>
      </c>
      <c r="G12" s="20">
        <f t="shared" si="2"/>
        <v>1.5260264170479512E-4</v>
      </c>
      <c r="I12" s="2">
        <v>0.54036295999999995</v>
      </c>
      <c r="J12">
        <v>251.36578399999999</v>
      </c>
      <c r="K12">
        <f t="shared" si="3"/>
        <v>254.81072769647699</v>
      </c>
      <c r="L12">
        <f t="shared" si="4"/>
        <v>11.867637071896597</v>
      </c>
      <c r="M12" s="20">
        <f t="shared" si="5"/>
        <v>1.8782436724675783E-4</v>
      </c>
      <c r="O12" s="2">
        <v>0.54012716000000005</v>
      </c>
      <c r="P12">
        <v>283.78599400000002</v>
      </c>
      <c r="Q12">
        <f t="shared" si="6"/>
        <v>285.30944739454799</v>
      </c>
      <c r="R12">
        <f t="shared" si="7"/>
        <v>2.3209102453597361</v>
      </c>
      <c r="S12" s="20">
        <f t="shared" si="8"/>
        <v>2.881883568274934E-5</v>
      </c>
      <c r="U12">
        <v>0.3</v>
      </c>
      <c r="V12" t="s">
        <v>38</v>
      </c>
      <c r="X12">
        <f>SUM(F3:F150)</f>
        <v>442.11082692490623</v>
      </c>
      <c r="AJ12" t="s">
        <v>80</v>
      </c>
      <c r="AK12">
        <f>0.0524*AL4^4-0.15*AL4^3+0.1659*AL4^2-0.0706*AL4+0.0119</f>
        <v>2.479687500000001E-3</v>
      </c>
      <c r="AM12" t="s">
        <v>82</v>
      </c>
      <c r="AN12">
        <f>0.0524*(AL4-AN11)^4-0.15*(AL4-AN11)^3+0.1659*(AL4-AN11)^2-0.0706*(AL4-AN11)+0.0119</f>
        <v>2.0329486351611629E-3</v>
      </c>
      <c r="AV12" s="2">
        <v>0.53210155999999997</v>
      </c>
      <c r="AW12">
        <v>281.14977399999998</v>
      </c>
    </row>
    <row r="13" spans="1:49" x14ac:dyDescent="0.25">
      <c r="C13" s="2">
        <v>0.54494339999999997</v>
      </c>
      <c r="D13">
        <v>228.34957</v>
      </c>
      <c r="E13">
        <f t="shared" si="0"/>
        <v>231.0921348532078</v>
      </c>
      <c r="F13">
        <f t="shared" si="1"/>
        <v>7.5216619740506978</v>
      </c>
      <c r="G13" s="20">
        <f t="shared" si="2"/>
        <v>1.4424920088561657E-4</v>
      </c>
      <c r="I13" s="2">
        <v>0.54466261000000005</v>
      </c>
      <c r="J13">
        <v>251.36578399999999</v>
      </c>
      <c r="K13">
        <f t="shared" si="3"/>
        <v>254.81560438193773</v>
      </c>
      <c r="L13">
        <f t="shared" si="4"/>
        <v>11.901260667633061</v>
      </c>
      <c r="M13" s="20">
        <f t="shared" si="5"/>
        <v>1.8835651451040456E-4</v>
      </c>
      <c r="O13" s="2">
        <v>0.54442714999999997</v>
      </c>
      <c r="P13">
        <v>283.857169</v>
      </c>
      <c r="Q13">
        <f t="shared" si="6"/>
        <v>285.31701079702293</v>
      </c>
      <c r="R13">
        <f t="shared" si="7"/>
        <v>2.1311380723351436</v>
      </c>
      <c r="S13" s="20">
        <f t="shared" si="8"/>
        <v>2.644915815647265E-5</v>
      </c>
      <c r="U13">
        <v>0.4</v>
      </c>
      <c r="V13" t="s">
        <v>38</v>
      </c>
      <c r="X13">
        <f>SUM(L3:L150)</f>
        <v>554.89816596450112</v>
      </c>
      <c r="AJ13" t="s">
        <v>83</v>
      </c>
      <c r="AK13">
        <f>1/(1+AK12*AL2)</f>
        <v>0.97724555491842868</v>
      </c>
      <c r="AM13" t="s">
        <v>84</v>
      </c>
      <c r="AN13">
        <f>1/(1+AN12*AL2)</f>
        <v>0.98126819107836738</v>
      </c>
      <c r="AV13" s="2">
        <v>0.53594584999999995</v>
      </c>
      <c r="AW13">
        <v>281.10469899999998</v>
      </c>
    </row>
    <row r="14" spans="1:49" x14ac:dyDescent="0.25">
      <c r="C14" s="2">
        <v>0.54924313000000002</v>
      </c>
      <c r="D14">
        <v>228.36736300000001</v>
      </c>
      <c r="E14">
        <f t="shared" si="0"/>
        <v>231.09530479343897</v>
      </c>
      <c r="F14">
        <f t="shared" si="1"/>
        <v>7.4416664283909615</v>
      </c>
      <c r="G14" s="20">
        <f t="shared" si="2"/>
        <v>1.4269282130100988E-4</v>
      </c>
      <c r="I14" s="2">
        <v>0.54896217999999997</v>
      </c>
      <c r="J14">
        <v>251.34799000000001</v>
      </c>
      <c r="K14">
        <f t="shared" si="3"/>
        <v>254.82119030555663</v>
      </c>
      <c r="L14">
        <f t="shared" si="4"/>
        <v>12.063120362518577</v>
      </c>
      <c r="M14" s="20">
        <f t="shared" si="5"/>
        <v>1.9094523625288955E-4</v>
      </c>
      <c r="O14" s="2">
        <v>0.54872679999999996</v>
      </c>
      <c r="P14">
        <v>283.857169</v>
      </c>
      <c r="Q14">
        <f t="shared" si="6"/>
        <v>285.32567483123034</v>
      </c>
      <c r="R14">
        <f t="shared" si="7"/>
        <v>2.1565093763575276</v>
      </c>
      <c r="S14" s="20">
        <f t="shared" si="8"/>
        <v>2.6764036690827161E-5</v>
      </c>
      <c r="U14">
        <v>0.5</v>
      </c>
      <c r="V14" t="s">
        <v>38</v>
      </c>
      <c r="X14">
        <f>SUM(R3:R150)</f>
        <v>1104.9843544548705</v>
      </c>
      <c r="AV14" s="2">
        <v>0.53943156000000003</v>
      </c>
      <c r="AW14">
        <v>281.092465</v>
      </c>
    </row>
    <row r="15" spans="1:49" x14ac:dyDescent="0.25">
      <c r="C15" s="2">
        <v>0.55354300000000001</v>
      </c>
      <c r="D15">
        <v>228.41184799999999</v>
      </c>
      <c r="E15">
        <f t="shared" si="0"/>
        <v>231.09892703140136</v>
      </c>
      <c r="F15">
        <f t="shared" si="1"/>
        <v>7.2203937209969116</v>
      </c>
      <c r="G15" s="20">
        <f t="shared" si="2"/>
        <v>1.383960276322401E-4</v>
      </c>
      <c r="I15" s="2">
        <v>0.55326224999999996</v>
      </c>
      <c r="J15">
        <v>251.436959</v>
      </c>
      <c r="K15">
        <f t="shared" si="3"/>
        <v>254.82757473278025</v>
      </c>
      <c r="L15">
        <f t="shared" si="4"/>
        <v>11.496275047376935</v>
      </c>
      <c r="M15" s="20">
        <f t="shared" si="5"/>
        <v>1.8184397438147969E-4</v>
      </c>
      <c r="O15" s="2">
        <v>0.55302709000000005</v>
      </c>
      <c r="P15">
        <v>283.99062199999997</v>
      </c>
      <c r="Q15">
        <f t="shared" si="6"/>
        <v>285.33557898421924</v>
      </c>
      <c r="R15">
        <f t="shared" si="7"/>
        <v>1.8089092894001826</v>
      </c>
      <c r="S15" s="20">
        <f t="shared" si="8"/>
        <v>2.2428942171240913E-5</v>
      </c>
      <c r="U15" t="s">
        <v>39</v>
      </c>
      <c r="V15" t="s">
        <v>38</v>
      </c>
      <c r="X15">
        <f>SUM(X12:X14)</f>
        <v>2101.9933473442779</v>
      </c>
      <c r="AJ15" t="s">
        <v>85</v>
      </c>
      <c r="AK15">
        <f>1/(W4*10^-4*PI()*AL2*AK13*AK11)</f>
        <v>1.0497230559173982</v>
      </c>
      <c r="AM15" t="s">
        <v>86</v>
      </c>
      <c r="AN15">
        <f>1/(W4*10^-4*PI()*AL2*AN13*AK11)</f>
        <v>1.0454197941169581</v>
      </c>
      <c r="AV15" s="2">
        <v>0.54428281000000001</v>
      </c>
      <c r="AW15">
        <v>281.10469899999998</v>
      </c>
    </row>
    <row r="16" spans="1:49" x14ac:dyDescent="0.25">
      <c r="C16" s="2">
        <v>0.55784290000000003</v>
      </c>
      <c r="D16">
        <v>228.46522899999999</v>
      </c>
      <c r="E16">
        <f t="shared" si="0"/>
        <v>231.10305680568797</v>
      </c>
      <c r="F16">
        <f t="shared" si="1"/>
        <v>6.9581355324606449</v>
      </c>
      <c r="G16" s="20">
        <f t="shared" si="2"/>
        <v>1.3330690909379693E-4</v>
      </c>
      <c r="I16" s="2">
        <v>0.55756203000000004</v>
      </c>
      <c r="J16">
        <v>251.463649</v>
      </c>
      <c r="K16">
        <f t="shared" si="3"/>
        <v>254.8348542321628</v>
      </c>
      <c r="L16">
        <f t="shared" si="4"/>
        <v>11.365024717361795</v>
      </c>
      <c r="M16" s="20">
        <f t="shared" si="5"/>
        <v>1.7972974491681134E-4</v>
      </c>
      <c r="O16" s="2">
        <v>0.55732704</v>
      </c>
      <c r="P16">
        <v>284.05290000000002</v>
      </c>
      <c r="Q16">
        <f t="shared" si="6"/>
        <v>285.34687295170596</v>
      </c>
      <c r="R16">
        <f t="shared" si="7"/>
        <v>1.6743659997465805</v>
      </c>
      <c r="S16" s="20">
        <f t="shared" si="8"/>
        <v>2.0751616912459778E-5</v>
      </c>
      <c r="V16" s="9" t="s">
        <v>50</v>
      </c>
      <c r="X16">
        <f>X15/3</f>
        <v>700.66444911475935</v>
      </c>
      <c r="AV16" s="2">
        <v>0.54776897999999996</v>
      </c>
      <c r="AW16">
        <v>281.19033100000001</v>
      </c>
    </row>
    <row r="17" spans="3:49" x14ac:dyDescent="0.25">
      <c r="C17" s="2">
        <v>0.56214255000000002</v>
      </c>
      <c r="D17">
        <v>228.46522899999999</v>
      </c>
      <c r="E17">
        <f t="shared" si="0"/>
        <v>231.10775481261871</v>
      </c>
      <c r="F17">
        <f t="shared" si="1"/>
        <v>6.9829426703561976</v>
      </c>
      <c r="G17" s="20">
        <f t="shared" si="2"/>
        <v>1.3378217475381351E-4</v>
      </c>
      <c r="I17" s="2">
        <v>0.56150319000000004</v>
      </c>
      <c r="J17">
        <v>251.517031</v>
      </c>
      <c r="K17">
        <f t="shared" si="3"/>
        <v>254.84240498571845</v>
      </c>
      <c r="L17">
        <f t="shared" si="4"/>
        <v>11.058112144892963</v>
      </c>
      <c r="M17" s="20">
        <f t="shared" si="5"/>
        <v>1.7480191830806071E-4</v>
      </c>
      <c r="O17" s="2">
        <v>0.56162668999999998</v>
      </c>
      <c r="P17">
        <v>284.05290000000002</v>
      </c>
      <c r="Q17">
        <f t="shared" si="6"/>
        <v>285.35972401969087</v>
      </c>
      <c r="R17">
        <f t="shared" si="7"/>
        <v>1.7077890184409523</v>
      </c>
      <c r="S17" s="20">
        <f t="shared" si="8"/>
        <v>2.1165852318642511E-5</v>
      </c>
      <c r="AV17" s="2">
        <v>0.55161378000000005</v>
      </c>
      <c r="AW17">
        <v>281.25149699999997</v>
      </c>
    </row>
    <row r="18" spans="3:49" x14ac:dyDescent="0.25">
      <c r="C18" s="2">
        <v>0.56644220000000001</v>
      </c>
      <c r="D18">
        <v>228.46522899999999</v>
      </c>
      <c r="E18">
        <f t="shared" si="0"/>
        <v>231.11308847295209</v>
      </c>
      <c r="F18">
        <f t="shared" si="1"/>
        <v>7.0111597885021313</v>
      </c>
      <c r="G18" s="20">
        <f t="shared" si="2"/>
        <v>1.3432277026047197E-4</v>
      </c>
      <c r="I18" s="2">
        <v>0.56652161999999995</v>
      </c>
      <c r="J18">
        <v>251.78564</v>
      </c>
      <c r="K18">
        <f t="shared" si="3"/>
        <v>254.85338408542981</v>
      </c>
      <c r="L18">
        <f t="shared" si="4"/>
        <v>9.4110537736895719</v>
      </c>
      <c r="M18" s="20">
        <f t="shared" si="5"/>
        <v>1.4844867989084788E-4</v>
      </c>
      <c r="O18" s="2">
        <v>0.56592633999999997</v>
      </c>
      <c r="P18">
        <v>284.05290000000002</v>
      </c>
      <c r="Q18">
        <f t="shared" si="6"/>
        <v>285.37431744111535</v>
      </c>
      <c r="R18">
        <f t="shared" si="7"/>
        <v>1.7461440536837851</v>
      </c>
      <c r="S18" s="20">
        <f t="shared" si="8"/>
        <v>2.1641213737916216E-5</v>
      </c>
      <c r="U18" t="s">
        <v>128</v>
      </c>
      <c r="V18" t="s">
        <v>94</v>
      </c>
      <c r="X18">
        <f>X15/COUNT(Q3:Q100,K3:K89,E3:E88)</f>
        <v>7.7564330160305461</v>
      </c>
      <c r="AV18" s="2">
        <v>0.55562007000000002</v>
      </c>
      <c r="AW18">
        <v>281.48392799999999</v>
      </c>
    </row>
    <row r="19" spans="3:49" x14ac:dyDescent="0.25">
      <c r="C19" s="2">
        <v>0.57074201999999996</v>
      </c>
      <c r="D19">
        <v>228.50081700000001</v>
      </c>
      <c r="E19">
        <f t="shared" si="0"/>
        <v>231.11913196004218</v>
      </c>
      <c r="F19">
        <f t="shared" si="1"/>
        <v>6.8555732299806307</v>
      </c>
      <c r="G19" s="20">
        <f t="shared" si="2"/>
        <v>1.3130106835358365E-4</v>
      </c>
      <c r="I19" s="2">
        <v>0.57046293999999997</v>
      </c>
      <c r="J19">
        <v>251.872906</v>
      </c>
      <c r="K19">
        <f t="shared" si="3"/>
        <v>254.86320309757241</v>
      </c>
      <c r="L19">
        <f t="shared" si="4"/>
        <v>8.9418767317499714</v>
      </c>
      <c r="M19" s="20">
        <f t="shared" si="5"/>
        <v>1.4095022478336809E-4</v>
      </c>
      <c r="O19" s="2">
        <v>0.57022620000000002</v>
      </c>
      <c r="P19">
        <v>284.09738499999997</v>
      </c>
      <c r="Q19">
        <f t="shared" si="6"/>
        <v>285.39085708467138</v>
      </c>
      <c r="R19">
        <f t="shared" si="7"/>
        <v>1.6730700338241959</v>
      </c>
      <c r="S19" s="20">
        <f t="shared" si="8"/>
        <v>2.0729061890100864E-5</v>
      </c>
      <c r="U19" t="s">
        <v>129</v>
      </c>
      <c r="W19" t="s">
        <v>95</v>
      </c>
      <c r="X19">
        <f>SQRT(X18)</f>
        <v>2.7850373455360606</v>
      </c>
      <c r="AJ19" t="s">
        <v>88</v>
      </c>
      <c r="AV19" s="2">
        <v>0.55874743999999998</v>
      </c>
      <c r="AW19">
        <v>281.55732699999999</v>
      </c>
    </row>
    <row r="20" spans="3:49" x14ac:dyDescent="0.25">
      <c r="C20" s="2">
        <v>0.57504239999999995</v>
      </c>
      <c r="D20">
        <v>228.652063</v>
      </c>
      <c r="E20">
        <f t="shared" si="0"/>
        <v>231.12596724113317</v>
      </c>
      <c r="F20">
        <f t="shared" si="1"/>
        <v>6.1202021942966836</v>
      </c>
      <c r="G20" s="20">
        <f t="shared" si="2"/>
        <v>1.170618873958035E-4</v>
      </c>
      <c r="I20" s="2">
        <v>0.57476305999999999</v>
      </c>
      <c r="J20">
        <v>251.97077100000001</v>
      </c>
      <c r="K20">
        <f t="shared" si="3"/>
        <v>254.87525801680988</v>
      </c>
      <c r="L20">
        <f t="shared" si="4"/>
        <v>8.4360448308170799</v>
      </c>
      <c r="M20" s="20">
        <f t="shared" si="5"/>
        <v>1.3287355336496354E-4</v>
      </c>
      <c r="O20" s="2">
        <v>0.57452632000000003</v>
      </c>
      <c r="P20">
        <v>284.19524999999999</v>
      </c>
      <c r="Q20">
        <f t="shared" si="6"/>
        <v>285.40956658297677</v>
      </c>
      <c r="R20">
        <f t="shared" si="7"/>
        <v>1.4745647636923984</v>
      </c>
      <c r="S20" s="20">
        <f t="shared" si="8"/>
        <v>1.8257033898458586E-5</v>
      </c>
      <c r="U20" t="s">
        <v>130</v>
      </c>
      <c r="X20">
        <f>SQRT(SUM(G3:G88,M3:M89,S3:S100)/COUNT(G3:G88,M3:M89,S3:S100))</f>
        <v>1.0065212594178021E-2</v>
      </c>
      <c r="AJ20" t="s">
        <v>90</v>
      </c>
      <c r="AK20">
        <f>1/(AK13*AK11)</f>
        <v>1.0488206473712149</v>
      </c>
      <c r="AM20" t="s">
        <v>91</v>
      </c>
      <c r="AN20">
        <f>1/(AN13*AK11)</f>
        <v>1.04452108492767</v>
      </c>
      <c r="AV20" s="2">
        <v>0.56173490000000004</v>
      </c>
      <c r="AW20">
        <v>281.56642699999998</v>
      </c>
    </row>
    <row r="21" spans="3:49" x14ac:dyDescent="0.25">
      <c r="C21" s="2">
        <v>0.57934333000000005</v>
      </c>
      <c r="D21">
        <v>228.92067299999999</v>
      </c>
      <c r="E21">
        <f t="shared" si="0"/>
        <v>231.13368378087512</v>
      </c>
      <c r="F21">
        <f t="shared" si="1"/>
        <v>4.8974167162695235</v>
      </c>
      <c r="G21" s="20">
        <f t="shared" si="2"/>
        <v>9.3453814196813514E-5</v>
      </c>
      <c r="I21" s="2">
        <v>0.57906347999999996</v>
      </c>
      <c r="J21">
        <v>252.13091499999999</v>
      </c>
      <c r="K21">
        <f t="shared" si="3"/>
        <v>254.88886783102063</v>
      </c>
      <c r="L21">
        <f t="shared" si="4"/>
        <v>7.6063038181347933</v>
      </c>
      <c r="M21" s="20">
        <f t="shared" si="5"/>
        <v>1.1965241500228086E-4</v>
      </c>
      <c r="O21" s="2">
        <v>0.57846748000000003</v>
      </c>
      <c r="P21">
        <v>284.24863199999999</v>
      </c>
      <c r="Q21">
        <f t="shared" si="6"/>
        <v>285.42882784256301</v>
      </c>
      <c r="R21">
        <f t="shared" si="7"/>
        <v>1.3928622268030444</v>
      </c>
      <c r="S21" s="20">
        <f t="shared" si="8"/>
        <v>1.7238973195157352E-5</v>
      </c>
      <c r="AJ21" t="s">
        <v>89</v>
      </c>
      <c r="AK21">
        <f>(W4*10^-4*PI()*AL2-AK20)/(W5*10^-4*PI()*AL2)</f>
        <v>-8.3957474000653884E-2</v>
      </c>
      <c r="AM21" t="s">
        <v>92</v>
      </c>
      <c r="AN21">
        <f>(W4*10^-4*PI()*AL2-AN20)/(W5*10^-4*PI()*AL2)</f>
        <v>-7.6691408308137657E-2</v>
      </c>
      <c r="AQ21" t="s">
        <v>93</v>
      </c>
      <c r="AV21" s="2">
        <v>0.56571921999999997</v>
      </c>
      <c r="AW21">
        <v>281.610117</v>
      </c>
    </row>
    <row r="22" spans="3:49" x14ac:dyDescent="0.25">
      <c r="C22" s="2">
        <v>0.58364320000000003</v>
      </c>
      <c r="D22">
        <v>228.965157</v>
      </c>
      <c r="E22">
        <f t="shared" si="0"/>
        <v>231.14237624234912</v>
      </c>
      <c r="F22">
        <f t="shared" si="1"/>
        <v>4.7402836292552353</v>
      </c>
      <c r="G22" s="20">
        <f t="shared" si="2"/>
        <v>9.042021421711901E-5</v>
      </c>
      <c r="I22" s="2">
        <v>0.58336354999999995</v>
      </c>
      <c r="J22">
        <v>252.21988400000001</v>
      </c>
      <c r="K22">
        <f t="shared" si="3"/>
        <v>254.90420312744814</v>
      </c>
      <c r="L22">
        <f t="shared" si="4"/>
        <v>7.2055691779839126</v>
      </c>
      <c r="M22" s="20">
        <f t="shared" si="5"/>
        <v>1.1326863029057218E-4</v>
      </c>
      <c r="O22" s="2">
        <v>0.58312702999999999</v>
      </c>
      <c r="P22">
        <v>284.48884700000002</v>
      </c>
      <c r="Q22">
        <f t="shared" si="6"/>
        <v>285.45449817603975</v>
      </c>
      <c r="R22">
        <f t="shared" si="7"/>
        <v>0.93248219378690966</v>
      </c>
      <c r="S22" s="20">
        <f t="shared" si="8"/>
        <v>1.1521527405998858E-5</v>
      </c>
      <c r="AV22" s="2">
        <v>0.56884668000000005</v>
      </c>
      <c r="AW22">
        <v>281.70412499999998</v>
      </c>
    </row>
    <row r="23" spans="3:49" x14ac:dyDescent="0.25">
      <c r="C23" s="2">
        <v>0.58794369000000002</v>
      </c>
      <c r="D23">
        <v>229.141392</v>
      </c>
      <c r="E23">
        <f t="shared" si="0"/>
        <v>231.15215485841964</v>
      </c>
      <c r="F23">
        <f t="shared" si="1"/>
        <v>4.0431672727999173</v>
      </c>
      <c r="G23" s="20">
        <f t="shared" si="2"/>
        <v>7.7004235784663505E-5</v>
      </c>
      <c r="I23" s="2">
        <v>0.58766362000000005</v>
      </c>
      <c r="J23">
        <v>252.30714900000001</v>
      </c>
      <c r="K23">
        <f t="shared" si="3"/>
        <v>254.9214539962571</v>
      </c>
      <c r="L23">
        <f t="shared" si="4"/>
        <v>6.8345906134547825</v>
      </c>
      <c r="M23" s="20">
        <f t="shared" si="5"/>
        <v>1.0736269223436413E-4</v>
      </c>
      <c r="O23" s="2">
        <v>0.58742709999999998</v>
      </c>
      <c r="P23">
        <v>284.57781599999998</v>
      </c>
      <c r="Q23">
        <f t="shared" si="6"/>
        <v>285.48127989380379</v>
      </c>
      <c r="R23">
        <f t="shared" si="7"/>
        <v>0.81624700740712919</v>
      </c>
      <c r="S23" s="20">
        <f t="shared" si="8"/>
        <v>1.0079048103980873E-5</v>
      </c>
      <c r="AV23" s="2">
        <v>0.57197416999999995</v>
      </c>
      <c r="AW23">
        <v>281.80199099999999</v>
      </c>
    </row>
    <row r="24" spans="3:49" x14ac:dyDescent="0.25">
      <c r="C24" s="2">
        <v>0.59224337999999999</v>
      </c>
      <c r="D24">
        <v>229.15028799999999</v>
      </c>
      <c r="E24">
        <f t="shared" si="0"/>
        <v>231.1631333125417</v>
      </c>
      <c r="F24">
        <f t="shared" si="1"/>
        <v>4.0515462522211498</v>
      </c>
      <c r="G24" s="20">
        <f t="shared" si="2"/>
        <v>7.715782668861644E-5</v>
      </c>
      <c r="I24" s="2">
        <v>0.59196433000000004</v>
      </c>
      <c r="J24">
        <v>252.529571</v>
      </c>
      <c r="K24">
        <f t="shared" si="3"/>
        <v>254.94083027186471</v>
      </c>
      <c r="L24">
        <f t="shared" si="4"/>
        <v>5.8141712761535214</v>
      </c>
      <c r="M24" s="20">
        <f t="shared" si="5"/>
        <v>9.1172389950209493E-5</v>
      </c>
      <c r="O24" s="2">
        <v>0.59208724000000001</v>
      </c>
      <c r="P24">
        <v>284.942588</v>
      </c>
      <c r="Q24">
        <f t="shared" si="6"/>
        <v>285.51403845674952</v>
      </c>
      <c r="R24">
        <f t="shared" si="7"/>
        <v>0.32655562451923148</v>
      </c>
      <c r="S24" s="20">
        <f t="shared" si="8"/>
        <v>4.0220034556074888E-6</v>
      </c>
      <c r="AV24" s="2">
        <v>0.57490622000000002</v>
      </c>
      <c r="AW24">
        <v>281.899857</v>
      </c>
    </row>
    <row r="25" spans="3:49" x14ac:dyDescent="0.25">
      <c r="C25" s="2">
        <v>0.59654346000000003</v>
      </c>
      <c r="D25">
        <v>229.23925700000001</v>
      </c>
      <c r="E25">
        <f t="shared" si="0"/>
        <v>231.17544230519266</v>
      </c>
      <c r="F25">
        <f t="shared" si="1"/>
        <v>3.7488135360439614</v>
      </c>
      <c r="G25" s="20">
        <f t="shared" si="2"/>
        <v>7.1337166467022917E-5</v>
      </c>
      <c r="I25" s="2">
        <v>0.59626506000000001</v>
      </c>
      <c r="J25">
        <v>252.75369599999999</v>
      </c>
      <c r="K25">
        <f t="shared" si="3"/>
        <v>254.96255571095685</v>
      </c>
      <c r="L25">
        <f t="shared" si="4"/>
        <v>4.8790612226884154</v>
      </c>
      <c r="M25" s="20">
        <f t="shared" si="5"/>
        <v>7.6373243972092714E-5</v>
      </c>
      <c r="O25" s="2">
        <v>0.59602900000000003</v>
      </c>
      <c r="P25">
        <v>285.12052499999999</v>
      </c>
      <c r="Q25">
        <f t="shared" si="6"/>
        <v>285.54510224498335</v>
      </c>
      <c r="R25">
        <f t="shared" si="7"/>
        <v>0.1802658369576669</v>
      </c>
      <c r="S25" s="20">
        <f t="shared" si="8"/>
        <v>2.2174634247091667E-6</v>
      </c>
      <c r="AV25" s="2">
        <v>0.58037687000000004</v>
      </c>
      <c r="AW25">
        <v>282.11167799999998</v>
      </c>
    </row>
    <row r="26" spans="3:49" x14ac:dyDescent="0.25">
      <c r="C26" s="2">
        <v>0.60084378999999999</v>
      </c>
      <c r="D26">
        <v>229.381607</v>
      </c>
      <c r="E26">
        <f t="shared" si="0"/>
        <v>231.18922131568468</v>
      </c>
      <c r="F26">
        <f t="shared" si="1"/>
        <v>3.2674695142681722</v>
      </c>
      <c r="G26" s="20">
        <f t="shared" si="2"/>
        <v>6.2100394957468875E-5</v>
      </c>
      <c r="I26" s="2">
        <v>0.60056556000000005</v>
      </c>
      <c r="J26">
        <v>252.931634</v>
      </c>
      <c r="K26">
        <f t="shared" si="3"/>
        <v>254.98687569174803</v>
      </c>
      <c r="L26">
        <f t="shared" si="4"/>
        <v>4.2240184114992756</v>
      </c>
      <c r="M26" s="20">
        <f t="shared" si="5"/>
        <v>6.602668651290068E-5</v>
      </c>
      <c r="O26" s="2">
        <v>0.60033018000000005</v>
      </c>
      <c r="P26">
        <v>285.44081299999999</v>
      </c>
      <c r="Q26">
        <f t="shared" si="6"/>
        <v>285.5828753249076</v>
      </c>
      <c r="R26">
        <f t="shared" si="7"/>
        <v>2.0181704158156184E-2</v>
      </c>
      <c r="S26" s="20">
        <f t="shared" si="8"/>
        <v>2.4769982300900864E-7</v>
      </c>
      <c r="AV26" s="2">
        <v>0.58386309999999997</v>
      </c>
      <c r="AW26">
        <v>282.20954399999999</v>
      </c>
    </row>
    <row r="27" spans="3:49" x14ac:dyDescent="0.25">
      <c r="C27" s="2">
        <v>0.60514374000000004</v>
      </c>
      <c r="D27">
        <v>229.44388499999999</v>
      </c>
      <c r="E27">
        <f t="shared" si="0"/>
        <v>231.20462052055353</v>
      </c>
      <c r="F27">
        <f t="shared" si="1"/>
        <v>3.1001895733389402</v>
      </c>
      <c r="G27" s="20">
        <f t="shared" si="2"/>
        <v>5.8889148675857356E-5</v>
      </c>
      <c r="I27" s="2">
        <v>0.60486614000000005</v>
      </c>
      <c r="J27">
        <v>253.12566200000001</v>
      </c>
      <c r="K27">
        <f t="shared" si="3"/>
        <v>255.01406109951677</v>
      </c>
      <c r="L27">
        <f t="shared" si="4"/>
        <v>3.5660511590557129</v>
      </c>
      <c r="M27" s="20">
        <f t="shared" si="5"/>
        <v>5.5656413452759947E-5</v>
      </c>
      <c r="O27" s="2">
        <v>0.60463085000000005</v>
      </c>
      <c r="P27">
        <v>285.654338</v>
      </c>
      <c r="Q27">
        <f t="shared" si="6"/>
        <v>285.62509693896658</v>
      </c>
      <c r="R27">
        <f t="shared" si="7"/>
        <v>8.5503965036003453E-4</v>
      </c>
      <c r="S27" s="20">
        <f t="shared" si="8"/>
        <v>1.0478632446055637E-8</v>
      </c>
      <c r="AV27" s="2">
        <v>0.58689458000000005</v>
      </c>
      <c r="AW27">
        <v>282.389185</v>
      </c>
    </row>
    <row r="28" spans="3:49" x14ac:dyDescent="0.25">
      <c r="C28" s="2">
        <v>0.60944365</v>
      </c>
      <c r="D28">
        <v>229.497266</v>
      </c>
      <c r="E28">
        <f t="shared" si="0"/>
        <v>231.22180687705631</v>
      </c>
      <c r="F28">
        <f t="shared" si="1"/>
        <v>2.9740412366381577</v>
      </c>
      <c r="G28" s="20">
        <f t="shared" si="2"/>
        <v>5.646664096985749E-5</v>
      </c>
      <c r="I28" s="2">
        <v>0.60916698000000002</v>
      </c>
      <c r="J28">
        <v>253.374774</v>
      </c>
      <c r="K28">
        <f t="shared" si="3"/>
        <v>255.044407003873</v>
      </c>
      <c r="L28">
        <f t="shared" si="4"/>
        <v>2.7876743676219857</v>
      </c>
      <c r="M28" s="20">
        <f t="shared" si="5"/>
        <v>4.3422546923623976E-5</v>
      </c>
      <c r="O28" s="2">
        <v>0.60893153</v>
      </c>
      <c r="P28">
        <v>285.867863</v>
      </c>
      <c r="Q28">
        <f t="shared" si="6"/>
        <v>285.67222799684896</v>
      </c>
      <c r="R28">
        <f t="shared" si="7"/>
        <v>3.8273054457907296E-2</v>
      </c>
      <c r="S28" s="20">
        <f t="shared" si="8"/>
        <v>4.6834129569744779E-7</v>
      </c>
      <c r="AV28" s="2">
        <v>0.59200929000000002</v>
      </c>
      <c r="AW28">
        <v>282.633849</v>
      </c>
    </row>
    <row r="29" spans="3:49" x14ac:dyDescent="0.25">
      <c r="C29" s="2">
        <v>0.61374474000000001</v>
      </c>
      <c r="D29">
        <v>229.79975999999999</v>
      </c>
      <c r="E29">
        <f t="shared" si="0"/>
        <v>231.24096688551879</v>
      </c>
      <c r="F29">
        <f t="shared" si="1"/>
        <v>2.0770772868667864</v>
      </c>
      <c r="G29" s="20">
        <f t="shared" si="2"/>
        <v>3.9332677853906695E-5</v>
      </c>
      <c r="I29" s="2">
        <v>0.61346825999999999</v>
      </c>
      <c r="J29">
        <v>253.71455900000001</v>
      </c>
      <c r="K29">
        <f t="shared" si="3"/>
        <v>255.07823540227645</v>
      </c>
      <c r="L29">
        <f t="shared" si="4"/>
        <v>1.8596133301256139</v>
      </c>
      <c r="M29" s="20">
        <f t="shared" si="5"/>
        <v>2.8888957647346082E-5</v>
      </c>
      <c r="O29" s="2">
        <v>0.61323211</v>
      </c>
      <c r="P29">
        <v>286.06359400000002</v>
      </c>
      <c r="Q29">
        <f t="shared" si="6"/>
        <v>285.72476457493747</v>
      </c>
      <c r="R29">
        <f t="shared" si="7"/>
        <v>0.11480537928822246</v>
      </c>
      <c r="S29" s="20">
        <f t="shared" si="8"/>
        <v>1.40293340547712E-6</v>
      </c>
      <c r="AV29" s="2">
        <v>0.59549598999999998</v>
      </c>
      <c r="AW29">
        <v>282.82958000000002</v>
      </c>
    </row>
    <row r="30" spans="3:49" x14ac:dyDescent="0.25">
      <c r="C30" s="2">
        <v>0.61804537000000004</v>
      </c>
      <c r="D30">
        <v>230.00438800000001</v>
      </c>
      <c r="E30">
        <f t="shared" si="0"/>
        <v>231.26229073563712</v>
      </c>
      <c r="F30">
        <f t="shared" si="1"/>
        <v>1.5823192923233429</v>
      </c>
      <c r="G30" s="20">
        <f t="shared" si="2"/>
        <v>2.9910376526476762E-5</v>
      </c>
      <c r="I30" s="2">
        <v>0.61776947999999998</v>
      </c>
      <c r="J30">
        <v>254.04374300000001</v>
      </c>
      <c r="K30">
        <f t="shared" si="3"/>
        <v>255.11589126460328</v>
      </c>
      <c r="L30">
        <f t="shared" si="4"/>
        <v>1.149501901291806</v>
      </c>
      <c r="M30" s="20">
        <f t="shared" si="5"/>
        <v>1.7811179817039571E-5</v>
      </c>
      <c r="O30" s="2">
        <v>0.61753347000000003</v>
      </c>
      <c r="P30">
        <v>286.41946899999999</v>
      </c>
      <c r="Q30">
        <f t="shared" si="6"/>
        <v>285.78326056758704</v>
      </c>
      <c r="R30">
        <f t="shared" si="7"/>
        <v>0.40476116947335194</v>
      </c>
      <c r="S30" s="20">
        <f t="shared" si="8"/>
        <v>4.9339389508954751E-6</v>
      </c>
      <c r="AV30" s="2">
        <v>0.59862364999999995</v>
      </c>
      <c r="AW30">
        <v>282.96414499999997</v>
      </c>
    </row>
    <row r="31" spans="3:49" x14ac:dyDescent="0.25">
      <c r="C31" s="2">
        <v>0.62234586999999997</v>
      </c>
      <c r="D31">
        <v>230.18232599999999</v>
      </c>
      <c r="E31">
        <f t="shared" si="0"/>
        <v>231.28599402228681</v>
      </c>
      <c r="F31">
        <f t="shared" si="1"/>
        <v>1.2180831034185129</v>
      </c>
      <c r="G31" s="20">
        <f t="shared" si="2"/>
        <v>2.2989682333460576E-5</v>
      </c>
      <c r="I31" s="2">
        <v>0.62207003000000005</v>
      </c>
      <c r="J31">
        <v>254.23057700000001</v>
      </c>
      <c r="K31">
        <f t="shared" si="3"/>
        <v>255.1577474327124</v>
      </c>
      <c r="L31">
        <f t="shared" si="4"/>
        <v>0.85964501129607507</v>
      </c>
      <c r="M31" s="20">
        <f t="shared" si="5"/>
        <v>1.3300365659657535E-5</v>
      </c>
      <c r="O31" s="2">
        <v>0.62147551000000001</v>
      </c>
      <c r="P31">
        <v>286.65798100000001</v>
      </c>
      <c r="Q31">
        <f t="shared" si="6"/>
        <v>285.8425982787499</v>
      </c>
      <c r="R31">
        <f t="shared" si="7"/>
        <v>0.66484898211322285</v>
      </c>
      <c r="S31" s="20">
        <f t="shared" si="8"/>
        <v>8.0908645892622635E-6</v>
      </c>
      <c r="AV31" s="2">
        <v>0.60132819000000004</v>
      </c>
      <c r="AW31">
        <v>283.07424400000002</v>
      </c>
    </row>
    <row r="32" spans="3:49" x14ac:dyDescent="0.25">
      <c r="C32" s="2">
        <v>0.62664573999999995</v>
      </c>
      <c r="D32">
        <v>230.22681</v>
      </c>
      <c r="E32">
        <f t="shared" si="0"/>
        <v>231.3123065533668</v>
      </c>
      <c r="F32">
        <f t="shared" si="1"/>
        <v>1.1783027673711914</v>
      </c>
      <c r="G32" s="20">
        <f t="shared" si="2"/>
        <v>2.2230288845923886E-5</v>
      </c>
      <c r="I32" s="2">
        <v>0.62637047999999995</v>
      </c>
      <c r="J32">
        <v>254.399618</v>
      </c>
      <c r="K32">
        <f t="shared" si="3"/>
        <v>255.2042207848483</v>
      </c>
      <c r="L32">
        <f t="shared" si="4"/>
        <v>0.64738564138563859</v>
      </c>
      <c r="M32" s="20">
        <f t="shared" si="5"/>
        <v>1.0002997334688502E-5</v>
      </c>
      <c r="O32" s="2">
        <v>0.62613578999999997</v>
      </c>
      <c r="P32">
        <v>287.05114700000001</v>
      </c>
      <c r="Q32">
        <f t="shared" si="6"/>
        <v>285.92050826376851</v>
      </c>
      <c r="R32">
        <f t="shared" si="7"/>
        <v>1.2783439518671715</v>
      </c>
      <c r="S32" s="20">
        <f t="shared" si="8"/>
        <v>1.5514191501454916E-5</v>
      </c>
      <c r="AV32" s="2">
        <v>0.60526915000000003</v>
      </c>
      <c r="AW32">
        <v>283.086477</v>
      </c>
    </row>
    <row r="33" spans="3:49" x14ac:dyDescent="0.25">
      <c r="C33" s="2">
        <v>0.63094678999999998</v>
      </c>
      <c r="D33">
        <v>230.52040700000001</v>
      </c>
      <c r="E33">
        <f t="shared" si="0"/>
        <v>231.34149364542296</v>
      </c>
      <c r="F33">
        <f t="shared" si="1"/>
        <v>0.67418327929191602</v>
      </c>
      <c r="G33" s="20">
        <f t="shared" si="2"/>
        <v>1.2687008236686821E-5</v>
      </c>
      <c r="I33" s="2">
        <v>0.63067200999999995</v>
      </c>
      <c r="J33">
        <v>254.79107999999999</v>
      </c>
      <c r="K33">
        <f t="shared" si="3"/>
        <v>255.25577446815055</v>
      </c>
      <c r="L33">
        <f t="shared" si="4"/>
        <v>0.21594094872972669</v>
      </c>
      <c r="M33" s="20">
        <f t="shared" si="5"/>
        <v>3.3263394440568653E-6</v>
      </c>
      <c r="O33" s="2">
        <v>0.63043676000000004</v>
      </c>
      <c r="P33">
        <v>287.32695000000001</v>
      </c>
      <c r="Q33">
        <f t="shared" si="6"/>
        <v>286.00059867285165</v>
      </c>
      <c r="R33">
        <f t="shared" si="7"/>
        <v>1.759207843028213</v>
      </c>
      <c r="S33" s="20">
        <f t="shared" si="8"/>
        <v>2.1309066609446927E-5</v>
      </c>
      <c r="AV33" s="2">
        <v>0.60839721000000002</v>
      </c>
      <c r="AW33">
        <v>283.302818</v>
      </c>
    </row>
    <row r="34" spans="3:49" x14ac:dyDescent="0.25">
      <c r="C34" s="2">
        <v>0.63524716999999997</v>
      </c>
      <c r="D34">
        <v>230.67165399999999</v>
      </c>
      <c r="E34">
        <f t="shared" si="0"/>
        <v>231.37381916554892</v>
      </c>
      <c r="F34">
        <f t="shared" si="1"/>
        <v>0.49303591971036131</v>
      </c>
      <c r="G34" s="20">
        <f t="shared" si="2"/>
        <v>9.2659531755280174E-6</v>
      </c>
      <c r="I34" s="2">
        <v>0.63497267999999996</v>
      </c>
      <c r="J34">
        <v>255.004605</v>
      </c>
      <c r="K34">
        <f t="shared" si="3"/>
        <v>255.31287363423903</v>
      </c>
      <c r="L34">
        <f t="shared" si="4"/>
        <v>9.5029550855595321E-2</v>
      </c>
      <c r="M34" s="20">
        <f t="shared" si="5"/>
        <v>1.4613782192201235E-6</v>
      </c>
      <c r="O34" s="2">
        <v>0.63473793999999994</v>
      </c>
      <c r="P34">
        <v>287.64723800000002</v>
      </c>
      <c r="Q34">
        <f t="shared" si="6"/>
        <v>286.0893315724328</v>
      </c>
      <c r="R34">
        <f t="shared" si="7"/>
        <v>2.4270724370552519</v>
      </c>
      <c r="S34" s="20">
        <f t="shared" si="8"/>
        <v>2.9333394409959647E-5</v>
      </c>
      <c r="AV34" s="2">
        <v>0.61152470999999997</v>
      </c>
      <c r="AW34">
        <v>283.40454099999999</v>
      </c>
    </row>
    <row r="35" spans="3:49" x14ac:dyDescent="0.25">
      <c r="C35" s="2">
        <v>0.63954767000000001</v>
      </c>
      <c r="D35">
        <v>230.849591</v>
      </c>
      <c r="E35">
        <f t="shared" si="0"/>
        <v>231.40958848014949</v>
      </c>
      <c r="F35">
        <f t="shared" si="1"/>
        <v>0.31359717777377949</v>
      </c>
      <c r="G35" s="20">
        <f t="shared" si="2"/>
        <v>5.8845590698494013E-6</v>
      </c>
      <c r="I35" s="2">
        <v>0.63927361000000005</v>
      </c>
      <c r="J35">
        <v>255.271512</v>
      </c>
      <c r="K35">
        <f t="shared" si="3"/>
        <v>255.37606267937693</v>
      </c>
      <c r="L35">
        <f t="shared" si="4"/>
        <v>1.0930844558177145E-2</v>
      </c>
      <c r="M35" s="20">
        <f t="shared" si="5"/>
        <v>1.6774478100022465E-7</v>
      </c>
      <c r="O35" s="2">
        <v>0.63939846</v>
      </c>
      <c r="P35">
        <v>288.09208100000001</v>
      </c>
      <c r="Q35">
        <f t="shared" si="6"/>
        <v>286.1961887038492</v>
      </c>
      <c r="R35">
        <f t="shared" si="7"/>
        <v>3.5944075986039721</v>
      </c>
      <c r="S35" s="20">
        <f t="shared" si="8"/>
        <v>4.3307656388802744E-5</v>
      </c>
      <c r="AV35" s="2">
        <v>0.61934454000000005</v>
      </c>
      <c r="AW35">
        <v>283.88163600000001</v>
      </c>
    </row>
    <row r="36" spans="3:49" x14ac:dyDescent="0.25">
      <c r="C36" s="2">
        <v>0.64384894000000004</v>
      </c>
      <c r="D36">
        <v>231.18767299999999</v>
      </c>
      <c r="E36">
        <f t="shared" si="0"/>
        <v>231.4491344250319</v>
      </c>
      <c r="F36">
        <f t="shared" si="1"/>
        <v>6.8362076779717465E-2</v>
      </c>
      <c r="G36" s="20">
        <f t="shared" si="2"/>
        <v>1.279045224204048E-6</v>
      </c>
      <c r="I36" s="2">
        <v>0.64357500000000001</v>
      </c>
      <c r="J36">
        <v>255.63628299999999</v>
      </c>
      <c r="K36">
        <f t="shared" si="3"/>
        <v>255.44592326267014</v>
      </c>
      <c r="L36">
        <f t="shared" si="4"/>
        <v>3.6236829596292028E-2</v>
      </c>
      <c r="M36" s="20">
        <f t="shared" si="5"/>
        <v>5.5450466645826646E-7</v>
      </c>
      <c r="O36" s="2">
        <v>0.64334077000000001</v>
      </c>
      <c r="P36">
        <v>288.38567799999998</v>
      </c>
      <c r="Q36">
        <f t="shared" si="6"/>
        <v>286.29610060259529</v>
      </c>
      <c r="R36">
        <f t="shared" si="7"/>
        <v>4.3663336997445832</v>
      </c>
      <c r="S36" s="20">
        <f t="shared" si="8"/>
        <v>5.2501238335488021E-5</v>
      </c>
      <c r="AV36" s="2">
        <v>0.62247202999999995</v>
      </c>
      <c r="AW36">
        <v>283.97950100000003</v>
      </c>
    </row>
    <row r="37" spans="3:49" x14ac:dyDescent="0.25">
      <c r="C37" s="2">
        <v>0.64814961000000004</v>
      </c>
      <c r="D37">
        <v>231.40119799999999</v>
      </c>
      <c r="E37">
        <f t="shared" si="0"/>
        <v>231.49279953080355</v>
      </c>
      <c r="F37">
        <f t="shared" si="1"/>
        <v>8.3908404455552334E-3</v>
      </c>
      <c r="G37" s="20">
        <f t="shared" si="2"/>
        <v>1.5670189804062743E-7</v>
      </c>
      <c r="I37" s="2">
        <v>0.64787592999999999</v>
      </c>
      <c r="J37">
        <v>255.90319</v>
      </c>
      <c r="K37">
        <f t="shared" si="3"/>
        <v>255.5230681164112</v>
      </c>
      <c r="L37">
        <f t="shared" si="4"/>
        <v>0.14449264638309675</v>
      </c>
      <c r="M37" s="20">
        <f t="shared" si="5"/>
        <v>2.2064512978747866E-6</v>
      </c>
      <c r="O37" s="2">
        <v>0.64764195999999996</v>
      </c>
      <c r="P37">
        <v>288.70596599999999</v>
      </c>
      <c r="Q37">
        <f t="shared" si="6"/>
        <v>286.41599994052689</v>
      </c>
      <c r="R37">
        <f t="shared" si="7"/>
        <v>5.243944553538765</v>
      </c>
      <c r="S37" s="20">
        <f t="shared" si="8"/>
        <v>6.2913895124167428E-5</v>
      </c>
      <c r="AV37" s="2">
        <v>0.62559940000000003</v>
      </c>
      <c r="AW37">
        <v>284.05290000000002</v>
      </c>
    </row>
    <row r="38" spans="3:49" x14ac:dyDescent="0.25">
      <c r="C38" s="2">
        <v>0.65245001999999996</v>
      </c>
      <c r="D38">
        <v>231.561341</v>
      </c>
      <c r="E38">
        <f t="shared" si="0"/>
        <v>231.54097201656452</v>
      </c>
      <c r="F38">
        <f t="shared" si="1"/>
        <v>4.1489548619464577E-4</v>
      </c>
      <c r="G38" s="20">
        <f t="shared" si="2"/>
        <v>7.7376057591228232E-9</v>
      </c>
      <c r="I38" s="2">
        <v>0.65217749999999997</v>
      </c>
      <c r="J38">
        <v>256.30354899999998</v>
      </c>
      <c r="K38">
        <f t="shared" si="3"/>
        <v>255.60820036668042</v>
      </c>
      <c r="L38">
        <f t="shared" si="4"/>
        <v>0.48350972185937185</v>
      </c>
      <c r="M38" s="20">
        <f t="shared" si="5"/>
        <v>7.3603077098827942E-6</v>
      </c>
      <c r="O38" s="2">
        <v>0.65194403000000001</v>
      </c>
      <c r="P38">
        <v>289.21308699999997</v>
      </c>
      <c r="Q38">
        <f t="shared" si="6"/>
        <v>286.54832835006414</v>
      </c>
      <c r="R38">
        <f t="shared" si="7"/>
        <v>7.1009386624078488</v>
      </c>
      <c r="S38" s="20">
        <f t="shared" si="8"/>
        <v>8.4894563395953741E-5</v>
      </c>
      <c r="AV38" s="2">
        <v>0.62905310000000003</v>
      </c>
      <c r="AW38">
        <v>284.069211</v>
      </c>
    </row>
    <row r="39" spans="3:49" x14ac:dyDescent="0.25">
      <c r="C39" s="2">
        <v>0.65675090999999997</v>
      </c>
      <c r="D39">
        <v>231.81935100000001</v>
      </c>
      <c r="E39">
        <f t="shared" si="0"/>
        <v>231.59408061099205</v>
      </c>
      <c r="F39">
        <f t="shared" si="1"/>
        <v>5.0746748163797692E-2</v>
      </c>
      <c r="G39" s="20">
        <f t="shared" si="2"/>
        <v>9.4429751482516E-7</v>
      </c>
      <c r="I39" s="2">
        <v>0.65647838000000003</v>
      </c>
      <c r="J39">
        <v>256.56155799999999</v>
      </c>
      <c r="K39">
        <f t="shared" si="3"/>
        <v>255.7020365559035</v>
      </c>
      <c r="L39">
        <f t="shared" si="4"/>
        <v>0.73877711286170988</v>
      </c>
      <c r="M39" s="20">
        <f t="shared" si="5"/>
        <v>1.1223550478665527E-5</v>
      </c>
      <c r="O39" s="2">
        <v>0.65624590000000005</v>
      </c>
      <c r="P39">
        <v>289.675725</v>
      </c>
      <c r="Q39">
        <f t="shared" si="6"/>
        <v>286.6942117918382</v>
      </c>
      <c r="R39">
        <f t="shared" si="7"/>
        <v>8.8894210104432716</v>
      </c>
      <c r="S39" s="20">
        <f t="shared" si="8"/>
        <v>1.0593739027429048E-4</v>
      </c>
      <c r="AV39" s="2">
        <v>0.63495047999999998</v>
      </c>
      <c r="AW39">
        <v>284.50552900000002</v>
      </c>
    </row>
    <row r="40" spans="3:49" x14ac:dyDescent="0.25">
      <c r="C40" s="2">
        <v>0.66105221999999997</v>
      </c>
      <c r="D40">
        <v>232.16632899999999</v>
      </c>
      <c r="E40">
        <f t="shared" si="0"/>
        <v>231.65258359308024</v>
      </c>
      <c r="F40">
        <f t="shared" si="1"/>
        <v>0.26393434313114272</v>
      </c>
      <c r="G40" s="20">
        <f t="shared" si="2"/>
        <v>4.8966316514502628E-6</v>
      </c>
      <c r="I40" s="2">
        <v>0.66077965000000005</v>
      </c>
      <c r="J40">
        <v>256.89963999999998</v>
      </c>
      <c r="K40">
        <f t="shared" si="3"/>
        <v>255.80540829063369</v>
      </c>
      <c r="L40">
        <f t="shared" si="4"/>
        <v>1.1973430337826592</v>
      </c>
      <c r="M40" s="20">
        <f t="shared" si="5"/>
        <v>1.8142268932458436E-5</v>
      </c>
      <c r="O40" s="2">
        <v>0.66090603999999997</v>
      </c>
      <c r="P40">
        <v>290.04049700000002</v>
      </c>
      <c r="Q40">
        <f t="shared" si="6"/>
        <v>286.86900922444141</v>
      </c>
      <c r="R40">
        <f t="shared" si="7"/>
        <v>10.058334710517656</v>
      </c>
      <c r="S40" s="20">
        <f t="shared" si="8"/>
        <v>1.1956630332946773E-4</v>
      </c>
      <c r="AV40" s="2">
        <v>0.63807773999999995</v>
      </c>
      <c r="AW40">
        <v>284.554462</v>
      </c>
    </row>
    <row r="41" spans="3:49" x14ac:dyDescent="0.25">
      <c r="C41" s="2">
        <v>0.66535268000000003</v>
      </c>
      <c r="D41">
        <v>232.33536899999999</v>
      </c>
      <c r="E41">
        <f t="shared" si="0"/>
        <v>231.71696110466075</v>
      </c>
      <c r="F41">
        <f t="shared" si="1"/>
        <v>0.38242832501789797</v>
      </c>
      <c r="G41" s="20">
        <f t="shared" si="2"/>
        <v>7.084666220703903E-6</v>
      </c>
      <c r="I41" s="2">
        <v>0.66508062000000001</v>
      </c>
      <c r="J41">
        <v>257.17544299999997</v>
      </c>
      <c r="K41">
        <f t="shared" si="3"/>
        <v>255.9191803961055</v>
      </c>
      <c r="L41">
        <f t="shared" si="4"/>
        <v>1.5781957299437139</v>
      </c>
      <c r="M41" s="20">
        <f t="shared" si="5"/>
        <v>2.3861726896343933E-5</v>
      </c>
      <c r="O41" s="2">
        <v>0.66484829999999995</v>
      </c>
      <c r="P41">
        <v>290.325197</v>
      </c>
      <c r="Q41">
        <f t="shared" si="6"/>
        <v>287.03175101982674</v>
      </c>
      <c r="R41">
        <f t="shared" si="7"/>
        <v>10.846786424319406</v>
      </c>
      <c r="S41" s="20">
        <f t="shared" si="8"/>
        <v>1.2868609729314975E-4</v>
      </c>
      <c r="AV41" s="2">
        <v>0.64084695000000003</v>
      </c>
      <c r="AW41">
        <v>284.75019300000002</v>
      </c>
    </row>
    <row r="42" spans="3:49" x14ac:dyDescent="0.25">
      <c r="C42" s="2">
        <v>0.66965368999999997</v>
      </c>
      <c r="D42">
        <v>232.620069</v>
      </c>
      <c r="E42">
        <f t="shared" si="0"/>
        <v>231.78777667243369</v>
      </c>
      <c r="F42">
        <f t="shared" si="1"/>
        <v>0.69271051852574128</v>
      </c>
      <c r="G42" s="20">
        <f t="shared" si="2"/>
        <v>1.2801398639317367E-5</v>
      </c>
      <c r="I42" s="2">
        <v>0.66938206</v>
      </c>
      <c r="J42">
        <v>257.54911099999998</v>
      </c>
      <c r="K42">
        <f t="shared" si="3"/>
        <v>256.04433450517729</v>
      </c>
      <c r="L42">
        <f t="shared" si="4"/>
        <v>2.2643522993708691</v>
      </c>
      <c r="M42" s="20">
        <f t="shared" si="5"/>
        <v>3.4136884853421037E-5</v>
      </c>
      <c r="O42" s="2">
        <v>0.66915038000000004</v>
      </c>
      <c r="P42">
        <v>290.83231899999998</v>
      </c>
      <c r="Q42">
        <f t="shared" si="6"/>
        <v>287.22633457126119</v>
      </c>
      <c r="R42">
        <f t="shared" si="7"/>
        <v>13.003123700306642</v>
      </c>
      <c r="S42" s="20">
        <f t="shared" si="8"/>
        <v>1.5373132190380854E-4</v>
      </c>
      <c r="AV42" s="2">
        <v>0.64355101000000003</v>
      </c>
      <c r="AW42">
        <v>284.762426</v>
      </c>
    </row>
    <row r="43" spans="3:49" x14ac:dyDescent="0.25">
      <c r="C43" s="2">
        <v>0.67395444999999998</v>
      </c>
      <c r="D43">
        <v>232.85138799999999</v>
      </c>
      <c r="E43">
        <f t="shared" si="0"/>
        <v>231.86561040604892</v>
      </c>
      <c r="F43">
        <f t="shared" si="1"/>
        <v>0.97175746473596114</v>
      </c>
      <c r="G43" s="20">
        <f t="shared" si="2"/>
        <v>1.7922567442960498E-5</v>
      </c>
      <c r="I43" s="2">
        <v>0.67368362000000004</v>
      </c>
      <c r="J43">
        <v>257.94947100000002</v>
      </c>
      <c r="K43">
        <f t="shared" si="3"/>
        <v>256.18191097164498</v>
      </c>
      <c r="L43">
        <f t="shared" si="4"/>
        <v>3.1242684538384529</v>
      </c>
      <c r="M43" s="20">
        <f t="shared" si="5"/>
        <v>4.695469896836871E-5</v>
      </c>
      <c r="O43" s="2">
        <v>0.67345219999999995</v>
      </c>
      <c r="P43">
        <v>291.28605900000002</v>
      </c>
      <c r="Q43">
        <f t="shared" si="6"/>
        <v>287.44022205668432</v>
      </c>
      <c r="R43">
        <f t="shared" si="7"/>
        <v>14.79046179457187</v>
      </c>
      <c r="S43" s="20">
        <f t="shared" si="8"/>
        <v>1.7431804015089462E-4</v>
      </c>
      <c r="AV43" s="2">
        <v>0.65055689999999999</v>
      </c>
      <c r="AW43">
        <v>285.22728799999999</v>
      </c>
    </row>
    <row r="44" spans="3:49" x14ac:dyDescent="0.25">
      <c r="C44" s="2">
        <v>0.67825511999999999</v>
      </c>
      <c r="D44">
        <v>233.06491299999999</v>
      </c>
      <c r="E44">
        <f t="shared" si="0"/>
        <v>231.9511115521961</v>
      </c>
      <c r="F44">
        <f t="shared" si="1"/>
        <v>1.2405536651300504</v>
      </c>
      <c r="G44" s="20">
        <f t="shared" si="2"/>
        <v>2.2838194217981809E-5</v>
      </c>
      <c r="I44" s="2">
        <v>0.67798513999999999</v>
      </c>
      <c r="J44">
        <v>258.34093300000001</v>
      </c>
      <c r="K44">
        <f t="shared" si="3"/>
        <v>256.33304979227648</v>
      </c>
      <c r="L44">
        <f t="shared" si="4"/>
        <v>4.0315949758581056</v>
      </c>
      <c r="M44" s="20">
        <f t="shared" si="5"/>
        <v>6.0407442324151176E-5</v>
      </c>
      <c r="O44" s="2">
        <v>0.67775395000000005</v>
      </c>
      <c r="P44">
        <v>291.72370899999999</v>
      </c>
      <c r="Q44">
        <f t="shared" si="6"/>
        <v>287.67520123834868</v>
      </c>
      <c r="R44">
        <f t="shared" si="7"/>
        <v>16.390415096150885</v>
      </c>
      <c r="S44" s="20">
        <f t="shared" si="8"/>
        <v>1.9259566128231899E-4</v>
      </c>
      <c r="AV44" s="2">
        <v>0.65368444000000003</v>
      </c>
      <c r="AW44">
        <v>285.33738699999998</v>
      </c>
    </row>
    <row r="45" spans="3:49" x14ac:dyDescent="0.25">
      <c r="C45" s="2">
        <v>0.68255694</v>
      </c>
      <c r="D45">
        <v>233.518654</v>
      </c>
      <c r="E45">
        <f t="shared" si="0"/>
        <v>232.04501554472142</v>
      </c>
      <c r="F45">
        <f t="shared" si="1"/>
        <v>2.1716102968758251</v>
      </c>
      <c r="G45" s="20">
        <f t="shared" si="2"/>
        <v>3.9823436567937964E-5</v>
      </c>
      <c r="I45" s="2">
        <v>0.68228633000000005</v>
      </c>
      <c r="J45">
        <v>258.66122100000001</v>
      </c>
      <c r="K45">
        <f t="shared" si="3"/>
        <v>256.49899044647719</v>
      </c>
      <c r="L45">
        <f t="shared" si="4"/>
        <v>4.6752409665875918</v>
      </c>
      <c r="M45" s="20">
        <f t="shared" si="5"/>
        <v>6.9878142673608006E-5</v>
      </c>
      <c r="O45" s="2">
        <v>0.68205521000000002</v>
      </c>
      <c r="P45">
        <v>292.06008700000001</v>
      </c>
      <c r="Q45">
        <f t="shared" si="6"/>
        <v>287.9331911604512</v>
      </c>
      <c r="R45">
        <f t="shared" si="7"/>
        <v>17.031269270485264</v>
      </c>
      <c r="S45" s="20">
        <f t="shared" si="8"/>
        <v>1.9966529992611416E-4</v>
      </c>
      <c r="AV45" s="2">
        <v>0.65645313000000005</v>
      </c>
      <c r="AW45">
        <v>285.42301900000001</v>
      </c>
    </row>
    <row r="46" spans="3:49" x14ac:dyDescent="0.25">
      <c r="C46" s="2">
        <v>0.68685753000000005</v>
      </c>
      <c r="D46">
        <v>233.71438499999999</v>
      </c>
      <c r="E46">
        <f t="shared" si="0"/>
        <v>232.14804501545953</v>
      </c>
      <c r="F46">
        <f t="shared" si="1"/>
        <v>2.4534209471702169</v>
      </c>
      <c r="G46" s="20">
        <f t="shared" si="2"/>
        <v>4.4916011184217298E-5</v>
      </c>
      <c r="I46" s="2">
        <v>0.68694692999999996</v>
      </c>
      <c r="J46">
        <v>259.12385799999998</v>
      </c>
      <c r="K46">
        <f t="shared" si="3"/>
        <v>256.69711096752491</v>
      </c>
      <c r="L46">
        <f t="shared" si="4"/>
        <v>5.8891011596265948</v>
      </c>
      <c r="M46" s="20">
        <f t="shared" si="5"/>
        <v>8.7706991101114363E-5</v>
      </c>
      <c r="O46" s="2">
        <v>0.68635672000000003</v>
      </c>
      <c r="P46">
        <v>292.44984699999998</v>
      </c>
      <c r="Q46">
        <f t="shared" si="6"/>
        <v>288.2163645752097</v>
      </c>
      <c r="R46">
        <f t="shared" si="7"/>
        <v>17.922373441008201</v>
      </c>
      <c r="S46" s="20">
        <f t="shared" si="8"/>
        <v>2.095524415670762E-4</v>
      </c>
      <c r="AV46" s="2">
        <v>0.65915771999999995</v>
      </c>
      <c r="AW46">
        <v>285.54535099999998</v>
      </c>
    </row>
    <row r="47" spans="3:49" x14ac:dyDescent="0.25">
      <c r="C47" s="2">
        <v>0.69115870999999995</v>
      </c>
      <c r="D47">
        <v>234.034672</v>
      </c>
      <c r="E47">
        <f t="shared" si="0"/>
        <v>232.26109110656955</v>
      </c>
      <c r="F47">
        <f t="shared" si="1"/>
        <v>3.1455891855415485</v>
      </c>
      <c r="G47" s="20">
        <f t="shared" si="2"/>
        <v>5.7430367865938256E-5</v>
      </c>
      <c r="I47" s="2">
        <v>0.69088936999999995</v>
      </c>
      <c r="J47">
        <v>259.44414599999999</v>
      </c>
      <c r="K47">
        <f t="shared" si="3"/>
        <v>256.88095369821963</v>
      </c>
      <c r="L47">
        <f t="shared" si="4"/>
        <v>6.5699547759061074</v>
      </c>
      <c r="M47" s="20">
        <f t="shared" si="5"/>
        <v>9.7605575920829552E-5</v>
      </c>
      <c r="O47" s="2">
        <v>0.69065858999999996</v>
      </c>
      <c r="P47">
        <v>292.91418700000003</v>
      </c>
      <c r="Q47">
        <f t="shared" si="6"/>
        <v>288.52706969117509</v>
      </c>
      <c r="R47">
        <f t="shared" si="7"/>
        <v>19.246798281391388</v>
      </c>
      <c r="S47" s="20">
        <f t="shared" si="8"/>
        <v>2.2432500239174757E-4</v>
      </c>
      <c r="AV47" s="2">
        <v>0.66609434999999995</v>
      </c>
      <c r="AW47">
        <v>286.07137899999998</v>
      </c>
    </row>
    <row r="48" spans="3:49" x14ac:dyDescent="0.25">
      <c r="C48" s="2">
        <v>0.69545946999999997</v>
      </c>
      <c r="D48">
        <v>234.26599100000001</v>
      </c>
      <c r="E48">
        <f t="shared" si="0"/>
        <v>232.38506068102723</v>
      </c>
      <c r="F48">
        <f t="shared" si="1"/>
        <v>3.5378988648310705</v>
      </c>
      <c r="G48" s="20">
        <f t="shared" si="2"/>
        <v>6.4465435791164345E-5</v>
      </c>
      <c r="I48" s="2">
        <v>0.69554981000000005</v>
      </c>
      <c r="J48">
        <v>259.871196</v>
      </c>
      <c r="K48">
        <f t="shared" si="3"/>
        <v>257.11933216099175</v>
      </c>
      <c r="L48">
        <f t="shared" si="4"/>
        <v>7.5727545884412315</v>
      </c>
      <c r="M48" s="20">
        <f t="shared" si="5"/>
        <v>1.1213407178868667E-4</v>
      </c>
      <c r="O48" s="2">
        <v>0.69496049999999998</v>
      </c>
      <c r="P48">
        <v>293.38572199999999</v>
      </c>
      <c r="Q48">
        <f t="shared" si="6"/>
        <v>288.867851874351</v>
      </c>
      <c r="R48">
        <f t="shared" si="7"/>
        <v>20.411150472231558</v>
      </c>
      <c r="S48" s="20">
        <f t="shared" si="8"/>
        <v>2.3713165662824734E-4</v>
      </c>
      <c r="AV48" s="2">
        <v>0.66906604000000003</v>
      </c>
      <c r="AW48">
        <v>286.08361200000002</v>
      </c>
    </row>
    <row r="49" spans="3:49" x14ac:dyDescent="0.25">
      <c r="C49" s="2">
        <v>0.69976052</v>
      </c>
      <c r="D49">
        <v>234.55958799999999</v>
      </c>
      <c r="E49">
        <f t="shared" si="0"/>
        <v>232.52099997952843</v>
      </c>
      <c r="F49">
        <f t="shared" si="1"/>
        <v>4.1558411172101728</v>
      </c>
      <c r="G49" s="20">
        <f t="shared" si="2"/>
        <v>7.5535751675491735E-5</v>
      </c>
      <c r="I49" s="2">
        <v>0.69949225000000004</v>
      </c>
      <c r="J49">
        <v>260.19148300000001</v>
      </c>
      <c r="K49">
        <f t="shared" si="3"/>
        <v>257.3404187716605</v>
      </c>
      <c r="L49">
        <f t="shared" si="4"/>
        <v>8.1285672341171651</v>
      </c>
      <c r="M49" s="20">
        <f t="shared" si="5"/>
        <v>1.2006815837161609E-4</v>
      </c>
      <c r="O49" s="2">
        <v>0.69926222999999998</v>
      </c>
      <c r="P49">
        <v>293.81996500000002</v>
      </c>
      <c r="Q49">
        <f t="shared" si="6"/>
        <v>289.24151289530272</v>
      </c>
      <c r="R49">
        <f t="shared" si="7"/>
        <v>20.962223675007188</v>
      </c>
      <c r="S49" s="20">
        <f t="shared" si="8"/>
        <v>2.4281457142995205E-4</v>
      </c>
      <c r="AV49" s="2">
        <v>0.67225526999999996</v>
      </c>
      <c r="AW49">
        <v>286.20594399999999</v>
      </c>
    </row>
    <row r="50" spans="3:49" x14ac:dyDescent="0.25">
      <c r="C50" s="2">
        <v>0.70406234000000001</v>
      </c>
      <c r="D50">
        <v>235.013329</v>
      </c>
      <c r="E50">
        <f t="shared" si="0"/>
        <v>232.67006019379934</v>
      </c>
      <c r="F50">
        <f t="shared" si="1"/>
        <v>5.4909086981130422</v>
      </c>
      <c r="G50" s="20">
        <f t="shared" si="2"/>
        <v>9.9416674907493483E-5</v>
      </c>
      <c r="I50" s="2">
        <v>0.70379424000000002</v>
      </c>
      <c r="J50">
        <v>260.68081100000001</v>
      </c>
      <c r="K50">
        <f t="shared" si="3"/>
        <v>257.60391084885578</v>
      </c>
      <c r="L50">
        <f t="shared" si="4"/>
        <v>9.4673145401113832</v>
      </c>
      <c r="M50" s="20">
        <f t="shared" si="5"/>
        <v>1.3931846454221981E-4</v>
      </c>
      <c r="O50" s="2">
        <v>0.70356421999999996</v>
      </c>
      <c r="P50">
        <v>294.31099699999999</v>
      </c>
      <c r="Q50">
        <f t="shared" si="6"/>
        <v>289.65120051393308</v>
      </c>
      <c r="R50">
        <f t="shared" si="7"/>
        <v>21.713703291561519</v>
      </c>
      <c r="S50" s="20">
        <f t="shared" si="8"/>
        <v>2.5068071182990907E-4</v>
      </c>
      <c r="AV50" s="2">
        <v>0.67900192000000004</v>
      </c>
      <c r="AW50">
        <v>286.76867099999998</v>
      </c>
    </row>
    <row r="51" spans="3:49" x14ac:dyDescent="0.25">
      <c r="C51" s="2">
        <v>0.70836326999999999</v>
      </c>
      <c r="D51">
        <v>235.280235</v>
      </c>
      <c r="E51">
        <f t="shared" si="0"/>
        <v>232.83343295388957</v>
      </c>
      <c r="F51">
        <f t="shared" si="1"/>
        <v>5.9868402528502092</v>
      </c>
      <c r="G51" s="20">
        <f t="shared" si="2"/>
        <v>1.0815006366850863E-4</v>
      </c>
      <c r="I51" s="2">
        <v>0.70809593000000004</v>
      </c>
      <c r="J51">
        <v>261.10786100000001</v>
      </c>
      <c r="K51">
        <f t="shared" si="3"/>
        <v>257.8927461063148</v>
      </c>
      <c r="L51">
        <f t="shared" si="4"/>
        <v>10.336963779596465</v>
      </c>
      <c r="M51" s="20">
        <f t="shared" si="5"/>
        <v>1.516188158491449E-4</v>
      </c>
      <c r="O51" s="2">
        <v>0.70786625999999997</v>
      </c>
      <c r="P51">
        <v>294.80922099999998</v>
      </c>
      <c r="Q51">
        <f t="shared" si="6"/>
        <v>290.10033176871173</v>
      </c>
      <c r="R51">
        <f t="shared" si="7"/>
        <v>22.173637792542479</v>
      </c>
      <c r="S51" s="20">
        <f t="shared" si="8"/>
        <v>2.5512606028912905E-4</v>
      </c>
      <c r="AV51" s="2">
        <v>0.68284769000000001</v>
      </c>
      <c r="AW51">
        <v>287.03394400000002</v>
      </c>
    </row>
    <row r="52" spans="3:49" x14ac:dyDescent="0.25">
      <c r="C52" s="2">
        <v>0.71266470999999998</v>
      </c>
      <c r="D52">
        <v>235.65390400000001</v>
      </c>
      <c r="E52">
        <f t="shared" si="0"/>
        <v>233.01255330577956</v>
      </c>
      <c r="F52">
        <f t="shared" si="1"/>
        <v>6.9767334898588489</v>
      </c>
      <c r="G52" s="20">
        <f t="shared" si="2"/>
        <v>1.2563274685952098E-4</v>
      </c>
      <c r="I52" s="2">
        <v>0.71239757999999997</v>
      </c>
      <c r="J52">
        <v>261.52601399999998</v>
      </c>
      <c r="K52">
        <f t="shared" si="3"/>
        <v>258.2093839248638</v>
      </c>
      <c r="L52">
        <f t="shared" si="4"/>
        <v>11.000035055297786</v>
      </c>
      <c r="M52" s="20">
        <f t="shared" si="5"/>
        <v>1.6082896974785037E-4</v>
      </c>
      <c r="O52" s="2">
        <v>0.71216884999999996</v>
      </c>
      <c r="P52">
        <v>295.42310600000002</v>
      </c>
      <c r="Q52">
        <f t="shared" si="6"/>
        <v>290.59276818725829</v>
      </c>
      <c r="R52">
        <f t="shared" si="7"/>
        <v>23.332163385202577</v>
      </c>
      <c r="S52" s="20">
        <f t="shared" si="8"/>
        <v>2.6734132069151538E-4</v>
      </c>
      <c r="AV52" s="2">
        <v>0.68669301999999999</v>
      </c>
      <c r="AW52">
        <v>287.20520900000002</v>
      </c>
    </row>
    <row r="53" spans="3:49" x14ac:dyDescent="0.25">
      <c r="C53" s="2">
        <v>0.71696559000000004</v>
      </c>
      <c r="D53">
        <v>235.911913</v>
      </c>
      <c r="E53">
        <f t="shared" si="0"/>
        <v>233.2089120213225</v>
      </c>
      <c r="F53">
        <f t="shared" si="1"/>
        <v>7.3062142907314902</v>
      </c>
      <c r="G53" s="20">
        <f t="shared" si="2"/>
        <v>1.3127821450064584E-4</v>
      </c>
      <c r="I53" s="2">
        <v>0.71669974999999997</v>
      </c>
      <c r="J53">
        <v>262.05092999999999</v>
      </c>
      <c r="K53">
        <f t="shared" si="3"/>
        <v>258.55658406256015</v>
      </c>
      <c r="L53">
        <f t="shared" si="4"/>
        <v>12.210453530502354</v>
      </c>
      <c r="M53" s="20">
        <f t="shared" si="5"/>
        <v>1.7781172063100262E-4</v>
      </c>
      <c r="O53" s="2">
        <v>0.71647028000000001</v>
      </c>
      <c r="P53">
        <v>295.79677500000003</v>
      </c>
      <c r="Q53">
        <f t="shared" si="6"/>
        <v>291.13252107804544</v>
      </c>
      <c r="R53">
        <f t="shared" si="7"/>
        <v>21.755264648468703</v>
      </c>
      <c r="S53" s="20">
        <f t="shared" si="8"/>
        <v>2.4864372382763444E-4</v>
      </c>
      <c r="AV53" s="2">
        <v>0.69356474999999995</v>
      </c>
      <c r="AW53">
        <v>287.60052899999999</v>
      </c>
    </row>
    <row r="54" spans="3:49" x14ac:dyDescent="0.25">
      <c r="C54" s="2">
        <v>0.72126732999999998</v>
      </c>
      <c r="D54">
        <v>236.34786</v>
      </c>
      <c r="E54">
        <f t="shared" si="0"/>
        <v>233.42437637940535</v>
      </c>
      <c r="F54">
        <f t="shared" si="1"/>
        <v>8.5467564798852163</v>
      </c>
      <c r="G54" s="20">
        <f t="shared" si="2"/>
        <v>1.5300230768709302E-4</v>
      </c>
      <c r="I54" s="2">
        <v>0.72100134999999999</v>
      </c>
      <c r="J54">
        <v>262.46018600000002</v>
      </c>
      <c r="K54">
        <f t="shared" si="3"/>
        <v>258.93727760471984</v>
      </c>
      <c r="L54">
        <f t="shared" si="4"/>
        <v>12.410883561535593</v>
      </c>
      <c r="M54" s="20">
        <f t="shared" si="5"/>
        <v>1.8016724454961297E-4</v>
      </c>
      <c r="O54" s="2">
        <v>0.72077232000000002</v>
      </c>
      <c r="P54">
        <v>296.29500000000002</v>
      </c>
      <c r="Q54">
        <f t="shared" si="6"/>
        <v>291.72449496108248</v>
      </c>
      <c r="R54">
        <f t="shared" si="7"/>
        <v>20.889516310770542</v>
      </c>
      <c r="S54" s="20">
        <f t="shared" si="8"/>
        <v>2.3794672875669291E-4</v>
      </c>
      <c r="AV54" s="2">
        <v>0.69633402</v>
      </c>
      <c r="AW54">
        <v>287.808493</v>
      </c>
    </row>
    <row r="55" spans="3:49" x14ac:dyDescent="0.25">
      <c r="C55" s="2">
        <v>0.72556889000000002</v>
      </c>
      <c r="D55">
        <v>236.74821900000001</v>
      </c>
      <c r="E55">
        <f t="shared" si="0"/>
        <v>233.6618006557843</v>
      </c>
      <c r="F55">
        <f t="shared" si="1"/>
        <v>9.5259781955111915</v>
      </c>
      <c r="G55" s="20">
        <f t="shared" si="2"/>
        <v>1.6995585939647213E-4</v>
      </c>
      <c r="I55" s="2">
        <v>0.72530309000000004</v>
      </c>
      <c r="J55">
        <v>262.89613300000002</v>
      </c>
      <c r="K55">
        <f t="shared" si="3"/>
        <v>259.35489238678349</v>
      </c>
      <c r="L55">
        <f t="shared" si="4"/>
        <v>12.540385080694186</v>
      </c>
      <c r="M55" s="20">
        <f t="shared" si="5"/>
        <v>1.8144394366336795E-4</v>
      </c>
      <c r="O55" s="2">
        <v>0.72507485999999999</v>
      </c>
      <c r="P55">
        <v>296.89998700000001</v>
      </c>
      <c r="Q55">
        <f t="shared" si="6"/>
        <v>292.37393140584254</v>
      </c>
      <c r="R55">
        <f t="shared" si="7"/>
        <v>20.485179241404122</v>
      </c>
      <c r="S55" s="20">
        <f t="shared" si="8"/>
        <v>2.3239105692383222E-4</v>
      </c>
      <c r="AV55" s="2">
        <v>0.70294920000000005</v>
      </c>
      <c r="AW55">
        <v>288.31005499999998</v>
      </c>
    </row>
    <row r="56" spans="3:49" x14ac:dyDescent="0.25">
      <c r="C56" s="2">
        <v>0.72987038000000004</v>
      </c>
      <c r="D56">
        <v>237.130785</v>
      </c>
      <c r="E56">
        <f t="shared" si="0"/>
        <v>233.92591246467401</v>
      </c>
      <c r="F56">
        <f t="shared" si="1"/>
        <v>10.271207967686838</v>
      </c>
      <c r="G56" s="20">
        <f t="shared" si="2"/>
        <v>1.8266092170104561E-4</v>
      </c>
      <c r="I56" s="2">
        <v>0.72960541999999995</v>
      </c>
      <c r="J56">
        <v>263.456636</v>
      </c>
      <c r="K56">
        <f t="shared" si="3"/>
        <v>259.81325546244091</v>
      </c>
      <c r="L56">
        <f t="shared" si="4"/>
        <v>13.274221741464411</v>
      </c>
      <c r="M56" s="20">
        <f t="shared" si="5"/>
        <v>1.9124530571769074E-4</v>
      </c>
      <c r="O56" s="2">
        <v>0.72937660000000004</v>
      </c>
      <c r="P56">
        <v>297.33593400000001</v>
      </c>
      <c r="Q56">
        <f t="shared" si="6"/>
        <v>293.08648882528081</v>
      </c>
      <c r="R56">
        <f t="shared" si="7"/>
        <v>18.057784292944284</v>
      </c>
      <c r="S56" s="20">
        <f t="shared" si="8"/>
        <v>2.0425357395327214E-4</v>
      </c>
      <c r="AV56" s="2">
        <v>0.70529459000000005</v>
      </c>
      <c r="AW56">
        <v>288.334521</v>
      </c>
    </row>
    <row r="57" spans="3:49" x14ac:dyDescent="0.25">
      <c r="C57" s="2">
        <v>0.73417266000000003</v>
      </c>
      <c r="D57">
        <v>237.682391</v>
      </c>
      <c r="E57">
        <f t="shared" si="0"/>
        <v>234.22340452866729</v>
      </c>
      <c r="F57">
        <f t="shared" si="1"/>
        <v>11.964587408862695</v>
      </c>
      <c r="G57" s="20">
        <f t="shared" si="2"/>
        <v>2.1178915202926227E-4</v>
      </c>
      <c r="I57" s="2">
        <v>0.73390710999999997</v>
      </c>
      <c r="J57">
        <v>263.88368600000001</v>
      </c>
      <c r="K57">
        <f t="shared" si="3"/>
        <v>260.316474147294</v>
      </c>
      <c r="L57">
        <f t="shared" si="4"/>
        <v>12.72500040208624</v>
      </c>
      <c r="M57" s="20">
        <f t="shared" si="5"/>
        <v>1.8273962154096549E-4</v>
      </c>
      <c r="O57" s="2">
        <v>0.73367943999999996</v>
      </c>
      <c r="P57">
        <v>298.003199</v>
      </c>
      <c r="Q57">
        <f t="shared" si="6"/>
        <v>293.86907359585763</v>
      </c>
      <c r="R57">
        <f t="shared" si="7"/>
        <v>17.090992857175287</v>
      </c>
      <c r="S57" s="20">
        <f t="shared" si="8"/>
        <v>1.9245333456723005E-4</v>
      </c>
      <c r="AV57" s="2">
        <v>0.70995397999999998</v>
      </c>
      <c r="AW57">
        <v>288.542486</v>
      </c>
    </row>
    <row r="58" spans="3:49" x14ac:dyDescent="0.25">
      <c r="C58" s="2">
        <v>0.73847443999999995</v>
      </c>
      <c r="D58">
        <v>238.12723500000001</v>
      </c>
      <c r="E58">
        <f t="shared" si="0"/>
        <v>234.56277456086519</v>
      </c>
      <c r="F58">
        <f t="shared" si="1"/>
        <v>12.70537822215719</v>
      </c>
      <c r="G58" s="20">
        <f t="shared" si="2"/>
        <v>2.2406264557880875E-4</v>
      </c>
      <c r="I58" s="2">
        <v>0.73820936000000004</v>
      </c>
      <c r="J58">
        <v>264.42639500000001</v>
      </c>
      <c r="K58">
        <f t="shared" si="3"/>
        <v>260.86946793278452</v>
      </c>
      <c r="L58">
        <f t="shared" si="4"/>
        <v>12.651730161490237</v>
      </c>
      <c r="M58" s="20">
        <f t="shared" si="5"/>
        <v>1.8094238575499575E-4</v>
      </c>
      <c r="O58" s="2">
        <v>0.73798160000000002</v>
      </c>
      <c r="P58">
        <v>298.52811500000001</v>
      </c>
      <c r="Q58">
        <f t="shared" si="6"/>
        <v>294.72879446388481</v>
      </c>
      <c r="R58">
        <f t="shared" si="7"/>
        <v>14.434836536146719</v>
      </c>
      <c r="S58" s="20">
        <f t="shared" si="8"/>
        <v>1.6197254003025871E-4</v>
      </c>
      <c r="AV58" s="2">
        <v>0.71272323999999998</v>
      </c>
      <c r="AW58">
        <v>288.75045</v>
      </c>
    </row>
    <row r="59" spans="3:49" x14ac:dyDescent="0.25">
      <c r="C59" s="2">
        <v>0.74277625999999997</v>
      </c>
      <c r="D59">
        <v>238.580975</v>
      </c>
      <c r="E59">
        <f t="shared" si="0"/>
        <v>234.95464382438337</v>
      </c>
      <c r="F59">
        <f t="shared" si="1"/>
        <v>13.150277795249071</v>
      </c>
      <c r="G59" s="20">
        <f t="shared" si="2"/>
        <v>2.3102730348202488E-4</v>
      </c>
      <c r="I59" s="2">
        <v>0.74287048</v>
      </c>
      <c r="J59">
        <v>264.99579499999999</v>
      </c>
      <c r="K59">
        <f t="shared" si="3"/>
        <v>261.53098982586346</v>
      </c>
      <c r="L59">
        <f t="shared" si="4"/>
        <v>12.004874894723265</v>
      </c>
      <c r="M59" s="20">
        <f t="shared" si="5"/>
        <v>1.7095416003829435E-4</v>
      </c>
      <c r="O59" s="2">
        <v>0.74228362999999997</v>
      </c>
      <c r="P59">
        <v>299.02634</v>
      </c>
      <c r="Q59">
        <f t="shared" si="6"/>
        <v>295.67413842438327</v>
      </c>
      <c r="R59">
        <f t="shared" si="7"/>
        <v>11.237255403567302</v>
      </c>
      <c r="S59" s="20">
        <f t="shared" si="8"/>
        <v>1.2567282025445934E-4</v>
      </c>
      <c r="AV59" s="2">
        <v>0.71565555999999997</v>
      </c>
      <c r="AW59">
        <v>288.90423900000002</v>
      </c>
    </row>
    <row r="60" spans="3:49" x14ac:dyDescent="0.25">
      <c r="C60" s="2">
        <v>0.74707919</v>
      </c>
      <c r="D60">
        <v>239.26603499999999</v>
      </c>
      <c r="E60">
        <f t="shared" si="0"/>
        <v>235.41178603362135</v>
      </c>
      <c r="F60">
        <f t="shared" si="1"/>
        <v>14.855235094830769</v>
      </c>
      <c r="G60" s="20">
        <f t="shared" si="2"/>
        <v>2.5948808664385159E-4</v>
      </c>
      <c r="I60" s="2">
        <v>0.74717268000000003</v>
      </c>
      <c r="J60">
        <v>265.529608</v>
      </c>
      <c r="K60">
        <f t="shared" si="3"/>
        <v>262.20579082864163</v>
      </c>
      <c r="L60">
        <f t="shared" si="4"/>
        <v>11.047760588616763</v>
      </c>
      <c r="M60" s="20">
        <f t="shared" si="5"/>
        <v>1.5669254903786118E-4</v>
      </c>
      <c r="O60" s="2">
        <v>0.74658579000000003</v>
      </c>
      <c r="P60">
        <v>299.54955200000001</v>
      </c>
      <c r="Q60">
        <f t="shared" si="6"/>
        <v>296.71472851229061</v>
      </c>
      <c r="R60">
        <f t="shared" si="7"/>
        <v>8.0362242064688871</v>
      </c>
      <c r="S60" s="20">
        <f t="shared" si="8"/>
        <v>8.9560126024480378E-5</v>
      </c>
      <c r="AV60" s="2">
        <v>0.72409456000000005</v>
      </c>
      <c r="AW60">
        <v>289.53337499999998</v>
      </c>
    </row>
    <row r="61" spans="3:49" x14ac:dyDescent="0.25">
      <c r="C61" s="2">
        <v>0.75138126999999999</v>
      </c>
      <c r="D61">
        <v>239.773156</v>
      </c>
      <c r="E61">
        <f t="shared" si="0"/>
        <v>235.94879264203104</v>
      </c>
      <c r="F61">
        <f t="shared" si="1"/>
        <v>14.625755093775641</v>
      </c>
      <c r="G61" s="20">
        <f t="shared" si="2"/>
        <v>2.5440004135135241E-4</v>
      </c>
      <c r="I61" s="2">
        <v>0.75183396999999996</v>
      </c>
      <c r="J61">
        <v>266.13459499999999</v>
      </c>
      <c r="K61">
        <f t="shared" si="3"/>
        <v>263.0149730589124</v>
      </c>
      <c r="L61">
        <f t="shared" si="4"/>
        <v>9.7320410553150847</v>
      </c>
      <c r="M61" s="20">
        <f t="shared" si="5"/>
        <v>1.3740459852235645E-4</v>
      </c>
      <c r="O61" s="2">
        <v>0.75088847000000003</v>
      </c>
      <c r="P61">
        <v>300.18293399999999</v>
      </c>
      <c r="Q61">
        <f t="shared" si="6"/>
        <v>297.86215203602228</v>
      </c>
      <c r="R61">
        <f t="shared" si="7"/>
        <v>5.3860289243242301</v>
      </c>
      <c r="S61" s="20">
        <f t="shared" si="8"/>
        <v>5.9771848245513618E-5</v>
      </c>
      <c r="AV61" s="2">
        <v>0.72722246000000001</v>
      </c>
      <c r="AW61">
        <v>289.71687300000002</v>
      </c>
    </row>
    <row r="62" spans="3:49" x14ac:dyDescent="0.25">
      <c r="C62" s="2">
        <v>0.75568427999999999</v>
      </c>
      <c r="D62">
        <v>240.476009</v>
      </c>
      <c r="E62">
        <f t="shared" si="0"/>
        <v>236.58292053679079</v>
      </c>
      <c r="F62">
        <f t="shared" si="1"/>
        <v>15.15613778237265</v>
      </c>
      <c r="G62" s="20">
        <f t="shared" si="2"/>
        <v>2.6208673071381603E-4</v>
      </c>
      <c r="I62" s="2">
        <v>0.75613613000000002</v>
      </c>
      <c r="J62">
        <v>266.65951100000001</v>
      </c>
      <c r="K62">
        <f t="shared" si="3"/>
        <v>263.84311062304243</v>
      </c>
      <c r="L62">
        <f t="shared" si="4"/>
        <v>7.9321110833267667</v>
      </c>
      <c r="M62" s="20">
        <f t="shared" si="5"/>
        <v>1.1155129870828355E-4</v>
      </c>
      <c r="O62" s="2">
        <v>0.75519117999999996</v>
      </c>
      <c r="P62">
        <v>300.823509</v>
      </c>
      <c r="Q62">
        <f t="shared" si="6"/>
        <v>299.13085140650401</v>
      </c>
      <c r="R62">
        <f t="shared" si="7"/>
        <v>2.8650897288196502</v>
      </c>
      <c r="S62" s="20">
        <f t="shared" si="8"/>
        <v>3.1660274944976236E-5</v>
      </c>
      <c r="AV62" s="2">
        <v>0.73031756000000003</v>
      </c>
      <c r="AW62">
        <v>289.76172800000001</v>
      </c>
    </row>
    <row r="63" spans="3:49" x14ac:dyDescent="0.25">
      <c r="C63" s="2">
        <v>0.75998745999999995</v>
      </c>
      <c r="D63">
        <v>241.21445</v>
      </c>
      <c r="E63">
        <f t="shared" si="0"/>
        <v>237.33347974348101</v>
      </c>
      <c r="F63">
        <f t="shared" si="1"/>
        <v>15.061930131985093</v>
      </c>
      <c r="G63" s="20">
        <f t="shared" si="2"/>
        <v>2.588653885448849E-4</v>
      </c>
      <c r="I63" s="2">
        <v>0.76007959000000003</v>
      </c>
      <c r="J63">
        <v>267.19332300000002</v>
      </c>
      <c r="K63">
        <f t="shared" si="3"/>
        <v>264.6806697369654</v>
      </c>
      <c r="L63">
        <f t="shared" si="4"/>
        <v>6.3134264202385326</v>
      </c>
      <c r="M63" s="20">
        <f t="shared" si="5"/>
        <v>8.8432910959776169E-5</v>
      </c>
      <c r="O63" s="2">
        <v>0.75949359999999999</v>
      </c>
      <c r="P63">
        <v>301.40180500000002</v>
      </c>
      <c r="Q63">
        <f t="shared" si="6"/>
        <v>300.53883105289907</v>
      </c>
      <c r="R63">
        <f t="shared" si="7"/>
        <v>0.7447240333750007</v>
      </c>
      <c r="S63" s="20">
        <f t="shared" si="8"/>
        <v>8.1979199212426661E-6</v>
      </c>
      <c r="AV63" s="2">
        <v>0.73696536000000001</v>
      </c>
      <c r="AW63">
        <v>290.36523299999999</v>
      </c>
    </row>
    <row r="64" spans="3:49" x14ac:dyDescent="0.25">
      <c r="C64" s="2">
        <v>0.76357268</v>
      </c>
      <c r="D64">
        <v>241.85332199999999</v>
      </c>
      <c r="E64">
        <f t="shared" si="0"/>
        <v>238.06340808496489</v>
      </c>
      <c r="F64">
        <f t="shared" si="1"/>
        <v>14.363447483376683</v>
      </c>
      <c r="G64" s="20">
        <f t="shared" si="2"/>
        <v>2.4555827660040658E-4</v>
      </c>
      <c r="I64" s="2">
        <v>0.76402334999999999</v>
      </c>
      <c r="J64">
        <v>267.78941400000002</v>
      </c>
      <c r="K64">
        <f t="shared" si="3"/>
        <v>265.60476757979961</v>
      </c>
      <c r="L64">
        <f t="shared" si="4"/>
        <v>4.77267998129446</v>
      </c>
      <c r="M64" s="20">
        <f t="shared" si="5"/>
        <v>6.6554205776102484E-5</v>
      </c>
      <c r="O64" s="2">
        <v>0.76307839</v>
      </c>
      <c r="P64">
        <v>301.951708</v>
      </c>
      <c r="Q64">
        <f t="shared" si="6"/>
        <v>301.83417310501375</v>
      </c>
      <c r="R64">
        <f t="shared" si="7"/>
        <v>1.3814451539428717E-2</v>
      </c>
      <c r="S64" s="20">
        <f t="shared" si="8"/>
        <v>1.515160591887179E-7</v>
      </c>
      <c r="AV64" s="2">
        <v>0.74009285000000002</v>
      </c>
      <c r="AW64">
        <v>290.463098</v>
      </c>
    </row>
    <row r="65" spans="3:49" x14ac:dyDescent="0.25">
      <c r="C65" s="2">
        <v>0.76715807000000003</v>
      </c>
      <c r="D65">
        <v>242.527781</v>
      </c>
      <c r="E65">
        <f t="shared" si="0"/>
        <v>238.90338415611183</v>
      </c>
      <c r="F65">
        <f t="shared" si="1"/>
        <v>13.136252481986585</v>
      </c>
      <c r="G65" s="20">
        <f t="shared" si="2"/>
        <v>2.2333073779196266E-4</v>
      </c>
      <c r="I65" s="2">
        <v>0.76760823</v>
      </c>
      <c r="J65">
        <v>268.35711099999997</v>
      </c>
      <c r="K65">
        <f t="shared" si="3"/>
        <v>266.53117853870287</v>
      </c>
      <c r="L65">
        <f t="shared" si="4"/>
        <v>3.3340293532184853</v>
      </c>
      <c r="M65" s="20">
        <f t="shared" si="5"/>
        <v>4.6295971652660312E-5</v>
      </c>
      <c r="O65" s="2">
        <v>0.76702296000000003</v>
      </c>
      <c r="P65">
        <v>302.71683999999999</v>
      </c>
      <c r="Q65">
        <f t="shared" si="6"/>
        <v>303.40699828496133</v>
      </c>
      <c r="R65">
        <f t="shared" si="7"/>
        <v>0.47631845830078079</v>
      </c>
      <c r="S65" s="20">
        <f t="shared" si="8"/>
        <v>5.1978560646814623E-6</v>
      </c>
      <c r="AV65" s="2">
        <v>0.74563237999999998</v>
      </c>
      <c r="AW65">
        <v>291.08699200000001</v>
      </c>
    </row>
    <row r="66" spans="3:49" x14ac:dyDescent="0.25">
      <c r="C66" s="2">
        <v>0.77110318</v>
      </c>
      <c r="D66">
        <v>243.406868</v>
      </c>
      <c r="E66">
        <f t="shared" si="0"/>
        <v>239.97323879627615</v>
      </c>
      <c r="F66">
        <f t="shared" si="1"/>
        <v>11.789809508665305</v>
      </c>
      <c r="G66" s="20">
        <f t="shared" si="2"/>
        <v>1.9899452687245311E-4</v>
      </c>
      <c r="I66" s="2">
        <v>0.77119391000000004</v>
      </c>
      <c r="J66">
        <v>269.09384799999998</v>
      </c>
      <c r="K66">
        <f t="shared" si="3"/>
        <v>267.55260349350249</v>
      </c>
      <c r="L66">
        <f t="shared" si="4"/>
        <v>2.3754346288086969</v>
      </c>
      <c r="M66" s="20">
        <f t="shared" si="5"/>
        <v>3.2804660317515117E-5</v>
      </c>
      <c r="O66" s="2">
        <v>0.77024941999999996</v>
      </c>
      <c r="P66">
        <v>303.35400800000002</v>
      </c>
      <c r="Q66">
        <f t="shared" si="6"/>
        <v>304.82414752477928</v>
      </c>
      <c r="R66">
        <f t="shared" si="7"/>
        <v>2.161310222318177</v>
      </c>
      <c r="S66" s="20">
        <f t="shared" si="8"/>
        <v>2.3486463799115905E-5</v>
      </c>
      <c r="AV66" s="2">
        <v>0.74911890999999997</v>
      </c>
      <c r="AW66">
        <v>291.24602299999998</v>
      </c>
    </row>
    <row r="67" spans="3:49" x14ac:dyDescent="0.25">
      <c r="C67" s="2">
        <v>0.77465342000000004</v>
      </c>
      <c r="D67">
        <v>244.37125700000001</v>
      </c>
      <c r="E67">
        <f t="shared" si="0"/>
        <v>241.08455185961228</v>
      </c>
      <c r="F67">
        <f t="shared" si="1"/>
        <v>10.802430679851183</v>
      </c>
      <c r="G67" s="20">
        <f t="shared" si="2"/>
        <v>1.8089278392044772E-4</v>
      </c>
      <c r="I67" s="2">
        <v>0.77442056000000004</v>
      </c>
      <c r="J67">
        <v>269.76830699999999</v>
      </c>
      <c r="K67">
        <f t="shared" si="3"/>
        <v>268.56448339404812</v>
      </c>
      <c r="L67">
        <f t="shared" si="4"/>
        <v>1.4491912742469586</v>
      </c>
      <c r="M67" s="20">
        <f t="shared" si="5"/>
        <v>1.9913328474985676E-5</v>
      </c>
      <c r="O67" s="2">
        <v>0.77347630999999994</v>
      </c>
      <c r="P67">
        <v>304.08014500000002</v>
      </c>
      <c r="Q67">
        <f t="shared" si="6"/>
        <v>306.37483706703495</v>
      </c>
      <c r="R67">
        <f t="shared" si="7"/>
        <v>5.2656116825130397</v>
      </c>
      <c r="S67" s="20">
        <f t="shared" si="8"/>
        <v>5.69472427109368E-5</v>
      </c>
      <c r="AV67" s="2">
        <v>0.75501615</v>
      </c>
      <c r="AW67">
        <v>291.65357599999999</v>
      </c>
    </row>
    <row r="68" spans="3:49" x14ac:dyDescent="0.25">
      <c r="C68" s="2">
        <v>0.77792304999999995</v>
      </c>
      <c r="D68">
        <v>245.29092199999999</v>
      </c>
      <c r="E68">
        <f t="shared" ref="E68:E88" si="9">IF(C68&lt;F$1,$W$5+D$1^2*$W$4/((-$W$6*(C68/E$1-1)^$W$7+1)),$W$5+20*10^4*(C68-F$1)^4+D$1^2*$W$4/((-$W$6*(C68/E$1-1)^$W$7+1)))</f>
        <v>242.24866280661035</v>
      </c>
      <c r="F68">
        <f t="shared" ref="F68:F88" si="10">(E68-D68)^2</f>
        <v>9.2553409997637832</v>
      </c>
      <c r="G68" s="20">
        <f t="shared" ref="G68:G88" si="11">((E68-D68)/D68)^2</f>
        <v>1.5382590294609857E-4</v>
      </c>
      <c r="I68" s="2">
        <v>0.77764717999999999</v>
      </c>
      <c r="J68">
        <v>270.43936000000002</v>
      </c>
      <c r="K68">
        <f t="shared" ref="K68:K89" si="12">IF(I68&lt;L$1,$W$5+J$1^2*$W$4/((-$W$6*(I68/K$1-1)^$W$7+1)),$W$5+20*10^4*(I68-L$1)^4+J$1^2*$W$4/((-$W$6*(I68/K$1-1)^$W$7+1)))</f>
        <v>269.67650938514487</v>
      </c>
      <c r="L68">
        <f t="shared" ref="L68:L89" si="13">(K68-J68)^2</f>
        <v>0.58194106058488604</v>
      </c>
      <c r="M68" s="20">
        <f t="shared" ref="M68:M89" si="14">((K68-J68)/J68)^2</f>
        <v>7.9568139301620756E-6</v>
      </c>
      <c r="O68" s="2">
        <v>0.77670391999999999</v>
      </c>
      <c r="P68">
        <v>304.955826</v>
      </c>
      <c r="Q68">
        <f t="shared" ref="Q68:Q100" si="15">IF(O68&lt;R$1,$W$5+P$1^2*$W$4/((-$W$6*(O68/Q$1-1)^$W$7+1)),$W$5+20*10^4*(O68-R$1)^4+P$1^2*$W$4/((-$W$6*(O68/Q$1-1)^$W$7+1)))</f>
        <v>308.0760380078072</v>
      </c>
      <c r="R68">
        <f t="shared" ref="R68:R100" si="16">(Q68-P68)^2</f>
        <v>9.7357229736642203</v>
      </c>
      <c r="S68" s="20">
        <f t="shared" ref="S68:S100" si="17">((Q68-P68)/P68)^2</f>
        <v>1.0468738178155361E-4</v>
      </c>
      <c r="AV68" s="2">
        <v>0.7582757</v>
      </c>
      <c r="AW68">
        <v>291.937387</v>
      </c>
    </row>
    <row r="69" spans="3:49" x14ac:dyDescent="0.25">
      <c r="C69" s="2">
        <v>0.78115139</v>
      </c>
      <c r="D69">
        <v>246.31955300000001</v>
      </c>
      <c r="E69">
        <f t="shared" si="9"/>
        <v>243.5459022189126</v>
      </c>
      <c r="F69">
        <f t="shared" si="10"/>
        <v>7.6931386554268082</v>
      </c>
      <c r="G69" s="20">
        <f t="shared" si="11"/>
        <v>1.2679606749273369E-4</v>
      </c>
      <c r="I69" s="2">
        <v>0.78123370999999997</v>
      </c>
      <c r="J69">
        <v>271.35233199999999</v>
      </c>
      <c r="K69">
        <f t="shared" si="12"/>
        <v>271.04672451564397</v>
      </c>
      <c r="L69">
        <f t="shared" si="13"/>
        <v>9.3395934494413066E-2</v>
      </c>
      <c r="M69" s="20">
        <f t="shared" si="14"/>
        <v>1.2684134991609686E-6</v>
      </c>
      <c r="O69" s="2">
        <v>0.78002055000000003</v>
      </c>
      <c r="P69">
        <v>306.01628799999997</v>
      </c>
      <c r="Q69">
        <f t="shared" si="15"/>
        <v>310.00061921255991</v>
      </c>
      <c r="R69">
        <f t="shared" si="16"/>
        <v>15.874895211379336</v>
      </c>
      <c r="S69" s="20">
        <f t="shared" si="17"/>
        <v>1.6952032705784591E-4</v>
      </c>
      <c r="AV69" s="2">
        <v>0.76277247000000004</v>
      </c>
      <c r="AW69">
        <v>292.28970299999997</v>
      </c>
    </row>
    <row r="70" spans="3:49" x14ac:dyDescent="0.25">
      <c r="C70" s="2">
        <v>0.78473886000000004</v>
      </c>
      <c r="D70">
        <v>247.428256</v>
      </c>
      <c r="E70">
        <f t="shared" si="9"/>
        <v>245.17961126966551</v>
      </c>
      <c r="F70">
        <f t="shared" si="10"/>
        <v>5.0564031232610729</v>
      </c>
      <c r="G70" s="20">
        <f t="shared" si="11"/>
        <v>8.2592973705370847E-5</v>
      </c>
      <c r="I70" s="2">
        <v>0.78446196999999995</v>
      </c>
      <c r="J70">
        <v>272.36316900000003</v>
      </c>
      <c r="K70">
        <f t="shared" si="12"/>
        <v>272.41795455321983</v>
      </c>
      <c r="L70">
        <f t="shared" si="13"/>
        <v>3.0014568415996901E-3</v>
      </c>
      <c r="M70" s="20">
        <f t="shared" si="14"/>
        <v>4.0460882002080223E-8</v>
      </c>
      <c r="O70" s="2">
        <v>0.78288376000000004</v>
      </c>
      <c r="P70">
        <v>307.14692200000002</v>
      </c>
      <c r="Q70">
        <f t="shared" si="15"/>
        <v>311.82371736737122</v>
      </c>
      <c r="R70">
        <f t="shared" si="16"/>
        <v>21.872414908264705</v>
      </c>
      <c r="S70" s="20">
        <f t="shared" si="17"/>
        <v>2.3184855881796011E-4</v>
      </c>
      <c r="AV70" s="2">
        <v>0.76511918000000001</v>
      </c>
      <c r="AW70">
        <v>292.59167600000001</v>
      </c>
    </row>
    <row r="71" spans="3:49" x14ac:dyDescent="0.25">
      <c r="C71" s="2">
        <v>0.78760967000000004</v>
      </c>
      <c r="D71">
        <v>248.71319299999999</v>
      </c>
      <c r="E71">
        <f t="shared" si="9"/>
        <v>246.64843302224602</v>
      </c>
      <c r="F71">
        <f t="shared" si="10"/>
        <v>4.2632337657345554</v>
      </c>
      <c r="G71" s="20">
        <f t="shared" si="11"/>
        <v>6.8919402056154871E-5</v>
      </c>
      <c r="I71" s="2">
        <v>0.78770655999999994</v>
      </c>
      <c r="J71">
        <v>273.29341299999999</v>
      </c>
      <c r="K71">
        <f t="shared" si="12"/>
        <v>273.94648150091911</v>
      </c>
      <c r="L71">
        <f t="shared" si="13"/>
        <v>0.42649846689274512</v>
      </c>
      <c r="M71" s="20">
        <f t="shared" si="14"/>
        <v>5.7103028993661984E-6</v>
      </c>
      <c r="O71" s="2">
        <v>0.78572251000000004</v>
      </c>
      <c r="P71">
        <v>308.502994</v>
      </c>
      <c r="Q71">
        <f t="shared" si="15"/>
        <v>313.79670397480356</v>
      </c>
      <c r="R71">
        <f t="shared" si="16"/>
        <v>28.023365297334731</v>
      </c>
      <c r="S71" s="20">
        <f t="shared" si="17"/>
        <v>2.9444319505286462E-4</v>
      </c>
      <c r="AV71" s="2">
        <v>0.77020496999999999</v>
      </c>
      <c r="AW71">
        <v>293.50916599999999</v>
      </c>
    </row>
    <row r="72" spans="3:49" x14ac:dyDescent="0.25">
      <c r="C72" s="2">
        <v>0.79082355000000004</v>
      </c>
      <c r="D72">
        <v>249.94012000000001</v>
      </c>
      <c r="E72">
        <f t="shared" si="9"/>
        <v>248.48125853830362</v>
      </c>
      <c r="F72">
        <f t="shared" si="10"/>
        <v>2.1282767644229179</v>
      </c>
      <c r="G72" s="20">
        <f t="shared" si="11"/>
        <v>3.4068746568604693E-5</v>
      </c>
      <c r="I72" s="2">
        <v>0.79094041999999998</v>
      </c>
      <c r="J72">
        <v>274.37125700000001</v>
      </c>
      <c r="K72">
        <f t="shared" si="12"/>
        <v>275.64060926481886</v>
      </c>
      <c r="L72">
        <f t="shared" si="13"/>
        <v>1.6112551722007415</v>
      </c>
      <c r="M72" s="20">
        <f t="shared" si="14"/>
        <v>2.1403613429917954E-5</v>
      </c>
      <c r="O72" s="2">
        <v>0.78824059999999996</v>
      </c>
      <c r="P72">
        <v>309.94011999999998</v>
      </c>
      <c r="Q72">
        <f t="shared" si="15"/>
        <v>315.6997471009114</v>
      </c>
      <c r="R72">
        <f t="shared" si="16"/>
        <v>33.173304341553248</v>
      </c>
      <c r="S72" s="20">
        <f t="shared" si="17"/>
        <v>3.4532907026292733E-4</v>
      </c>
      <c r="AV72" s="2">
        <v>0.77255193</v>
      </c>
      <c r="AW72">
        <v>293.86392899999998</v>
      </c>
    </row>
    <row r="73" spans="3:49" x14ac:dyDescent="0.25">
      <c r="C73" s="2">
        <v>0.79370037999999998</v>
      </c>
      <c r="D73">
        <v>251.37724600000001</v>
      </c>
      <c r="E73">
        <f t="shared" si="9"/>
        <v>250.3072566943622</v>
      </c>
      <c r="F73">
        <f t="shared" si="10"/>
        <v>1.1448771141793013</v>
      </c>
      <c r="G73" s="20">
        <f t="shared" si="11"/>
        <v>1.8117861946448633E-5</v>
      </c>
      <c r="I73" s="2">
        <v>0.79345677999999997</v>
      </c>
      <c r="J73">
        <v>275.44910199999998</v>
      </c>
      <c r="K73">
        <f t="shared" si="12"/>
        <v>277.09175484496484</v>
      </c>
      <c r="L73">
        <f t="shared" si="13"/>
        <v>2.6983083690711394</v>
      </c>
      <c r="M73" s="20">
        <f t="shared" si="14"/>
        <v>3.5563857274943889E-5</v>
      </c>
      <c r="O73" s="2">
        <v>0.79039994000000002</v>
      </c>
      <c r="P73">
        <v>311.37724600000001</v>
      </c>
      <c r="Q73">
        <f t="shared" si="15"/>
        <v>317.45763099857203</v>
      </c>
      <c r="R73">
        <f t="shared" si="16"/>
        <v>36.971081730859602</v>
      </c>
      <c r="S73" s="20">
        <f t="shared" si="17"/>
        <v>3.813189700961743E-4</v>
      </c>
      <c r="AV73" s="2">
        <v>0.77799636000000005</v>
      </c>
      <c r="AW73">
        <v>294.75695200000001</v>
      </c>
    </row>
    <row r="74" spans="3:49" x14ac:dyDescent="0.25">
      <c r="C74" s="2">
        <v>0.79620212999999995</v>
      </c>
      <c r="D74">
        <v>252.895118</v>
      </c>
      <c r="E74">
        <f t="shared" si="9"/>
        <v>252.0508128074986</v>
      </c>
      <c r="F74">
        <f t="shared" si="10"/>
        <v>0.71285125808481709</v>
      </c>
      <c r="G74" s="20">
        <f t="shared" si="11"/>
        <v>1.1145974090770304E-5</v>
      </c>
      <c r="I74" s="2">
        <v>0.79597401000000001</v>
      </c>
      <c r="J74">
        <v>276.70658700000001</v>
      </c>
      <c r="K74">
        <f t="shared" si="12"/>
        <v>278.67346705829436</v>
      </c>
      <c r="L74">
        <f t="shared" si="13"/>
        <v>3.8686171637159874</v>
      </c>
      <c r="M74" s="20">
        <f t="shared" si="14"/>
        <v>5.0526214214922795E-5</v>
      </c>
      <c r="O74" s="2">
        <v>0.79220139000000001</v>
      </c>
      <c r="P74">
        <v>312.994012</v>
      </c>
      <c r="Q74">
        <f t="shared" si="15"/>
        <v>319.02085624031179</v>
      </c>
      <c r="R74">
        <f t="shared" si="16"/>
        <v>36.322851496979382</v>
      </c>
      <c r="S74" s="20">
        <f t="shared" si="17"/>
        <v>3.707728089611001E-4</v>
      </c>
      <c r="AV74" s="2">
        <v>0.78076738000000001</v>
      </c>
      <c r="AW74">
        <v>295.33191299999999</v>
      </c>
    </row>
    <row r="75" spans="3:49" x14ac:dyDescent="0.25">
      <c r="C75" s="2">
        <v>0.79881508000000001</v>
      </c>
      <c r="D75">
        <v>254.563829</v>
      </c>
      <c r="E75">
        <f t="shared" si="9"/>
        <v>254.03984422618905</v>
      </c>
      <c r="F75">
        <f t="shared" si="10"/>
        <v>0.27456004318571431</v>
      </c>
      <c r="G75" s="20">
        <f t="shared" si="11"/>
        <v>4.2368583539253251E-6</v>
      </c>
      <c r="I75" s="2">
        <v>0.79883490000000001</v>
      </c>
      <c r="J75">
        <v>278.30986799999999</v>
      </c>
      <c r="K75">
        <f t="shared" si="12"/>
        <v>280.64702702651533</v>
      </c>
      <c r="L75">
        <f t="shared" si="13"/>
        <v>5.4623123152221185</v>
      </c>
      <c r="M75" s="20">
        <f t="shared" si="14"/>
        <v>7.0521138865786083E-5</v>
      </c>
      <c r="O75" s="2">
        <v>0.79400285000000004</v>
      </c>
      <c r="P75">
        <v>314.61077799999998</v>
      </c>
      <c r="Q75">
        <f t="shared" si="15"/>
        <v>320.67887218792413</v>
      </c>
      <c r="R75">
        <f t="shared" si="16"/>
        <v>36.821767073518799</v>
      </c>
      <c r="S75" s="20">
        <f t="shared" si="17"/>
        <v>3.7201241449265213E-4</v>
      </c>
      <c r="AV75" s="2">
        <v>0.78497004000000004</v>
      </c>
      <c r="AW75">
        <v>296.661475</v>
      </c>
    </row>
    <row r="76" spans="3:49" x14ac:dyDescent="0.25">
      <c r="C76" s="2">
        <v>0.80103778000000003</v>
      </c>
      <c r="D76">
        <v>256.36458199999998</v>
      </c>
      <c r="E76">
        <f t="shared" si="9"/>
        <v>255.87769181759623</v>
      </c>
      <c r="F76">
        <f t="shared" si="10"/>
        <v>0.23706204972116185</v>
      </c>
      <c r="G76" s="20">
        <f t="shared" si="11"/>
        <v>3.6069986926045027E-6</v>
      </c>
      <c r="I76" s="2">
        <v>0.80187288000000001</v>
      </c>
      <c r="J76">
        <v>280.39885399999997</v>
      </c>
      <c r="K76">
        <f t="shared" si="12"/>
        <v>282.97295903677036</v>
      </c>
      <c r="L76">
        <f t="shared" si="13"/>
        <v>6.6260167403266941</v>
      </c>
      <c r="M76" s="20">
        <f t="shared" si="14"/>
        <v>8.4275252059485618E-5</v>
      </c>
      <c r="O76" s="2">
        <v>0.79581241000000003</v>
      </c>
      <c r="P76">
        <v>316.44110999999998</v>
      </c>
      <c r="Q76">
        <f t="shared" si="15"/>
        <v>322.44679121298537</v>
      </c>
      <c r="R76">
        <f t="shared" si="16"/>
        <v>36.068206832005714</v>
      </c>
      <c r="S76" s="20">
        <f t="shared" si="17"/>
        <v>3.6019588996251379E-4</v>
      </c>
      <c r="AV76" s="2">
        <v>0.78710420999999997</v>
      </c>
      <c r="AW76">
        <v>297.36526900000001</v>
      </c>
    </row>
    <row r="77" spans="3:49" x14ac:dyDescent="0.25">
      <c r="C77" s="2">
        <v>0.80306509000000004</v>
      </c>
      <c r="D77">
        <v>258.17443500000002</v>
      </c>
      <c r="E77">
        <f t="shared" si="9"/>
        <v>257.67972055303835</v>
      </c>
      <c r="F77">
        <f t="shared" si="10"/>
        <v>0.24474238403258705</v>
      </c>
      <c r="G77" s="20">
        <f t="shared" si="11"/>
        <v>3.6718312666005704E-6</v>
      </c>
      <c r="I77" s="2">
        <v>0.80429170999999999</v>
      </c>
      <c r="J77">
        <v>282.34311700000001</v>
      </c>
      <c r="K77">
        <f t="shared" si="12"/>
        <v>285.0154162384402</v>
      </c>
      <c r="L77">
        <f t="shared" si="13"/>
        <v>7.1411832197680152</v>
      </c>
      <c r="M77" s="20">
        <f t="shared" si="14"/>
        <v>8.9580971080160124E-5</v>
      </c>
      <c r="O77" s="2">
        <v>0.79729141999999997</v>
      </c>
      <c r="P77">
        <v>318.05284399999999</v>
      </c>
      <c r="Q77">
        <f t="shared" si="15"/>
        <v>323.97334700176441</v>
      </c>
      <c r="R77">
        <f t="shared" si="16"/>
        <v>35.052355793901462</v>
      </c>
      <c r="S77" s="20">
        <f t="shared" si="17"/>
        <v>3.4651229153821332E-4</v>
      </c>
      <c r="AV77" s="2">
        <v>0.78918695999999999</v>
      </c>
      <c r="AW77">
        <v>298.06509699999998</v>
      </c>
    </row>
    <row r="78" spans="3:49" x14ac:dyDescent="0.25">
      <c r="C78" s="2">
        <v>0.80525614000000001</v>
      </c>
      <c r="D78">
        <v>260.07538299999999</v>
      </c>
      <c r="E78">
        <f t="shared" si="9"/>
        <v>259.77182404008198</v>
      </c>
      <c r="F78">
        <f t="shared" si="10"/>
        <v>9.2148042146502226E-2</v>
      </c>
      <c r="G78" s="20">
        <f t="shared" si="11"/>
        <v>1.3623466207348254E-6</v>
      </c>
      <c r="I78" s="2">
        <v>0.80648412000000003</v>
      </c>
      <c r="J78">
        <v>284.52878299999998</v>
      </c>
      <c r="K78">
        <f t="shared" si="12"/>
        <v>287.02951530793621</v>
      </c>
      <c r="L78">
        <f t="shared" si="13"/>
        <v>6.2536620759560746</v>
      </c>
      <c r="M78" s="20">
        <f t="shared" si="14"/>
        <v>7.7247066768859851E-5</v>
      </c>
      <c r="O78" s="2">
        <v>0.79906345000000001</v>
      </c>
      <c r="P78">
        <v>319.92395599999998</v>
      </c>
      <c r="Q78">
        <f t="shared" si="15"/>
        <v>325.90576732172241</v>
      </c>
      <c r="R78">
        <f t="shared" si="16"/>
        <v>35.782066688686669</v>
      </c>
      <c r="S78" s="20">
        <f t="shared" si="17"/>
        <v>3.4960038158557747E-4</v>
      </c>
      <c r="AV78" s="2">
        <v>0.79229201000000005</v>
      </c>
      <c r="AW78">
        <v>299.30938800000001</v>
      </c>
    </row>
    <row r="79" spans="3:49" x14ac:dyDescent="0.25">
      <c r="C79" s="2">
        <v>0.80725131999999999</v>
      </c>
      <c r="D79">
        <v>261.88545599999998</v>
      </c>
      <c r="E79">
        <f t="shared" si="9"/>
        <v>261.81665920627438</v>
      </c>
      <c r="F79">
        <f t="shared" si="10"/>
        <v>4.7329988269222351E-3</v>
      </c>
      <c r="G79" s="20">
        <f t="shared" si="11"/>
        <v>6.9010255665534148E-8</v>
      </c>
      <c r="I79" s="2">
        <v>0.80848149999999996</v>
      </c>
      <c r="J79">
        <v>286.79926499999999</v>
      </c>
      <c r="K79">
        <f t="shared" si="12"/>
        <v>289.0129241183933</v>
      </c>
      <c r="L79">
        <f t="shared" si="13"/>
        <v>4.9002866924458433</v>
      </c>
      <c r="M79" s="20">
        <f t="shared" si="14"/>
        <v>5.9575187966901231E-5</v>
      </c>
      <c r="O79" s="2">
        <v>0.80064146999999997</v>
      </c>
      <c r="P79">
        <v>322.076999</v>
      </c>
      <c r="Q79">
        <f t="shared" si="15"/>
        <v>327.72797400540759</v>
      </c>
      <c r="R79">
        <f t="shared" si="16"/>
        <v>31.933518511741291</v>
      </c>
      <c r="S79" s="20">
        <f t="shared" si="17"/>
        <v>3.0784163066687403E-4</v>
      </c>
      <c r="AV79" s="2">
        <v>0.79401566999999995</v>
      </c>
      <c r="AW79">
        <v>300.08291400000002</v>
      </c>
    </row>
    <row r="80" spans="3:49" x14ac:dyDescent="0.25">
      <c r="C80" s="2">
        <v>0.80882522000000001</v>
      </c>
      <c r="D80">
        <v>263.41317400000003</v>
      </c>
      <c r="E80">
        <f t="shared" si="9"/>
        <v>263.52991503288058</v>
      </c>
      <c r="F80">
        <f t="shared" si="10"/>
        <v>1.3628468758018703E-2</v>
      </c>
      <c r="G80" s="20">
        <f t="shared" si="11"/>
        <v>1.964138371515624E-7</v>
      </c>
      <c r="I80" s="2">
        <v>0.81028363999999997</v>
      </c>
      <c r="J80">
        <v>289.11237599999998</v>
      </c>
      <c r="K80">
        <f t="shared" si="12"/>
        <v>290.93533758220701</v>
      </c>
      <c r="L80">
        <f t="shared" si="13"/>
        <v>3.3231889302027531</v>
      </c>
      <c r="M80" s="20">
        <f t="shared" si="14"/>
        <v>3.9757737942964824E-5</v>
      </c>
      <c r="O80" s="2">
        <v>0.80224304000000002</v>
      </c>
      <c r="P80">
        <v>324.19720100000001</v>
      </c>
      <c r="Q80">
        <f t="shared" si="15"/>
        <v>329.68191164581862</v>
      </c>
      <c r="R80">
        <f t="shared" si="16"/>
        <v>30.082050868355982</v>
      </c>
      <c r="S80" s="20">
        <f t="shared" si="17"/>
        <v>2.8621271232863276E-4</v>
      </c>
      <c r="AV80" s="2">
        <v>0.79669299999999998</v>
      </c>
      <c r="AW80">
        <v>301.40817800000002</v>
      </c>
    </row>
    <row r="81" spans="3:49" x14ac:dyDescent="0.25">
      <c r="C81" s="2">
        <v>0.81026706999999998</v>
      </c>
      <c r="D81">
        <v>264.85029900000001</v>
      </c>
      <c r="E81">
        <f t="shared" si="9"/>
        <v>265.1814943197428</v>
      </c>
      <c r="F81">
        <f t="shared" si="10"/>
        <v>0.10969033981952871</v>
      </c>
      <c r="G81" s="20">
        <f t="shared" si="11"/>
        <v>1.5637504468246567E-6</v>
      </c>
      <c r="I81" s="2">
        <v>0.81205304</v>
      </c>
      <c r="J81">
        <v>291.29760099999999</v>
      </c>
      <c r="K81">
        <f t="shared" si="12"/>
        <v>292.95637680765412</v>
      </c>
      <c r="L81">
        <f t="shared" si="13"/>
        <v>2.7515371800586368</v>
      </c>
      <c r="M81" s="20">
        <f t="shared" si="14"/>
        <v>3.2426611593938685E-5</v>
      </c>
      <c r="O81" s="2">
        <v>0.80355547000000005</v>
      </c>
      <c r="P81">
        <v>326.276184</v>
      </c>
      <c r="Q81">
        <f t="shared" si="15"/>
        <v>331.36669607397812</v>
      </c>
      <c r="R81">
        <f t="shared" si="16"/>
        <v>25.913313175317004</v>
      </c>
      <c r="S81" s="20">
        <f t="shared" si="17"/>
        <v>2.4341772271840195E-4</v>
      </c>
      <c r="AV81" s="2">
        <v>0.79838629000000005</v>
      </c>
      <c r="AW81">
        <v>302.36564199999998</v>
      </c>
    </row>
    <row r="82" spans="3:49" x14ac:dyDescent="0.25">
      <c r="C82" s="2">
        <v>0.81157486000000001</v>
      </c>
      <c r="D82">
        <v>266.32793800000002</v>
      </c>
      <c r="E82">
        <f t="shared" si="9"/>
        <v>266.75084667713929</v>
      </c>
      <c r="F82">
        <f t="shared" si="10"/>
        <v>0.17885174919969224</v>
      </c>
      <c r="G82" s="20">
        <f t="shared" si="11"/>
        <v>2.5215044484956841E-6</v>
      </c>
      <c r="I82" s="2">
        <v>0.81369148999999996</v>
      </c>
      <c r="J82">
        <v>293.52827600000001</v>
      </c>
      <c r="K82">
        <f t="shared" si="12"/>
        <v>294.95587873032787</v>
      </c>
      <c r="L82">
        <f t="shared" si="13"/>
        <v>2.0380495556395677</v>
      </c>
      <c r="M82" s="20">
        <f t="shared" si="14"/>
        <v>2.3654558803329538E-5</v>
      </c>
      <c r="O82" s="2">
        <v>0.80478439999999996</v>
      </c>
      <c r="P82">
        <v>328.69769700000001</v>
      </c>
      <c r="Q82">
        <f t="shared" si="15"/>
        <v>333.01669607216058</v>
      </c>
      <c r="R82">
        <f t="shared" si="16"/>
        <v>18.653752985323948</v>
      </c>
      <c r="S82" s="20">
        <f t="shared" si="17"/>
        <v>1.7265251102552344E-4</v>
      </c>
      <c r="AV82" s="2">
        <v>0.79992728999999996</v>
      </c>
      <c r="AW82">
        <v>303.49597699999998</v>
      </c>
    </row>
    <row r="83" spans="3:49" x14ac:dyDescent="0.25">
      <c r="C83" s="2">
        <v>0.81326697999999997</v>
      </c>
      <c r="D83">
        <v>268.10634599999997</v>
      </c>
      <c r="E83">
        <f t="shared" si="9"/>
        <v>268.88750240995495</v>
      </c>
      <c r="F83">
        <f t="shared" si="10"/>
        <v>0.61020533681374367</v>
      </c>
      <c r="G83" s="20">
        <f t="shared" si="11"/>
        <v>8.4891032184629715E-6</v>
      </c>
      <c r="I83" s="2">
        <v>0.81490633000000001</v>
      </c>
      <c r="J83">
        <v>295.63520799999998</v>
      </c>
      <c r="K83">
        <f t="shared" si="12"/>
        <v>296.52400800566045</v>
      </c>
      <c r="L83">
        <f t="shared" si="13"/>
        <v>0.78996545006205332</v>
      </c>
      <c r="M83" s="20">
        <f t="shared" si="14"/>
        <v>9.0384880709069987E-6</v>
      </c>
      <c r="O83" s="2">
        <v>0.80628074000000005</v>
      </c>
      <c r="P83">
        <v>330.99687699999998</v>
      </c>
      <c r="Q83">
        <f t="shared" si="15"/>
        <v>335.12594411010355</v>
      </c>
      <c r="R83">
        <f t="shared" si="16"/>
        <v>17.049195199738985</v>
      </c>
      <c r="S83" s="20">
        <f t="shared" si="17"/>
        <v>1.556166603458427E-4</v>
      </c>
      <c r="AV83" s="2">
        <v>0.80326218999999999</v>
      </c>
      <c r="AW83">
        <v>306.09851600000002</v>
      </c>
    </row>
    <row r="84" spans="3:49" x14ac:dyDescent="0.25">
      <c r="C84" s="2">
        <v>0.81497998000000005</v>
      </c>
      <c r="D84">
        <v>270.17339600000003</v>
      </c>
      <c r="E84">
        <f t="shared" si="9"/>
        <v>271.17958121942257</v>
      </c>
      <c r="F84">
        <f t="shared" si="10"/>
        <v>1.0124086957844012</v>
      </c>
      <c r="G84" s="20">
        <f t="shared" si="11"/>
        <v>1.3869816112885725E-5</v>
      </c>
      <c r="I84" s="2">
        <v>0.81592633999999997</v>
      </c>
      <c r="J84">
        <v>297.86936600000001</v>
      </c>
      <c r="K84">
        <f t="shared" si="12"/>
        <v>297.90060713367109</v>
      </c>
      <c r="L84">
        <f t="shared" si="13"/>
        <v>9.7600843305390361E-4</v>
      </c>
      <c r="M84" s="20">
        <f t="shared" si="14"/>
        <v>1.1000233097436295E-8</v>
      </c>
      <c r="O84" s="2">
        <v>0.80724441999999996</v>
      </c>
      <c r="P84">
        <v>333.12894999999997</v>
      </c>
      <c r="Q84">
        <f t="shared" si="15"/>
        <v>336.54583952013195</v>
      </c>
      <c r="R84">
        <f t="shared" si="16"/>
        <v>11.675133992787712</v>
      </c>
      <c r="S84" s="20">
        <f t="shared" si="17"/>
        <v>1.0520517949450885E-4</v>
      </c>
      <c r="AV84" s="2">
        <v>0.80465971000000003</v>
      </c>
      <c r="AW84">
        <v>307.71507300000002</v>
      </c>
    </row>
    <row r="85" spans="3:49" x14ac:dyDescent="0.25">
      <c r="C85" s="2">
        <v>0.81674997999999999</v>
      </c>
      <c r="D85">
        <v>272.483024</v>
      </c>
      <c r="E85">
        <f t="shared" si="9"/>
        <v>273.69335972517985</v>
      </c>
      <c r="F85">
        <f t="shared" si="10"/>
        <v>1.4649125676466228</v>
      </c>
      <c r="G85" s="20">
        <f t="shared" si="11"/>
        <v>1.9730259806359382E-5</v>
      </c>
      <c r="I85" s="2">
        <v>0.81694619999999996</v>
      </c>
      <c r="J85">
        <v>300.07090099999999</v>
      </c>
      <c r="K85">
        <f t="shared" si="12"/>
        <v>299.3347749619046</v>
      </c>
      <c r="L85">
        <f t="shared" si="13"/>
        <v>0.54188154396201882</v>
      </c>
      <c r="M85" s="20">
        <f t="shared" si="14"/>
        <v>6.0180611308685758E-6</v>
      </c>
      <c r="O85" s="2">
        <v>0.80848494999999998</v>
      </c>
      <c r="P85">
        <v>335.64935200000002</v>
      </c>
      <c r="Q85">
        <f t="shared" si="15"/>
        <v>338.44857323346162</v>
      </c>
      <c r="R85">
        <f t="shared" si="16"/>
        <v>7.8356395138622492</v>
      </c>
      <c r="S85" s="20">
        <f t="shared" si="17"/>
        <v>6.9550910775172751E-5</v>
      </c>
      <c r="AV85" s="2">
        <v>0.80585019999999996</v>
      </c>
      <c r="AW85">
        <v>309.27004899999997</v>
      </c>
    </row>
    <row r="86" spans="3:49" x14ac:dyDescent="0.25">
      <c r="C86" s="2">
        <v>0.81815937000000005</v>
      </c>
      <c r="D86">
        <v>274.40542199999999</v>
      </c>
      <c r="E86">
        <f t="shared" si="9"/>
        <v>275.8075051731401</v>
      </c>
      <c r="F86">
        <f t="shared" si="10"/>
        <v>1.9658372244026483</v>
      </c>
      <c r="G86" s="20">
        <f t="shared" si="11"/>
        <v>2.6107313105101758E-5</v>
      </c>
      <c r="I86" s="2">
        <v>0.81813005000000005</v>
      </c>
      <c r="J86">
        <v>302.41597300000001</v>
      </c>
      <c r="K86">
        <f t="shared" si="12"/>
        <v>301.07608251132092</v>
      </c>
      <c r="L86">
        <f t="shared" si="13"/>
        <v>1.7953065216526873</v>
      </c>
      <c r="M86" s="20">
        <f t="shared" si="14"/>
        <v>1.9630400335049701E-5</v>
      </c>
      <c r="O86" s="2">
        <v>0.80966950999999998</v>
      </c>
      <c r="P86">
        <v>338.143889</v>
      </c>
      <c r="Q86">
        <f t="shared" si="15"/>
        <v>340.34830627038593</v>
      </c>
      <c r="R86">
        <f t="shared" si="16"/>
        <v>4.8594555019757619</v>
      </c>
      <c r="S86" s="20">
        <f t="shared" si="17"/>
        <v>4.2499568756690915E-5</v>
      </c>
      <c r="AV86" s="2">
        <v>0.80868682000000003</v>
      </c>
      <c r="AW86">
        <v>312.76524999999998</v>
      </c>
    </row>
    <row r="87" spans="3:49" x14ac:dyDescent="0.25">
      <c r="C87" s="2">
        <v>0.81956912000000004</v>
      </c>
      <c r="D87">
        <v>276.399809</v>
      </c>
      <c r="E87">
        <f t="shared" si="9"/>
        <v>278.02818654279304</v>
      </c>
      <c r="F87">
        <f t="shared" si="10"/>
        <v>2.6516134218726735</v>
      </c>
      <c r="G87" s="20">
        <f t="shared" si="11"/>
        <v>3.4708410996354307E-5</v>
      </c>
      <c r="I87" s="2">
        <v>0.81892248000000001</v>
      </c>
      <c r="J87">
        <v>304.64730900000001</v>
      </c>
      <c r="K87">
        <f t="shared" si="12"/>
        <v>302.2900374092452</v>
      </c>
      <c r="L87">
        <f t="shared" si="13"/>
        <v>5.5567293525796932</v>
      </c>
      <c r="M87" s="20">
        <f t="shared" si="14"/>
        <v>5.9872108366919725E-5</v>
      </c>
      <c r="O87" s="2">
        <v>0.81085383</v>
      </c>
      <c r="P87">
        <v>340.58748800000001</v>
      </c>
      <c r="Q87">
        <f t="shared" si="15"/>
        <v>342.33316387738631</v>
      </c>
      <c r="R87">
        <f t="shared" si="16"/>
        <v>3.0473842688884436</v>
      </c>
      <c r="S87" s="20">
        <f t="shared" si="17"/>
        <v>2.6270590960893933E-5</v>
      </c>
      <c r="AV87" s="2">
        <v>0.80961890999999997</v>
      </c>
      <c r="AW87">
        <v>314.130267</v>
      </c>
    </row>
    <row r="88" spans="3:49" x14ac:dyDescent="0.25">
      <c r="C88" s="2">
        <v>0.82078311000000004</v>
      </c>
      <c r="D88">
        <v>278.32798200000002</v>
      </c>
      <c r="E88">
        <f t="shared" si="9"/>
        <v>280.03023222354022</v>
      </c>
      <c r="F88">
        <f t="shared" si="10"/>
        <v>2.8976558235426757</v>
      </c>
      <c r="G88" s="20">
        <f t="shared" si="11"/>
        <v>3.7405292760407949E-5</v>
      </c>
      <c r="I88" s="2">
        <v>0.81980191999999996</v>
      </c>
      <c r="J88">
        <v>306.67805800000002</v>
      </c>
      <c r="K88">
        <f t="shared" si="12"/>
        <v>303.68504785952734</v>
      </c>
      <c r="L88">
        <f t="shared" si="13"/>
        <v>8.9581097009722743</v>
      </c>
      <c r="M88" s="20">
        <f t="shared" si="14"/>
        <v>9.524692586906546E-5</v>
      </c>
      <c r="O88" s="2">
        <v>0.81175823999999996</v>
      </c>
      <c r="P88">
        <v>342.580397</v>
      </c>
      <c r="Q88">
        <f t="shared" si="15"/>
        <v>343.90949067115582</v>
      </c>
      <c r="R88">
        <f t="shared" si="16"/>
        <v>1.7664899867064483</v>
      </c>
      <c r="S88" s="20">
        <f t="shared" si="17"/>
        <v>1.5051721130448925E-5</v>
      </c>
      <c r="AV88" s="2">
        <v>0.81155412000000005</v>
      </c>
      <c r="AW88">
        <v>316.83788299999998</v>
      </c>
    </row>
    <row r="89" spans="3:49" x14ac:dyDescent="0.25">
      <c r="I89" s="2">
        <v>0.82016111000000003</v>
      </c>
      <c r="J89">
        <v>308.323353</v>
      </c>
      <c r="K89">
        <f t="shared" si="12"/>
        <v>304.26979774170866</v>
      </c>
      <c r="L89">
        <f t="shared" si="13"/>
        <v>16.431310232021371</v>
      </c>
      <c r="M89" s="20">
        <f t="shared" si="14"/>
        <v>1.7284600849738145E-4</v>
      </c>
      <c r="O89" s="2">
        <v>0.81266527</v>
      </c>
      <c r="P89">
        <v>344.84354000000002</v>
      </c>
      <c r="Q89">
        <f t="shared" si="15"/>
        <v>345.54562920970864</v>
      </c>
      <c r="R89">
        <f t="shared" si="16"/>
        <v>0.49292925838927115</v>
      </c>
      <c r="S89" s="20">
        <f t="shared" si="17"/>
        <v>4.1451514950227594E-6</v>
      </c>
      <c r="AV89" s="2">
        <v>0.81215062999999998</v>
      </c>
      <c r="AW89">
        <v>318.088503</v>
      </c>
    </row>
    <row r="90" spans="3:49" x14ac:dyDescent="0.25">
      <c r="O90" s="2">
        <v>0.81351817999999998</v>
      </c>
      <c r="P90">
        <v>347.16435300000001</v>
      </c>
      <c r="Q90">
        <f t="shared" si="15"/>
        <v>347.13681904900801</v>
      </c>
      <c r="R90">
        <f t="shared" si="16"/>
        <v>7.5811845722955577E-4</v>
      </c>
      <c r="S90" s="20">
        <f t="shared" si="17"/>
        <v>6.2902342600769738E-9</v>
      </c>
      <c r="AV90" s="2">
        <v>0.81289350000000005</v>
      </c>
      <c r="AW90">
        <v>319.56436600000001</v>
      </c>
    </row>
    <row r="91" spans="3:49" x14ac:dyDescent="0.25">
      <c r="O91" s="2">
        <v>0.81436702999999999</v>
      </c>
      <c r="P91">
        <v>349.51734699999997</v>
      </c>
      <c r="Q91">
        <f t="shared" si="15"/>
        <v>348.77332246340438</v>
      </c>
      <c r="R91">
        <f t="shared" si="16"/>
        <v>0.5535725110562808</v>
      </c>
      <c r="S91" s="20">
        <f t="shared" si="17"/>
        <v>4.5314484691935113E-6</v>
      </c>
      <c r="AV91" s="2">
        <v>0.81448823000000004</v>
      </c>
      <c r="AW91">
        <v>322.335329</v>
      </c>
    </row>
    <row r="92" spans="3:49" x14ac:dyDescent="0.25">
      <c r="O92" s="2">
        <v>0.81527055999999998</v>
      </c>
      <c r="P92">
        <v>351.62778700000001</v>
      </c>
      <c r="Q92">
        <f t="shared" si="15"/>
        <v>350.5757596222814</v>
      </c>
      <c r="R92">
        <f t="shared" si="16"/>
        <v>1.106761603469508</v>
      </c>
      <c r="S92" s="20">
        <f t="shared" si="17"/>
        <v>8.9513329050832231E-6</v>
      </c>
      <c r="AV92" s="2">
        <v>0.81557133000000004</v>
      </c>
      <c r="AW92">
        <v>323.77245499999998</v>
      </c>
    </row>
    <row r="93" spans="3:49" x14ac:dyDescent="0.25">
      <c r="O93" s="2">
        <v>0.81609653999999998</v>
      </c>
      <c r="P93">
        <v>354.15554200000003</v>
      </c>
      <c r="Q93">
        <f t="shared" si="15"/>
        <v>352.28050096908009</v>
      </c>
      <c r="R93">
        <f t="shared" si="16"/>
        <v>3.5157788676332777</v>
      </c>
      <c r="S93" s="20">
        <f t="shared" si="17"/>
        <v>2.8030669247808356E-5</v>
      </c>
      <c r="AV93" s="2">
        <v>0.81629483999999997</v>
      </c>
      <c r="AW93">
        <v>325.02994000000001</v>
      </c>
    </row>
    <row r="94" spans="3:49" x14ac:dyDescent="0.25">
      <c r="O94" s="2">
        <v>0.81672098999999998</v>
      </c>
      <c r="P94">
        <v>356.29117200000002</v>
      </c>
      <c r="Q94">
        <f t="shared" si="15"/>
        <v>353.60691935120349</v>
      </c>
      <c r="R94">
        <f t="shared" si="16"/>
        <v>7.2052122825711882</v>
      </c>
      <c r="S94" s="20">
        <f t="shared" si="17"/>
        <v>5.6759251173490227E-5</v>
      </c>
      <c r="AV94" s="2">
        <v>0.81737183999999996</v>
      </c>
      <c r="AW94">
        <v>327.49178899999998</v>
      </c>
    </row>
    <row r="95" spans="3:49" x14ac:dyDescent="0.25">
      <c r="O95" s="2">
        <v>0.81717043</v>
      </c>
      <c r="P95">
        <v>358.08383199999997</v>
      </c>
      <c r="Q95">
        <f t="shared" si="15"/>
        <v>354.58230097650659</v>
      </c>
      <c r="R95">
        <f t="shared" si="16"/>
        <v>12.260719508486632</v>
      </c>
      <c r="S95" s="20">
        <f t="shared" si="17"/>
        <v>9.5619514046991938E-5</v>
      </c>
      <c r="AV95" s="2">
        <v>0.81796884999999997</v>
      </c>
      <c r="AW95">
        <v>328.84660500000001</v>
      </c>
    </row>
    <row r="96" spans="3:49" x14ac:dyDescent="0.25">
      <c r="O96" s="2">
        <v>0.81789822999999995</v>
      </c>
      <c r="P96">
        <v>360.23952100000002</v>
      </c>
      <c r="Q96">
        <f t="shared" si="15"/>
        <v>356.19971629022507</v>
      </c>
      <c r="R96">
        <f t="shared" si="16"/>
        <v>16.320022093119913</v>
      </c>
      <c r="S96" s="20">
        <f t="shared" si="17"/>
        <v>1.2575869712269446E-4</v>
      </c>
      <c r="AV96" s="2">
        <v>0.81877045999999998</v>
      </c>
      <c r="AW96">
        <v>330.65820500000001</v>
      </c>
    </row>
    <row r="97" spans="15:49" x14ac:dyDescent="0.25">
      <c r="O97" s="2">
        <v>0.81826471000000001</v>
      </c>
      <c r="P97">
        <v>361.85628700000001</v>
      </c>
      <c r="Q97">
        <f t="shared" si="15"/>
        <v>357.03240008145053</v>
      </c>
      <c r="R97">
        <f t="shared" si="16"/>
        <v>23.269885002952762</v>
      </c>
      <c r="S97" s="20">
        <f t="shared" si="17"/>
        <v>1.7771414312281242E-4</v>
      </c>
      <c r="AV97" s="2">
        <v>0.81977646000000004</v>
      </c>
      <c r="AW97">
        <v>333.18276300000002</v>
      </c>
    </row>
    <row r="98" spans="15:49" x14ac:dyDescent="0.25">
      <c r="O98" s="2">
        <v>0.81899730999999998</v>
      </c>
      <c r="P98">
        <v>364.15410600000001</v>
      </c>
      <c r="Q98">
        <f t="shared" si="15"/>
        <v>358.73478427915302</v>
      </c>
      <c r="R98">
        <f t="shared" si="16"/>
        <v>29.369047914044032</v>
      </c>
      <c r="S98" s="20">
        <f t="shared" si="17"/>
        <v>2.2147231508580617E-4</v>
      </c>
      <c r="AV98" s="2">
        <v>0.82040270999999998</v>
      </c>
      <c r="AW98">
        <v>334.81363700000003</v>
      </c>
    </row>
    <row r="99" spans="15:49" x14ac:dyDescent="0.25">
      <c r="O99" s="2">
        <v>0.81968750000000001</v>
      </c>
      <c r="P99">
        <v>366.23759999999999</v>
      </c>
      <c r="Q99">
        <f t="shared" si="15"/>
        <v>360.38627061768301</v>
      </c>
      <c r="R99">
        <f t="shared" si="16"/>
        <v>34.238055540365963</v>
      </c>
      <c r="S99" s="20">
        <f t="shared" si="17"/>
        <v>2.5526027535937375E-4</v>
      </c>
      <c r="AV99" s="2">
        <v>0.82083203999999999</v>
      </c>
      <c r="AW99">
        <v>336.13416100000001</v>
      </c>
    </row>
    <row r="100" spans="15:49" x14ac:dyDescent="0.25">
      <c r="O100" s="2">
        <v>0.82020327999999998</v>
      </c>
      <c r="P100">
        <v>368.12012800000002</v>
      </c>
      <c r="Q100">
        <f t="shared" si="15"/>
        <v>361.65169433813401</v>
      </c>
      <c r="R100">
        <f t="shared" si="16"/>
        <v>41.840634037961387</v>
      </c>
      <c r="S100" s="20">
        <f t="shared" si="17"/>
        <v>3.0875864640803285E-4</v>
      </c>
    </row>
  </sheetData>
  <mergeCells count="1">
    <mergeCell ref="AV1:AW1"/>
  </mergeCells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535E8-3EBF-D34E-B527-F17405CD0BBB}">
  <dimension ref="A1:AQ138"/>
  <sheetViews>
    <sheetView topLeftCell="K1" workbookViewId="0">
      <selection activeCell="Y21" sqref="Y21"/>
    </sheetView>
  </sheetViews>
  <sheetFormatPr baseColWidth="10" defaultRowHeight="15.75" x14ac:dyDescent="0.25"/>
  <cols>
    <col min="3" max="3" width="10.875" style="2"/>
    <col min="6" max="7" width="17.125" customWidth="1"/>
    <col min="8" max="8" width="6.375" customWidth="1"/>
    <col min="9" max="9" width="10.875" style="2"/>
    <col min="12" max="13" width="17.125" customWidth="1"/>
    <col min="14" max="14" width="5.625" customWidth="1"/>
    <col min="15" max="15" width="10.875" style="2"/>
    <col min="18" max="19" width="17.125" customWidth="1"/>
  </cols>
  <sheetData>
    <row r="1" spans="1:43" x14ac:dyDescent="0.25">
      <c r="A1" t="s">
        <v>22</v>
      </c>
      <c r="C1" t="s">
        <v>1</v>
      </c>
      <c r="D1">
        <v>0.3</v>
      </c>
      <c r="E1">
        <v>0.3</v>
      </c>
      <c r="F1">
        <f>_xlfn.XLOOKUP(D3+20,D3:D150,C3:C150,,-1,1)-X8</f>
        <v>0.7493860115281934</v>
      </c>
      <c r="I1" t="s">
        <v>2</v>
      </c>
      <c r="J1">
        <v>0.4</v>
      </c>
      <c r="K1">
        <v>0.3</v>
      </c>
      <c r="L1">
        <f>_xlfn.XLOOKUP(J3+20,J3:J150,I3:I150,,-1,1)-X9</f>
        <v>0.79509057864126931</v>
      </c>
      <c r="O1" t="s">
        <v>3</v>
      </c>
      <c r="P1">
        <v>0.5</v>
      </c>
      <c r="Q1">
        <v>0.3</v>
      </c>
      <c r="R1">
        <f>_xlfn.XLOOKUP(P3+20,P3:P150,O3:O150,,-1,1)-X10</f>
        <v>0.75630126237887663</v>
      </c>
      <c r="T1">
        <f>_xlfn.XLOOKUP(0.1,T3:T150,O3:O150,,-1,1)-0.08</f>
        <v>0.74545660000000002</v>
      </c>
      <c r="W1" t="s">
        <v>32</v>
      </c>
    </row>
    <row r="2" spans="1:43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T2" t="s">
        <v>60</v>
      </c>
      <c r="W2" t="s">
        <v>33</v>
      </c>
      <c r="AJ2" t="s">
        <v>69</v>
      </c>
      <c r="AK2" s="11" t="s">
        <v>68</v>
      </c>
      <c r="AL2" s="12">
        <v>9.26</v>
      </c>
    </row>
    <row r="3" spans="1:43" x14ac:dyDescent="0.25">
      <c r="C3" s="2">
        <v>0.50022199000000001</v>
      </c>
      <c r="D3">
        <v>179.23995099999999</v>
      </c>
      <c r="E3">
        <f>IF(C3&lt;F$1,$X$5+D$1^2*$X$4/((-$X$6*(C3/E$1-1)^$X$7+1)),$X$5+20*10^4*(C3-F$1)^4+D$1^2*$X$4/((-$X$6*(C3/E$1-1)^$X$7+1)))</f>
        <v>181.37886212305588</v>
      </c>
      <c r="F3">
        <f>(E3-D3)^2</f>
        <v>4.574940792332213</v>
      </c>
      <c r="G3" s="20">
        <f>((E3-D3)/D3)^2</f>
        <v>1.4240191998937508E-4</v>
      </c>
      <c r="I3" s="2">
        <v>0.50043932000000002</v>
      </c>
      <c r="J3">
        <v>202.79690099999999</v>
      </c>
      <c r="K3">
        <f>IF(I3&lt;L$1,$X$5+J$1^2*$X$4/((-$X$6*(I3/K$1-1)^$X$7+1)),$X$5+20*10^4*(I3-L$1)^4+J$1^2*$X$4/((-$X$6*(I3/K$1-1)^$X$7+1)))</f>
        <v>205.42386389657295</v>
      </c>
      <c r="L3">
        <f>(K3-J3)^2</f>
        <v>6.9009340599710081</v>
      </c>
      <c r="M3" s="20">
        <f>((K3-J3)/J3)^2</f>
        <v>1.6779740856924473E-4</v>
      </c>
      <c r="O3" s="2">
        <v>0.49929329</v>
      </c>
      <c r="P3">
        <v>235.932131</v>
      </c>
      <c r="Q3">
        <f>IF(O3&lt;R$1,$X$5+P$1^2*$X$4/((-$X$6*(O3/Q$1-1)^$X$7+1)),$X$5+20*10^4*(O3-R$1)^4+P$1^2*$X$4/((-$X$6*(O3/Q$1-1)^$X$7+1)))</f>
        <v>236.33886086935615</v>
      </c>
      <c r="R3">
        <f>(Q3-P3)^2</f>
        <v>0.16542918662647524</v>
      </c>
      <c r="S3" s="20">
        <f>((Q3-P3)/P3)^2</f>
        <v>2.9719257416273744E-6</v>
      </c>
      <c r="T3">
        <f>(P4-P3)/(O4-O3)/10^4</f>
        <v>1.5018275428387887E-3</v>
      </c>
      <c r="W3" t="s">
        <v>34</v>
      </c>
      <c r="AJ3" t="s">
        <v>70</v>
      </c>
      <c r="AK3" s="11" t="s">
        <v>77</v>
      </c>
      <c r="AL3" s="12">
        <v>58</v>
      </c>
    </row>
    <row r="4" spans="1:43" x14ac:dyDescent="0.25">
      <c r="C4" s="2">
        <v>0.50327569000000005</v>
      </c>
      <c r="D4">
        <v>179.071156</v>
      </c>
      <c r="E4">
        <f t="shared" ref="E4:E67" si="0">IF(C4&lt;F$1,$X$5+D$1^2*$X$4/((-$X$6*(C4/E$1-1)^$X$7+1)),$X$5+20*10^4*(C4-F$1)^4+D$1^2*$X$4/((-$X$6*(C4/E$1-1)^$X$7+1)))</f>
        <v>181.37886735180311</v>
      </c>
      <c r="F4">
        <f t="shared" ref="F4:F67" si="1">(E4-D4)^2</f>
        <v>5.3255316832409232</v>
      </c>
      <c r="G4" s="20">
        <f t="shared" ref="G4:G67" si="2">((E4-D4)/D4)^2</f>
        <v>1.6607784403122546E-4</v>
      </c>
      <c r="I4" s="2">
        <v>0.50378469999999997</v>
      </c>
      <c r="J4">
        <v>202.77946</v>
      </c>
      <c r="K4">
        <f t="shared" ref="K4:K67" si="3">IF(I4&lt;L$1,$X$5+J$1^2*$X$4/((-$X$6*(I4/K$1-1)^$X$7+1)),$X$5+20*10^4*(I4-L$1)^4+J$1^2*$X$4/((-$X$6*(I4/K$1-1)^$X$7+1)))</f>
        <v>205.4238743036737</v>
      </c>
      <c r="L4">
        <f t="shared" ref="L4:L67" si="4">(K4-J4)^2</f>
        <v>6.9929270094740534</v>
      </c>
      <c r="M4" s="20">
        <f t="shared" ref="M4:M67" si="5">((K4-J4)/J4)^2</f>
        <v>1.7006348353544839E-4</v>
      </c>
      <c r="O4" s="2">
        <v>0.50234657000000005</v>
      </c>
      <c r="P4">
        <v>235.97798599999999</v>
      </c>
      <c r="Q4">
        <f t="shared" ref="Q4:Q67" si="6">IF(O4&lt;R$1,$X$5+P$1^2*$X$4/((-$X$6*(O4/Q$1-1)^$X$7+1)),$X$5+20*10^4*(O4-R$1)^4+P$1^2*$X$4/((-$X$6*(O4/Q$1-1)^$X$7+1)))</f>
        <v>236.33887461296641</v>
      </c>
      <c r="R4">
        <f t="shared" ref="R4:R67" si="7">(Q4-P4)^2</f>
        <v>0.13024059096882645</v>
      </c>
      <c r="S4" s="20">
        <f t="shared" ref="S4:S67" si="8">((Q4-P4)/P4)^2</f>
        <v>2.3388554288514276E-6</v>
      </c>
      <c r="T4">
        <f t="shared" ref="T4:T67" si="9">(P5-P4)/(O5-O4)/10^4</f>
        <v>-1.4547812587962158E-4</v>
      </c>
      <c r="W4" t="s">
        <v>35</v>
      </c>
      <c r="X4">
        <v>343.49974824371276</v>
      </c>
      <c r="AJ4" t="s">
        <v>71</v>
      </c>
      <c r="AK4" s="11" t="s">
        <v>72</v>
      </c>
      <c r="AL4" s="12">
        <v>0.251</v>
      </c>
    </row>
    <row r="5" spans="1:43" x14ac:dyDescent="0.25">
      <c r="C5" s="2">
        <v>0.50662119999999999</v>
      </c>
      <c r="D5">
        <v>178.984555</v>
      </c>
      <c r="E5">
        <f t="shared" si="0"/>
        <v>181.37887426605488</v>
      </c>
      <c r="F5">
        <f t="shared" si="1"/>
        <v>5.732764747801574</v>
      </c>
      <c r="G5" s="20">
        <f t="shared" si="2"/>
        <v>1.7895053768954866E-4</v>
      </c>
      <c r="I5" s="2">
        <v>0.50683807999999997</v>
      </c>
      <c r="J5">
        <v>202.77501799999999</v>
      </c>
      <c r="K5">
        <f t="shared" si="3"/>
        <v>205.42388575913117</v>
      </c>
      <c r="L5">
        <f t="shared" si="4"/>
        <v>7.0165004053646305</v>
      </c>
      <c r="M5" s="20">
        <f t="shared" si="5"/>
        <v>1.706442493871487E-4</v>
      </c>
      <c r="O5" s="2">
        <v>0.50539995000000004</v>
      </c>
      <c r="P5">
        <v>235.973544</v>
      </c>
      <c r="Q5">
        <f t="shared" si="6"/>
        <v>236.3388910709329</v>
      </c>
      <c r="R5">
        <f t="shared" si="7"/>
        <v>0.13347848223924838</v>
      </c>
      <c r="S5" s="20">
        <f t="shared" si="8"/>
        <v>2.397091597248928E-6</v>
      </c>
      <c r="T5">
        <f t="shared" si="9"/>
        <v>-1.3809252454595597E-3</v>
      </c>
      <c r="W5" t="s">
        <v>61</v>
      </c>
      <c r="X5">
        <v>150.46386062369288</v>
      </c>
      <c r="AJ5" t="s">
        <v>73</v>
      </c>
      <c r="AK5" s="11" t="s">
        <v>78</v>
      </c>
      <c r="AL5" s="12">
        <v>5.64</v>
      </c>
    </row>
    <row r="6" spans="1:43" x14ac:dyDescent="0.25">
      <c r="C6" s="2">
        <v>0.50967457999999999</v>
      </c>
      <c r="D6">
        <v>178.98011299999999</v>
      </c>
      <c r="E6">
        <f t="shared" si="0"/>
        <v>181.3788818570267</v>
      </c>
      <c r="F6">
        <f t="shared" si="1"/>
        <v>5.7540920294412272</v>
      </c>
      <c r="G6" s="20">
        <f t="shared" si="2"/>
        <v>1.796251929785254E-4</v>
      </c>
      <c r="I6" s="2">
        <v>0.51018342999999999</v>
      </c>
      <c r="J6">
        <v>202.77015</v>
      </c>
      <c r="K6">
        <f t="shared" si="3"/>
        <v>205.42390085891444</v>
      </c>
      <c r="L6">
        <f t="shared" si="4"/>
        <v>7.0423936211891025</v>
      </c>
      <c r="M6" s="20">
        <f t="shared" si="5"/>
        <v>1.7128220712927467E-4</v>
      </c>
      <c r="O6" s="2">
        <v>0.50845340999999999</v>
      </c>
      <c r="P6">
        <v>235.931378</v>
      </c>
      <c r="Q6">
        <f t="shared" si="6"/>
        <v>236.33891072660981</v>
      </c>
      <c r="R6">
        <f t="shared" si="7"/>
        <v>0.16608292325803076</v>
      </c>
      <c r="S6" s="20">
        <f t="shared" si="8"/>
        <v>2.983689127720731E-6</v>
      </c>
      <c r="T6">
        <f t="shared" si="9"/>
        <v>6.0425038564043985E-5</v>
      </c>
      <c r="W6" t="s">
        <v>40</v>
      </c>
      <c r="X6">
        <v>1.4656922859061355E-4</v>
      </c>
      <c r="AJ6" t="s">
        <v>76</v>
      </c>
      <c r="AK6" s="11" t="s">
        <v>79</v>
      </c>
      <c r="AL6" s="12">
        <v>29.7</v>
      </c>
    </row>
    <row r="7" spans="1:43" x14ac:dyDescent="0.25">
      <c r="C7" s="2">
        <v>0.51272795999999998</v>
      </c>
      <c r="D7">
        <v>178.97567100000001</v>
      </c>
      <c r="E7">
        <f t="shared" si="0"/>
        <v>181.37889088989314</v>
      </c>
      <c r="F7">
        <f t="shared" si="1"/>
        <v>5.775465839177981</v>
      </c>
      <c r="G7" s="20">
        <f t="shared" si="2"/>
        <v>1.803013675622898E-4</v>
      </c>
      <c r="I7" s="2">
        <v>0.51323680999999999</v>
      </c>
      <c r="J7">
        <v>202.76570799999999</v>
      </c>
      <c r="K7">
        <f t="shared" si="3"/>
        <v>205.42391738552348</v>
      </c>
      <c r="L7">
        <f t="shared" si="4"/>
        <v>7.0660771372851787</v>
      </c>
      <c r="M7" s="20">
        <f t="shared" si="5"/>
        <v>1.7186575778554638E-4</v>
      </c>
      <c r="O7" s="2">
        <v>0.51150678000000005</v>
      </c>
      <c r="P7">
        <v>235.933223</v>
      </c>
      <c r="Q7">
        <f t="shared" si="6"/>
        <v>236.33893413904309</v>
      </c>
      <c r="R7">
        <f t="shared" si="7"/>
        <v>0.16460152834364303</v>
      </c>
      <c r="S7" s="20">
        <f t="shared" si="8"/>
        <v>2.9570295355983431E-6</v>
      </c>
      <c r="T7">
        <f t="shared" si="9"/>
        <v>8.8408683007358264E-4</v>
      </c>
      <c r="W7" t="s">
        <v>62</v>
      </c>
      <c r="X7">
        <v>12.944411368054585</v>
      </c>
      <c r="AQ7" t="s">
        <v>87</v>
      </c>
    </row>
    <row r="8" spans="1:43" x14ac:dyDescent="0.25">
      <c r="C8" s="2">
        <v>0.51578133999999998</v>
      </c>
      <c r="D8">
        <v>178.971228</v>
      </c>
      <c r="E8">
        <f t="shared" si="0"/>
        <v>181.37890161175312</v>
      </c>
      <c r="F8">
        <f t="shared" si="1"/>
        <v>5.7968922207323397</v>
      </c>
      <c r="G8" s="20">
        <f t="shared" si="2"/>
        <v>1.809792523722819E-4</v>
      </c>
      <c r="I8" s="2">
        <v>0.51629018999999998</v>
      </c>
      <c r="J8">
        <v>202.76126600000001</v>
      </c>
      <c r="K8">
        <f t="shared" si="3"/>
        <v>205.42393699430986</v>
      </c>
      <c r="L8">
        <f t="shared" si="4"/>
        <v>7.0898168239389996</v>
      </c>
      <c r="M8" s="20">
        <f t="shared" si="5"/>
        <v>1.7245072569156846E-4</v>
      </c>
      <c r="O8" s="2">
        <v>0.51456009999999996</v>
      </c>
      <c r="P8">
        <v>235.960217</v>
      </c>
      <c r="Q8">
        <f t="shared" si="6"/>
        <v>236.33896195620162</v>
      </c>
      <c r="R8">
        <f t="shared" si="7"/>
        <v>0.14344774184816325</v>
      </c>
      <c r="S8" s="20">
        <f t="shared" si="8"/>
        <v>2.5764169174622376E-6</v>
      </c>
      <c r="T8">
        <f t="shared" si="9"/>
        <v>-1.4551087647161792E-4</v>
      </c>
      <c r="V8">
        <v>0.3</v>
      </c>
      <c r="W8" t="s">
        <v>63</v>
      </c>
      <c r="X8">
        <v>7.5909808471806645E-2</v>
      </c>
    </row>
    <row r="9" spans="1:43" x14ac:dyDescent="0.25">
      <c r="C9" s="2">
        <v>0.51883477</v>
      </c>
      <c r="D9">
        <v>178.94163699999999</v>
      </c>
      <c r="E9">
        <f t="shared" si="0"/>
        <v>181.3789143078254</v>
      </c>
      <c r="F9">
        <f t="shared" si="1"/>
        <v>5.9403206752406845</v>
      </c>
      <c r="G9" s="20">
        <f t="shared" si="2"/>
        <v>1.8551843753379698E-4</v>
      </c>
      <c r="I9" s="2">
        <v>0.51934349000000002</v>
      </c>
      <c r="J9">
        <v>202.80083400000001</v>
      </c>
      <c r="K9">
        <f t="shared" si="3"/>
        <v>205.42396020335624</v>
      </c>
      <c r="L9">
        <f t="shared" si="4"/>
        <v>6.8807910787341005</v>
      </c>
      <c r="M9" s="20">
        <f t="shared" si="5"/>
        <v>1.6730113921845761E-4</v>
      </c>
      <c r="O9" s="2">
        <v>0.51761347999999996</v>
      </c>
      <c r="P9">
        <v>235.95577399999999</v>
      </c>
      <c r="Q9">
        <f t="shared" si="6"/>
        <v>236.33899492701721</v>
      </c>
      <c r="R9">
        <f t="shared" si="7"/>
        <v>0.14685827890393746</v>
      </c>
      <c r="S9" s="20">
        <f t="shared" si="8"/>
        <v>2.6377717675429999E-6</v>
      </c>
      <c r="T9">
        <f t="shared" si="9"/>
        <v>-5.5731315910070346E-4</v>
      </c>
      <c r="V9">
        <v>0.4</v>
      </c>
      <c r="W9" t="s">
        <v>63</v>
      </c>
      <c r="X9">
        <v>3.703239135873073E-2</v>
      </c>
    </row>
    <row r="10" spans="1:43" x14ac:dyDescent="0.25">
      <c r="C10" s="2">
        <v>0.52188818000000003</v>
      </c>
      <c r="D10">
        <v>178.92462</v>
      </c>
      <c r="E10">
        <f t="shared" si="0"/>
        <v>181.37892930589527</v>
      </c>
      <c r="F10">
        <f t="shared" si="1"/>
        <v>6.0236341690040973</v>
      </c>
      <c r="G10" s="20">
        <f t="shared" si="2"/>
        <v>1.8815613397932604E-4</v>
      </c>
      <c r="I10" s="2">
        <v>0.52239681999999998</v>
      </c>
      <c r="J10">
        <v>202.82154</v>
      </c>
      <c r="K10">
        <f t="shared" si="3"/>
        <v>205.42398761027079</v>
      </c>
      <c r="L10">
        <f t="shared" si="4"/>
        <v>6.7727335642041275</v>
      </c>
      <c r="M10" s="20">
        <f t="shared" si="5"/>
        <v>1.6464018262191498E-4</v>
      </c>
      <c r="O10" s="2">
        <v>0.52066688000000005</v>
      </c>
      <c r="P10">
        <v>235.93875700000001</v>
      </c>
      <c r="Q10">
        <f t="shared" si="6"/>
        <v>236.33903391283502</v>
      </c>
      <c r="R10">
        <f t="shared" si="7"/>
        <v>0.16022160694872697</v>
      </c>
      <c r="S10" s="20">
        <f t="shared" si="8"/>
        <v>2.8782102072122484E-6</v>
      </c>
      <c r="T10">
        <f t="shared" si="9"/>
        <v>1.295942095437761E-3</v>
      </c>
      <c r="V10">
        <v>0.5</v>
      </c>
      <c r="W10" t="s">
        <v>63</v>
      </c>
      <c r="X10">
        <v>7.0526387621123413E-2</v>
      </c>
      <c r="AJ10" t="s">
        <v>74</v>
      </c>
    </row>
    <row r="11" spans="1:43" x14ac:dyDescent="0.25">
      <c r="C11" s="2">
        <v>0.52494149000000001</v>
      </c>
      <c r="D11">
        <v>178.95161400000001</v>
      </c>
      <c r="E11">
        <f t="shared" si="0"/>
        <v>181.37894698226521</v>
      </c>
      <c r="F11">
        <f t="shared" si="1"/>
        <v>5.8919454067924635</v>
      </c>
      <c r="G11" s="20">
        <f t="shared" si="2"/>
        <v>1.8398714259587636E-4</v>
      </c>
      <c r="I11" s="2">
        <v>0.52545030999999998</v>
      </c>
      <c r="J11">
        <v>202.75962899999999</v>
      </c>
      <c r="K11">
        <f t="shared" si="3"/>
        <v>205.42401990211783</v>
      </c>
      <c r="L11">
        <f t="shared" si="4"/>
        <v>7.0989788792883406</v>
      </c>
      <c r="M11" s="20">
        <f t="shared" si="5"/>
        <v>1.7267636917466241E-4</v>
      </c>
      <c r="O11" s="2">
        <v>0.52372017999999998</v>
      </c>
      <c r="P11">
        <v>235.97832600000001</v>
      </c>
      <c r="Q11">
        <f t="shared" si="6"/>
        <v>236.33907990236594</v>
      </c>
      <c r="R11">
        <f t="shared" si="7"/>
        <v>0.13014337807224588</v>
      </c>
      <c r="S11" s="20">
        <f t="shared" si="8"/>
        <v>2.3371029488056331E-6</v>
      </c>
      <c r="T11">
        <f t="shared" si="9"/>
        <v>1.0900009825430756E-3</v>
      </c>
      <c r="AJ11" t="s">
        <v>75</v>
      </c>
      <c r="AK11">
        <f>1-2*(AL5/AL3)^2</f>
        <v>0.98108822829964326</v>
      </c>
      <c r="AM11" t="s">
        <v>81</v>
      </c>
      <c r="AN11">
        <f>-0.357+0.45*EXP(-0.0375*AL6)</f>
        <v>-0.20925355682003938</v>
      </c>
    </row>
    <row r="12" spans="1:43" x14ac:dyDescent="0.25">
      <c r="C12" s="2">
        <v>0.52799492000000003</v>
      </c>
      <c r="D12">
        <v>178.922023</v>
      </c>
      <c r="E12">
        <f t="shared" si="0"/>
        <v>181.37896777032489</v>
      </c>
      <c r="F12">
        <f t="shared" si="1"/>
        <v>6.0365776044268529</v>
      </c>
      <c r="G12" s="20">
        <f t="shared" si="2"/>
        <v>1.8856591304180156E-4</v>
      </c>
      <c r="I12" s="2">
        <v>0.52850359000000002</v>
      </c>
      <c r="J12">
        <v>202.80548400000001</v>
      </c>
      <c r="K12">
        <f t="shared" si="3"/>
        <v>205.42405786055031</v>
      </c>
      <c r="L12">
        <f t="shared" si="4"/>
        <v>6.8569290631572972</v>
      </c>
      <c r="M12" s="20">
        <f t="shared" si="5"/>
        <v>1.667133074822278E-4</v>
      </c>
      <c r="O12" s="2">
        <v>0.52677348000000002</v>
      </c>
      <c r="P12">
        <v>236.011607</v>
      </c>
      <c r="Q12">
        <f t="shared" si="6"/>
        <v>236.33913403327546</v>
      </c>
      <c r="R12">
        <f t="shared" si="7"/>
        <v>0.10727395752622346</v>
      </c>
      <c r="S12" s="20">
        <f t="shared" si="8"/>
        <v>1.9258727083709582E-6</v>
      </c>
      <c r="T12">
        <f t="shared" si="9"/>
        <v>-1.4551087647161792E-4</v>
      </c>
      <c r="AJ12" t="s">
        <v>80</v>
      </c>
      <c r="AK12">
        <f>0.0524*AL4^4-0.15*AL4^3+0.1659*AL4^2-0.0706*AL4+0.0119</f>
        <v>2.4672604524524008E-3</v>
      </c>
      <c r="AM12" t="s">
        <v>82</v>
      </c>
      <c r="AN12">
        <f>0.0524*(AL4-AN11)^4-0.15*(AL4-AN11)^3+0.1659*(AL4-AN11)^2-0.0706*(AL4-AN11)+0.0119</f>
        <v>2.2760566275989158E-3</v>
      </c>
    </row>
    <row r="13" spans="1:43" x14ac:dyDescent="0.25">
      <c r="C13" s="2">
        <v>0.53104837999999999</v>
      </c>
      <c r="D13">
        <v>178.87985699999999</v>
      </c>
      <c r="E13">
        <f t="shared" si="0"/>
        <v>181.3789921642234</v>
      </c>
      <c r="F13">
        <f t="shared" si="1"/>
        <v>6.2456765690580101</v>
      </c>
      <c r="G13" s="20">
        <f t="shared" si="2"/>
        <v>1.951895723663149E-4</v>
      </c>
      <c r="I13" s="2">
        <v>0.53155697000000002</v>
      </c>
      <c r="J13">
        <v>202.801042</v>
      </c>
      <c r="K13">
        <f t="shared" si="3"/>
        <v>205.42410238805132</v>
      </c>
      <c r="L13">
        <f t="shared" si="4"/>
        <v>6.8804457993639865</v>
      </c>
      <c r="M13" s="20">
        <f t="shared" si="5"/>
        <v>1.6729240085365665E-4</v>
      </c>
      <c r="O13" s="2">
        <v>0.52982686000000001</v>
      </c>
      <c r="P13">
        <v>236.00716399999999</v>
      </c>
      <c r="Q13">
        <f t="shared" si="6"/>
        <v>236.33919760899551</v>
      </c>
      <c r="R13">
        <f t="shared" si="7"/>
        <v>0.11024631750258737</v>
      </c>
      <c r="S13" s="20">
        <f t="shared" si="8"/>
        <v>1.9793095473259428E-6</v>
      </c>
      <c r="T13">
        <f t="shared" si="9"/>
        <v>-1.4547764943171742E-4</v>
      </c>
      <c r="V13">
        <v>0.3</v>
      </c>
      <c r="W13" t="s">
        <v>38</v>
      </c>
      <c r="Y13">
        <f>SUM(F3:F150)</f>
        <v>1171.35738036471</v>
      </c>
      <c r="AJ13" t="s">
        <v>83</v>
      </c>
      <c r="AK13">
        <f>1/(1+AK12*AL2)</f>
        <v>0.97766348677080672</v>
      </c>
      <c r="AM13" t="s">
        <v>84</v>
      </c>
      <c r="AN13">
        <f>1/(1+AN12*AL2)</f>
        <v>0.97935875634939695</v>
      </c>
    </row>
    <row r="14" spans="1:43" x14ac:dyDescent="0.25">
      <c r="C14" s="2">
        <v>0.53410175999999998</v>
      </c>
      <c r="D14">
        <v>178.875415</v>
      </c>
      <c r="E14">
        <f t="shared" si="0"/>
        <v>181.3790207279342</v>
      </c>
      <c r="F14">
        <f t="shared" si="1"/>
        <v>6.2680416409449373</v>
      </c>
      <c r="G14" s="20">
        <f t="shared" si="2"/>
        <v>1.9589825356789928E-4</v>
      </c>
      <c r="I14" s="2">
        <v>0.53461035999999995</v>
      </c>
      <c r="J14">
        <v>202.79660000000001</v>
      </c>
      <c r="K14">
        <f t="shared" si="3"/>
        <v>205.42415451031687</v>
      </c>
      <c r="L14">
        <f t="shared" si="4"/>
        <v>6.9040427046864501</v>
      </c>
      <c r="M14" s="20">
        <f t="shared" si="5"/>
        <v>1.6787349413461013E-4</v>
      </c>
      <c r="O14" s="2">
        <v>0.53288025000000006</v>
      </c>
      <c r="P14">
        <v>236.00272200000001</v>
      </c>
      <c r="Q14">
        <f t="shared" si="6"/>
        <v>236.33927211664928</v>
      </c>
      <c r="R14">
        <f t="shared" si="7"/>
        <v>0.11326598101664243</v>
      </c>
      <c r="S14" s="20">
        <f t="shared" si="8"/>
        <v>2.0335996887609948E-6</v>
      </c>
      <c r="T14">
        <f t="shared" si="9"/>
        <v>-1.4547812588055242E-4</v>
      </c>
      <c r="V14">
        <v>0.4</v>
      </c>
      <c r="W14" t="s">
        <v>38</v>
      </c>
      <c r="Y14">
        <f>SUM(L3:L150)</f>
        <v>399.72293558964628</v>
      </c>
    </row>
    <row r="15" spans="1:43" x14ac:dyDescent="0.25">
      <c r="C15" s="2">
        <v>0.53715513999999998</v>
      </c>
      <c r="D15">
        <v>178.87097199999999</v>
      </c>
      <c r="E15">
        <f t="shared" si="0"/>
        <v>181.37905410628787</v>
      </c>
      <c r="F15">
        <f t="shared" si="1"/>
        <v>6.2904758518814115</v>
      </c>
      <c r="G15" s="20">
        <f t="shared" si="2"/>
        <v>1.9660916806896943E-4</v>
      </c>
      <c r="I15" s="2">
        <v>0.53766345000000004</v>
      </c>
      <c r="J15">
        <v>202.937647</v>
      </c>
      <c r="K15">
        <f t="shared" si="3"/>
        <v>205.42421539122975</v>
      </c>
      <c r="L15">
        <f t="shared" si="4"/>
        <v>6.1830223642629205</v>
      </c>
      <c r="M15" s="20">
        <f t="shared" si="5"/>
        <v>1.5013279720608677E-4</v>
      </c>
      <c r="O15" s="2">
        <v>0.53593363000000005</v>
      </c>
      <c r="P15">
        <v>235.99827999999999</v>
      </c>
      <c r="Q15">
        <f t="shared" si="6"/>
        <v>236.33935925403833</v>
      </c>
      <c r="R15">
        <f t="shared" si="7"/>
        <v>0.11633505753534643</v>
      </c>
      <c r="S15" s="20">
        <f t="shared" si="8"/>
        <v>2.0887811204616456E-6</v>
      </c>
      <c r="T15">
        <f t="shared" si="9"/>
        <v>-1.4551087647068708E-4</v>
      </c>
      <c r="V15">
        <v>0.5</v>
      </c>
      <c r="W15" t="s">
        <v>38</v>
      </c>
      <c r="Y15">
        <f>SUM(R3:R150)</f>
        <v>1818.7577790753712</v>
      </c>
      <c r="AJ15" t="s">
        <v>85</v>
      </c>
      <c r="AK15">
        <f>1/(X4*10^-4*PI()*AL2*AK13*AK11)</f>
        <v>1.0433145330614375</v>
      </c>
      <c r="AM15" t="s">
        <v>86</v>
      </c>
      <c r="AN15">
        <f>1/(X4*10^-4*PI()*AL2*AN13*AK11)</f>
        <v>1.0415085560613513</v>
      </c>
    </row>
    <row r="16" spans="1:43" x14ac:dyDescent="0.25">
      <c r="C16" s="2">
        <v>0.54020851999999997</v>
      </c>
      <c r="D16">
        <v>178.86653000000001</v>
      </c>
      <c r="E16">
        <f t="shared" si="0"/>
        <v>181.37909303271954</v>
      </c>
      <c r="F16">
        <f t="shared" si="1"/>
        <v>6.3129729933887457</v>
      </c>
      <c r="G16" s="20">
        <f t="shared" si="2"/>
        <v>1.9732211775473022E-4</v>
      </c>
      <c r="I16" s="2">
        <v>0.54071683000000004</v>
      </c>
      <c r="J16">
        <v>202.93320499999999</v>
      </c>
      <c r="K16">
        <f t="shared" si="3"/>
        <v>205.4242863745352</v>
      </c>
      <c r="L16">
        <f t="shared" si="4"/>
        <v>6.2054864145562458</v>
      </c>
      <c r="M16" s="20">
        <f t="shared" si="5"/>
        <v>1.5068485355507202E-4</v>
      </c>
      <c r="O16" s="2">
        <v>0.53898701000000004</v>
      </c>
      <c r="P16">
        <v>235.99383700000001</v>
      </c>
      <c r="Q16">
        <f t="shared" si="6"/>
        <v>236.33946095611131</v>
      </c>
      <c r="R16">
        <f t="shared" si="7"/>
        <v>0.11945591903802347</v>
      </c>
      <c r="S16" s="20">
        <f t="shared" si="8"/>
        <v>2.1448965513385026E-6</v>
      </c>
      <c r="T16">
        <f t="shared" si="9"/>
        <v>-1.4547812588055242E-4</v>
      </c>
      <c r="V16" t="s">
        <v>39</v>
      </c>
      <c r="W16" t="s">
        <v>38</v>
      </c>
      <c r="Y16">
        <f>SUM(Y13:Y15)</f>
        <v>3389.8380950297278</v>
      </c>
    </row>
    <row r="17" spans="3:43" x14ac:dyDescent="0.25">
      <c r="C17" s="2">
        <v>0.54326189999999996</v>
      </c>
      <c r="D17">
        <v>178.862088</v>
      </c>
      <c r="E17">
        <f t="shared" si="0"/>
        <v>181.37913834081687</v>
      </c>
      <c r="F17">
        <f t="shared" si="1"/>
        <v>6.3355424182062992</v>
      </c>
      <c r="G17" s="20">
        <f t="shared" si="2"/>
        <v>1.9803739746589483E-4</v>
      </c>
      <c r="I17" s="2">
        <v>0.54377021000000003</v>
      </c>
      <c r="J17">
        <v>202.928763</v>
      </c>
      <c r="K17">
        <f t="shared" si="3"/>
        <v>205.4243689684964</v>
      </c>
      <c r="L17">
        <f t="shared" si="4"/>
        <v>6.2280491499948134</v>
      </c>
      <c r="M17" s="20">
        <f t="shared" si="5"/>
        <v>1.5123935452657615E-4</v>
      </c>
      <c r="O17" s="2">
        <v>0.54204039000000004</v>
      </c>
      <c r="P17">
        <v>235.989395</v>
      </c>
      <c r="Q17">
        <f t="shared" si="6"/>
        <v>236.33957942323829</v>
      </c>
      <c r="R17">
        <f t="shared" si="7"/>
        <v>0.12262913027873337</v>
      </c>
      <c r="S17" s="20">
        <f t="shared" si="8"/>
        <v>2.2019561917359097E-6</v>
      </c>
      <c r="T17">
        <f t="shared" si="9"/>
        <v>-1.4551087647161792E-4</v>
      </c>
      <c r="W17" s="9" t="s">
        <v>50</v>
      </c>
      <c r="Y17">
        <f>Y16/3</f>
        <v>1129.946031676576</v>
      </c>
    </row>
    <row r="18" spans="3:43" x14ac:dyDescent="0.25">
      <c r="C18" s="2">
        <v>0.54631532999999999</v>
      </c>
      <c r="D18">
        <v>178.83249599999999</v>
      </c>
      <c r="E18">
        <f t="shared" si="0"/>
        <v>181.37919097738623</v>
      </c>
      <c r="F18">
        <f t="shared" si="1"/>
        <v>6.4856553078442918</v>
      </c>
      <c r="G18" s="20">
        <f t="shared" si="2"/>
        <v>2.0279674839357805E-4</v>
      </c>
      <c r="I18" s="2">
        <v>0.54682341999999995</v>
      </c>
      <c r="J18">
        <v>203.01234099999999</v>
      </c>
      <c r="K18">
        <f t="shared" si="3"/>
        <v>205.42446488441544</v>
      </c>
      <c r="L18">
        <f t="shared" si="4"/>
        <v>5.8183416337674814</v>
      </c>
      <c r="M18" s="20">
        <f t="shared" si="5"/>
        <v>1.4117387629359801E-4</v>
      </c>
      <c r="O18" s="2">
        <v>0.54509377000000003</v>
      </c>
      <c r="P18">
        <v>235.98495199999999</v>
      </c>
      <c r="Q18">
        <f t="shared" si="6"/>
        <v>236.33971715380761</v>
      </c>
      <c r="R18">
        <f t="shared" si="7"/>
        <v>0.12585831435614395</v>
      </c>
      <c r="S18" s="20">
        <f t="shared" si="8"/>
        <v>2.2600252446538841E-6</v>
      </c>
      <c r="T18">
        <f t="shared" si="9"/>
        <v>2.3255699701631824E-3</v>
      </c>
    </row>
    <row r="19" spans="3:43" x14ac:dyDescent="0.25">
      <c r="C19" s="2">
        <v>0.54936879999999999</v>
      </c>
      <c r="D19">
        <v>178.78404399999999</v>
      </c>
      <c r="E19">
        <f t="shared" si="0"/>
        <v>181.37925201425278</v>
      </c>
      <c r="F19">
        <f t="shared" si="1"/>
        <v>6.7351046372419114</v>
      </c>
      <c r="G19" s="20">
        <f t="shared" si="2"/>
        <v>2.1071081855695211E-4</v>
      </c>
      <c r="I19" s="2">
        <v>0.54987675000000003</v>
      </c>
      <c r="J19">
        <v>203.03304800000001</v>
      </c>
      <c r="K19">
        <f t="shared" si="3"/>
        <v>205.42457607568124</v>
      </c>
      <c r="L19">
        <f t="shared" si="4"/>
        <v>5.719406536771598</v>
      </c>
      <c r="M19" s="20">
        <f t="shared" si="5"/>
        <v>1.3874505023639904E-4</v>
      </c>
      <c r="O19" s="2">
        <v>0.54814700000000005</v>
      </c>
      <c r="P19">
        <v>236.05595700000001</v>
      </c>
      <c r="Q19">
        <f t="shared" si="6"/>
        <v>236.33987697161143</v>
      </c>
      <c r="R19">
        <f t="shared" si="7"/>
        <v>8.0610550279832452E-2</v>
      </c>
      <c r="S19" s="20">
        <f t="shared" si="8"/>
        <v>1.4466449546068668E-6</v>
      </c>
      <c r="T19">
        <f t="shared" si="9"/>
        <v>2.7374140658516233E-3</v>
      </c>
      <c r="V19" t="s">
        <v>128</v>
      </c>
      <c r="W19" t="s">
        <v>94</v>
      </c>
      <c r="Y19">
        <f>Y16/COUNT(Q3:Q138,K3:K134,E3:E133)</f>
        <v>8.4958348246359101</v>
      </c>
      <c r="AJ19" t="s">
        <v>88</v>
      </c>
    </row>
    <row r="20" spans="3:43" x14ac:dyDescent="0.25">
      <c r="C20" s="2">
        <v>0.55242217999999998</v>
      </c>
      <c r="D20">
        <v>178.77960100000001</v>
      </c>
      <c r="E20">
        <f t="shared" si="0"/>
        <v>181.37932266080864</v>
      </c>
      <c r="F20">
        <f t="shared" si="1"/>
        <v>6.7585527136775614</v>
      </c>
      <c r="G20" s="20">
        <f t="shared" si="2"/>
        <v>2.1145491200697046E-4</v>
      </c>
      <c r="I20" s="2">
        <v>0.55293018000000005</v>
      </c>
      <c r="J20">
        <v>203.003457</v>
      </c>
      <c r="K20">
        <f t="shared" si="3"/>
        <v>205.42470474249168</v>
      </c>
      <c r="L20">
        <f t="shared" si="4"/>
        <v>5.8624406305210908</v>
      </c>
      <c r="M20" s="20">
        <f t="shared" si="5"/>
        <v>1.4225632667843791E-4</v>
      </c>
      <c r="O20" s="2">
        <v>0.55120020999999997</v>
      </c>
      <c r="P20">
        <v>236.13953599999999</v>
      </c>
      <c r="Q20">
        <f t="shared" si="6"/>
        <v>236.3400620868303</v>
      </c>
      <c r="R20">
        <f t="shared" si="7"/>
        <v>4.0210711499476325E-2</v>
      </c>
      <c r="S20" s="20">
        <f t="shared" si="8"/>
        <v>7.2111469638592517E-7</v>
      </c>
      <c r="T20">
        <f t="shared" si="9"/>
        <v>4.722369601814296E-4</v>
      </c>
      <c r="V20" t="s">
        <v>129</v>
      </c>
      <c r="X20" t="s">
        <v>95</v>
      </c>
      <c r="Y20">
        <f>SQRT(Y19)</f>
        <v>2.9147615382113012</v>
      </c>
      <c r="AJ20" t="s">
        <v>90</v>
      </c>
      <c r="AK20">
        <f>1/(AK13*AK11)</f>
        <v>1.0425635557389565</v>
      </c>
      <c r="AM20" t="s">
        <v>91</v>
      </c>
      <c r="AN20">
        <f>1/(AN13*AK11)</f>
        <v>1.0407588786802868</v>
      </c>
    </row>
    <row r="21" spans="3:43" x14ac:dyDescent="0.25">
      <c r="C21" s="2">
        <v>0.55547541</v>
      </c>
      <c r="D21">
        <v>178.85149000000001</v>
      </c>
      <c r="E21">
        <f t="shared" si="0"/>
        <v>181.37940428351502</v>
      </c>
      <c r="F21">
        <f t="shared" si="1"/>
        <v>6.3903506247991686</v>
      </c>
      <c r="G21" s="20">
        <f t="shared" si="2"/>
        <v>1.9977427463837189E-4</v>
      </c>
      <c r="I21" s="2">
        <v>0.55598329999999996</v>
      </c>
      <c r="J21">
        <v>203.13733300000001</v>
      </c>
      <c r="K21">
        <f t="shared" si="3"/>
        <v>205.42485334878629</v>
      </c>
      <c r="L21">
        <f t="shared" si="4"/>
        <v>5.232749346111274</v>
      </c>
      <c r="M21" s="20">
        <f t="shared" si="5"/>
        <v>1.2680910563313356E-4</v>
      </c>
      <c r="O21" s="2">
        <v>0.55425354999999998</v>
      </c>
      <c r="P21">
        <v>236.153955</v>
      </c>
      <c r="Q21">
        <f t="shared" si="6"/>
        <v>236.34027613246587</v>
      </c>
      <c r="R21">
        <f t="shared" si="7"/>
        <v>3.4715564403367177E-2</v>
      </c>
      <c r="S21" s="20">
        <f t="shared" si="8"/>
        <v>6.2249201327281407E-7</v>
      </c>
      <c r="T21">
        <f t="shared" si="9"/>
        <v>-1.5868176206085187E-3</v>
      </c>
      <c r="V21" t="s">
        <v>130</v>
      </c>
      <c r="Y21">
        <f>SQRT(SUM(G3:G133,M3:M134,S3:S138)/COUNT(G3:G133,M3:M134,S3:S138))</f>
        <v>1.3080822422075002E-2</v>
      </c>
      <c r="AJ21" t="s">
        <v>89</v>
      </c>
      <c r="AK21">
        <f>(X4*10^-4*PI()*AL2-AK20)/(X5*10^-4*PI()*AL2)</f>
        <v>-9.8884417429037669E-2</v>
      </c>
      <c r="AM21" t="s">
        <v>92</v>
      </c>
      <c r="AN21">
        <f>(X4*10^-4*PI()*AL2-AN20)/(X5*10^-4*PI()*AL2)</f>
        <v>-9.4761482909797551E-2</v>
      </c>
      <c r="AQ21" t="s">
        <v>93</v>
      </c>
    </row>
    <row r="22" spans="3:43" x14ac:dyDescent="0.25">
      <c r="C22" s="2">
        <v>0.55852871999999998</v>
      </c>
      <c r="D22">
        <v>178.884771</v>
      </c>
      <c r="E22">
        <f t="shared" si="0"/>
        <v>181.3794984320856</v>
      </c>
      <c r="F22">
        <f t="shared" si="1"/>
        <v>6.223664960400396</v>
      </c>
      <c r="G22" s="20">
        <f t="shared" si="2"/>
        <v>1.9449098081967075E-4</v>
      </c>
      <c r="I22" s="2">
        <v>0.55903658000000001</v>
      </c>
      <c r="J22">
        <v>203.183189</v>
      </c>
      <c r="K22">
        <f t="shared" si="3"/>
        <v>205.42502471571672</v>
      </c>
      <c r="L22">
        <f t="shared" si="4"/>
        <v>5.0258273762630887</v>
      </c>
      <c r="M22" s="20">
        <f t="shared" si="5"/>
        <v>1.2173964273224687E-4</v>
      </c>
      <c r="O22" s="2">
        <v>0.55730701999999999</v>
      </c>
      <c r="P22">
        <v>236.105502</v>
      </c>
      <c r="Q22">
        <f t="shared" si="6"/>
        <v>236.34052320056847</v>
      </c>
      <c r="R22">
        <f t="shared" si="7"/>
        <v>5.5234964716644158E-2</v>
      </c>
      <c r="S22" s="20">
        <f t="shared" si="8"/>
        <v>9.9083620139933096E-7</v>
      </c>
      <c r="T22">
        <f t="shared" si="9"/>
        <v>1.7077755979654924E-3</v>
      </c>
    </row>
    <row r="23" spans="3:43" x14ac:dyDescent="0.25">
      <c r="C23" s="2">
        <v>0.56158231000000003</v>
      </c>
      <c r="D23">
        <v>178.772561</v>
      </c>
      <c r="E23">
        <f t="shared" si="0"/>
        <v>181.37960685398099</v>
      </c>
      <c r="F23">
        <f t="shared" si="1"/>
        <v>6.7966880847594799</v>
      </c>
      <c r="G23" s="20">
        <f t="shared" si="2"/>
        <v>2.1266480211487888E-4</v>
      </c>
      <c r="I23" s="2">
        <v>0.56208996</v>
      </c>
      <c r="J23">
        <v>203.17874599999999</v>
      </c>
      <c r="K23">
        <f t="shared" si="3"/>
        <v>205.42522199534449</v>
      </c>
      <c r="L23">
        <f t="shared" si="4"/>
        <v>5.0466543976590481</v>
      </c>
      <c r="M23" s="20">
        <f t="shared" si="5"/>
        <v>1.2224947802812446E-4</v>
      </c>
      <c r="O23" s="2">
        <v>0.56036028999999998</v>
      </c>
      <c r="P23">
        <v>236.157645</v>
      </c>
      <c r="Q23">
        <f t="shared" si="6"/>
        <v>236.34080786986453</v>
      </c>
      <c r="R23">
        <f t="shared" si="7"/>
        <v>3.3548636897011409E-2</v>
      </c>
      <c r="S23" s="20">
        <f t="shared" si="8"/>
        <v>6.0154879416825807E-7</v>
      </c>
      <c r="T23">
        <f t="shared" si="9"/>
        <v>1.0899974126436028E-3</v>
      </c>
    </row>
    <row r="24" spans="3:43" x14ac:dyDescent="0.25">
      <c r="C24" s="2">
        <v>0.56463549000000002</v>
      </c>
      <c r="D24">
        <v>178.86959899999999</v>
      </c>
      <c r="E24">
        <f t="shared" si="0"/>
        <v>181.37973147927255</v>
      </c>
      <c r="F24">
        <f t="shared" si="1"/>
        <v>6.3007650634989902</v>
      </c>
      <c r="G24" s="20">
        <f t="shared" si="2"/>
        <v>1.9693378122880869E-4</v>
      </c>
      <c r="I24" s="2">
        <v>0.56514333999999999</v>
      </c>
      <c r="J24">
        <v>203.17430400000001</v>
      </c>
      <c r="K24">
        <f t="shared" si="3"/>
        <v>205.42544872720123</v>
      </c>
      <c r="L24">
        <f t="shared" si="4"/>
        <v>5.0676525828058638</v>
      </c>
      <c r="M24" s="20">
        <f t="shared" si="5"/>
        <v>1.2276350302480098E-4</v>
      </c>
      <c r="O24" s="2">
        <v>0.56341359999999996</v>
      </c>
      <c r="P24">
        <v>236.19092599999999</v>
      </c>
      <c r="Q24">
        <f t="shared" si="6"/>
        <v>236.34113534318857</v>
      </c>
      <c r="R24">
        <f t="shared" si="7"/>
        <v>2.2562846781144081E-2</v>
      </c>
      <c r="S24" s="20">
        <f t="shared" si="8"/>
        <v>4.0445245559256833E-7</v>
      </c>
      <c r="T24">
        <f t="shared" si="9"/>
        <v>1.0899682310948375E-3</v>
      </c>
    </row>
    <row r="25" spans="3:43" x14ac:dyDescent="0.25">
      <c r="C25" s="2">
        <v>0.56768892999999998</v>
      </c>
      <c r="D25">
        <v>178.83372</v>
      </c>
      <c r="E25">
        <f t="shared" si="0"/>
        <v>181.37987453044852</v>
      </c>
      <c r="F25">
        <f t="shared" si="1"/>
        <v>6.4829028929235157</v>
      </c>
      <c r="G25" s="20">
        <f t="shared" si="2"/>
        <v>2.0270790965764917E-4</v>
      </c>
      <c r="I25" s="2">
        <v>0.56819671999999999</v>
      </c>
      <c r="J25">
        <v>203.16986199999999</v>
      </c>
      <c r="K25">
        <f t="shared" si="3"/>
        <v>205.42570889145546</v>
      </c>
      <c r="L25">
        <f t="shared" si="4"/>
        <v>5.0888451976892721</v>
      </c>
      <c r="M25" s="20">
        <f t="shared" si="5"/>
        <v>1.2328228311031162E-4</v>
      </c>
      <c r="O25" s="2">
        <v>0.5664669</v>
      </c>
      <c r="P25">
        <v>236.22420600000001</v>
      </c>
      <c r="Q25">
        <f t="shared" si="6"/>
        <v>236.34151144027197</v>
      </c>
      <c r="R25">
        <f t="shared" si="7"/>
        <v>1.376056631739905E-2</v>
      </c>
      <c r="S25" s="20">
        <f t="shared" si="8"/>
        <v>2.4659684274084236E-7</v>
      </c>
      <c r="T25">
        <f t="shared" si="9"/>
        <v>2.663623025122033E-4</v>
      </c>
    </row>
    <row r="26" spans="3:43" x14ac:dyDescent="0.25">
      <c r="C26" s="2">
        <v>0.57074230999999997</v>
      </c>
      <c r="D26">
        <v>178.82927799999999</v>
      </c>
      <c r="E26">
        <f t="shared" si="0"/>
        <v>181.38003845768787</v>
      </c>
      <c r="F26">
        <f t="shared" si="1"/>
        <v>6.5063789125041147</v>
      </c>
      <c r="G26" s="20">
        <f t="shared" si="2"/>
        <v>2.0345206650647138E-4</v>
      </c>
      <c r="I26" s="2">
        <v>0.57125009999999998</v>
      </c>
      <c r="J26">
        <v>203.16541900000001</v>
      </c>
      <c r="K26">
        <f t="shared" si="3"/>
        <v>205.42600695124179</v>
      </c>
      <c r="L26">
        <f t="shared" si="4"/>
        <v>5.1102578852994824</v>
      </c>
      <c r="M26" s="20">
        <f t="shared" si="5"/>
        <v>1.2380644137959367E-4</v>
      </c>
      <c r="O26" s="2">
        <v>0.56952026</v>
      </c>
      <c r="P26">
        <v>236.232339</v>
      </c>
      <c r="Q26">
        <f t="shared" si="6"/>
        <v>236.34194270727176</v>
      </c>
      <c r="R26">
        <f t="shared" si="7"/>
        <v>1.2012972647713498E-2</v>
      </c>
      <c r="S26" s="20">
        <f t="shared" si="8"/>
        <v>2.1526418941501561E-7</v>
      </c>
      <c r="T26">
        <f t="shared" si="9"/>
        <v>1.9136594983728565E-3</v>
      </c>
    </row>
    <row r="27" spans="3:43" x14ac:dyDescent="0.25">
      <c r="C27" s="2">
        <v>0.57379568999999997</v>
      </c>
      <c r="D27">
        <v>178.824836</v>
      </c>
      <c r="E27">
        <f t="shared" si="0"/>
        <v>181.38022602290891</v>
      </c>
      <c r="F27">
        <f t="shared" si="1"/>
        <v>6.5300181691823971</v>
      </c>
      <c r="G27" s="20">
        <f t="shared" si="2"/>
        <v>2.0420140166270341E-4</v>
      </c>
      <c r="I27" s="2">
        <v>0.57430342000000001</v>
      </c>
      <c r="J27">
        <v>203.19241299999999</v>
      </c>
      <c r="K27">
        <f t="shared" si="3"/>
        <v>205.42634789762303</v>
      </c>
      <c r="L27">
        <f t="shared" si="4"/>
        <v>4.99046512681808</v>
      </c>
      <c r="M27" s="20">
        <f t="shared" si="5"/>
        <v>1.2087209499524357E-4</v>
      </c>
      <c r="O27" s="2">
        <v>0.57257351999999995</v>
      </c>
      <c r="P27">
        <v>236.29076800000001</v>
      </c>
      <c r="Q27">
        <f t="shared" si="6"/>
        <v>236.34243644549113</v>
      </c>
      <c r="R27">
        <f t="shared" si="7"/>
        <v>2.6696282594685446E-3</v>
      </c>
      <c r="S27" s="20">
        <f t="shared" si="8"/>
        <v>4.7814242870730598E-8</v>
      </c>
      <c r="T27">
        <f t="shared" si="9"/>
        <v>-1.4547812588054713E-4</v>
      </c>
    </row>
    <row r="28" spans="3:43" x14ac:dyDescent="0.25">
      <c r="C28" s="2">
        <v>0.57684906999999996</v>
      </c>
      <c r="D28">
        <v>178.820393</v>
      </c>
      <c r="E28">
        <f t="shared" si="0"/>
        <v>181.38044031295166</v>
      </c>
      <c r="F28">
        <f t="shared" si="1"/>
        <v>6.5538422445510518</v>
      </c>
      <c r="G28" s="20">
        <f t="shared" si="2"/>
        <v>2.0495659310320211E-4</v>
      </c>
      <c r="I28" s="2">
        <v>0.57735661999999999</v>
      </c>
      <c r="J28">
        <v>203.28227899999999</v>
      </c>
      <c r="K28">
        <f t="shared" si="3"/>
        <v>205.42673730976546</v>
      </c>
      <c r="L28">
        <f t="shared" si="4"/>
        <v>4.5987014423221702</v>
      </c>
      <c r="M28" s="20">
        <f t="shared" si="5"/>
        <v>1.1128488292565656E-4</v>
      </c>
      <c r="O28" s="2">
        <v>0.57562690000000005</v>
      </c>
      <c r="P28">
        <v>236.286326</v>
      </c>
      <c r="Q28">
        <f t="shared" si="6"/>
        <v>236.34300089016995</v>
      </c>
      <c r="R28">
        <f t="shared" si="7"/>
        <v>3.2120431757752255E-3</v>
      </c>
      <c r="S28" s="20">
        <f t="shared" si="8"/>
        <v>5.7531301015652501E-8</v>
      </c>
      <c r="T28">
        <f t="shared" si="9"/>
        <v>-1.4547812588055242E-4</v>
      </c>
    </row>
    <row r="29" spans="3:43" x14ac:dyDescent="0.25">
      <c r="C29" s="2">
        <v>0.57990259</v>
      </c>
      <c r="D29">
        <v>178.74590699999999</v>
      </c>
      <c r="E29">
        <f t="shared" si="0"/>
        <v>181.38068478875215</v>
      </c>
      <c r="F29">
        <f t="shared" si="1"/>
        <v>6.9420539961017225</v>
      </c>
      <c r="G29" s="20">
        <f t="shared" si="2"/>
        <v>2.1727801023712146E-4</v>
      </c>
      <c r="I29" s="2">
        <v>0.58040997000000005</v>
      </c>
      <c r="J29">
        <v>203.29041100000001</v>
      </c>
      <c r="K29">
        <f t="shared" si="3"/>
        <v>205.42718146726898</v>
      </c>
      <c r="L29">
        <f t="shared" si="4"/>
        <v>4.5657880297928699</v>
      </c>
      <c r="M29" s="20">
        <f t="shared" si="5"/>
        <v>1.1047956545383122E-4</v>
      </c>
      <c r="O29" s="2">
        <v>0.57868028000000005</v>
      </c>
      <c r="P29">
        <v>236.28188399999999</v>
      </c>
      <c r="Q29">
        <f t="shared" si="6"/>
        <v>236.34364518894151</v>
      </c>
      <c r="R29">
        <f t="shared" si="7"/>
        <v>3.8144444594697957E-3</v>
      </c>
      <c r="S29" s="20">
        <f t="shared" si="8"/>
        <v>6.832355345390839E-8</v>
      </c>
      <c r="T29">
        <f t="shared" si="9"/>
        <v>-1.4551087647068708E-4</v>
      </c>
    </row>
    <row r="30" spans="3:43" x14ac:dyDescent="0.25">
      <c r="C30" s="2">
        <v>0.58295600999999997</v>
      </c>
      <c r="D30">
        <v>178.72260299999999</v>
      </c>
      <c r="E30">
        <f t="shared" si="0"/>
        <v>181.38096328086553</v>
      </c>
      <c r="F30">
        <f t="shared" si="1"/>
        <v>7.0668793828834975</v>
      </c>
      <c r="G30" s="20">
        <f t="shared" si="2"/>
        <v>2.2124258121152533E-4</v>
      </c>
      <c r="I30" s="2">
        <v>0.58346323</v>
      </c>
      <c r="J30">
        <v>203.34884099999999</v>
      </c>
      <c r="K30">
        <f t="shared" si="3"/>
        <v>205.42768730380538</v>
      </c>
      <c r="L30">
        <f t="shared" si="4"/>
        <v>4.3216019548453399</v>
      </c>
      <c r="M30" s="20">
        <f t="shared" si="5"/>
        <v>1.0451084529582891E-4</v>
      </c>
      <c r="O30" s="2">
        <v>0.58173366000000004</v>
      </c>
      <c r="P30">
        <v>236.27744100000001</v>
      </c>
      <c r="Q30">
        <f t="shared" si="6"/>
        <v>236.34437957537634</v>
      </c>
      <c r="R30">
        <f t="shared" si="7"/>
        <v>4.4807728734121482E-3</v>
      </c>
      <c r="S30" s="20">
        <f t="shared" si="8"/>
        <v>8.0261710923907885E-8</v>
      </c>
      <c r="T30">
        <f t="shared" si="9"/>
        <v>-1.4547812588055242E-4</v>
      </c>
    </row>
    <row r="31" spans="3:43" x14ac:dyDescent="0.25">
      <c r="C31" s="2">
        <v>0.58600923999999999</v>
      </c>
      <c r="D31">
        <v>178.79360800000001</v>
      </c>
      <c r="E31">
        <f t="shared" si="0"/>
        <v>181.38128006613789</v>
      </c>
      <c r="F31">
        <f t="shared" si="1"/>
        <v>6.6960467218703057</v>
      </c>
      <c r="G31" s="20">
        <f t="shared" si="2"/>
        <v>2.0946646257786352E-4</v>
      </c>
      <c r="I31" s="2">
        <v>0.58651660000000005</v>
      </c>
      <c r="J31">
        <v>203.350686</v>
      </c>
      <c r="K31">
        <f t="shared" si="3"/>
        <v>205.42826261768539</v>
      </c>
      <c r="L31">
        <f t="shared" si="4"/>
        <v>4.3163246023530855</v>
      </c>
      <c r="M31" s="20">
        <f t="shared" si="5"/>
        <v>1.0438132706500667E-4</v>
      </c>
      <c r="O31" s="2">
        <v>0.58478704000000004</v>
      </c>
      <c r="P31">
        <v>236.272999</v>
      </c>
      <c r="Q31">
        <f t="shared" si="6"/>
        <v>236.34521546158692</v>
      </c>
      <c r="R31">
        <f t="shared" si="7"/>
        <v>5.2152173241349431E-3</v>
      </c>
      <c r="S31" s="20">
        <f t="shared" si="8"/>
        <v>9.3420937901058862E-8</v>
      </c>
      <c r="T31">
        <f t="shared" si="9"/>
        <v>1.7077755979654924E-3</v>
      </c>
    </row>
    <row r="32" spans="3:43" x14ac:dyDescent="0.25">
      <c r="C32" s="2">
        <v>0.58906261000000004</v>
      </c>
      <c r="D32">
        <v>178.79545200000001</v>
      </c>
      <c r="E32">
        <f t="shared" si="0"/>
        <v>181.3816399541206</v>
      </c>
      <c r="F32">
        <f t="shared" si="1"/>
        <v>6.6883681340384404</v>
      </c>
      <c r="G32" s="20">
        <f t="shared" si="2"/>
        <v>2.0922194448563149E-4</v>
      </c>
      <c r="I32" s="2">
        <v>0.58956989000000004</v>
      </c>
      <c r="J32">
        <v>203.390254</v>
      </c>
      <c r="K32">
        <f t="shared" si="3"/>
        <v>205.42891601689541</v>
      </c>
      <c r="L32">
        <f t="shared" si="4"/>
        <v>4.1561428191320822</v>
      </c>
      <c r="M32" s="20">
        <f t="shared" si="5"/>
        <v>1.0046856184691933E-4</v>
      </c>
      <c r="O32" s="2">
        <v>0.58784031000000003</v>
      </c>
      <c r="P32">
        <v>236.325142</v>
      </c>
      <c r="Q32">
        <f t="shared" si="6"/>
        <v>236.34616552262486</v>
      </c>
      <c r="R32">
        <f t="shared" si="7"/>
        <v>4.4198850355793784E-4</v>
      </c>
      <c r="S32" s="20">
        <f t="shared" si="8"/>
        <v>7.9139102031291598E-9</v>
      </c>
      <c r="T32">
        <f t="shared" si="9"/>
        <v>1.9136594983719256E-3</v>
      </c>
    </row>
    <row r="33" spans="3:20" x14ac:dyDescent="0.25">
      <c r="C33" s="2">
        <v>0.59211599000000004</v>
      </c>
      <c r="D33">
        <v>178.79101</v>
      </c>
      <c r="E33">
        <f t="shared" si="0"/>
        <v>181.38204824439464</v>
      </c>
      <c r="F33">
        <f t="shared" si="1"/>
        <v>6.7134791839156529</v>
      </c>
      <c r="G33" s="20">
        <f t="shared" si="2"/>
        <v>2.1001789013181369E-4</v>
      </c>
      <c r="I33" s="2">
        <v>0.59262318999999997</v>
      </c>
      <c r="J33">
        <v>203.429822</v>
      </c>
      <c r="K33">
        <f t="shared" si="3"/>
        <v>205.42965712766667</v>
      </c>
      <c r="L33">
        <f t="shared" si="4"/>
        <v>3.9993405378495703</v>
      </c>
      <c r="M33" s="20">
        <f t="shared" si="5"/>
        <v>9.6640495284070914E-5</v>
      </c>
      <c r="O33" s="2">
        <v>0.59089356999999998</v>
      </c>
      <c r="P33">
        <v>236.38357099999999</v>
      </c>
      <c r="Q33">
        <f t="shared" si="6"/>
        <v>236.34724392405064</v>
      </c>
      <c r="R33">
        <f t="shared" si="7"/>
        <v>1.3196564470294501E-3</v>
      </c>
      <c r="S33" s="20">
        <f t="shared" si="8"/>
        <v>2.3617085696520566E-8</v>
      </c>
      <c r="T33">
        <f t="shared" si="9"/>
        <v>4.7226971120154111E-4</v>
      </c>
    </row>
    <row r="34" spans="3:20" x14ac:dyDescent="0.25">
      <c r="C34" s="2">
        <v>0.59516937000000003</v>
      </c>
      <c r="D34">
        <v>178.78656799999999</v>
      </c>
      <c r="E34">
        <f t="shared" si="0"/>
        <v>181.38251083652699</v>
      </c>
      <c r="F34">
        <f t="shared" si="1"/>
        <v>6.7389192105158537</v>
      </c>
      <c r="G34" s="20">
        <f t="shared" si="2"/>
        <v>2.1082420651874308E-4</v>
      </c>
      <c r="I34" s="2">
        <v>0.59567641999999998</v>
      </c>
      <c r="J34">
        <v>203.50082599999999</v>
      </c>
      <c r="K34">
        <f t="shared" si="3"/>
        <v>205.43049660046535</v>
      </c>
      <c r="L34">
        <f t="shared" si="4"/>
        <v>3.7236286263003322</v>
      </c>
      <c r="M34" s="20">
        <f t="shared" si="5"/>
        <v>8.9915384899517879E-5</v>
      </c>
      <c r="O34" s="2">
        <v>0.59394690999999999</v>
      </c>
      <c r="P34">
        <v>236.39799099999999</v>
      </c>
      <c r="Q34">
        <f t="shared" si="6"/>
        <v>236.34846641828605</v>
      </c>
      <c r="R34">
        <f t="shared" si="7"/>
        <v>2.4526841939406354E-3</v>
      </c>
      <c r="S34" s="20">
        <f t="shared" si="8"/>
        <v>4.3888836670961748E-8</v>
      </c>
      <c r="T34">
        <f t="shared" si="9"/>
        <v>3.3551903261518092E-3</v>
      </c>
    </row>
    <row r="35" spans="3:20" x14ac:dyDescent="0.25">
      <c r="C35" s="2">
        <v>0.59822266000000002</v>
      </c>
      <c r="D35">
        <v>178.82613599999999</v>
      </c>
      <c r="E35">
        <f t="shared" si="0"/>
        <v>181.38303426183376</v>
      </c>
      <c r="F35">
        <f t="shared" si="1"/>
        <v>6.5377287213685324</v>
      </c>
      <c r="G35" s="20">
        <f t="shared" si="2"/>
        <v>2.0443954732868045E-4</v>
      </c>
      <c r="I35" s="2">
        <v>0.59872966000000005</v>
      </c>
      <c r="J35">
        <v>203.571831</v>
      </c>
      <c r="K35">
        <f t="shared" si="3"/>
        <v>205.43144629485872</v>
      </c>
      <c r="L35">
        <f t="shared" si="4"/>
        <v>3.4581690448724589</v>
      </c>
      <c r="M35" s="20">
        <f t="shared" si="5"/>
        <v>8.3447024067874622E-5</v>
      </c>
      <c r="O35" s="2">
        <v>0.59700008999999998</v>
      </c>
      <c r="P35">
        <v>236.50043099999999</v>
      </c>
      <c r="Q35">
        <f t="shared" si="6"/>
        <v>236.34985034928232</v>
      </c>
      <c r="R35">
        <f t="shared" si="7"/>
        <v>2.267453237055737E-2</v>
      </c>
      <c r="S35" s="20">
        <f t="shared" si="8"/>
        <v>4.0539133909663036E-7</v>
      </c>
      <c r="T35">
        <f t="shared" si="9"/>
        <v>8.8408683007355044E-4</v>
      </c>
    </row>
    <row r="36" spans="3:20" x14ac:dyDescent="0.25">
      <c r="C36" s="2">
        <v>0.60127600999999997</v>
      </c>
      <c r="D36">
        <v>178.84055499999999</v>
      </c>
      <c r="E36">
        <f t="shared" si="0"/>
        <v>181.38362580283197</v>
      </c>
      <c r="F36">
        <f t="shared" si="1"/>
        <v>6.4672091082164762</v>
      </c>
      <c r="G36" s="20">
        <f t="shared" si="2"/>
        <v>2.0220173864194852E-4</v>
      </c>
      <c r="I36" s="2">
        <v>0.60178295999999998</v>
      </c>
      <c r="J36">
        <v>203.60511199999999</v>
      </c>
      <c r="K36">
        <f t="shared" si="3"/>
        <v>205.43251935322616</v>
      </c>
      <c r="L36">
        <f t="shared" si="4"/>
        <v>3.3394176346250535</v>
      </c>
      <c r="M36" s="20">
        <f t="shared" si="5"/>
        <v>8.0555162969716813E-5</v>
      </c>
      <c r="O36" s="2">
        <v>0.60005341000000001</v>
      </c>
      <c r="P36">
        <v>236.52742499999999</v>
      </c>
      <c r="Q36">
        <f t="shared" si="6"/>
        <v>236.35141519870348</v>
      </c>
      <c r="R36">
        <f t="shared" si="7"/>
        <v>3.0979450152439005E-2</v>
      </c>
      <c r="S36" s="20">
        <f t="shared" si="8"/>
        <v>5.5374612191378815E-7</v>
      </c>
      <c r="T36">
        <f t="shared" si="9"/>
        <v>-1.4547812587962158E-4</v>
      </c>
    </row>
    <row r="37" spans="3:20" x14ac:dyDescent="0.25">
      <c r="C37" s="2">
        <v>0.60432927999999997</v>
      </c>
      <c r="D37">
        <v>178.892698</v>
      </c>
      <c r="E37">
        <f t="shared" si="0"/>
        <v>181.38429346810105</v>
      </c>
      <c r="F37">
        <f t="shared" si="1"/>
        <v>6.2080479766617067</v>
      </c>
      <c r="G37" s="20">
        <f t="shared" si="2"/>
        <v>1.9398575370335876E-4</v>
      </c>
      <c r="I37" s="2">
        <v>0.60483626999999995</v>
      </c>
      <c r="J37">
        <v>203.63839300000001</v>
      </c>
      <c r="K37">
        <f t="shared" si="3"/>
        <v>205.43373029169163</v>
      </c>
      <c r="L37">
        <f t="shared" si="4"/>
        <v>3.2232359909386141</v>
      </c>
      <c r="M37" s="20">
        <f t="shared" si="5"/>
        <v>7.7727156728708472E-5</v>
      </c>
      <c r="O37" s="2">
        <v>0.60310679</v>
      </c>
      <c r="P37">
        <v>236.52298300000001</v>
      </c>
      <c r="Q37">
        <f t="shared" si="6"/>
        <v>236.353182377238</v>
      </c>
      <c r="R37">
        <f t="shared" si="7"/>
        <v>2.8832251490366851E-2</v>
      </c>
      <c r="S37" s="20">
        <f t="shared" si="8"/>
        <v>5.1538510408208727E-7</v>
      </c>
      <c r="T37">
        <f t="shared" si="9"/>
        <v>1.7077428461945232E-3</v>
      </c>
    </row>
    <row r="38" spans="3:20" x14ac:dyDescent="0.25">
      <c r="C38" s="2">
        <v>0.60738250000000005</v>
      </c>
      <c r="D38">
        <v>178.969989</v>
      </c>
      <c r="E38">
        <f t="shared" si="0"/>
        <v>181.38504614889698</v>
      </c>
      <c r="F38">
        <f t="shared" si="1"/>
        <v>5.8325010324383975</v>
      </c>
      <c r="G38" s="20">
        <f t="shared" si="2"/>
        <v>1.8209348239815078E-4</v>
      </c>
      <c r="I38" s="2">
        <v>0.60788958999999998</v>
      </c>
      <c r="J38">
        <v>203.66538600000001</v>
      </c>
      <c r="K38">
        <f t="shared" si="3"/>
        <v>205.43509518191519</v>
      </c>
      <c r="L38">
        <f t="shared" si="4"/>
        <v>3.1318705885548783</v>
      </c>
      <c r="M38" s="20">
        <f t="shared" si="5"/>
        <v>7.5503895524041206E-5</v>
      </c>
      <c r="O38" s="2">
        <v>0.60616006</v>
      </c>
      <c r="P38">
        <v>236.57512500000001</v>
      </c>
      <c r="Q38">
        <f t="shared" si="6"/>
        <v>236.35517550078072</v>
      </c>
      <c r="R38">
        <f t="shared" si="7"/>
        <v>4.8377782206819417E-2</v>
      </c>
      <c r="S38" s="20">
        <f t="shared" si="8"/>
        <v>8.6438614793786206E-7</v>
      </c>
      <c r="T38">
        <f t="shared" si="9"/>
        <v>2.5314913435651783E-3</v>
      </c>
    </row>
    <row r="39" spans="3:20" x14ac:dyDescent="0.25">
      <c r="C39" s="2">
        <v>0.61043572999999995</v>
      </c>
      <c r="D39">
        <v>179.04099400000001</v>
      </c>
      <c r="E39">
        <f t="shared" si="0"/>
        <v>181.38589368224638</v>
      </c>
      <c r="F39">
        <f t="shared" si="1"/>
        <v>5.4985545197990993</v>
      </c>
      <c r="G39" s="20">
        <f t="shared" si="2"/>
        <v>1.7153137737372577E-4</v>
      </c>
      <c r="I39" s="2">
        <v>0.61094296999999997</v>
      </c>
      <c r="J39">
        <v>203.660944</v>
      </c>
      <c r="K39">
        <f t="shared" si="3"/>
        <v>205.43663180909925</v>
      </c>
      <c r="L39">
        <f t="shared" si="4"/>
        <v>3.1530671953837048</v>
      </c>
      <c r="M39" s="20">
        <f t="shared" si="5"/>
        <v>7.6018224382979905E-5</v>
      </c>
      <c r="O39" s="2">
        <v>0.60921327999999997</v>
      </c>
      <c r="P39">
        <v>236.65241700000001</v>
      </c>
      <c r="Q39">
        <f t="shared" si="6"/>
        <v>236.3574208123654</v>
      </c>
      <c r="R39">
        <f t="shared" si="7"/>
        <v>8.7022750718953698E-2</v>
      </c>
      <c r="S39" s="20">
        <f t="shared" si="8"/>
        <v>1.5538565330000115E-6</v>
      </c>
      <c r="T39">
        <f t="shared" si="9"/>
        <v>1.7077428461935924E-3</v>
      </c>
    </row>
    <row r="40" spans="3:20" x14ac:dyDescent="0.25">
      <c r="C40" s="2">
        <v>0.61348910999999995</v>
      </c>
      <c r="D40">
        <v>179.036551</v>
      </c>
      <c r="E40">
        <f t="shared" si="0"/>
        <v>181.38684696159527</v>
      </c>
      <c r="F40">
        <f t="shared" si="1"/>
        <v>5.5238911070910106</v>
      </c>
      <c r="G40" s="20">
        <f t="shared" si="2"/>
        <v>1.723303233394645E-4</v>
      </c>
      <c r="I40" s="2">
        <v>0.61399627000000001</v>
      </c>
      <c r="J40">
        <v>203.700512</v>
      </c>
      <c r="K40">
        <f t="shared" si="3"/>
        <v>205.43835970284636</v>
      </c>
      <c r="L40">
        <f t="shared" si="4"/>
        <v>3.020114638288343</v>
      </c>
      <c r="M40" s="20">
        <f t="shared" si="5"/>
        <v>7.2784547631888458E-5</v>
      </c>
      <c r="O40" s="2">
        <v>0.61226654999999996</v>
      </c>
      <c r="P40">
        <v>236.70455899999999</v>
      </c>
      <c r="Q40">
        <f t="shared" si="6"/>
        <v>236.35994734701404</v>
      </c>
      <c r="R40">
        <f t="shared" si="7"/>
        <v>0.11875719137370651</v>
      </c>
      <c r="S40" s="20">
        <f t="shared" si="8"/>
        <v>2.1195646736828518E-6</v>
      </c>
      <c r="T40">
        <f t="shared" si="9"/>
        <v>2.6633042396113758E-4</v>
      </c>
    </row>
    <row r="41" spans="3:20" x14ac:dyDescent="0.25">
      <c r="C41" s="2">
        <v>0.61654246999999995</v>
      </c>
      <c r="D41">
        <v>179.04468299999999</v>
      </c>
      <c r="E41">
        <f t="shared" si="0"/>
        <v>181.38791790559793</v>
      </c>
      <c r="F41">
        <f t="shared" si="1"/>
        <v>5.4907498228125808</v>
      </c>
      <c r="G41" s="20">
        <f t="shared" si="2"/>
        <v>1.7128084592829421E-4</v>
      </c>
      <c r="I41" s="2">
        <v>0.61704946000000005</v>
      </c>
      <c r="J41">
        <v>203.790378</v>
      </c>
      <c r="K41">
        <f t="shared" si="3"/>
        <v>205.44030044438176</v>
      </c>
      <c r="L41">
        <f t="shared" si="4"/>
        <v>2.7222440724746759</v>
      </c>
      <c r="M41" s="20">
        <f t="shared" si="5"/>
        <v>6.5548040157701657E-5</v>
      </c>
      <c r="O41" s="2">
        <v>0.61531990000000003</v>
      </c>
      <c r="P41">
        <v>236.71269100000001</v>
      </c>
      <c r="Q41">
        <f t="shared" si="6"/>
        <v>236.36278710639044</v>
      </c>
      <c r="R41">
        <f t="shared" si="7"/>
        <v>0.12243273476313338</v>
      </c>
      <c r="S41" s="20">
        <f t="shared" si="8"/>
        <v>2.1850152135148142E-6</v>
      </c>
      <c r="T41">
        <f t="shared" si="9"/>
        <v>-1.4547764943265355E-4</v>
      </c>
    </row>
    <row r="42" spans="3:20" x14ac:dyDescent="0.25">
      <c r="C42" s="2">
        <v>0.61959573999999995</v>
      </c>
      <c r="D42">
        <v>179.09682599999999</v>
      </c>
      <c r="E42">
        <f t="shared" si="0"/>
        <v>181.38911966828661</v>
      </c>
      <c r="F42">
        <f t="shared" si="1"/>
        <v>5.2546102616669197</v>
      </c>
      <c r="G42" s="20">
        <f t="shared" si="2"/>
        <v>1.6381917374032949E-4</v>
      </c>
      <c r="I42" s="2">
        <v>0.62010255999999997</v>
      </c>
      <c r="J42">
        <v>203.93142599999999</v>
      </c>
      <c r="K42">
        <f t="shared" si="3"/>
        <v>205.44247784073829</v>
      </c>
      <c r="L42">
        <f t="shared" si="4"/>
        <v>2.2832776653986167</v>
      </c>
      <c r="M42" s="20">
        <f t="shared" si="5"/>
        <v>5.4902284551251591E-5</v>
      </c>
      <c r="O42" s="2">
        <v>0.61837328999999996</v>
      </c>
      <c r="P42">
        <v>236.708249</v>
      </c>
      <c r="Q42">
        <f t="shared" si="6"/>
        <v>236.36597530539893</v>
      </c>
      <c r="R42">
        <f t="shared" si="7"/>
        <v>0.11715128201586079</v>
      </c>
      <c r="S42" s="20">
        <f t="shared" si="8"/>
        <v>2.0908373995662477E-6</v>
      </c>
      <c r="T42">
        <f t="shared" si="9"/>
        <v>-1.4547812587962158E-4</v>
      </c>
    </row>
    <row r="43" spans="3:20" x14ac:dyDescent="0.25">
      <c r="C43" s="2">
        <v>0.62264896999999997</v>
      </c>
      <c r="D43">
        <v>179.16783000000001</v>
      </c>
      <c r="E43">
        <f t="shared" si="0"/>
        <v>181.39046677714086</v>
      </c>
      <c r="F43">
        <f t="shared" si="1"/>
        <v>4.9401142430990603</v>
      </c>
      <c r="G43" s="20">
        <f t="shared" si="2"/>
        <v>1.5389231219655106E-4</v>
      </c>
      <c r="I43" s="2">
        <v>0.62315593999999996</v>
      </c>
      <c r="J43">
        <v>203.926984</v>
      </c>
      <c r="K43">
        <f t="shared" si="3"/>
        <v>205.44491839850102</v>
      </c>
      <c r="L43">
        <f t="shared" si="4"/>
        <v>2.3041248381526294</v>
      </c>
      <c r="M43" s="20">
        <f t="shared" si="5"/>
        <v>5.540597645274945E-5</v>
      </c>
      <c r="O43" s="2">
        <v>0.62142666999999996</v>
      </c>
      <c r="P43">
        <v>236.70380700000001</v>
      </c>
      <c r="Q43">
        <f t="shared" si="6"/>
        <v>236.36955070434678</v>
      </c>
      <c r="R43">
        <f t="shared" si="7"/>
        <v>0.11172727118382174</v>
      </c>
      <c r="S43" s="20">
        <f t="shared" si="8"/>
        <v>1.9941081381785268E-6</v>
      </c>
      <c r="T43">
        <f t="shared" si="9"/>
        <v>5.3317349229736639E-3</v>
      </c>
    </row>
    <row r="44" spans="3:20" x14ac:dyDescent="0.25">
      <c r="C44" s="2">
        <v>0.62570216000000001</v>
      </c>
      <c r="D44">
        <v>179.263983</v>
      </c>
      <c r="E44">
        <f t="shared" si="0"/>
        <v>181.39197519431329</v>
      </c>
      <c r="F44">
        <f t="shared" si="1"/>
        <v>4.5283507790583055</v>
      </c>
      <c r="G44" s="20">
        <f t="shared" si="2"/>
        <v>1.4091394643990656E-4</v>
      </c>
      <c r="I44" s="2">
        <v>0.62620924</v>
      </c>
      <c r="J44">
        <v>203.96566799999999</v>
      </c>
      <c r="K44">
        <f t="shared" si="3"/>
        <v>205.44765069628323</v>
      </c>
      <c r="L44">
        <f t="shared" si="4"/>
        <v>2.1962727120829402</v>
      </c>
      <c r="M44" s="20">
        <f t="shared" si="5"/>
        <v>5.2792486983268739E-5</v>
      </c>
      <c r="O44" s="2">
        <v>0.62477165999999995</v>
      </c>
      <c r="P44">
        <v>236.88215299999999</v>
      </c>
      <c r="Q44">
        <f t="shared" si="6"/>
        <v>236.37396271056127</v>
      </c>
      <c r="R44">
        <f t="shared" si="7"/>
        <v>0.2582573702798055</v>
      </c>
      <c r="S44" s="20">
        <f t="shared" si="8"/>
        <v>4.6024390001887056E-6</v>
      </c>
      <c r="T44">
        <f t="shared" si="9"/>
        <v>7.3322565692309437E-4</v>
      </c>
    </row>
    <row r="45" spans="3:20" x14ac:dyDescent="0.25">
      <c r="C45" s="2">
        <v>0.62875548000000003</v>
      </c>
      <c r="D45">
        <v>179.290977</v>
      </c>
      <c r="E45">
        <f t="shared" si="0"/>
        <v>181.39366256257924</v>
      </c>
      <c r="F45">
        <f t="shared" si="1"/>
        <v>4.4212865750791721</v>
      </c>
      <c r="G45" s="20">
        <f t="shared" si="2"/>
        <v>1.3754087976531305E-4</v>
      </c>
      <c r="I45" s="2">
        <v>0.62926230999999999</v>
      </c>
      <c r="J45">
        <v>204.11840599999999</v>
      </c>
      <c r="K45">
        <f t="shared" si="3"/>
        <v>205.4507062459607</v>
      </c>
      <c r="L45">
        <f t="shared" si="4"/>
        <v>1.7750239453869674</v>
      </c>
      <c r="M45" s="20">
        <f t="shared" si="5"/>
        <v>4.2602970338171578E-5</v>
      </c>
      <c r="O45" s="2">
        <v>0.62753302</v>
      </c>
      <c r="P45">
        <v>236.9024</v>
      </c>
      <c r="Q45">
        <f t="shared" si="6"/>
        <v>236.37803756564574</v>
      </c>
      <c r="R45">
        <f t="shared" si="7"/>
        <v>0.27495596256192484</v>
      </c>
      <c r="S45" s="20">
        <f t="shared" si="8"/>
        <v>4.899189306357417E-6</v>
      </c>
      <c r="T45">
        <f t="shared" si="9"/>
        <v>4.7226816447513135E-4</v>
      </c>
    </row>
    <row r="46" spans="3:20" x14ac:dyDescent="0.25">
      <c r="C46" s="2">
        <v>0.63180864999999997</v>
      </c>
      <c r="D46">
        <v>179.393418</v>
      </c>
      <c r="E46">
        <f t="shared" si="0"/>
        <v>181.39554799957585</v>
      </c>
      <c r="F46">
        <f t="shared" si="1"/>
        <v>4.0085245352016203</v>
      </c>
      <c r="G46" s="20">
        <f t="shared" si="2"/>
        <v>1.2455797438905725E-4</v>
      </c>
      <c r="I46" s="2">
        <v>0.63231552999999996</v>
      </c>
      <c r="J46">
        <v>204.195697</v>
      </c>
      <c r="K46">
        <f t="shared" si="3"/>
        <v>205.45412021368895</v>
      </c>
      <c r="L46">
        <f t="shared" si="4"/>
        <v>1.5836289847512419</v>
      </c>
      <c r="M46" s="20">
        <f t="shared" si="5"/>
        <v>3.798046433406529E-5</v>
      </c>
      <c r="O46" s="2">
        <v>0.63058636999999995</v>
      </c>
      <c r="P46">
        <v>236.91682</v>
      </c>
      <c r="Q46">
        <f t="shared" si="6"/>
        <v>236.38304807422645</v>
      </c>
      <c r="R46">
        <f t="shared" si="7"/>
        <v>0.28491246874400422</v>
      </c>
      <c r="S46" s="20">
        <f t="shared" si="8"/>
        <v>5.0759772437263154E-6</v>
      </c>
      <c r="T46">
        <f t="shared" si="9"/>
        <v>3.5611301078223093E-3</v>
      </c>
    </row>
    <row r="47" spans="3:20" x14ac:dyDescent="0.25">
      <c r="C47" s="2">
        <v>0.63486197</v>
      </c>
      <c r="D47">
        <v>179.420411</v>
      </c>
      <c r="E47">
        <f t="shared" si="0"/>
        <v>181.39765284167916</v>
      </c>
      <c r="F47">
        <f t="shared" si="1"/>
        <v>3.9094853004867947</v>
      </c>
      <c r="G47" s="20">
        <f t="shared" si="2"/>
        <v>1.2144395163192072E-4</v>
      </c>
      <c r="I47" s="2">
        <v>0.63536873000000005</v>
      </c>
      <c r="J47">
        <v>204.285563</v>
      </c>
      <c r="K47">
        <f t="shared" si="3"/>
        <v>205.45793061224356</v>
      </c>
      <c r="L47">
        <f t="shared" si="4"/>
        <v>1.3744458182376709</v>
      </c>
      <c r="M47" s="20">
        <f t="shared" si="5"/>
        <v>3.2934590857216324E-5</v>
      </c>
      <c r="O47" s="2">
        <v>0.63363952999999995</v>
      </c>
      <c r="P47">
        <v>237.02554699999999</v>
      </c>
      <c r="Q47">
        <f t="shared" si="6"/>
        <v>236.38864326761808</v>
      </c>
      <c r="R47">
        <f t="shared" si="7"/>
        <v>0.40564636432200762</v>
      </c>
      <c r="S47" s="20">
        <f t="shared" si="8"/>
        <v>7.2203337531555272E-6</v>
      </c>
      <c r="T47">
        <f t="shared" si="9"/>
        <v>3.1492738718323886E-3</v>
      </c>
    </row>
    <row r="48" spans="3:20" x14ac:dyDescent="0.25">
      <c r="C48" s="2">
        <v>0.63791534999999999</v>
      </c>
      <c r="D48">
        <v>179.41596899999999</v>
      </c>
      <c r="E48">
        <f t="shared" si="0"/>
        <v>181.4000002420434</v>
      </c>
      <c r="F48">
        <f t="shared" si="1"/>
        <v>3.9363799694043342</v>
      </c>
      <c r="G48" s="20">
        <f t="shared" si="2"/>
        <v>1.222854604536425E-4</v>
      </c>
      <c r="I48" s="2">
        <v>0.63842204999999996</v>
      </c>
      <c r="J48">
        <v>204.312557</v>
      </c>
      <c r="K48">
        <f t="shared" si="3"/>
        <v>205.46217949627265</v>
      </c>
      <c r="L48">
        <f t="shared" si="4"/>
        <v>1.3216318839361725</v>
      </c>
      <c r="M48" s="20">
        <f t="shared" si="5"/>
        <v>3.1660690997227656E-5</v>
      </c>
      <c r="O48" s="2">
        <v>0.63669271000000005</v>
      </c>
      <c r="P48">
        <v>237.1217</v>
      </c>
      <c r="Q48">
        <f t="shared" si="6"/>
        <v>236.39488557066409</v>
      </c>
      <c r="R48">
        <f t="shared" si="7"/>
        <v>0.52825921469089487</v>
      </c>
      <c r="S48" s="20">
        <f t="shared" si="8"/>
        <v>9.3951665125550945E-6</v>
      </c>
      <c r="T48">
        <f t="shared" si="9"/>
        <v>2.1196102513716167E-3</v>
      </c>
    </row>
    <row r="49" spans="3:20" x14ac:dyDescent="0.25">
      <c r="C49" s="2">
        <v>0.64096865000000003</v>
      </c>
      <c r="D49">
        <v>179.45553699999999</v>
      </c>
      <c r="E49">
        <f t="shared" si="0"/>
        <v>181.40261550030874</v>
      </c>
      <c r="F49">
        <f t="shared" si="1"/>
        <v>3.7911146863645651</v>
      </c>
      <c r="G49" s="20">
        <f t="shared" si="2"/>
        <v>1.1772079790060449E-4</v>
      </c>
      <c r="I49" s="2">
        <v>0.64176708000000005</v>
      </c>
      <c r="J49">
        <v>204.47204199999999</v>
      </c>
      <c r="K49">
        <f t="shared" si="3"/>
        <v>205.46739191284223</v>
      </c>
      <c r="L49">
        <f t="shared" si="4"/>
        <v>0.99072144899506198</v>
      </c>
      <c r="M49" s="20">
        <f t="shared" si="5"/>
        <v>2.3696472293097712E-5</v>
      </c>
      <c r="O49" s="2">
        <v>0.63974595999999995</v>
      </c>
      <c r="P49">
        <v>237.18641700000001</v>
      </c>
      <c r="Q49">
        <f t="shared" si="6"/>
        <v>236.40184316184411</v>
      </c>
      <c r="R49">
        <f t="shared" si="7"/>
        <v>0.61555610751866952</v>
      </c>
      <c r="S49" s="20">
        <f t="shared" si="8"/>
        <v>1.0941780935616389E-5</v>
      </c>
      <c r="T49">
        <f t="shared" si="9"/>
        <v>5.2087413938795932E-3</v>
      </c>
    </row>
    <row r="50" spans="3:20" x14ac:dyDescent="0.25">
      <c r="C50" s="2">
        <v>0.64402168000000004</v>
      </c>
      <c r="D50">
        <v>179.627137</v>
      </c>
      <c r="E50">
        <f t="shared" si="0"/>
        <v>181.40552622109797</v>
      </c>
      <c r="F50">
        <f t="shared" si="1"/>
        <v>3.1626682217174347</v>
      </c>
      <c r="G50" s="20">
        <f t="shared" si="2"/>
        <v>9.8018880724597712E-5</v>
      </c>
      <c r="I50" s="2">
        <v>0.64452841999999999</v>
      </c>
      <c r="J50">
        <v>204.504864</v>
      </c>
      <c r="K50">
        <f t="shared" si="3"/>
        <v>205.47217958172817</v>
      </c>
      <c r="L50">
        <f t="shared" si="4"/>
        <v>0.93569943465411265</v>
      </c>
      <c r="M50" s="20">
        <f t="shared" si="5"/>
        <v>2.2373250406618669E-5</v>
      </c>
      <c r="O50" s="2">
        <v>0.64279902</v>
      </c>
      <c r="P50">
        <v>237.34544299999999</v>
      </c>
      <c r="Q50">
        <f t="shared" si="6"/>
        <v>236.40958991962796</v>
      </c>
      <c r="R50">
        <f t="shared" si="7"/>
        <v>0.87582098804181174</v>
      </c>
      <c r="S50" s="20">
        <f t="shared" si="8"/>
        <v>1.5547248954248928E-5</v>
      </c>
      <c r="T50">
        <f t="shared" si="9"/>
        <v>2.1196102513715395E-3</v>
      </c>
    </row>
    <row r="51" spans="3:20" x14ac:dyDescent="0.25">
      <c r="C51" s="2">
        <v>0.64707482000000005</v>
      </c>
      <c r="D51">
        <v>179.74843899999999</v>
      </c>
      <c r="E51">
        <f t="shared" si="0"/>
        <v>181.40876317095859</v>
      </c>
      <c r="F51">
        <f t="shared" si="1"/>
        <v>2.7566763526693721</v>
      </c>
      <c r="G51" s="20">
        <f t="shared" si="2"/>
        <v>8.5320919227942099E-5</v>
      </c>
      <c r="I51" s="2">
        <v>0.64758165000000001</v>
      </c>
      <c r="J51">
        <v>204.57586800000001</v>
      </c>
      <c r="K51">
        <f t="shared" si="3"/>
        <v>205.47803615067824</v>
      </c>
      <c r="L51">
        <f t="shared" si="4"/>
        <v>0.81390737209816222</v>
      </c>
      <c r="M51" s="20">
        <f t="shared" si="5"/>
        <v>1.9447607335433205E-5</v>
      </c>
      <c r="O51" s="2">
        <v>0.64585227000000001</v>
      </c>
      <c r="P51">
        <v>237.41015999999999</v>
      </c>
      <c r="Q51">
        <f t="shared" si="6"/>
        <v>236.41820835482383</v>
      </c>
      <c r="R51">
        <f t="shared" si="7"/>
        <v>0.98396806636768663</v>
      </c>
      <c r="S51" s="20">
        <f t="shared" si="8"/>
        <v>1.7457514148217842E-5</v>
      </c>
      <c r="T51">
        <f t="shared" si="9"/>
        <v>4.3849058828544108E-3</v>
      </c>
    </row>
    <row r="52" spans="3:20" x14ac:dyDescent="0.25">
      <c r="C52" s="2">
        <v>0.65012798999999999</v>
      </c>
      <c r="D52">
        <v>179.85087899999999</v>
      </c>
      <c r="E52">
        <f t="shared" si="0"/>
        <v>181.41235955262903</v>
      </c>
      <c r="F52">
        <f t="shared" si="1"/>
        <v>2.438221516238678</v>
      </c>
      <c r="G52" s="20">
        <f t="shared" si="2"/>
        <v>7.5378593558315463E-5</v>
      </c>
      <c r="I52" s="2">
        <v>0.65063499999999996</v>
      </c>
      <c r="J52">
        <v>204.59028699999999</v>
      </c>
      <c r="K52">
        <f t="shared" si="3"/>
        <v>205.48454228540734</v>
      </c>
      <c r="L52">
        <f t="shared" si="4"/>
        <v>0.79969251547898812</v>
      </c>
      <c r="M52" s="20">
        <f t="shared" si="5"/>
        <v>1.910526246001959E-5</v>
      </c>
      <c r="O52" s="2">
        <v>0.64890537999999998</v>
      </c>
      <c r="P52">
        <v>237.54403600000001</v>
      </c>
      <c r="Q52">
        <f t="shared" si="6"/>
        <v>236.42778672719413</v>
      </c>
      <c r="R52">
        <f t="shared" si="7"/>
        <v>1.2460124390396419</v>
      </c>
      <c r="S52" s="20">
        <f t="shared" si="8"/>
        <v>2.2081781883736075E-5</v>
      </c>
      <c r="T52">
        <f t="shared" si="9"/>
        <v>3.1493066245679804E-3</v>
      </c>
    </row>
    <row r="53" spans="3:20" x14ac:dyDescent="0.25">
      <c r="C53" s="2">
        <v>0.65318103999999999</v>
      </c>
      <c r="D53">
        <v>180.01619199999999</v>
      </c>
      <c r="E53">
        <f t="shared" si="0"/>
        <v>181.41635151371358</v>
      </c>
      <c r="F53">
        <f t="shared" si="1"/>
        <v>1.9604466638426752</v>
      </c>
      <c r="G53" s="20">
        <f t="shared" si="2"/>
        <v>6.0496728558370878E-5</v>
      </c>
      <c r="I53" s="2">
        <v>0.65368817000000001</v>
      </c>
      <c r="J53">
        <v>204.69272799999999</v>
      </c>
      <c r="K53">
        <f t="shared" si="3"/>
        <v>205.49176289267922</v>
      </c>
      <c r="L53">
        <f t="shared" si="4"/>
        <v>0.63845675971890981</v>
      </c>
      <c r="M53" s="20">
        <f t="shared" si="5"/>
        <v>1.5237954113787753E-5</v>
      </c>
      <c r="O53" s="2">
        <v>0.65195855999999996</v>
      </c>
      <c r="P53">
        <v>237.64018999999999</v>
      </c>
      <c r="Q53">
        <f t="shared" si="6"/>
        <v>236.43842310902292</v>
      </c>
      <c r="R53">
        <f t="shared" si="7"/>
        <v>1.4442436602486908</v>
      </c>
      <c r="S53" s="20">
        <f t="shared" si="8"/>
        <v>2.557411936854876E-5</v>
      </c>
      <c r="T53">
        <f t="shared" si="9"/>
        <v>1.7077428461945232E-3</v>
      </c>
    </row>
    <row r="54" spans="3:20" x14ac:dyDescent="0.25">
      <c r="C54" s="2">
        <v>0.65623429</v>
      </c>
      <c r="D54">
        <v>180.08090899999999</v>
      </c>
      <c r="E54">
        <f t="shared" si="0"/>
        <v>181.42077916751745</v>
      </c>
      <c r="F54">
        <f t="shared" si="1"/>
        <v>1.7952520658032682</v>
      </c>
      <c r="G54" s="20">
        <f t="shared" si="2"/>
        <v>5.5359235853643327E-5</v>
      </c>
      <c r="I54" s="2">
        <v>0.65644941999999995</v>
      </c>
      <c r="J54">
        <v>204.770444</v>
      </c>
      <c r="K54">
        <f t="shared" si="3"/>
        <v>205.49896824824208</v>
      </c>
      <c r="L54">
        <f t="shared" si="4"/>
        <v>0.53074758027668967</v>
      </c>
      <c r="M54" s="20">
        <f t="shared" si="5"/>
        <v>1.2657661547944373E-5</v>
      </c>
      <c r="O54" s="2">
        <v>0.65501182999999996</v>
      </c>
      <c r="P54">
        <v>237.69233199999999</v>
      </c>
      <c r="Q54">
        <f t="shared" si="6"/>
        <v>236.45022407775031</v>
      </c>
      <c r="R54">
        <f t="shared" si="7"/>
        <v>1.5428320905154349</v>
      </c>
      <c r="S54" s="20">
        <f t="shared" si="8"/>
        <v>2.7307901045030107E-5</v>
      </c>
      <c r="T54">
        <f t="shared" si="9"/>
        <v>-1.4547812587962158E-4</v>
      </c>
    </row>
    <row r="55" spans="3:20" x14ac:dyDescent="0.25">
      <c r="C55" s="2">
        <v>0.65928755999999999</v>
      </c>
      <c r="D55">
        <v>180.13305199999999</v>
      </c>
      <c r="E55">
        <f t="shared" si="0"/>
        <v>181.42568559663343</v>
      </c>
      <c r="F55">
        <f t="shared" si="1"/>
        <v>1.6709016151454934</v>
      </c>
      <c r="G55" s="20">
        <f t="shared" si="2"/>
        <v>5.1494881624190297E-5</v>
      </c>
      <c r="I55" s="2">
        <v>0.66008635000000004</v>
      </c>
      <c r="J55">
        <v>204.96634299999999</v>
      </c>
      <c r="K55">
        <f t="shared" si="3"/>
        <v>205.50953772583932</v>
      </c>
      <c r="L55">
        <f t="shared" si="4"/>
        <v>0.29506051017966262</v>
      </c>
      <c r="M55" s="20">
        <f t="shared" si="5"/>
        <v>7.0233770470469348E-6</v>
      </c>
      <c r="O55" s="2">
        <v>0.65806520999999996</v>
      </c>
      <c r="P55">
        <v>237.68789000000001</v>
      </c>
      <c r="Q55">
        <f t="shared" si="6"/>
        <v>236.46330598571274</v>
      </c>
      <c r="R55">
        <f t="shared" si="7"/>
        <v>1.4996060080479339</v>
      </c>
      <c r="S55" s="20">
        <f t="shared" si="8"/>
        <v>2.6543797837084698E-5</v>
      </c>
      <c r="T55">
        <f t="shared" si="9"/>
        <v>6.7814484513594613E-4</v>
      </c>
    </row>
    <row r="56" spans="3:20" x14ac:dyDescent="0.25">
      <c r="C56" s="2">
        <v>0.66234075999999997</v>
      </c>
      <c r="D56">
        <v>180.22291799999999</v>
      </c>
      <c r="E56">
        <f t="shared" si="0"/>
        <v>181.43111785649799</v>
      </c>
      <c r="F56">
        <f t="shared" si="1"/>
        <v>1.4597468932417836</v>
      </c>
      <c r="G56" s="20">
        <f t="shared" si="2"/>
        <v>4.4942530872317403E-5</v>
      </c>
      <c r="I56" s="2">
        <v>0.66313940000000005</v>
      </c>
      <c r="J56">
        <v>205.13165599999999</v>
      </c>
      <c r="K56">
        <f t="shared" si="3"/>
        <v>205.51945395825271</v>
      </c>
      <c r="L56">
        <f t="shared" si="4"/>
        <v>0.15038725642497752</v>
      </c>
      <c r="M56" s="20">
        <f t="shared" si="5"/>
        <v>3.5739268916191917E-6</v>
      </c>
      <c r="O56" s="2">
        <v>0.66111854000000003</v>
      </c>
      <c r="P56">
        <v>237.708596</v>
      </c>
      <c r="Q56">
        <f t="shared" si="6"/>
        <v>236.47779488375502</v>
      </c>
      <c r="R56">
        <f t="shared" si="7"/>
        <v>1.5148713877498787</v>
      </c>
      <c r="S56" s="20">
        <f t="shared" si="8"/>
        <v>2.6809331758711957E-5</v>
      </c>
      <c r="T56">
        <f t="shared" si="9"/>
        <v>3.5611511969531888E-3</v>
      </c>
    </row>
    <row r="57" spans="3:20" x14ac:dyDescent="0.25">
      <c r="C57" s="2">
        <v>0.66539398000000005</v>
      </c>
      <c r="D57">
        <v>180.300209</v>
      </c>
      <c r="E57">
        <f t="shared" si="0"/>
        <v>181.43712754629394</v>
      </c>
      <c r="F57">
        <f t="shared" si="1"/>
        <v>1.2925837809071288</v>
      </c>
      <c r="G57" s="20">
        <f t="shared" si="2"/>
        <v>3.9761818803873527E-5</v>
      </c>
      <c r="I57" s="2">
        <v>0.66590059999999995</v>
      </c>
      <c r="J57">
        <v>205.234521</v>
      </c>
      <c r="K57">
        <f t="shared" si="3"/>
        <v>205.52932516539471</v>
      </c>
      <c r="L57">
        <f t="shared" si="4"/>
        <v>8.6909495934070741E-2</v>
      </c>
      <c r="M57" s="20">
        <f t="shared" si="5"/>
        <v>2.0633191402117639E-6</v>
      </c>
      <c r="O57" s="2">
        <v>0.66417170999999997</v>
      </c>
      <c r="P57">
        <v>237.81732400000001</v>
      </c>
      <c r="Q57">
        <f t="shared" si="6"/>
        <v>236.49382820118569</v>
      </c>
      <c r="R57">
        <f t="shared" si="7"/>
        <v>1.751641129479157</v>
      </c>
      <c r="S57" s="20">
        <f t="shared" si="8"/>
        <v>3.0971208945676339E-5</v>
      </c>
      <c r="T57">
        <f t="shared" si="9"/>
        <v>3.149273871831572E-3</v>
      </c>
    </row>
    <row r="58" spans="3:20" x14ac:dyDescent="0.25">
      <c r="C58" s="2">
        <v>0.66844727000000004</v>
      </c>
      <c r="D58">
        <v>180.339777</v>
      </c>
      <c r="E58">
        <f t="shared" si="0"/>
        <v>181.44377083452446</v>
      </c>
      <c r="F58">
        <f t="shared" si="1"/>
        <v>1.2188023866680193</v>
      </c>
      <c r="G58" s="20">
        <f t="shared" si="2"/>
        <v>3.7475741910368633E-5</v>
      </c>
      <c r="I58" s="2">
        <v>0.66895397000000001</v>
      </c>
      <c r="J58">
        <v>205.236366</v>
      </c>
      <c r="K58">
        <f t="shared" si="3"/>
        <v>205.54133289037227</v>
      </c>
      <c r="L58">
        <f t="shared" si="4"/>
        <v>9.3004804223332405E-2</v>
      </c>
      <c r="M58" s="20">
        <f t="shared" si="5"/>
        <v>2.2079882116696875E-6</v>
      </c>
      <c r="O58" s="2">
        <v>0.66722488999999996</v>
      </c>
      <c r="P58">
        <v>237.913477</v>
      </c>
      <c r="Q58">
        <f t="shared" si="6"/>
        <v>236.51155716008353</v>
      </c>
      <c r="R58">
        <f t="shared" si="7"/>
        <v>1.965379237551431</v>
      </c>
      <c r="S58" s="20">
        <f t="shared" si="8"/>
        <v>3.4722283261122082E-5</v>
      </c>
      <c r="T58">
        <f t="shared" si="9"/>
        <v>5.0027677059484334E-3</v>
      </c>
    </row>
    <row r="59" spans="3:20" x14ac:dyDescent="0.25">
      <c r="C59" s="2">
        <v>0.67120844999999996</v>
      </c>
      <c r="D59">
        <v>180.455217</v>
      </c>
      <c r="E59">
        <f t="shared" si="0"/>
        <v>181.45037477272825</v>
      </c>
      <c r="F59">
        <f t="shared" si="1"/>
        <v>0.99033899262144798</v>
      </c>
      <c r="G59" s="20">
        <f t="shared" si="2"/>
        <v>3.0412000896227177E-5</v>
      </c>
      <c r="I59" s="2">
        <v>0.67200718000000004</v>
      </c>
      <c r="J59">
        <v>205.31994399999999</v>
      </c>
      <c r="K59">
        <f t="shared" si="3"/>
        <v>205.55459349086743</v>
      </c>
      <c r="L59">
        <f t="shared" si="4"/>
        <v>5.5060383564348871E-2</v>
      </c>
      <c r="M59" s="20">
        <f t="shared" si="5"/>
        <v>1.3061015901443949E-6</v>
      </c>
      <c r="O59" s="2">
        <v>0.67027795999999995</v>
      </c>
      <c r="P59">
        <v>238.066215</v>
      </c>
      <c r="Q59">
        <f t="shared" si="6"/>
        <v>236.53114477998588</v>
      </c>
      <c r="R59">
        <f t="shared" si="7"/>
        <v>2.3564405803741986</v>
      </c>
      <c r="S59" s="20">
        <f t="shared" si="8"/>
        <v>4.1577747625406751E-5</v>
      </c>
      <c r="T59">
        <f t="shared" si="9"/>
        <v>4.7968124097228981E-3</v>
      </c>
    </row>
    <row r="60" spans="3:20" x14ac:dyDescent="0.25">
      <c r="C60" s="2">
        <v>0.67455337000000004</v>
      </c>
      <c r="D60">
        <v>180.67040299999999</v>
      </c>
      <c r="E60">
        <f t="shared" si="0"/>
        <v>181.45920591015096</v>
      </c>
      <c r="F60">
        <f t="shared" si="1"/>
        <v>0.62221003106262829</v>
      </c>
      <c r="G60" s="20">
        <f t="shared" si="2"/>
        <v>1.9061759324473293E-5</v>
      </c>
      <c r="I60" s="2">
        <v>0.67506027000000002</v>
      </c>
      <c r="J60">
        <v>205.46639500000001</v>
      </c>
      <c r="K60">
        <f t="shared" si="3"/>
        <v>205.56922663894846</v>
      </c>
      <c r="L60">
        <f t="shared" si="4"/>
        <v>1.0574345968826169E-2</v>
      </c>
      <c r="M60" s="20">
        <f t="shared" si="5"/>
        <v>2.5047934170915774E-7</v>
      </c>
      <c r="O60" s="2">
        <v>0.67333105000000004</v>
      </c>
      <c r="P60">
        <v>238.21266600000001</v>
      </c>
      <c r="Q60">
        <f t="shared" si="6"/>
        <v>236.55277007523344</v>
      </c>
      <c r="R60">
        <f t="shared" si="7"/>
        <v>2.7552544810566775</v>
      </c>
      <c r="S60" s="20">
        <f t="shared" si="8"/>
        <v>4.8554783069092903E-5</v>
      </c>
      <c r="T60">
        <f t="shared" si="9"/>
        <v>4.7968124097221409E-3</v>
      </c>
    </row>
    <row r="61" spans="3:20" x14ac:dyDescent="0.25">
      <c r="C61" s="2">
        <v>0.67760644000000003</v>
      </c>
      <c r="D61">
        <v>180.82942800000001</v>
      </c>
      <c r="E61">
        <f t="shared" si="0"/>
        <v>181.46813681800919</v>
      </c>
      <c r="F61">
        <f t="shared" si="1"/>
        <v>0.40794895420268129</v>
      </c>
      <c r="G61" s="20">
        <f t="shared" si="2"/>
        <v>1.2475777107837954E-5</v>
      </c>
      <c r="I61" s="2">
        <v>0.67811350000000004</v>
      </c>
      <c r="J61">
        <v>205.53739999999999</v>
      </c>
      <c r="K61">
        <f t="shared" si="3"/>
        <v>205.5853637426226</v>
      </c>
      <c r="L61">
        <f t="shared" si="4"/>
        <v>2.3005206063682997E-3</v>
      </c>
      <c r="M61" s="20">
        <f t="shared" si="5"/>
        <v>5.4455833621556288E-8</v>
      </c>
      <c r="O61" s="2">
        <v>0.67638414000000002</v>
      </c>
      <c r="P61">
        <v>238.359117</v>
      </c>
      <c r="Q61">
        <f t="shared" si="6"/>
        <v>236.57662683570234</v>
      </c>
      <c r="R61">
        <f t="shared" si="7"/>
        <v>3.1772711858178835</v>
      </c>
      <c r="S61" s="20">
        <f t="shared" si="8"/>
        <v>5.5923036985106607E-5</v>
      </c>
      <c r="T61">
        <f t="shared" si="9"/>
        <v>4.1790037731892962E-3</v>
      </c>
    </row>
    <row r="62" spans="3:20" x14ac:dyDescent="0.25">
      <c r="C62" s="2">
        <v>0.68095147</v>
      </c>
      <c r="D62">
        <v>180.98802900000001</v>
      </c>
      <c r="E62">
        <f t="shared" si="0"/>
        <v>181.47897116470386</v>
      </c>
      <c r="F62">
        <f t="shared" si="1"/>
        <v>0.24102420908410491</v>
      </c>
      <c r="G62" s="20">
        <f t="shared" si="2"/>
        <v>7.3580200245461799E-6</v>
      </c>
      <c r="I62" s="2">
        <v>0.68116673000000005</v>
      </c>
      <c r="J62">
        <v>205.60840400000001</v>
      </c>
      <c r="K62">
        <f t="shared" si="3"/>
        <v>205.60314564633859</v>
      </c>
      <c r="L62">
        <f t="shared" si="4"/>
        <v>2.7650283228547181E-5</v>
      </c>
      <c r="M62" s="20">
        <f t="shared" si="5"/>
        <v>6.5406040708373833E-10</v>
      </c>
      <c r="O62" s="2">
        <v>0.67943726000000004</v>
      </c>
      <c r="P62">
        <v>238.486707</v>
      </c>
      <c r="Q62">
        <f t="shared" si="6"/>
        <v>236.60292617401424</v>
      </c>
      <c r="R62">
        <f t="shared" si="7"/>
        <v>3.548630200351564</v>
      </c>
      <c r="S62" s="20">
        <f t="shared" si="8"/>
        <v>6.2392500389132427E-5</v>
      </c>
      <c r="T62">
        <f t="shared" si="9"/>
        <v>2.5314585912578607E-3</v>
      </c>
    </row>
    <row r="63" spans="3:20" x14ac:dyDescent="0.25">
      <c r="C63" s="2">
        <v>0.68342084999999997</v>
      </c>
      <c r="D63">
        <v>181.015872</v>
      </c>
      <c r="E63">
        <f t="shared" si="0"/>
        <v>181.48773693435444</v>
      </c>
      <c r="F63">
        <f t="shared" si="1"/>
        <v>0.22265651627332259</v>
      </c>
      <c r="G63" s="20">
        <f t="shared" si="2"/>
        <v>6.7951976935598123E-6</v>
      </c>
      <c r="I63" s="2">
        <v>0.68421973999999997</v>
      </c>
      <c r="J63">
        <v>205.79886500000001</v>
      </c>
      <c r="K63">
        <f t="shared" si="3"/>
        <v>205.62272460814268</v>
      </c>
      <c r="L63">
        <f t="shared" si="4"/>
        <v>3.1025437643654036E-2</v>
      </c>
      <c r="M63" s="20">
        <f t="shared" si="5"/>
        <v>7.3254104867921392E-7</v>
      </c>
      <c r="O63" s="2">
        <v>0.68249048000000001</v>
      </c>
      <c r="P63">
        <v>238.563998</v>
      </c>
      <c r="Q63">
        <f t="shared" si="6"/>
        <v>236.6318980227195</v>
      </c>
      <c r="R63">
        <f t="shared" si="7"/>
        <v>3.7330103222073125</v>
      </c>
      <c r="S63" s="20">
        <f t="shared" si="8"/>
        <v>6.5591774770417055E-5</v>
      </c>
      <c r="T63">
        <f t="shared" si="9"/>
        <v>1.7077755979654924E-3</v>
      </c>
    </row>
    <row r="64" spans="3:20" x14ac:dyDescent="0.25">
      <c r="C64" s="2">
        <v>0.68676588999999999</v>
      </c>
      <c r="D64">
        <v>181.16818499999999</v>
      </c>
      <c r="E64">
        <f t="shared" si="0"/>
        <v>181.50074755634446</v>
      </c>
      <c r="F64">
        <f t="shared" si="1"/>
        <v>0.11059785388236898</v>
      </c>
      <c r="G64" s="20">
        <f t="shared" si="2"/>
        <v>3.3696347851009657E-6</v>
      </c>
      <c r="I64" s="2">
        <v>0.68727267999999997</v>
      </c>
      <c r="J64">
        <v>206.02076299999999</v>
      </c>
      <c r="K64">
        <f t="shared" si="3"/>
        <v>205.64426828655337</v>
      </c>
      <c r="L64">
        <f t="shared" si="4"/>
        <v>0.14174826925325126</v>
      </c>
      <c r="M64" s="20">
        <f t="shared" si="5"/>
        <v>3.3396102271362496E-6</v>
      </c>
      <c r="O64" s="2">
        <v>0.68554375000000001</v>
      </c>
      <c r="P64">
        <v>238.616141</v>
      </c>
      <c r="Q64">
        <f t="shared" si="6"/>
        <v>236.66379110208248</v>
      </c>
      <c r="R64">
        <f t="shared" si="7"/>
        <v>3.8116701238985291</v>
      </c>
      <c r="S64" s="20">
        <f t="shared" si="8"/>
        <v>6.6944618730143727E-5</v>
      </c>
      <c r="T64">
        <f t="shared" si="9"/>
        <v>6.7814262414240775E-4</v>
      </c>
    </row>
    <row r="65" spans="3:20" x14ac:dyDescent="0.25">
      <c r="C65" s="2">
        <v>0.69011093999999995</v>
      </c>
      <c r="D65">
        <v>181.32049900000001</v>
      </c>
      <c r="E65">
        <f t="shared" si="0"/>
        <v>181.51518682424722</v>
      </c>
      <c r="F65">
        <f t="shared" si="1"/>
        <v>3.7903348910112912E-2</v>
      </c>
      <c r="G65" s="20">
        <f t="shared" si="2"/>
        <v>1.1528791159078291E-6</v>
      </c>
      <c r="I65" s="2">
        <v>0.68974197999999998</v>
      </c>
      <c r="J65">
        <v>206.08633</v>
      </c>
      <c r="K65">
        <f t="shared" si="3"/>
        <v>205.66325458236597</v>
      </c>
      <c r="L65">
        <f t="shared" si="4"/>
        <v>0.17899280900621595</v>
      </c>
      <c r="M65" s="20">
        <f t="shared" si="5"/>
        <v>4.2144141644432879E-6</v>
      </c>
      <c r="O65" s="2">
        <v>0.68859709000000002</v>
      </c>
      <c r="P65">
        <v>238.63684699999999</v>
      </c>
      <c r="Q65">
        <f t="shared" si="6"/>
        <v>236.69887623760417</v>
      </c>
      <c r="R65">
        <f t="shared" si="7"/>
        <v>3.7557306759010403</v>
      </c>
      <c r="S65" s="20">
        <f t="shared" si="8"/>
        <v>6.595070415495226E-5</v>
      </c>
      <c r="T65">
        <f t="shared" si="9"/>
        <v>7.0913378863071133E-3</v>
      </c>
    </row>
    <row r="66" spans="3:20" x14ac:dyDescent="0.25">
      <c r="C66" s="2">
        <v>0.69287208</v>
      </c>
      <c r="D66">
        <v>181.45480000000001</v>
      </c>
      <c r="E66">
        <f t="shared" si="0"/>
        <v>181.52828381351478</v>
      </c>
      <c r="F66">
        <f t="shared" si="1"/>
        <v>5.3998708486734555E-3</v>
      </c>
      <c r="G66" s="20">
        <f t="shared" si="2"/>
        <v>1.6400098281503305E-7</v>
      </c>
      <c r="I66" s="2">
        <v>0.69337912999999995</v>
      </c>
      <c r="J66">
        <v>206.169059</v>
      </c>
      <c r="K66">
        <f t="shared" si="3"/>
        <v>205.69399678387208</v>
      </c>
      <c r="L66">
        <f t="shared" si="4"/>
        <v>0.22568410919237425</v>
      </c>
      <c r="M66" s="20">
        <f t="shared" si="5"/>
        <v>5.3095046232059833E-6</v>
      </c>
      <c r="O66" s="2">
        <v>0.69165003999999997</v>
      </c>
      <c r="P66">
        <v>238.853342</v>
      </c>
      <c r="Q66">
        <f t="shared" si="6"/>
        <v>236.73744120645131</v>
      </c>
      <c r="R66">
        <f t="shared" si="7"/>
        <v>4.4770361681399748</v>
      </c>
      <c r="S66" s="20">
        <f t="shared" si="8"/>
        <v>7.8474391785887215E-5</v>
      </c>
      <c r="T66">
        <f t="shared" si="9"/>
        <v>3.5611301078232399E-3</v>
      </c>
    </row>
    <row r="67" spans="3:20" x14ac:dyDescent="0.25">
      <c r="C67" s="2">
        <v>0.69592518999999997</v>
      </c>
      <c r="D67">
        <v>181.58867699999999</v>
      </c>
      <c r="E67">
        <f t="shared" si="0"/>
        <v>181.54411932518795</v>
      </c>
      <c r="F67">
        <f t="shared" si="1"/>
        <v>1.9853863846555219E-3</v>
      </c>
      <c r="G67" s="20">
        <f t="shared" si="2"/>
        <v>6.0209845146149965E-8</v>
      </c>
      <c r="I67" s="2">
        <v>0.69643233000000004</v>
      </c>
      <c r="J67">
        <v>206.258925</v>
      </c>
      <c r="K67">
        <f t="shared" si="3"/>
        <v>205.7225899026142</v>
      </c>
      <c r="L67">
        <f t="shared" si="4"/>
        <v>0.2876553366878376</v>
      </c>
      <c r="M67" s="20">
        <f t="shared" si="5"/>
        <v>6.7615604608542352E-6</v>
      </c>
      <c r="O67" s="2">
        <v>0.69470319999999997</v>
      </c>
      <c r="P67">
        <v>238.96206900000001</v>
      </c>
      <c r="Q67">
        <f t="shared" si="6"/>
        <v>236.7798119284048</v>
      </c>
      <c r="R67">
        <f t="shared" si="7"/>
        <v>4.7622459265273314</v>
      </c>
      <c r="S67" s="20">
        <f t="shared" si="8"/>
        <v>8.3397662699560756E-5</v>
      </c>
      <c r="T67">
        <f t="shared" si="9"/>
        <v>2.2966170252486681E-3</v>
      </c>
    </row>
    <row r="68" spans="3:20" x14ac:dyDescent="0.25">
      <c r="C68" s="2">
        <v>0.69927008000000002</v>
      </c>
      <c r="D68">
        <v>181.82272399999999</v>
      </c>
      <c r="E68">
        <f t="shared" ref="E68:E131" si="10">IF(C68&lt;F$1,$X$5+D$1^2*$X$4/((-$X$6*(C68/E$1-1)^$X$7+1)),$X$5+20*10^4*(C68-F$1)^4+D$1^2*$X$4/((-$X$6*(C68/E$1-1)^$X$7+1)))</f>
        <v>181.5632482841292</v>
      </c>
      <c r="F68">
        <f t="shared" ref="F68:F131" si="11">(E68-D68)^2</f>
        <v>6.7327647126660034E-2</v>
      </c>
      <c r="G68" s="20">
        <f t="shared" ref="G68:G131" si="12">((E68-D68)/D68)^2</f>
        <v>2.0365595696481105E-6</v>
      </c>
      <c r="I68" s="2">
        <v>0.69948537</v>
      </c>
      <c r="J68">
        <v>206.43052499999999</v>
      </c>
      <c r="K68">
        <f t="shared" ref="K68:K131" si="13">IF(I68&lt;L$1,$X$5+J$1^2*$X$4/((-$X$6*(I68/K$1-1)^$X$7+1)),$X$5+20*10^4*(I68-L$1)^4+J$1^2*$X$4/((-$X$6*(I68/K$1-1)^$X$7+1)))</f>
        <v>205.75397032494919</v>
      </c>
      <c r="L68">
        <f t="shared" ref="L68:L131" si="14">(K68-J68)^2</f>
        <v>0.45772622833308702</v>
      </c>
      <c r="M68" s="20">
        <f t="shared" ref="M68:M131" si="15">((K68-J68)/J68)^2</f>
        <v>1.0741327656990494E-5</v>
      </c>
      <c r="O68" s="2">
        <v>0.69775642999999998</v>
      </c>
      <c r="P68">
        <v>239.03219000000001</v>
      </c>
      <c r="Q68">
        <f t="shared" ref="Q68:Q131" si="16">IF(O68&lt;R$1,$X$5+P$1^2*$X$4/((-$X$6*(O68/Q$1-1)^$X$7+1)),$X$5+20*10^4*(O68-R$1)^4+P$1^2*$X$4/((-$X$6*(O68/Q$1-1)^$X$7+1)))</f>
        <v>236.82633278836602</v>
      </c>
      <c r="R68">
        <f t="shared" ref="R68:R131" si="17">(Q68-P68)^2</f>
        <v>4.8658060381177144</v>
      </c>
      <c r="S68" s="20">
        <f t="shared" ref="S68:S131" si="18">((Q68-P68)/P68)^2</f>
        <v>8.5161246986145369E-5</v>
      </c>
      <c r="T68">
        <f t="shared" ref="T68:T131" si="19">(P69-P68)/(O69-O68)/10^4</f>
        <v>3.3552013153532669E-3</v>
      </c>
    </row>
    <row r="69" spans="3:20" x14ac:dyDescent="0.25">
      <c r="C69" s="2">
        <v>0.70203125</v>
      </c>
      <c r="D69">
        <v>181.938163</v>
      </c>
      <c r="E69">
        <f t="shared" si="10"/>
        <v>181.58056784312157</v>
      </c>
      <c r="F69">
        <f t="shared" si="11"/>
        <v>0.12787429622291033</v>
      </c>
      <c r="G69" s="20">
        <f t="shared" si="12"/>
        <v>3.8630972897442694E-6</v>
      </c>
      <c r="I69" s="2">
        <v>0.70253843000000005</v>
      </c>
      <c r="J69">
        <v>206.58955</v>
      </c>
      <c r="K69">
        <f t="shared" si="13"/>
        <v>205.78839112641506</v>
      </c>
      <c r="L69">
        <f t="shared" si="14"/>
        <v>0.64185554072388773</v>
      </c>
      <c r="M69" s="20">
        <f t="shared" si="15"/>
        <v>1.503905664911391E-5</v>
      </c>
      <c r="O69" s="2">
        <v>0.70080960000000003</v>
      </c>
      <c r="P69">
        <v>239.13462999999999</v>
      </c>
      <c r="Q69">
        <f t="shared" si="16"/>
        <v>236.87737700831343</v>
      </c>
      <c r="R69">
        <f t="shared" si="17"/>
        <v>5.0951910684779085</v>
      </c>
      <c r="S69" s="20">
        <f t="shared" si="18"/>
        <v>8.909955388495107E-5</v>
      </c>
      <c r="T69">
        <f t="shared" si="19"/>
        <v>4.7968124097230724E-3</v>
      </c>
    </row>
    <row r="70" spans="3:20" x14ac:dyDescent="0.25">
      <c r="C70" s="2">
        <v>0.70508428999999995</v>
      </c>
      <c r="D70">
        <v>182.10976299999999</v>
      </c>
      <c r="E70">
        <f t="shared" si="10"/>
        <v>181.60147217423395</v>
      </c>
      <c r="F70">
        <f t="shared" si="11"/>
        <v>0.25835956355792206</v>
      </c>
      <c r="G70" s="20">
        <f t="shared" si="12"/>
        <v>7.7903699838691355E-6</v>
      </c>
      <c r="I70" s="2">
        <v>0.70559161000000004</v>
      </c>
      <c r="J70">
        <v>206.68570299999999</v>
      </c>
      <c r="K70">
        <f t="shared" si="13"/>
        <v>205.82612637589745</v>
      </c>
      <c r="L70">
        <f t="shared" si="14"/>
        <v>0.738871972703527</v>
      </c>
      <c r="M70" s="20">
        <f t="shared" si="15"/>
        <v>1.7296105284751442E-5</v>
      </c>
      <c r="O70" s="2">
        <v>0.70386269000000001</v>
      </c>
      <c r="P70">
        <v>239.281081</v>
      </c>
      <c r="Q70">
        <f t="shared" si="16"/>
        <v>236.9333509121858</v>
      </c>
      <c r="R70">
        <f t="shared" si="17"/>
        <v>5.5118365652280659</v>
      </c>
      <c r="S70" s="20">
        <f t="shared" si="18"/>
        <v>9.6267480903420362E-5</v>
      </c>
      <c r="T70">
        <f t="shared" si="19"/>
        <v>4.5908748485145329E-3</v>
      </c>
    </row>
    <row r="71" spans="3:20" x14ac:dyDescent="0.25">
      <c r="C71" s="2">
        <v>0.70842919999999998</v>
      </c>
      <c r="D71">
        <v>182.33123599999999</v>
      </c>
      <c r="E71">
        <f t="shared" si="10"/>
        <v>181.62667875066992</v>
      </c>
      <c r="F71">
        <f t="shared" si="11"/>
        <v>0.49640091758354787</v>
      </c>
      <c r="G71" s="20">
        <f t="shared" si="12"/>
        <v>1.4931740153263069E-5</v>
      </c>
      <c r="I71" s="2">
        <v>0.70864464999999999</v>
      </c>
      <c r="J71">
        <v>206.857303</v>
      </c>
      <c r="K71">
        <f t="shared" si="13"/>
        <v>205.86746862672106</v>
      </c>
      <c r="L71">
        <f t="shared" si="14"/>
        <v>0.97977208652450898</v>
      </c>
      <c r="M71" s="20">
        <f t="shared" si="15"/>
        <v>2.2897251069139919E-5</v>
      </c>
      <c r="O71" s="2">
        <v>0.70691579000000004</v>
      </c>
      <c r="P71">
        <v>239.421245</v>
      </c>
      <c r="Q71">
        <f t="shared" si="16"/>
        <v>236.99469739931141</v>
      </c>
      <c r="R71">
        <f t="shared" si="17"/>
        <v>5.888133258407569</v>
      </c>
      <c r="S71" s="20">
        <f t="shared" si="18"/>
        <v>1.027193495422871E-4</v>
      </c>
      <c r="T71">
        <f t="shared" si="19"/>
        <v>1.2669570628497111E-3</v>
      </c>
    </row>
    <row r="72" spans="3:20" x14ac:dyDescent="0.25">
      <c r="C72" s="2">
        <v>0.71119038000000001</v>
      </c>
      <c r="D72">
        <v>182.446676</v>
      </c>
      <c r="E72">
        <f t="shared" si="10"/>
        <v>181.64946278761556</v>
      </c>
      <c r="F72">
        <f t="shared" si="11"/>
        <v>0.63554890600030967</v>
      </c>
      <c r="G72" s="20">
        <f t="shared" si="12"/>
        <v>1.9093127152049552E-5</v>
      </c>
      <c r="I72" s="2">
        <v>0.71169769000000005</v>
      </c>
      <c r="J72">
        <v>207.02890300000001</v>
      </c>
      <c r="K72">
        <f t="shared" si="13"/>
        <v>205.91274034302043</v>
      </c>
      <c r="L72">
        <f t="shared" si="14"/>
        <v>1.2458190768357218</v>
      </c>
      <c r="M72" s="20">
        <f t="shared" si="15"/>
        <v>2.9066518406200745E-5</v>
      </c>
      <c r="O72" s="2">
        <v>0.70996908999999997</v>
      </c>
      <c r="P72">
        <v>239.45992899999999</v>
      </c>
      <c r="Q72">
        <f t="shared" si="16"/>
        <v>237.06189966538975</v>
      </c>
      <c r="R72">
        <f t="shared" si="17"/>
        <v>5.7505446896512442</v>
      </c>
      <c r="S72" s="20">
        <f t="shared" si="18"/>
        <v>1.0028668689891222E-4</v>
      </c>
      <c r="T72">
        <f t="shared" si="19"/>
        <v>4.5798256523092344E-3</v>
      </c>
    </row>
    <row r="73" spans="3:20" x14ac:dyDescent="0.25">
      <c r="C73" s="2">
        <v>0.71424323999999995</v>
      </c>
      <c r="D73">
        <v>182.70629700000001</v>
      </c>
      <c r="E73">
        <f t="shared" si="10"/>
        <v>181.67691844065067</v>
      </c>
      <c r="F73">
        <f t="shared" si="11"/>
        <v>1.059620218448122</v>
      </c>
      <c r="G73" s="20">
        <f t="shared" si="12"/>
        <v>3.1742651798958464E-5</v>
      </c>
      <c r="I73" s="2">
        <v>0.71475082000000001</v>
      </c>
      <c r="J73">
        <v>207.150205</v>
      </c>
      <c r="K73">
        <f t="shared" si="13"/>
        <v>205.96229101469609</v>
      </c>
      <c r="L73">
        <f t="shared" si="14"/>
        <v>1.4111396364806128</v>
      </c>
      <c r="M73" s="20">
        <f t="shared" si="15"/>
        <v>3.2885106734222298E-5</v>
      </c>
      <c r="O73" s="2">
        <v>0.71331412999999999</v>
      </c>
      <c r="P73">
        <v>239.61312599999999</v>
      </c>
      <c r="Q73">
        <f t="shared" si="16"/>
        <v>237.14285682263471</v>
      </c>
      <c r="R73">
        <f t="shared" si="17"/>
        <v>6.1022298086409448</v>
      </c>
      <c r="S73" s="20">
        <f t="shared" si="18"/>
        <v>1.0628386743302084E-4</v>
      </c>
      <c r="T73">
        <f t="shared" si="19"/>
        <v>5.8956758825221781E-3</v>
      </c>
    </row>
    <row r="74" spans="3:20" x14ac:dyDescent="0.25">
      <c r="C74" s="2">
        <v>0.71758805999999997</v>
      </c>
      <c r="D74">
        <v>182.97806700000001</v>
      </c>
      <c r="E74">
        <f t="shared" si="10"/>
        <v>181.70997166931897</v>
      </c>
      <c r="F74">
        <f t="shared" si="11"/>
        <v>1.6080657676950441</v>
      </c>
      <c r="G74" s="20">
        <f t="shared" si="12"/>
        <v>4.8029242386362043E-5</v>
      </c>
      <c r="I74" s="2">
        <v>0.71780385999999996</v>
      </c>
      <c r="J74">
        <v>207.32180500000001</v>
      </c>
      <c r="K74">
        <f t="shared" si="13"/>
        <v>206.01649517274308</v>
      </c>
      <c r="L74">
        <f t="shared" si="14"/>
        <v>1.7038337451335277</v>
      </c>
      <c r="M74" s="20">
        <f t="shared" si="15"/>
        <v>3.9640329230480965E-5</v>
      </c>
      <c r="O74" s="2">
        <v>0.71665909000000005</v>
      </c>
      <c r="P74">
        <v>239.81033400000001</v>
      </c>
      <c r="Q74">
        <f t="shared" si="16"/>
        <v>237.23220341621629</v>
      </c>
      <c r="R74">
        <f t="shared" si="17"/>
        <v>6.6467573070409749</v>
      </c>
      <c r="S74" s="20">
        <f t="shared" si="18"/>
        <v>1.1557769628171861E-4</v>
      </c>
      <c r="T74">
        <f t="shared" si="19"/>
        <v>4.4328360653022106E-4</v>
      </c>
    </row>
    <row r="75" spans="3:20" x14ac:dyDescent="0.25">
      <c r="C75" s="2">
        <v>0.72034911000000001</v>
      </c>
      <c r="D75">
        <v>183.15637899999999</v>
      </c>
      <c r="E75">
        <f t="shared" si="10"/>
        <v>181.73980330491526</v>
      </c>
      <c r="F75">
        <f t="shared" si="11"/>
        <v>2.006686699904789</v>
      </c>
      <c r="G75" s="20">
        <f t="shared" si="12"/>
        <v>5.9818493914086065E-5</v>
      </c>
      <c r="I75" s="2">
        <v>0.72085690000000002</v>
      </c>
      <c r="J75">
        <v>207.493405</v>
      </c>
      <c r="K75">
        <f t="shared" si="13"/>
        <v>206.07576369278715</v>
      </c>
      <c r="L75">
        <f t="shared" si="14"/>
        <v>2.0097068759161494</v>
      </c>
      <c r="M75" s="20">
        <f t="shared" si="15"/>
        <v>4.6679277260950437E-5</v>
      </c>
      <c r="O75" s="2">
        <v>0.71971244000000001</v>
      </c>
      <c r="P75">
        <v>239.823869</v>
      </c>
      <c r="Q75">
        <f t="shared" si="16"/>
        <v>237.32177456544838</v>
      </c>
      <c r="R75">
        <f t="shared" si="17"/>
        <v>6.2604765594142044</v>
      </c>
      <c r="S75" s="20">
        <f t="shared" si="18"/>
        <v>1.0884853387566937E-4</v>
      </c>
      <c r="T75">
        <f t="shared" si="19"/>
        <v>8.2801209728537144E-3</v>
      </c>
    </row>
    <row r="76" spans="3:20" x14ac:dyDescent="0.25">
      <c r="C76" s="2">
        <v>0.72340214000000003</v>
      </c>
      <c r="D76">
        <v>183.33426600000001</v>
      </c>
      <c r="E76">
        <f t="shared" si="10"/>
        <v>181.77570677856914</v>
      </c>
      <c r="F76">
        <f t="shared" si="11"/>
        <v>2.4291068467071963</v>
      </c>
      <c r="G76" s="20">
        <f t="shared" si="12"/>
        <v>7.2270212186908788E-5</v>
      </c>
      <c r="I76" s="2">
        <v>0.72391006000000002</v>
      </c>
      <c r="J76">
        <v>207.60213200000001</v>
      </c>
      <c r="K76">
        <f t="shared" si="13"/>
        <v>206.14054356221706</v>
      </c>
      <c r="L76">
        <f t="shared" si="14"/>
        <v>2.136240761460805</v>
      </c>
      <c r="M76" s="20">
        <f t="shared" si="15"/>
        <v>4.9566308894514404E-5</v>
      </c>
      <c r="O76" s="2">
        <v>0.72247338999999999</v>
      </c>
      <c r="P76">
        <v>240.05247900000001</v>
      </c>
      <c r="Q76">
        <f t="shared" si="16"/>
        <v>237.40993046033196</v>
      </c>
      <c r="R76">
        <f t="shared" si="17"/>
        <v>6.9830627845016986</v>
      </c>
      <c r="S76" s="20">
        <f t="shared" si="18"/>
        <v>1.2118072774179009E-4</v>
      </c>
      <c r="T76">
        <f t="shared" si="19"/>
        <v>7.5968402638181701E-3</v>
      </c>
    </row>
    <row r="77" spans="3:20" x14ac:dyDescent="0.25">
      <c r="C77" s="2">
        <v>0.72674689000000003</v>
      </c>
      <c r="D77">
        <v>183.637473</v>
      </c>
      <c r="E77">
        <f t="shared" si="10"/>
        <v>181.81886597488261</v>
      </c>
      <c r="F77">
        <f t="shared" si="11"/>
        <v>3.3073315118063138</v>
      </c>
      <c r="G77" s="20">
        <f t="shared" si="12"/>
        <v>9.8074276502391645E-5</v>
      </c>
      <c r="I77" s="2">
        <v>0.72696296000000005</v>
      </c>
      <c r="J77">
        <v>207.84289200000001</v>
      </c>
      <c r="K77">
        <f t="shared" si="13"/>
        <v>206.21130858599221</v>
      </c>
      <c r="L77">
        <f t="shared" si="14"/>
        <v>2.6620644368653235</v>
      </c>
      <c r="M77" s="20">
        <f t="shared" si="15"/>
        <v>6.1623762380077297E-5</v>
      </c>
      <c r="O77" s="2">
        <v>0.72523437999999996</v>
      </c>
      <c r="P77">
        <v>240.262227</v>
      </c>
      <c r="Q77">
        <f t="shared" si="16"/>
        <v>237.50544616063655</v>
      </c>
      <c r="R77">
        <f t="shared" si="17"/>
        <v>7.5998405962814131</v>
      </c>
      <c r="S77" s="20">
        <f t="shared" si="18"/>
        <v>1.316538266168942E-4</v>
      </c>
      <c r="T77">
        <f t="shared" si="19"/>
        <v>6.2451942336783414E-3</v>
      </c>
    </row>
    <row r="78" spans="3:20" x14ac:dyDescent="0.25">
      <c r="C78" s="2">
        <v>0.73009162000000005</v>
      </c>
      <c r="D78">
        <v>183.95325399999999</v>
      </c>
      <c r="E78">
        <f t="shared" si="10"/>
        <v>181.86639755791487</v>
      </c>
      <c r="F78">
        <f t="shared" si="11"/>
        <v>4.3549698098721716</v>
      </c>
      <c r="G78" s="20">
        <f t="shared" si="12"/>
        <v>1.2869752633045976E-4</v>
      </c>
      <c r="I78" s="2">
        <v>0.73001587000000001</v>
      </c>
      <c r="J78">
        <v>208.083651</v>
      </c>
      <c r="K78">
        <f t="shared" si="13"/>
        <v>206.2885878671454</v>
      </c>
      <c r="L78">
        <f t="shared" si="14"/>
        <v>3.2222516509338002</v>
      </c>
      <c r="M78" s="20">
        <f t="shared" si="15"/>
        <v>7.4418949677589123E-5</v>
      </c>
      <c r="O78" s="2">
        <v>0.72857932000000003</v>
      </c>
      <c r="P78">
        <v>240.471125</v>
      </c>
      <c r="Q78">
        <f t="shared" si="16"/>
        <v>237.63185586088099</v>
      </c>
      <c r="R78">
        <f t="shared" si="17"/>
        <v>8.0614492443536108</v>
      </c>
      <c r="S78" s="20">
        <f t="shared" si="18"/>
        <v>1.3940785778814873E-4</v>
      </c>
      <c r="T78">
        <f t="shared" si="19"/>
        <v>4.3849386363417559E-3</v>
      </c>
    </row>
    <row r="79" spans="3:20" x14ac:dyDescent="0.25">
      <c r="C79" s="2">
        <v>0.73256063999999999</v>
      </c>
      <c r="D79">
        <v>184.16342700000001</v>
      </c>
      <c r="E79">
        <f t="shared" si="10"/>
        <v>181.90453418809847</v>
      </c>
      <c r="F79">
        <f t="shared" si="11"/>
        <v>5.1025967356604749</v>
      </c>
      <c r="G79" s="20">
        <f t="shared" si="12"/>
        <v>1.5044732527190086E-4</v>
      </c>
      <c r="I79" s="2">
        <v>0.73306895000000005</v>
      </c>
      <c r="J79">
        <v>208.23010199999999</v>
      </c>
      <c r="K79">
        <f t="shared" si="13"/>
        <v>206.37295479916304</v>
      </c>
      <c r="L79">
        <f t="shared" si="14"/>
        <v>3.4489957255765122</v>
      </c>
      <c r="M79" s="20">
        <f t="shared" si="15"/>
        <v>7.9543671419766309E-5</v>
      </c>
      <c r="O79" s="2">
        <v>0.73163243</v>
      </c>
      <c r="P79">
        <v>240.60500200000001</v>
      </c>
      <c r="Q79">
        <f t="shared" si="16"/>
        <v>237.75835726734113</v>
      </c>
      <c r="R79">
        <f t="shared" si="17"/>
        <v>8.1033862339745912</v>
      </c>
      <c r="S79" s="20">
        <f t="shared" si="18"/>
        <v>1.3997717867057284E-4</v>
      </c>
      <c r="T79">
        <f t="shared" si="19"/>
        <v>1.676016093810387E-3</v>
      </c>
    </row>
    <row r="80" spans="3:20" x14ac:dyDescent="0.25">
      <c r="C80" s="2">
        <v>0.73561359000000004</v>
      </c>
      <c r="D80">
        <v>184.37903700000001</v>
      </c>
      <c r="E80">
        <f t="shared" si="10"/>
        <v>181.95557386464418</v>
      </c>
      <c r="F80">
        <f t="shared" si="11"/>
        <v>5.873173568428717</v>
      </c>
      <c r="G80" s="20">
        <f t="shared" si="12"/>
        <v>1.7276260778064113E-4</v>
      </c>
      <c r="I80" s="2">
        <v>0.73612200000000005</v>
      </c>
      <c r="J80">
        <v>208.39541399999999</v>
      </c>
      <c r="K80">
        <f t="shared" si="13"/>
        <v>206.46502247298335</v>
      </c>
      <c r="L80">
        <f t="shared" si="14"/>
        <v>3.7264114475776293</v>
      </c>
      <c r="M80" s="20">
        <f t="shared" si="15"/>
        <v>8.580537432650169E-5</v>
      </c>
      <c r="O80" s="2">
        <v>0.73439374000000002</v>
      </c>
      <c r="P80">
        <v>240.65128200000001</v>
      </c>
      <c r="Q80">
        <f t="shared" si="16"/>
        <v>237.88270509072987</v>
      </c>
      <c r="R80">
        <f t="shared" si="17"/>
        <v>7.6650181025437885</v>
      </c>
      <c r="S80" s="20">
        <f t="shared" si="18"/>
        <v>1.3235392521239792E-4</v>
      </c>
      <c r="T80">
        <f t="shared" si="19"/>
        <v>5.0027513199786067E-3</v>
      </c>
    </row>
    <row r="81" spans="3:20" x14ac:dyDescent="0.25">
      <c r="C81" s="2">
        <v>0.73866624999999997</v>
      </c>
      <c r="D81">
        <v>184.745541</v>
      </c>
      <c r="E81">
        <f t="shared" si="10"/>
        <v>182.01125272334471</v>
      </c>
      <c r="F81">
        <f t="shared" si="11"/>
        <v>7.4763323798545658</v>
      </c>
      <c r="G81" s="20">
        <f t="shared" si="12"/>
        <v>2.1904869522289936E-4</v>
      </c>
      <c r="I81" s="2">
        <v>0.73888319999999996</v>
      </c>
      <c r="J81">
        <v>208.49827999999999</v>
      </c>
      <c r="K81">
        <f t="shared" si="13"/>
        <v>206.55548077615151</v>
      </c>
      <c r="L81">
        <f t="shared" si="14"/>
        <v>3.7744688241862638</v>
      </c>
      <c r="M81" s="20">
        <f t="shared" si="15"/>
        <v>8.6826219005612024E-5</v>
      </c>
      <c r="O81" s="2">
        <v>0.73744681999999995</v>
      </c>
      <c r="P81">
        <v>240.80402000000001</v>
      </c>
      <c r="Q81">
        <f t="shared" si="16"/>
        <v>238.03210554664966</v>
      </c>
      <c r="R81">
        <f t="shared" si="17"/>
        <v>7.6835097366925593</v>
      </c>
      <c r="S81" s="20">
        <f t="shared" si="18"/>
        <v>1.3250497374273429E-4</v>
      </c>
      <c r="T81">
        <f t="shared" si="19"/>
        <v>7.6802788159486095E-3</v>
      </c>
    </row>
    <row r="82" spans="3:20" x14ac:dyDescent="0.25">
      <c r="C82" s="2">
        <v>0.74171914000000005</v>
      </c>
      <c r="D82">
        <v>184.99258699999999</v>
      </c>
      <c r="E82">
        <f t="shared" si="10"/>
        <v>182.07198565669611</v>
      </c>
      <c r="F82">
        <f t="shared" si="11"/>
        <v>8.5299122065083814</v>
      </c>
      <c r="G82" s="20">
        <f t="shared" si="12"/>
        <v>2.4925042627825078E-4</v>
      </c>
      <c r="I82" s="2">
        <v>0.74193619</v>
      </c>
      <c r="J82">
        <v>208.69502800000001</v>
      </c>
      <c r="K82">
        <f t="shared" si="13"/>
        <v>206.66412123677242</v>
      </c>
      <c r="L82">
        <f t="shared" si="14"/>
        <v>4.1245822809235717</v>
      </c>
      <c r="M82" s="20">
        <f t="shared" si="15"/>
        <v>9.4701262069865768E-5</v>
      </c>
      <c r="O82" s="2">
        <v>0.74049973000000002</v>
      </c>
      <c r="P82">
        <v>241.03849199999999</v>
      </c>
      <c r="Q82">
        <f t="shared" si="16"/>
        <v>238.19506469353644</v>
      </c>
      <c r="R82">
        <f t="shared" si="17"/>
        <v>8.0850788471425776</v>
      </c>
      <c r="S82" s="20">
        <f t="shared" si="18"/>
        <v>1.3915905034451618E-4</v>
      </c>
      <c r="T82">
        <f t="shared" si="19"/>
        <v>8.7101603086950467E-3</v>
      </c>
    </row>
    <row r="83" spans="3:20" x14ac:dyDescent="0.25">
      <c r="C83" s="2">
        <v>0.74477190999999998</v>
      </c>
      <c r="D83">
        <v>185.30250599999999</v>
      </c>
      <c r="E83">
        <f t="shared" si="10"/>
        <v>182.13820750716022</v>
      </c>
      <c r="F83">
        <f t="shared" si="11"/>
        <v>10.012784951788081</v>
      </c>
      <c r="G83" s="20">
        <f t="shared" si="12"/>
        <v>2.9160321198983322E-4</v>
      </c>
      <c r="I83" s="2">
        <v>0.74498902</v>
      </c>
      <c r="J83">
        <v>208.973511</v>
      </c>
      <c r="K83">
        <f t="shared" si="13"/>
        <v>206.7825771796301</v>
      </c>
      <c r="L83">
        <f t="shared" si="14"/>
        <v>4.8001910052406735</v>
      </c>
      <c r="M83" s="20">
        <f t="shared" si="15"/>
        <v>1.0991982794891065E-4</v>
      </c>
      <c r="O83" s="2">
        <v>0.74355258999999996</v>
      </c>
      <c r="P83">
        <v>241.30440100000001</v>
      </c>
      <c r="Q83">
        <f t="shared" si="16"/>
        <v>238.3727729870173</v>
      </c>
      <c r="R83">
        <f t="shared" si="17"/>
        <v>8.5944428065049721</v>
      </c>
      <c r="S83" s="20">
        <f t="shared" si="18"/>
        <v>1.4760030000560205E-4</v>
      </c>
      <c r="T83">
        <f t="shared" si="19"/>
        <v>4.3849058828533205E-3</v>
      </c>
    </row>
    <row r="84" spans="3:20" x14ac:dyDescent="0.25">
      <c r="C84" s="2">
        <v>0.74782472</v>
      </c>
      <c r="D84">
        <v>185.59356299999999</v>
      </c>
      <c r="E84">
        <f t="shared" si="10"/>
        <v>182.21040267246917</v>
      </c>
      <c r="F84">
        <f t="shared" si="11"/>
        <v>11.445773801778424</v>
      </c>
      <c r="G84" s="20">
        <f t="shared" si="12"/>
        <v>3.3229158258578774E-4</v>
      </c>
      <c r="I84" s="2">
        <v>0.74804203999999996</v>
      </c>
      <c r="J84">
        <v>209.15768499999999</v>
      </c>
      <c r="K84">
        <f t="shared" si="13"/>
        <v>206.9117230982261</v>
      </c>
      <c r="L84">
        <f t="shared" si="14"/>
        <v>5.0443448642197515</v>
      </c>
      <c r="M84" s="20">
        <f t="shared" si="15"/>
        <v>1.1530738350402994E-4</v>
      </c>
      <c r="O84" s="2">
        <v>0.74660570000000004</v>
      </c>
      <c r="P84">
        <v>241.438277</v>
      </c>
      <c r="Q84">
        <f t="shared" si="16"/>
        <v>238.56654090256438</v>
      </c>
      <c r="R84">
        <f t="shared" si="17"/>
        <v>8.2468682133147393</v>
      </c>
      <c r="S84" s="20">
        <f t="shared" si="18"/>
        <v>1.4147405713079003E-4</v>
      </c>
      <c r="T84">
        <f t="shared" si="19"/>
        <v>5.0027677059484334E-3</v>
      </c>
    </row>
    <row r="85" spans="3:20" x14ac:dyDescent="0.25">
      <c r="C85" s="2">
        <v>0.75087747000000005</v>
      </c>
      <c r="D85">
        <v>185.90976900000001</v>
      </c>
      <c r="E85">
        <f t="shared" si="10"/>
        <v>182.28909448935687</v>
      </c>
      <c r="F85">
        <f t="shared" si="11"/>
        <v>13.109283912020951</v>
      </c>
      <c r="G85" s="20">
        <f t="shared" si="12"/>
        <v>3.7929275461810643E-4</v>
      </c>
      <c r="I85" s="2">
        <v>0.75167892999999997</v>
      </c>
      <c r="J85">
        <v>209.372446</v>
      </c>
      <c r="K85">
        <f t="shared" si="13"/>
        <v>207.08081942257775</v>
      </c>
      <c r="L85">
        <f t="shared" si="14"/>
        <v>5.2515523703480129</v>
      </c>
      <c r="M85" s="20">
        <f t="shared" si="15"/>
        <v>1.1979774612521269E-4</v>
      </c>
      <c r="O85" s="2">
        <v>0.74965877000000003</v>
      </c>
      <c r="P85">
        <v>241.591015</v>
      </c>
      <c r="Q85">
        <f t="shared" si="16"/>
        <v>238.77775993676039</v>
      </c>
      <c r="R85">
        <f t="shared" si="17"/>
        <v>7.914404050843296</v>
      </c>
      <c r="S85" s="20">
        <f t="shared" si="18"/>
        <v>1.3559905456180112E-4</v>
      </c>
      <c r="T85">
        <f t="shared" si="19"/>
        <v>3.9730244928176846E-3</v>
      </c>
    </row>
    <row r="86" spans="3:20" x14ac:dyDescent="0.25">
      <c r="C86" s="2">
        <v>0.75393023999999997</v>
      </c>
      <c r="D86">
        <v>186.21968799999999</v>
      </c>
      <c r="E86">
        <f t="shared" si="10"/>
        <v>182.37494018227611</v>
      </c>
      <c r="F86">
        <f t="shared" si="11"/>
        <v>14.782085781892576</v>
      </c>
      <c r="G86" s="20">
        <f t="shared" si="12"/>
        <v>4.2626976430731357E-4</v>
      </c>
      <c r="I86" s="2">
        <v>0.75443996000000002</v>
      </c>
      <c r="J86">
        <v>209.563332</v>
      </c>
      <c r="K86">
        <f t="shared" si="13"/>
        <v>207.22127549548796</v>
      </c>
      <c r="L86">
        <f t="shared" si="14"/>
        <v>5.4852286703271744</v>
      </c>
      <c r="M86" s="20">
        <f t="shared" si="15"/>
        <v>1.249004914856307E-4</v>
      </c>
      <c r="O86" s="2">
        <v>0.75271191000000004</v>
      </c>
      <c r="P86">
        <v>241.71231700000001</v>
      </c>
      <c r="Q86">
        <f t="shared" si="16"/>
        <v>239.00797499994655</v>
      </c>
      <c r="R86">
        <f t="shared" si="17"/>
        <v>7.3134656532531386</v>
      </c>
      <c r="S86" s="20">
        <f t="shared" si="18"/>
        <v>1.2517732404267905E-4</v>
      </c>
      <c r="T86">
        <f t="shared" si="19"/>
        <v>8.9161567589518126E-3</v>
      </c>
    </row>
    <row r="87" spans="3:20" x14ac:dyDescent="0.25">
      <c r="C87" s="2">
        <v>0.75698303</v>
      </c>
      <c r="D87">
        <v>186.517032</v>
      </c>
      <c r="E87">
        <f t="shared" si="10"/>
        <v>182.46897953938944</v>
      </c>
      <c r="F87">
        <f t="shared" si="11"/>
        <v>16.386728723855235</v>
      </c>
      <c r="G87" s="20">
        <f t="shared" si="12"/>
        <v>4.7103727095218169E-4</v>
      </c>
      <c r="I87" s="2">
        <v>0.75749294</v>
      </c>
      <c r="J87">
        <v>209.766368</v>
      </c>
      <c r="K87">
        <f t="shared" si="13"/>
        <v>207.38983508883672</v>
      </c>
      <c r="L87">
        <f t="shared" si="14"/>
        <v>5.6479086778422189</v>
      </c>
      <c r="M87" s="20">
        <f t="shared" si="15"/>
        <v>1.2835593319943621E-4</v>
      </c>
      <c r="O87" s="2">
        <v>0.75576474999999999</v>
      </c>
      <c r="P87">
        <v>241.98451299999999</v>
      </c>
      <c r="Q87">
        <f t="shared" si="16"/>
        <v>239.25883515666601</v>
      </c>
      <c r="R87">
        <f t="shared" si="17"/>
        <v>7.4293197056417943</v>
      </c>
      <c r="S87" s="20">
        <f t="shared" si="18"/>
        <v>1.2687437143043957E-4</v>
      </c>
      <c r="T87">
        <f t="shared" si="19"/>
        <v>9.5340686121964148E-3</v>
      </c>
    </row>
    <row r="88" spans="3:20" x14ac:dyDescent="0.25">
      <c r="C88" s="2">
        <v>0.76032750000000004</v>
      </c>
      <c r="D88">
        <v>186.964845</v>
      </c>
      <c r="E88">
        <f t="shared" si="10"/>
        <v>182.58321620058473</v>
      </c>
      <c r="F88">
        <f t="shared" si="11"/>
        <v>19.198670935865277</v>
      </c>
      <c r="G88" s="20">
        <f t="shared" si="12"/>
        <v>5.4922621369990021E-4</v>
      </c>
      <c r="I88" s="2">
        <v>0.76083772000000005</v>
      </c>
      <c r="J88">
        <v>210.05699999999999</v>
      </c>
      <c r="K88">
        <f t="shared" si="13"/>
        <v>207.59190839329338</v>
      </c>
      <c r="L88">
        <f t="shared" si="14"/>
        <v>6.0766766294553651</v>
      </c>
      <c r="M88" s="20">
        <f t="shared" si="15"/>
        <v>1.3771834931351209E-4</v>
      </c>
      <c r="O88" s="2">
        <v>0.75881756</v>
      </c>
      <c r="P88">
        <v>242.27556999999999</v>
      </c>
      <c r="Q88">
        <f t="shared" si="16"/>
        <v>239.53220395123509</v>
      </c>
      <c r="R88">
        <f t="shared" si="17"/>
        <v>7.5260572775159282</v>
      </c>
      <c r="S88" s="20">
        <f t="shared" si="18"/>
        <v>1.2821778534348986E-4</v>
      </c>
      <c r="T88">
        <f t="shared" si="19"/>
        <v>6.4444364377220882E-3</v>
      </c>
    </row>
    <row r="89" spans="3:20" x14ac:dyDescent="0.25">
      <c r="C89" s="2">
        <v>0.76308838999999995</v>
      </c>
      <c r="D89">
        <v>187.231178</v>
      </c>
      <c r="E89">
        <f t="shared" si="10"/>
        <v>182.68816982908538</v>
      </c>
      <c r="F89">
        <f t="shared" si="11"/>
        <v>20.638923240996984</v>
      </c>
      <c r="G89" s="20">
        <f t="shared" si="12"/>
        <v>5.8874969661001518E-4</v>
      </c>
      <c r="I89" s="2">
        <v>0.76359882000000001</v>
      </c>
      <c r="J89">
        <v>210.21016299999999</v>
      </c>
      <c r="K89">
        <f t="shared" si="13"/>
        <v>207.77365950280554</v>
      </c>
      <c r="L89">
        <f t="shared" si="14"/>
        <v>5.9365492918407901</v>
      </c>
      <c r="M89" s="20">
        <f t="shared" si="15"/>
        <v>1.3434659390034541E-4</v>
      </c>
      <c r="O89" s="2">
        <v>0.76187055000000004</v>
      </c>
      <c r="P89">
        <v>242.472318</v>
      </c>
      <c r="Q89">
        <f t="shared" si="16"/>
        <v>239.83028229552508</v>
      </c>
      <c r="R89">
        <f t="shared" si="17"/>
        <v>6.980352663720292</v>
      </c>
      <c r="S89" s="20">
        <f t="shared" si="18"/>
        <v>1.1872796832199171E-4</v>
      </c>
      <c r="T89">
        <f t="shared" si="19"/>
        <v>3.7671053407311583E-3</v>
      </c>
    </row>
    <row r="90" spans="3:20" x14ac:dyDescent="0.25">
      <c r="C90" s="2">
        <v>0.76614101000000001</v>
      </c>
      <c r="D90">
        <v>187.61654300000001</v>
      </c>
      <c r="E90">
        <f t="shared" si="10"/>
        <v>182.81780571093424</v>
      </c>
      <c r="F90">
        <f t="shared" si="11"/>
        <v>23.02787956947029</v>
      </c>
      <c r="G90" s="20">
        <f t="shared" si="12"/>
        <v>6.5420173359461787E-4</v>
      </c>
      <c r="I90" s="2">
        <v>0.76665176999999995</v>
      </c>
      <c r="J90">
        <v>210.42577399999999</v>
      </c>
      <c r="K90">
        <f t="shared" si="13"/>
        <v>207.99177383939684</v>
      </c>
      <c r="L90">
        <f t="shared" si="14"/>
        <v>5.9243567818161491</v>
      </c>
      <c r="M90" s="20">
        <f t="shared" si="15"/>
        <v>1.3379606428340791E-4</v>
      </c>
      <c r="O90" s="2">
        <v>0.76492369000000004</v>
      </c>
      <c r="P90">
        <v>242.587333</v>
      </c>
      <c r="Q90">
        <f t="shared" si="16"/>
        <v>240.15583119364197</v>
      </c>
      <c r="R90">
        <f t="shared" si="17"/>
        <v>5.9122010343223543</v>
      </c>
      <c r="S90" s="20">
        <f t="shared" si="18"/>
        <v>1.0046457544532342E-4</v>
      </c>
      <c r="T90">
        <f t="shared" si="19"/>
        <v>5.7748932486806912E-3</v>
      </c>
    </row>
    <row r="91" spans="3:20" x14ac:dyDescent="0.25">
      <c r="C91" s="2">
        <v>0.76919360999999997</v>
      </c>
      <c r="D91">
        <v>188.01448300000001</v>
      </c>
      <c r="E91">
        <f t="shared" si="10"/>
        <v>182.96461752229226</v>
      </c>
      <c r="F91">
        <f t="shared" si="11"/>
        <v>25.501141342944571</v>
      </c>
      <c r="G91" s="20">
        <f t="shared" si="12"/>
        <v>7.2140144641629519E-4</v>
      </c>
      <c r="I91" s="2">
        <v>0.76970486000000005</v>
      </c>
      <c r="J91">
        <v>210.572225</v>
      </c>
      <c r="K91">
        <f t="shared" si="13"/>
        <v>208.22950253914178</v>
      </c>
      <c r="L91">
        <f t="shared" si="14"/>
        <v>5.4883485286096247</v>
      </c>
      <c r="M91" s="20">
        <f t="shared" si="15"/>
        <v>1.2377687405426386E-4</v>
      </c>
      <c r="O91" s="2">
        <v>0.76768477999999996</v>
      </c>
      <c r="P91">
        <v>242.74678299999999</v>
      </c>
      <c r="Q91">
        <f t="shared" si="16"/>
        <v>240.47669953741371</v>
      </c>
      <c r="R91">
        <f t="shared" si="17"/>
        <v>5.1532789271077384</v>
      </c>
      <c r="S91" s="20">
        <f t="shared" si="18"/>
        <v>8.7453396966772812E-5</v>
      </c>
      <c r="T91">
        <f t="shared" si="19"/>
        <v>9.4411806035169105E-3</v>
      </c>
    </row>
    <row r="92" spans="3:20" x14ac:dyDescent="0.25">
      <c r="C92" s="2">
        <v>0.77224630000000005</v>
      </c>
      <c r="D92">
        <v>188.36212499999999</v>
      </c>
      <c r="E92">
        <f t="shared" si="10"/>
        <v>183.1321062700043</v>
      </c>
      <c r="F92">
        <f t="shared" si="11"/>
        <v>27.353095916105747</v>
      </c>
      <c r="G92" s="20">
        <f t="shared" si="12"/>
        <v>7.7093777453348257E-4</v>
      </c>
      <c r="I92" s="2">
        <v>0.77275755999999995</v>
      </c>
      <c r="J92">
        <v>210.91358</v>
      </c>
      <c r="K92">
        <f t="shared" si="13"/>
        <v>208.48860739754895</v>
      </c>
      <c r="L92">
        <f t="shared" si="14"/>
        <v>5.8804921226382154</v>
      </c>
      <c r="M92" s="20">
        <f t="shared" si="15"/>
        <v>1.321918211771343E-4</v>
      </c>
      <c r="O92" s="2">
        <v>0.77102950999999997</v>
      </c>
      <c r="P92">
        <v>243.06256500000001</v>
      </c>
      <c r="Q92">
        <f t="shared" si="16"/>
        <v>240.90347976999664</v>
      </c>
      <c r="R92">
        <f t="shared" si="17"/>
        <v>4.6616490304187064</v>
      </c>
      <c r="S92" s="20">
        <f t="shared" si="18"/>
        <v>7.8904799330608826E-5</v>
      </c>
      <c r="T92">
        <f t="shared" si="19"/>
        <v>9.6291468344134636E-3</v>
      </c>
    </row>
    <row r="93" spans="3:20" x14ac:dyDescent="0.25">
      <c r="C93" s="2">
        <v>0.77529881</v>
      </c>
      <c r="D93">
        <v>188.80407500000001</v>
      </c>
      <c r="E93">
        <f t="shared" si="10"/>
        <v>183.32427143323207</v>
      </c>
      <c r="F93">
        <f t="shared" si="11"/>
        <v>30.028247130362654</v>
      </c>
      <c r="G93" s="20">
        <f t="shared" si="12"/>
        <v>8.4237846220405928E-4</v>
      </c>
      <c r="I93" s="2">
        <v>0.77581043999999999</v>
      </c>
      <c r="J93">
        <v>211.16691299999999</v>
      </c>
      <c r="K93">
        <f t="shared" si="13"/>
        <v>208.77112806450049</v>
      </c>
      <c r="L93">
        <f t="shared" si="14"/>
        <v>5.7397854571663736</v>
      </c>
      <c r="M93" s="20">
        <f t="shared" si="15"/>
        <v>1.2871937350297498E-4</v>
      </c>
      <c r="O93" s="2">
        <v>0.77437423000000005</v>
      </c>
      <c r="P93">
        <v>243.38463300000001</v>
      </c>
      <c r="Q93">
        <f t="shared" si="16"/>
        <v>241.3778662375455</v>
      </c>
      <c r="R93">
        <f t="shared" si="17"/>
        <v>4.0271128388921307</v>
      </c>
      <c r="S93" s="20">
        <f t="shared" si="18"/>
        <v>6.7984121626691552E-5</v>
      </c>
      <c r="T93">
        <f t="shared" si="19"/>
        <v>4.8639692301004839E-3</v>
      </c>
    </row>
    <row r="94" spans="3:20" x14ac:dyDescent="0.25">
      <c r="C94" s="2">
        <v>0.77835136000000005</v>
      </c>
      <c r="D94">
        <v>189.22716399999999</v>
      </c>
      <c r="E94">
        <f t="shared" si="10"/>
        <v>183.54567401689062</v>
      </c>
      <c r="F94">
        <f t="shared" si="11"/>
        <v>32.279328428172136</v>
      </c>
      <c r="G94" s="20">
        <f t="shared" si="12"/>
        <v>9.0148297571635396E-4</v>
      </c>
      <c r="I94" s="2">
        <v>0.77886336</v>
      </c>
      <c r="J94">
        <v>211.401385</v>
      </c>
      <c r="K94">
        <f t="shared" si="13"/>
        <v>209.07925995831394</v>
      </c>
      <c r="L94">
        <f t="shared" si="14"/>
        <v>5.3922647092255049</v>
      </c>
      <c r="M94" s="20">
        <f t="shared" si="15"/>
        <v>1.2065784024906887E-4</v>
      </c>
      <c r="O94" s="2">
        <v>0.77713536999999999</v>
      </c>
      <c r="P94">
        <v>243.518934</v>
      </c>
      <c r="Q94">
        <f t="shared" si="16"/>
        <v>241.81046411976132</v>
      </c>
      <c r="R94">
        <f t="shared" si="17"/>
        <v>2.9188693316827732</v>
      </c>
      <c r="S94" s="20">
        <f t="shared" si="18"/>
        <v>4.9220858636485378E-5</v>
      </c>
      <c r="T94">
        <f t="shared" si="19"/>
        <v>4.4085456836978308E-3</v>
      </c>
    </row>
    <row r="95" spans="3:20" x14ac:dyDescent="0.25">
      <c r="C95" s="2">
        <v>0.78140394999999996</v>
      </c>
      <c r="D95">
        <v>189.63139100000001</v>
      </c>
      <c r="E95">
        <f t="shared" si="10"/>
        <v>183.80141331609278</v>
      </c>
      <c r="F95">
        <f t="shared" si="11"/>
        <v>33.988639794856319</v>
      </c>
      <c r="G95" s="20">
        <f t="shared" si="12"/>
        <v>9.4517738809012878E-4</v>
      </c>
      <c r="I95" s="2">
        <v>0.78191630999999995</v>
      </c>
      <c r="J95">
        <v>211.616996</v>
      </c>
      <c r="K95">
        <f t="shared" si="13"/>
        <v>209.41544951598394</v>
      </c>
      <c r="L95">
        <f t="shared" si="14"/>
        <v>4.8468069212834903</v>
      </c>
      <c r="M95" s="20">
        <f t="shared" si="15"/>
        <v>1.082317371923669E-4</v>
      </c>
      <c r="O95" s="2">
        <v>0.77989653000000003</v>
      </c>
      <c r="P95">
        <v>243.64066099999999</v>
      </c>
      <c r="Q95">
        <f t="shared" si="16"/>
        <v>242.28507229565656</v>
      </c>
      <c r="R95">
        <f t="shared" si="17"/>
        <v>1.8376207353435059</v>
      </c>
      <c r="S95" s="20">
        <f t="shared" si="18"/>
        <v>3.0956820185259797E-5</v>
      </c>
      <c r="T95">
        <f t="shared" si="19"/>
        <v>1.0945276458084087E-2</v>
      </c>
    </row>
    <row r="96" spans="3:20" x14ac:dyDescent="0.25">
      <c r="C96" s="2">
        <v>0.78474838000000002</v>
      </c>
      <c r="D96">
        <v>190.09806499999999</v>
      </c>
      <c r="E96">
        <f t="shared" si="10"/>
        <v>184.1277447218921</v>
      </c>
      <c r="F96">
        <f t="shared" si="11"/>
        <v>35.644724223186287</v>
      </c>
      <c r="G96" s="20">
        <f t="shared" si="12"/>
        <v>9.863700264375031E-4</v>
      </c>
      <c r="I96" s="2">
        <v>0.78496895</v>
      </c>
      <c r="J96">
        <v>211.99607399999999</v>
      </c>
      <c r="K96">
        <f t="shared" si="13"/>
        <v>209.78237520658658</v>
      </c>
      <c r="L96">
        <f t="shared" si="14"/>
        <v>4.9004623479600049</v>
      </c>
      <c r="M96" s="20">
        <f t="shared" si="15"/>
        <v>1.0903888961890198E-4</v>
      </c>
      <c r="O96" s="2">
        <v>0.78324115999999999</v>
      </c>
      <c r="P96">
        <v>244.00674000000001</v>
      </c>
      <c r="Q96">
        <f t="shared" si="16"/>
        <v>242.92371452254096</v>
      </c>
      <c r="R96">
        <f t="shared" si="17"/>
        <v>1.1729441848253941</v>
      </c>
      <c r="S96" s="20">
        <f t="shared" si="18"/>
        <v>1.9700339074697615E-5</v>
      </c>
      <c r="T96">
        <f t="shared" si="19"/>
        <v>9.4411507057366451E-3</v>
      </c>
    </row>
    <row r="97" spans="3:20" x14ac:dyDescent="0.25">
      <c r="C97" s="2">
        <v>0.78750891000000001</v>
      </c>
      <c r="D97">
        <v>190.546728</v>
      </c>
      <c r="E97">
        <f t="shared" si="10"/>
        <v>184.43911836793635</v>
      </c>
      <c r="F97">
        <f t="shared" si="11"/>
        <v>37.302895417676751</v>
      </c>
      <c r="G97" s="20">
        <f t="shared" si="12"/>
        <v>1.0273999764256036E-3</v>
      </c>
      <c r="I97" s="2">
        <v>0.78802190999999999</v>
      </c>
      <c r="J97">
        <v>212.205397</v>
      </c>
      <c r="K97">
        <f t="shared" si="13"/>
        <v>210.18314543362914</v>
      </c>
      <c r="L97">
        <f t="shared" si="14"/>
        <v>4.0895013976894337</v>
      </c>
      <c r="M97" s="20">
        <f t="shared" si="15"/>
        <v>9.0814984008517574E-5</v>
      </c>
      <c r="O97" s="2">
        <v>0.78658589000000001</v>
      </c>
      <c r="P97">
        <v>244.32252099999999</v>
      </c>
      <c r="Q97">
        <f t="shared" si="16"/>
        <v>243.64202958048867</v>
      </c>
      <c r="R97">
        <f t="shared" si="17"/>
        <v>0.46306857202854079</v>
      </c>
      <c r="S97" s="20">
        <f t="shared" si="18"/>
        <v>7.7574378532966145E-6</v>
      </c>
      <c r="T97">
        <f t="shared" si="19"/>
        <v>7.3690787067054384E-3</v>
      </c>
    </row>
    <row r="98" spans="3:20" x14ac:dyDescent="0.25">
      <c r="C98" s="2">
        <v>0.79026931</v>
      </c>
      <c r="D98">
        <v>191.05826200000001</v>
      </c>
      <c r="E98">
        <f t="shared" si="10"/>
        <v>184.7939086112645</v>
      </c>
      <c r="F98">
        <f t="shared" si="11"/>
        <v>39.242123378962127</v>
      </c>
      <c r="G98" s="20">
        <f t="shared" si="12"/>
        <v>1.0750306668399735E-3</v>
      </c>
      <c r="I98" s="2">
        <v>0.79107483999999995</v>
      </c>
      <c r="J98">
        <v>212.433582</v>
      </c>
      <c r="K98">
        <f t="shared" si="13"/>
        <v>210.62110990363522</v>
      </c>
      <c r="L98">
        <f t="shared" si="14"/>
        <v>3.285055100100962</v>
      </c>
      <c r="M98" s="20">
        <f t="shared" si="15"/>
        <v>7.2794122319445217E-5</v>
      </c>
      <c r="O98" s="2">
        <v>0.78934689999999996</v>
      </c>
      <c r="P98">
        <v>244.525982</v>
      </c>
      <c r="Q98">
        <f t="shared" si="16"/>
        <v>244.3032691968742</v>
      </c>
      <c r="R98">
        <f t="shared" si="17"/>
        <v>4.9600992676152186E-2</v>
      </c>
      <c r="S98" s="20">
        <f t="shared" si="18"/>
        <v>8.2954575420976233E-7</v>
      </c>
      <c r="T98">
        <f t="shared" si="19"/>
        <v>8.7101560836594129E-3</v>
      </c>
    </row>
    <row r="99" spans="3:20" x14ac:dyDescent="0.25">
      <c r="C99" s="2">
        <v>0.79361369000000004</v>
      </c>
      <c r="D99">
        <v>191.55637300000001</v>
      </c>
      <c r="E99">
        <f t="shared" si="10"/>
        <v>185.28990609769409</v>
      </c>
      <c r="F99">
        <f t="shared" si="11"/>
        <v>39.268607437695579</v>
      </c>
      <c r="G99" s="20">
        <f t="shared" si="12"/>
        <v>1.0701688108280547E-3</v>
      </c>
      <c r="I99" s="2">
        <v>0.79412755999999995</v>
      </c>
      <c r="J99">
        <v>212.76864900000001</v>
      </c>
      <c r="K99">
        <f t="shared" si="13"/>
        <v>211.10004122538902</v>
      </c>
      <c r="L99">
        <f t="shared" si="14"/>
        <v>2.784251905492241</v>
      </c>
      <c r="M99" s="20">
        <f t="shared" si="15"/>
        <v>6.1502568530595955E-5</v>
      </c>
      <c r="O99" s="2">
        <v>0.79239974999999996</v>
      </c>
      <c r="P99">
        <v>244.79189</v>
      </c>
      <c r="Q99">
        <f t="shared" si="16"/>
        <v>245.11571782668267</v>
      </c>
      <c r="R99">
        <f t="shared" si="17"/>
        <v>0.10486446133402393</v>
      </c>
      <c r="S99" s="20">
        <f t="shared" si="18"/>
        <v>1.7499848116412222E-6</v>
      </c>
      <c r="T99">
        <f t="shared" si="19"/>
        <v>1.200605373674065E-2</v>
      </c>
    </row>
    <row r="100" spans="3:20" x14ac:dyDescent="0.25">
      <c r="C100" s="2">
        <v>0.79666605000000001</v>
      </c>
      <c r="D100">
        <v>192.07377</v>
      </c>
      <c r="E100">
        <f t="shared" si="10"/>
        <v>185.81441690515308</v>
      </c>
      <c r="F100">
        <f t="shared" si="11"/>
        <v>39.179501165969654</v>
      </c>
      <c r="G100" s="20">
        <f t="shared" si="12"/>
        <v>1.0619957549551683E-3</v>
      </c>
      <c r="I100" s="2">
        <v>0.79718029999999995</v>
      </c>
      <c r="J100">
        <v>213.09114299999999</v>
      </c>
      <c r="K100">
        <f t="shared" si="13"/>
        <v>211.62425487393526</v>
      </c>
      <c r="L100">
        <f t="shared" si="14"/>
        <v>2.1517607743896985</v>
      </c>
      <c r="M100" s="20">
        <f t="shared" si="15"/>
        <v>4.7387433550296438E-5</v>
      </c>
      <c r="O100" s="2">
        <v>0.79545241</v>
      </c>
      <c r="P100">
        <v>245.15839399999999</v>
      </c>
      <c r="Q100">
        <f t="shared" si="16"/>
        <v>246.02415413744822</v>
      </c>
      <c r="R100">
        <f t="shared" si="17"/>
        <v>0.74954061559438501</v>
      </c>
      <c r="S100" s="20">
        <f t="shared" si="18"/>
        <v>1.2471010236529956E-5</v>
      </c>
      <c r="T100">
        <f t="shared" si="19"/>
        <v>8.7101560836603444E-3</v>
      </c>
    </row>
    <row r="101" spans="3:20" x14ac:dyDescent="0.25">
      <c r="C101" s="2">
        <v>0.79971837000000001</v>
      </c>
      <c r="D101">
        <v>192.61631600000001</v>
      </c>
      <c r="E101">
        <f t="shared" si="10"/>
        <v>186.41663620408298</v>
      </c>
      <c r="F101">
        <f t="shared" si="11"/>
        <v>38.436029571901891</v>
      </c>
      <c r="G101" s="20">
        <f t="shared" si="12"/>
        <v>1.0359823928321841E-3</v>
      </c>
      <c r="I101" s="2">
        <v>0.80023312999999996</v>
      </c>
      <c r="J101">
        <v>213.36962500000001</v>
      </c>
      <c r="K101">
        <f t="shared" si="13"/>
        <v>212.19872725175225</v>
      </c>
      <c r="L101">
        <f t="shared" si="14"/>
        <v>1.371001536851693</v>
      </c>
      <c r="M101" s="20">
        <f t="shared" si="15"/>
        <v>3.0114298696364917E-5</v>
      </c>
      <c r="O101" s="2">
        <v>0.79850525999999999</v>
      </c>
      <c r="P101">
        <v>245.42430200000001</v>
      </c>
      <c r="Q101">
        <f t="shared" si="16"/>
        <v>247.04087575773337</v>
      </c>
      <c r="R101">
        <f t="shared" si="17"/>
        <v>2.6133107141921657</v>
      </c>
      <c r="S101" s="20">
        <f t="shared" si="18"/>
        <v>4.3386630180132952E-5</v>
      </c>
      <c r="T101">
        <f t="shared" si="19"/>
        <v>9.2795852592425666E-3</v>
      </c>
    </row>
    <row r="102" spans="3:20" x14ac:dyDescent="0.25">
      <c r="C102" s="2">
        <v>0.80277069999999995</v>
      </c>
      <c r="D102">
        <v>193.15257399999999</v>
      </c>
      <c r="E102">
        <f t="shared" si="10"/>
        <v>187.10625067933313</v>
      </c>
      <c r="F102">
        <f t="shared" si="11"/>
        <v>36.558025698039899</v>
      </c>
      <c r="G102" s="20">
        <f t="shared" si="12"/>
        <v>9.7989994595665047E-4</v>
      </c>
      <c r="I102" s="2">
        <v>0.8032859</v>
      </c>
      <c r="J102">
        <v>213.67954399999999</v>
      </c>
      <c r="K102">
        <f t="shared" si="13"/>
        <v>212.8294051059855</v>
      </c>
      <c r="L102">
        <f t="shared" si="14"/>
        <v>0.72273613911618373</v>
      </c>
      <c r="M102" s="20">
        <f t="shared" si="15"/>
        <v>1.5829014427797065E-5</v>
      </c>
      <c r="O102" s="2">
        <v>0.80184999999999995</v>
      </c>
      <c r="P102">
        <v>245.73468</v>
      </c>
      <c r="Q102">
        <f t="shared" si="16"/>
        <v>248.29512316804608</v>
      </c>
      <c r="R102">
        <f t="shared" si="17"/>
        <v>6.5558692167938348</v>
      </c>
      <c r="S102" s="20">
        <f t="shared" si="18"/>
        <v>1.0856688508010112E-4</v>
      </c>
      <c r="T102">
        <f t="shared" si="19"/>
        <v>7.564795363998714E-3</v>
      </c>
    </row>
    <row r="103" spans="3:20" x14ac:dyDescent="0.25">
      <c r="C103" s="2">
        <v>0.80582290999999995</v>
      </c>
      <c r="D103">
        <v>193.745418</v>
      </c>
      <c r="E103">
        <f t="shared" si="10"/>
        <v>187.89373532009878</v>
      </c>
      <c r="F103">
        <f t="shared" si="11"/>
        <v>34.242190186255883</v>
      </c>
      <c r="G103" s="20">
        <f t="shared" si="12"/>
        <v>9.1221803509426692E-4</v>
      </c>
      <c r="I103" s="2">
        <v>0.80633860999999996</v>
      </c>
      <c r="J103">
        <v>214.02089899999999</v>
      </c>
      <c r="K103">
        <f t="shared" si="13"/>
        <v>213.5234349550733</v>
      </c>
      <c r="L103">
        <f t="shared" si="14"/>
        <v>0.24747047599482103</v>
      </c>
      <c r="M103" s="20">
        <f t="shared" si="15"/>
        <v>5.4027021507592383E-6</v>
      </c>
      <c r="O103" s="2">
        <v>0.80461099999999997</v>
      </c>
      <c r="P103">
        <v>245.943544</v>
      </c>
      <c r="Q103">
        <f t="shared" si="16"/>
        <v>249.45464117299719</v>
      </c>
      <c r="R103">
        <f t="shared" si="17"/>
        <v>12.327803358228806</v>
      </c>
      <c r="S103" s="20">
        <f t="shared" si="18"/>
        <v>2.0380500476232472E-4</v>
      </c>
      <c r="T103">
        <f t="shared" si="19"/>
        <v>1.1209074214264623E-2</v>
      </c>
    </row>
    <row r="104" spans="3:20" x14ac:dyDescent="0.25">
      <c r="C104" s="2">
        <v>0.80887525000000005</v>
      </c>
      <c r="D104">
        <v>194.27538899999999</v>
      </c>
      <c r="E104">
        <f t="shared" si="10"/>
        <v>188.79057096910162</v>
      </c>
      <c r="F104">
        <f t="shared" si="11"/>
        <v>30.083228832067842</v>
      </c>
      <c r="G104" s="20">
        <f t="shared" si="12"/>
        <v>7.9705606866454549E-4</v>
      </c>
      <c r="I104" s="2">
        <v>0.80909938999999997</v>
      </c>
      <c r="J104">
        <v>214.33752899999999</v>
      </c>
      <c r="K104">
        <f t="shared" si="13"/>
        <v>214.21268559719925</v>
      </c>
      <c r="L104">
        <f t="shared" si="14"/>
        <v>1.558587522286663E-2</v>
      </c>
      <c r="M104" s="20">
        <f t="shared" si="15"/>
        <v>3.3926163895409759E-7</v>
      </c>
      <c r="O104" s="2">
        <v>0.80737179000000003</v>
      </c>
      <c r="P104">
        <v>246.25300300000001</v>
      </c>
      <c r="Q104">
        <f t="shared" si="16"/>
        <v>250.73958992790284</v>
      </c>
      <c r="R104">
        <f t="shared" si="17"/>
        <v>20.129462261628596</v>
      </c>
      <c r="S104" s="20">
        <f t="shared" si="18"/>
        <v>3.3194727105304462E-4</v>
      </c>
      <c r="T104">
        <f t="shared" si="19"/>
        <v>1.0785488421959883E-2</v>
      </c>
    </row>
    <row r="105" spans="3:20" x14ac:dyDescent="0.25">
      <c r="C105" s="2">
        <v>0.81192735999999999</v>
      </c>
      <c r="D105">
        <v>194.92481799999999</v>
      </c>
      <c r="E105">
        <f t="shared" si="10"/>
        <v>189.80905834444411</v>
      </c>
      <c r="F105">
        <f t="shared" si="11"/>
        <v>26.170996853413182</v>
      </c>
      <c r="G105" s="20">
        <f t="shared" si="12"/>
        <v>6.887886632154787E-4</v>
      </c>
      <c r="I105" s="2">
        <v>0.81186027999999999</v>
      </c>
      <c r="J105">
        <v>214.60297800000001</v>
      </c>
      <c r="K105">
        <f t="shared" si="13"/>
        <v>214.96799100382543</v>
      </c>
      <c r="L105">
        <f t="shared" si="14"/>
        <v>0.13323449296165948</v>
      </c>
      <c r="M105" s="20">
        <f t="shared" si="15"/>
        <v>2.8929783592206627E-6</v>
      </c>
      <c r="O105" s="2">
        <v>0.81013261999999997</v>
      </c>
      <c r="P105">
        <v>246.55077199999999</v>
      </c>
      <c r="Q105">
        <f t="shared" si="16"/>
        <v>252.16378511354586</v>
      </c>
      <c r="R105">
        <f t="shared" si="17"/>
        <v>31.505916212837803</v>
      </c>
      <c r="S105" s="20">
        <f t="shared" si="18"/>
        <v>5.1829781769913499E-4</v>
      </c>
      <c r="T105">
        <f t="shared" si="19"/>
        <v>2.2593797381116869E-2</v>
      </c>
    </row>
    <row r="106" spans="3:20" x14ac:dyDescent="0.25">
      <c r="C106" s="2">
        <v>0.81497951000000002</v>
      </c>
      <c r="D106">
        <v>195.555385</v>
      </c>
      <c r="E106">
        <f t="shared" si="10"/>
        <v>190.96279749891718</v>
      </c>
      <c r="F106">
        <f t="shared" si="11"/>
        <v>21.091859955102123</v>
      </c>
      <c r="G106" s="20">
        <f t="shared" si="12"/>
        <v>5.5153784750492968E-4</v>
      </c>
      <c r="I106" s="2">
        <v>0.81520466999999996</v>
      </c>
      <c r="J106">
        <v>215.088514</v>
      </c>
      <c r="K106">
        <f t="shared" si="13"/>
        <v>215.9835138853887</v>
      </c>
      <c r="L106">
        <f t="shared" si="14"/>
        <v>0.80102479484578537</v>
      </c>
      <c r="M106" s="20">
        <f t="shared" si="15"/>
        <v>1.7314562450690484E-5</v>
      </c>
      <c r="O106" s="2">
        <v>0.81230912</v>
      </c>
      <c r="P106">
        <v>247.04252600000001</v>
      </c>
      <c r="Q106">
        <f t="shared" si="16"/>
        <v>253.39457738842509</v>
      </c>
      <c r="R106">
        <f t="shared" si="17"/>
        <v>40.348556841193009</v>
      </c>
      <c r="S106" s="20">
        <f t="shared" si="18"/>
        <v>6.6112650269859797E-4</v>
      </c>
      <c r="T106">
        <f t="shared" si="19"/>
        <v>2.8568794923948433E-2</v>
      </c>
    </row>
    <row r="107" spans="3:20" x14ac:dyDescent="0.25">
      <c r="C107" s="2">
        <v>0.81773965000000004</v>
      </c>
      <c r="D107">
        <v>196.204354</v>
      </c>
      <c r="E107">
        <f t="shared" si="10"/>
        <v>192.13488979831564</v>
      </c>
      <c r="F107">
        <f t="shared" si="11"/>
        <v>16.560538888790482</v>
      </c>
      <c r="G107" s="20">
        <f t="shared" si="12"/>
        <v>4.3018690237298676E-4</v>
      </c>
      <c r="I107" s="2">
        <v>0.81767312999999997</v>
      </c>
      <c r="J107">
        <v>215.58701500000001</v>
      </c>
      <c r="K107">
        <f t="shared" si="13"/>
        <v>216.81328181167606</v>
      </c>
      <c r="L107">
        <f t="shared" si="14"/>
        <v>1.5037302934181576</v>
      </c>
      <c r="M107" s="20">
        <f t="shared" si="15"/>
        <v>3.235375930079074E-5</v>
      </c>
      <c r="O107" s="2">
        <v>0.81477717999999999</v>
      </c>
      <c r="P107">
        <v>247.74762100000001</v>
      </c>
      <c r="Q107">
        <f t="shared" si="16"/>
        <v>254.91663677304581</v>
      </c>
      <c r="R107">
        <f t="shared" si="17"/>
        <v>51.394787154179468</v>
      </c>
      <c r="S107" s="20">
        <f t="shared" si="18"/>
        <v>8.3733662208710193E-4</v>
      </c>
      <c r="T107">
        <f t="shared" si="19"/>
        <v>3.8990624138246464E-2</v>
      </c>
    </row>
    <row r="108" spans="3:20" x14ac:dyDescent="0.25">
      <c r="C108" s="2">
        <v>0.82020753999999996</v>
      </c>
      <c r="D108">
        <v>196.99206699999999</v>
      </c>
      <c r="E108">
        <f t="shared" si="10"/>
        <v>193.29646067633328</v>
      </c>
      <c r="F108">
        <f t="shared" si="11"/>
        <v>13.657506099525369</v>
      </c>
      <c r="G108" s="20">
        <f t="shared" si="12"/>
        <v>3.5194429424016612E-4</v>
      </c>
      <c r="I108" s="2">
        <v>0.82014127999999997</v>
      </c>
      <c r="J108">
        <v>216.248099</v>
      </c>
      <c r="K108">
        <f t="shared" si="13"/>
        <v>217.72005423680829</v>
      </c>
      <c r="L108">
        <f t="shared" si="14"/>
        <v>2.1666522191673745</v>
      </c>
      <c r="M108" s="20">
        <f t="shared" si="15"/>
        <v>4.6332379969595945E-5</v>
      </c>
      <c r="O108" s="2">
        <v>0.81695298000000005</v>
      </c>
      <c r="P108">
        <v>248.595979</v>
      </c>
      <c r="Q108">
        <f t="shared" si="16"/>
        <v>256.37980548375418</v>
      </c>
      <c r="R108">
        <f t="shared" si="17"/>
        <v>60.587954729193008</v>
      </c>
      <c r="S108" s="20">
        <f t="shared" si="18"/>
        <v>9.8038823923871587E-4</v>
      </c>
      <c r="T108">
        <f t="shared" si="19"/>
        <v>4.5821995638955414E-2</v>
      </c>
    </row>
    <row r="109" spans="3:20" x14ac:dyDescent="0.25">
      <c r="C109" s="2">
        <v>0.82296722</v>
      </c>
      <c r="D109">
        <v>197.87906699999999</v>
      </c>
      <c r="E109">
        <f t="shared" si="10"/>
        <v>194.73419018253841</v>
      </c>
      <c r="F109">
        <f t="shared" si="11"/>
        <v>9.8902501970072709</v>
      </c>
      <c r="G109" s="20">
        <f t="shared" si="12"/>
        <v>2.5258500828170165E-4</v>
      </c>
      <c r="I109" s="2">
        <v>0.82231723000000001</v>
      </c>
      <c r="J109">
        <v>217.02277900000001</v>
      </c>
      <c r="K109">
        <f t="shared" si="13"/>
        <v>218.59073804059983</v>
      </c>
      <c r="L109">
        <f t="shared" si="14"/>
        <v>2.4584955529986985</v>
      </c>
      <c r="M109" s="20">
        <f t="shared" si="15"/>
        <v>5.2198591733670002E-5</v>
      </c>
      <c r="O109" s="2">
        <v>0.81890664000000002</v>
      </c>
      <c r="P109">
        <v>249.491185</v>
      </c>
      <c r="Q109">
        <f t="shared" si="16"/>
        <v>257.79886021119393</v>
      </c>
      <c r="R109">
        <f t="shared" si="17"/>
        <v>69.01746741468601</v>
      </c>
      <c r="S109" s="20">
        <f t="shared" si="18"/>
        <v>1.1087882303875997E-3</v>
      </c>
      <c r="T109">
        <f t="shared" si="19"/>
        <v>4.7562233130972395E-2</v>
      </c>
    </row>
    <row r="110" spans="3:20" x14ac:dyDescent="0.25">
      <c r="C110" s="2">
        <v>0.82529582000000001</v>
      </c>
      <c r="D110">
        <v>198.92827500000001</v>
      </c>
      <c r="E110">
        <f t="shared" si="10"/>
        <v>196.0713516140255</v>
      </c>
      <c r="F110">
        <f t="shared" si="11"/>
        <v>8.1620112333280659</v>
      </c>
      <c r="G110" s="20">
        <f t="shared" si="12"/>
        <v>2.0625484296968839E-4</v>
      </c>
      <c r="I110" s="2">
        <v>0.82450747000000002</v>
      </c>
      <c r="J110">
        <v>217.848062</v>
      </c>
      <c r="K110">
        <f t="shared" si="13"/>
        <v>219.54207195098215</v>
      </c>
      <c r="L110">
        <f t="shared" si="14"/>
        <v>2.8696697140265441</v>
      </c>
      <c r="M110" s="20">
        <f t="shared" si="15"/>
        <v>6.0467848008863423E-5</v>
      </c>
      <c r="O110" s="2">
        <v>0.82097226000000001</v>
      </c>
      <c r="P110">
        <v>250.47363999999999</v>
      </c>
      <c r="Q110">
        <f t="shared" si="16"/>
        <v>259.41642848711916</v>
      </c>
      <c r="R110">
        <f t="shared" si="17"/>
        <v>79.973465925351235</v>
      </c>
      <c r="S110" s="20">
        <f t="shared" si="18"/>
        <v>1.2747407336964236E-3</v>
      </c>
      <c r="T110">
        <f t="shared" si="19"/>
        <v>5.8055765098523338E-2</v>
      </c>
    </row>
    <row r="111" spans="3:20" x14ac:dyDescent="0.25">
      <c r="C111" s="2">
        <v>0.8274939</v>
      </c>
      <c r="D111">
        <v>199.979185</v>
      </c>
      <c r="E111">
        <f t="shared" si="10"/>
        <v>197.44652128575257</v>
      </c>
      <c r="F111">
        <f t="shared" si="11"/>
        <v>6.4143854894656078</v>
      </c>
      <c r="G111" s="20">
        <f t="shared" si="12"/>
        <v>1.6039302130671124E-4</v>
      </c>
      <c r="I111" s="2">
        <v>0.82640559999999996</v>
      </c>
      <c r="J111">
        <v>218.75131300000001</v>
      </c>
      <c r="K111">
        <f t="shared" si="13"/>
        <v>220.43358336850628</v>
      </c>
      <c r="L111">
        <f t="shared" si="14"/>
        <v>2.8300335927542091</v>
      </c>
      <c r="M111" s="20">
        <f t="shared" si="15"/>
        <v>5.9141216542713172E-5</v>
      </c>
      <c r="O111" s="2">
        <v>0.82272210000000001</v>
      </c>
      <c r="P111">
        <v>251.48952299999999</v>
      </c>
      <c r="Q111">
        <f t="shared" si="16"/>
        <v>260.88817634029783</v>
      </c>
      <c r="R111">
        <f t="shared" si="17"/>
        <v>88.33468461109176</v>
      </c>
      <c r="S111" s="20">
        <f t="shared" si="18"/>
        <v>1.3966624866738914E-3</v>
      </c>
      <c r="T111">
        <f t="shared" si="19"/>
        <v>8.9705553382606246E-2</v>
      </c>
    </row>
    <row r="112" spans="3:20" x14ac:dyDescent="0.25">
      <c r="C112" s="2">
        <v>0.82953544000000001</v>
      </c>
      <c r="D112">
        <v>201.14013399999999</v>
      </c>
      <c r="E112">
        <f t="shared" si="10"/>
        <v>198.82954434484822</v>
      </c>
      <c r="F112">
        <f t="shared" si="11"/>
        <v>5.3388245544943898</v>
      </c>
      <c r="G112" s="20">
        <f t="shared" si="12"/>
        <v>1.319617842468018E-4</v>
      </c>
      <c r="I112" s="2">
        <v>0.82862327000000002</v>
      </c>
      <c r="J112">
        <v>219.76415700000001</v>
      </c>
      <c r="K112">
        <f t="shared" si="13"/>
        <v>221.56233687067601</v>
      </c>
      <c r="L112">
        <f t="shared" si="14"/>
        <v>3.2334508473043369</v>
      </c>
      <c r="M112" s="20">
        <f t="shared" si="15"/>
        <v>6.6950302021384032E-5</v>
      </c>
      <c r="O112" s="2">
        <v>0.82417940999999995</v>
      </c>
      <c r="P112">
        <v>252.79681099999999</v>
      </c>
      <c r="Q112">
        <f t="shared" si="16"/>
        <v>262.18991994617858</v>
      </c>
      <c r="R112">
        <f t="shared" si="17"/>
        <v>88.230495674780187</v>
      </c>
      <c r="S112" s="20">
        <f t="shared" si="18"/>
        <v>1.3806243760084761E-3</v>
      </c>
      <c r="T112">
        <f t="shared" si="19"/>
        <v>0.10755611929313207</v>
      </c>
    </row>
    <row r="113" spans="3:20" x14ac:dyDescent="0.25">
      <c r="C113" s="2">
        <v>0.83113826000000002</v>
      </c>
      <c r="D113">
        <v>202.13105999999999</v>
      </c>
      <c r="E113">
        <f t="shared" si="10"/>
        <v>199.99164513776753</v>
      </c>
      <c r="F113">
        <f t="shared" si="11"/>
        <v>4.5770959527411206</v>
      </c>
      <c r="G113" s="20">
        <f t="shared" si="12"/>
        <v>1.1202731054684795E-4</v>
      </c>
      <c r="I113" s="2">
        <v>0.83037311999999996</v>
      </c>
      <c r="J113">
        <v>220.78004000000001</v>
      </c>
      <c r="K113">
        <f t="shared" si="13"/>
        <v>222.52582642943389</v>
      </c>
      <c r="L113">
        <f t="shared" si="14"/>
        <v>3.0477702571954874</v>
      </c>
      <c r="M113" s="20">
        <f t="shared" si="15"/>
        <v>6.2526282883369619E-5</v>
      </c>
      <c r="O113" s="2">
        <v>0.82545659999999998</v>
      </c>
      <c r="P113">
        <v>254.17050699999999</v>
      </c>
      <c r="Q113">
        <f t="shared" si="16"/>
        <v>263.39101658920475</v>
      </c>
      <c r="R113">
        <f t="shared" si="17"/>
        <v>85.017797084617058</v>
      </c>
      <c r="S113" s="20">
        <f t="shared" si="18"/>
        <v>1.3160110540568844E-3</v>
      </c>
      <c r="T113">
        <f t="shared" si="19"/>
        <v>9.2024433828086449E-2</v>
      </c>
    </row>
    <row r="114" spans="3:20" x14ac:dyDescent="0.25">
      <c r="C114" s="2">
        <v>0.83291113999999999</v>
      </c>
      <c r="D114">
        <v>203.468954</v>
      </c>
      <c r="E114">
        <f t="shared" si="10"/>
        <v>201.36022507841727</v>
      </c>
      <c r="F114">
        <f t="shared" si="11"/>
        <v>4.4467376647194383</v>
      </c>
      <c r="G114" s="20">
        <f t="shared" si="12"/>
        <v>1.0741012057097293E-4</v>
      </c>
      <c r="I114" s="2">
        <v>0.83212297000000002</v>
      </c>
      <c r="J114">
        <v>221.79592299999999</v>
      </c>
      <c r="K114">
        <f t="shared" si="13"/>
        <v>223.55984486742847</v>
      </c>
      <c r="L114">
        <f t="shared" si="14"/>
        <v>3.1114203543923731</v>
      </c>
      <c r="M114" s="20">
        <f t="shared" si="15"/>
        <v>6.3248695244178744E-5</v>
      </c>
      <c r="O114" s="2">
        <v>0.82682765000000003</v>
      </c>
      <c r="P114">
        <v>255.432208</v>
      </c>
      <c r="Q114">
        <f t="shared" si="16"/>
        <v>264.74650979743683</v>
      </c>
      <c r="R114">
        <f t="shared" si="17"/>
        <v>86.756217973734891</v>
      </c>
      <c r="S114" s="20">
        <f t="shared" si="18"/>
        <v>1.3296866124670171E-3</v>
      </c>
      <c r="T114">
        <f t="shared" si="19"/>
        <v>0.12512390883596028</v>
      </c>
    </row>
    <row r="115" spans="3:20" x14ac:dyDescent="0.25">
      <c r="C115" s="2">
        <v>0.83469846000000003</v>
      </c>
      <c r="D115">
        <v>204.77962099999999</v>
      </c>
      <c r="E115">
        <f t="shared" si="10"/>
        <v>202.83389046154073</v>
      </c>
      <c r="F115">
        <f t="shared" si="11"/>
        <v>3.7858673282929569</v>
      </c>
      <c r="G115" s="20">
        <f t="shared" si="12"/>
        <v>9.0280076983563062E-5</v>
      </c>
      <c r="I115" s="2">
        <v>0.8336789</v>
      </c>
      <c r="J115">
        <v>222.975359</v>
      </c>
      <c r="K115">
        <f t="shared" si="13"/>
        <v>224.543683604394</v>
      </c>
      <c r="L115">
        <f t="shared" si="14"/>
        <v>2.4596420647476198</v>
      </c>
      <c r="M115" s="20">
        <f t="shared" si="15"/>
        <v>4.9471851931916913E-5</v>
      </c>
      <c r="O115" s="2">
        <v>0.82809350000000004</v>
      </c>
      <c r="P115">
        <v>257.01608900000002</v>
      </c>
      <c r="Q115">
        <f t="shared" si="16"/>
        <v>266.06205991968557</v>
      </c>
      <c r="R115">
        <f t="shared" si="17"/>
        <v>81.829589879796529</v>
      </c>
      <c r="S115" s="20">
        <f t="shared" si="18"/>
        <v>1.2387673585932504E-3</v>
      </c>
      <c r="T115">
        <f t="shared" si="19"/>
        <v>0.17269971110103507</v>
      </c>
    </row>
    <row r="116" spans="3:20" x14ac:dyDescent="0.25">
      <c r="C116" s="2">
        <v>0.83663860000000001</v>
      </c>
      <c r="D116">
        <v>206.27854199999999</v>
      </c>
      <c r="E116">
        <f t="shared" si="10"/>
        <v>204.54753393950463</v>
      </c>
      <c r="F116">
        <f t="shared" si="11"/>
        <v>2.9963889054998925</v>
      </c>
      <c r="G116" s="20">
        <f t="shared" si="12"/>
        <v>7.0419035782326244E-5</v>
      </c>
      <c r="I116" s="2">
        <v>0.83508254999999998</v>
      </c>
      <c r="J116">
        <v>224.156237</v>
      </c>
      <c r="K116">
        <f t="shared" si="13"/>
        <v>225.48753976392996</v>
      </c>
      <c r="L116">
        <f t="shared" si="14"/>
        <v>1.772367049247537</v>
      </c>
      <c r="M116" s="20">
        <f t="shared" si="15"/>
        <v>3.5273780871095005E-5</v>
      </c>
      <c r="O116" s="2">
        <v>0.82899692999999997</v>
      </c>
      <c r="P116">
        <v>258.57630999999998</v>
      </c>
      <c r="Q116">
        <f t="shared" si="16"/>
        <v>267.04041776603736</v>
      </c>
      <c r="R116">
        <f t="shared" si="17"/>
        <v>71.641120275094394</v>
      </c>
      <c r="S116" s="20">
        <f t="shared" si="18"/>
        <v>1.0714820533034401E-3</v>
      </c>
      <c r="T116">
        <f t="shared" si="19"/>
        <v>0.16188008746833613</v>
      </c>
    </row>
    <row r="117" spans="3:20" x14ac:dyDescent="0.25">
      <c r="C117" s="2">
        <v>0.83833446</v>
      </c>
      <c r="D117">
        <v>207.571879</v>
      </c>
      <c r="E117">
        <f t="shared" si="10"/>
        <v>206.14920643336882</v>
      </c>
      <c r="F117">
        <f t="shared" si="11"/>
        <v>2.0239972318449433</v>
      </c>
      <c r="G117" s="20">
        <f t="shared" si="12"/>
        <v>4.6975658942301328E-5</v>
      </c>
      <c r="I117" s="2">
        <v>0.83672497999999995</v>
      </c>
      <c r="J117">
        <v>225.81202200000001</v>
      </c>
      <c r="K117">
        <f t="shared" si="13"/>
        <v>226.66532638824498</v>
      </c>
      <c r="L117">
        <f t="shared" si="14"/>
        <v>0.72812837899811345</v>
      </c>
      <c r="M117" s="20">
        <f t="shared" si="15"/>
        <v>1.4279527558124398E-5</v>
      </c>
      <c r="O117" s="2">
        <v>0.83003501999999996</v>
      </c>
      <c r="P117">
        <v>260.25677100000001</v>
      </c>
      <c r="Q117">
        <f t="shared" si="16"/>
        <v>268.20700287195962</v>
      </c>
      <c r="R117">
        <f t="shared" si="17"/>
        <v>63.206186817922273</v>
      </c>
      <c r="S117" s="20">
        <f t="shared" si="18"/>
        <v>9.3315871425264446E-4</v>
      </c>
      <c r="T117">
        <f t="shared" si="19"/>
        <v>0.34129593113241019</v>
      </c>
    </row>
    <row r="118" spans="3:20" x14ac:dyDescent="0.25">
      <c r="C118" s="2">
        <v>0.83971293000000002</v>
      </c>
      <c r="D118">
        <v>208.981875</v>
      </c>
      <c r="E118">
        <f t="shared" si="10"/>
        <v>207.52702512964757</v>
      </c>
      <c r="F118">
        <f t="shared" si="11"/>
        <v>2.1165881452644912</v>
      </c>
      <c r="G118" s="20">
        <f t="shared" si="12"/>
        <v>4.8463984446452179E-5</v>
      </c>
      <c r="I118" s="2">
        <v>0.83838727999999996</v>
      </c>
      <c r="J118">
        <v>227.44201699999999</v>
      </c>
      <c r="K118">
        <f t="shared" si="13"/>
        <v>227.94481408226648</v>
      </c>
      <c r="L118">
        <f t="shared" si="14"/>
        <v>0.25280490593568816</v>
      </c>
      <c r="M118" s="20">
        <f t="shared" si="15"/>
        <v>4.8870198315690558E-6</v>
      </c>
      <c r="O118" s="2">
        <v>0.83050665000000001</v>
      </c>
      <c r="P118">
        <v>261.86642499999999</v>
      </c>
      <c r="Q118">
        <f t="shared" si="16"/>
        <v>268.75249778346165</v>
      </c>
      <c r="R118">
        <f t="shared" si="17"/>
        <v>47.417998379131369</v>
      </c>
      <c r="S118" s="20">
        <f t="shared" si="18"/>
        <v>6.9148629813749532E-4</v>
      </c>
      <c r="T118">
        <f t="shared" si="19"/>
        <v>0.32695315407932624</v>
      </c>
    </row>
    <row r="119" spans="3:20" x14ac:dyDescent="0.25">
      <c r="C119" s="2">
        <v>0.84125099999999997</v>
      </c>
      <c r="D119">
        <v>210.52560099999999</v>
      </c>
      <c r="E119">
        <f t="shared" si="10"/>
        <v>209.14957577238832</v>
      </c>
      <c r="F119">
        <f t="shared" si="11"/>
        <v>1.8934454270237684</v>
      </c>
      <c r="G119" s="20">
        <f t="shared" si="12"/>
        <v>4.2721152544717655E-5</v>
      </c>
      <c r="I119" s="2">
        <v>0.83955438000000004</v>
      </c>
      <c r="J119">
        <v>228.83009100000001</v>
      </c>
      <c r="K119">
        <f t="shared" si="13"/>
        <v>228.90003827009571</v>
      </c>
      <c r="L119">
        <f t="shared" si="14"/>
        <v>4.8926205938402498E-3</v>
      </c>
      <c r="M119" s="20">
        <f t="shared" si="15"/>
        <v>9.3436222544879409E-8</v>
      </c>
      <c r="O119" s="2">
        <v>0.83107083999999998</v>
      </c>
      <c r="P119">
        <v>263.71106200000003</v>
      </c>
      <c r="Q119">
        <f t="shared" si="16"/>
        <v>269.41813203836506</v>
      </c>
      <c r="R119">
        <f t="shared" si="17"/>
        <v>32.570648422803849</v>
      </c>
      <c r="S119" s="20">
        <f t="shared" si="18"/>
        <v>4.6834912074947597E-4</v>
      </c>
      <c r="T119">
        <f t="shared" si="19"/>
        <v>0.2388941070433229</v>
      </c>
    </row>
    <row r="120" spans="3:20" x14ac:dyDescent="0.25">
      <c r="C120" s="2">
        <v>0.84256677999999996</v>
      </c>
      <c r="D120">
        <v>211.924162</v>
      </c>
      <c r="E120">
        <f t="shared" si="10"/>
        <v>210.61300418658837</v>
      </c>
      <c r="F120">
        <f t="shared" si="11"/>
        <v>1.7191348116703555</v>
      </c>
      <c r="G120" s="20">
        <f t="shared" si="12"/>
        <v>3.8277977746428315E-5</v>
      </c>
      <c r="I120" s="2">
        <v>0.84076638999999997</v>
      </c>
      <c r="J120">
        <v>230.305848</v>
      </c>
      <c r="K120">
        <f t="shared" si="13"/>
        <v>229.94545600604715</v>
      </c>
      <c r="L120">
        <f t="shared" si="14"/>
        <v>0.12988238930530766</v>
      </c>
      <c r="M120" s="20">
        <f t="shared" si="15"/>
        <v>2.4487268179987663E-6</v>
      </c>
      <c r="O120" s="2">
        <v>0.83191404999999996</v>
      </c>
      <c r="P120">
        <v>265.72544099999999</v>
      </c>
      <c r="Q120">
        <f t="shared" si="16"/>
        <v>270.4402356477089</v>
      </c>
      <c r="R120">
        <f t="shared" si="17"/>
        <v>22.229288570064618</v>
      </c>
      <c r="S120" s="20">
        <f t="shared" si="18"/>
        <v>3.148178080098081E-4</v>
      </c>
      <c r="T120">
        <f t="shared" si="19"/>
        <v>0.25940256981561038</v>
      </c>
    </row>
    <row r="121" spans="3:20" x14ac:dyDescent="0.25">
      <c r="C121" s="2">
        <v>0.84412997999999995</v>
      </c>
      <c r="D121">
        <v>213.537488</v>
      </c>
      <c r="E121">
        <f t="shared" si="10"/>
        <v>212.44747209313388</v>
      </c>
      <c r="F121">
        <f t="shared" si="11"/>
        <v>1.1881346772211567</v>
      </c>
      <c r="G121" s="20">
        <f t="shared" si="12"/>
        <v>2.6056579987372415E-5</v>
      </c>
      <c r="I121" s="2">
        <v>0.84199281000000004</v>
      </c>
      <c r="J121">
        <v>231.77616800000001</v>
      </c>
      <c r="K121">
        <f t="shared" si="13"/>
        <v>231.06252454627781</v>
      </c>
      <c r="L121">
        <f t="shared" si="14"/>
        <v>0.50928697904054798</v>
      </c>
      <c r="M121" s="20">
        <f t="shared" si="15"/>
        <v>9.4803640787494575E-6</v>
      </c>
      <c r="O121" s="2">
        <v>0.83278026000000005</v>
      </c>
      <c r="P121">
        <v>267.97241200000002</v>
      </c>
      <c r="Q121">
        <f t="shared" si="16"/>
        <v>271.52537432123898</v>
      </c>
      <c r="R121">
        <f t="shared" si="17"/>
        <v>12.623541256143776</v>
      </c>
      <c r="S121" s="20">
        <f t="shared" si="18"/>
        <v>1.7579277956829121E-4</v>
      </c>
      <c r="T121">
        <f t="shared" si="19"/>
        <v>0.29581219698905142</v>
      </c>
    </row>
    <row r="122" spans="3:20" x14ac:dyDescent="0.25">
      <c r="C122" s="2">
        <v>0.84546118000000003</v>
      </c>
      <c r="D122">
        <v>214.90168499999999</v>
      </c>
      <c r="E122">
        <f t="shared" si="10"/>
        <v>214.09666169354426</v>
      </c>
      <c r="F122">
        <f t="shared" si="11"/>
        <v>0.64806252393690533</v>
      </c>
      <c r="G122" s="20">
        <f t="shared" si="12"/>
        <v>1.4032571586344935E-5</v>
      </c>
      <c r="I122" s="2">
        <v>0.84329845999999997</v>
      </c>
      <c r="J122">
        <v>233.28589099999999</v>
      </c>
      <c r="K122">
        <f t="shared" si="13"/>
        <v>232.32198660584382</v>
      </c>
      <c r="L122">
        <f t="shared" si="14"/>
        <v>0.92911168107358044</v>
      </c>
      <c r="M122" s="20">
        <f t="shared" si="15"/>
        <v>1.707225829481382E-5</v>
      </c>
      <c r="O122" s="2">
        <v>0.83336811</v>
      </c>
      <c r="P122">
        <v>269.711344</v>
      </c>
      <c r="Q122">
        <f t="shared" si="16"/>
        <v>272.28277166398374</v>
      </c>
      <c r="R122">
        <f t="shared" si="17"/>
        <v>6.6122402311008779</v>
      </c>
      <c r="S122" s="20">
        <f t="shared" si="18"/>
        <v>9.0897135517980363E-5</v>
      </c>
      <c r="T122">
        <f t="shared" si="19"/>
        <v>0.28513290939580543</v>
      </c>
    </row>
    <row r="123" spans="3:20" x14ac:dyDescent="0.25">
      <c r="C123" s="2">
        <v>0.84656883000000005</v>
      </c>
      <c r="D123">
        <v>216.26967300000001</v>
      </c>
      <c r="E123">
        <f t="shared" si="10"/>
        <v>215.53345095631769</v>
      </c>
      <c r="F123">
        <f t="shared" si="11"/>
        <v>0.54202289760376887</v>
      </c>
      <c r="G123" s="20">
        <f t="shared" si="12"/>
        <v>1.1588477620324768E-5</v>
      </c>
      <c r="I123" s="2">
        <v>0.84480193000000003</v>
      </c>
      <c r="J123">
        <v>235.025273</v>
      </c>
      <c r="K123">
        <f t="shared" si="13"/>
        <v>233.86919722173766</v>
      </c>
      <c r="L123">
        <f t="shared" si="14"/>
        <v>1.3365112050848615</v>
      </c>
      <c r="M123" s="20">
        <f t="shared" si="15"/>
        <v>2.4195994243728408E-5</v>
      </c>
      <c r="O123" s="2">
        <v>0.8339704</v>
      </c>
      <c r="P123">
        <v>271.42867100000001</v>
      </c>
      <c r="Q123">
        <f t="shared" si="16"/>
        <v>273.07689145335138</v>
      </c>
      <c r="R123">
        <f t="shared" si="17"/>
        <v>2.7166306628457986</v>
      </c>
      <c r="S123" s="20">
        <f t="shared" si="18"/>
        <v>3.687390715102375E-5</v>
      </c>
      <c r="T123">
        <f t="shared" si="19"/>
        <v>0.22346774993974669</v>
      </c>
    </row>
    <row r="124" spans="3:20" x14ac:dyDescent="0.25">
      <c r="C124" s="2">
        <v>0.84796811000000005</v>
      </c>
      <c r="D124">
        <v>217.818533</v>
      </c>
      <c r="E124">
        <f t="shared" si="10"/>
        <v>217.43721173266442</v>
      </c>
      <c r="F124">
        <f t="shared" si="11"/>
        <v>0.14540590892241229</v>
      </c>
      <c r="G124" s="20">
        <f t="shared" si="12"/>
        <v>3.064731258902169E-6</v>
      </c>
      <c r="I124" s="2">
        <v>0.84598867</v>
      </c>
      <c r="J124">
        <v>236.508239</v>
      </c>
      <c r="K124">
        <f t="shared" si="13"/>
        <v>235.16968227140779</v>
      </c>
      <c r="L124">
        <f t="shared" si="14"/>
        <v>1.7917341156594775</v>
      </c>
      <c r="M124" s="20">
        <f t="shared" si="15"/>
        <v>3.2031775659836401E-5</v>
      </c>
      <c r="O124" s="2">
        <v>0.83467566999999998</v>
      </c>
      <c r="P124">
        <v>273.00472200000002</v>
      </c>
      <c r="Q124">
        <f t="shared" si="16"/>
        <v>274.03075331300641</v>
      </c>
      <c r="R124">
        <f t="shared" si="17"/>
        <v>1.0527402552696354</v>
      </c>
      <c r="S124" s="20">
        <f t="shared" si="18"/>
        <v>1.4124754637024372E-5</v>
      </c>
      <c r="T124">
        <f t="shared" si="19"/>
        <v>0.24782251947870437</v>
      </c>
    </row>
    <row r="125" spans="3:20" x14ac:dyDescent="0.25">
      <c r="C125" s="2">
        <v>0.84924608000000001</v>
      </c>
      <c r="D125">
        <v>219.35969299999999</v>
      </c>
      <c r="E125">
        <f t="shared" si="10"/>
        <v>219.26753964967367</v>
      </c>
      <c r="F125">
        <f t="shared" si="11"/>
        <v>8.4922399763668732E-3</v>
      </c>
      <c r="G125" s="20">
        <f t="shared" si="12"/>
        <v>1.7648532491203308E-7</v>
      </c>
      <c r="I125" s="2">
        <v>0.84735850000000001</v>
      </c>
      <c r="J125">
        <v>238.39800700000001</v>
      </c>
      <c r="K125">
        <f t="shared" si="13"/>
        <v>236.76505900076609</v>
      </c>
      <c r="L125">
        <f t="shared" si="14"/>
        <v>2.666519168202063</v>
      </c>
      <c r="M125" s="20">
        <f t="shared" si="15"/>
        <v>4.6917997648345492E-5</v>
      </c>
      <c r="O125" s="2">
        <v>0.83540082000000004</v>
      </c>
      <c r="P125">
        <v>274.801807</v>
      </c>
      <c r="Q125">
        <f t="shared" si="16"/>
        <v>275.03927583840874</v>
      </c>
      <c r="R125">
        <f t="shared" si="17"/>
        <v>5.6391449215198591E-2</v>
      </c>
      <c r="S125" s="20">
        <f t="shared" si="18"/>
        <v>7.4674803319943893E-7</v>
      </c>
      <c r="T125">
        <f t="shared" si="19"/>
        <v>0.28334594207102837</v>
      </c>
    </row>
    <row r="126" spans="3:20" x14ac:dyDescent="0.25">
      <c r="C126" s="2">
        <v>0.85075761999999999</v>
      </c>
      <c r="D126">
        <v>221.19981899999999</v>
      </c>
      <c r="E126">
        <f t="shared" si="10"/>
        <v>221.55297970231007</v>
      </c>
      <c r="F126">
        <f t="shared" si="11"/>
        <v>0.12472248165614723</v>
      </c>
      <c r="G126" s="20">
        <f t="shared" si="12"/>
        <v>2.5490315394624345E-6</v>
      </c>
      <c r="I126" s="2">
        <v>0.84868816999999996</v>
      </c>
      <c r="J126">
        <v>240.05441999999999</v>
      </c>
      <c r="K126">
        <f t="shared" si="13"/>
        <v>238.41830011572006</v>
      </c>
      <c r="L126">
        <f t="shared" si="14"/>
        <v>2.6768882757361889</v>
      </c>
      <c r="M126" s="20">
        <f t="shared" si="15"/>
        <v>4.6452686105546761E-5</v>
      </c>
      <c r="O126" s="2">
        <v>0.83605644999999995</v>
      </c>
      <c r="P126">
        <v>276.65950800000002</v>
      </c>
      <c r="Q126">
        <f t="shared" si="16"/>
        <v>275.97611515320096</v>
      </c>
      <c r="R126">
        <f t="shared" si="17"/>
        <v>0.46702578305611225</v>
      </c>
      <c r="S126" s="20">
        <f t="shared" si="18"/>
        <v>6.1016832206036915E-6</v>
      </c>
      <c r="T126">
        <f t="shared" si="19"/>
        <v>0.23333289906050436</v>
      </c>
    </row>
    <row r="127" spans="3:20" x14ac:dyDescent="0.25">
      <c r="C127" s="2">
        <v>0.85207283</v>
      </c>
      <c r="D127">
        <v>222.89083400000001</v>
      </c>
      <c r="E127">
        <f t="shared" si="10"/>
        <v>223.6552814373573</v>
      </c>
      <c r="F127">
        <f t="shared" si="11"/>
        <v>0.58437988448212852</v>
      </c>
      <c r="G127" s="20">
        <f t="shared" si="12"/>
        <v>1.17628034366154E-5</v>
      </c>
      <c r="I127" s="2">
        <v>0.85010752999999994</v>
      </c>
      <c r="J127">
        <v>241.71365</v>
      </c>
      <c r="K127">
        <f t="shared" si="13"/>
        <v>240.30712449216065</v>
      </c>
      <c r="L127">
        <f t="shared" si="14"/>
        <v>1.978314004202735</v>
      </c>
      <c r="M127" s="20">
        <f t="shared" si="15"/>
        <v>3.386046144810943E-5</v>
      </c>
      <c r="O127" s="2">
        <v>0.83674725999999999</v>
      </c>
      <c r="P127">
        <v>278.27139499999998</v>
      </c>
      <c r="Q127">
        <f t="shared" si="16"/>
        <v>276.9897268956297</v>
      </c>
      <c r="R127">
        <f t="shared" si="17"/>
        <v>1.6426731297601143</v>
      </c>
      <c r="S127" s="20">
        <f t="shared" si="18"/>
        <v>2.1213582766736311E-5</v>
      </c>
      <c r="T127">
        <f t="shared" si="19"/>
        <v>0.31160276309054896</v>
      </c>
    </row>
    <row r="128" spans="3:20" x14ac:dyDescent="0.25">
      <c r="C128" s="2">
        <v>0.85353754999999998</v>
      </c>
      <c r="D128">
        <v>224.48608899999999</v>
      </c>
      <c r="E128">
        <f t="shared" si="10"/>
        <v>226.13056817300111</v>
      </c>
      <c r="F128">
        <f t="shared" si="11"/>
        <v>2.7043117504344347</v>
      </c>
      <c r="G128" s="20">
        <f t="shared" si="12"/>
        <v>5.3663363247393296E-5</v>
      </c>
      <c r="I128" s="2">
        <v>0.85146513999999995</v>
      </c>
      <c r="J128">
        <v>243.40799799999999</v>
      </c>
      <c r="K128">
        <f t="shared" si="13"/>
        <v>242.24482526250091</v>
      </c>
      <c r="L128">
        <f t="shared" si="14"/>
        <v>1.3529708172611075</v>
      </c>
      <c r="M128" s="20">
        <f t="shared" si="15"/>
        <v>2.283593196931347E-5</v>
      </c>
      <c r="O128" s="2">
        <v>0.83733356000000003</v>
      </c>
      <c r="P128">
        <v>280.098322</v>
      </c>
      <c r="Q128">
        <f t="shared" si="16"/>
        <v>277.87196459275071</v>
      </c>
      <c r="R128">
        <f t="shared" si="17"/>
        <v>4.9566673048137435</v>
      </c>
      <c r="S128" s="20">
        <f t="shared" si="18"/>
        <v>6.3178419261131696E-5</v>
      </c>
      <c r="T128">
        <f t="shared" si="19"/>
        <v>0.3385868177774618</v>
      </c>
    </row>
    <row r="129" spans="3:20" x14ac:dyDescent="0.25">
      <c r="C129" s="2">
        <v>0.85489103</v>
      </c>
      <c r="D129">
        <v>226.322474</v>
      </c>
      <c r="E129">
        <f t="shared" si="10"/>
        <v>228.55301019138977</v>
      </c>
      <c r="F129">
        <f t="shared" si="11"/>
        <v>4.9752917010995992</v>
      </c>
      <c r="G129" s="20">
        <f t="shared" si="12"/>
        <v>9.7132190899904829E-5</v>
      </c>
      <c r="I129" s="2">
        <v>0.85263389999999994</v>
      </c>
      <c r="J129">
        <v>245.07431600000001</v>
      </c>
      <c r="K129">
        <f t="shared" si="13"/>
        <v>244.02506655451293</v>
      </c>
      <c r="L129">
        <f t="shared" si="14"/>
        <v>1.1009243988549406</v>
      </c>
      <c r="M129" s="20">
        <f t="shared" si="15"/>
        <v>1.8329976084541149E-5</v>
      </c>
      <c r="O129" s="2">
        <v>0.83785061999999999</v>
      </c>
      <c r="P129">
        <v>281.849019</v>
      </c>
      <c r="Q129">
        <f t="shared" si="16"/>
        <v>278.66722077232976</v>
      </c>
      <c r="R129">
        <f t="shared" si="17"/>
        <v>10.123839961605496</v>
      </c>
      <c r="S129" s="20">
        <f t="shared" si="18"/>
        <v>1.2744189367108503E-4</v>
      </c>
      <c r="T129">
        <f t="shared" si="19"/>
        <v>0.2424022424017849</v>
      </c>
    </row>
    <row r="130" spans="3:20" x14ac:dyDescent="0.25">
      <c r="C130" s="2">
        <v>0.85627534000000005</v>
      </c>
      <c r="D130">
        <v>228.167012</v>
      </c>
      <c r="E130">
        <f t="shared" si="10"/>
        <v>231.17589022300388</v>
      </c>
      <c r="F130">
        <f t="shared" si="11"/>
        <v>9.0533481608669621</v>
      </c>
      <c r="G130" s="20">
        <f t="shared" si="12"/>
        <v>1.7390157367653362E-4</v>
      </c>
      <c r="I130" s="2">
        <v>0.85415664000000002</v>
      </c>
      <c r="J130">
        <v>247.103588</v>
      </c>
      <c r="K130">
        <f t="shared" si="13"/>
        <v>246.51530387041149</v>
      </c>
      <c r="L130">
        <f t="shared" si="14"/>
        <v>0.34607821712571757</v>
      </c>
      <c r="M130" s="20">
        <f t="shared" si="15"/>
        <v>5.6678214668654448E-6</v>
      </c>
      <c r="O130" s="2">
        <v>0.83871397999999997</v>
      </c>
      <c r="P130">
        <v>283.941823</v>
      </c>
      <c r="Q130">
        <f t="shared" si="16"/>
        <v>280.03216148350361</v>
      </c>
      <c r="R130">
        <f t="shared" si="17"/>
        <v>15.285453173572813</v>
      </c>
      <c r="S130" s="20">
        <f t="shared" si="18"/>
        <v>1.8959181592781736E-4</v>
      </c>
      <c r="T130">
        <f t="shared" si="19"/>
        <v>0.41504793851186461</v>
      </c>
    </row>
    <row r="131" spans="3:20" x14ac:dyDescent="0.25">
      <c r="C131" s="2">
        <v>0.85765986000000005</v>
      </c>
      <c r="D131">
        <v>229.90089399999999</v>
      </c>
      <c r="E131">
        <f t="shared" si="10"/>
        <v>233.95850531611913</v>
      </c>
      <c r="F131">
        <f t="shared" si="11"/>
        <v>16.464209592698065</v>
      </c>
      <c r="G131" s="20">
        <f t="shared" si="12"/>
        <v>3.1150108660513447E-4</v>
      </c>
      <c r="I131" s="2">
        <v>0.85521795</v>
      </c>
      <c r="J131">
        <v>248.51263700000001</v>
      </c>
      <c r="K131">
        <f t="shared" si="13"/>
        <v>248.37590346264116</v>
      </c>
      <c r="L131">
        <f t="shared" si="14"/>
        <v>1.869606023866411E-2</v>
      </c>
      <c r="M131" s="20">
        <f t="shared" si="15"/>
        <v>3.027283844355306E-7</v>
      </c>
      <c r="O131" s="2">
        <v>0.83909259000000003</v>
      </c>
      <c r="P131">
        <v>285.51323600000001</v>
      </c>
      <c r="Q131">
        <f t="shared" si="16"/>
        <v>280.64576204890773</v>
      </c>
      <c r="R131">
        <f t="shared" si="17"/>
        <v>23.692302664561883</v>
      </c>
      <c r="S131" s="20">
        <f t="shared" si="18"/>
        <v>2.9063959478106059E-4</v>
      </c>
      <c r="T131">
        <f t="shared" si="19"/>
        <v>0.21722429241585159</v>
      </c>
    </row>
    <row r="132" spans="3:20" x14ac:dyDescent="0.25">
      <c r="C132" s="2">
        <v>0.85887117999999996</v>
      </c>
      <c r="D132">
        <v>231.49126799999999</v>
      </c>
      <c r="E132">
        <f t="shared" ref="E132:E133" si="20">IF(C132&lt;F$1,$X$5+D$1^2*$X$4/((-$X$6*(C132/E$1-1)^$X$7+1)),$X$5+20*10^4*(C132-F$1)^4+D$1^2*$X$4/((-$X$6*(C132/E$1-1)^$X$7+1)))</f>
        <v>236.534912805804</v>
      </c>
      <c r="F132">
        <f t="shared" ref="F132:F133" si="21">(E132-D132)^2</f>
        <v>25.438352927113741</v>
      </c>
      <c r="G132" s="20">
        <f t="shared" ref="G132:G133" si="22">((E132-D132)/D132)^2</f>
        <v>4.7470057826424399E-4</v>
      </c>
      <c r="I132" s="2">
        <v>0.85650994000000003</v>
      </c>
      <c r="J132">
        <v>250.24690899999999</v>
      </c>
      <c r="K132">
        <f t="shared" ref="K132:K134" si="23">IF(I132&lt;L$1,$X$5+J$1^2*$X$4/((-$X$6*(I132/K$1-1)^$X$7+1)),$X$5+20*10^4*(I132-L$1)^4+J$1^2*$X$4/((-$X$6*(I132/K$1-1)^$X$7+1)))</f>
        <v>250.79328032597832</v>
      </c>
      <c r="L132">
        <f t="shared" ref="L132:L134" si="24">(K132-J132)^2</f>
        <v>0.29852162585131592</v>
      </c>
      <c r="M132" s="20">
        <f t="shared" ref="M132:M134" si="25">((K132-J132)/J132)^2</f>
        <v>4.7669253895953284E-6</v>
      </c>
      <c r="O132" s="2">
        <v>0.83992182000000004</v>
      </c>
      <c r="P132">
        <v>287.314525</v>
      </c>
      <c r="Q132">
        <f t="shared" ref="Q132:Q138" si="26">IF(O132&lt;R$1,$X$5+P$1^2*$X$4/((-$X$6*(O132/Q$1-1)^$X$7+1)),$X$5+20*10^4*(O132-R$1)^4+P$1^2*$X$4/((-$X$6*(O132/Q$1-1)^$X$7+1)))</f>
        <v>282.02275472049462</v>
      </c>
      <c r="R132">
        <f t="shared" ref="R132:R138" si="27">(Q132-P132)^2</f>
        <v>28.002832691056508</v>
      </c>
      <c r="S132" s="20">
        <f t="shared" ref="S132:S138" si="28">((Q132-P132)/P132)^2</f>
        <v>3.3922418019431244E-4</v>
      </c>
      <c r="T132">
        <f t="shared" ref="T132:T138" si="29">(P133-P132)/(O133-O132)/10^4</f>
        <v>0.37202034910178639</v>
      </c>
    </row>
    <row r="133" spans="3:20" x14ac:dyDescent="0.25">
      <c r="C133" s="2">
        <v>0.85973569000000005</v>
      </c>
      <c r="D133">
        <v>232.98980299999999</v>
      </c>
      <c r="E133">
        <f t="shared" si="20"/>
        <v>238.4609401928185</v>
      </c>
      <c r="F133">
        <f t="shared" si="21"/>
        <v>29.93334218264193</v>
      </c>
      <c r="G133" s="20">
        <f t="shared" si="22"/>
        <v>5.5141856282369815E-4</v>
      </c>
      <c r="I133" s="2">
        <v>0.85789422999999998</v>
      </c>
      <c r="J133">
        <v>252.10066800000001</v>
      </c>
      <c r="K133">
        <f t="shared" si="23"/>
        <v>253.58757921130811</v>
      </c>
      <c r="L133">
        <f t="shared" si="24"/>
        <v>2.2109049503137133</v>
      </c>
      <c r="M133" s="20">
        <f t="shared" si="25"/>
        <v>3.4787408673987206E-5</v>
      </c>
      <c r="O133" s="2">
        <v>0.84047123000000001</v>
      </c>
      <c r="P133">
        <v>289.35844200000003</v>
      </c>
      <c r="Q133">
        <f t="shared" si="26"/>
        <v>282.9608257162979</v>
      </c>
      <c r="R133">
        <f t="shared" si="27"/>
        <v>40.929494113490534</v>
      </c>
      <c r="S133" s="20">
        <f t="shared" si="28"/>
        <v>4.8883699088572447E-4</v>
      </c>
      <c r="T133">
        <f t="shared" si="29"/>
        <v>0.33718552875698504</v>
      </c>
    </row>
    <row r="134" spans="3:20" x14ac:dyDescent="0.25">
      <c r="I134" s="2">
        <v>0.85922911999999996</v>
      </c>
      <c r="J134">
        <v>254.112989</v>
      </c>
      <c r="K134">
        <f t="shared" si="23"/>
        <v>256.50458362180689</v>
      </c>
      <c r="L134">
        <f t="shared" si="24"/>
        <v>5.7197248350556329</v>
      </c>
      <c r="M134" s="20">
        <f t="shared" si="25"/>
        <v>8.8577089713339909E-5</v>
      </c>
      <c r="O134" s="2">
        <v>0.84101022999999997</v>
      </c>
      <c r="P134">
        <v>291.17587200000003</v>
      </c>
      <c r="Q134">
        <f t="shared" si="26"/>
        <v>283.90168660800219</v>
      </c>
      <c r="R134">
        <f t="shared" si="27"/>
        <v>52.913773117154662</v>
      </c>
      <c r="S134" s="20">
        <f t="shared" si="28"/>
        <v>6.2410543024883018E-4</v>
      </c>
      <c r="T134">
        <f t="shared" si="29"/>
        <v>0.27196936366560731</v>
      </c>
    </row>
    <row r="135" spans="3:20" x14ac:dyDescent="0.25">
      <c r="O135" s="2">
        <v>0.84175575000000002</v>
      </c>
      <c r="P135">
        <v>293.20345800000001</v>
      </c>
      <c r="Q135">
        <f t="shared" si="26"/>
        <v>285.23763787765324</v>
      </c>
      <c r="R135">
        <f t="shared" si="27"/>
        <v>63.454290221584706</v>
      </c>
      <c r="S135" s="20">
        <f t="shared" si="28"/>
        <v>7.3811293233962507E-4</v>
      </c>
      <c r="T135">
        <f t="shared" si="29"/>
        <v>0.28746940095744788</v>
      </c>
    </row>
    <row r="136" spans="3:20" x14ac:dyDescent="0.25">
      <c r="O136" s="2">
        <v>0.84252864999999999</v>
      </c>
      <c r="P136">
        <v>295.42530900000003</v>
      </c>
      <c r="Q136">
        <f t="shared" si="26"/>
        <v>286.66652856614832</v>
      </c>
      <c r="R136">
        <f t="shared" si="27"/>
        <v>76.716234688423583</v>
      </c>
      <c r="S136" s="20">
        <f t="shared" si="28"/>
        <v>8.7900608628851376E-4</v>
      </c>
      <c r="T136">
        <f t="shared" si="29"/>
        <v>0.36269618691720584</v>
      </c>
    </row>
    <row r="137" spans="3:20" x14ac:dyDescent="0.25">
      <c r="O137" s="2">
        <v>0.84307991000000004</v>
      </c>
      <c r="P137">
        <v>297.42470800000001</v>
      </c>
      <c r="Q137">
        <f t="shared" si="26"/>
        <v>287.71392255372075</v>
      </c>
      <c r="R137">
        <f t="shared" si="27"/>
        <v>94.299353983669093</v>
      </c>
      <c r="S137" s="20">
        <f t="shared" si="28"/>
        <v>1.0659936797047887E-3</v>
      </c>
      <c r="T137">
        <f t="shared" si="29"/>
        <v>0.30159242271481723</v>
      </c>
    </row>
    <row r="138" spans="3:20" x14ac:dyDescent="0.25">
      <c r="O138" s="2">
        <v>0.84378412000000003</v>
      </c>
      <c r="P138">
        <v>299.54855199999997</v>
      </c>
      <c r="Q138">
        <f t="shared" si="26"/>
        <v>289.08735455963563</v>
      </c>
      <c r="R138">
        <f t="shared" si="27"/>
        <v>109.43665188628552</v>
      </c>
      <c r="S138" s="20">
        <f t="shared" si="28"/>
        <v>1.219630702487938E-3</v>
      </c>
      <c r="T138">
        <f t="shared" si="29"/>
        <v>3.5500615015129695E-2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DD0F4-32BE-2248-8994-AD5C3DD27B21}">
  <dimension ref="A1:AT115"/>
  <sheetViews>
    <sheetView topLeftCell="R1" workbookViewId="0">
      <selection activeCell="AD23" sqref="AD23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  <col min="20" max="20" width="5.625" customWidth="1"/>
    <col min="21" max="21" width="10.875" style="2"/>
    <col min="24" max="25" width="16.875" customWidth="1"/>
  </cols>
  <sheetData>
    <row r="1" spans="1:46" x14ac:dyDescent="0.25">
      <c r="A1" t="s">
        <v>23</v>
      </c>
      <c r="C1" t="s">
        <v>8</v>
      </c>
      <c r="D1">
        <v>0.2</v>
      </c>
      <c r="E1">
        <v>0.3</v>
      </c>
      <c r="F1">
        <f>_xlfn.XLOOKUP(D3+20,D3:D150,C3:C150,,-1,1)-AC8</f>
        <v>0.64563885123962661</v>
      </c>
      <c r="I1" t="s">
        <v>24</v>
      </c>
      <c r="J1">
        <v>0.25</v>
      </c>
      <c r="K1">
        <v>0.3</v>
      </c>
      <c r="L1">
        <f>_xlfn.XLOOKUP(J3+20,J3:J150,I3:I150,,-1,1)-AC9</f>
        <v>0.64570888159318773</v>
      </c>
      <c r="O1" t="s">
        <v>1</v>
      </c>
      <c r="P1">
        <v>0.3</v>
      </c>
      <c r="Q1">
        <v>0.3</v>
      </c>
      <c r="R1">
        <f>_xlfn.XLOOKUP(P3+20,P3:P150,O3:O150,,-1,1)-AC10</f>
        <v>0.64508927999999999</v>
      </c>
      <c r="U1" t="s">
        <v>15</v>
      </c>
      <c r="V1">
        <v>0.35</v>
      </c>
      <c r="W1">
        <v>0.3</v>
      </c>
      <c r="X1">
        <f>_xlfn.XLOOKUP(V3+20,V3:V150,U3:U150,,-1,1)-AC11</f>
        <v>0.62673539</v>
      </c>
      <c r="AB1" t="s">
        <v>32</v>
      </c>
      <c r="AM1" t="s">
        <v>99</v>
      </c>
      <c r="AN1" s="11" t="s">
        <v>98</v>
      </c>
      <c r="AO1" s="12">
        <v>79</v>
      </c>
    </row>
    <row r="2" spans="1:46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T2" s="1"/>
      <c r="U2" s="3" t="s">
        <v>4</v>
      </c>
      <c r="V2" s="1" t="s">
        <v>5</v>
      </c>
      <c r="W2" s="1" t="s">
        <v>36</v>
      </c>
      <c r="X2" s="1" t="s">
        <v>37</v>
      </c>
      <c r="Y2" s="1" t="s">
        <v>135</v>
      </c>
      <c r="AB2" t="s">
        <v>33</v>
      </c>
      <c r="AM2" t="s">
        <v>69</v>
      </c>
      <c r="AN2" s="11" t="s">
        <v>68</v>
      </c>
      <c r="AO2" s="13">
        <f>AO3^2/AO1</f>
        <v>7.9557582278481016</v>
      </c>
    </row>
    <row r="3" spans="1:46" x14ac:dyDescent="0.25">
      <c r="C3" s="2">
        <v>0.44023329999999999</v>
      </c>
      <c r="D3">
        <v>219.936958</v>
      </c>
      <c r="E3">
        <f>IF(C3&lt;F$1,$AC$5+D$1^2*$AC$4/((-$AC$6*(C3/E$1-1)^$AC$7+1)),$AC$5+20*10^4*(C3-F$1)^4+D$1^2*$AC$4/((-$AC$6*(C3/E$1-1)^$AC$7+1)))</f>
        <v>217.78101840875803</v>
      </c>
      <c r="F3">
        <f>(E3-D3)^2</f>
        <v>4.6480755210846123</v>
      </c>
      <c r="G3" s="20">
        <f>((E3-D3)/D3)^2</f>
        <v>9.6089680183222416E-5</v>
      </c>
      <c r="I3" s="2">
        <v>0.44124434000000001</v>
      </c>
      <c r="J3">
        <v>230.92895100000001</v>
      </c>
      <c r="K3">
        <f>IF(I3&lt;L$1,$AC$5+J$1^2*$AC$4/((-$AC$6*(I3/K$1-1)^$AC$7+1)),$AC$5+20*10^4*(I3-L$1)^4+J$1^2*$AC$4/((-$AC$6*(I3/K$1-1)^$AC$7+1)))</f>
        <v>227.37732248577777</v>
      </c>
      <c r="L3">
        <f>(K3-J3)^2</f>
        <v>12.614065103036507</v>
      </c>
      <c r="M3" s="20">
        <f>((K3-J3)/J3)^2</f>
        <v>2.3653657421021827E-4</v>
      </c>
      <c r="O3" s="2">
        <v>0.44084536000000002</v>
      </c>
      <c r="P3">
        <v>244.64601999999999</v>
      </c>
      <c r="Q3">
        <f>IF(O3&lt;R$1,$AC$5+P$1^2*$AC$4/((-$AC$6*(O3/Q$1-1)^$AC$7+1)),$AC$5+20*10^4*(O3-R$1)^4+P$1^2*$AC$4/((-$AC$6*(O3/Q$1-1)^$AC$7+1)))</f>
        <v>239.0178562089437</v>
      </c>
      <c r="R3">
        <f>(Q3-P3)^2</f>
        <v>31.676227658957167</v>
      </c>
      <c r="S3" s="20">
        <f>((Q3-P3)/P3)^2</f>
        <v>5.29245465645842E-4</v>
      </c>
      <c r="U3" s="2">
        <v>0.44144132000000003</v>
      </c>
      <c r="V3">
        <v>260.497568</v>
      </c>
      <c r="W3">
        <f>IF(U3&lt;X$1,$AC$5+V$1^2*$AC$4/((-$AC$6*(U3/W$1-1)^$AC$7+1)),$AC$5+20*10^4*(U3-X$1)^4+V$1^2*$AC$4/((-$AC$6*(U3/W$1-1)^$AC$7+1)))</f>
        <v>252.88088669633379</v>
      </c>
      <c r="X3">
        <f t="shared" ref="X3:X34" si="0">(W3-V3)^2</f>
        <v>58.013834081618427</v>
      </c>
      <c r="Y3" s="20">
        <f>((W3-V3)/V3)^2</f>
        <v>8.5491753005075206E-4</v>
      </c>
      <c r="AB3" t="s">
        <v>34</v>
      </c>
      <c r="AM3" t="s">
        <v>70</v>
      </c>
      <c r="AN3" s="11" t="s">
        <v>77</v>
      </c>
      <c r="AO3" s="12">
        <v>25.07</v>
      </c>
    </row>
    <row r="4" spans="1:46" x14ac:dyDescent="0.25">
      <c r="C4" s="2">
        <v>0.44372683000000002</v>
      </c>
      <c r="D4">
        <v>219.99041500000001</v>
      </c>
      <c r="E4">
        <f t="shared" ref="E4:E67" si="1">IF(C4&lt;F$1,$AC$5+D$1^2*$AC$4/((-$AC$6*(C4/E$1-1)^$AC$7+1)),$AC$5+20*10^4*(C4-F$1)^4+D$1^2*$AC$4/((-$AC$6*(C4/E$1-1)^$AC$7+1)))</f>
        <v>217.9257320141113</v>
      </c>
      <c r="F4">
        <f t="shared" ref="F4:F67" si="2">(E4-D4)^2</f>
        <v>4.2629158322183143</v>
      </c>
      <c r="G4" s="20">
        <f t="shared" ref="G4:G67" si="3">((E4-D4)/D4)^2</f>
        <v>8.8084448584282207E-5</v>
      </c>
      <c r="I4" s="2">
        <v>0.4444824</v>
      </c>
      <c r="J4">
        <v>230.91558699999999</v>
      </c>
      <c r="K4">
        <f t="shared" ref="K4:K67" si="4">IF(I4&lt;L$1,$AC$5+J$1^2*$AC$4/((-$AC$6*(I4/K$1-1)^$AC$7+1)),$AC$5+20*10^4*(I4-L$1)^4+J$1^2*$AC$4/((-$AC$6*(I4/K$1-1)^$AC$7+1)))</f>
        <v>227.58707573710294</v>
      </c>
      <c r="L4">
        <f t="shared" ref="L4:L67" si="5">(K4-J4)^2</f>
        <v>11.078987227232531</v>
      </c>
      <c r="M4" s="20">
        <f t="shared" ref="M4:M67" si="6">((K4-J4)/J4)^2</f>
        <v>2.0777513031461679E-4</v>
      </c>
      <c r="O4" s="2">
        <v>0.44406487</v>
      </c>
      <c r="P4">
        <v>244.74758800000001</v>
      </c>
      <c r="Q4">
        <f t="shared" ref="Q4:Q67" si="7">IF(O4&lt;R$1,$AC$5+P$1^2*$AC$4/((-$AC$6*(O4/Q$1-1)^$AC$7+1)),$AC$5+20*10^4*(O4-R$1)^4+P$1^2*$AC$4/((-$AC$6*(O4/Q$1-1)^$AC$7+1)))</f>
        <v>239.31805503819203</v>
      </c>
      <c r="R4">
        <f t="shared" ref="R4:R67" si="8">(Q4-P4)^2</f>
        <v>29.479828183359327</v>
      </c>
      <c r="S4" s="20">
        <f t="shared" ref="S4:S67" si="9">((Q4-P4)/P4)^2</f>
        <v>4.9213936777165563E-4</v>
      </c>
      <c r="U4" s="2">
        <v>0.44518766999999998</v>
      </c>
      <c r="V4">
        <v>260.444006</v>
      </c>
      <c r="W4">
        <f t="shared" ref="W4:W67" si="10">IF(U4&lt;X$1,$AC$5+V$1^2*$AC$4/((-$AC$6*(U4/W$1-1)^$AC$7+1)),$AC$5+20*10^4*(U4-X$1)^4+V$1^2*$AC$4/((-$AC$6*(U4/W$1-1)^$AC$7+1)))</f>
        <v>253.35674303439342</v>
      </c>
      <c r="X4">
        <f t="shared" si="0"/>
        <v>50.229296343658632</v>
      </c>
      <c r="Y4" s="20">
        <f t="shared" ref="Y4:Y67" si="11">((W4-V4)/V4)^2</f>
        <v>7.405056229407486E-4</v>
      </c>
      <c r="AB4" t="s">
        <v>35</v>
      </c>
      <c r="AC4">
        <v>238.38828627514718</v>
      </c>
      <c r="AM4" t="s">
        <v>71</v>
      </c>
      <c r="AN4" s="11" t="s">
        <v>72</v>
      </c>
      <c r="AO4" s="12">
        <v>0.25</v>
      </c>
      <c r="AP4" t="s">
        <v>100</v>
      </c>
    </row>
    <row r="5" spans="1:46" x14ac:dyDescent="0.25">
      <c r="C5" s="2">
        <v>0.44721955000000002</v>
      </c>
      <c r="D5">
        <v>219.99041500000001</v>
      </c>
      <c r="E5">
        <f t="shared" si="1"/>
        <v>218.07089979424902</v>
      </c>
      <c r="F5">
        <f t="shared" si="2"/>
        <v>3.6845386251092931</v>
      </c>
      <c r="G5" s="20">
        <f t="shared" si="3"/>
        <v>7.6133464946070344E-5</v>
      </c>
      <c r="I5" s="2">
        <v>0.44797512</v>
      </c>
      <c r="J5">
        <v>230.91558699999999</v>
      </c>
      <c r="K5">
        <f t="shared" si="4"/>
        <v>227.81407277206728</v>
      </c>
      <c r="L5">
        <f t="shared" si="5"/>
        <v>9.6193905060690383</v>
      </c>
      <c r="M5" s="20">
        <f t="shared" si="6"/>
        <v>1.8040187924694799E-4</v>
      </c>
      <c r="O5" s="2">
        <v>0.44730292999999999</v>
      </c>
      <c r="P5">
        <v>244.73422400000001</v>
      </c>
      <c r="Q5">
        <f t="shared" si="7"/>
        <v>239.62093096847963</v>
      </c>
      <c r="R5">
        <f t="shared" si="8"/>
        <v>26.14576562619493</v>
      </c>
      <c r="S5" s="20">
        <f t="shared" si="9"/>
        <v>4.3652784535270155E-4</v>
      </c>
      <c r="U5" s="2">
        <v>0.44842594000000002</v>
      </c>
      <c r="V5">
        <v>260.444006</v>
      </c>
      <c r="W5">
        <f>IF(U5&lt;X$1,$AC$5+V$1^2*$AC$4/((-$AC$6*(U5/W$1-1)^$AC$7+1)),$AC$5+20*10^4*(U5-X$1)^4+V$1^2*$AC$4/((-$AC$6*(U5/W$1-1)^$AC$7+1)))</f>
        <v>253.76948683789283</v>
      </c>
      <c r="X5">
        <f t="shared" si="0"/>
        <v>44.54920604533585</v>
      </c>
      <c r="Y5" s="20">
        <f t="shared" si="11"/>
        <v>6.5676686665912221E-4</v>
      </c>
      <c r="AB5" t="s">
        <v>61</v>
      </c>
      <c r="AC5">
        <v>200.83712406199774</v>
      </c>
      <c r="AM5" t="s">
        <v>73</v>
      </c>
      <c r="AN5" s="11" t="s">
        <v>78</v>
      </c>
      <c r="AO5" s="12">
        <v>3.3</v>
      </c>
      <c r="AP5" t="s">
        <v>100</v>
      </c>
    </row>
    <row r="6" spans="1:46" x14ac:dyDescent="0.25">
      <c r="C6" s="2">
        <v>0.45045903999999998</v>
      </c>
      <c r="D6">
        <v>220.070705</v>
      </c>
      <c r="E6">
        <f t="shared" si="1"/>
        <v>218.20601025790162</v>
      </c>
      <c r="F6">
        <f t="shared" si="2"/>
        <v>3.4770864812093412</v>
      </c>
      <c r="G6" s="20">
        <f t="shared" si="3"/>
        <v>7.1794474831068721E-5</v>
      </c>
      <c r="I6" s="2">
        <v>0.45121338</v>
      </c>
      <c r="J6">
        <v>230.91558699999999</v>
      </c>
      <c r="K6">
        <f t="shared" si="4"/>
        <v>228.02527318727363</v>
      </c>
      <c r="L6">
        <f t="shared" si="5"/>
        <v>8.3539139360367969</v>
      </c>
      <c r="M6" s="20">
        <f t="shared" si="6"/>
        <v>1.5666915405684748E-4</v>
      </c>
      <c r="O6" s="2">
        <v>0.45054128999999998</v>
      </c>
      <c r="P6">
        <v>244.740906</v>
      </c>
      <c r="Q6">
        <f t="shared" si="7"/>
        <v>239.92485023019472</v>
      </c>
      <c r="R6">
        <f t="shared" si="8"/>
        <v>23.194393177874673</v>
      </c>
      <c r="S6" s="20">
        <f t="shared" si="9"/>
        <v>3.8723079515620056E-4</v>
      </c>
      <c r="U6" s="2">
        <v>0.45166420000000002</v>
      </c>
      <c r="V6">
        <v>260.444006</v>
      </c>
      <c r="W6">
        <f>IF(U6&lt;X$1,$AC$5+V$1^2*$AC$4/((-$AC$6*(U6/W$1-1)^$AC$7+1)),$AC$5+20*10^4*(U6-X$1)^4+V$1^2*$AC$4/((-$AC$6*(U6/W$1-1)^$AC$7+1)))</f>
        <v>254.18364139914911</v>
      </c>
      <c r="X6">
        <f t="shared" si="0"/>
        <v>39.192164935586945</v>
      </c>
      <c r="Y6" s="20">
        <f t="shared" si="11"/>
        <v>5.7779066446522807E-4</v>
      </c>
      <c r="AB6" t="s">
        <v>40</v>
      </c>
      <c r="AC6">
        <v>0.61124383821484074</v>
      </c>
      <c r="AM6" t="s">
        <v>76</v>
      </c>
      <c r="AN6" s="11" t="s">
        <v>79</v>
      </c>
      <c r="AO6" t="s">
        <v>96</v>
      </c>
    </row>
    <row r="7" spans="1:46" x14ac:dyDescent="0.25">
      <c r="C7" s="2">
        <v>0.45369638000000001</v>
      </c>
      <c r="D7">
        <v>220.01046199999999</v>
      </c>
      <c r="E7">
        <f t="shared" si="1"/>
        <v>218.34150960029498</v>
      </c>
      <c r="F7">
        <f t="shared" si="2"/>
        <v>2.7854021124810981</v>
      </c>
      <c r="G7" s="20">
        <f t="shared" si="3"/>
        <v>5.7544157320540936E-5</v>
      </c>
      <c r="I7" s="2">
        <v>0.45445164999999998</v>
      </c>
      <c r="J7">
        <v>230.91558699999999</v>
      </c>
      <c r="K7">
        <f t="shared" si="4"/>
        <v>228.2372322669363</v>
      </c>
      <c r="L7">
        <f t="shared" si="5"/>
        <v>7.1735840761246434</v>
      </c>
      <c r="M7" s="20">
        <f t="shared" si="6"/>
        <v>1.3453326876088244E-4</v>
      </c>
      <c r="O7" s="2">
        <v>0.45377946000000002</v>
      </c>
      <c r="P7">
        <v>244.73422400000001</v>
      </c>
      <c r="Q7">
        <f t="shared" si="7"/>
        <v>240.22983022381712</v>
      </c>
      <c r="R7">
        <f t="shared" si="8"/>
        <v>20.289563290915194</v>
      </c>
      <c r="S7" s="20">
        <f t="shared" si="9"/>
        <v>3.3875310722042374E-4</v>
      </c>
      <c r="U7" s="2">
        <v>0.45490246000000001</v>
      </c>
      <c r="V7">
        <v>260.444006</v>
      </c>
      <c r="W7">
        <f t="shared" si="10"/>
        <v>254.59929341979904</v>
      </c>
      <c r="X7">
        <f t="shared" si="0"/>
        <v>34.160665145159392</v>
      </c>
      <c r="Y7" s="20">
        <f t="shared" si="11"/>
        <v>5.0361375660760521E-4</v>
      </c>
      <c r="AB7" t="s">
        <v>62</v>
      </c>
      <c r="AC7">
        <v>0.44056510310428348</v>
      </c>
      <c r="AT7" t="s">
        <v>87</v>
      </c>
    </row>
    <row r="8" spans="1:46" x14ac:dyDescent="0.25">
      <c r="C8" s="2">
        <v>0.45693475</v>
      </c>
      <c r="D8">
        <v>220.017144</v>
      </c>
      <c r="E8">
        <f t="shared" si="1"/>
        <v>218.47755812780647</v>
      </c>
      <c r="F8">
        <f t="shared" si="2"/>
        <v>2.3703246578579029</v>
      </c>
      <c r="G8" s="20">
        <f t="shared" si="3"/>
        <v>4.8966018081896947E-5</v>
      </c>
      <c r="I8" s="2">
        <v>0.45768990999999998</v>
      </c>
      <c r="J8">
        <v>230.91558699999999</v>
      </c>
      <c r="K8">
        <f t="shared" si="4"/>
        <v>228.4499913598616</v>
      </c>
      <c r="L8">
        <f t="shared" si="5"/>
        <v>6.0791618606694318</v>
      </c>
      <c r="M8" s="20">
        <f t="shared" si="6"/>
        <v>1.1400849390813445E-4</v>
      </c>
      <c r="O8" s="2">
        <v>0.45701792000000002</v>
      </c>
      <c r="P8">
        <v>244.74758800000001</v>
      </c>
      <c r="Q8">
        <f t="shared" si="7"/>
        <v>240.5359779518397</v>
      </c>
      <c r="R8">
        <f t="shared" si="8"/>
        <v>17.737659197764888</v>
      </c>
      <c r="S8" s="20">
        <f t="shared" si="9"/>
        <v>2.961143575546565E-4</v>
      </c>
      <c r="U8" s="2">
        <v>0.45814073</v>
      </c>
      <c r="V8">
        <v>260.444006</v>
      </c>
      <c r="W8">
        <f t="shared" si="10"/>
        <v>255.01652752099483</v>
      </c>
      <c r="X8">
        <f t="shared" si="0"/>
        <v>29.457522640064315</v>
      </c>
      <c r="Y8" s="20">
        <f t="shared" si="11"/>
        <v>4.342776574775957E-4</v>
      </c>
      <c r="AA8">
        <v>0.2</v>
      </c>
      <c r="AB8" t="s">
        <v>66</v>
      </c>
      <c r="AC8">
        <v>5.9296608760373383E-2</v>
      </c>
    </row>
    <row r="9" spans="1:46" x14ac:dyDescent="0.25">
      <c r="C9" s="2">
        <v>0.46017300999999999</v>
      </c>
      <c r="D9">
        <v>220.017144</v>
      </c>
      <c r="E9">
        <f t="shared" si="1"/>
        <v>218.61413497671199</v>
      </c>
      <c r="F9">
        <f t="shared" si="2"/>
        <v>1.9684343194275675</v>
      </c>
      <c r="G9" s="20">
        <f t="shared" si="3"/>
        <v>4.0663792682822851E-5</v>
      </c>
      <c r="I9" s="2">
        <v>0.46092817000000003</v>
      </c>
      <c r="J9">
        <v>230.91558699999999</v>
      </c>
      <c r="K9">
        <f t="shared" si="4"/>
        <v>228.66359279991372</v>
      </c>
      <c r="L9">
        <f t="shared" si="5"/>
        <v>5.0714778772222111</v>
      </c>
      <c r="M9" s="20">
        <f t="shared" si="6"/>
        <v>9.5110406322831015E-5</v>
      </c>
      <c r="O9" s="2">
        <v>0.46025721000000003</v>
      </c>
      <c r="P9">
        <v>244.81440900000001</v>
      </c>
      <c r="Q9">
        <f t="shared" si="7"/>
        <v>240.84340539214753</v>
      </c>
      <c r="R9">
        <f t="shared" si="8"/>
        <v>15.76886965357742</v>
      </c>
      <c r="S9" s="20">
        <f t="shared" si="9"/>
        <v>2.6310349212723495E-4</v>
      </c>
      <c r="U9" s="2">
        <v>0.46137898999999999</v>
      </c>
      <c r="V9">
        <v>260.444006</v>
      </c>
      <c r="W9">
        <f t="shared" si="10"/>
        <v>255.43542256915634</v>
      </c>
      <c r="X9">
        <f t="shared" si="0"/>
        <v>25.085907983721622</v>
      </c>
      <c r="Y9" s="20">
        <f t="shared" si="11"/>
        <v>3.6982910912040473E-4</v>
      </c>
      <c r="AA9">
        <v>0.25</v>
      </c>
      <c r="AB9" t="s">
        <v>66</v>
      </c>
      <c r="AC9">
        <v>2.8671368406812225E-2</v>
      </c>
    </row>
    <row r="10" spans="1:46" x14ac:dyDescent="0.25">
      <c r="C10" s="2">
        <v>0.46341126999999999</v>
      </c>
      <c r="D10">
        <v>220.017144</v>
      </c>
      <c r="E10">
        <f t="shared" si="1"/>
        <v>218.75127099917412</v>
      </c>
      <c r="F10">
        <f t="shared" si="2"/>
        <v>1.6024344542199112</v>
      </c>
      <c r="G10" s="20">
        <f t="shared" si="3"/>
        <v>3.3102990428027125E-5</v>
      </c>
      <c r="I10" s="2">
        <v>0.46416644000000001</v>
      </c>
      <c r="J10">
        <v>230.91558699999999</v>
      </c>
      <c r="K10">
        <f t="shared" si="4"/>
        <v>228.87807805428153</v>
      </c>
      <c r="L10">
        <f t="shared" si="5"/>
        <v>4.1514427038827391</v>
      </c>
      <c r="M10" s="20">
        <f t="shared" si="6"/>
        <v>7.7856082970533907E-5</v>
      </c>
      <c r="O10" s="2">
        <v>0.46349638999999998</v>
      </c>
      <c r="P10">
        <v>244.874548</v>
      </c>
      <c r="Q10">
        <f t="shared" si="7"/>
        <v>241.15208278892405</v>
      </c>
      <c r="R10">
        <f t="shared" si="8"/>
        <v>13.856747247670764</v>
      </c>
      <c r="S10" s="20">
        <f t="shared" si="9"/>
        <v>2.3108619443846273E-4</v>
      </c>
      <c r="U10" s="2">
        <v>0.46461724999999998</v>
      </c>
      <c r="V10">
        <v>260.444006</v>
      </c>
      <c r="W10">
        <f t="shared" si="10"/>
        <v>255.8560596003033</v>
      </c>
      <c r="X10">
        <f t="shared" si="0"/>
        <v>21.049252166489953</v>
      </c>
      <c r="Y10" s="20">
        <f t="shared" si="11"/>
        <v>3.1031869292653139E-4</v>
      </c>
      <c r="AA10">
        <v>0.3</v>
      </c>
      <c r="AB10" t="s">
        <v>66</v>
      </c>
      <c r="AC10">
        <v>0</v>
      </c>
      <c r="AM10" t="s">
        <v>74</v>
      </c>
    </row>
    <row r="11" spans="1:46" x14ac:dyDescent="0.25">
      <c r="C11" s="2">
        <v>0.46664953999999997</v>
      </c>
      <c r="D11">
        <v>220.017144</v>
      </c>
      <c r="E11">
        <f t="shared" si="1"/>
        <v>218.88899234531496</v>
      </c>
      <c r="F11">
        <f t="shared" si="2"/>
        <v>1.2727261559685965</v>
      </c>
      <c r="G11" s="20">
        <f t="shared" si="3"/>
        <v>2.6291897086697519E-5</v>
      </c>
      <c r="I11" s="2">
        <v>0.46740470000000001</v>
      </c>
      <c r="J11">
        <v>230.91558699999999</v>
      </c>
      <c r="K11">
        <f t="shared" si="4"/>
        <v>229.09348581670656</v>
      </c>
      <c r="L11">
        <f t="shared" si="5"/>
        <v>3.3200527221593057</v>
      </c>
      <c r="M11" s="20">
        <f t="shared" si="6"/>
        <v>6.2264209972409372E-5</v>
      </c>
      <c r="O11" s="2">
        <v>0.46673476000000003</v>
      </c>
      <c r="P11">
        <v>244.88122999999999</v>
      </c>
      <c r="Q11">
        <f t="shared" si="7"/>
        <v>241.46200077246905</v>
      </c>
      <c r="R11">
        <f t="shared" si="8"/>
        <v>11.691128510401789</v>
      </c>
      <c r="S11" s="20">
        <f t="shared" si="9"/>
        <v>1.9495996507807011E-4</v>
      </c>
      <c r="U11" s="2">
        <v>0.46785552000000002</v>
      </c>
      <c r="V11">
        <v>260.444006</v>
      </c>
      <c r="W11">
        <f t="shared" si="10"/>
        <v>256.27851815706731</v>
      </c>
      <c r="X11">
        <f t="shared" si="0"/>
        <v>17.351288969620047</v>
      </c>
      <c r="Y11" s="20">
        <f t="shared" si="11"/>
        <v>2.5580145418253625E-4</v>
      </c>
      <c r="AA11">
        <v>0.35</v>
      </c>
      <c r="AB11" t="s">
        <v>66</v>
      </c>
      <c r="AC11">
        <v>0</v>
      </c>
      <c r="AM11" t="s">
        <v>75</v>
      </c>
      <c r="AN11">
        <f>1-2*(AO5/AO3)^2</f>
        <v>0.96534633222429933</v>
      </c>
      <c r="AP11" t="s">
        <v>81</v>
      </c>
      <c r="AQ11" t="e">
        <f>-0.357+0.45*EXP(-0.0375*AO6)</f>
        <v>#VALUE!</v>
      </c>
    </row>
    <row r="12" spans="1:46" x14ac:dyDescent="0.25">
      <c r="C12" s="2">
        <v>0.46988688000000001</v>
      </c>
      <c r="D12">
        <v>219.95700500000001</v>
      </c>
      <c r="E12">
        <f t="shared" si="1"/>
        <v>219.02728403865927</v>
      </c>
      <c r="F12">
        <f t="shared" si="2"/>
        <v>0.8643810659563399</v>
      </c>
      <c r="G12" s="20">
        <f t="shared" si="3"/>
        <v>1.7866095457650002E-5</v>
      </c>
      <c r="I12" s="2">
        <v>0.47064296999999999</v>
      </c>
      <c r="J12">
        <v>230.91558699999999</v>
      </c>
      <c r="K12">
        <f t="shared" si="4"/>
        <v>229.30985673570518</v>
      </c>
      <c r="L12">
        <f t="shared" si="5"/>
        <v>2.5783696816722674</v>
      </c>
      <c r="M12" s="20">
        <f t="shared" si="6"/>
        <v>4.8354699362040202E-5</v>
      </c>
      <c r="O12" s="2">
        <v>0.46997302000000002</v>
      </c>
      <c r="P12">
        <v>244.88122999999999</v>
      </c>
      <c r="Q12">
        <f t="shared" si="7"/>
        <v>241.77328259649818</v>
      </c>
      <c r="R12">
        <f t="shared" si="8"/>
        <v>9.6593370629336484</v>
      </c>
      <c r="S12" s="20">
        <f t="shared" si="9"/>
        <v>1.6107803577655933E-4</v>
      </c>
      <c r="U12" s="2">
        <v>0.47109378000000002</v>
      </c>
      <c r="V12">
        <v>260.444006</v>
      </c>
      <c r="W12">
        <f t="shared" si="10"/>
        <v>256.70287251477623</v>
      </c>
      <c r="X12">
        <f t="shared" si="0"/>
        <v>13.996079754262553</v>
      </c>
      <c r="Y12" s="20">
        <f t="shared" si="11"/>
        <v>2.0633726752310064E-4</v>
      </c>
      <c r="AM12" t="s">
        <v>80</v>
      </c>
      <c r="AN12">
        <f>0.0524*AO4^4-0.15*AO4^3+0.1659*AO4^2-0.0706*AO4+0.0119</f>
        <v>2.479687500000001E-3</v>
      </c>
      <c r="AP12" t="s">
        <v>82</v>
      </c>
      <c r="AQ12" t="e">
        <f>0.0524*(AO4-AQ11)^4-0.15*(AO4-AQ11)^3+0.1659*(AO4-AQ11)^2-0.0706*(AO4-AQ11)+0.0119</f>
        <v>#VALUE!</v>
      </c>
    </row>
    <row r="13" spans="1:46" x14ac:dyDescent="0.25">
      <c r="C13" s="2">
        <v>0.47312596000000001</v>
      </c>
      <c r="D13">
        <v>220.01046199999999</v>
      </c>
      <c r="E13">
        <f t="shared" si="1"/>
        <v>219.16628522382894</v>
      </c>
      <c r="F13">
        <f t="shared" si="2"/>
        <v>0.71263442942655331</v>
      </c>
      <c r="G13" s="20">
        <f t="shared" si="3"/>
        <v>1.472245157537691E-5</v>
      </c>
      <c r="I13" s="2">
        <v>0.47388122999999999</v>
      </c>
      <c r="J13">
        <v>230.91558699999999</v>
      </c>
      <c r="K13">
        <f t="shared" si="4"/>
        <v>229.52722817054979</v>
      </c>
      <c r="L13">
        <f t="shared" si="5"/>
        <v>1.9275402393123229</v>
      </c>
      <c r="M13" s="20">
        <f t="shared" si="6"/>
        <v>3.6149055522453831E-5</v>
      </c>
      <c r="O13" s="2">
        <v>0.47321128000000001</v>
      </c>
      <c r="P13">
        <v>244.88122999999999</v>
      </c>
      <c r="Q13">
        <f t="shared" si="7"/>
        <v>242.08599466364916</v>
      </c>
      <c r="R13">
        <f t="shared" si="8"/>
        <v>7.8133405855843261</v>
      </c>
      <c r="S13" s="20">
        <f t="shared" si="9"/>
        <v>1.3029440283316473E-4</v>
      </c>
      <c r="U13" s="2">
        <v>0.47433205000000001</v>
      </c>
      <c r="V13">
        <v>260.444006</v>
      </c>
      <c r="W13">
        <f t="shared" si="10"/>
        <v>257.12920097967782</v>
      </c>
      <c r="X13">
        <f t="shared" si="0"/>
        <v>10.987932322753148</v>
      </c>
      <c r="Y13" s="20">
        <f t="shared" si="11"/>
        <v>1.6198964074316244E-4</v>
      </c>
      <c r="AA13">
        <v>0.2</v>
      </c>
      <c r="AB13" t="s">
        <v>38</v>
      </c>
      <c r="AD13">
        <f>SUM(F3:F150)</f>
        <v>752.99533208261698</v>
      </c>
      <c r="AM13" t="s">
        <v>83</v>
      </c>
      <c r="AN13">
        <f>1/(1+AN12*AO2)</f>
        <v>0.98065386239128483</v>
      </c>
      <c r="AP13" t="s">
        <v>84</v>
      </c>
      <c r="AQ13" t="e">
        <f>1/(1+AQ12*AO2)</f>
        <v>#VALUE!</v>
      </c>
    </row>
    <row r="14" spans="1:46" x14ac:dyDescent="0.25">
      <c r="C14" s="2">
        <v>0.47636433</v>
      </c>
      <c r="D14">
        <v>220.017144</v>
      </c>
      <c r="E14">
        <f t="shared" si="1"/>
        <v>219.30591556064678</v>
      </c>
      <c r="F14">
        <f t="shared" si="2"/>
        <v>0.50584589294481785</v>
      </c>
      <c r="G14" s="20">
        <f t="shared" si="3"/>
        <v>1.0449732722678421E-5</v>
      </c>
      <c r="I14" s="2">
        <v>0.47711948999999998</v>
      </c>
      <c r="J14">
        <v>230.91558699999999</v>
      </c>
      <c r="K14">
        <f t="shared" si="4"/>
        <v>229.74563893334911</v>
      </c>
      <c r="L14">
        <f t="shared" si="5"/>
        <v>1.3687784786601198</v>
      </c>
      <c r="M14" s="20">
        <f t="shared" si="6"/>
        <v>2.5670047355627327E-5</v>
      </c>
      <c r="O14" s="2">
        <v>0.47644955</v>
      </c>
      <c r="P14">
        <v>244.88122999999999</v>
      </c>
      <c r="Q14">
        <f t="shared" si="7"/>
        <v>242.40019303169262</v>
      </c>
      <c r="R14">
        <f t="shared" si="8"/>
        <v>6.1555444381077988</v>
      </c>
      <c r="S14" s="20">
        <f t="shared" si="9"/>
        <v>1.0264917776092103E-4</v>
      </c>
      <c r="U14" s="2">
        <v>0.47757031</v>
      </c>
      <c r="V14">
        <v>260.444006</v>
      </c>
      <c r="W14">
        <f t="shared" si="10"/>
        <v>257.55757554453027</v>
      </c>
      <c r="X14">
        <f t="shared" si="0"/>
        <v>8.3314807742632251</v>
      </c>
      <c r="Y14" s="20">
        <f t="shared" si="11"/>
        <v>1.2282689207020019E-4</v>
      </c>
      <c r="AA14">
        <v>0.25</v>
      </c>
      <c r="AB14" t="s">
        <v>38</v>
      </c>
      <c r="AD14">
        <f>SUM(L3:L150)</f>
        <v>1146.0074609403343</v>
      </c>
    </row>
    <row r="15" spans="1:46" x14ac:dyDescent="0.25">
      <c r="C15" s="2">
        <v>0.47960259</v>
      </c>
      <c r="D15">
        <v>220.017144</v>
      </c>
      <c r="E15">
        <f t="shared" si="1"/>
        <v>219.44622484420725</v>
      </c>
      <c r="F15">
        <f t="shared" si="2"/>
        <v>0.32594868245110759</v>
      </c>
      <c r="G15" s="20">
        <f t="shared" si="3"/>
        <v>6.7334274339849609E-6</v>
      </c>
      <c r="I15" s="2">
        <v>0.48035776000000002</v>
      </c>
      <c r="J15">
        <v>230.91558699999999</v>
      </c>
      <c r="K15">
        <f t="shared" si="4"/>
        <v>229.9651273660653</v>
      </c>
      <c r="L15">
        <f t="shared" si="5"/>
        <v>0.90337351573925484</v>
      </c>
      <c r="M15" s="20">
        <f t="shared" si="6"/>
        <v>1.6941850920644421E-5</v>
      </c>
      <c r="O15" s="2">
        <v>0.47968780999999999</v>
      </c>
      <c r="P15">
        <v>244.88122999999999</v>
      </c>
      <c r="Q15">
        <f t="shared" si="7"/>
        <v>242.71593013048823</v>
      </c>
      <c r="R15">
        <f t="shared" si="8"/>
        <v>4.6885235249076276</v>
      </c>
      <c r="S15" s="20">
        <f t="shared" si="9"/>
        <v>7.8185299380674356E-5</v>
      </c>
      <c r="U15" s="2">
        <v>0.48080856999999999</v>
      </c>
      <c r="V15">
        <v>260.444006</v>
      </c>
      <c r="W15">
        <f t="shared" si="10"/>
        <v>257.98807121932117</v>
      </c>
      <c r="X15">
        <f t="shared" si="0"/>
        <v>6.0316156469479774</v>
      </c>
      <c r="Y15" s="20">
        <f t="shared" si="11"/>
        <v>8.8921120284542063E-5</v>
      </c>
      <c r="AA15">
        <v>0.3</v>
      </c>
      <c r="AB15" t="s">
        <v>38</v>
      </c>
      <c r="AD15">
        <f>SUM(R3:R150)</f>
        <v>1876.0095113949515</v>
      </c>
      <c r="AM15" t="s">
        <v>85</v>
      </c>
      <c r="AN15">
        <f>1/(AC4*10^-4*PI()*AO2*AN13*AN11)</f>
        <v>1.772902061727011</v>
      </c>
      <c r="AP15" t="s">
        <v>86</v>
      </c>
      <c r="AQ15" t="e">
        <f>1/(AC4*10^-4*PI()*AO2*AQ13*AN11)</f>
        <v>#VALUE!</v>
      </c>
    </row>
    <row r="16" spans="1:46" x14ac:dyDescent="0.25">
      <c r="C16" s="2">
        <v>0.48284085999999998</v>
      </c>
      <c r="D16">
        <v>220.017144</v>
      </c>
      <c r="E16">
        <f t="shared" si="1"/>
        <v>219.58724213684059</v>
      </c>
      <c r="F16">
        <f t="shared" si="2"/>
        <v>0.1848156119479365</v>
      </c>
      <c r="G16" s="20">
        <f t="shared" si="3"/>
        <v>3.817909317383485E-6</v>
      </c>
      <c r="I16" s="2">
        <v>0.48359602000000002</v>
      </c>
      <c r="J16">
        <v>230.91558699999999</v>
      </c>
      <c r="K16">
        <f t="shared" si="4"/>
        <v>230.18572935510446</v>
      </c>
      <c r="L16">
        <f t="shared" si="5"/>
        <v>0.53269218181245193</v>
      </c>
      <c r="M16" s="20">
        <f t="shared" si="6"/>
        <v>9.9900997468075451E-6</v>
      </c>
      <c r="O16" s="2">
        <v>0.48292606999999999</v>
      </c>
      <c r="P16">
        <v>244.88122999999999</v>
      </c>
      <c r="Q16">
        <f t="shared" si="7"/>
        <v>243.03326067454032</v>
      </c>
      <c r="R16">
        <f t="shared" si="8"/>
        <v>3.4149906278398769</v>
      </c>
      <c r="S16" s="20">
        <f t="shared" si="9"/>
        <v>5.6948005742408696E-5</v>
      </c>
      <c r="U16" s="2">
        <v>0.48404683999999998</v>
      </c>
      <c r="V16">
        <v>260.444006</v>
      </c>
      <c r="W16">
        <f t="shared" si="10"/>
        <v>258.42076223228975</v>
      </c>
      <c r="X16">
        <f t="shared" si="0"/>
        <v>4.0935153435783898</v>
      </c>
      <c r="Y16" s="20">
        <f t="shared" si="11"/>
        <v>6.0348668011884671E-5</v>
      </c>
      <c r="AA16">
        <v>0.35</v>
      </c>
      <c r="AB16" t="s">
        <v>38</v>
      </c>
      <c r="AD16">
        <f>SUM(X3:X150)</f>
        <v>4952.1119915491818</v>
      </c>
    </row>
    <row r="17" spans="3:46" x14ac:dyDescent="0.25">
      <c r="C17" s="2">
        <v>0.48607911999999998</v>
      </c>
      <c r="D17">
        <v>220.017144</v>
      </c>
      <c r="E17">
        <f t="shared" si="1"/>
        <v>219.72899022146819</v>
      </c>
      <c r="F17">
        <f t="shared" si="2"/>
        <v>8.3032600082157876E-2</v>
      </c>
      <c r="G17" s="20">
        <f t="shared" si="3"/>
        <v>1.7152822435236201E-6</v>
      </c>
      <c r="I17" s="2">
        <v>0.48683428000000001</v>
      </c>
      <c r="J17">
        <v>230.91558699999999</v>
      </c>
      <c r="K17">
        <f t="shared" si="4"/>
        <v>230.40748245615495</v>
      </c>
      <c r="L17">
        <f t="shared" si="5"/>
        <v>0.25817022747597212</v>
      </c>
      <c r="M17" s="20">
        <f t="shared" si="6"/>
        <v>4.8417198753801331E-6</v>
      </c>
      <c r="O17" s="2">
        <v>0.48616433999999997</v>
      </c>
      <c r="P17">
        <v>244.88122999999999</v>
      </c>
      <c r="Q17">
        <f t="shared" si="7"/>
        <v>243.35223885939584</v>
      </c>
      <c r="R17">
        <f t="shared" si="8"/>
        <v>2.3378139080459746</v>
      </c>
      <c r="S17" s="20">
        <f t="shared" si="9"/>
        <v>3.8985125983873555E-5</v>
      </c>
      <c r="U17" s="2">
        <v>0.48728510000000003</v>
      </c>
      <c r="V17">
        <v>260.444006</v>
      </c>
      <c r="W17">
        <f t="shared" si="10"/>
        <v>258.85571810499187</v>
      </c>
      <c r="X17">
        <f t="shared" si="0"/>
        <v>2.5226584374293766</v>
      </c>
      <c r="Y17" s="20">
        <f t="shared" si="11"/>
        <v>3.7190303142903041E-5</v>
      </c>
    </row>
    <row r="18" spans="3:46" x14ac:dyDescent="0.25">
      <c r="C18" s="2">
        <v>0.48931738000000002</v>
      </c>
      <c r="D18">
        <v>220.017144</v>
      </c>
      <c r="E18">
        <f t="shared" si="1"/>
        <v>219.8714929813122</v>
      </c>
      <c r="F18">
        <f t="shared" si="2"/>
        <v>2.1214219244794046E-2</v>
      </c>
      <c r="G18" s="20">
        <f t="shared" si="3"/>
        <v>4.382420103044738E-7</v>
      </c>
      <c r="I18" s="2">
        <v>0.49007255</v>
      </c>
      <c r="J18">
        <v>230.91558699999999</v>
      </c>
      <c r="K18">
        <f t="shared" si="4"/>
        <v>230.63042393128524</v>
      </c>
      <c r="L18">
        <f t="shared" si="5"/>
        <v>8.1317975758814345E-2</v>
      </c>
      <c r="M18" s="20">
        <f t="shared" si="6"/>
        <v>1.5250358777089223E-6</v>
      </c>
      <c r="O18" s="2">
        <v>0.48940260000000002</v>
      </c>
      <c r="P18">
        <v>244.88122999999999</v>
      </c>
      <c r="Q18">
        <f t="shared" si="7"/>
        <v>243.67291546395782</v>
      </c>
      <c r="R18">
        <f t="shared" si="8"/>
        <v>1.4600240180107966</v>
      </c>
      <c r="S18" s="20">
        <f t="shared" si="9"/>
        <v>2.434719893047742E-5</v>
      </c>
      <c r="U18" s="2">
        <v>0.49052398000000003</v>
      </c>
      <c r="V18">
        <v>260.48409900000001</v>
      </c>
      <c r="W18">
        <f t="shared" si="10"/>
        <v>259.2930957278835</v>
      </c>
      <c r="X18">
        <f t="shared" si="0"/>
        <v>1.4184887941922526</v>
      </c>
      <c r="Y18" s="20">
        <f t="shared" si="11"/>
        <v>2.0905640342207729E-5</v>
      </c>
      <c r="AA18" t="s">
        <v>49</v>
      </c>
      <c r="AB18" t="s">
        <v>38</v>
      </c>
      <c r="AD18">
        <f>SUM(AD13:AD16)</f>
        <v>8727.1242959670853</v>
      </c>
    </row>
    <row r="19" spans="3:46" x14ac:dyDescent="0.25">
      <c r="C19" s="2">
        <v>0.49255565000000001</v>
      </c>
      <c r="D19">
        <v>220.017144</v>
      </c>
      <c r="E19">
        <f t="shared" si="1"/>
        <v>220.01477413716924</v>
      </c>
      <c r="F19">
        <f t="shared" si="2"/>
        <v>5.6162498366241943E-6</v>
      </c>
      <c r="G19" s="20">
        <f t="shared" si="3"/>
        <v>1.1602013679472814E-10</v>
      </c>
      <c r="I19" s="2">
        <v>0.49331080999999999</v>
      </c>
      <c r="J19">
        <v>230.91558699999999</v>
      </c>
      <c r="K19">
        <f t="shared" si="4"/>
        <v>230.85458871869562</v>
      </c>
      <c r="L19">
        <f t="shared" si="5"/>
        <v>3.7207903220863661E-3</v>
      </c>
      <c r="M19" s="20">
        <f t="shared" si="6"/>
        <v>6.9779635826692132E-8</v>
      </c>
      <c r="O19" s="2">
        <v>0.49264086000000001</v>
      </c>
      <c r="P19">
        <v>244.88122999999999</v>
      </c>
      <c r="Q19">
        <f t="shared" si="7"/>
        <v>243.99534383497704</v>
      </c>
      <c r="R19">
        <f t="shared" si="8"/>
        <v>0.78479429737907436</v>
      </c>
      <c r="S19" s="20">
        <f t="shared" si="9"/>
        <v>1.3087142842914026E-5</v>
      </c>
      <c r="U19" s="2">
        <v>0.49376274999999997</v>
      </c>
      <c r="V19">
        <v>260.517405</v>
      </c>
      <c r="W19">
        <f t="shared" si="10"/>
        <v>259.73286822110151</v>
      </c>
      <c r="X19">
        <f t="shared" si="0"/>
        <v>0.6154979574444096</v>
      </c>
      <c r="Y19" s="20">
        <f t="shared" si="11"/>
        <v>9.0688690086998694E-6</v>
      </c>
      <c r="AB19" s="9" t="s">
        <v>50</v>
      </c>
      <c r="AD19">
        <f>AD18/4</f>
        <v>2181.7810739917713</v>
      </c>
      <c r="AM19" t="s">
        <v>88</v>
      </c>
    </row>
    <row r="20" spans="3:46" x14ac:dyDescent="0.25">
      <c r="C20" s="2">
        <v>0.49579391</v>
      </c>
      <c r="D20">
        <v>220.017144</v>
      </c>
      <c r="E20">
        <f t="shared" si="1"/>
        <v>220.15885594075326</v>
      </c>
      <c r="F20">
        <f t="shared" si="2"/>
        <v>2.0082274152053738E-2</v>
      </c>
      <c r="G20" s="20">
        <f t="shared" si="3"/>
        <v>4.1485835959017611E-7</v>
      </c>
      <c r="I20" s="2">
        <v>0.49654907999999998</v>
      </c>
      <c r="J20">
        <v>230.91558699999999</v>
      </c>
      <c r="K20">
        <f t="shared" si="4"/>
        <v>231.08001430951128</v>
      </c>
      <c r="L20">
        <f t="shared" si="5"/>
        <v>2.7036340113123686E-2</v>
      </c>
      <c r="M20" s="20">
        <f t="shared" si="6"/>
        <v>5.0703904382402567E-7</v>
      </c>
      <c r="O20" s="2">
        <v>0.49587913</v>
      </c>
      <c r="P20">
        <v>244.88122999999999</v>
      </c>
      <c r="Q20">
        <f t="shared" si="7"/>
        <v>244.31957702643822</v>
      </c>
      <c r="R20">
        <f t="shared" si="8"/>
        <v>0.3154540627107707</v>
      </c>
      <c r="S20" s="20">
        <f t="shared" si="9"/>
        <v>5.2604770356521888E-6</v>
      </c>
      <c r="U20" s="2">
        <v>0.49700132000000002</v>
      </c>
      <c r="V20">
        <v>260.53745199999997</v>
      </c>
      <c r="W20">
        <f t="shared" si="10"/>
        <v>260.17509376306953</v>
      </c>
      <c r="X20">
        <f t="shared" si="0"/>
        <v>0.13130349187134213</v>
      </c>
      <c r="Y20" s="20">
        <f t="shared" si="11"/>
        <v>1.9343539861912586E-6</v>
      </c>
      <c r="AM20" t="s">
        <v>90</v>
      </c>
      <c r="AN20">
        <f>1/(AN13*AN11)</f>
        <v>1.0563336288656269</v>
      </c>
      <c r="AP20" t="s">
        <v>91</v>
      </c>
      <c r="AQ20" t="e">
        <f>1/(AQ13*AN11)</f>
        <v>#VALUE!</v>
      </c>
    </row>
    <row r="21" spans="3:46" x14ac:dyDescent="0.25">
      <c r="C21" s="2">
        <v>0.49903217999999999</v>
      </c>
      <c r="D21">
        <v>220.017144</v>
      </c>
      <c r="E21">
        <f t="shared" si="1"/>
        <v>220.3037623075692</v>
      </c>
      <c r="F21">
        <f t="shared" si="2"/>
        <v>8.2150054233832107E-2</v>
      </c>
      <c r="G21" s="20">
        <f t="shared" si="3"/>
        <v>1.6970506667546062E-6</v>
      </c>
      <c r="I21" s="2">
        <v>0.49978734000000002</v>
      </c>
      <c r="J21">
        <v>230.91558699999999</v>
      </c>
      <c r="K21">
        <f t="shared" si="4"/>
        <v>231.30673525473341</v>
      </c>
      <c r="L21">
        <f t="shared" si="5"/>
        <v>0.15299695718100281</v>
      </c>
      <c r="M21" s="20">
        <f t="shared" si="6"/>
        <v>2.8693022262797047E-6</v>
      </c>
      <c r="O21" s="2">
        <v>0.49911738999999999</v>
      </c>
      <c r="P21">
        <v>244.88122999999999</v>
      </c>
      <c r="Q21">
        <f t="shared" si="7"/>
        <v>244.64566483757639</v>
      </c>
      <c r="R21">
        <f t="shared" si="8"/>
        <v>5.5490945747655868E-2</v>
      </c>
      <c r="S21" s="20">
        <f t="shared" si="9"/>
        <v>9.2536086961037692E-7</v>
      </c>
      <c r="U21" s="2">
        <v>0.50023958000000002</v>
      </c>
      <c r="V21">
        <v>260.53745199999997</v>
      </c>
      <c r="W21">
        <f t="shared" si="10"/>
        <v>260.61982716755506</v>
      </c>
      <c r="X21">
        <f t="shared" si="0"/>
        <v>6.7856682297283656E-3</v>
      </c>
      <c r="Y21" s="20">
        <f t="shared" si="11"/>
        <v>9.9965996349951287E-8</v>
      </c>
      <c r="AA21" t="s">
        <v>128</v>
      </c>
      <c r="AB21" t="s">
        <v>94</v>
      </c>
      <c r="AD21">
        <f>AD18/COUNT(W3:W115,Q3:Q107,K3:K105,E3:E104)</f>
        <v>20.631499517652685</v>
      </c>
      <c r="AM21" t="s">
        <v>89</v>
      </c>
      <c r="AN21">
        <f>(AC4*10^-4*PI()*AO2-AN20)/(AC5*10^-4*PI()*AO2)</f>
        <v>-0.91741404291744699</v>
      </c>
      <c r="AP21" t="s">
        <v>92</v>
      </c>
      <c r="AQ21" t="e">
        <f>(AC4*10^-4*PI()*AO2-AQ20)/(AC5*10^-4*PI()*AO2)</f>
        <v>#VALUE!</v>
      </c>
      <c r="AT21" t="s">
        <v>93</v>
      </c>
    </row>
    <row r="22" spans="3:46" x14ac:dyDescent="0.25">
      <c r="C22" s="2">
        <v>0.50227043999999998</v>
      </c>
      <c r="D22">
        <v>220.017144</v>
      </c>
      <c r="E22">
        <f t="shared" si="1"/>
        <v>220.449515284922</v>
      </c>
      <c r="F22">
        <f t="shared" si="2"/>
        <v>0.18694492802510021</v>
      </c>
      <c r="G22" s="20">
        <f t="shared" si="3"/>
        <v>3.8618965953248522E-6</v>
      </c>
      <c r="I22" s="2">
        <v>0.50302559999999996</v>
      </c>
      <c r="J22">
        <v>230.91558699999999</v>
      </c>
      <c r="K22">
        <f t="shared" si="4"/>
        <v>231.53478807139072</v>
      </c>
      <c r="L22">
        <f t="shared" si="5"/>
        <v>0.38340996681143247</v>
      </c>
      <c r="M22" s="20">
        <f t="shared" si="6"/>
        <v>7.1904637296046122E-6</v>
      </c>
      <c r="O22" s="2">
        <v>0.50235554999999998</v>
      </c>
      <c r="P22">
        <v>244.874548</v>
      </c>
      <c r="Q22">
        <f t="shared" si="7"/>
        <v>244.97364972396446</v>
      </c>
      <c r="R22">
        <f t="shared" si="8"/>
        <v>9.8211516927264493E-3</v>
      </c>
      <c r="S22" s="20">
        <f t="shared" si="9"/>
        <v>1.6378537683557129E-7</v>
      </c>
      <c r="U22" s="2">
        <v>0.50347805000000001</v>
      </c>
      <c r="V22">
        <v>260.550816</v>
      </c>
      <c r="W22">
        <f t="shared" si="10"/>
        <v>261.06720992866394</v>
      </c>
      <c r="X22">
        <f t="shared" si="0"/>
        <v>0.26666268956098327</v>
      </c>
      <c r="Y22" s="20">
        <f t="shared" si="11"/>
        <v>3.9280533695430136E-6</v>
      </c>
      <c r="AA22" t="s">
        <v>129</v>
      </c>
      <c r="AC22" t="s">
        <v>95</v>
      </c>
      <c r="AD22">
        <f>SQRT(AD21)</f>
        <v>4.5421910481234367</v>
      </c>
    </row>
    <row r="23" spans="3:46" x14ac:dyDescent="0.25">
      <c r="C23" s="2">
        <v>0.50550870000000003</v>
      </c>
      <c r="D23">
        <v>220.017144</v>
      </c>
      <c r="E23">
        <f t="shared" si="1"/>
        <v>220.59613820433</v>
      </c>
      <c r="F23">
        <f t="shared" si="2"/>
        <v>0.33523428864773164</v>
      </c>
      <c r="G23" s="20">
        <f t="shared" si="3"/>
        <v>6.9252489042708792E-6</v>
      </c>
      <c r="I23" s="2">
        <v>0.50626386999999995</v>
      </c>
      <c r="J23">
        <v>230.91558699999999</v>
      </c>
      <c r="K23">
        <f t="shared" si="4"/>
        <v>231.76420921339479</v>
      </c>
      <c r="L23">
        <f t="shared" si="5"/>
        <v>0.7201596610670975</v>
      </c>
      <c r="M23" s="20">
        <f t="shared" si="6"/>
        <v>1.3505861533782405E-5</v>
      </c>
      <c r="O23" s="2">
        <v>0.50559392000000003</v>
      </c>
      <c r="P23">
        <v>244.88122999999999</v>
      </c>
      <c r="Q23">
        <f t="shared" si="7"/>
        <v>245.30361467314685</v>
      </c>
      <c r="R23">
        <f t="shared" si="8"/>
        <v>0.17840881210938436</v>
      </c>
      <c r="S23" s="20">
        <f t="shared" si="9"/>
        <v>2.975125604642778E-6</v>
      </c>
      <c r="U23" s="2">
        <v>0.50671692000000002</v>
      </c>
      <c r="V23">
        <v>260.59090900000001</v>
      </c>
      <c r="W23">
        <f t="shared" si="10"/>
        <v>261.51733910381864</v>
      </c>
      <c r="X23">
        <f t="shared" si="0"/>
        <v>0.85827273726140085</v>
      </c>
      <c r="Y23" s="20">
        <f t="shared" si="11"/>
        <v>1.2638827775675431E-5</v>
      </c>
      <c r="AA23" t="s">
        <v>130</v>
      </c>
      <c r="AD23">
        <f>SQRT(SUM(G3:G104,M3:M105,S3:S107,Y3:Y115)/COUNT(G3:G104,M3:M105,S3:S107,Y3:Y115))</f>
        <v>1.6380083725040188E-2</v>
      </c>
    </row>
    <row r="24" spans="3:46" x14ac:dyDescent="0.25">
      <c r="C24" s="2">
        <v>0.50874808999999999</v>
      </c>
      <c r="D24">
        <v>220.09064699999999</v>
      </c>
      <c r="E24">
        <f t="shared" si="1"/>
        <v>220.74370555383084</v>
      </c>
      <c r="F24">
        <f t="shared" si="2"/>
        <v>0.42648547473163567</v>
      </c>
      <c r="G24" s="20">
        <f t="shared" si="3"/>
        <v>8.8044264598099002E-6</v>
      </c>
      <c r="I24" s="2">
        <v>0.50950213</v>
      </c>
      <c r="J24">
        <v>230.91558699999999</v>
      </c>
      <c r="K24">
        <f t="shared" si="4"/>
        <v>231.99503296638866</v>
      </c>
      <c r="L24">
        <f t="shared" si="5"/>
        <v>1.1652035943527816</v>
      </c>
      <c r="M24" s="20">
        <f t="shared" si="6"/>
        <v>2.1852207579463418E-5</v>
      </c>
      <c r="O24" s="2">
        <v>0.50883217999999997</v>
      </c>
      <c r="P24">
        <v>244.88122999999999</v>
      </c>
      <c r="Q24">
        <f t="shared" si="7"/>
        <v>245.63557859053569</v>
      </c>
      <c r="R24">
        <f t="shared" si="8"/>
        <v>0.56904179604319538</v>
      </c>
      <c r="S24" s="20">
        <f t="shared" si="9"/>
        <v>9.4892780098891391E-6</v>
      </c>
      <c r="U24" s="2">
        <v>0.50995509000000006</v>
      </c>
      <c r="V24">
        <v>260.584227</v>
      </c>
      <c r="W24">
        <f t="shared" si="10"/>
        <v>261.97013142466369</v>
      </c>
      <c r="X24">
        <f t="shared" si="0"/>
        <v>1.9207310743024011</v>
      </c>
      <c r="Y24" s="20">
        <f t="shared" si="11"/>
        <v>2.8285920304296611E-5</v>
      </c>
    </row>
    <row r="25" spans="3:46" x14ac:dyDescent="0.25">
      <c r="C25" s="2">
        <v>0.51198635000000003</v>
      </c>
      <c r="D25">
        <v>220.09064699999999</v>
      </c>
      <c r="E25">
        <f t="shared" si="1"/>
        <v>220.89213723356238</v>
      </c>
      <c r="F25">
        <f t="shared" si="2"/>
        <v>0.64238659449589464</v>
      </c>
      <c r="G25" s="20">
        <f t="shared" si="3"/>
        <v>1.3261519711933324E-5</v>
      </c>
      <c r="I25" s="2">
        <v>0.51274039000000005</v>
      </c>
      <c r="J25">
        <v>230.91558699999999</v>
      </c>
      <c r="K25">
        <f t="shared" si="4"/>
        <v>232.22729573537825</v>
      </c>
      <c r="L25">
        <f t="shared" si="5"/>
        <v>1.7205798064676363</v>
      </c>
      <c r="M25" s="20">
        <f t="shared" si="6"/>
        <v>3.2267723228959002E-5</v>
      </c>
      <c r="O25" s="2">
        <v>0.51207044999999995</v>
      </c>
      <c r="P25">
        <v>244.88122999999999</v>
      </c>
      <c r="Q25">
        <f t="shared" si="7"/>
        <v>245.96960508842307</v>
      </c>
      <c r="R25">
        <f t="shared" si="8"/>
        <v>1.1845603330999426</v>
      </c>
      <c r="S25" s="20">
        <f t="shared" si="9"/>
        <v>1.9753597008925117E-5</v>
      </c>
      <c r="U25" s="2">
        <v>0.51319488000000002</v>
      </c>
      <c r="V25">
        <v>260.684459</v>
      </c>
      <c r="W25">
        <f t="shared" si="10"/>
        <v>262.42598250999464</v>
      </c>
      <c r="X25">
        <f t="shared" si="0"/>
        <v>3.0329041358640363</v>
      </c>
      <c r="Y25" s="20">
        <f t="shared" si="11"/>
        <v>4.4630155639957951E-5</v>
      </c>
    </row>
    <row r="26" spans="3:46" x14ac:dyDescent="0.25">
      <c r="C26" s="2">
        <v>0.51540949999999996</v>
      </c>
      <c r="D26">
        <v>220.14880299999999</v>
      </c>
      <c r="E26">
        <f t="shared" si="1"/>
        <v>221.0500645810657</v>
      </c>
      <c r="F26">
        <f t="shared" si="2"/>
        <v>0.81227243750506506</v>
      </c>
      <c r="G26" s="20">
        <f t="shared" si="3"/>
        <v>1.675980880328274E-5</v>
      </c>
      <c r="I26" s="2">
        <v>0.51597866000000003</v>
      </c>
      <c r="J26">
        <v>230.91558699999999</v>
      </c>
      <c r="K26">
        <f t="shared" si="4"/>
        <v>232.46103397472038</v>
      </c>
      <c r="L26">
        <f t="shared" si="5"/>
        <v>2.3884063516724106</v>
      </c>
      <c r="M26" s="20">
        <f t="shared" si="6"/>
        <v>4.479213043437676E-5</v>
      </c>
      <c r="O26" s="2">
        <v>0.51530871</v>
      </c>
      <c r="P26">
        <v>244.88122999999999</v>
      </c>
      <c r="Q26">
        <f t="shared" si="7"/>
        <v>246.30574354201377</v>
      </c>
      <c r="R26">
        <f t="shared" si="8"/>
        <v>2.0292388313806575</v>
      </c>
      <c r="S26" s="20">
        <f t="shared" si="9"/>
        <v>3.383936215815666E-5</v>
      </c>
      <c r="U26" s="2">
        <v>0.51643313999999996</v>
      </c>
      <c r="V26">
        <v>260.684459</v>
      </c>
      <c r="W26">
        <f t="shared" si="10"/>
        <v>262.88451933280066</v>
      </c>
      <c r="X26">
        <f t="shared" si="0"/>
        <v>4.8402654679629533</v>
      </c>
      <c r="Y26" s="20">
        <f t="shared" si="11"/>
        <v>7.1226056445189491E-5</v>
      </c>
    </row>
    <row r="27" spans="3:46" x14ac:dyDescent="0.25">
      <c r="C27" s="2">
        <v>0.51839323000000004</v>
      </c>
      <c r="D27">
        <v>220.119708</v>
      </c>
      <c r="E27">
        <f t="shared" si="1"/>
        <v>221.18859580819361</v>
      </c>
      <c r="F27">
        <f t="shared" si="2"/>
        <v>1.1425211465049356</v>
      </c>
      <c r="G27" s="20">
        <f t="shared" si="3"/>
        <v>2.3580140635378456E-5</v>
      </c>
      <c r="I27" s="2">
        <v>0.51921691999999997</v>
      </c>
      <c r="J27">
        <v>230.91558699999999</v>
      </c>
      <c r="K27">
        <f t="shared" si="4"/>
        <v>232.69628203669592</v>
      </c>
      <c r="L27">
        <f t="shared" si="5"/>
        <v>3.1708748137135241</v>
      </c>
      <c r="M27" s="20">
        <f t="shared" si="6"/>
        <v>5.9466530118496717E-5</v>
      </c>
      <c r="O27" s="2">
        <v>0.51854697000000005</v>
      </c>
      <c r="P27">
        <v>244.88122999999999</v>
      </c>
      <c r="Q27">
        <f t="shared" si="7"/>
        <v>246.6440465020832</v>
      </c>
      <c r="R27">
        <f t="shared" si="8"/>
        <v>3.1075220200168889</v>
      </c>
      <c r="S27" s="20">
        <f t="shared" si="9"/>
        <v>5.18206932686437E-5</v>
      </c>
      <c r="U27" s="2">
        <v>0.51967140999999994</v>
      </c>
      <c r="V27">
        <v>260.684459</v>
      </c>
      <c r="W27">
        <f t="shared" si="10"/>
        <v>263.3460281087016</v>
      </c>
      <c r="X27">
        <f t="shared" si="0"/>
        <v>7.0839501203946238</v>
      </c>
      <c r="Y27" s="20">
        <f t="shared" si="11"/>
        <v>1.0424259464067814E-4</v>
      </c>
    </row>
    <row r="28" spans="3:46" x14ac:dyDescent="0.25">
      <c r="C28" s="2">
        <v>0.52170145000000001</v>
      </c>
      <c r="D28">
        <v>220.110589</v>
      </c>
      <c r="E28">
        <f t="shared" si="1"/>
        <v>221.34316998292434</v>
      </c>
      <c r="F28">
        <f t="shared" si="2"/>
        <v>1.5192558794667139</v>
      </c>
      <c r="G28" s="20">
        <f t="shared" si="3"/>
        <v>3.1358050404300376E-5</v>
      </c>
      <c r="I28" s="2">
        <v>0.52245518000000002</v>
      </c>
      <c r="J28">
        <v>230.91558699999999</v>
      </c>
      <c r="K28">
        <f t="shared" si="4"/>
        <v>232.93307653483615</v>
      </c>
      <c r="L28">
        <f t="shared" si="5"/>
        <v>4.0702640231734204</v>
      </c>
      <c r="M28" s="20">
        <f t="shared" si="6"/>
        <v>7.6333659429717106E-5</v>
      </c>
      <c r="O28" s="2">
        <v>0.52178524000000004</v>
      </c>
      <c r="P28">
        <v>244.88122999999999</v>
      </c>
      <c r="Q28">
        <f t="shared" si="7"/>
        <v>246.98456667800895</v>
      </c>
      <c r="R28">
        <f t="shared" si="8"/>
        <v>4.4240251810577593</v>
      </c>
      <c r="S28" s="20">
        <f t="shared" si="9"/>
        <v>7.3774554273023003E-5</v>
      </c>
      <c r="U28" s="2">
        <v>0.52291049000000001</v>
      </c>
      <c r="V28">
        <v>260.73791599999998</v>
      </c>
      <c r="W28">
        <f t="shared" si="10"/>
        <v>263.81069439695148</v>
      </c>
      <c r="X28">
        <f t="shared" si="0"/>
        <v>9.4419670767717783</v>
      </c>
      <c r="Y28" s="20">
        <f t="shared" si="11"/>
        <v>1.3888460299642171E-4</v>
      </c>
    </row>
    <row r="29" spans="3:46" x14ac:dyDescent="0.25">
      <c r="C29" s="2">
        <v>0.52494012000000001</v>
      </c>
      <c r="D29">
        <v>220.13731799999999</v>
      </c>
      <c r="E29">
        <f t="shared" si="1"/>
        <v>221.49551279197863</v>
      </c>
      <c r="F29">
        <f t="shared" si="2"/>
        <v>1.8446930929578822</v>
      </c>
      <c r="G29" s="20">
        <f t="shared" si="3"/>
        <v>3.806595935863856E-5</v>
      </c>
      <c r="I29" s="2">
        <v>0.52569345000000001</v>
      </c>
      <c r="J29">
        <v>230.91558699999999</v>
      </c>
      <c r="K29">
        <f t="shared" si="4"/>
        <v>233.17145423156987</v>
      </c>
      <c r="L29">
        <f t="shared" si="5"/>
        <v>5.0889369664707544</v>
      </c>
      <c r="M29" s="20">
        <f t="shared" si="6"/>
        <v>9.5437833773498541E-5</v>
      </c>
      <c r="O29" s="2">
        <v>0.52502349999999998</v>
      </c>
      <c r="P29">
        <v>244.88122999999999</v>
      </c>
      <c r="Q29">
        <f t="shared" si="7"/>
        <v>247.32735379880666</v>
      </c>
      <c r="R29">
        <f t="shared" si="8"/>
        <v>5.9835216390883597</v>
      </c>
      <c r="S29" s="20">
        <f t="shared" si="9"/>
        <v>9.9780544603769196E-5</v>
      </c>
      <c r="U29" s="2">
        <v>0.52615007999999996</v>
      </c>
      <c r="V29">
        <v>260.82478300000002</v>
      </c>
      <c r="W29">
        <f t="shared" si="10"/>
        <v>264.27854773591781</v>
      </c>
      <c r="X29">
        <f t="shared" si="0"/>
        <v>11.92849085106926</v>
      </c>
      <c r="Y29" s="20">
        <f t="shared" si="11"/>
        <v>1.753427414318015E-4</v>
      </c>
    </row>
    <row r="30" spans="3:46" x14ac:dyDescent="0.25">
      <c r="C30" s="2">
        <v>0.52817910000000001</v>
      </c>
      <c r="D30">
        <v>220.18409299999999</v>
      </c>
      <c r="E30">
        <f t="shared" si="1"/>
        <v>221.64890112759551</v>
      </c>
      <c r="F30">
        <f t="shared" si="2"/>
        <v>2.1456628506698867</v>
      </c>
      <c r="G30" s="20">
        <f t="shared" si="3"/>
        <v>4.4257777480793633E-5</v>
      </c>
      <c r="I30" s="2">
        <v>0.52893171000000005</v>
      </c>
      <c r="J30">
        <v>230.91558699999999</v>
      </c>
      <c r="K30">
        <f t="shared" si="4"/>
        <v>233.41144983889706</v>
      </c>
      <c r="L30">
        <f t="shared" si="5"/>
        <v>6.229331310587332</v>
      </c>
      <c r="M30" s="20">
        <f t="shared" si="6"/>
        <v>1.1682476911326078E-4</v>
      </c>
      <c r="O30" s="2">
        <v>0.52826176999999996</v>
      </c>
      <c r="P30">
        <v>244.88122999999999</v>
      </c>
      <c r="Q30">
        <f t="shared" si="7"/>
        <v>247.67246203581234</v>
      </c>
      <c r="R30">
        <f t="shared" si="8"/>
        <v>7.7909762777451927</v>
      </c>
      <c r="S30" s="20">
        <f t="shared" si="9"/>
        <v>1.2992145811089662E-4</v>
      </c>
      <c r="U30" s="2">
        <v>0.52938865000000002</v>
      </c>
      <c r="V30">
        <v>260.84483</v>
      </c>
      <c r="W30">
        <f t="shared" si="10"/>
        <v>264.74943744428145</v>
      </c>
      <c r="X30">
        <f t="shared" si="0"/>
        <v>15.245959293938139</v>
      </c>
      <c r="Y30" s="20">
        <f t="shared" si="11"/>
        <v>2.2407339236371648E-4</v>
      </c>
    </row>
    <row r="31" spans="3:46" x14ac:dyDescent="0.25">
      <c r="C31" s="2">
        <v>0.53141735999999995</v>
      </c>
      <c r="D31">
        <v>220.18409299999999</v>
      </c>
      <c r="E31">
        <f t="shared" si="1"/>
        <v>221.80330927114034</v>
      </c>
      <c r="F31">
        <f t="shared" si="2"/>
        <v>2.6218613327256448</v>
      </c>
      <c r="G31" s="20">
        <f t="shared" si="3"/>
        <v>5.4080143771441574E-5</v>
      </c>
      <c r="I31" s="2">
        <v>0.53216998000000004</v>
      </c>
      <c r="J31">
        <v>230.91558699999999</v>
      </c>
      <c r="K31">
        <f t="shared" si="4"/>
        <v>233.65310121345769</v>
      </c>
      <c r="L31">
        <f t="shared" si="5"/>
        <v>7.4939840688829324</v>
      </c>
      <c r="M31" s="20">
        <f t="shared" si="6"/>
        <v>1.4054204455263725E-4</v>
      </c>
      <c r="O31" s="2">
        <v>0.53150003000000001</v>
      </c>
      <c r="P31">
        <v>244.88122999999999</v>
      </c>
      <c r="Q31">
        <f t="shared" si="7"/>
        <v>248.01994157645154</v>
      </c>
      <c r="R31">
        <f t="shared" si="8"/>
        <v>9.8515103601510088</v>
      </c>
      <c r="S31" s="20">
        <f t="shared" si="9"/>
        <v>1.6428269641142448E-4</v>
      </c>
      <c r="U31" s="2">
        <v>0.53237338000000001</v>
      </c>
      <c r="V31">
        <v>260.90496899999999</v>
      </c>
      <c r="W31">
        <f t="shared" si="10"/>
        <v>265.18629894087678</v>
      </c>
      <c r="X31">
        <f t="shared" si="0"/>
        <v>18.329786062648036</v>
      </c>
      <c r="Y31" s="20">
        <f t="shared" si="11"/>
        <v>2.6927292953455965E-4</v>
      </c>
    </row>
    <row r="32" spans="3:46" x14ac:dyDescent="0.25">
      <c r="C32" s="2">
        <v>0.53465562</v>
      </c>
      <c r="D32">
        <v>220.18409299999999</v>
      </c>
      <c r="E32">
        <f t="shared" si="1"/>
        <v>221.95879458955764</v>
      </c>
      <c r="F32">
        <f t="shared" si="2"/>
        <v>3.1495657319784534</v>
      </c>
      <c r="G32" s="20">
        <f t="shared" si="3"/>
        <v>6.4964903168974664E-5</v>
      </c>
      <c r="I32" s="2">
        <v>0.53540823999999998</v>
      </c>
      <c r="J32">
        <v>230.91558699999999</v>
      </c>
      <c r="K32">
        <f t="shared" si="4"/>
        <v>233.89644345586345</v>
      </c>
      <c r="L32">
        <f t="shared" si="5"/>
        <v>8.8855052104628687</v>
      </c>
      <c r="M32" s="20">
        <f t="shared" si="6"/>
        <v>1.6663860740602154E-4</v>
      </c>
      <c r="O32" s="2">
        <v>0.53473828999999995</v>
      </c>
      <c r="P32">
        <v>244.88122999999999</v>
      </c>
      <c r="Q32">
        <f t="shared" si="7"/>
        <v>248.36984610818345</v>
      </c>
      <c r="R32">
        <f t="shared" si="8"/>
        <v>12.17044235027714</v>
      </c>
      <c r="S32" s="20">
        <f t="shared" si="9"/>
        <v>2.0295294962189691E-4</v>
      </c>
      <c r="U32" s="2">
        <v>0.53637836999999999</v>
      </c>
      <c r="V32">
        <v>261.12547899999998</v>
      </c>
      <c r="W32">
        <f t="shared" si="10"/>
        <v>265.77693296175318</v>
      </c>
      <c r="X32">
        <f t="shared" si="0"/>
        <v>21.636023958309455</v>
      </c>
      <c r="Y32" s="20">
        <f t="shared" si="11"/>
        <v>3.1730648955830931E-4</v>
      </c>
    </row>
    <row r="33" spans="3:25" x14ac:dyDescent="0.25">
      <c r="C33" s="2">
        <v>0.53789388999999999</v>
      </c>
      <c r="D33">
        <v>220.18409299999999</v>
      </c>
      <c r="E33">
        <f t="shared" si="1"/>
        <v>222.11538110739201</v>
      </c>
      <c r="F33">
        <f t="shared" si="2"/>
        <v>3.7298737537538544</v>
      </c>
      <c r="G33" s="20">
        <f t="shared" si="3"/>
        <v>7.6934697626681215E-5</v>
      </c>
      <c r="I33" s="2">
        <v>0.53864650000000003</v>
      </c>
      <c r="J33">
        <v>230.91558699999999</v>
      </c>
      <c r="K33">
        <f t="shared" si="4"/>
        <v>234.14151414977457</v>
      </c>
      <c r="L33">
        <f t="shared" si="5"/>
        <v>10.406605975652727</v>
      </c>
      <c r="M33" s="20">
        <f t="shared" si="6"/>
        <v>1.9516530422647931E-4</v>
      </c>
      <c r="O33" s="2">
        <v>0.53797768000000001</v>
      </c>
      <c r="P33">
        <v>244.954734</v>
      </c>
      <c r="Q33">
        <f t="shared" si="7"/>
        <v>248.72235200730006</v>
      </c>
      <c r="R33">
        <f t="shared" si="8"/>
        <v>14.19494544893166</v>
      </c>
      <c r="S33" s="20">
        <f t="shared" si="9"/>
        <v>2.3657129855944714E-4</v>
      </c>
      <c r="U33" s="2">
        <v>0.53910986999999999</v>
      </c>
      <c r="V33">
        <v>261.26580300000001</v>
      </c>
      <c r="W33">
        <f t="shared" si="10"/>
        <v>266.1827426800437</v>
      </c>
      <c r="X33">
        <f t="shared" si="0"/>
        <v>24.176295817188215</v>
      </c>
      <c r="Y33" s="20">
        <f t="shared" si="11"/>
        <v>3.5418048101972844E-4</v>
      </c>
    </row>
    <row r="34" spans="3:25" x14ac:dyDescent="0.25">
      <c r="C34" s="2">
        <v>0.54113215000000003</v>
      </c>
      <c r="D34">
        <v>220.18409299999999</v>
      </c>
      <c r="E34">
        <f t="shared" si="1"/>
        <v>222.27309156853352</v>
      </c>
      <c r="F34">
        <f t="shared" si="2"/>
        <v>4.3639150193351215</v>
      </c>
      <c r="G34" s="20">
        <f t="shared" si="3"/>
        <v>9.0012827416259116E-5</v>
      </c>
      <c r="I34" s="2">
        <v>0.54188477000000002</v>
      </c>
      <c r="J34">
        <v>230.91558699999999</v>
      </c>
      <c r="K34">
        <f t="shared" si="4"/>
        <v>234.38835117477609</v>
      </c>
      <c r="L34">
        <f t="shared" si="5"/>
        <v>12.060091013608345</v>
      </c>
      <c r="M34" s="20">
        <f t="shared" si="6"/>
        <v>2.2617473335462493E-4</v>
      </c>
      <c r="O34" s="2">
        <v>0.54121717000000003</v>
      </c>
      <c r="P34">
        <v>245.034919</v>
      </c>
      <c r="Q34">
        <f t="shared" si="7"/>
        <v>249.07740201557439</v>
      </c>
      <c r="R34">
        <f t="shared" si="8"/>
        <v>16.341668931207419</v>
      </c>
      <c r="S34" s="20">
        <f t="shared" si="9"/>
        <v>2.7217012385087223E-4</v>
      </c>
      <c r="U34" s="2">
        <v>0.54235323000000002</v>
      </c>
      <c r="V34">
        <v>261.60001399999999</v>
      </c>
      <c r="W34">
        <f t="shared" si="10"/>
        <v>266.66780841516891</v>
      </c>
      <c r="X34">
        <f t="shared" si="0"/>
        <v>25.682540234417285</v>
      </c>
      <c r="Y34" s="20">
        <f t="shared" si="11"/>
        <v>3.7528607600489824E-4</v>
      </c>
    </row>
    <row r="35" spans="3:25" x14ac:dyDescent="0.25">
      <c r="C35" s="2">
        <v>0.54437042000000002</v>
      </c>
      <c r="D35">
        <v>220.18409299999999</v>
      </c>
      <c r="E35">
        <f t="shared" si="1"/>
        <v>222.43195084715617</v>
      </c>
      <c r="F35">
        <f t="shared" si="2"/>
        <v>5.0528649010216302</v>
      </c>
      <c r="G35" s="20">
        <f t="shared" si="3"/>
        <v>1.0422353649834118E-4</v>
      </c>
      <c r="I35" s="2">
        <v>0.54512313000000001</v>
      </c>
      <c r="J35">
        <v>230.922269</v>
      </c>
      <c r="K35">
        <f t="shared" si="4"/>
        <v>234.63699812905816</v>
      </c>
      <c r="L35">
        <f t="shared" si="5"/>
        <v>13.79921250227317</v>
      </c>
      <c r="M35" s="20">
        <f t="shared" si="6"/>
        <v>2.5877521039976157E-4</v>
      </c>
      <c r="O35" s="2">
        <v>0.54445940999999998</v>
      </c>
      <c r="P35">
        <v>245.29552200000001</v>
      </c>
      <c r="Q35">
        <f t="shared" si="7"/>
        <v>249.43534384974706</v>
      </c>
      <c r="R35">
        <f t="shared" si="8"/>
        <v>17.138124947643096</v>
      </c>
      <c r="S35" s="20">
        <f t="shared" si="9"/>
        <v>2.8482890796208517E-4</v>
      </c>
      <c r="U35" s="2">
        <v>0.54559557000000003</v>
      </c>
      <c r="V35">
        <v>261.86719499999998</v>
      </c>
      <c r="W35">
        <f t="shared" si="10"/>
        <v>267.15627559783047</v>
      </c>
      <c r="X35">
        <f t="shared" ref="X35:X66" si="12">(W35-V35)^2</f>
        <v>27.974373570346945</v>
      </c>
      <c r="Y35" s="20">
        <f t="shared" si="11"/>
        <v>4.0794177160226184E-4</v>
      </c>
    </row>
    <row r="36" spans="3:25" x14ac:dyDescent="0.25">
      <c r="C36" s="2">
        <v>0.54760867999999996</v>
      </c>
      <c r="D36">
        <v>220.18409299999999</v>
      </c>
      <c r="E36">
        <f t="shared" si="1"/>
        <v>222.59198206828677</v>
      </c>
      <c r="F36">
        <f t="shared" si="2"/>
        <v>5.7979297651749677</v>
      </c>
      <c r="G36" s="20">
        <f t="shared" si="3"/>
        <v>1.1959170813637888E-4</v>
      </c>
      <c r="I36" s="2">
        <v>0.54836333000000004</v>
      </c>
      <c r="J36">
        <v>231.04922999999999</v>
      </c>
      <c r="K36">
        <f t="shared" si="4"/>
        <v>234.88762877985033</v>
      </c>
      <c r="L36">
        <f t="shared" si="5"/>
        <v>14.733305193156555</v>
      </c>
      <c r="M36" s="20">
        <f t="shared" si="6"/>
        <v>2.7598859406555533E-4</v>
      </c>
      <c r="O36" s="2">
        <v>0.54770021999999996</v>
      </c>
      <c r="P36">
        <v>245.46257499999999</v>
      </c>
      <c r="Q36">
        <f t="shared" si="7"/>
        <v>249.79577201428611</v>
      </c>
      <c r="R36">
        <f t="shared" si="8"/>
        <v>18.776596364618214</v>
      </c>
      <c r="S36" s="20">
        <f t="shared" si="9"/>
        <v>3.1163505100025989E-4</v>
      </c>
      <c r="U36" s="2">
        <v>0.54883740999999997</v>
      </c>
      <c r="V36">
        <v>262.101069</v>
      </c>
      <c r="W36">
        <f t="shared" si="10"/>
        <v>267.6482944124175</v>
      </c>
      <c r="X36">
        <f t="shared" si="12"/>
        <v>30.771709776170546</v>
      </c>
      <c r="Y36" s="20">
        <f t="shared" si="11"/>
        <v>4.4793401528499239E-4</v>
      </c>
    </row>
    <row r="37" spans="3:25" x14ac:dyDescent="0.25">
      <c r="C37" s="2">
        <v>0.55084694000000001</v>
      </c>
      <c r="D37">
        <v>220.18409299999999</v>
      </c>
      <c r="E37">
        <f t="shared" si="1"/>
        <v>222.75321004978841</v>
      </c>
      <c r="F37">
        <f t="shared" si="2"/>
        <v>6.6003624155135405</v>
      </c>
      <c r="G37" s="20">
        <f t="shared" si="3"/>
        <v>1.3614318343964959E-4</v>
      </c>
      <c r="I37" s="2">
        <v>0.55160363999999995</v>
      </c>
      <c r="J37">
        <v>231.182872</v>
      </c>
      <c r="K37">
        <f t="shared" si="4"/>
        <v>235.14014913713123</v>
      </c>
      <c r="L37">
        <f t="shared" si="5"/>
        <v>15.660042340061532</v>
      </c>
      <c r="M37" s="20">
        <f t="shared" si="6"/>
        <v>2.9300944682269543E-4</v>
      </c>
      <c r="O37" s="2">
        <v>0.55094164999999995</v>
      </c>
      <c r="P37">
        <v>245.66972100000001</v>
      </c>
      <c r="Q37">
        <f t="shared" si="7"/>
        <v>250.15896842127049</v>
      </c>
      <c r="R37">
        <f t="shared" si="8"/>
        <v>20.153342409383626</v>
      </c>
      <c r="S37" s="20">
        <f t="shared" si="9"/>
        <v>3.3392106624459135E-4</v>
      </c>
      <c r="U37" s="2">
        <v>0.55208077</v>
      </c>
      <c r="V37">
        <v>262.43517600000001</v>
      </c>
      <c r="W37">
        <f t="shared" si="10"/>
        <v>268.14424824589651</v>
      </c>
      <c r="X37">
        <f t="shared" si="12"/>
        <v>32.59350590886563</v>
      </c>
      <c r="Y37" s="20">
        <f t="shared" si="11"/>
        <v>4.7324603665533114E-4</v>
      </c>
    </row>
    <row r="38" spans="3:25" x14ac:dyDescent="0.25">
      <c r="C38" s="2">
        <v>0.55408520999999999</v>
      </c>
      <c r="D38">
        <v>220.18409299999999</v>
      </c>
      <c r="E38">
        <f t="shared" si="1"/>
        <v>222.91565986393476</v>
      </c>
      <c r="F38">
        <f t="shared" si="2"/>
        <v>7.4614575321464534</v>
      </c>
      <c r="G38" s="20">
        <f t="shared" si="3"/>
        <v>1.5390466728593013E-4</v>
      </c>
      <c r="I38" s="2">
        <v>0.55484557999999995</v>
      </c>
      <c r="J38">
        <v>231.423429</v>
      </c>
      <c r="K38">
        <f t="shared" si="4"/>
        <v>235.39471775943866</v>
      </c>
      <c r="L38">
        <f t="shared" si="5"/>
        <v>15.771134410843885</v>
      </c>
      <c r="M38" s="20">
        <f t="shared" si="6"/>
        <v>2.9447490109737182E-4</v>
      </c>
      <c r="O38" s="2">
        <v>0.55418511999999998</v>
      </c>
      <c r="P38">
        <v>246.01051000000001</v>
      </c>
      <c r="Q38">
        <f t="shared" si="7"/>
        <v>250.52515102139952</v>
      </c>
      <c r="R38">
        <f t="shared" si="8"/>
        <v>20.381983552103232</v>
      </c>
      <c r="S38" s="20">
        <f t="shared" si="9"/>
        <v>3.3677444115952495E-4</v>
      </c>
      <c r="U38" s="2">
        <v>0.55532577000000005</v>
      </c>
      <c r="V38">
        <v>262.87619599999999</v>
      </c>
      <c r="W38">
        <f t="shared" si="10"/>
        <v>268.64423681304311</v>
      </c>
      <c r="X38">
        <f t="shared" si="12"/>
        <v>33.270294820931078</v>
      </c>
      <c r="Y38" s="20">
        <f t="shared" si="11"/>
        <v>4.814532538075079E-4</v>
      </c>
    </row>
    <row r="39" spans="3:25" x14ac:dyDescent="0.25">
      <c r="C39" s="2">
        <v>0.55732347000000004</v>
      </c>
      <c r="D39">
        <v>220.18409299999999</v>
      </c>
      <c r="E39">
        <f t="shared" si="1"/>
        <v>223.07935533230059</v>
      </c>
      <c r="F39">
        <f t="shared" si="2"/>
        <v>8.3825439728387305</v>
      </c>
      <c r="G39" s="20">
        <f t="shared" si="3"/>
        <v>1.7290356952260165E-4</v>
      </c>
      <c r="I39" s="2">
        <v>0.55808537000000003</v>
      </c>
      <c r="J39">
        <v>231.52366000000001</v>
      </c>
      <c r="K39">
        <f t="shared" si="4"/>
        <v>235.65107633057579</v>
      </c>
      <c r="L39">
        <f t="shared" si="5"/>
        <v>17.035565565903667</v>
      </c>
      <c r="M39" s="20">
        <f t="shared" si="6"/>
        <v>3.1780871165213738E-4</v>
      </c>
      <c r="O39" s="2">
        <v>0.55742796999999999</v>
      </c>
      <c r="P39">
        <v>246.311205</v>
      </c>
      <c r="Q39">
        <f t="shared" si="7"/>
        <v>250.89407742841433</v>
      </c>
      <c r="R39">
        <f t="shared" si="8"/>
        <v>21.002719695120291</v>
      </c>
      <c r="S39" s="20">
        <f t="shared" si="9"/>
        <v>3.46184164850918E-4</v>
      </c>
      <c r="U39" s="2">
        <v>0.55857056000000005</v>
      </c>
      <c r="V39">
        <v>263.30385200000001</v>
      </c>
      <c r="W39">
        <f t="shared" si="10"/>
        <v>269.14805436252755</v>
      </c>
      <c r="X39">
        <f t="shared" si="12"/>
        <v>34.154701254172473</v>
      </c>
      <c r="Y39" s="20">
        <f t="shared" si="11"/>
        <v>4.9264725318038879E-4</v>
      </c>
    </row>
    <row r="40" spans="3:25" x14ac:dyDescent="0.25">
      <c r="C40" s="2">
        <v>0.56056172999999998</v>
      </c>
      <c r="D40">
        <v>220.18409299999999</v>
      </c>
      <c r="E40">
        <f t="shared" si="1"/>
        <v>223.24432205195674</v>
      </c>
      <c r="F40">
        <f t="shared" si="2"/>
        <v>9.3650018504401285</v>
      </c>
      <c r="G40" s="20">
        <f t="shared" si="3"/>
        <v>1.9316835721632547E-4</v>
      </c>
      <c r="I40" s="2">
        <v>0.56132464999999998</v>
      </c>
      <c r="J40">
        <v>231.59048200000001</v>
      </c>
      <c r="K40">
        <f t="shared" si="4"/>
        <v>235.90939158008132</v>
      </c>
      <c r="L40">
        <f t="shared" si="5"/>
        <v>18.652979960918124</v>
      </c>
      <c r="M40" s="20">
        <f t="shared" si="6"/>
        <v>3.4778176759344673E-4</v>
      </c>
      <c r="O40" s="2">
        <v>0.56067082000000001</v>
      </c>
      <c r="P40">
        <v>246.61190099999999</v>
      </c>
      <c r="Q40">
        <f t="shared" si="7"/>
        <v>251.26587410341716</v>
      </c>
      <c r="R40">
        <f t="shared" si="8"/>
        <v>21.659465647330467</v>
      </c>
      <c r="S40" s="20">
        <f t="shared" si="9"/>
        <v>3.5613911585690659E-4</v>
      </c>
      <c r="U40" s="2">
        <v>0.56181638</v>
      </c>
      <c r="V40">
        <v>263.79832900000002</v>
      </c>
      <c r="W40">
        <f t="shared" si="10"/>
        <v>269.65597260184865</v>
      </c>
      <c r="X40">
        <f t="shared" si="12"/>
        <v>34.311988566278096</v>
      </c>
      <c r="Y40" s="20">
        <f t="shared" si="11"/>
        <v>4.9306231227018926E-4</v>
      </c>
    </row>
    <row r="41" spans="3:25" x14ac:dyDescent="0.25">
      <c r="C41" s="2">
        <v>0.56379999999999997</v>
      </c>
      <c r="D41">
        <v>220.18409299999999</v>
      </c>
      <c r="E41">
        <f t="shared" si="1"/>
        <v>223.41058592446188</v>
      </c>
      <c r="F41">
        <f t="shared" si="2"/>
        <v>10.410256591602666</v>
      </c>
      <c r="G41" s="20">
        <f t="shared" si="3"/>
        <v>2.1472843210445304E-4</v>
      </c>
      <c r="I41" s="2">
        <v>0.56456638999999997</v>
      </c>
      <c r="J41">
        <v>231.81767400000001</v>
      </c>
      <c r="K41">
        <f t="shared" si="4"/>
        <v>236.1699420241759</v>
      </c>
      <c r="L41">
        <f t="shared" si="5"/>
        <v>18.942236954263862</v>
      </c>
      <c r="M41" s="20">
        <f t="shared" si="6"/>
        <v>3.5248300087691606E-4</v>
      </c>
      <c r="O41" s="2">
        <v>0.56391449999999999</v>
      </c>
      <c r="P41">
        <v>246.96605400000001</v>
      </c>
      <c r="Q41">
        <f t="shared" si="7"/>
        <v>251.64069472004189</v>
      </c>
      <c r="R41">
        <f t="shared" si="8"/>
        <v>21.852265861473654</v>
      </c>
      <c r="S41" s="20">
        <f t="shared" si="9"/>
        <v>3.5827949242748098E-4</v>
      </c>
      <c r="U41" s="2">
        <v>0.56480763</v>
      </c>
      <c r="V41">
        <v>264.28612399999997</v>
      </c>
      <c r="W41">
        <f t="shared" si="10"/>
        <v>270.12761237897161</v>
      </c>
      <c r="X41">
        <f t="shared" si="12"/>
        <v>34.122986481660632</v>
      </c>
      <c r="Y41" s="20">
        <f t="shared" si="11"/>
        <v>4.8853795571307003E-4</v>
      </c>
    </row>
    <row r="42" spans="3:25" x14ac:dyDescent="0.25">
      <c r="C42" s="2">
        <v>0.56704019999999999</v>
      </c>
      <c r="D42">
        <v>220.31115700000001</v>
      </c>
      <c r="E42">
        <f t="shared" si="1"/>
        <v>223.57827241409259</v>
      </c>
      <c r="F42">
        <f t="shared" si="2"/>
        <v>10.674043129001372</v>
      </c>
      <c r="G42" s="20">
        <f t="shared" si="3"/>
        <v>2.1991556609988501E-4</v>
      </c>
      <c r="I42" s="2">
        <v>0.56780790999999997</v>
      </c>
      <c r="J42">
        <v>232.03150199999999</v>
      </c>
      <c r="K42">
        <f t="shared" si="4"/>
        <v>236.43255474854701</v>
      </c>
      <c r="L42">
        <f t="shared" si="5"/>
        <v>19.369265295493246</v>
      </c>
      <c r="M42" s="20">
        <f t="shared" si="6"/>
        <v>3.5976527711278168E-4</v>
      </c>
      <c r="O42" s="2">
        <v>0.56715826999999996</v>
      </c>
      <c r="P42">
        <v>247.32688899999999</v>
      </c>
      <c r="Q42">
        <f t="shared" si="7"/>
        <v>252.01851313263583</v>
      </c>
      <c r="R42">
        <f t="shared" si="8"/>
        <v>22.011337001930976</v>
      </c>
      <c r="S42" s="20">
        <f t="shared" si="9"/>
        <v>3.5983529002849365E-4</v>
      </c>
      <c r="U42" s="2">
        <v>0.56779745999999998</v>
      </c>
      <c r="V42">
        <v>264.68026500000002</v>
      </c>
      <c r="W42">
        <f t="shared" si="10"/>
        <v>270.60250221690649</v>
      </c>
      <c r="X42">
        <f t="shared" si="12"/>
        <v>35.072893653312057</v>
      </c>
      <c r="Y42" s="20">
        <f t="shared" si="11"/>
        <v>5.0064337876796756E-4</v>
      </c>
    </row>
    <row r="43" spans="3:25" x14ac:dyDescent="0.25">
      <c r="C43" s="2">
        <v>0.57028029999999996</v>
      </c>
      <c r="D43">
        <v>220.43143599999999</v>
      </c>
      <c r="E43">
        <f t="shared" si="1"/>
        <v>223.7473036385301</v>
      </c>
      <c r="F43">
        <f t="shared" si="2"/>
        <v>10.994978196251234</v>
      </c>
      <c r="G43" s="20">
        <f t="shared" si="3"/>
        <v>2.2628059535706875E-4</v>
      </c>
      <c r="I43" s="2">
        <v>0.57105035999999998</v>
      </c>
      <c r="J43">
        <v>232.30546899999999</v>
      </c>
      <c r="K43">
        <f t="shared" si="4"/>
        <v>236.69736451709684</v>
      </c>
      <c r="L43">
        <f t="shared" si="5"/>
        <v>19.288746233095459</v>
      </c>
      <c r="M43" s="20">
        <f t="shared" si="6"/>
        <v>3.5742516888281976E-4</v>
      </c>
      <c r="O43" s="2">
        <v>0.57040325999999997</v>
      </c>
      <c r="P43">
        <v>247.767909</v>
      </c>
      <c r="Q43">
        <f t="shared" si="7"/>
        <v>252.39952166228846</v>
      </c>
      <c r="R43">
        <f t="shared" si="8"/>
        <v>21.451835853470804</v>
      </c>
      <c r="S43" s="20">
        <f t="shared" si="9"/>
        <v>3.4944139768601647E-4</v>
      </c>
      <c r="U43" s="2">
        <v>0.57078943000000004</v>
      </c>
      <c r="V43">
        <v>265.21483599999999</v>
      </c>
      <c r="W43">
        <f t="shared" si="10"/>
        <v>271.08127183253669</v>
      </c>
      <c r="X43">
        <f t="shared" si="12"/>
        <v>34.415069377270505</v>
      </c>
      <c r="Y43" s="20">
        <f t="shared" si="11"/>
        <v>4.8927499376670949E-4</v>
      </c>
    </row>
    <row r="44" spans="3:25" x14ac:dyDescent="0.25">
      <c r="C44" s="2">
        <v>0.57351938000000002</v>
      </c>
      <c r="D44">
        <v>220.48478800000001</v>
      </c>
      <c r="E44">
        <f t="shared" si="1"/>
        <v>223.91765728307365</v>
      </c>
      <c r="F44">
        <f t="shared" si="2"/>
        <v>11.784591514670547</v>
      </c>
      <c r="G44" s="20">
        <f t="shared" si="3"/>
        <v>2.4241376153670051E-4</v>
      </c>
      <c r="I44" s="2">
        <v>0.57429342000000005</v>
      </c>
      <c r="J44">
        <v>232.619529</v>
      </c>
      <c r="K44">
        <f t="shared" si="4"/>
        <v>236.96438817940788</v>
      </c>
      <c r="L44">
        <f t="shared" si="5"/>
        <v>18.877801288884886</v>
      </c>
      <c r="M44" s="20">
        <f t="shared" si="6"/>
        <v>3.4886633774785912E-4</v>
      </c>
      <c r="O44" s="2">
        <v>0.57364866999999997</v>
      </c>
      <c r="P44">
        <v>248.235658</v>
      </c>
      <c r="Q44">
        <f t="shared" si="7"/>
        <v>252.78368838281625</v>
      </c>
      <c r="R44">
        <f t="shared" si="8"/>
        <v>20.68458036301973</v>
      </c>
      <c r="S44" s="20">
        <f t="shared" si="9"/>
        <v>3.3567452434731069E-4</v>
      </c>
      <c r="U44" s="2">
        <v>0.57378048999999998</v>
      </c>
      <c r="V44">
        <v>265.68916200000001</v>
      </c>
      <c r="W44">
        <f t="shared" si="10"/>
        <v>271.56349911572113</v>
      </c>
      <c r="X44">
        <f t="shared" si="12"/>
        <v>34.507836549138709</v>
      </c>
      <c r="Y44" s="20">
        <f t="shared" si="11"/>
        <v>4.8884373565736107E-4</v>
      </c>
    </row>
    <row r="45" spans="3:25" x14ac:dyDescent="0.25">
      <c r="C45" s="2">
        <v>0.57676008999999995</v>
      </c>
      <c r="D45">
        <v>220.64515900000001</v>
      </c>
      <c r="E45">
        <f t="shared" si="1"/>
        <v>224.08949986042884</v>
      </c>
      <c r="F45">
        <f t="shared" si="2"/>
        <v>11.863483962819668</v>
      </c>
      <c r="G45" s="20">
        <f t="shared" si="3"/>
        <v>2.4368199456570284E-4</v>
      </c>
      <c r="I45" s="2">
        <v>0.57748586999999996</v>
      </c>
      <c r="J45">
        <v>232.83279999999999</v>
      </c>
      <c r="K45">
        <f t="shared" si="4"/>
        <v>237.22939949862598</v>
      </c>
      <c r="L45">
        <f t="shared" si="5"/>
        <v>19.330087151318295</v>
      </c>
      <c r="M45" s="20">
        <f t="shared" si="6"/>
        <v>3.5657056586125733E-4</v>
      </c>
      <c r="O45" s="2">
        <v>0.57689336000000002</v>
      </c>
      <c r="P45">
        <v>248.656632</v>
      </c>
      <c r="Q45">
        <f t="shared" si="7"/>
        <v>253.17093840691126</v>
      </c>
      <c r="R45">
        <f t="shared" si="8"/>
        <v>20.378962335480047</v>
      </c>
      <c r="S45" s="20">
        <f t="shared" si="9"/>
        <v>3.2959603062932891E-4</v>
      </c>
      <c r="U45" s="2">
        <v>0.57651892000000005</v>
      </c>
      <c r="V45">
        <v>266.28387099999998</v>
      </c>
      <c r="W45">
        <f t="shared" si="10"/>
        <v>272.00821081082165</v>
      </c>
      <c r="X45">
        <f t="shared" si="12"/>
        <v>32.768066269757931</v>
      </c>
      <c r="Y45" s="20">
        <f t="shared" si="11"/>
        <v>4.621267304779303E-4</v>
      </c>
    </row>
    <row r="46" spans="3:25" x14ac:dyDescent="0.25">
      <c r="C46" s="2">
        <v>0.58000213</v>
      </c>
      <c r="D46">
        <v>220.89239799999999</v>
      </c>
      <c r="E46">
        <f t="shared" si="1"/>
        <v>224.26284453781776</v>
      </c>
      <c r="F46">
        <f t="shared" si="2"/>
        <v>11.359909864287793</v>
      </c>
      <c r="G46" s="20">
        <f t="shared" si="3"/>
        <v>2.3281627998052902E-4</v>
      </c>
      <c r="I46" s="2">
        <v>0.58077891999999998</v>
      </c>
      <c r="J46">
        <v>233.20755600000001</v>
      </c>
      <c r="K46">
        <f t="shared" si="4"/>
        <v>237.50504499220216</v>
      </c>
      <c r="L46">
        <f t="shared" si="5"/>
        <v>18.46841163809863</v>
      </c>
      <c r="M46" s="20">
        <f t="shared" si="6"/>
        <v>3.3958172544021564E-4</v>
      </c>
      <c r="O46" s="2">
        <v>0.57995333000000004</v>
      </c>
      <c r="P46">
        <v>249.195314</v>
      </c>
      <c r="Q46">
        <f t="shared" si="7"/>
        <v>253.53910018556041</v>
      </c>
      <c r="R46">
        <f t="shared" si="8"/>
        <v>18.868478425865529</v>
      </c>
      <c r="S46" s="20">
        <f t="shared" si="9"/>
        <v>3.0384852810148269E-4</v>
      </c>
      <c r="U46" s="2">
        <v>0.57951140000000001</v>
      </c>
      <c r="V46">
        <v>266.85174799999999</v>
      </c>
      <c r="W46">
        <f t="shared" si="10"/>
        <v>272.49775343398073</v>
      </c>
      <c r="X46">
        <f t="shared" si="12"/>
        <v>31.877377360540123</v>
      </c>
      <c r="Y46" s="20">
        <f t="shared" si="11"/>
        <v>4.4765401048364078E-4</v>
      </c>
    </row>
    <row r="47" spans="3:25" x14ac:dyDescent="0.25">
      <c r="C47" s="2">
        <v>0.58324131000000001</v>
      </c>
      <c r="D47">
        <v>220.95253700000001</v>
      </c>
      <c r="E47">
        <f t="shared" si="1"/>
        <v>224.43749378189474</v>
      </c>
      <c r="F47">
        <f t="shared" si="2"/>
        <v>12.144923771674128</v>
      </c>
      <c r="G47" s="20">
        <f t="shared" si="3"/>
        <v>2.4876931378620479E-4</v>
      </c>
      <c r="I47" s="2">
        <v>0.58402321000000001</v>
      </c>
      <c r="J47">
        <v>233.60180199999999</v>
      </c>
      <c r="K47">
        <f t="shared" si="4"/>
        <v>237.77891997785088</v>
      </c>
      <c r="L47">
        <f t="shared" si="5"/>
        <v>17.448314600885055</v>
      </c>
      <c r="M47" s="20">
        <f t="shared" si="6"/>
        <v>3.1974304458007107E-4</v>
      </c>
      <c r="O47" s="2">
        <v>0.58338630999999996</v>
      </c>
      <c r="P47">
        <v>249.73245399999999</v>
      </c>
      <c r="Q47">
        <f t="shared" si="7"/>
        <v>253.95562424005146</v>
      </c>
      <c r="R47">
        <f t="shared" si="8"/>
        <v>17.83516687645642</v>
      </c>
      <c r="S47" s="20">
        <f t="shared" si="9"/>
        <v>2.8597443302382175E-4</v>
      </c>
      <c r="U47" s="2">
        <v>0.58224953000000002</v>
      </c>
      <c r="V47">
        <v>267.42630600000001</v>
      </c>
      <c r="W47">
        <f t="shared" si="10"/>
        <v>272.94901158476955</v>
      </c>
      <c r="X47">
        <f t="shared" si="12"/>
        <v>30.500276976044663</v>
      </c>
      <c r="Y47" s="20">
        <f t="shared" si="11"/>
        <v>4.2647691938346851E-4</v>
      </c>
    </row>
    <row r="48" spans="3:25" x14ac:dyDescent="0.25">
      <c r="C48" s="2">
        <v>0.58615609000000002</v>
      </c>
      <c r="D48">
        <v>221.02169000000001</v>
      </c>
      <c r="E48">
        <f t="shared" si="1"/>
        <v>224.5959204512337</v>
      </c>
      <c r="F48">
        <f t="shared" si="2"/>
        <v>12.775123318526177</v>
      </c>
      <c r="G48" s="20">
        <f t="shared" si="3"/>
        <v>2.6151422091868619E-4</v>
      </c>
      <c r="I48" s="2">
        <v>0.58726497</v>
      </c>
      <c r="J48">
        <v>233.831221</v>
      </c>
      <c r="K48">
        <f t="shared" si="4"/>
        <v>238.05491652169894</v>
      </c>
      <c r="L48">
        <f t="shared" si="5"/>
        <v>17.839603860019704</v>
      </c>
      <c r="M48" s="20">
        <f t="shared" si="6"/>
        <v>3.2627230530337151E-4</v>
      </c>
      <c r="O48" s="2">
        <v>0.58661030000000003</v>
      </c>
      <c r="P48">
        <v>250.280902</v>
      </c>
      <c r="Q48">
        <f t="shared" si="7"/>
        <v>254.35020967807498</v>
      </c>
      <c r="R48">
        <f t="shared" si="8"/>
        <v>16.559264978839966</v>
      </c>
      <c r="S48" s="20">
        <f t="shared" si="9"/>
        <v>2.6435384572427441E-4</v>
      </c>
      <c r="U48" s="2">
        <v>0.58524273000000004</v>
      </c>
      <c r="V48">
        <v>268.04095699999999</v>
      </c>
      <c r="W48">
        <f t="shared" si="10"/>
        <v>273.4460041475345</v>
      </c>
      <c r="X48">
        <f t="shared" si="12"/>
        <v>29.214534667070872</v>
      </c>
      <c r="Y48" s="20">
        <f t="shared" si="11"/>
        <v>4.0662741302187642E-4</v>
      </c>
    </row>
    <row r="49" spans="3:25" x14ac:dyDescent="0.25">
      <c r="C49" s="2">
        <v>0.58972141</v>
      </c>
      <c r="D49">
        <v>221.18641099999999</v>
      </c>
      <c r="E49">
        <f t="shared" si="1"/>
        <v>224.79137063592114</v>
      </c>
      <c r="F49">
        <f t="shared" si="2"/>
        <v>12.995733976620734</v>
      </c>
      <c r="G49" s="20">
        <f t="shared" si="3"/>
        <v>2.656341633997706E-4</v>
      </c>
      <c r="I49" s="2">
        <v>0.59051003999999996</v>
      </c>
      <c r="J49">
        <v>234.27669599999999</v>
      </c>
      <c r="K49">
        <f t="shared" si="4"/>
        <v>238.33357727069813</v>
      </c>
      <c r="L49">
        <f t="shared" si="5"/>
        <v>16.45828564454137</v>
      </c>
      <c r="M49" s="20">
        <f t="shared" si="6"/>
        <v>2.9986543927624858E-4</v>
      </c>
      <c r="O49" s="2">
        <v>0.58988090000000004</v>
      </c>
      <c r="P49">
        <v>250.91519</v>
      </c>
      <c r="Q49">
        <f t="shared" si="7"/>
        <v>254.75394864381994</v>
      </c>
      <c r="R49">
        <f t="shared" si="8"/>
        <v>14.736067925502331</v>
      </c>
      <c r="S49" s="20">
        <f t="shared" si="9"/>
        <v>2.3406027315685948E-4</v>
      </c>
      <c r="U49" s="2">
        <v>0.58796537999999998</v>
      </c>
      <c r="V49">
        <v>268.61499400000002</v>
      </c>
      <c r="W49">
        <f t="shared" si="10"/>
        <v>273.90148432834371</v>
      </c>
      <c r="X49">
        <f t="shared" si="12"/>
        <v>27.946979991671363</v>
      </c>
      <c r="Y49" s="20">
        <f t="shared" si="11"/>
        <v>3.8732397623394738E-4</v>
      </c>
    </row>
    <row r="50" spans="3:25" x14ac:dyDescent="0.25">
      <c r="C50" s="2">
        <v>0.59296161000000003</v>
      </c>
      <c r="D50">
        <v>221.31337199999999</v>
      </c>
      <c r="E50">
        <f t="shared" si="1"/>
        <v>224.97061697294558</v>
      </c>
      <c r="F50">
        <f t="shared" si="2"/>
        <v>13.375440792135798</v>
      </c>
      <c r="G50" s="20">
        <f t="shared" si="3"/>
        <v>2.7308182256549998E-4</v>
      </c>
      <c r="I50" s="2">
        <v>0.59375533999999996</v>
      </c>
      <c r="J50">
        <v>234.737763</v>
      </c>
      <c r="K50">
        <f t="shared" si="4"/>
        <v>238.61468696442586</v>
      </c>
      <c r="L50">
        <f t="shared" si="5"/>
        <v>15.030539425939498</v>
      </c>
      <c r="M50" s="20">
        <f t="shared" si="6"/>
        <v>2.7277756235811562E-4</v>
      </c>
      <c r="O50" s="2">
        <v>0.59293702000000004</v>
      </c>
      <c r="P50">
        <v>251.38103000000001</v>
      </c>
      <c r="Q50">
        <f t="shared" si="7"/>
        <v>255.13440918476209</v>
      </c>
      <c r="R50">
        <f t="shared" si="8"/>
        <v>14.08785530460527</v>
      </c>
      <c r="S50" s="20">
        <f t="shared" si="9"/>
        <v>2.2293583319594773E-4</v>
      </c>
      <c r="U50" s="2">
        <v>0.59051960999999997</v>
      </c>
      <c r="V50">
        <v>269.25031799999999</v>
      </c>
      <c r="W50">
        <f t="shared" si="10"/>
        <v>274.33179006646128</v>
      </c>
      <c r="X50">
        <f t="shared" si="12"/>
        <v>25.821358362226352</v>
      </c>
      <c r="Y50" s="20">
        <f t="shared" si="11"/>
        <v>3.5617762631009407E-4</v>
      </c>
    </row>
    <row r="51" spans="3:25" x14ac:dyDescent="0.25">
      <c r="C51" s="2">
        <v>0.59620426000000004</v>
      </c>
      <c r="D51">
        <v>221.60070300000001</v>
      </c>
      <c r="E51">
        <f t="shared" si="1"/>
        <v>225.15157264870527</v>
      </c>
      <c r="F51">
        <f t="shared" si="2"/>
        <v>12.608675262096209</v>
      </c>
      <c r="G51" s="20">
        <f t="shared" si="3"/>
        <v>2.5675989650651693E-4</v>
      </c>
      <c r="I51" s="2">
        <v>0.59699992999999996</v>
      </c>
      <c r="J51">
        <v>235.15205499999999</v>
      </c>
      <c r="K51">
        <f t="shared" si="4"/>
        <v>238.89820968951207</v>
      </c>
      <c r="L51">
        <f t="shared" si="5"/>
        <v>14.033674957753362</v>
      </c>
      <c r="M51" s="20">
        <f t="shared" si="6"/>
        <v>2.537896206246215E-4</v>
      </c>
      <c r="O51" s="2">
        <v>0.59586585999999997</v>
      </c>
      <c r="P51">
        <v>252.05104700000001</v>
      </c>
      <c r="Q51">
        <f t="shared" si="7"/>
        <v>255.50197603122936</v>
      </c>
      <c r="R51">
        <f t="shared" si="8"/>
        <v>11.90891117858154</v>
      </c>
      <c r="S51" s="20">
        <f t="shared" si="9"/>
        <v>1.8745414349326248E-4</v>
      </c>
      <c r="U51" s="2">
        <v>0.59283425000000001</v>
      </c>
      <c r="V51">
        <v>269.84596699999997</v>
      </c>
      <c r="W51">
        <f t="shared" si="10"/>
        <v>274.72427896601988</v>
      </c>
      <c r="X51">
        <f t="shared" si="12"/>
        <v>23.797927637813018</v>
      </c>
      <c r="Y51" s="20">
        <f t="shared" si="11"/>
        <v>3.2681898455860135E-4</v>
      </c>
    </row>
    <row r="52" spans="3:25" x14ac:dyDescent="0.25">
      <c r="C52" s="2">
        <v>0.59944578999999998</v>
      </c>
      <c r="D52">
        <v>221.81453099999999</v>
      </c>
      <c r="E52">
        <f t="shared" si="1"/>
        <v>225.33406915374982</v>
      </c>
      <c r="F52">
        <f t="shared" si="2"/>
        <v>12.387148815700797</v>
      </c>
      <c r="G52" s="20">
        <f t="shared" si="3"/>
        <v>2.5176268908196412E-4</v>
      </c>
      <c r="I52" s="2">
        <v>0.60024635000000004</v>
      </c>
      <c r="J52">
        <v>235.68662499999999</v>
      </c>
      <c r="K52">
        <f t="shared" si="4"/>
        <v>239.18441552130179</v>
      </c>
      <c r="L52">
        <f t="shared" si="5"/>
        <v>12.234538530908681</v>
      </c>
      <c r="M52" s="20">
        <f t="shared" si="6"/>
        <v>2.2025091343671417E-4</v>
      </c>
      <c r="O52" s="2">
        <v>0.59848075999999995</v>
      </c>
      <c r="P52">
        <v>252.588402</v>
      </c>
      <c r="Q52">
        <f t="shared" si="7"/>
        <v>255.83262536474467</v>
      </c>
      <c r="R52">
        <f t="shared" si="8"/>
        <v>10.524985240355228</v>
      </c>
      <c r="S52" s="20">
        <f t="shared" si="9"/>
        <v>1.64966091454391E-4</v>
      </c>
      <c r="U52" s="2">
        <v>0.59582979000000003</v>
      </c>
      <c r="V52">
        <v>270.61441100000002</v>
      </c>
      <c r="W52">
        <f t="shared" si="10"/>
        <v>275.23587586118413</v>
      </c>
      <c r="X52">
        <f t="shared" si="12"/>
        <v>21.357937463159452</v>
      </c>
      <c r="Y52" s="20">
        <f t="shared" si="11"/>
        <v>2.9164697076019608E-4</v>
      </c>
    </row>
    <row r="53" spans="3:25" x14ac:dyDescent="0.25">
      <c r="C53" s="2">
        <v>0.60268639999999996</v>
      </c>
      <c r="D53">
        <v>221.96822</v>
      </c>
      <c r="E53">
        <f t="shared" si="1"/>
        <v>225.51814645547859</v>
      </c>
      <c r="F53">
        <f t="shared" si="2"/>
        <v>12.601977839306743</v>
      </c>
      <c r="G53" s="20">
        <f t="shared" si="3"/>
        <v>2.557744225292663E-4</v>
      </c>
      <c r="I53" s="2">
        <v>0.60323680000000002</v>
      </c>
      <c r="J53">
        <v>236.12096299999999</v>
      </c>
      <c r="K53">
        <f t="shared" si="4"/>
        <v>239.45032920406084</v>
      </c>
      <c r="L53">
        <f t="shared" si="5"/>
        <v>11.084679320742531</v>
      </c>
      <c r="M53" s="20">
        <f t="shared" si="6"/>
        <v>1.9881724061938534E-4</v>
      </c>
      <c r="O53" s="2">
        <v>0.60115523999999998</v>
      </c>
      <c r="P53">
        <v>253.17610999999999</v>
      </c>
      <c r="Q53">
        <f t="shared" si="7"/>
        <v>256.17326880254211</v>
      </c>
      <c r="R53">
        <f t="shared" si="8"/>
        <v>8.9829608876556968</v>
      </c>
      <c r="S53" s="20">
        <f t="shared" si="9"/>
        <v>1.4014385616818874E-4</v>
      </c>
      <c r="U53" s="2">
        <v>0.59908081000000002</v>
      </c>
      <c r="V53">
        <v>271.44967700000001</v>
      </c>
      <c r="W53">
        <f t="shared" si="10"/>
        <v>275.79584141158722</v>
      </c>
      <c r="X53">
        <f t="shared" si="12"/>
        <v>18.889145092547203</v>
      </c>
      <c r="Y53" s="20">
        <f t="shared" si="11"/>
        <v>2.5635019026056004E-4</v>
      </c>
    </row>
    <row r="54" spans="3:25" x14ac:dyDescent="0.25">
      <c r="C54" s="2">
        <v>0.60597785000000004</v>
      </c>
      <c r="D54">
        <v>222.134759</v>
      </c>
      <c r="E54">
        <f t="shared" si="1"/>
        <v>225.70681422456101</v>
      </c>
      <c r="F54">
        <f t="shared" si="2"/>
        <v>12.759578527313623</v>
      </c>
      <c r="G54" s="20">
        <f t="shared" si="3"/>
        <v>2.5858497519736445E-4</v>
      </c>
      <c r="I54" s="2">
        <v>0.60571649000000005</v>
      </c>
      <c r="J54">
        <v>236.43481399999999</v>
      </c>
      <c r="K54">
        <f t="shared" si="4"/>
        <v>239.67250748270652</v>
      </c>
      <c r="L54">
        <f t="shared" si="5"/>
        <v>10.482659087960357</v>
      </c>
      <c r="M54" s="20">
        <f t="shared" si="6"/>
        <v>1.8752043954485659E-4</v>
      </c>
      <c r="O54" s="2">
        <v>0.60382539000000002</v>
      </c>
      <c r="P54">
        <v>253.748098</v>
      </c>
      <c r="Q54">
        <f t="shared" si="7"/>
        <v>256.51588093392576</v>
      </c>
      <c r="R54">
        <f t="shared" si="8"/>
        <v>7.6606223693306799</v>
      </c>
      <c r="S54" s="20">
        <f t="shared" si="9"/>
        <v>1.1897575325049553E-4</v>
      </c>
      <c r="U54" s="2">
        <v>0.60207838999999996</v>
      </c>
      <c r="V54">
        <v>272.351764</v>
      </c>
      <c r="W54">
        <f t="shared" si="10"/>
        <v>276.31660038919506</v>
      </c>
      <c r="X54">
        <f t="shared" si="12"/>
        <v>15.719927593085295</v>
      </c>
      <c r="Y54" s="20">
        <f t="shared" si="11"/>
        <v>2.1192888650392992E-4</v>
      </c>
    </row>
    <row r="55" spans="3:25" x14ac:dyDescent="0.25">
      <c r="C55" s="2">
        <v>0.60942441999999997</v>
      </c>
      <c r="D55">
        <v>222.42928699999999</v>
      </c>
      <c r="E55">
        <f t="shared" si="1"/>
        <v>225.90624807594085</v>
      </c>
      <c r="F55">
        <f t="shared" si="2"/>
        <v>12.089258323607847</v>
      </c>
      <c r="G55" s="20">
        <f t="shared" si="3"/>
        <v>2.4435189885336952E-4</v>
      </c>
      <c r="I55" s="2">
        <v>0.60845329999999997</v>
      </c>
      <c r="J55">
        <v>236.92260899999999</v>
      </c>
      <c r="K55">
        <f t="shared" si="4"/>
        <v>239.9195217279667</v>
      </c>
      <c r="L55">
        <f t="shared" si="5"/>
        <v>8.9814858990488204</v>
      </c>
      <c r="M55" s="20">
        <f t="shared" si="6"/>
        <v>1.6000559880965644E-4</v>
      </c>
      <c r="O55" s="2">
        <v>0.60708653000000001</v>
      </c>
      <c r="P55">
        <v>254.383736</v>
      </c>
      <c r="Q55">
        <f t="shared" si="7"/>
        <v>256.93779680527666</v>
      </c>
      <c r="R55">
        <f t="shared" si="8"/>
        <v>6.5232265970504759</v>
      </c>
      <c r="S55" s="20">
        <f t="shared" si="9"/>
        <v>1.0080539652217066E-4</v>
      </c>
      <c r="U55" s="2">
        <v>0.60507363000000003</v>
      </c>
      <c r="V55">
        <v>273.10005799999999</v>
      </c>
      <c r="W55">
        <f t="shared" si="10"/>
        <v>276.84129042246559</v>
      </c>
      <c r="X55">
        <f t="shared" si="12"/>
        <v>13.996820038907824</v>
      </c>
      <c r="Y55" s="20">
        <f t="shared" si="11"/>
        <v>1.8766608499804031E-4</v>
      </c>
    </row>
    <row r="56" spans="3:25" x14ac:dyDescent="0.25">
      <c r="C56" s="2">
        <v>0.61266706999999998</v>
      </c>
      <c r="D56">
        <v>222.71661800000001</v>
      </c>
      <c r="E56">
        <f t="shared" si="1"/>
        <v>226.09566677898223</v>
      </c>
      <c r="F56">
        <f t="shared" si="2"/>
        <v>11.417970650741257</v>
      </c>
      <c r="G56" s="20">
        <f t="shared" si="3"/>
        <v>2.301885281968466E-4</v>
      </c>
      <c r="I56" s="2">
        <v>0.61166313000000005</v>
      </c>
      <c r="J56">
        <v>237.484117</v>
      </c>
      <c r="K56">
        <f t="shared" si="4"/>
        <v>240.21167226662257</v>
      </c>
      <c r="L56">
        <f t="shared" si="5"/>
        <v>7.4395577324805382</v>
      </c>
      <c r="M56" s="20">
        <f t="shared" si="6"/>
        <v>1.3191007884587647E-4</v>
      </c>
      <c r="O56" s="2">
        <v>0.60993259</v>
      </c>
      <c r="P56">
        <v>255.01308399999999</v>
      </c>
      <c r="Q56">
        <f t="shared" si="7"/>
        <v>257.30918435940919</v>
      </c>
      <c r="R56">
        <f t="shared" si="8"/>
        <v>5.272076860479034</v>
      </c>
      <c r="S56" s="20">
        <f t="shared" si="9"/>
        <v>8.1069371528728524E-5</v>
      </c>
      <c r="U56" s="2">
        <v>0.60806906999999999</v>
      </c>
      <c r="V56">
        <v>273.861715</v>
      </c>
      <c r="W56">
        <f t="shared" si="10"/>
        <v>277.37042709923799</v>
      </c>
      <c r="X56">
        <f t="shared" si="12"/>
        <v>12.31106059533901</v>
      </c>
      <c r="Y56" s="20">
        <f t="shared" si="11"/>
        <v>1.6414695164821888E-4</v>
      </c>
    </row>
    <row r="57" spans="3:25" x14ac:dyDescent="0.25">
      <c r="C57" s="2">
        <v>0.61539979</v>
      </c>
      <c r="D57">
        <v>222.93702400000001</v>
      </c>
      <c r="E57">
        <f t="shared" si="1"/>
        <v>226.25666586025579</v>
      </c>
      <c r="F57">
        <f t="shared" si="2"/>
        <v>11.020022080362493</v>
      </c>
      <c r="G57" s="20">
        <f t="shared" si="3"/>
        <v>2.2172673702454041E-4</v>
      </c>
      <c r="I57" s="2">
        <v>0.61450727999999999</v>
      </c>
      <c r="J57">
        <v>238.01889600000001</v>
      </c>
      <c r="K57">
        <f t="shared" si="4"/>
        <v>240.47278088251838</v>
      </c>
      <c r="L57">
        <f t="shared" si="5"/>
        <v>6.0215510166521762</v>
      </c>
      <c r="M57" s="20">
        <f t="shared" si="6"/>
        <v>1.0628830889294212E-4</v>
      </c>
      <c r="O57" s="2">
        <v>0.61262097000000004</v>
      </c>
      <c r="P57">
        <v>255.64613499999999</v>
      </c>
      <c r="Q57">
        <f t="shared" si="7"/>
        <v>257.66275847512321</v>
      </c>
      <c r="R57">
        <f t="shared" si="8"/>
        <v>4.0667702404180739</v>
      </c>
      <c r="S57" s="20">
        <f t="shared" si="9"/>
        <v>6.2225898239346708E-5</v>
      </c>
      <c r="U57" s="2">
        <v>0.61091954999999998</v>
      </c>
      <c r="V57">
        <v>274.76981599999999</v>
      </c>
      <c r="W57">
        <f t="shared" si="10"/>
        <v>277.87812350680656</v>
      </c>
      <c r="X57">
        <f t="shared" si="12"/>
        <v>9.6615755568700639</v>
      </c>
      <c r="Y57" s="20">
        <f t="shared" si="11"/>
        <v>1.2797051235468327E-4</v>
      </c>
    </row>
    <row r="58" spans="3:25" x14ac:dyDescent="0.25">
      <c r="C58" s="2">
        <v>0.61864335999999998</v>
      </c>
      <c r="D58">
        <v>223.28449499999999</v>
      </c>
      <c r="E58">
        <f t="shared" si="1"/>
        <v>226.44941444634932</v>
      </c>
      <c r="F58">
        <f t="shared" si="2"/>
        <v>10.01671510188015</v>
      </c>
      <c r="G58" s="20">
        <f t="shared" si="3"/>
        <v>2.0091306947429933E-4</v>
      </c>
      <c r="I58" s="2">
        <v>0.61749935</v>
      </c>
      <c r="J58">
        <v>238.560148</v>
      </c>
      <c r="K58">
        <f t="shared" si="4"/>
        <v>240.74978206268605</v>
      </c>
      <c r="L58">
        <f t="shared" si="5"/>
        <v>4.7944973284750318</v>
      </c>
      <c r="M58" s="20">
        <f t="shared" si="6"/>
        <v>8.4245612064787488E-5</v>
      </c>
      <c r="O58" s="2">
        <v>0.61561621</v>
      </c>
      <c r="P58">
        <v>256.39453400000002</v>
      </c>
      <c r="Q58">
        <f t="shared" si="7"/>
        <v>258.05990335350265</v>
      </c>
      <c r="R58">
        <f t="shared" si="8"/>
        <v>2.7734550835857559</v>
      </c>
      <c r="S58" s="20">
        <f t="shared" si="9"/>
        <v>4.2189425554479525E-5</v>
      </c>
      <c r="U58" s="2">
        <v>0.61336694000000003</v>
      </c>
      <c r="V58">
        <v>275.583595</v>
      </c>
      <c r="W58">
        <f t="shared" si="10"/>
        <v>278.31731966792699</v>
      </c>
      <c r="X58">
        <f t="shared" si="12"/>
        <v>7.473250560032545</v>
      </c>
      <c r="Y58" s="20">
        <f t="shared" si="11"/>
        <v>9.8401749726081952E-5</v>
      </c>
    </row>
    <row r="59" spans="3:25" x14ac:dyDescent="0.25">
      <c r="C59" s="2">
        <v>0.62185710999999999</v>
      </c>
      <c r="D59">
        <v>223.60724099999999</v>
      </c>
      <c r="E59">
        <f t="shared" si="1"/>
        <v>226.64219151102282</v>
      </c>
      <c r="F59">
        <f t="shared" si="2"/>
        <v>9.2109246043577233</v>
      </c>
      <c r="G59" s="20">
        <f t="shared" si="3"/>
        <v>1.8421776174614053E-4</v>
      </c>
      <c r="I59" s="2">
        <v>0.62074669999999998</v>
      </c>
      <c r="J59">
        <v>239.15485699999999</v>
      </c>
      <c r="K59">
        <f t="shared" si="4"/>
        <v>241.05314702480933</v>
      </c>
      <c r="L59">
        <f t="shared" si="5"/>
        <v>3.6035050182906505</v>
      </c>
      <c r="M59" s="20">
        <f t="shared" si="6"/>
        <v>6.3003796549277526E-5</v>
      </c>
      <c r="O59" s="2">
        <v>0.61853091000000004</v>
      </c>
      <c r="P59">
        <v>257.09912700000001</v>
      </c>
      <c r="Q59">
        <f t="shared" si="7"/>
        <v>258.44967390415735</v>
      </c>
      <c r="R59">
        <f t="shared" si="8"/>
        <v>1.8239769403289769</v>
      </c>
      <c r="S59" s="20">
        <f t="shared" si="9"/>
        <v>2.7594221083650929E-5</v>
      </c>
      <c r="U59" s="2">
        <v>0.61606855999999999</v>
      </c>
      <c r="V59">
        <v>276.38267300000001</v>
      </c>
      <c r="W59">
        <f t="shared" si="10"/>
        <v>278.8057267835203</v>
      </c>
      <c r="X59">
        <f t="shared" si="12"/>
        <v>5.871189637831983</v>
      </c>
      <c r="Y59" s="20">
        <f t="shared" si="11"/>
        <v>7.6860726066731253E-5</v>
      </c>
    </row>
    <row r="60" spans="3:25" x14ac:dyDescent="0.25">
      <c r="C60" s="2">
        <v>0.62513019000000003</v>
      </c>
      <c r="D60">
        <v>223.95938899999999</v>
      </c>
      <c r="E60">
        <f t="shared" si="1"/>
        <v>226.84040416689803</v>
      </c>
      <c r="F60">
        <f t="shared" si="2"/>
        <v>8.3002483918965311</v>
      </c>
      <c r="G60" s="20">
        <f t="shared" si="3"/>
        <v>1.6548267828864733E-4</v>
      </c>
      <c r="I60" s="2">
        <v>0.62399393999999997</v>
      </c>
      <c r="J60">
        <v>239.742884</v>
      </c>
      <c r="K60">
        <f t="shared" si="4"/>
        <v>241.35939556082764</v>
      </c>
      <c r="L60">
        <f t="shared" si="5"/>
        <v>2.613109626289388</v>
      </c>
      <c r="M60" s="20">
        <f t="shared" si="6"/>
        <v>4.5463846741274591E-5</v>
      </c>
      <c r="O60" s="2">
        <v>0.62171827000000002</v>
      </c>
      <c r="P60">
        <v>257.98776800000002</v>
      </c>
      <c r="Q60">
        <f t="shared" si="7"/>
        <v>258.87970273025576</v>
      </c>
      <c r="R60">
        <f t="shared" si="8"/>
        <v>0.79554756303638186</v>
      </c>
      <c r="S60" s="20">
        <f t="shared" si="9"/>
        <v>1.1952752292200963E-5</v>
      </c>
      <c r="U60" s="2">
        <v>0.61840766999999996</v>
      </c>
      <c r="V60">
        <v>277.12885699999998</v>
      </c>
      <c r="W60">
        <f t="shared" si="10"/>
        <v>279.23168335589889</v>
      </c>
      <c r="X60">
        <f t="shared" si="12"/>
        <v>4.4218786830630998</v>
      </c>
      <c r="Y60" s="20">
        <f t="shared" si="11"/>
        <v>5.7576242940570187E-5</v>
      </c>
    </row>
    <row r="61" spans="3:25" x14ac:dyDescent="0.25">
      <c r="C61" s="2">
        <v>0.62862841999999997</v>
      </c>
      <c r="D61">
        <v>224.320224</v>
      </c>
      <c r="E61">
        <f t="shared" si="1"/>
        <v>227.05438558544455</v>
      </c>
      <c r="F61">
        <f t="shared" si="2"/>
        <v>7.4756395753206748</v>
      </c>
      <c r="G61" s="20">
        <f t="shared" si="3"/>
        <v>1.4856328523478796E-4</v>
      </c>
      <c r="I61" s="2">
        <v>0.62724239999999998</v>
      </c>
      <c r="J61">
        <v>240.41109700000001</v>
      </c>
      <c r="K61">
        <f t="shared" si="4"/>
        <v>241.66870893470931</v>
      </c>
      <c r="L61">
        <f t="shared" si="5"/>
        <v>1.5815877783232752</v>
      </c>
      <c r="M61" s="20">
        <f t="shared" si="6"/>
        <v>2.7364296030112144E-5</v>
      </c>
      <c r="O61" s="2">
        <v>0.62450877999999999</v>
      </c>
      <c r="P61">
        <v>258.77949599999999</v>
      </c>
      <c r="Q61">
        <f t="shared" si="7"/>
        <v>259.25950175129452</v>
      </c>
      <c r="R61">
        <f t="shared" si="8"/>
        <v>0.23040552127582356</v>
      </c>
      <c r="S61" s="20">
        <f t="shared" si="9"/>
        <v>3.440591852790783E-6</v>
      </c>
      <c r="U61" s="2">
        <v>0.62093335999999999</v>
      </c>
      <c r="V61">
        <v>278.01778899999999</v>
      </c>
      <c r="W61">
        <f t="shared" si="10"/>
        <v>279.69487821906523</v>
      </c>
      <c r="X61">
        <f t="shared" si="12"/>
        <v>2.8126282487048484</v>
      </c>
      <c r="Y61" s="20">
        <f t="shared" si="11"/>
        <v>3.6388752232547422E-5</v>
      </c>
    </row>
    <row r="62" spans="3:25" x14ac:dyDescent="0.25">
      <c r="C62" s="2">
        <v>0.63212765999999998</v>
      </c>
      <c r="D62">
        <v>224.74788000000001</v>
      </c>
      <c r="E62">
        <f t="shared" si="1"/>
        <v>227.27067842400456</v>
      </c>
      <c r="F62">
        <f t="shared" si="2"/>
        <v>6.3645118881598348</v>
      </c>
      <c r="G62" s="20">
        <f t="shared" si="3"/>
        <v>1.2600097171786771E-4</v>
      </c>
      <c r="I62" s="2">
        <v>0.63023366000000003</v>
      </c>
      <c r="J62">
        <v>240.898788</v>
      </c>
      <c r="K62">
        <f t="shared" si="4"/>
        <v>241.95618899338263</v>
      </c>
      <c r="L62">
        <f t="shared" si="5"/>
        <v>1.1180968608065704</v>
      </c>
      <c r="M62" s="20">
        <f t="shared" si="6"/>
        <v>1.9266827015270548E-5</v>
      </c>
      <c r="O62" s="2">
        <v>0.62761621999999995</v>
      </c>
      <c r="P62">
        <v>259.53045500000002</v>
      </c>
      <c r="Q62">
        <f t="shared" si="7"/>
        <v>259.68613862721872</v>
      </c>
      <c r="R62">
        <f t="shared" si="8"/>
        <v>2.4237391783973324E-2</v>
      </c>
      <c r="S62" s="20">
        <f t="shared" si="9"/>
        <v>3.5983982491555894E-7</v>
      </c>
      <c r="U62" s="2">
        <v>0.62392422000000003</v>
      </c>
      <c r="V62">
        <v>278.97237000000001</v>
      </c>
      <c r="W62">
        <f t="shared" si="10"/>
        <v>280.24782825355544</v>
      </c>
      <c r="X62">
        <f t="shared" si="12"/>
        <v>1.6267937565626618</v>
      </c>
      <c r="Y62" s="20">
        <f t="shared" si="11"/>
        <v>2.0903071832980197E-5</v>
      </c>
    </row>
    <row r="63" spans="3:25" x14ac:dyDescent="0.25">
      <c r="C63" s="2">
        <v>0.63536996000000001</v>
      </c>
      <c r="D63">
        <v>225.15082100000001</v>
      </c>
      <c r="E63">
        <f t="shared" si="1"/>
        <v>227.47313734741715</v>
      </c>
      <c r="F63">
        <f t="shared" si="2"/>
        <v>5.3931532174808998</v>
      </c>
      <c r="G63" s="20">
        <f t="shared" si="3"/>
        <v>1.0638874571458813E-4</v>
      </c>
      <c r="I63" s="2">
        <v>0.63373800999999996</v>
      </c>
      <c r="J63">
        <v>241.66065399999999</v>
      </c>
      <c r="K63">
        <f t="shared" si="4"/>
        <v>242.2962815738334</v>
      </c>
      <c r="L63">
        <f t="shared" si="5"/>
        <v>0.40402241261733868</v>
      </c>
      <c r="M63" s="20">
        <f t="shared" si="6"/>
        <v>6.9182071965871534E-6</v>
      </c>
      <c r="O63" s="2">
        <v>0.63069008000000004</v>
      </c>
      <c r="P63">
        <v>260.30368199999998</v>
      </c>
      <c r="Q63">
        <f t="shared" si="7"/>
        <v>260.11206987999128</v>
      </c>
      <c r="R63">
        <f t="shared" si="8"/>
        <v>3.6715204534228101E-2</v>
      </c>
      <c r="S63" s="20">
        <f t="shared" si="9"/>
        <v>5.4185780004707393E-7</v>
      </c>
      <c r="U63" s="2">
        <v>0.62673539</v>
      </c>
      <c r="V63">
        <v>279.921381</v>
      </c>
      <c r="W63">
        <f t="shared" si="10"/>
        <v>280.77202284555096</v>
      </c>
      <c r="X63">
        <f t="shared" si="12"/>
        <v>0.72359154940235593</v>
      </c>
      <c r="Y63" s="20">
        <f t="shared" si="11"/>
        <v>9.2346691808532928E-6</v>
      </c>
    </row>
    <row r="64" spans="3:25" x14ac:dyDescent="0.25">
      <c r="C64" s="2">
        <v>0.63861752999999999</v>
      </c>
      <c r="D64">
        <v>225.48264599999999</v>
      </c>
      <c r="E64">
        <f t="shared" si="1"/>
        <v>227.67793809313599</v>
      </c>
      <c r="F64">
        <f t="shared" si="2"/>
        <v>4.819307374185458</v>
      </c>
      <c r="G64" s="20">
        <f t="shared" si="3"/>
        <v>9.4789095965029478E-5</v>
      </c>
      <c r="I64" s="2">
        <v>0.63647675000000004</v>
      </c>
      <c r="J64">
        <v>242.275306</v>
      </c>
      <c r="K64">
        <f t="shared" si="4"/>
        <v>242.56459650608696</v>
      </c>
      <c r="L64">
        <f t="shared" si="5"/>
        <v>8.3688996912047481E-2</v>
      </c>
      <c r="M64" s="20">
        <f t="shared" si="6"/>
        <v>1.4257719322662947E-6</v>
      </c>
      <c r="O64" s="2">
        <v>0.63360607999999996</v>
      </c>
      <c r="P64">
        <v>261.12128799999999</v>
      </c>
      <c r="Q64">
        <f t="shared" si="7"/>
        <v>260.51977959601044</v>
      </c>
      <c r="R64">
        <f t="shared" si="8"/>
        <v>0.36181236007006234</v>
      </c>
      <c r="S64" s="20">
        <f t="shared" si="9"/>
        <v>5.306386023606791E-6</v>
      </c>
      <c r="U64" s="2">
        <v>0.62943857999999997</v>
      </c>
      <c r="V64">
        <v>280.82336299999997</v>
      </c>
      <c r="W64">
        <f t="shared" si="10"/>
        <v>281.28024125345559</v>
      </c>
      <c r="X64">
        <f t="shared" si="12"/>
        <v>0.2087377384806518</v>
      </c>
      <c r="Y64" s="20">
        <f t="shared" si="11"/>
        <v>2.6468815213716486E-6</v>
      </c>
    </row>
    <row r="65" spans="3:25" x14ac:dyDescent="0.25">
      <c r="C65" s="2">
        <v>0.64135008000000004</v>
      </c>
      <c r="D65">
        <v>225.83038500000001</v>
      </c>
      <c r="E65">
        <f t="shared" si="1"/>
        <v>227.85184858917427</v>
      </c>
      <c r="F65">
        <f t="shared" si="2"/>
        <v>4.0863150423572829</v>
      </c>
      <c r="G65" s="20">
        <f t="shared" si="3"/>
        <v>8.0124825465834379E-5</v>
      </c>
      <c r="I65" s="2">
        <v>0.63921468000000004</v>
      </c>
      <c r="J65">
        <v>242.8365</v>
      </c>
      <c r="K65">
        <f t="shared" si="4"/>
        <v>242.8350837577062</v>
      </c>
      <c r="L65">
        <f t="shared" si="5"/>
        <v>2.0057422347478753E-6</v>
      </c>
      <c r="M65" s="20">
        <f t="shared" si="6"/>
        <v>3.4013176285796355E-11</v>
      </c>
      <c r="O65" s="2">
        <v>0.63649504999999995</v>
      </c>
      <c r="P65">
        <v>261.92065200000002</v>
      </c>
      <c r="Q65">
        <f t="shared" si="7"/>
        <v>260.92727694560062</v>
      </c>
      <c r="R65">
        <f t="shared" si="8"/>
        <v>0.98679399870299855</v>
      </c>
      <c r="S65" s="20">
        <f t="shared" si="9"/>
        <v>1.4384243069458187E-5</v>
      </c>
      <c r="U65" s="2">
        <v>0.63214289999999995</v>
      </c>
      <c r="V65">
        <v>281.79884900000002</v>
      </c>
      <c r="W65">
        <f t="shared" si="10"/>
        <v>281.79295546942018</v>
      </c>
      <c r="X65">
        <f t="shared" si="12"/>
        <v>3.4733702695509081E-5</v>
      </c>
      <c r="Y65" s="20">
        <f t="shared" si="11"/>
        <v>4.3739383031774802E-10</v>
      </c>
    </row>
    <row r="66" spans="3:25" x14ac:dyDescent="0.25">
      <c r="C66" s="2">
        <v>0.64434133000000005</v>
      </c>
      <c r="D66">
        <v>226.31818000000001</v>
      </c>
      <c r="E66">
        <f t="shared" si="1"/>
        <v>228.04391685834503</v>
      </c>
      <c r="F66">
        <f t="shared" si="2"/>
        <v>2.9781677042505255</v>
      </c>
      <c r="G66" s="20">
        <f t="shared" si="3"/>
        <v>5.8144717636021799E-5</v>
      </c>
      <c r="I66" s="2">
        <v>0.64192994999999997</v>
      </c>
      <c r="J66">
        <v>243.39717999999999</v>
      </c>
      <c r="K66">
        <f t="shared" si="4"/>
        <v>243.10559101440663</v>
      </c>
      <c r="L66">
        <f t="shared" si="5"/>
        <v>8.5024136519367161E-2</v>
      </c>
      <c r="M66" s="20">
        <f t="shared" si="6"/>
        <v>1.435195769975036E-6</v>
      </c>
      <c r="O66" s="2">
        <v>0.63941031999999998</v>
      </c>
      <c r="P66">
        <v>262.6764</v>
      </c>
      <c r="Q66">
        <f t="shared" si="7"/>
        <v>261.34214349356239</v>
      </c>
      <c r="R66">
        <f t="shared" si="8"/>
        <v>1.7802404249711006</v>
      </c>
      <c r="S66" s="20">
        <f t="shared" si="9"/>
        <v>2.5801000511057717E-5</v>
      </c>
      <c r="U66" s="2">
        <v>0.63469993999999996</v>
      </c>
      <c r="V66">
        <v>282.769094</v>
      </c>
      <c r="W66">
        <f t="shared" si="10"/>
        <v>282.28209020120551</v>
      </c>
      <c r="X66">
        <f t="shared" si="12"/>
        <v>0.23717270004026383</v>
      </c>
      <c r="Y66" s="20">
        <f t="shared" si="11"/>
        <v>2.9662026396382995E-6</v>
      </c>
    </row>
    <row r="67" spans="3:25" x14ac:dyDescent="0.25">
      <c r="C67" s="2">
        <v>0.64707762999999996</v>
      </c>
      <c r="D67">
        <v>226.77246</v>
      </c>
      <c r="E67">
        <f t="shared" si="1"/>
        <v>228.22119079751931</v>
      </c>
      <c r="F67">
        <f t="shared" si="2"/>
        <v>2.0988209236809579</v>
      </c>
      <c r="G67" s="20">
        <f t="shared" si="3"/>
        <v>4.0812646976054905E-5</v>
      </c>
      <c r="I67" s="2">
        <v>0.64481478999999997</v>
      </c>
      <c r="J67">
        <v>244.06357499999999</v>
      </c>
      <c r="K67">
        <f t="shared" si="4"/>
        <v>243.39549567533703</v>
      </c>
      <c r="L67">
        <f t="shared" si="5"/>
        <v>0.44632998404210983</v>
      </c>
      <c r="M67" s="20">
        <f t="shared" si="6"/>
        <v>7.4929032758409529E-6</v>
      </c>
      <c r="O67" s="2">
        <v>0.64228554999999998</v>
      </c>
      <c r="P67">
        <v>263.41143399999999</v>
      </c>
      <c r="Q67">
        <f t="shared" si="7"/>
        <v>261.75497311382992</v>
      </c>
      <c r="R67">
        <f t="shared" si="8"/>
        <v>2.7438626674113213</v>
      </c>
      <c r="S67" s="20">
        <f t="shared" si="9"/>
        <v>3.9545140741837809E-5</v>
      </c>
      <c r="U67" s="2">
        <v>0.63725706000000004</v>
      </c>
      <c r="V67">
        <v>283.74457999999998</v>
      </c>
      <c r="W67">
        <f t="shared" si="10"/>
        <v>282.77606273949061</v>
      </c>
      <c r="X67">
        <f t="shared" ref="X67:X98" si="13">(W67-V67)^2</f>
        <v>0.93802568390457985</v>
      </c>
      <c r="Y67" s="20">
        <f t="shared" si="11"/>
        <v>1.1650902846839206E-5</v>
      </c>
    </row>
    <row r="68" spans="3:25" x14ac:dyDescent="0.25">
      <c r="C68" s="2">
        <v>0.65006878000000001</v>
      </c>
      <c r="D68">
        <v>227.25357299999999</v>
      </c>
      <c r="E68">
        <f t="shared" ref="E68:E104" si="14">IF(C68&lt;F$1,$AC$5+D$1^2*$AC$4/((-$AC$6*(C68/E$1-1)^$AC$7+1)),$AC$5+20*10^4*(C68-F$1)^4+D$1^2*$AC$4/((-$AC$6*(C68/E$1-1)^$AC$7+1)))</f>
        <v>228.41680163629644</v>
      </c>
      <c r="F68">
        <f t="shared" ref="F68:F104" si="15">(E68-D68)^2</f>
        <v>1.3531008603001038</v>
      </c>
      <c r="G68" s="20">
        <f t="shared" ref="G68:G104" si="16">((E68-D68)/D68)^2</f>
        <v>2.6200448754071327E-5</v>
      </c>
      <c r="I68" s="2">
        <v>0.64764962000000004</v>
      </c>
      <c r="J68">
        <v>244.59974600000001</v>
      </c>
      <c r="K68">
        <f t="shared" ref="K68:K105" si="17">IF(I68&lt;L$1,$AC$5+J$1^2*$AC$4/((-$AC$6*(I68/K$1-1)^$AC$7+1)),$AC$5+20*10^4*(I68-L$1)^4+J$1^2*$AC$4/((-$AC$6*(I68/K$1-1)^$AC$7+1)))</f>
        <v>243.6829318192523</v>
      </c>
      <c r="L68">
        <f t="shared" ref="L68:L105" si="18">(K68-J68)^2</f>
        <v>0.84054824202008926</v>
      </c>
      <c r="M68" s="20">
        <f t="shared" ref="M68:M105" si="19">((K68-J68)/J68)^2</f>
        <v>1.4049169129634804E-5</v>
      </c>
      <c r="O68" s="2">
        <v>0.64508927999999999</v>
      </c>
      <c r="P68">
        <v>264.223929</v>
      </c>
      <c r="Q68">
        <f t="shared" ref="Q68:Q107" si="20">IF(O68&lt;R$1,$AC$5+P$1^2*$AC$4/((-$AC$6*(O68/Q$1-1)^$AC$7+1)),$AC$5+20*10^4*(O68-R$1)^4+P$1^2*$AC$4/((-$AC$6*(O68/Q$1-1)^$AC$7+1)))</f>
        <v>262.16109615010316</v>
      </c>
      <c r="R68">
        <f t="shared" ref="R68:R107" si="21">(Q68-P68)^2</f>
        <v>4.2552793666135011</v>
      </c>
      <c r="S68" s="20">
        <f t="shared" ref="S68:S107" si="22">((Q68-P68)/P68)^2</f>
        <v>6.0951413991689203E-5</v>
      </c>
      <c r="U68" s="2">
        <v>0.63955835999999999</v>
      </c>
      <c r="V68">
        <v>284.63022799999999</v>
      </c>
      <c r="W68">
        <f t="shared" ref="W68:W115" si="23">IF(U68&lt;X$1,$AC$5+V$1^2*$AC$4/((-$AC$6*(U68/W$1-1)^$AC$7+1)),$AC$5+20*10^4*(U68-X$1)^4+V$1^2*$AC$4/((-$AC$6*(U68/W$1-1)^$AC$7+1)))</f>
        <v>283.22539558648901</v>
      </c>
      <c r="X68">
        <f t="shared" si="13"/>
        <v>1.9735541100510676</v>
      </c>
      <c r="Y68" s="20">
        <f t="shared" ref="Y68:Y115" si="24">((W68-V68)/V68)^2</f>
        <v>2.4360544810161741E-5</v>
      </c>
    </row>
    <row r="69" spans="3:25" x14ac:dyDescent="0.25">
      <c r="C69" s="2">
        <v>0.65273513000000005</v>
      </c>
      <c r="D69">
        <v>227.70012700000001</v>
      </c>
      <c r="E69">
        <f t="shared" si="14"/>
        <v>228.59310083631652</v>
      </c>
      <c r="F69">
        <f t="shared" si="15"/>
        <v>0.79740227234583283</v>
      </c>
      <c r="G69" s="20">
        <f t="shared" si="16"/>
        <v>1.5379808334091634E-5</v>
      </c>
      <c r="I69" s="2">
        <v>0.65023662999999998</v>
      </c>
      <c r="J69">
        <v>245.121996</v>
      </c>
      <c r="K69">
        <f t="shared" si="17"/>
        <v>243.94756420598645</v>
      </c>
      <c r="L69">
        <f t="shared" si="18"/>
        <v>1.3792900387898694</v>
      </c>
      <c r="M69" s="20">
        <f t="shared" si="19"/>
        <v>2.2955725928138076E-5</v>
      </c>
      <c r="O69" s="2">
        <v>0.64757812999999997</v>
      </c>
      <c r="P69">
        <v>264.92559499999999</v>
      </c>
      <c r="Q69">
        <f t="shared" si="20"/>
        <v>262.52460750464661</v>
      </c>
      <c r="R69">
        <f t="shared" si="21"/>
        <v>5.7647409528432814</v>
      </c>
      <c r="S69" s="20">
        <f t="shared" si="22"/>
        <v>8.2135699404628436E-5</v>
      </c>
      <c r="U69" s="2">
        <v>0.64185776999999999</v>
      </c>
      <c r="V69">
        <v>285.39207900000002</v>
      </c>
      <c r="W69">
        <f t="shared" si="23"/>
        <v>283.67962700243032</v>
      </c>
      <c r="X69">
        <f t="shared" si="13"/>
        <v>2.9324918439804599</v>
      </c>
      <c r="Y69" s="20">
        <f t="shared" si="24"/>
        <v>3.600418483073192E-5</v>
      </c>
    </row>
    <row r="70" spans="3:25" x14ac:dyDescent="0.25">
      <c r="C70" s="2">
        <v>0.65535664999999999</v>
      </c>
      <c r="D70">
        <v>228.16933800000001</v>
      </c>
      <c r="E70">
        <f t="shared" si="14"/>
        <v>228.76875250780577</v>
      </c>
      <c r="F70">
        <f t="shared" si="15"/>
        <v>0.35929775216802312</v>
      </c>
      <c r="G70" s="20">
        <f t="shared" si="16"/>
        <v>6.9014434772400878E-6</v>
      </c>
      <c r="I70" s="2">
        <v>0.65342089000000003</v>
      </c>
      <c r="J70">
        <v>245.85570200000001</v>
      </c>
      <c r="K70">
        <f t="shared" si="17"/>
        <v>244.27680523143428</v>
      </c>
      <c r="L70">
        <f t="shared" si="18"/>
        <v>2.4929150057872946</v>
      </c>
      <c r="M70" s="20">
        <f t="shared" si="19"/>
        <v>4.1242682190175547E-5</v>
      </c>
      <c r="O70" s="2">
        <v>0.65053673999999995</v>
      </c>
      <c r="P70">
        <v>265.75163300000003</v>
      </c>
      <c r="Q70">
        <f t="shared" si="20"/>
        <v>262.96060798690172</v>
      </c>
      <c r="R70">
        <f t="shared" si="21"/>
        <v>7.7898206237403986</v>
      </c>
      <c r="S70" s="20">
        <f t="shared" si="22"/>
        <v>1.1030001551838597E-4</v>
      </c>
      <c r="U70" s="2">
        <v>0.64426702000000002</v>
      </c>
      <c r="V70">
        <v>286.323463</v>
      </c>
      <c r="W70">
        <f t="shared" si="23"/>
        <v>284.16214187868189</v>
      </c>
      <c r="X70">
        <f t="shared" si="13"/>
        <v>4.6713089894557731</v>
      </c>
      <c r="Y70" s="20">
        <f t="shared" si="24"/>
        <v>5.6980298367448803E-5</v>
      </c>
    </row>
    <row r="71" spans="3:25" x14ac:dyDescent="0.25">
      <c r="C71" s="2">
        <v>0.65809324999999996</v>
      </c>
      <c r="D71">
        <v>228.643664</v>
      </c>
      <c r="E71">
        <f t="shared" si="14"/>
        <v>228.95538264707474</v>
      </c>
      <c r="F71">
        <f t="shared" si="15"/>
        <v>9.7168514934107109E-2</v>
      </c>
      <c r="G71" s="20">
        <f t="shared" si="16"/>
        <v>1.8586911162170256E-6</v>
      </c>
      <c r="I71" s="2">
        <v>0.65624978</v>
      </c>
      <c r="J71">
        <v>246.44898000000001</v>
      </c>
      <c r="K71">
        <f t="shared" si="17"/>
        <v>244.57332489821044</v>
      </c>
      <c r="L71">
        <f t="shared" si="18"/>
        <v>3.5180820608692112</v>
      </c>
      <c r="M71" s="20">
        <f t="shared" si="19"/>
        <v>5.7923115785131517E-5</v>
      </c>
      <c r="O71" s="2">
        <v>0.65346378999999999</v>
      </c>
      <c r="P71">
        <v>266.66729299999997</v>
      </c>
      <c r="Q71">
        <f t="shared" si="20"/>
        <v>263.39663805240804</v>
      </c>
      <c r="R71">
        <f t="shared" si="21"/>
        <v>10.69718378620761</v>
      </c>
      <c r="S71" s="20">
        <f t="shared" si="22"/>
        <v>1.5042844035511612E-4</v>
      </c>
      <c r="U71" s="2">
        <v>0.64652995000000002</v>
      </c>
      <c r="V71">
        <v>287.31167499999998</v>
      </c>
      <c r="W71">
        <f t="shared" si="23"/>
        <v>284.62249539072531</v>
      </c>
      <c r="X71">
        <f t="shared" si="13"/>
        <v>7.2316869709386911</v>
      </c>
      <c r="Y71" s="20">
        <f t="shared" si="24"/>
        <v>8.7605842592776935E-5</v>
      </c>
    </row>
    <row r="72" spans="3:25" x14ac:dyDescent="0.25">
      <c r="C72" s="2">
        <v>0.66108686000000005</v>
      </c>
      <c r="D72">
        <v>229.28514799999999</v>
      </c>
      <c r="E72">
        <f t="shared" si="14"/>
        <v>229.16467438142354</v>
      </c>
      <c r="F72">
        <f t="shared" si="15"/>
        <v>1.4513892772905056E-2</v>
      </c>
      <c r="G72" s="20">
        <f t="shared" si="16"/>
        <v>2.7607816648055603E-7</v>
      </c>
      <c r="I72" s="2">
        <v>0.65912641999999999</v>
      </c>
      <c r="J72">
        <v>247.11076399999999</v>
      </c>
      <c r="K72">
        <f t="shared" si="17"/>
        <v>244.87983432401398</v>
      </c>
      <c r="L72">
        <f t="shared" si="18"/>
        <v>4.9770472191950201</v>
      </c>
      <c r="M72" s="20">
        <f t="shared" si="19"/>
        <v>8.1505784938076234E-5</v>
      </c>
      <c r="O72" s="2">
        <v>0.65597817000000003</v>
      </c>
      <c r="P72">
        <v>267.32460600000002</v>
      </c>
      <c r="Q72">
        <f t="shared" si="20"/>
        <v>263.77558923292736</v>
      </c>
      <c r="R72">
        <f t="shared" si="21"/>
        <v>12.59552001296286</v>
      </c>
      <c r="S72" s="20">
        <f t="shared" si="22"/>
        <v>1.7625369545797056E-4</v>
      </c>
      <c r="U72" s="2">
        <v>0.64904594000000004</v>
      </c>
      <c r="V72">
        <v>288.20855299999999</v>
      </c>
      <c r="W72">
        <f t="shared" si="23"/>
        <v>285.14379655241373</v>
      </c>
      <c r="X72">
        <f t="shared" si="13"/>
        <v>9.392732083021567</v>
      </c>
      <c r="Y72" s="20">
        <f t="shared" si="24"/>
        <v>1.1307802245533592E-4</v>
      </c>
    </row>
    <row r="73" spans="3:25" x14ac:dyDescent="0.25">
      <c r="C73" s="2">
        <v>0.66433502</v>
      </c>
      <c r="D73">
        <v>229.933314</v>
      </c>
      <c r="E73">
        <f t="shared" si="14"/>
        <v>229.3999194941498</v>
      </c>
      <c r="F73">
        <f t="shared" si="15"/>
        <v>0.28450969887117561</v>
      </c>
      <c r="G73" s="20">
        <f t="shared" si="16"/>
        <v>5.3813752672962693E-6</v>
      </c>
      <c r="I73" s="2">
        <v>0.66232721000000006</v>
      </c>
      <c r="J73">
        <v>247.673677</v>
      </c>
      <c r="K73">
        <f t="shared" si="17"/>
        <v>245.22852050285388</v>
      </c>
      <c r="L73">
        <f t="shared" si="18"/>
        <v>5.9787902955358607</v>
      </c>
      <c r="M73" s="20">
        <f t="shared" si="19"/>
        <v>9.7466106449829005E-5</v>
      </c>
      <c r="O73" s="2">
        <v>0.65818469000000002</v>
      </c>
      <c r="P73">
        <v>267.97967</v>
      </c>
      <c r="Q73">
        <f t="shared" si="20"/>
        <v>264.11212711778779</v>
      </c>
      <c r="R73">
        <f t="shared" si="21"/>
        <v>14.957887945750295</v>
      </c>
      <c r="S73" s="20">
        <f t="shared" si="22"/>
        <v>2.0828911730311745E-4</v>
      </c>
      <c r="U73" s="2">
        <v>0.65130737999999999</v>
      </c>
      <c r="V73">
        <v>289.09930600000001</v>
      </c>
      <c r="W73">
        <f t="shared" si="23"/>
        <v>285.62218978308584</v>
      </c>
      <c r="X73">
        <f t="shared" si="13"/>
        <v>12.090337185927503</v>
      </c>
      <c r="Y73" s="20">
        <f t="shared" si="24"/>
        <v>1.4465861901045976E-4</v>
      </c>
    </row>
    <row r="74" spans="3:25" x14ac:dyDescent="0.25">
      <c r="C74" s="2">
        <v>0.66760907000000003</v>
      </c>
      <c r="D74">
        <v>230.67057600000001</v>
      </c>
      <c r="E74">
        <f t="shared" si="14"/>
        <v>229.64846210962239</v>
      </c>
      <c r="F74">
        <f t="shared" si="15"/>
        <v>1.0447168049028837</v>
      </c>
      <c r="G74" s="20">
        <f t="shared" si="16"/>
        <v>1.9634243850394476E-5</v>
      </c>
      <c r="I74" s="2">
        <v>0.66535454999999999</v>
      </c>
      <c r="J74">
        <v>248.38176000000001</v>
      </c>
      <c r="K74">
        <f t="shared" si="17"/>
        <v>245.56784020150263</v>
      </c>
      <c r="L74">
        <f t="shared" si="18"/>
        <v>7.9181446323755384</v>
      </c>
      <c r="M74" s="20">
        <f t="shared" si="19"/>
        <v>1.2834650002247324E-4</v>
      </c>
      <c r="O74" s="2">
        <v>0.66049862999999998</v>
      </c>
      <c r="P74">
        <v>268.66775200000001</v>
      </c>
      <c r="Q74">
        <f t="shared" si="20"/>
        <v>264.46978836431174</v>
      </c>
      <c r="R74">
        <f t="shared" si="21"/>
        <v>17.622898686561062</v>
      </c>
      <c r="S74" s="20">
        <f t="shared" si="22"/>
        <v>2.4414411569567761E-4</v>
      </c>
      <c r="U74" s="2">
        <v>0.65368762999999996</v>
      </c>
      <c r="V74">
        <v>290.08894500000002</v>
      </c>
      <c r="W74">
        <f t="shared" si="23"/>
        <v>286.13730211492236</v>
      </c>
      <c r="X74">
        <f t="shared" si="13"/>
        <v>15.615481491184896</v>
      </c>
      <c r="Y74" s="20">
        <f t="shared" si="24"/>
        <v>1.8556369969625013E-4</v>
      </c>
    </row>
    <row r="75" spans="3:25" x14ac:dyDescent="0.25">
      <c r="C75" s="2">
        <v>0.67032314000000004</v>
      </c>
      <c r="D75">
        <v>231.27631700000001</v>
      </c>
      <c r="E75">
        <f t="shared" si="14"/>
        <v>229.86564756833604</v>
      </c>
      <c r="F75">
        <f t="shared" si="15"/>
        <v>1.9899882454311251</v>
      </c>
      <c r="G75" s="20">
        <f t="shared" si="16"/>
        <v>3.7203875782120059E-5</v>
      </c>
      <c r="I75" s="2">
        <v>0.66835049000000002</v>
      </c>
      <c r="J75">
        <v>249.08124799999999</v>
      </c>
      <c r="K75">
        <f t="shared" si="17"/>
        <v>245.91522490721883</v>
      </c>
      <c r="L75">
        <f t="shared" si="18"/>
        <v>10.02370222402358</v>
      </c>
      <c r="M75" s="20">
        <f t="shared" si="19"/>
        <v>1.61564555613367E-4</v>
      </c>
      <c r="O75" s="2">
        <v>0.66355330999999995</v>
      </c>
      <c r="P75">
        <v>269.49542300000002</v>
      </c>
      <c r="Q75">
        <f t="shared" si="20"/>
        <v>264.95087243149283</v>
      </c>
      <c r="R75">
        <f t="shared" si="21"/>
        <v>20.652939869719031</v>
      </c>
      <c r="S75" s="20">
        <f t="shared" si="22"/>
        <v>2.8436693248112702E-4</v>
      </c>
      <c r="U75" s="2">
        <v>0.65587461999999996</v>
      </c>
      <c r="V75">
        <v>291.01984900000002</v>
      </c>
      <c r="W75">
        <f t="shared" si="23"/>
        <v>286.62251231628204</v>
      </c>
      <c r="X75">
        <f t="shared" si="13"/>
        <v>19.33656990997185</v>
      </c>
      <c r="Y75" s="20">
        <f t="shared" si="24"/>
        <v>2.2831487936599853E-4</v>
      </c>
    </row>
    <row r="76" spans="3:25" x14ac:dyDescent="0.25">
      <c r="C76" s="2">
        <v>0.67336655000000001</v>
      </c>
      <c r="D76">
        <v>231.86280199999999</v>
      </c>
      <c r="E76">
        <f t="shared" si="14"/>
        <v>230.12419362382258</v>
      </c>
      <c r="F76">
        <f t="shared" si="15"/>
        <v>3.0227590857142514</v>
      </c>
      <c r="G76" s="20">
        <f t="shared" si="16"/>
        <v>5.6226542096807398E-5</v>
      </c>
      <c r="I76" s="2">
        <v>0.67133810999999999</v>
      </c>
      <c r="J76">
        <v>249.677922</v>
      </c>
      <c r="K76">
        <f t="shared" si="17"/>
        <v>246.27590085040922</v>
      </c>
      <c r="L76">
        <f t="shared" si="18"/>
        <v>11.573747902262973</v>
      </c>
      <c r="M76" s="20">
        <f t="shared" si="19"/>
        <v>1.856580292245931E-4</v>
      </c>
      <c r="O76" s="2">
        <v>0.66642323999999997</v>
      </c>
      <c r="P76">
        <v>270.30014199999999</v>
      </c>
      <c r="Q76">
        <f t="shared" si="20"/>
        <v>265.41409885997109</v>
      </c>
      <c r="R76">
        <f t="shared" si="21"/>
        <v>23.873417566223502</v>
      </c>
      <c r="S76" s="20">
        <f t="shared" si="22"/>
        <v>3.2675485306833229E-4</v>
      </c>
      <c r="U76" s="2">
        <v>0.65798986000000004</v>
      </c>
      <c r="V76">
        <v>291.975393</v>
      </c>
      <c r="W76">
        <f t="shared" si="23"/>
        <v>287.10406489611444</v>
      </c>
      <c r="X76">
        <f t="shared" si="13"/>
        <v>23.729837495705283</v>
      </c>
      <c r="Y76" s="20">
        <f t="shared" si="24"/>
        <v>2.7835707278726121E-4</v>
      </c>
    </row>
    <row r="77" spans="3:25" x14ac:dyDescent="0.25">
      <c r="C77" s="2">
        <v>0.67631034999999995</v>
      </c>
      <c r="D77">
        <v>232.559181</v>
      </c>
      <c r="E77">
        <f t="shared" si="14"/>
        <v>230.39262948693153</v>
      </c>
      <c r="F77">
        <f t="shared" si="15"/>
        <v>4.6939454587792753</v>
      </c>
      <c r="G77" s="20">
        <f t="shared" si="16"/>
        <v>8.6790274185318426E-5</v>
      </c>
      <c r="I77" s="2">
        <v>0.67438025000000001</v>
      </c>
      <c r="J77">
        <v>250.44322199999999</v>
      </c>
      <c r="K77">
        <f t="shared" si="17"/>
        <v>246.66104423387819</v>
      </c>
      <c r="L77">
        <f t="shared" si="18"/>
        <v>14.304868654546127</v>
      </c>
      <c r="M77" s="20">
        <f t="shared" si="19"/>
        <v>2.2806850180331353E-4</v>
      </c>
      <c r="O77" s="2">
        <v>0.66940778999999995</v>
      </c>
      <c r="P77">
        <v>271.17025999999998</v>
      </c>
      <c r="Q77">
        <f t="shared" si="20"/>
        <v>265.9099284712392</v>
      </c>
      <c r="R77">
        <f t="shared" si="21"/>
        <v>27.6710877924748</v>
      </c>
      <c r="S77" s="20">
        <f t="shared" si="22"/>
        <v>3.7630684416244928E-4</v>
      </c>
      <c r="U77" s="2">
        <v>0.66035913000000002</v>
      </c>
      <c r="V77">
        <v>292.90337299999999</v>
      </c>
      <c r="W77">
        <f t="shared" si="23"/>
        <v>287.65952543370798</v>
      </c>
      <c r="X77">
        <f t="shared" si="13"/>
        <v>27.497937298506574</v>
      </c>
      <c r="Y77" s="20">
        <f t="shared" si="24"/>
        <v>3.2051722312306335E-4</v>
      </c>
    </row>
    <row r="78" spans="3:25" x14ac:dyDescent="0.25">
      <c r="C78" s="2">
        <v>0.67950931000000003</v>
      </c>
      <c r="D78">
        <v>233.30192500000001</v>
      </c>
      <c r="E78">
        <f t="shared" si="14"/>
        <v>230.70905840794296</v>
      </c>
      <c r="F78">
        <f t="shared" si="15"/>
        <v>6.7229571642055381</v>
      </c>
      <c r="G78" s="20">
        <f t="shared" si="16"/>
        <v>1.2351613676002239E-4</v>
      </c>
      <c r="I78" s="2">
        <v>0.67748993000000002</v>
      </c>
      <c r="J78">
        <v>251.25200000000001</v>
      </c>
      <c r="K78">
        <f t="shared" si="17"/>
        <v>247.07725674980978</v>
      </c>
      <c r="L78">
        <f t="shared" si="18"/>
        <v>17.428481205008904</v>
      </c>
      <c r="M78" s="20">
        <f t="shared" si="19"/>
        <v>2.7608352252610669E-4</v>
      </c>
      <c r="O78" s="2">
        <v>0.67200022000000004</v>
      </c>
      <c r="P78">
        <v>271.84228200000001</v>
      </c>
      <c r="Q78">
        <f t="shared" si="20"/>
        <v>266.35456889984977</v>
      </c>
      <c r="R78">
        <f t="shared" si="21"/>
        <v>30.11499506956061</v>
      </c>
      <c r="S78" s="20">
        <f t="shared" si="22"/>
        <v>4.075198632541696E-4</v>
      </c>
      <c r="U78" s="2">
        <v>0.66272938000000003</v>
      </c>
      <c r="V78">
        <v>293.895669</v>
      </c>
      <c r="W78">
        <f t="shared" si="23"/>
        <v>288.23426525668424</v>
      </c>
      <c r="X78">
        <f t="shared" si="13"/>
        <v>32.05149234482969</v>
      </c>
      <c r="Y78" s="20">
        <f t="shared" si="24"/>
        <v>3.7107515983482285E-4</v>
      </c>
    </row>
    <row r="79" spans="3:25" x14ac:dyDescent="0.25">
      <c r="C79" s="2">
        <v>0.68268508999999999</v>
      </c>
      <c r="D79">
        <v>233.926233</v>
      </c>
      <c r="E79">
        <f t="shared" si="14"/>
        <v>231.05359287121669</v>
      </c>
      <c r="F79">
        <f t="shared" si="15"/>
        <v>8.2520613094961508</v>
      </c>
      <c r="G79" s="20">
        <f t="shared" si="16"/>
        <v>1.5080112845393338E-4</v>
      </c>
      <c r="I79" s="2">
        <v>0.68054908999999997</v>
      </c>
      <c r="J79">
        <v>251.94701499999999</v>
      </c>
      <c r="K79">
        <f t="shared" si="17"/>
        <v>247.51318990722373</v>
      </c>
      <c r="L79">
        <f t="shared" si="18"/>
        <v>19.65880495333241</v>
      </c>
      <c r="M79" s="20">
        <f t="shared" si="19"/>
        <v>3.0969819855196308E-4</v>
      </c>
      <c r="O79" s="2">
        <v>0.67486349999999995</v>
      </c>
      <c r="P79">
        <v>272.71228500000001</v>
      </c>
      <c r="Q79">
        <f t="shared" si="20"/>
        <v>266.86350828202103</v>
      </c>
      <c r="R79">
        <f t="shared" si="21"/>
        <v>34.208189096772948</v>
      </c>
      <c r="S79" s="20">
        <f t="shared" si="22"/>
        <v>4.5996065074263207E-4</v>
      </c>
      <c r="U79" s="2">
        <v>0.66499143999999999</v>
      </c>
      <c r="V79">
        <v>294.82725699999997</v>
      </c>
      <c r="W79">
        <f t="shared" si="23"/>
        <v>288.80262989866395</v>
      </c>
      <c r="X79">
        <f t="shared" si="13"/>
        <v>36.296131710152487</v>
      </c>
      <c r="Y79" s="20">
        <f t="shared" si="24"/>
        <v>4.1756595106031525E-4</v>
      </c>
    </row>
    <row r="80" spans="3:25" x14ac:dyDescent="0.25">
      <c r="C80" s="2">
        <v>0.68582617000000001</v>
      </c>
      <c r="D80">
        <v>234.70979800000001</v>
      </c>
      <c r="E80">
        <f t="shared" si="14"/>
        <v>231.4295565092153</v>
      </c>
      <c r="F80">
        <f t="shared" si="15"/>
        <v>10.759984237865456</v>
      </c>
      <c r="G80" s="20">
        <f t="shared" si="16"/>
        <v>1.9532111544208803E-4</v>
      </c>
      <c r="I80" s="2">
        <v>0.68337270999999999</v>
      </c>
      <c r="J80">
        <v>252.60958600000001</v>
      </c>
      <c r="K80">
        <f t="shared" si="17"/>
        <v>247.94289716487887</v>
      </c>
      <c r="L80">
        <f t="shared" si="18"/>
        <v>21.777984683844259</v>
      </c>
      <c r="M80" s="20">
        <f t="shared" si="19"/>
        <v>3.4128565465800146E-4</v>
      </c>
      <c r="O80" s="2">
        <v>0.67765892999999999</v>
      </c>
      <c r="P80">
        <v>273.50671599999998</v>
      </c>
      <c r="Q80">
        <f t="shared" si="20"/>
        <v>267.38149063488322</v>
      </c>
      <c r="R80">
        <f t="shared" si="21"/>
        <v>37.518385773469774</v>
      </c>
      <c r="S80" s="20">
        <f t="shared" si="22"/>
        <v>5.0154297840615948E-4</v>
      </c>
      <c r="U80" s="2">
        <v>0.66725288000000005</v>
      </c>
      <c r="V80">
        <v>295.71800999999999</v>
      </c>
      <c r="W80">
        <f t="shared" si="23"/>
        <v>289.39236610576023</v>
      </c>
      <c r="X80">
        <f t="shared" si="13"/>
        <v>40.013770676732769</v>
      </c>
      <c r="Y80" s="20">
        <f t="shared" si="24"/>
        <v>4.5756619240152409E-4</v>
      </c>
    </row>
    <row r="81" spans="3:25" x14ac:dyDescent="0.25">
      <c r="C81" s="2">
        <v>0.68895693999999996</v>
      </c>
      <c r="D81">
        <v>235.43650299999999</v>
      </c>
      <c r="E81">
        <f t="shared" si="14"/>
        <v>231.84489067981684</v>
      </c>
      <c r="F81">
        <f t="shared" si="15"/>
        <v>12.899679058491357</v>
      </c>
      <c r="G81" s="20">
        <f t="shared" si="16"/>
        <v>2.3271871401637394E-4</v>
      </c>
      <c r="I81" s="2">
        <v>0.68623544000000003</v>
      </c>
      <c r="J81">
        <v>253.399295</v>
      </c>
      <c r="K81">
        <f t="shared" si="17"/>
        <v>248.4095267460485</v>
      </c>
      <c r="L81">
        <f t="shared" si="18"/>
        <v>24.89778722814216</v>
      </c>
      <c r="M81" s="20">
        <f t="shared" si="19"/>
        <v>3.8774833952180356E-4</v>
      </c>
      <c r="O81" s="2">
        <v>0.68002499999999999</v>
      </c>
      <c r="P81">
        <v>274.225416</v>
      </c>
      <c r="Q81">
        <f t="shared" si="20"/>
        <v>267.83869344697405</v>
      </c>
      <c r="R81">
        <f t="shared" si="21"/>
        <v>40.790224969330275</v>
      </c>
      <c r="S81" s="20">
        <f t="shared" si="22"/>
        <v>5.4242624268497166E-4</v>
      </c>
      <c r="U81" s="2">
        <v>0.66947564000000004</v>
      </c>
      <c r="V81">
        <v>296.69061699999997</v>
      </c>
      <c r="W81">
        <f t="shared" si="23"/>
        <v>289.99515481696807</v>
      </c>
      <c r="X81">
        <f t="shared" si="13"/>
        <v>44.82921384441039</v>
      </c>
      <c r="Y81" s="20">
        <f t="shared" si="24"/>
        <v>5.0927633907988257E-4</v>
      </c>
    </row>
    <row r="82" spans="3:25" x14ac:dyDescent="0.25">
      <c r="C82" s="2">
        <v>0.69179278</v>
      </c>
      <c r="D82">
        <v>236.127228</v>
      </c>
      <c r="E82">
        <f t="shared" si="14"/>
        <v>232.2612662002538</v>
      </c>
      <c r="F82">
        <f t="shared" si="15"/>
        <v>14.945660637096895</v>
      </c>
      <c r="G82" s="20">
        <f t="shared" si="16"/>
        <v>2.6805442395818284E-4</v>
      </c>
      <c r="I82" s="2">
        <v>0.68876009999999999</v>
      </c>
      <c r="J82">
        <v>254.00254100000001</v>
      </c>
      <c r="K82">
        <f t="shared" si="17"/>
        <v>248.85045796585533</v>
      </c>
      <c r="L82">
        <f t="shared" si="18"/>
        <v>26.543959590721464</v>
      </c>
      <c r="M82" s="20">
        <f t="shared" si="19"/>
        <v>4.114239647605469E-4</v>
      </c>
      <c r="O82" s="2">
        <v>0.68244738999999999</v>
      </c>
      <c r="P82">
        <v>274.88490000000002</v>
      </c>
      <c r="Q82">
        <f t="shared" si="20"/>
        <v>268.32703274523158</v>
      </c>
      <c r="R82">
        <f t="shared" si="21"/>
        <v>43.005622931164147</v>
      </c>
      <c r="S82" s="20">
        <f t="shared" si="22"/>
        <v>5.6914572113709119E-4</v>
      </c>
      <c r="U82" s="2">
        <v>0.67155045999999996</v>
      </c>
      <c r="V82">
        <v>297.61466000000001</v>
      </c>
      <c r="W82">
        <f t="shared" si="23"/>
        <v>290.58051029806325</v>
      </c>
      <c r="X82">
        <f t="shared" si="13"/>
        <v>49.479262029257143</v>
      </c>
      <c r="Y82" s="20">
        <f t="shared" si="24"/>
        <v>5.5861754721074836E-4</v>
      </c>
    </row>
    <row r="83" spans="3:25" x14ac:dyDescent="0.25">
      <c r="C83" s="2">
        <v>0.69464037999999995</v>
      </c>
      <c r="D83">
        <v>236.84622400000001</v>
      </c>
      <c r="E83">
        <f t="shared" si="14"/>
        <v>232.72292300067244</v>
      </c>
      <c r="F83">
        <f t="shared" si="15"/>
        <v>17.001611131055725</v>
      </c>
      <c r="G83" s="20">
        <f t="shared" si="16"/>
        <v>3.030799089413762E-4</v>
      </c>
      <c r="I83" s="2">
        <v>0.69153242999999998</v>
      </c>
      <c r="J83">
        <v>254.73386099999999</v>
      </c>
      <c r="K83">
        <f t="shared" si="17"/>
        <v>249.37044749367402</v>
      </c>
      <c r="L83">
        <f t="shared" si="18"/>
        <v>28.766204439839825</v>
      </c>
      <c r="M83" s="20">
        <f t="shared" si="19"/>
        <v>4.4331171293240175E-4</v>
      </c>
      <c r="O83" s="2">
        <v>0.68523460000000003</v>
      </c>
      <c r="P83">
        <v>275.70772499999998</v>
      </c>
      <c r="Q83">
        <f t="shared" si="20"/>
        <v>268.91752249950707</v>
      </c>
      <c r="R83">
        <f t="shared" si="21"/>
        <v>46.106849997700166</v>
      </c>
      <c r="S83" s="20">
        <f t="shared" si="22"/>
        <v>6.0655136306248046E-4</v>
      </c>
      <c r="U83" s="2">
        <v>0.6737725</v>
      </c>
      <c r="V83">
        <v>298.54026900000002</v>
      </c>
      <c r="W83">
        <f t="shared" si="23"/>
        <v>291.23391601303246</v>
      </c>
      <c r="X83">
        <f t="shared" si="13"/>
        <v>53.382793970169899</v>
      </c>
      <c r="Y83" s="20">
        <f t="shared" si="24"/>
        <v>5.9895674602549766E-4</v>
      </c>
    </row>
    <row r="84" spans="3:25" x14ac:dyDescent="0.25">
      <c r="C84" s="2">
        <v>0.69751006000000004</v>
      </c>
      <c r="D84">
        <v>237.528828</v>
      </c>
      <c r="E84">
        <f t="shared" si="14"/>
        <v>233.23769314514868</v>
      </c>
      <c r="F84">
        <f t="shared" si="15"/>
        <v>18.413838342519874</v>
      </c>
      <c r="G84" s="20">
        <f t="shared" si="16"/>
        <v>3.2637108430571594E-4</v>
      </c>
      <c r="I84" s="2">
        <v>0.69436328000000003</v>
      </c>
      <c r="J84">
        <v>255.50389699999999</v>
      </c>
      <c r="K84">
        <f t="shared" si="17"/>
        <v>249.94472930542781</v>
      </c>
      <c r="L84">
        <f t="shared" si="18"/>
        <v>30.904345456374983</v>
      </c>
      <c r="M84" s="20">
        <f t="shared" si="19"/>
        <v>4.7339590066231664E-4</v>
      </c>
      <c r="O84" s="2">
        <v>0.68757480999999998</v>
      </c>
      <c r="P84">
        <v>276.36594700000001</v>
      </c>
      <c r="Q84">
        <f t="shared" si="20"/>
        <v>269.43980911452337</v>
      </c>
      <c r="R84">
        <f t="shared" si="21"/>
        <v>47.971386008634752</v>
      </c>
      <c r="S84" s="20">
        <f t="shared" si="22"/>
        <v>6.2807745914806895E-4</v>
      </c>
      <c r="U84" s="2">
        <v>0.67588762000000002</v>
      </c>
      <c r="V84">
        <v>299.48819099999997</v>
      </c>
      <c r="W84">
        <f t="shared" si="23"/>
        <v>291.88356163440676</v>
      </c>
      <c r="X84">
        <f t="shared" si="13"/>
        <v>57.830387788042614</v>
      </c>
      <c r="Y84" s="20">
        <f t="shared" si="24"/>
        <v>6.4475794049731873E-4</v>
      </c>
    </row>
    <row r="85" spans="3:25" x14ac:dyDescent="0.25">
      <c r="C85" s="2">
        <v>0.69996992999999996</v>
      </c>
      <c r="D85">
        <v>238.24650600000001</v>
      </c>
      <c r="E85">
        <f t="shared" si="14"/>
        <v>233.72287773823444</v>
      </c>
      <c r="F85">
        <f t="shared" si="15"/>
        <v>20.463212650644156</v>
      </c>
      <c r="G85" s="20">
        <f t="shared" si="16"/>
        <v>3.6051283985647295E-4</v>
      </c>
      <c r="I85" s="2">
        <v>0.69726737999999999</v>
      </c>
      <c r="J85">
        <v>256.11186600000002</v>
      </c>
      <c r="K85">
        <f t="shared" si="17"/>
        <v>250.5847708030762</v>
      </c>
      <c r="L85">
        <f t="shared" si="18"/>
        <v>30.548781315858406</v>
      </c>
      <c r="M85" s="20">
        <f t="shared" si="19"/>
        <v>4.6573029483803498E-4</v>
      </c>
      <c r="O85" s="2">
        <v>0.68969325000000004</v>
      </c>
      <c r="P85">
        <v>277.00676900000002</v>
      </c>
      <c r="Q85">
        <f t="shared" si="20"/>
        <v>269.93575112291404</v>
      </c>
      <c r="R85">
        <f t="shared" si="21"/>
        <v>49.999293818069496</v>
      </c>
      <c r="S85" s="20">
        <f t="shared" si="22"/>
        <v>6.5160304786771972E-4</v>
      </c>
      <c r="U85" s="2">
        <v>0.67789547999999999</v>
      </c>
      <c r="V85">
        <v>300.43611299999998</v>
      </c>
      <c r="W85">
        <f t="shared" si="23"/>
        <v>292.52729895441684</v>
      </c>
      <c r="X85">
        <f t="shared" si="13"/>
        <v>62.549339607613184</v>
      </c>
      <c r="Y85" s="20">
        <f t="shared" si="24"/>
        <v>6.9297642434294651E-4</v>
      </c>
    </row>
    <row r="86" spans="3:25" x14ac:dyDescent="0.25">
      <c r="C86" s="2">
        <v>0.70226971000000005</v>
      </c>
      <c r="D86">
        <v>238.88183000000001</v>
      </c>
      <c r="E86">
        <f t="shared" si="14"/>
        <v>234.21672459356421</v>
      </c>
      <c r="F86">
        <f t="shared" si="15"/>
        <v>21.763208453156523</v>
      </c>
      <c r="G86" s="20">
        <f t="shared" si="16"/>
        <v>3.8137892220205466E-4</v>
      </c>
      <c r="I86" s="2">
        <v>0.70005061999999996</v>
      </c>
      <c r="J86">
        <v>256.749236</v>
      </c>
      <c r="K86">
        <f t="shared" si="17"/>
        <v>251.25201378188547</v>
      </c>
      <c r="L86">
        <f t="shared" si="18"/>
        <v>30.219452115332032</v>
      </c>
      <c r="M86" s="20">
        <f t="shared" si="19"/>
        <v>4.5842497114005333E-4</v>
      </c>
      <c r="O86" s="2">
        <v>0.69255164000000002</v>
      </c>
      <c r="P86">
        <v>277.83490799999998</v>
      </c>
      <c r="Q86">
        <f t="shared" si="20"/>
        <v>270.643484878339</v>
      </c>
      <c r="R86">
        <f t="shared" si="21"/>
        <v>51.716566514760288</v>
      </c>
      <c r="S86" s="20">
        <f t="shared" si="22"/>
        <v>6.6997108939176743E-4</v>
      </c>
      <c r="U86" s="2">
        <v>0.68030478000000005</v>
      </c>
      <c r="V86">
        <v>301.37076400000001</v>
      </c>
      <c r="W86">
        <f t="shared" si="23"/>
        <v>293.33734212117832</v>
      </c>
      <c r="X86">
        <f t="shared" si="13"/>
        <v>64.535867083130924</v>
      </c>
      <c r="Y86" s="20">
        <f t="shared" si="24"/>
        <v>7.1055698213587273E-4</v>
      </c>
    </row>
    <row r="87" spans="3:25" x14ac:dyDescent="0.25">
      <c r="C87" s="2">
        <v>0.70493545999999996</v>
      </c>
      <c r="D87">
        <v>239.57748100000001</v>
      </c>
      <c r="E87">
        <f t="shared" si="14"/>
        <v>234.84221243575178</v>
      </c>
      <c r="F87">
        <f t="shared" si="15"/>
        <v>22.422768375557492</v>
      </c>
      <c r="G87" s="20">
        <f t="shared" si="16"/>
        <v>3.9065846761013556E-4</v>
      </c>
      <c r="I87" s="2">
        <v>0.70314750000000004</v>
      </c>
      <c r="J87">
        <v>257.67349400000001</v>
      </c>
      <c r="K87">
        <f t="shared" si="17"/>
        <v>252.06323553359269</v>
      </c>
      <c r="L87">
        <f t="shared" si="18"/>
        <v>31.475000059894974</v>
      </c>
      <c r="M87" s="20">
        <f t="shared" si="19"/>
        <v>4.7405228765960852E-4</v>
      </c>
      <c r="O87" s="2">
        <v>0.69495697000000001</v>
      </c>
      <c r="P87">
        <v>278.50903</v>
      </c>
      <c r="Q87">
        <f t="shared" si="20"/>
        <v>271.27686716004331</v>
      </c>
      <c r="R87">
        <f t="shared" si="21"/>
        <v>52.304179343650361</v>
      </c>
      <c r="S87" s="20">
        <f t="shared" si="22"/>
        <v>6.7430725280319024E-4</v>
      </c>
      <c r="U87" s="2">
        <v>0.68246088000000005</v>
      </c>
      <c r="V87">
        <v>302.38708500000001</v>
      </c>
      <c r="W87">
        <f t="shared" si="23"/>
        <v>294.09979481239458</v>
      </c>
      <c r="X87">
        <f t="shared" si="13"/>
        <v>68.679178653581332</v>
      </c>
      <c r="Y87" s="20">
        <f t="shared" si="24"/>
        <v>7.5110147672156208E-4</v>
      </c>
    </row>
    <row r="88" spans="3:25" x14ac:dyDescent="0.25">
      <c r="C88" s="2">
        <v>0.70770279999999997</v>
      </c>
      <c r="D88">
        <v>240.271086</v>
      </c>
      <c r="E88">
        <f t="shared" si="14"/>
        <v>235.55723501271939</v>
      </c>
      <c r="F88">
        <f t="shared" si="15"/>
        <v>22.220391130286366</v>
      </c>
      <c r="G88" s="20">
        <f t="shared" si="16"/>
        <v>3.8490067840113516E-4</v>
      </c>
      <c r="I88" s="2">
        <v>0.70586603000000003</v>
      </c>
      <c r="J88">
        <v>258.39326199999999</v>
      </c>
      <c r="K88">
        <f t="shared" si="17"/>
        <v>252.84120608600165</v>
      </c>
      <c r="L88">
        <f t="shared" si="18"/>
        <v>30.825324872163996</v>
      </c>
      <c r="M88" s="20">
        <f t="shared" si="19"/>
        <v>4.6168449880046314E-4</v>
      </c>
      <c r="O88" s="2">
        <v>0.69776680999999996</v>
      </c>
      <c r="P88">
        <v>279.370653</v>
      </c>
      <c r="Q88">
        <f t="shared" si="20"/>
        <v>272.06522302818593</v>
      </c>
      <c r="R88">
        <f t="shared" si="21"/>
        <v>53.369307073079447</v>
      </c>
      <c r="S88" s="20">
        <f t="shared" si="22"/>
        <v>6.8380141993715574E-4</v>
      </c>
      <c r="U88" s="2">
        <v>0.68497847000000001</v>
      </c>
      <c r="V88">
        <v>303.38856900000002</v>
      </c>
      <c r="W88">
        <f t="shared" si="23"/>
        <v>295.03866098958201</v>
      </c>
      <c r="X88">
        <f t="shared" si="13"/>
        <v>69.720963782442766</v>
      </c>
      <c r="Y88" s="20">
        <f t="shared" si="24"/>
        <v>7.5746915902483072E-4</v>
      </c>
    </row>
    <row r="89" spans="3:25" x14ac:dyDescent="0.25">
      <c r="C89" s="2">
        <v>0.71082774000000004</v>
      </c>
      <c r="D89">
        <v>241.11266000000001</v>
      </c>
      <c r="E89">
        <f t="shared" si="14"/>
        <v>236.45282234726068</v>
      </c>
      <c r="F89">
        <f t="shared" si="15"/>
        <v>21.714086949887161</v>
      </c>
      <c r="G89" s="20">
        <f t="shared" si="16"/>
        <v>3.7350940680383319E-4</v>
      </c>
      <c r="I89" s="2">
        <v>0.70828716000000003</v>
      </c>
      <c r="J89">
        <v>259.10398300000003</v>
      </c>
      <c r="K89">
        <f t="shared" si="17"/>
        <v>253.5907598147852</v>
      </c>
      <c r="L89">
        <f t="shared" si="18"/>
        <v>30.395629889990317</v>
      </c>
      <c r="M89" s="20">
        <f t="shared" si="19"/>
        <v>4.5275470222918077E-4</v>
      </c>
      <c r="O89" s="2">
        <v>0.70100435999999999</v>
      </c>
      <c r="P89">
        <v>280.33279800000003</v>
      </c>
      <c r="Q89">
        <f t="shared" si="20"/>
        <v>273.04524173239258</v>
      </c>
      <c r="R89">
        <f t="shared" si="21"/>
        <v>53.108476353544518</v>
      </c>
      <c r="S89" s="20">
        <f t="shared" si="22"/>
        <v>6.7579662496825748E-4</v>
      </c>
      <c r="U89" s="2">
        <v>0.68749461999999995</v>
      </c>
      <c r="V89">
        <v>304.44726800000001</v>
      </c>
      <c r="W89">
        <f t="shared" si="23"/>
        <v>296.03351232521663</v>
      </c>
      <c r="X89">
        <f t="shared" si="13"/>
        <v>70.791284554949428</v>
      </c>
      <c r="Y89" s="20">
        <f t="shared" si="24"/>
        <v>7.6375775071449523E-4</v>
      </c>
    </row>
    <row r="90" spans="3:25" x14ac:dyDescent="0.25">
      <c r="C90" s="2">
        <v>0.71371825</v>
      </c>
      <c r="D90">
        <v>241.92054300000001</v>
      </c>
      <c r="E90">
        <f t="shared" si="14"/>
        <v>237.37230593315411</v>
      </c>
      <c r="F90">
        <f t="shared" si="15"/>
        <v>20.686460416230993</v>
      </c>
      <c r="G90" s="20">
        <f t="shared" si="16"/>
        <v>3.5346033869587142E-4</v>
      </c>
      <c r="I90" s="2">
        <v>0.7111343</v>
      </c>
      <c r="J90">
        <v>259.91723200000001</v>
      </c>
      <c r="K90">
        <f t="shared" si="17"/>
        <v>254.54647613462043</v>
      </c>
      <c r="L90">
        <f t="shared" si="18"/>
        <v>28.845018565509147</v>
      </c>
      <c r="M90" s="20">
        <f t="shared" si="19"/>
        <v>4.269732588211206E-4</v>
      </c>
      <c r="O90" s="2">
        <v>0.70412558999999997</v>
      </c>
      <c r="P90">
        <v>281.28555799999998</v>
      </c>
      <c r="Q90">
        <f t="shared" si="20"/>
        <v>274.07072431789197</v>
      </c>
      <c r="R90">
        <f t="shared" si="21"/>
        <v>52.053825060480193</v>
      </c>
      <c r="S90" s="20">
        <f t="shared" si="22"/>
        <v>6.5789680687923979E-4</v>
      </c>
      <c r="U90" s="2">
        <v>0.68980005</v>
      </c>
      <c r="V90">
        <v>305.301965</v>
      </c>
      <c r="W90">
        <f t="shared" si="23"/>
        <v>296.99859761290293</v>
      </c>
      <c r="X90">
        <f t="shared" si="13"/>
        <v>68.945909965107205</v>
      </c>
      <c r="Y90" s="20">
        <f t="shared" si="24"/>
        <v>7.3968925295684533E-4</v>
      </c>
    </row>
    <row r="91" spans="3:25" x14ac:dyDescent="0.25">
      <c r="C91" s="2">
        <v>0.71639646999999995</v>
      </c>
      <c r="D91">
        <v>242.66986399999999</v>
      </c>
      <c r="E91">
        <f t="shared" si="14"/>
        <v>238.30932543748776</v>
      </c>
      <c r="F91">
        <f t="shared" si="15"/>
        <v>19.014296555156246</v>
      </c>
      <c r="G91" s="20">
        <f t="shared" si="16"/>
        <v>3.2288552024782152E-4</v>
      </c>
      <c r="I91" s="2">
        <v>0.71371319</v>
      </c>
      <c r="J91">
        <v>260.71129100000002</v>
      </c>
      <c r="K91">
        <f t="shared" si="17"/>
        <v>255.48711696563774</v>
      </c>
      <c r="L91">
        <f t="shared" si="18"/>
        <v>27.291994341305038</v>
      </c>
      <c r="M91" s="20">
        <f t="shared" si="19"/>
        <v>4.0152777494467857E-4</v>
      </c>
      <c r="O91" s="2">
        <v>0.70649125000000002</v>
      </c>
      <c r="P91">
        <v>281.99125299999997</v>
      </c>
      <c r="Q91">
        <f t="shared" si="20"/>
        <v>274.90598581765903</v>
      </c>
      <c r="R91">
        <f t="shared" si="21"/>
        <v>50.201011045157557</v>
      </c>
      <c r="S91" s="20">
        <f t="shared" si="22"/>
        <v>6.3130784961673429E-4</v>
      </c>
      <c r="U91" s="2">
        <v>0.69210221000000005</v>
      </c>
      <c r="V91">
        <v>306.243967</v>
      </c>
      <c r="W91">
        <f t="shared" si="23"/>
        <v>298.01721439058758</v>
      </c>
      <c r="X91">
        <f t="shared" si="13"/>
        <v>67.679458496473984</v>
      </c>
      <c r="Y91" s="20">
        <f t="shared" si="24"/>
        <v>7.2164198347420493E-4</v>
      </c>
    </row>
    <row r="92" spans="3:25" x14ac:dyDescent="0.25">
      <c r="C92" s="2">
        <v>0.71909730999999999</v>
      </c>
      <c r="D92">
        <v>243.41815800000001</v>
      </c>
      <c r="E92">
        <f t="shared" si="14"/>
        <v>239.34382743187885</v>
      </c>
      <c r="F92">
        <f t="shared" si="15"/>
        <v>16.600169578326454</v>
      </c>
      <c r="G92" s="20">
        <f t="shared" si="16"/>
        <v>2.8016029187057177E-4</v>
      </c>
      <c r="I92" s="2">
        <v>0.71614712999999997</v>
      </c>
      <c r="J92">
        <v>261.46570300000002</v>
      </c>
      <c r="K92">
        <f t="shared" si="17"/>
        <v>256.44541248722771</v>
      </c>
      <c r="L92">
        <f t="shared" si="18"/>
        <v>25.203316832631618</v>
      </c>
      <c r="M92" s="20">
        <f t="shared" si="19"/>
        <v>3.6866188534663617E-4</v>
      </c>
      <c r="O92" s="2">
        <v>0.70926104999999995</v>
      </c>
      <c r="P92">
        <v>282.846205</v>
      </c>
      <c r="Q92">
        <f t="shared" si="20"/>
        <v>275.95325087675269</v>
      </c>
      <c r="R92">
        <f t="shared" si="21"/>
        <v>47.512816545192052</v>
      </c>
      <c r="S92" s="20">
        <f t="shared" si="22"/>
        <v>5.9389553994910235E-4</v>
      </c>
      <c r="U92" s="2">
        <v>0.69451076</v>
      </c>
      <c r="V92">
        <v>307.129411</v>
      </c>
      <c r="W92">
        <f t="shared" si="23"/>
        <v>299.1457834447362</v>
      </c>
      <c r="X92">
        <f t="shared" si="13"/>
        <v>63.738308941167574</v>
      </c>
      <c r="Y92" s="20">
        <f t="shared" si="24"/>
        <v>6.7570591884138327E-4</v>
      </c>
    </row>
    <row r="93" spans="3:25" x14ac:dyDescent="0.25">
      <c r="C93" s="2">
        <v>0.72190573999999996</v>
      </c>
      <c r="D93">
        <v>244.18743799999999</v>
      </c>
      <c r="E93">
        <f t="shared" si="14"/>
        <v>240.52228283190621</v>
      </c>
      <c r="F93">
        <f t="shared" si="15"/>
        <v>13.433362406204514</v>
      </c>
      <c r="G93" s="20">
        <f t="shared" si="16"/>
        <v>2.2528801823779268E-4</v>
      </c>
      <c r="I93" s="2">
        <v>0.71888297999999995</v>
      </c>
      <c r="J93">
        <v>262.28159099999999</v>
      </c>
      <c r="K93">
        <f t="shared" si="17"/>
        <v>257.61045835494525</v>
      </c>
      <c r="L93">
        <f t="shared" si="18"/>
        <v>21.819480187696094</v>
      </c>
      <c r="M93" s="20">
        <f t="shared" si="19"/>
        <v>3.171821810776822E-4</v>
      </c>
      <c r="O93" s="2">
        <v>0.71221864000000001</v>
      </c>
      <c r="P93">
        <v>283.74457999999998</v>
      </c>
      <c r="Q93">
        <f t="shared" si="20"/>
        <v>277.16105535321753</v>
      </c>
      <c r="R93">
        <f t="shared" si="21"/>
        <v>43.342796774791985</v>
      </c>
      <c r="S93" s="20">
        <f t="shared" si="22"/>
        <v>5.3834636193689364E-4</v>
      </c>
      <c r="U93" s="2">
        <v>0.69691859</v>
      </c>
      <c r="V93">
        <v>307.96707800000001</v>
      </c>
      <c r="W93">
        <f t="shared" si="23"/>
        <v>300.34275178899975</v>
      </c>
      <c r="X93">
        <f t="shared" si="13"/>
        <v>58.130350171745675</v>
      </c>
      <c r="Y93" s="20">
        <f t="shared" si="24"/>
        <v>6.129066793038305E-4</v>
      </c>
    </row>
    <row r="94" spans="3:25" x14ac:dyDescent="0.25">
      <c r="C94" s="2">
        <v>0.72443444999999995</v>
      </c>
      <c r="D94">
        <v>244.908725</v>
      </c>
      <c r="E94">
        <f t="shared" si="14"/>
        <v>241.67951275223498</v>
      </c>
      <c r="F94">
        <f t="shared" si="15"/>
        <v>10.42781174111561</v>
      </c>
      <c r="G94" s="20">
        <f t="shared" si="16"/>
        <v>1.7385399198741028E-4</v>
      </c>
      <c r="I94" s="2">
        <v>0.72205308000000001</v>
      </c>
      <c r="J94">
        <v>263.25551100000001</v>
      </c>
      <c r="K94">
        <f t="shared" si="17"/>
        <v>259.08583009366316</v>
      </c>
      <c r="L94">
        <f t="shared" si="18"/>
        <v>17.386238860670097</v>
      </c>
      <c r="M94" s="20">
        <f t="shared" si="19"/>
        <v>2.5087113744617017E-4</v>
      </c>
      <c r="O94" s="2">
        <v>0.71508068000000002</v>
      </c>
      <c r="P94">
        <v>284.53296599999999</v>
      </c>
      <c r="Q94">
        <f t="shared" si="20"/>
        <v>278.42549373303973</v>
      </c>
      <c r="R94">
        <f t="shared" si="21"/>
        <v>37.301217491688675</v>
      </c>
      <c r="S94" s="20">
        <f t="shared" si="22"/>
        <v>4.6074202330135676E-4</v>
      </c>
      <c r="U94" s="2">
        <v>0.69921944000000003</v>
      </c>
      <c r="V94">
        <v>308.823666</v>
      </c>
      <c r="W94">
        <f t="shared" si="23"/>
        <v>301.55507100332198</v>
      </c>
      <c r="X94">
        <f t="shared" si="13"/>
        <v>52.832473225732727</v>
      </c>
      <c r="Y94" s="20">
        <f t="shared" si="24"/>
        <v>5.5396176892850361E-4</v>
      </c>
    </row>
    <row r="95" spans="3:25" x14ac:dyDescent="0.25">
      <c r="C95" s="2">
        <v>0.72709604999999999</v>
      </c>
      <c r="D95">
        <v>245.76422199999999</v>
      </c>
      <c r="E95">
        <f t="shared" si="14"/>
        <v>243.00286338165381</v>
      </c>
      <c r="F95">
        <f t="shared" si="15"/>
        <v>7.6251014191147197</v>
      </c>
      <c r="G95" s="20">
        <f t="shared" si="16"/>
        <v>1.2624329058844104E-4</v>
      </c>
      <c r="I95" s="2">
        <v>0.72505940000000002</v>
      </c>
      <c r="J95">
        <v>264.13176700000002</v>
      </c>
      <c r="K95">
        <f t="shared" si="17"/>
        <v>260.61934072630703</v>
      </c>
      <c r="L95">
        <f t="shared" si="18"/>
        <v>12.337138328128859</v>
      </c>
      <c r="M95" s="20">
        <f t="shared" si="19"/>
        <v>1.7683700902209885E-4</v>
      </c>
      <c r="O95" s="2">
        <v>0.71793660000000004</v>
      </c>
      <c r="P95">
        <v>285.43304899999998</v>
      </c>
      <c r="Q95">
        <f t="shared" si="20"/>
        <v>279.78887817476067</v>
      </c>
      <c r="R95">
        <f t="shared" si="21"/>
        <v>31.856664304482639</v>
      </c>
      <c r="S95" s="20">
        <f t="shared" si="22"/>
        <v>3.9101353039960364E-4</v>
      </c>
      <c r="U95" s="2">
        <v>0.70141145999999999</v>
      </c>
      <c r="V95">
        <v>309.57705299999998</v>
      </c>
      <c r="W95">
        <f t="shared" si="23"/>
        <v>302.77627943625146</v>
      </c>
      <c r="X95">
        <f t="shared" si="13"/>
        <v>46.250521065380759</v>
      </c>
      <c r="Y95" s="20">
        <f t="shared" si="24"/>
        <v>4.8259087578211705E-4</v>
      </c>
    </row>
    <row r="96" spans="3:25" x14ac:dyDescent="0.25">
      <c r="C96" s="2">
        <v>0.72963749</v>
      </c>
      <c r="D96">
        <v>246.65898899999999</v>
      </c>
      <c r="E96">
        <f t="shared" si="14"/>
        <v>244.37385745826742</v>
      </c>
      <c r="F96">
        <f t="shared" si="15"/>
        <v>5.2218261630210625</v>
      </c>
      <c r="G96" s="20">
        <f t="shared" si="16"/>
        <v>8.5827905762241214E-5</v>
      </c>
      <c r="I96" s="2">
        <v>0.72786947999999996</v>
      </c>
      <c r="J96">
        <v>265.00938300000001</v>
      </c>
      <c r="K96">
        <f t="shared" si="17"/>
        <v>262.18023611591553</v>
      </c>
      <c r="L96">
        <f t="shared" si="18"/>
        <v>8.0040720917249217</v>
      </c>
      <c r="M96" s="20">
        <f t="shared" si="19"/>
        <v>1.139694597751115E-4</v>
      </c>
      <c r="O96" s="2">
        <v>0.72083438</v>
      </c>
      <c r="P96">
        <v>286.27031899999997</v>
      </c>
      <c r="Q96">
        <f t="shared" si="20"/>
        <v>281.28434301576578</v>
      </c>
      <c r="R96">
        <f t="shared" si="21"/>
        <v>24.859956515360071</v>
      </c>
      <c r="S96" s="20">
        <f t="shared" si="22"/>
        <v>3.0335259940675227E-4</v>
      </c>
      <c r="U96" s="2">
        <v>0.70387078999999997</v>
      </c>
      <c r="V96">
        <v>310.41931399999999</v>
      </c>
      <c r="W96">
        <f t="shared" si="23"/>
        <v>304.2280932354098</v>
      </c>
      <c r="X96">
        <f t="shared" si="13"/>
        <v>38.331214555892672</v>
      </c>
      <c r="Y96" s="20">
        <f t="shared" si="24"/>
        <v>3.9779114452721587E-4</v>
      </c>
    </row>
    <row r="97" spans="3:25" x14ac:dyDescent="0.25">
      <c r="C97" s="2">
        <v>0.73255477999999996</v>
      </c>
      <c r="D97">
        <v>247.53367900000001</v>
      </c>
      <c r="E97">
        <f t="shared" si="14"/>
        <v>246.08554268487018</v>
      </c>
      <c r="F97">
        <f t="shared" si="15"/>
        <v>2.0970987871978015</v>
      </c>
      <c r="G97" s="20">
        <f t="shared" si="16"/>
        <v>3.4225538958440464E-5</v>
      </c>
      <c r="I97" s="2">
        <v>0.73008810999999996</v>
      </c>
      <c r="J97">
        <v>265.71208999999999</v>
      </c>
      <c r="K97">
        <f t="shared" si="17"/>
        <v>263.50545127333561</v>
      </c>
      <c r="L97">
        <f t="shared" si="18"/>
        <v>4.8692544700149964</v>
      </c>
      <c r="M97" s="20">
        <f t="shared" si="19"/>
        <v>6.8966762714086621E-5</v>
      </c>
      <c r="O97" s="2">
        <v>0.72360460999999998</v>
      </c>
      <c r="P97">
        <v>287.15302800000001</v>
      </c>
      <c r="Q97">
        <f t="shared" si="20"/>
        <v>282.82760137293599</v>
      </c>
      <c r="R97">
        <f t="shared" si="21"/>
        <v>18.709315506114415</v>
      </c>
      <c r="S97" s="20">
        <f t="shared" si="22"/>
        <v>2.2689822494009474E-4</v>
      </c>
      <c r="U97" s="2">
        <v>0.70631113999999995</v>
      </c>
      <c r="V97">
        <v>311.374503</v>
      </c>
      <c r="W97">
        <f t="shared" si="23"/>
        <v>305.75931080556882</v>
      </c>
      <c r="X97">
        <f t="shared" si="13"/>
        <v>31.530383380400941</v>
      </c>
      <c r="Y97" s="20">
        <f t="shared" si="24"/>
        <v>3.2520944984115301E-4</v>
      </c>
    </row>
    <row r="98" spans="3:25" x14ac:dyDescent="0.25">
      <c r="C98" s="2">
        <v>0.73500195000000001</v>
      </c>
      <c r="D98">
        <v>248.33275699999999</v>
      </c>
      <c r="E98">
        <f t="shared" si="14"/>
        <v>247.64223160719092</v>
      </c>
      <c r="F98">
        <f t="shared" si="15"/>
        <v>0.47682531811411277</v>
      </c>
      <c r="G98" s="20">
        <f t="shared" si="16"/>
        <v>7.7319900585271094E-6</v>
      </c>
      <c r="I98" s="2">
        <v>0.73275020000000002</v>
      </c>
      <c r="J98">
        <v>266.53716600000001</v>
      </c>
      <c r="K98">
        <f t="shared" si="17"/>
        <v>265.21038792944398</v>
      </c>
      <c r="L98">
        <f t="shared" si="18"/>
        <v>1.7603400485083851</v>
      </c>
      <c r="M98" s="20">
        <f t="shared" si="19"/>
        <v>2.4778842663284805E-5</v>
      </c>
      <c r="O98" s="2">
        <v>0.72615943999999999</v>
      </c>
      <c r="P98">
        <v>287.97871600000002</v>
      </c>
      <c r="Q98">
        <f t="shared" si="20"/>
        <v>284.35628694261868</v>
      </c>
      <c r="R98">
        <f t="shared" si="21"/>
        <v>13.121992275760658</v>
      </c>
      <c r="S98" s="20">
        <f t="shared" si="22"/>
        <v>1.5822641775345035E-4</v>
      </c>
      <c r="U98" s="2">
        <v>0.70886612999999998</v>
      </c>
      <c r="V98">
        <v>312.21033199999999</v>
      </c>
      <c r="W98">
        <f t="shared" si="23"/>
        <v>307.46522875734593</v>
      </c>
      <c r="X98">
        <f t="shared" si="13"/>
        <v>22.516004783446149</v>
      </c>
      <c r="Y98" s="20">
        <f t="shared" si="24"/>
        <v>2.3099192070434894E-4</v>
      </c>
    </row>
    <row r="99" spans="3:25" x14ac:dyDescent="0.25">
      <c r="C99" s="2">
        <v>0.73755645999999997</v>
      </c>
      <c r="D99">
        <v>249.13721100000001</v>
      </c>
      <c r="E99">
        <f t="shared" si="14"/>
        <v>249.39197663901854</v>
      </c>
      <c r="F99">
        <f t="shared" si="15"/>
        <v>6.4905530824519705E-2</v>
      </c>
      <c r="G99" s="20">
        <f t="shared" si="16"/>
        <v>1.0456937429505634E-6</v>
      </c>
      <c r="I99" s="2">
        <v>0.73526550999999996</v>
      </c>
      <c r="J99">
        <v>267.38960100000003</v>
      </c>
      <c r="K99">
        <f t="shared" si="17"/>
        <v>266.94308490980853</v>
      </c>
      <c r="L99">
        <f t="shared" si="18"/>
        <v>0.19937661879989857</v>
      </c>
      <c r="M99" s="20">
        <f t="shared" si="19"/>
        <v>2.7885934324854945E-6</v>
      </c>
      <c r="O99" s="2">
        <v>0.72895593999999997</v>
      </c>
      <c r="P99">
        <v>288.842938</v>
      </c>
      <c r="Q99">
        <f t="shared" si="20"/>
        <v>286.15339428722388</v>
      </c>
      <c r="R99">
        <f t="shared" si="21"/>
        <v>7.2336453829336014</v>
      </c>
      <c r="S99" s="20">
        <f t="shared" si="22"/>
        <v>8.6702916560590389E-5</v>
      </c>
      <c r="U99" s="2">
        <v>0.71138301999999998</v>
      </c>
      <c r="V99">
        <v>313.16587600000003</v>
      </c>
      <c r="W99">
        <f t="shared" si="23"/>
        <v>309.25478781557581</v>
      </c>
      <c r="X99">
        <f t="shared" ref="X99:X115" si="25">(W99-V99)^2</f>
        <v>15.296610786342709</v>
      </c>
      <c r="Y99" s="20">
        <f t="shared" si="24"/>
        <v>1.5597189546155864E-4</v>
      </c>
    </row>
    <row r="100" spans="3:25" x14ac:dyDescent="0.25">
      <c r="C100" s="2">
        <v>0.73988273000000004</v>
      </c>
      <c r="D100">
        <v>249.86407800000001</v>
      </c>
      <c r="E100">
        <f t="shared" si="14"/>
        <v>251.10232835447931</v>
      </c>
      <c r="F100">
        <f t="shared" si="15"/>
        <v>1.5332639403681252</v>
      </c>
      <c r="G100" s="20">
        <f t="shared" si="16"/>
        <v>2.4558920567166208E-5</v>
      </c>
      <c r="I100" s="2">
        <v>0.73763301999999997</v>
      </c>
      <c r="J100">
        <v>268.20280500000001</v>
      </c>
      <c r="K100">
        <f t="shared" si="17"/>
        <v>268.68826431067271</v>
      </c>
      <c r="L100">
        <f t="shared" si="18"/>
        <v>0.23567074231880841</v>
      </c>
      <c r="M100" s="20">
        <f t="shared" si="19"/>
        <v>3.276265122330368E-6</v>
      </c>
      <c r="O100" s="2">
        <v>0.73192813000000001</v>
      </c>
      <c r="P100">
        <v>289.82120099999997</v>
      </c>
      <c r="Q100">
        <f t="shared" si="20"/>
        <v>288.21480546299915</v>
      </c>
      <c r="R100">
        <f t="shared" si="21"/>
        <v>2.5805066212961578</v>
      </c>
      <c r="S100" s="20">
        <f t="shared" si="22"/>
        <v>3.0721659694783751E-5</v>
      </c>
      <c r="U100" s="2">
        <v>0.71389977000000004</v>
      </c>
      <c r="V100">
        <v>314.11325299999999</v>
      </c>
      <c r="W100">
        <f t="shared" si="23"/>
        <v>311.1590013777286</v>
      </c>
      <c r="X100">
        <f t="shared" si="25"/>
        <v>8.7276026476931143</v>
      </c>
      <c r="Y100" s="20">
        <f t="shared" si="24"/>
        <v>8.8455011740927193E-5</v>
      </c>
    </row>
    <row r="101" spans="3:25" x14ac:dyDescent="0.25">
      <c r="C101" s="2">
        <v>0.74218187999999996</v>
      </c>
      <c r="D101">
        <v>250.609253</v>
      </c>
      <c r="E101">
        <f t="shared" si="14"/>
        <v>252.90798395679059</v>
      </c>
      <c r="F101">
        <f t="shared" si="15"/>
        <v>5.2841640117073929</v>
      </c>
      <c r="G101" s="20">
        <f t="shared" si="16"/>
        <v>8.4136043406216794E-5</v>
      </c>
      <c r="I101" s="2">
        <v>0.74006519000000004</v>
      </c>
      <c r="J101">
        <v>268.96584000000001</v>
      </c>
      <c r="K101">
        <f t="shared" si="17"/>
        <v>270.60277294680043</v>
      </c>
      <c r="L101">
        <f t="shared" si="18"/>
        <v>2.6795494723206867</v>
      </c>
      <c r="M101" s="20">
        <f t="shared" si="19"/>
        <v>3.7039705749979903E-5</v>
      </c>
      <c r="O101" s="2">
        <v>0.73473670999999996</v>
      </c>
      <c r="P101">
        <v>290.60033700000002</v>
      </c>
      <c r="Q101">
        <f t="shared" si="20"/>
        <v>290.31572998959115</v>
      </c>
      <c r="R101">
        <f t="shared" si="21"/>
        <v>8.100115037387845E-2</v>
      </c>
      <c r="S101" s="20">
        <f t="shared" si="22"/>
        <v>9.5917744885814242E-7</v>
      </c>
      <c r="U101" s="2">
        <v>0.71656397999999999</v>
      </c>
      <c r="V101">
        <v>315.07696499999997</v>
      </c>
      <c r="W101">
        <f t="shared" si="23"/>
        <v>313.30722554154579</v>
      </c>
      <c r="X101">
        <f t="shared" si="25"/>
        <v>3.1319777508097033</v>
      </c>
      <c r="Y101" s="20">
        <f t="shared" si="24"/>
        <v>3.1548982800959352E-5</v>
      </c>
    </row>
    <row r="102" spans="3:25" x14ac:dyDescent="0.25">
      <c r="C102" s="2">
        <v>0.74462905000000001</v>
      </c>
      <c r="D102">
        <v>251.408331</v>
      </c>
      <c r="E102">
        <f t="shared" si="14"/>
        <v>254.96206051655295</v>
      </c>
      <c r="F102">
        <f t="shared" si="15"/>
        <v>12.628993476819653</v>
      </c>
      <c r="G102" s="20">
        <f t="shared" si="16"/>
        <v>1.9980640645514484E-4</v>
      </c>
      <c r="I102" s="2">
        <v>0.74221956</v>
      </c>
      <c r="J102">
        <v>269.74375099999997</v>
      </c>
      <c r="K102">
        <f t="shared" si="17"/>
        <v>272.40675031393107</v>
      </c>
      <c r="L102">
        <f t="shared" si="18"/>
        <v>7.091565345997485</v>
      </c>
      <c r="M102" s="20">
        <f t="shared" si="19"/>
        <v>9.7462898796001217E-5</v>
      </c>
      <c r="O102" s="2">
        <v>0.73706408999999995</v>
      </c>
      <c r="P102">
        <v>291.40070700000001</v>
      </c>
      <c r="Q102">
        <f t="shared" si="20"/>
        <v>292.17624305532388</v>
      </c>
      <c r="R102">
        <f t="shared" si="21"/>
        <v>0.60145617310730692</v>
      </c>
      <c r="S102" s="20">
        <f t="shared" si="22"/>
        <v>7.0830903963262672E-6</v>
      </c>
      <c r="U102" s="2">
        <v>0.71922942000000001</v>
      </c>
      <c r="V102">
        <v>316.12234599999999</v>
      </c>
      <c r="W102">
        <f t="shared" si="23"/>
        <v>315.60074874008626</v>
      </c>
      <c r="X102">
        <f t="shared" si="25"/>
        <v>0.27206370154951443</v>
      </c>
      <c r="Y102" s="20">
        <f t="shared" si="24"/>
        <v>2.7224518661441776E-6</v>
      </c>
    </row>
    <row r="103" spans="3:25" x14ac:dyDescent="0.25">
      <c r="C103" s="2">
        <v>0.74707562999999999</v>
      </c>
      <c r="D103">
        <v>252.16854799999999</v>
      </c>
      <c r="E103">
        <f t="shared" si="14"/>
        <v>257.15865945799123</v>
      </c>
      <c r="F103">
        <f t="shared" si="15"/>
        <v>24.901212363175532</v>
      </c>
      <c r="G103" s="20">
        <f t="shared" si="16"/>
        <v>3.9159636928341154E-4</v>
      </c>
      <c r="I103" s="2">
        <v>0.74473553999999997</v>
      </c>
      <c r="J103">
        <v>270.640084</v>
      </c>
      <c r="K103">
        <f t="shared" si="17"/>
        <v>274.64854999242789</v>
      </c>
      <c r="L103">
        <f t="shared" si="18"/>
        <v>16.067799612450884</v>
      </c>
      <c r="M103" s="20">
        <f t="shared" si="19"/>
        <v>2.1936744030293025E-4</v>
      </c>
      <c r="O103" s="2">
        <v>0.73961913000000001</v>
      </c>
      <c r="P103">
        <v>292.239462</v>
      </c>
      <c r="Q103">
        <f t="shared" si="20"/>
        <v>294.35055369911618</v>
      </c>
      <c r="R103">
        <f t="shared" si="21"/>
        <v>4.4567081620772102</v>
      </c>
      <c r="S103" s="20">
        <f t="shared" si="22"/>
        <v>5.2183893214424244E-5</v>
      </c>
      <c r="U103" s="2">
        <v>0.72174563999999997</v>
      </c>
      <c r="V103">
        <v>317.03399200000001</v>
      </c>
      <c r="W103">
        <f t="shared" si="23"/>
        <v>317.9058779320552</v>
      </c>
      <c r="X103">
        <f t="shared" si="25"/>
        <v>0.76018507851575234</v>
      </c>
      <c r="Y103" s="20">
        <f t="shared" si="24"/>
        <v>7.5632365235100327E-6</v>
      </c>
    </row>
    <row r="104" spans="3:25" x14ac:dyDescent="0.25">
      <c r="C104" s="2">
        <v>0.74961831000000001</v>
      </c>
      <c r="D104">
        <v>253.02016399999999</v>
      </c>
      <c r="E104">
        <f t="shared" si="14"/>
        <v>259.60067889887148</v>
      </c>
      <c r="F104">
        <f t="shared" si="15"/>
        <v>43.303176334269587</v>
      </c>
      <c r="G104" s="20">
        <f t="shared" si="16"/>
        <v>6.7640917163672013E-4</v>
      </c>
      <c r="I104" s="2">
        <v>0.74740010999999995</v>
      </c>
      <c r="J104">
        <v>271.62829599999998</v>
      </c>
      <c r="K104">
        <f t="shared" si="17"/>
        <v>277.18936147321784</v>
      </c>
      <c r="L104">
        <f t="shared" si="18"/>
        <v>30.925449197415848</v>
      </c>
      <c r="M104" s="20">
        <f t="shared" si="19"/>
        <v>4.1914664877330809E-4</v>
      </c>
      <c r="O104" s="2">
        <v>0.74242969000000003</v>
      </c>
      <c r="P104">
        <v>293.14845400000002</v>
      </c>
      <c r="Q104">
        <f t="shared" si="20"/>
        <v>296.91041038884435</v>
      </c>
      <c r="R104">
        <f t="shared" si="21"/>
        <v>14.152315871566744</v>
      </c>
      <c r="S104" s="20">
        <f t="shared" si="22"/>
        <v>1.6468433744898581E-4</v>
      </c>
      <c r="U104" s="2">
        <v>0.72426243999999995</v>
      </c>
      <c r="V104">
        <v>317.98443200000003</v>
      </c>
      <c r="W104">
        <f t="shared" si="23"/>
        <v>320.35496862180611</v>
      </c>
      <c r="X104">
        <f t="shared" si="25"/>
        <v>5.6194438753237899</v>
      </c>
      <c r="Y104" s="20">
        <f t="shared" si="24"/>
        <v>5.557527517143863E-5</v>
      </c>
    </row>
    <row r="105" spans="3:25" x14ac:dyDescent="0.25">
      <c r="I105" s="2">
        <v>0.75017281000000002</v>
      </c>
      <c r="J105">
        <v>272.67313200000001</v>
      </c>
      <c r="K105">
        <f t="shared" si="17"/>
        <v>280.02495736627924</v>
      </c>
      <c r="L105">
        <f t="shared" si="18"/>
        <v>54.049336216266717</v>
      </c>
      <c r="M105" s="20">
        <f t="shared" si="19"/>
        <v>7.269518925343357E-4</v>
      </c>
      <c r="O105" s="2">
        <v>0.74494497999999998</v>
      </c>
      <c r="P105">
        <v>293.99986799999999</v>
      </c>
      <c r="Q105">
        <f t="shared" si="20"/>
        <v>299.35885645816603</v>
      </c>
      <c r="R105">
        <f t="shared" si="21"/>
        <v>28.718757294756816</v>
      </c>
      <c r="S105" s="20">
        <f t="shared" si="22"/>
        <v>3.3225488318577948E-4</v>
      </c>
      <c r="U105" s="2">
        <v>0.72678010000000004</v>
      </c>
      <c r="V105">
        <v>318.99101999999999</v>
      </c>
      <c r="W105">
        <f t="shared" si="23"/>
        <v>322.95588630642158</v>
      </c>
      <c r="X105">
        <f t="shared" si="25"/>
        <v>15.720164827797133</v>
      </c>
      <c r="Y105" s="20">
        <f t="shared" si="24"/>
        <v>1.544899315576152E-4</v>
      </c>
    </row>
    <row r="106" spans="3:25" x14ac:dyDescent="0.25">
      <c r="O106" s="2">
        <v>0.74760731999999996</v>
      </c>
      <c r="P106">
        <v>294.84148199999998</v>
      </c>
      <c r="Q106">
        <f t="shared" si="20"/>
        <v>302.12131614335192</v>
      </c>
      <c r="R106">
        <f t="shared" si="21"/>
        <v>52.995985154712585</v>
      </c>
      <c r="S106" s="20">
        <f t="shared" si="22"/>
        <v>6.096292535464913E-4</v>
      </c>
      <c r="U106" s="2">
        <v>0.7291512</v>
      </c>
      <c r="V106">
        <v>320.03844299999997</v>
      </c>
      <c r="W106">
        <f t="shared" si="23"/>
        <v>325.55035482211912</v>
      </c>
      <c r="X106">
        <f t="shared" si="25"/>
        <v>30.381171934816802</v>
      </c>
      <c r="Y106" s="20">
        <f t="shared" si="24"/>
        <v>2.9661985941220197E-4</v>
      </c>
    </row>
    <row r="107" spans="3:25" x14ac:dyDescent="0.25">
      <c r="O107" s="2">
        <v>0.74982565999999995</v>
      </c>
      <c r="P107">
        <v>295.52506399999999</v>
      </c>
      <c r="Q107">
        <f t="shared" si="20"/>
        <v>304.56383932020049</v>
      </c>
      <c r="R107">
        <f t="shared" si="21"/>
        <v>81.699459289065658</v>
      </c>
      <c r="S107" s="20">
        <f t="shared" si="22"/>
        <v>9.3547145968213969E-4</v>
      </c>
      <c r="U107" s="2">
        <v>0.73152172999999998</v>
      </c>
      <c r="V107">
        <v>321.04911499999997</v>
      </c>
      <c r="W107">
        <f t="shared" si="23"/>
        <v>328.29145421876416</v>
      </c>
      <c r="X107">
        <f t="shared" si="25"/>
        <v>52.45147735964985</v>
      </c>
      <c r="Y107" s="20">
        <f t="shared" si="24"/>
        <v>5.0887928336327648E-4</v>
      </c>
    </row>
    <row r="108" spans="3:25" x14ac:dyDescent="0.25">
      <c r="U108" s="2">
        <v>0.73389324</v>
      </c>
      <c r="V108">
        <v>322.12410199999999</v>
      </c>
      <c r="W108">
        <f t="shared" si="23"/>
        <v>331.18773274123043</v>
      </c>
      <c r="X108">
        <f t="shared" si="25"/>
        <v>82.149402213377456</v>
      </c>
      <c r="Y108" s="20">
        <f t="shared" si="24"/>
        <v>7.9169511602739237E-4</v>
      </c>
    </row>
    <row r="109" spans="3:25" x14ac:dyDescent="0.25">
      <c r="U109" s="2">
        <v>0.73626362999999995</v>
      </c>
      <c r="V109">
        <v>323.125585</v>
      </c>
      <c r="W109">
        <f t="shared" si="23"/>
        <v>334.24347908005541</v>
      </c>
      <c r="X109">
        <f t="shared" si="25"/>
        <v>123.60756877533107</v>
      </c>
      <c r="Y109" s="20">
        <f t="shared" si="24"/>
        <v>1.1838655174374922E-3</v>
      </c>
    </row>
    <row r="110" spans="3:25" x14ac:dyDescent="0.25">
      <c r="U110" s="2">
        <v>0.73848652999999997</v>
      </c>
      <c r="V110">
        <v>324.10738099999998</v>
      </c>
      <c r="W110">
        <f t="shared" si="23"/>
        <v>337.26143527246853</v>
      </c>
      <c r="X110">
        <f t="shared" si="25"/>
        <v>173.0291438030483</v>
      </c>
      <c r="Y110" s="20">
        <f t="shared" si="24"/>
        <v>1.6471813478765021E-3</v>
      </c>
    </row>
    <row r="111" spans="3:25" x14ac:dyDescent="0.25">
      <c r="U111" s="2">
        <v>0.74071030999999998</v>
      </c>
      <c r="V111">
        <v>325.146928</v>
      </c>
      <c r="W111">
        <f t="shared" si="23"/>
        <v>340.43416897633574</v>
      </c>
      <c r="X111">
        <f t="shared" si="25"/>
        <v>233.69973666855844</v>
      </c>
      <c r="Y111" s="20">
        <f t="shared" si="24"/>
        <v>2.2105427223101039E-3</v>
      </c>
    </row>
    <row r="112" spans="3:25" x14ac:dyDescent="0.25">
      <c r="U112" s="2">
        <v>0.74293328000000003</v>
      </c>
      <c r="V112">
        <v>326.13397400000002</v>
      </c>
      <c r="W112">
        <f t="shared" si="23"/>
        <v>343.7653071232902</v>
      </c>
      <c r="X112">
        <f t="shared" si="25"/>
        <v>310.86390770442932</v>
      </c>
      <c r="Y112" s="20">
        <f t="shared" si="24"/>
        <v>2.9226594704150613E-3</v>
      </c>
    </row>
    <row r="113" spans="21:25" x14ac:dyDescent="0.25">
      <c r="U113" s="2">
        <v>0.74500906</v>
      </c>
      <c r="V113">
        <v>327.12101899999999</v>
      </c>
      <c r="W113">
        <f t="shared" si="23"/>
        <v>347.02534309625588</v>
      </c>
      <c r="X113">
        <f t="shared" si="25"/>
        <v>396.18211772879289</v>
      </c>
      <c r="Y113" s="20">
        <f t="shared" si="24"/>
        <v>3.702354229447139E-3</v>
      </c>
    </row>
    <row r="114" spans="21:25" x14ac:dyDescent="0.25">
      <c r="U114" s="2">
        <v>0.74708485000000002</v>
      </c>
      <c r="V114">
        <v>328.10806500000001</v>
      </c>
      <c r="W114">
        <f t="shared" si="23"/>
        <v>350.43495939154917</v>
      </c>
      <c r="X114">
        <f t="shared" si="25"/>
        <v>498.49021317138937</v>
      </c>
      <c r="Y114" s="20">
        <f t="shared" si="24"/>
        <v>4.630446012562464E-3</v>
      </c>
    </row>
    <row r="115" spans="21:25" x14ac:dyDescent="0.25">
      <c r="U115" s="2">
        <v>0.74916192999999998</v>
      </c>
      <c r="V115">
        <v>329.18017300000002</v>
      </c>
      <c r="W115">
        <f t="shared" si="23"/>
        <v>354.00159436614126</v>
      </c>
      <c r="X115">
        <f t="shared" si="25"/>
        <v>616.10295863553267</v>
      </c>
      <c r="Y115" s="20">
        <f t="shared" si="24"/>
        <v>5.6857263828120896E-3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53694-DDAB-6748-98B6-058779FBDB2F}">
  <dimension ref="A1:BU99"/>
  <sheetViews>
    <sheetView topLeftCell="AS1" workbookViewId="0">
      <selection activeCell="BB31" sqref="BB31"/>
    </sheetView>
  </sheetViews>
  <sheetFormatPr baseColWidth="10" defaultRowHeight="15.75" x14ac:dyDescent="0.25"/>
  <cols>
    <col min="3" max="3" width="10.875" style="2"/>
    <col min="6" max="7" width="16.625" customWidth="1"/>
    <col min="8" max="8" width="6.375" customWidth="1"/>
    <col min="9" max="9" width="10.875" style="2"/>
    <col min="12" max="13" width="16.625" customWidth="1"/>
    <col min="14" max="14" width="5.625" customWidth="1"/>
    <col min="15" max="15" width="10.875" style="2"/>
    <col min="18" max="19" width="16.625" customWidth="1"/>
    <col min="20" max="20" width="6.375" customWidth="1"/>
    <col min="21" max="21" width="10.875" style="2"/>
    <col min="24" max="25" width="16.625" customWidth="1"/>
    <col min="26" max="26" width="5.625" customWidth="1"/>
    <col min="27" max="27" width="10.875" style="2"/>
    <col min="30" max="31" width="16.625" customWidth="1"/>
    <col min="32" max="32" width="6.375" customWidth="1"/>
    <col min="33" max="33" width="10.875" style="2"/>
    <col min="36" max="37" width="16.625" customWidth="1"/>
    <col min="38" max="38" width="5.625" customWidth="1"/>
    <col min="39" max="39" width="10.875" style="2"/>
    <col min="42" max="43" width="16.625" customWidth="1"/>
    <col min="44" max="44" width="6.375" customWidth="1"/>
    <col min="45" max="45" width="10.875" style="2"/>
    <col min="48" max="49" width="16.625" customWidth="1"/>
  </cols>
  <sheetData>
    <row r="1" spans="1:73" x14ac:dyDescent="0.25">
      <c r="A1" t="s">
        <v>25</v>
      </c>
      <c r="C1" t="s">
        <v>8</v>
      </c>
      <c r="D1">
        <v>0.2</v>
      </c>
      <c r="E1">
        <v>0.3</v>
      </c>
      <c r="F1">
        <f>_xlfn.XLOOKUP(D3+20,D3:D150,C3:C150,,-1,1)-BA8</f>
        <v>0.65995712067386703</v>
      </c>
      <c r="I1" t="s">
        <v>1</v>
      </c>
      <c r="J1">
        <v>0.3</v>
      </c>
      <c r="K1">
        <v>0.3</v>
      </c>
      <c r="L1">
        <f>_xlfn.XLOOKUP(J3+20,J3:J150,I3:I150,,-1,1)-BA9</f>
        <v>0.67493746691378986</v>
      </c>
      <c r="O1" t="s">
        <v>15</v>
      </c>
      <c r="P1">
        <v>0.35</v>
      </c>
      <c r="Q1">
        <v>0.3</v>
      </c>
      <c r="R1">
        <f>_xlfn.XLOOKUP(P3+20,P3:P150,O3:O150,,-1,1)-BA10</f>
        <v>0.68396135531710989</v>
      </c>
      <c r="U1" t="s">
        <v>2</v>
      </c>
      <c r="V1">
        <v>0.4</v>
      </c>
      <c r="W1">
        <v>0.3</v>
      </c>
      <c r="X1">
        <f>_xlfn.XLOOKUP(V3+20,V3:V150,U3:U150,,-1,1)-BA11</f>
        <v>0.70157454301691591</v>
      </c>
      <c r="AA1" t="s">
        <v>16</v>
      </c>
      <c r="AB1">
        <v>0.45</v>
      </c>
      <c r="AC1">
        <v>0.3</v>
      </c>
      <c r="AD1">
        <f>_xlfn.XLOOKUP(AB3+20,AB3:AB150,AA3:AA150,,-1,1)-BA12</f>
        <v>0.6940121664843274</v>
      </c>
      <c r="AG1" t="s">
        <v>3</v>
      </c>
      <c r="AH1">
        <v>0.5</v>
      </c>
      <c r="AI1">
        <v>0.3</v>
      </c>
      <c r="AJ1">
        <f>_xlfn.XLOOKUP(AH3+20,AH3:AH150,AG3:AG150,,-1,1)-BA13</f>
        <v>0.68287371223779647</v>
      </c>
      <c r="AM1" t="s">
        <v>26</v>
      </c>
      <c r="AN1">
        <v>0.55000000000000004</v>
      </c>
      <c r="AO1">
        <v>0.3</v>
      </c>
      <c r="AP1">
        <f>_xlfn.XLOOKUP(AN3+20,AN3:AN150,AM3:AM150,,-1,1)-BA14</f>
        <v>0.6570171888868922</v>
      </c>
      <c r="AS1" t="s">
        <v>27</v>
      </c>
      <c r="AT1">
        <v>0.6</v>
      </c>
      <c r="AU1">
        <v>0.3</v>
      </c>
      <c r="AV1">
        <f>_xlfn.XLOOKUP(AT3+20,AT3:AT150,AS3:AS150,,-1,1)-BA15</f>
        <v>0.61278581746757255</v>
      </c>
      <c r="AZ1" t="s">
        <v>32</v>
      </c>
    </row>
    <row r="2" spans="1:73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T2" s="1"/>
      <c r="U2" s="3" t="s">
        <v>4</v>
      </c>
      <c r="V2" s="1" t="s">
        <v>5</v>
      </c>
      <c r="W2" s="1" t="s">
        <v>36</v>
      </c>
      <c r="X2" s="1" t="s">
        <v>37</v>
      </c>
      <c r="Y2" s="1" t="s">
        <v>135</v>
      </c>
      <c r="Z2" s="1"/>
      <c r="AA2" s="3" t="s">
        <v>4</v>
      </c>
      <c r="AB2" s="1" t="s">
        <v>5</v>
      </c>
      <c r="AC2" s="1" t="s">
        <v>36</v>
      </c>
      <c r="AD2" s="1" t="s">
        <v>37</v>
      </c>
      <c r="AE2" s="1" t="s">
        <v>135</v>
      </c>
      <c r="AF2" s="1"/>
      <c r="AG2" s="3" t="s">
        <v>4</v>
      </c>
      <c r="AH2" s="1" t="s">
        <v>5</v>
      </c>
      <c r="AI2" s="1" t="s">
        <v>36</v>
      </c>
      <c r="AJ2" s="1" t="s">
        <v>37</v>
      </c>
      <c r="AK2" s="1" t="s">
        <v>135</v>
      </c>
      <c r="AL2" s="1"/>
      <c r="AM2" s="3" t="s">
        <v>4</v>
      </c>
      <c r="AN2" s="1" t="s">
        <v>5</v>
      </c>
      <c r="AO2" s="1" t="s">
        <v>36</v>
      </c>
      <c r="AP2" s="1" t="s">
        <v>37</v>
      </c>
      <c r="AQ2" s="1" t="s">
        <v>135</v>
      </c>
      <c r="AR2" s="1"/>
      <c r="AS2" s="3" t="s">
        <v>4</v>
      </c>
      <c r="AT2" s="1" t="s">
        <v>5</v>
      </c>
      <c r="AU2" s="1" t="s">
        <v>36</v>
      </c>
      <c r="AV2" s="1" t="s">
        <v>37</v>
      </c>
      <c r="AW2" s="1" t="s">
        <v>135</v>
      </c>
      <c r="AZ2" t="s">
        <v>33</v>
      </c>
      <c r="BN2" t="s">
        <v>69</v>
      </c>
      <c r="BO2" s="11" t="s">
        <v>68</v>
      </c>
      <c r="BP2" s="12">
        <v>8.43</v>
      </c>
    </row>
    <row r="3" spans="1:73" x14ac:dyDescent="0.25">
      <c r="C3" s="2">
        <v>0.42141424999999999</v>
      </c>
      <c r="D3">
        <v>209.37025</v>
      </c>
      <c r="E3">
        <f>IF(C3&lt;F$1,$BA$5+D$1^2*$BA$4/((-$BA$6*(C3/E$1-1)^$BA$7+1)),$BA$5+20*10^4*(C3-F$1)^4+D$1^2*$BA$4/((-$BA$6*(C3/E$1-1)^$BA$7+1)))</f>
        <v>210.72429759433467</v>
      </c>
      <c r="F3">
        <f>(E3-D3)^2</f>
        <v>1.8334448877235165</v>
      </c>
      <c r="G3" s="20">
        <f>((E3-D3)/D3)^2</f>
        <v>4.1825189432131589E-5</v>
      </c>
      <c r="I3" s="2">
        <v>0.42119461000000002</v>
      </c>
      <c r="J3">
        <v>231.12597400000001</v>
      </c>
      <c r="K3">
        <f>IF(I3&lt;L$1,$BA$5+J$1^2*$BA$4/((-$BA$6*(I3/K$1-1)^$BA$7+1)),$BA$5+20*10^4*(I3-L$1)^4+J$1^2*$BA$4/((-$BA$6*(I3/K$1-1)^$BA$7+1)))</f>
        <v>231.59104155885814</v>
      </c>
      <c r="L3">
        <f>(K3-J3)^2</f>
        <v>0.21628783430225432</v>
      </c>
      <c r="M3" s="20">
        <f>((K3-J3)/J3)^2</f>
        <v>4.0488769973604089E-6</v>
      </c>
      <c r="O3" s="2">
        <v>0.42126844000000002</v>
      </c>
      <c r="P3">
        <v>244.169928</v>
      </c>
      <c r="Q3">
        <f>IF(O3&lt;R$1,$BA$5+P$1^2*$BA$4/((-$BA$6*(O3/Q$1-1)^$BA$7+1)),$BA$5+20*10^4*(O3-R$1)^4+P$1^2*$BA$4/((-$BA$6*(O3/Q$1-1)^$BA$7+1)))</f>
        <v>245.15516121969526</v>
      </c>
      <c r="R3">
        <f>(Q3-P3)^2</f>
        <v>0.97068449719108896</v>
      </c>
      <c r="S3" s="20">
        <f>((Q3-P3)/P3)^2</f>
        <v>1.6281474871766501E-5</v>
      </c>
      <c r="U3" s="2">
        <v>0.42204954</v>
      </c>
      <c r="V3">
        <v>261.045413</v>
      </c>
      <c r="W3">
        <f>IF(U3&lt;X$1,$BA$5+V$1^2*$BA$4/((-$BA$6*(U3/W$1-1)^$BA$7+1)),$BA$5+20*10^4*(U3-X$1)^4+V$1^2*$BA$4/((-$BA$6*(U3/W$1-1)^$BA$7+1)))</f>
        <v>260.81196287721394</v>
      </c>
      <c r="X3">
        <f>(W3-V3)^2</f>
        <v>5.4498959828823135E-2</v>
      </c>
      <c r="Y3" s="20">
        <f>((W3-V3)/V3)^2</f>
        <v>7.9975337351308269E-7</v>
      </c>
      <c r="AA3" s="2">
        <v>0.42146618000000002</v>
      </c>
      <c r="AB3">
        <v>279.10238500000003</v>
      </c>
      <c r="AC3">
        <f>IF(AA3&lt;AD$1,$BA$5+AB$1^2*$BA$4/((-$BA$6*(AA3/AC$1-1)^$BA$7+1)),$BA$5+20*10^4*(AA3-AD$1)^4+AB$1^2*$BA$4/((-$BA$6*(AA3/AC$1-1)^$BA$7+1)))</f>
        <v>278.54494910707785</v>
      </c>
      <c r="AD3">
        <f>(AC3-AB3)^2</f>
        <v>0.31073477471793881</v>
      </c>
      <c r="AE3" s="20">
        <f>((AC3-AB3)/AB3)^2</f>
        <v>3.9889883055184728E-6</v>
      </c>
      <c r="AG3" s="2">
        <v>0.42089918999999998</v>
      </c>
      <c r="AH3">
        <v>300.05279999999999</v>
      </c>
      <c r="AI3">
        <f>IF(AG3&lt;AJ$1,$BA$5+AH$1^2*$BA$4/((-$BA$6*(AG3/AI$1-1)^$BA$7+1)),$BA$5+20*10^4*(AG3-AJ$1)^4+AH$1^2*$BA$4/((-$BA$6*(AG3/AI$1-1)^$BA$7+1)))</f>
        <v>298.3623545355091</v>
      </c>
      <c r="AJ3">
        <f>(AI3-AH3)^2</f>
        <v>2.8576058684178287</v>
      </c>
      <c r="AK3" s="20">
        <f>((AI3-AH3)/AH3)^2</f>
        <v>3.1740002851571577E-5</v>
      </c>
      <c r="AM3" s="2">
        <v>0.4220506</v>
      </c>
      <c r="AN3">
        <v>321.792236</v>
      </c>
      <c r="AO3">
        <f>IF(AM3&lt;AP$1,$BA$5+AN$1^2*$BA$4/((-$BA$6*(AM3/AO$1-1)^$BA$7+1)),$BA$5+20*10^4*(AM3-AP$1)^4+AN$1^2*$BA$4/((-$BA$6*(AM3/AO$1-1)^$BA$7+1)))</f>
        <v>320.28956422063771</v>
      </c>
      <c r="AP3">
        <f>(AO3-AN3)^2</f>
        <v>2.2580224764918246</v>
      </c>
      <c r="AQ3" s="20">
        <f>((AO3-AN3)/AN3)^2</f>
        <v>2.1806056729616167E-5</v>
      </c>
      <c r="AS3" s="2">
        <v>0.42150805000000002</v>
      </c>
      <c r="AT3">
        <v>347.05935499999998</v>
      </c>
      <c r="AU3">
        <f>IF(AS3&lt;AV$1,$BA$5+AT$1^2*$BA$4/((-$BA$6*(AS3/AU$1-1)^$BA$7+1)),$BA$5+20*10^4*(AS3-AV$1)^4+AT$1^2*$BA$4/((-$BA$6*(AS3/AU$1-1)^$BA$7+1)))</f>
        <v>344.27946544090219</v>
      </c>
      <c r="AV3">
        <f>(AU3-AT3)^2</f>
        <v>7.7277859607809409</v>
      </c>
      <c r="AW3" s="20">
        <f>((AU3-AT3)/AT3)^2</f>
        <v>6.4157520903035864E-5</v>
      </c>
      <c r="AZ3" t="s">
        <v>34</v>
      </c>
      <c r="BN3" t="s">
        <v>70</v>
      </c>
      <c r="BO3" s="11" t="s">
        <v>77</v>
      </c>
      <c r="BP3">
        <v>28.08</v>
      </c>
    </row>
    <row r="4" spans="1:73" x14ac:dyDescent="0.25">
      <c r="C4" s="2">
        <v>0.42518460000000002</v>
      </c>
      <c r="D4">
        <v>209.31372300000001</v>
      </c>
      <c r="E4">
        <f t="shared" ref="E4:E67" si="0">IF(C4&lt;F$1,$BA$5+D$1^2*$BA$4/((-$BA$6*(C4/E$1-1)^$BA$7+1)),$BA$5+20*10^4*(C4-F$1)^4+D$1^2*$BA$4/((-$BA$6*(C4/E$1-1)^$BA$7+1)))</f>
        <v>210.73208206552297</v>
      </c>
      <c r="F4">
        <f t="shared" ref="F4:F67" si="1">(E4-D4)^2</f>
        <v>2.0117424387511749</v>
      </c>
      <c r="G4" s="20">
        <f t="shared" ref="G4:G67" si="2">((E4-D4)/D4)^2</f>
        <v>4.5917366586286969E-5</v>
      </c>
      <c r="I4" s="2">
        <v>0.42496549</v>
      </c>
      <c r="J4">
        <v>231.16328999999999</v>
      </c>
      <c r="K4">
        <f t="shared" ref="K4:K67" si="3">IF(I4&lt;L$1,$BA$5+J$1^2*$BA$4/((-$BA$6*(I4/K$1-1)^$BA$7+1)),$BA$5+20*10^4*(I4-L$1)^4+J$1^2*$BA$4/((-$BA$6*(I4/K$1-1)^$BA$7+1)))</f>
        <v>231.60849563696408</v>
      </c>
      <c r="L4">
        <f t="shared" ref="L4:L67" si="4">(K4-J4)^2</f>
        <v>0.1982080591846011</v>
      </c>
      <c r="M4" s="20">
        <f t="shared" ref="M4:M67" si="5">((K4-J4)/J4)^2</f>
        <v>3.7092283909129087E-6</v>
      </c>
      <c r="O4" s="2">
        <v>0.42503869999999999</v>
      </c>
      <c r="P4">
        <v>244.09776099999999</v>
      </c>
      <c r="Q4">
        <f t="shared" ref="Q4:Q67" si="6">IF(O4&lt;R$1,$BA$5+P$1^2*$BA$4/((-$BA$6*(O4/Q$1-1)^$BA$7+1)),$BA$5+20*10^4*(O4-R$1)^4+P$1^2*$BA$4/((-$BA$6*(O4/Q$1-1)^$BA$7+1)))</f>
        <v>245.17894316983012</v>
      </c>
      <c r="R4">
        <f t="shared" ref="R4:R67" si="7">(Q4-P4)^2</f>
        <v>1.1689548843585853</v>
      </c>
      <c r="S4" s="20">
        <f t="shared" ref="S4:S67" si="8">((Q4-P4)/P4)^2</f>
        <v>1.9618696930669941E-5</v>
      </c>
      <c r="U4" s="2">
        <v>0.42582002000000002</v>
      </c>
      <c r="V4">
        <v>261.01234699999998</v>
      </c>
      <c r="W4">
        <f t="shared" ref="W4:W67" si="9">IF(U4&lt;X$1,$BA$5+V$1^2*$BA$4/((-$BA$6*(U4/W$1-1)^$BA$7+1)),$BA$5+20*10^4*(U4-X$1)^4+V$1^2*$BA$4/((-$BA$6*(U4/W$1-1)^$BA$7+1)))</f>
        <v>260.84342969284853</v>
      </c>
      <c r="X4">
        <f t="shared" ref="X4:X67" si="10">(W4-V4)^2</f>
        <v>2.8533056655295964E-2</v>
      </c>
      <c r="Y4" s="20">
        <f t="shared" ref="Y4:Y67" si="11">((W4-V4)/V4)^2</f>
        <v>4.1881882603003803E-7</v>
      </c>
      <c r="AA4" s="2">
        <v>0.42523670000000002</v>
      </c>
      <c r="AB4">
        <v>279.07713999999999</v>
      </c>
      <c r="AC4">
        <f t="shared" ref="AC4:AC67" si="12">IF(AA4&lt;AD$1,$BA$5+AB$1^2*$BA$4/((-$BA$6*(AA4/AC$1-1)^$BA$7+1)),$BA$5+20*10^4*(AA4-AD$1)^4+AB$1^2*$BA$4/((-$BA$6*(AA4/AC$1-1)^$BA$7+1)))</f>
        <v>278.58439365368253</v>
      </c>
      <c r="AD4">
        <f t="shared" ref="AD4:AD67" si="13">(AC4-AB4)^2</f>
        <v>0.24279896180920663</v>
      </c>
      <c r="AE4" s="20">
        <f t="shared" ref="AE4:AE67" si="14">((AC4-AB4)/AB4)^2</f>
        <v>3.1174413963986067E-6</v>
      </c>
      <c r="AG4" s="2">
        <v>0.42466992999999997</v>
      </c>
      <c r="AH4">
        <v>300.06665500000003</v>
      </c>
      <c r="AI4">
        <f t="shared" ref="AI4:AI67" si="15">IF(AG4&lt;AJ$1,$BA$5+AH$1^2*$BA$4/((-$BA$6*(AG4/AI$1-1)^$BA$7+1)),$BA$5+20*10^4*(AG4-AJ$1)^4+AH$1^2*$BA$4/((-$BA$6*(AG4/AI$1-1)^$BA$7+1)))</f>
        <v>298.41059944921392</v>
      </c>
      <c r="AJ4">
        <f t="shared" ref="AJ4:AJ67" si="16">(AI4-AH4)^2</f>
        <v>2.7425199872894757</v>
      </c>
      <c r="AK4" s="20">
        <f t="shared" ref="AK4:AK67" si="17">((AI4-AH4)/AH4)^2</f>
        <v>3.0458907876235922E-5</v>
      </c>
      <c r="AM4" s="2">
        <v>0.42582099000000001</v>
      </c>
      <c r="AN4">
        <v>321.74353000000002</v>
      </c>
      <c r="AO4">
        <f t="shared" ref="AO4:AO67" si="18">IF(AM4&lt;AP$1,$BA$5+AN$1^2*$BA$4/((-$BA$6*(AM4/AO$1-1)^$BA$7+1)),$BA$5+20*10^4*(AM4-AP$1)^4+AN$1^2*$BA$4/((-$BA$6*(AM4/AO$1-1)^$BA$7+1)))</f>
        <v>320.34905574163014</v>
      </c>
      <c r="AP4">
        <f t="shared" ref="AP4:AP67" si="19">(AO4-AN4)^2</f>
        <v>1.944558457256234</v>
      </c>
      <c r="AQ4" s="20">
        <f t="shared" ref="AQ4:AQ67" si="20">((AO4-AN4)/AN4)^2</f>
        <v>1.878457435522709E-5</v>
      </c>
      <c r="AS4" s="2">
        <v>0.42527857000000002</v>
      </c>
      <c r="AT4">
        <v>347.034109</v>
      </c>
      <c r="AU4">
        <f t="shared" ref="AU4:AU67" si="21">IF(AS4&lt;AV$1,$BA$5+AT$1^2*$BA$4/((-$BA$6*(AS4/AU$1-1)^$BA$7+1)),$BA$5+20*10^4*(AS4-AV$1)^4+AT$1^2*$BA$4/((-$BA$6*(AS4/AU$1-1)^$BA$7+1)))</f>
        <v>344.34963758868741</v>
      </c>
      <c r="AV4">
        <f t="shared" ref="AV4:AV67" si="22">(AU4-AT4)^2</f>
        <v>7.2063867581545873</v>
      </c>
      <c r="AW4" s="20">
        <f t="shared" ref="AW4:AW67" si="23">((AU4-AT4)/AT4)^2</f>
        <v>5.9837472589835995E-5</v>
      </c>
      <c r="AZ4" t="s">
        <v>35</v>
      </c>
      <c r="BA4">
        <v>415.34494695856426</v>
      </c>
      <c r="BN4" t="s">
        <v>71</v>
      </c>
      <c r="BO4" s="11" t="s">
        <v>72</v>
      </c>
      <c r="BP4">
        <v>0.28999999999999998</v>
      </c>
    </row>
    <row r="5" spans="1:73" x14ac:dyDescent="0.25">
      <c r="C5" s="2">
        <v>0.42895547000000001</v>
      </c>
      <c r="D5">
        <v>209.35103899999999</v>
      </c>
      <c r="E5">
        <f t="shared" si="0"/>
        <v>210.74036079341982</v>
      </c>
      <c r="F5">
        <f t="shared" si="1"/>
        <v>1.9302150456713176</v>
      </c>
      <c r="G5" s="20">
        <f t="shared" si="2"/>
        <v>4.4040825959456922E-5</v>
      </c>
      <c r="I5" s="2">
        <v>0.42873613999999999</v>
      </c>
      <c r="J5">
        <v>231.16150400000001</v>
      </c>
      <c r="K5">
        <f t="shared" si="3"/>
        <v>231.62705618124596</v>
      </c>
      <c r="L5">
        <f t="shared" si="4"/>
        <v>0.2167388334628656</v>
      </c>
      <c r="M5" s="20">
        <f t="shared" si="5"/>
        <v>4.0560724955191641E-6</v>
      </c>
      <c r="O5" s="2">
        <v>0.42880940000000001</v>
      </c>
      <c r="P5">
        <v>244.10379599999999</v>
      </c>
      <c r="Q5">
        <f t="shared" si="6"/>
        <v>245.20423623598515</v>
      </c>
      <c r="R5">
        <f t="shared" si="7"/>
        <v>1.210968712975077</v>
      </c>
      <c r="S5" s="20">
        <f t="shared" si="8"/>
        <v>2.0322814661921005E-5</v>
      </c>
      <c r="U5" s="2">
        <v>0.42959067000000001</v>
      </c>
      <c r="V5">
        <v>261.01056199999999</v>
      </c>
      <c r="W5">
        <f t="shared" si="9"/>
        <v>260.87688140618724</v>
      </c>
      <c r="X5">
        <f t="shared" si="10"/>
        <v>1.7870501162130906E-2</v>
      </c>
      <c r="Y5" s="20">
        <f t="shared" si="11"/>
        <v>2.6231345551747541E-7</v>
      </c>
      <c r="AA5" s="2">
        <v>0.42900735000000001</v>
      </c>
      <c r="AB5">
        <v>279.075354</v>
      </c>
      <c r="AC5">
        <f t="shared" si="12"/>
        <v>278.62633726359786</v>
      </c>
      <c r="AD5">
        <f t="shared" si="13"/>
        <v>0.20161602956923169</v>
      </c>
      <c r="AE5" s="20">
        <f t="shared" si="14"/>
        <v>2.5887021792150463E-6</v>
      </c>
      <c r="AG5" s="2">
        <v>0.42844058000000002</v>
      </c>
      <c r="AH5">
        <v>300.06486999999998</v>
      </c>
      <c r="AI5">
        <f t="shared" si="15"/>
        <v>298.46191173017468</v>
      </c>
      <c r="AJ5">
        <f t="shared" si="16"/>
        <v>2.5694752148013449</v>
      </c>
      <c r="AK5" s="20">
        <f t="shared" si="17"/>
        <v>2.8537381808199638E-5</v>
      </c>
      <c r="AM5" s="2">
        <v>0.42959164</v>
      </c>
      <c r="AN5">
        <v>321.74174399999998</v>
      </c>
      <c r="AO5">
        <f t="shared" si="18"/>
        <v>320.41230136762613</v>
      </c>
      <c r="AP5">
        <f t="shared" si="19"/>
        <v>1.7674177127731245</v>
      </c>
      <c r="AQ5" s="20">
        <f t="shared" si="20"/>
        <v>1.7073571591719554E-5</v>
      </c>
      <c r="AS5" s="2">
        <v>0.42904935999999999</v>
      </c>
      <c r="AT5">
        <v>347.05578400000002</v>
      </c>
      <c r="AU5">
        <f t="shared" si="21"/>
        <v>344.42425698524721</v>
      </c>
      <c r="AV5">
        <f t="shared" si="22"/>
        <v>6.9249344293738115</v>
      </c>
      <c r="AW5" s="20">
        <f t="shared" si="23"/>
        <v>5.7493280818461387E-5</v>
      </c>
      <c r="AZ5" t="s">
        <v>61</v>
      </c>
      <c r="BA5">
        <v>194.03011290231913</v>
      </c>
      <c r="BN5" t="s">
        <v>73</v>
      </c>
      <c r="BO5" s="11" t="s">
        <v>78</v>
      </c>
      <c r="BP5">
        <v>3.3</v>
      </c>
    </row>
    <row r="6" spans="1:73" x14ac:dyDescent="0.25">
      <c r="C6" s="2">
        <v>0.43272639000000002</v>
      </c>
      <c r="D6">
        <v>209.396174</v>
      </c>
      <c r="E6">
        <f t="shared" si="0"/>
        <v>210.74914907566048</v>
      </c>
      <c r="F6">
        <f t="shared" si="1"/>
        <v>1.830541555358485</v>
      </c>
      <c r="G6" s="20">
        <f t="shared" si="2"/>
        <v>4.1748618414941943E-5</v>
      </c>
      <c r="I6" s="2">
        <v>0.43250678999999997</v>
      </c>
      <c r="J6">
        <v>231.159719</v>
      </c>
      <c r="K6">
        <f t="shared" si="3"/>
        <v>231.64676068737433</v>
      </c>
      <c r="L6">
        <f t="shared" si="4"/>
        <v>0.23720960524043413</v>
      </c>
      <c r="M6" s="20">
        <f t="shared" si="5"/>
        <v>4.4392331513739882E-6</v>
      </c>
      <c r="O6" s="2">
        <v>0.43258023000000001</v>
      </c>
      <c r="P6">
        <v>244.13329100000001</v>
      </c>
      <c r="Q6">
        <f t="shared" si="6"/>
        <v>245.23108832478252</v>
      </c>
      <c r="R6">
        <f t="shared" si="7"/>
        <v>1.2051589662996243</v>
      </c>
      <c r="S6" s="20">
        <f t="shared" si="8"/>
        <v>2.0220427119548049E-5</v>
      </c>
      <c r="U6" s="2">
        <v>0.43336131999999999</v>
      </c>
      <c r="V6">
        <v>261.00877700000001</v>
      </c>
      <c r="W6">
        <f t="shared" si="9"/>
        <v>260.91238160678705</v>
      </c>
      <c r="X6">
        <f t="shared" si="10"/>
        <v>9.2920718326808711E-3</v>
      </c>
      <c r="Y6" s="20">
        <f t="shared" si="11"/>
        <v>1.3639622010936149E-7</v>
      </c>
      <c r="AA6" s="2">
        <v>0.432778</v>
      </c>
      <c r="AB6">
        <v>279.07356900000002</v>
      </c>
      <c r="AC6">
        <f t="shared" si="12"/>
        <v>278.6708607189982</v>
      </c>
      <c r="AD6">
        <f t="shared" si="13"/>
        <v>0.16217395958744196</v>
      </c>
      <c r="AE6" s="20">
        <f t="shared" si="14"/>
        <v>2.0823019577627703E-6</v>
      </c>
      <c r="AG6" s="2">
        <v>0.43221124</v>
      </c>
      <c r="AH6">
        <v>300.063085</v>
      </c>
      <c r="AI6">
        <f t="shared" si="15"/>
        <v>298.51639385743658</v>
      </c>
      <c r="AJ6">
        <f t="shared" si="16"/>
        <v>2.3922534904841313</v>
      </c>
      <c r="AK6" s="20">
        <f t="shared" si="17"/>
        <v>2.6569418951873447E-5</v>
      </c>
      <c r="AM6" s="2">
        <v>0.43336265000000002</v>
      </c>
      <c r="AN6">
        <v>321.80252000000002</v>
      </c>
      <c r="AO6">
        <f t="shared" si="18"/>
        <v>320.47942654353426</v>
      </c>
      <c r="AP6">
        <f t="shared" si="19"/>
        <v>1.7505762945425012</v>
      </c>
      <c r="AQ6" s="20">
        <f t="shared" si="20"/>
        <v>1.6904493461755591E-5</v>
      </c>
      <c r="AS6" s="2">
        <v>0.43282067000000002</v>
      </c>
      <c r="AT6">
        <v>347.17129999999997</v>
      </c>
      <c r="AU6">
        <f t="shared" si="21"/>
        <v>344.50347599458689</v>
      </c>
      <c r="AV6">
        <f t="shared" si="22"/>
        <v>7.1172849238582954</v>
      </c>
      <c r="AW6" s="20">
        <f t="shared" si="23"/>
        <v>5.905092714792757E-5</v>
      </c>
      <c r="AZ6" t="s">
        <v>40</v>
      </c>
      <c r="BA6">
        <v>7.3117051639981806E-2</v>
      </c>
      <c r="BN6" t="s">
        <v>76</v>
      </c>
      <c r="BO6" s="11" t="s">
        <v>79</v>
      </c>
      <c r="BP6">
        <v>17.5</v>
      </c>
    </row>
    <row r="7" spans="1:73" x14ac:dyDescent="0.25">
      <c r="C7" s="2">
        <v>0.43649704</v>
      </c>
      <c r="D7">
        <v>209.39438899999999</v>
      </c>
      <c r="E7">
        <f t="shared" si="0"/>
        <v>210.75846249649521</v>
      </c>
      <c r="F7">
        <f t="shared" si="1"/>
        <v>1.8606965038407033</v>
      </c>
      <c r="G7" s="20">
        <f t="shared" si="2"/>
        <v>4.2437076890252182E-5</v>
      </c>
      <c r="I7" s="2">
        <v>0.43627745000000001</v>
      </c>
      <c r="J7">
        <v>231.15793400000001</v>
      </c>
      <c r="K7">
        <f t="shared" si="3"/>
        <v>231.66764603097778</v>
      </c>
      <c r="L7">
        <f t="shared" si="4"/>
        <v>0.25980635452347961</v>
      </c>
      <c r="M7" s="20">
        <f t="shared" si="5"/>
        <v>4.8621926292591913E-6</v>
      </c>
      <c r="O7" s="2">
        <v>0.43635091999999998</v>
      </c>
      <c r="P7">
        <v>244.13932600000001</v>
      </c>
      <c r="Q7">
        <f t="shared" si="6"/>
        <v>245.25954763448789</v>
      </c>
      <c r="R7">
        <f t="shared" si="7"/>
        <v>1.2548965103746892</v>
      </c>
      <c r="S7" s="20">
        <f t="shared" si="8"/>
        <v>2.1053893854680861E-5</v>
      </c>
      <c r="U7" s="2">
        <v>0.43713197999999998</v>
      </c>
      <c r="V7">
        <v>261.00699100000003</v>
      </c>
      <c r="W7">
        <f t="shared" si="9"/>
        <v>260.94999600089238</v>
      </c>
      <c r="X7">
        <f t="shared" si="10"/>
        <v>3.248429923280359E-3</v>
      </c>
      <c r="Y7" s="20">
        <f t="shared" si="11"/>
        <v>4.7683620455048675E-8</v>
      </c>
      <c r="AA7" s="2">
        <v>0.43654865999999998</v>
      </c>
      <c r="AB7">
        <v>279.07178399999998</v>
      </c>
      <c r="AC7">
        <f t="shared" si="12"/>
        <v>278.71804704984794</v>
      </c>
      <c r="AD7">
        <f t="shared" si="13"/>
        <v>0.12512982990286697</v>
      </c>
      <c r="AE7" s="20">
        <f t="shared" si="14"/>
        <v>1.6066785544365349E-6</v>
      </c>
      <c r="AG7" s="2">
        <v>0.43598188999999998</v>
      </c>
      <c r="AH7">
        <v>300.06129900000002</v>
      </c>
      <c r="AI7">
        <f t="shared" si="15"/>
        <v>298.57414773686287</v>
      </c>
      <c r="AJ7">
        <f t="shared" si="16"/>
        <v>2.2116188794504215</v>
      </c>
      <c r="AK7" s="20">
        <f t="shared" si="17"/>
        <v>2.4563503957932543E-5</v>
      </c>
      <c r="AM7" s="2">
        <v>0.43713357000000003</v>
      </c>
      <c r="AN7">
        <v>321.84765499999997</v>
      </c>
      <c r="AO7">
        <f t="shared" si="18"/>
        <v>320.55054773363696</v>
      </c>
      <c r="AP7">
        <f t="shared" si="19"/>
        <v>1.6824872604517307</v>
      </c>
      <c r="AQ7" s="20">
        <f t="shared" si="20"/>
        <v>1.6242433080458693E-5</v>
      </c>
      <c r="AS7" s="2">
        <v>0.43659150000000002</v>
      </c>
      <c r="AT7">
        <v>347.20079600000003</v>
      </c>
      <c r="AU7">
        <f t="shared" si="21"/>
        <v>344.58742111668886</v>
      </c>
      <c r="AV7">
        <f t="shared" si="22"/>
        <v>6.8297282807216542</v>
      </c>
      <c r="AW7" s="20">
        <f t="shared" si="23"/>
        <v>5.6655490175470111E-5</v>
      </c>
      <c r="AZ7" t="s">
        <v>62</v>
      </c>
      <c r="BA7">
        <v>3.0072401135652651</v>
      </c>
      <c r="BU7" t="s">
        <v>87</v>
      </c>
    </row>
    <row r="8" spans="1:73" x14ac:dyDescent="0.25">
      <c r="C8" s="2">
        <v>0.44026769999999998</v>
      </c>
      <c r="D8">
        <v>209.39260300000001</v>
      </c>
      <c r="E8">
        <f t="shared" si="0"/>
        <v>210.76831823495365</v>
      </c>
      <c r="F8">
        <f t="shared" si="1"/>
        <v>1.8925924076835638</v>
      </c>
      <c r="G8" s="20">
        <f t="shared" si="2"/>
        <v>4.3165266053924081E-5</v>
      </c>
      <c r="I8" s="2">
        <v>0.4400481</v>
      </c>
      <c r="J8">
        <v>231.156148</v>
      </c>
      <c r="K8">
        <f t="shared" si="3"/>
        <v>231.68974929673882</v>
      </c>
      <c r="L8">
        <f t="shared" si="4"/>
        <v>0.28473034388135327</v>
      </c>
      <c r="M8" s="20">
        <f t="shared" si="5"/>
        <v>5.3287194417521178E-6</v>
      </c>
      <c r="O8" s="2">
        <v>0.44012161999999999</v>
      </c>
      <c r="P8">
        <v>244.14536100000001</v>
      </c>
      <c r="Q8">
        <f t="shared" si="6"/>
        <v>245.28966585388014</v>
      </c>
      <c r="R8">
        <f t="shared" si="7"/>
        <v>1.3094335986136241</v>
      </c>
      <c r="S8" s="20">
        <f t="shared" si="8"/>
        <v>2.1967798021817605E-5</v>
      </c>
      <c r="U8" s="2">
        <v>0.44090263000000002</v>
      </c>
      <c r="V8">
        <v>261.00520599999999</v>
      </c>
      <c r="W8">
        <f t="shared" si="9"/>
        <v>260.98979067169699</v>
      </c>
      <c r="X8">
        <f t="shared" si="10"/>
        <v>2.3763234668904929E-4</v>
      </c>
      <c r="Y8" s="20">
        <f t="shared" si="11"/>
        <v>3.488246901424389E-9</v>
      </c>
      <c r="AA8" s="2">
        <v>0.44031931000000002</v>
      </c>
      <c r="AB8">
        <v>279.069998</v>
      </c>
      <c r="AC8">
        <f t="shared" si="12"/>
        <v>278.76797975860262</v>
      </c>
      <c r="AD8">
        <f t="shared" si="13"/>
        <v>9.1215018136764345E-2</v>
      </c>
      <c r="AE8" s="20">
        <f t="shared" si="14"/>
        <v>1.1712242351274484E-6</v>
      </c>
      <c r="AG8" s="2">
        <v>0.43975254000000003</v>
      </c>
      <c r="AH8">
        <v>300.05951399999998</v>
      </c>
      <c r="AI8">
        <f t="shared" si="15"/>
        <v>298.63527674487591</v>
      </c>
      <c r="AJ8">
        <f t="shared" si="16"/>
        <v>2.0284517588833428</v>
      </c>
      <c r="AK8" s="20">
        <f t="shared" si="17"/>
        <v>2.2529413219855889E-5</v>
      </c>
      <c r="AM8" s="2">
        <v>0.44090457999999999</v>
      </c>
      <c r="AN8">
        <v>321.90843100000001</v>
      </c>
      <c r="AO8">
        <f t="shared" si="18"/>
        <v>320.6257936821915</v>
      </c>
      <c r="AP8">
        <f t="shared" si="19"/>
        <v>1.6451584890350028</v>
      </c>
      <c r="AQ8" s="20">
        <f t="shared" si="20"/>
        <v>1.587607128160049E-5</v>
      </c>
      <c r="AS8" s="2">
        <v>0.44036216</v>
      </c>
      <c r="AT8">
        <v>347.19900999999999</v>
      </c>
      <c r="AU8">
        <f t="shared" si="21"/>
        <v>344.67624695450195</v>
      </c>
      <c r="AV8">
        <f t="shared" si="22"/>
        <v>6.3643333837305383</v>
      </c>
      <c r="AW8" s="20">
        <f t="shared" si="23"/>
        <v>5.2795385451811458E-5</v>
      </c>
      <c r="AY8">
        <v>0.2</v>
      </c>
      <c r="AZ8" t="s">
        <v>63</v>
      </c>
      <c r="BA8">
        <v>8.2074829326132998E-2</v>
      </c>
    </row>
    <row r="9" spans="1:73" x14ac:dyDescent="0.25">
      <c r="C9" s="2">
        <v>0.44403835000000003</v>
      </c>
      <c r="D9">
        <v>209.390818</v>
      </c>
      <c r="E9">
        <f t="shared" si="0"/>
        <v>210.77873295847195</v>
      </c>
      <c r="F9">
        <f t="shared" si="1"/>
        <v>1.9263079319502023</v>
      </c>
      <c r="G9" s="20">
        <f t="shared" si="2"/>
        <v>4.3934981303113308E-5</v>
      </c>
      <c r="I9" s="2">
        <v>0.44381874999999998</v>
      </c>
      <c r="J9">
        <v>231.15436299999999</v>
      </c>
      <c r="K9">
        <f t="shared" si="3"/>
        <v>231.71310813371315</v>
      </c>
      <c r="L9">
        <f t="shared" si="4"/>
        <v>0.31219612444813671</v>
      </c>
      <c r="M9" s="20">
        <f t="shared" si="5"/>
        <v>5.8428308992507384E-6</v>
      </c>
      <c r="O9" s="2">
        <v>0.44389227999999997</v>
      </c>
      <c r="P9">
        <v>244.143575</v>
      </c>
      <c r="Q9">
        <f t="shared" si="6"/>
        <v>245.32149374702587</v>
      </c>
      <c r="R9">
        <f t="shared" si="7"/>
        <v>1.3874925745949966</v>
      </c>
      <c r="S9" s="20">
        <f t="shared" si="8"/>
        <v>2.3277700080766508E-5</v>
      </c>
      <c r="U9" s="2">
        <v>0.44467328</v>
      </c>
      <c r="V9">
        <v>261.003421</v>
      </c>
      <c r="W9">
        <f t="shared" si="9"/>
        <v>261.03183271911433</v>
      </c>
      <c r="X9">
        <f t="shared" si="10"/>
        <v>8.0722578303163786E-4</v>
      </c>
      <c r="Y9" s="20">
        <f t="shared" si="11"/>
        <v>1.1849570945515313E-8</v>
      </c>
      <c r="AA9" s="2">
        <v>0.44409027000000001</v>
      </c>
      <c r="AB9">
        <v>279.12295399999999</v>
      </c>
      <c r="AC9">
        <f t="shared" si="12"/>
        <v>278.82074807957537</v>
      </c>
      <c r="AD9">
        <f t="shared" si="13"/>
        <v>9.1328418339695461E-2</v>
      </c>
      <c r="AE9" s="20">
        <f t="shared" si="14"/>
        <v>1.1722353965511743E-6</v>
      </c>
      <c r="AG9" s="2">
        <v>0.44352320000000001</v>
      </c>
      <c r="AH9">
        <v>300.05772899999999</v>
      </c>
      <c r="AI9">
        <f t="shared" si="15"/>
        <v>298.69988539932842</v>
      </c>
      <c r="AJ9">
        <f t="shared" si="16"/>
        <v>1.8437392438847393</v>
      </c>
      <c r="AK9" s="20">
        <f t="shared" si="17"/>
        <v>2.0478109635154978E-5</v>
      </c>
      <c r="AM9" s="2">
        <v>0.44467522999999998</v>
      </c>
      <c r="AN9">
        <v>321.90664500000003</v>
      </c>
      <c r="AO9">
        <f t="shared" si="18"/>
        <v>320.70528165846008</v>
      </c>
      <c r="AP9">
        <f t="shared" si="19"/>
        <v>1.4432738783960235</v>
      </c>
      <c r="AQ9" s="20">
        <f t="shared" si="20"/>
        <v>1.39280035224184E-5</v>
      </c>
      <c r="AS9" s="2">
        <v>0.44413280999999999</v>
      </c>
      <c r="AT9">
        <v>347.197225</v>
      </c>
      <c r="AU9">
        <f t="shared" si="21"/>
        <v>344.77010744862389</v>
      </c>
      <c r="AV9">
        <f t="shared" si="22"/>
        <v>5.8908996081979819</v>
      </c>
      <c r="AW9" s="20">
        <f t="shared" si="23"/>
        <v>4.8868513741041746E-5</v>
      </c>
      <c r="AY9">
        <v>0.3</v>
      </c>
      <c r="AZ9" t="s">
        <v>63</v>
      </c>
      <c r="BA9">
        <v>7.0641953086210157E-2</v>
      </c>
    </row>
    <row r="10" spans="1:73" x14ac:dyDescent="0.25">
      <c r="C10" s="2">
        <v>0.44780900000000001</v>
      </c>
      <c r="D10">
        <v>209.38903300000001</v>
      </c>
      <c r="E10">
        <f t="shared" si="0"/>
        <v>210.78972360119468</v>
      </c>
      <c r="F10">
        <f t="shared" si="1"/>
        <v>1.9619341602750813</v>
      </c>
      <c r="G10" s="20">
        <f t="shared" si="2"/>
        <v>4.4748302626006332E-5</v>
      </c>
      <c r="I10" s="2">
        <v>0.44758941000000002</v>
      </c>
      <c r="J10">
        <v>231.15257700000001</v>
      </c>
      <c r="K10">
        <f t="shared" si="3"/>
        <v>231.73776062822634</v>
      </c>
      <c r="L10">
        <f t="shared" si="4"/>
        <v>0.34243987874413401</v>
      </c>
      <c r="M10" s="20">
        <f t="shared" si="5"/>
        <v>6.408949588841914E-6</v>
      </c>
      <c r="O10" s="2">
        <v>0.44766293000000001</v>
      </c>
      <c r="P10">
        <v>244.14178999999999</v>
      </c>
      <c r="Q10">
        <f t="shared" si="6"/>
        <v>245.35508329341934</v>
      </c>
      <c r="R10">
        <f t="shared" si="7"/>
        <v>1.4720806158563846</v>
      </c>
      <c r="S10" s="20">
        <f t="shared" si="8"/>
        <v>2.4697178759102245E-5</v>
      </c>
      <c r="U10" s="2">
        <v>0.44844429000000002</v>
      </c>
      <c r="V10">
        <v>261.06419599999998</v>
      </c>
      <c r="W10">
        <f t="shared" si="9"/>
        <v>261.07619425743457</v>
      </c>
      <c r="X10">
        <f t="shared" si="10"/>
        <v>1.4395818146655136E-4</v>
      </c>
      <c r="Y10" s="20">
        <f t="shared" si="11"/>
        <v>2.1122325155409029E-9</v>
      </c>
      <c r="AA10" s="2">
        <v>0.44786110000000001</v>
      </c>
      <c r="AB10">
        <v>279.15244899999999</v>
      </c>
      <c r="AC10">
        <f t="shared" si="12"/>
        <v>278.87643168579325</v>
      </c>
      <c r="AD10">
        <f t="shared" si="13"/>
        <v>7.6185557741902318E-2</v>
      </c>
      <c r="AE10" s="20">
        <f t="shared" si="14"/>
        <v>9.7766432210766799E-7</v>
      </c>
      <c r="AG10" s="2">
        <v>0.44729384999999999</v>
      </c>
      <c r="AH10">
        <v>300.05594300000001</v>
      </c>
      <c r="AI10">
        <f t="shared" si="15"/>
        <v>298.76807887185691</v>
      </c>
      <c r="AJ10">
        <f t="shared" si="16"/>
        <v>1.6585940125577838</v>
      </c>
      <c r="AK10" s="20">
        <f t="shared" si="17"/>
        <v>1.8421951193052612E-5</v>
      </c>
      <c r="AM10" s="2">
        <v>0.44844588000000002</v>
      </c>
      <c r="AN10">
        <v>321.90485999999999</v>
      </c>
      <c r="AO10">
        <f t="shared" si="18"/>
        <v>320.78914676904094</v>
      </c>
      <c r="AP10">
        <f t="shared" si="19"/>
        <v>1.2448160137370716</v>
      </c>
      <c r="AQ10" s="20">
        <f t="shared" si="20"/>
        <v>1.2012961894773323E-5</v>
      </c>
      <c r="AS10" s="2">
        <v>0.44790354999999998</v>
      </c>
      <c r="AT10">
        <v>347.21107999999998</v>
      </c>
      <c r="AU10">
        <f t="shared" si="21"/>
        <v>344.86915747783087</v>
      </c>
      <c r="AV10">
        <f t="shared" si="22"/>
        <v>5.4846010998429424</v>
      </c>
      <c r="AW10" s="20">
        <f t="shared" si="23"/>
        <v>4.5494395109572415E-5</v>
      </c>
      <c r="AY10">
        <v>0.35</v>
      </c>
      <c r="AZ10" t="s">
        <v>63</v>
      </c>
      <c r="BA10">
        <v>5.4153514682890043E-2</v>
      </c>
      <c r="BN10" t="s">
        <v>74</v>
      </c>
    </row>
    <row r="11" spans="1:73" x14ac:dyDescent="0.25">
      <c r="C11" s="2">
        <v>0.45157965999999999</v>
      </c>
      <c r="D11">
        <v>209.387247</v>
      </c>
      <c r="E11">
        <f t="shared" si="0"/>
        <v>210.80130730359639</v>
      </c>
      <c r="F11">
        <f t="shared" si="1"/>
        <v>1.9995665422071043</v>
      </c>
      <c r="G11" s="20">
        <f t="shared" si="2"/>
        <v>4.5607409763480876E-5</v>
      </c>
      <c r="I11" s="2">
        <v>0.45135962000000002</v>
      </c>
      <c r="J11">
        <v>231.07259099999999</v>
      </c>
      <c r="K11">
        <f t="shared" si="3"/>
        <v>231.76374200643428</v>
      </c>
      <c r="L11">
        <f t="shared" si="4"/>
        <v>0.47768971369514063</v>
      </c>
      <c r="M11" s="20">
        <f t="shared" si="5"/>
        <v>8.9464146149760126E-6</v>
      </c>
      <c r="O11" s="2">
        <v>0.45143358</v>
      </c>
      <c r="P11">
        <v>244.140005</v>
      </c>
      <c r="Q11">
        <f t="shared" si="6"/>
        <v>245.39048694693943</v>
      </c>
      <c r="R11">
        <f t="shared" si="7"/>
        <v>1.563705099621429</v>
      </c>
      <c r="S11" s="20">
        <f t="shared" si="8"/>
        <v>2.6234751463833112E-5</v>
      </c>
      <c r="U11" s="2">
        <v>0.45221507999999999</v>
      </c>
      <c r="V11">
        <v>261.085871</v>
      </c>
      <c r="W11">
        <f t="shared" si="9"/>
        <v>261.12293717793546</v>
      </c>
      <c r="X11">
        <f t="shared" si="10"/>
        <v>1.3739015467430146E-3</v>
      </c>
      <c r="Y11" s="20">
        <f t="shared" si="11"/>
        <v>2.0155281696273849E-8</v>
      </c>
      <c r="AA11" s="2">
        <v>0.45163175999999999</v>
      </c>
      <c r="AB11">
        <v>279.15066300000001</v>
      </c>
      <c r="AC11">
        <f t="shared" si="12"/>
        <v>278.93511627314604</v>
      </c>
      <c r="AD11">
        <f t="shared" si="13"/>
        <v>4.6460391457460969E-2</v>
      </c>
      <c r="AE11" s="20">
        <f t="shared" si="14"/>
        <v>5.9621862323791346E-7</v>
      </c>
      <c r="AG11" s="2">
        <v>0.45106449999999998</v>
      </c>
      <c r="AH11">
        <v>300.05415799999997</v>
      </c>
      <c r="AI11">
        <f t="shared" si="15"/>
        <v>298.83996408491873</v>
      </c>
      <c r="AJ11">
        <f t="shared" si="16"/>
        <v>1.4742668634203073</v>
      </c>
      <c r="AK11" s="20">
        <f t="shared" si="17"/>
        <v>1.637483020620988E-5</v>
      </c>
      <c r="AM11" s="2">
        <v>0.45221654</v>
      </c>
      <c r="AN11">
        <v>321.903075</v>
      </c>
      <c r="AO11">
        <f t="shared" si="18"/>
        <v>320.87751890516722</v>
      </c>
      <c r="AP11">
        <f t="shared" si="19"/>
        <v>1.0517653036486616</v>
      </c>
      <c r="AQ11" s="20">
        <f t="shared" si="20"/>
        <v>1.0150059526687008E-5</v>
      </c>
      <c r="AS11" s="2">
        <v>0.45167459999999998</v>
      </c>
      <c r="AT11">
        <v>347.279675</v>
      </c>
      <c r="AU11">
        <f t="shared" si="21"/>
        <v>344.97355770665547</v>
      </c>
      <c r="AV11">
        <f t="shared" si="22"/>
        <v>5.3181769706626909</v>
      </c>
      <c r="AW11" s="20">
        <f t="shared" si="23"/>
        <v>4.4096493093909467E-5</v>
      </c>
      <c r="AY11">
        <v>0.4</v>
      </c>
      <c r="AZ11" t="s">
        <v>63</v>
      </c>
      <c r="BA11">
        <v>4.1090836983084141E-2</v>
      </c>
      <c r="BN11" t="s">
        <v>75</v>
      </c>
      <c r="BO11">
        <f>1-2*(BP5/BP3)^2</f>
        <v>0.97237745635181527</v>
      </c>
      <c r="BQ11" t="s">
        <v>81</v>
      </c>
      <c r="BR11">
        <f>-0.357+0.45*EXP(-0.0375*BP6)</f>
        <v>-0.12354307545574977</v>
      </c>
    </row>
    <row r="12" spans="1:73" x14ac:dyDescent="0.25">
      <c r="C12" s="2">
        <v>0.45535030999999998</v>
      </c>
      <c r="D12">
        <v>209.38546199999999</v>
      </c>
      <c r="E12">
        <f t="shared" si="0"/>
        <v>210.81350132505798</v>
      </c>
      <c r="F12">
        <f t="shared" si="1"/>
        <v>2.0392963139120934</v>
      </c>
      <c r="G12" s="20">
        <f t="shared" si="2"/>
        <v>4.6514385203579722E-5</v>
      </c>
      <c r="I12" s="2">
        <v>0.45513036000000001</v>
      </c>
      <c r="J12">
        <v>231.086446</v>
      </c>
      <c r="K12">
        <f t="shared" si="3"/>
        <v>231.79109800532865</v>
      </c>
      <c r="L12">
        <f t="shared" si="4"/>
        <v>0.49653444861369378</v>
      </c>
      <c r="M12" s="20">
        <f t="shared" si="5"/>
        <v>9.2982332753277991E-6</v>
      </c>
      <c r="O12" s="2">
        <v>0.45520423999999998</v>
      </c>
      <c r="P12">
        <v>244.13821899999999</v>
      </c>
      <c r="Q12">
        <f t="shared" si="6"/>
        <v>245.42775782804301</v>
      </c>
      <c r="R12">
        <f t="shared" si="7"/>
        <v>1.6629103890305683</v>
      </c>
      <c r="S12" s="20">
        <f t="shared" si="8"/>
        <v>2.7899556681623272E-5</v>
      </c>
      <c r="U12" s="2">
        <v>0.45598572999999998</v>
      </c>
      <c r="V12">
        <v>261.08408600000001</v>
      </c>
      <c r="W12">
        <f t="shared" si="9"/>
        <v>261.172131565862</v>
      </c>
      <c r="X12">
        <f t="shared" si="10"/>
        <v>7.752021667957916E-3</v>
      </c>
      <c r="Y12" s="20">
        <f t="shared" si="11"/>
        <v>1.1372453670771405E-7</v>
      </c>
      <c r="AA12" s="2">
        <v>0.45540240999999998</v>
      </c>
      <c r="AB12">
        <v>279.14887800000002</v>
      </c>
      <c r="AC12">
        <f t="shared" si="12"/>
        <v>278.996891820011</v>
      </c>
      <c r="AD12">
        <f t="shared" si="13"/>
        <v>2.3099798907655889E-2</v>
      </c>
      <c r="AE12" s="20">
        <f t="shared" si="14"/>
        <v>2.9643974158357726E-7</v>
      </c>
      <c r="AG12" s="2">
        <v>0.45483516000000002</v>
      </c>
      <c r="AH12">
        <v>300.05237299999999</v>
      </c>
      <c r="AI12">
        <f t="shared" si="15"/>
        <v>298.91564931400279</v>
      </c>
      <c r="AJ12">
        <f t="shared" si="16"/>
        <v>1.2921407383070536</v>
      </c>
      <c r="AK12" s="20">
        <f t="shared" si="17"/>
        <v>1.4352107790837919E-5</v>
      </c>
      <c r="AM12" s="2">
        <v>0.45598718999999999</v>
      </c>
      <c r="AN12">
        <v>321.90128900000002</v>
      </c>
      <c r="AO12">
        <f t="shared" si="18"/>
        <v>320.9705288663215</v>
      </c>
      <c r="AP12">
        <f t="shared" si="19"/>
        <v>0.86631442644525325</v>
      </c>
      <c r="AQ12" s="20">
        <f t="shared" si="20"/>
        <v>8.3604588787393208E-6</v>
      </c>
      <c r="AS12" s="2">
        <v>0.45544551999999999</v>
      </c>
      <c r="AT12">
        <v>347.32481100000001</v>
      </c>
      <c r="AU12">
        <f t="shared" si="21"/>
        <v>345.08345230819594</v>
      </c>
      <c r="AV12">
        <f t="shared" si="22"/>
        <v>5.0236887853256365</v>
      </c>
      <c r="AW12" s="20">
        <f t="shared" si="23"/>
        <v>4.16438727882373E-5</v>
      </c>
      <c r="AY12">
        <v>0.45</v>
      </c>
      <c r="AZ12" t="s">
        <v>63</v>
      </c>
      <c r="BA12">
        <v>3.2988473515672558E-2</v>
      </c>
      <c r="BN12" t="s">
        <v>80</v>
      </c>
      <c r="BO12">
        <f>0.0524*BP4^4-0.15*BP4^3+0.1659*BP4^2-0.0706*BP4+0.0119</f>
        <v>2.0904552440000005E-3</v>
      </c>
      <c r="BQ12" t="s">
        <v>82</v>
      </c>
      <c r="BR12">
        <f>0.0524*(BP4-BR11)^4-0.15*(BP4-BR11)^3+0.1659*(BP4-BR11)^2-0.0706*(BP4-BR11)+0.0119</f>
        <v>1.9997844199046884E-3</v>
      </c>
    </row>
    <row r="13" spans="1:73" x14ac:dyDescent="0.25">
      <c r="C13" s="2">
        <v>0.45912096000000002</v>
      </c>
      <c r="D13">
        <v>209.38367700000001</v>
      </c>
      <c r="E13">
        <f t="shared" si="0"/>
        <v>210.82632324020105</v>
      </c>
      <c r="F13">
        <f t="shared" si="1"/>
        <v>2.0812281743662053</v>
      </c>
      <c r="G13" s="20">
        <f t="shared" si="2"/>
        <v>4.7471619945392324E-5</v>
      </c>
      <c r="I13" s="2">
        <v>0.45890088000000001</v>
      </c>
      <c r="J13">
        <v>231.06120000000001</v>
      </c>
      <c r="K13">
        <f t="shared" si="3"/>
        <v>231.81986279503997</v>
      </c>
      <c r="L13">
        <f t="shared" si="4"/>
        <v>0.57556923657783399</v>
      </c>
      <c r="M13" s="20">
        <f t="shared" si="5"/>
        <v>1.0780614695892708E-5</v>
      </c>
      <c r="O13" s="2">
        <v>0.45897489000000002</v>
      </c>
      <c r="P13">
        <v>244.13643400000001</v>
      </c>
      <c r="Q13">
        <f t="shared" si="6"/>
        <v>245.46694944251652</v>
      </c>
      <c r="R13">
        <f t="shared" si="7"/>
        <v>1.7702713427749157</v>
      </c>
      <c r="S13" s="20">
        <f t="shared" si="8"/>
        <v>2.9701244410674682E-5</v>
      </c>
      <c r="U13" s="2">
        <v>0.45975638000000002</v>
      </c>
      <c r="V13">
        <v>261.08229999999998</v>
      </c>
      <c r="W13">
        <f t="shared" si="9"/>
        <v>261.22384944658791</v>
      </c>
      <c r="X13">
        <f t="shared" si="10"/>
        <v>2.0036245829349406E-2</v>
      </c>
      <c r="Y13" s="20">
        <f t="shared" si="11"/>
        <v>2.93941896304595E-7</v>
      </c>
      <c r="AA13" s="2">
        <v>0.4591732</v>
      </c>
      <c r="AB13">
        <v>279.17055299999998</v>
      </c>
      <c r="AC13">
        <f t="shared" si="12"/>
        <v>279.06184978599327</v>
      </c>
      <c r="AD13">
        <f t="shared" si="13"/>
        <v>1.1816388735388475E-2</v>
      </c>
      <c r="AE13" s="20">
        <f t="shared" si="14"/>
        <v>1.5161618207992836E-7</v>
      </c>
      <c r="AG13" s="2">
        <v>0.45860581</v>
      </c>
      <c r="AH13">
        <v>300.05058700000001</v>
      </c>
      <c r="AI13">
        <f t="shared" si="15"/>
        <v>298.99524361649401</v>
      </c>
      <c r="AJ13">
        <f t="shared" si="16"/>
        <v>1.1137496571098904</v>
      </c>
      <c r="AK13" s="20">
        <f t="shared" si="17"/>
        <v>1.2370823819263041E-5</v>
      </c>
      <c r="AM13" s="2">
        <v>0.45975783999999997</v>
      </c>
      <c r="AN13">
        <v>321.89950399999998</v>
      </c>
      <c r="AO13">
        <f t="shared" si="18"/>
        <v>321.06830985788145</v>
      </c>
      <c r="AP13">
        <f t="shared" si="19"/>
        <v>0.69088370189216541</v>
      </c>
      <c r="AQ13" s="20">
        <f t="shared" si="20"/>
        <v>6.6675200861597838E-6</v>
      </c>
      <c r="AS13" s="2">
        <v>0.45921591</v>
      </c>
      <c r="AT13">
        <v>347.27610499999997</v>
      </c>
      <c r="AU13">
        <f t="shared" si="21"/>
        <v>345.19898613151884</v>
      </c>
      <c r="AV13">
        <f t="shared" si="22"/>
        <v>4.3144227938003565</v>
      </c>
      <c r="AW13" s="20">
        <f t="shared" si="23"/>
        <v>3.5774444431101662E-5</v>
      </c>
      <c r="AY13">
        <v>0.5</v>
      </c>
      <c r="AZ13" t="s">
        <v>63</v>
      </c>
      <c r="BA13">
        <v>3.0362937762203567E-2</v>
      </c>
      <c r="BN13" t="s">
        <v>83</v>
      </c>
      <c r="BO13">
        <f>1/(1+BO12*BP2)</f>
        <v>0.98268263815517487</v>
      </c>
      <c r="BQ13" t="s">
        <v>84</v>
      </c>
      <c r="BR13">
        <f>1/(1+BR12*BP2)</f>
        <v>0.98342130402520789</v>
      </c>
    </row>
    <row r="14" spans="1:73" x14ac:dyDescent="0.25">
      <c r="C14" s="2">
        <v>0.46289162</v>
      </c>
      <c r="D14">
        <v>209.381891</v>
      </c>
      <c r="E14">
        <f t="shared" si="0"/>
        <v>210.8397908667848</v>
      </c>
      <c r="F14">
        <f t="shared" si="1"/>
        <v>2.1254720215711371</v>
      </c>
      <c r="G14" s="20">
        <f t="shared" si="2"/>
        <v>4.8481623775490854E-5</v>
      </c>
      <c r="I14" s="2">
        <v>0.46267153</v>
      </c>
      <c r="J14">
        <v>231.059415</v>
      </c>
      <c r="K14">
        <f t="shared" si="3"/>
        <v>231.85007897013014</v>
      </c>
      <c r="L14">
        <f t="shared" si="4"/>
        <v>0.62514951366195515</v>
      </c>
      <c r="M14" s="20">
        <f t="shared" si="5"/>
        <v>1.1709451678920764E-5</v>
      </c>
      <c r="O14" s="2">
        <v>0.46274541000000002</v>
      </c>
      <c r="P14">
        <v>244.111188</v>
      </c>
      <c r="Q14">
        <f t="shared" si="6"/>
        <v>245.50811485876531</v>
      </c>
      <c r="R14">
        <f t="shared" si="7"/>
        <v>1.9514046487399215</v>
      </c>
      <c r="S14" s="20">
        <f t="shared" si="8"/>
        <v>3.2747033697773301E-5</v>
      </c>
      <c r="U14" s="2">
        <v>0.46352704</v>
      </c>
      <c r="V14">
        <v>261.08051499999999</v>
      </c>
      <c r="W14">
        <f t="shared" si="9"/>
        <v>261.27816225683046</v>
      </c>
      <c r="X14">
        <f t="shared" si="10"/>
        <v>3.9064438132607543E-2</v>
      </c>
      <c r="Y14" s="20">
        <f t="shared" si="11"/>
        <v>5.7310297221093772E-7</v>
      </c>
      <c r="AA14" s="2">
        <v>0.46294389000000002</v>
      </c>
      <c r="AB14">
        <v>279.17658799999998</v>
      </c>
      <c r="AC14">
        <f t="shared" si="12"/>
        <v>279.1300761260419</v>
      </c>
      <c r="AD14">
        <f t="shared" si="13"/>
        <v>2.163354419092474E-3</v>
      </c>
      <c r="AE14" s="20">
        <f t="shared" si="14"/>
        <v>2.7756818447776807E-8</v>
      </c>
      <c r="AG14" s="2">
        <v>0.46237645999999999</v>
      </c>
      <c r="AH14">
        <v>300.04880200000002</v>
      </c>
      <c r="AI14">
        <f t="shared" si="15"/>
        <v>299.07885811367379</v>
      </c>
      <c r="AJ14">
        <f t="shared" si="16"/>
        <v>0.9407911426216391</v>
      </c>
      <c r="AK14" s="20">
        <f t="shared" si="17"/>
        <v>1.0449834822561536E-5</v>
      </c>
      <c r="AM14" s="2">
        <v>0.46352850000000001</v>
      </c>
      <c r="AN14">
        <v>321.897719</v>
      </c>
      <c r="AO14">
        <f t="shared" si="18"/>
        <v>321.17099694061363</v>
      </c>
      <c r="AP14">
        <f t="shared" si="19"/>
        <v>0.52812495159875394</v>
      </c>
      <c r="AQ14" s="20">
        <f t="shared" si="20"/>
        <v>5.096838680628051E-6</v>
      </c>
      <c r="AS14" s="2">
        <v>0.46298655999999999</v>
      </c>
      <c r="AT14">
        <v>347.27431899999999</v>
      </c>
      <c r="AU14">
        <f t="shared" si="21"/>
        <v>345.32034285700598</v>
      </c>
      <c r="AV14">
        <f t="shared" si="22"/>
        <v>3.8180227673897424</v>
      </c>
      <c r="AW14" s="20">
        <f t="shared" si="23"/>
        <v>3.1658707265318883E-5</v>
      </c>
      <c r="AY14">
        <v>0.55000000000000004</v>
      </c>
      <c r="AZ14" t="s">
        <v>63</v>
      </c>
      <c r="BA14">
        <v>2.1549921113107825E-2</v>
      </c>
    </row>
    <row r="15" spans="1:73" x14ac:dyDescent="0.25">
      <c r="C15" s="2">
        <v>0.46666226999999999</v>
      </c>
      <c r="D15">
        <v>209.38010600000001</v>
      </c>
      <c r="E15">
        <f t="shared" si="0"/>
        <v>210.85392216412959</v>
      </c>
      <c r="F15">
        <f t="shared" si="1"/>
        <v>2.1721340856496094</v>
      </c>
      <c r="G15" s="20">
        <f t="shared" si="2"/>
        <v>4.9546821607376951E-5</v>
      </c>
      <c r="I15" s="2">
        <v>0.46644217999999998</v>
      </c>
      <c r="J15">
        <v>231.05762899999999</v>
      </c>
      <c r="K15">
        <f t="shared" si="3"/>
        <v>231.88178609889496</v>
      </c>
      <c r="L15">
        <f t="shared" si="4"/>
        <v>0.67923492365897631</v>
      </c>
      <c r="M15" s="20">
        <f t="shared" si="5"/>
        <v>1.2722702808377668E-5</v>
      </c>
      <c r="O15" s="2">
        <v>0.46651610999999998</v>
      </c>
      <c r="P15">
        <v>244.117223</v>
      </c>
      <c r="Q15">
        <f t="shared" si="6"/>
        <v>245.55131268900254</v>
      </c>
      <c r="R15">
        <f t="shared" si="7"/>
        <v>2.0566132361034239</v>
      </c>
      <c r="S15" s="20">
        <f t="shared" si="8"/>
        <v>3.4510860222329173E-5</v>
      </c>
      <c r="U15" s="2">
        <v>0.46729768999999999</v>
      </c>
      <c r="V15">
        <v>261.07873000000001</v>
      </c>
      <c r="W15">
        <f t="shared" si="9"/>
        <v>261.33514200502992</v>
      </c>
      <c r="X15">
        <f t="shared" si="10"/>
        <v>6.574711632346128E-2</v>
      </c>
      <c r="Y15" s="20">
        <f t="shared" si="11"/>
        <v>9.6456994694256966E-7</v>
      </c>
      <c r="AA15" s="2">
        <v>0.46671486000000001</v>
      </c>
      <c r="AB15">
        <v>279.22954299999998</v>
      </c>
      <c r="AC15">
        <f t="shared" si="12"/>
        <v>279.20166926461843</v>
      </c>
      <c r="AD15">
        <f t="shared" si="13"/>
        <v>7.7694512412051901E-4</v>
      </c>
      <c r="AE15" s="20">
        <f t="shared" si="14"/>
        <v>9.9647776953683913E-9</v>
      </c>
      <c r="AG15" s="2">
        <v>0.46614712000000003</v>
      </c>
      <c r="AH15">
        <v>300.04701599999999</v>
      </c>
      <c r="AI15">
        <f t="shared" si="15"/>
        <v>299.1666055177792</v>
      </c>
      <c r="AJ15">
        <f t="shared" si="16"/>
        <v>0.7751226172042297</v>
      </c>
      <c r="AK15" s="20">
        <f t="shared" si="17"/>
        <v>8.6097746652543242E-6</v>
      </c>
      <c r="AM15" s="2">
        <v>0.46729915</v>
      </c>
      <c r="AN15">
        <v>321.89593300000001</v>
      </c>
      <c r="AO15">
        <f t="shared" si="18"/>
        <v>321.27872625622234</v>
      </c>
      <c r="AP15">
        <f t="shared" si="19"/>
        <v>0.38094416456463664</v>
      </c>
      <c r="AQ15" s="20">
        <f t="shared" si="20"/>
        <v>3.6764642398996776E-6</v>
      </c>
      <c r="AS15" s="2">
        <v>0.46675744000000002</v>
      </c>
      <c r="AT15">
        <v>347.31163500000002</v>
      </c>
      <c r="AU15">
        <f t="shared" si="21"/>
        <v>345.44768500167896</v>
      </c>
      <c r="AV15">
        <f t="shared" si="22"/>
        <v>3.4743095962410844</v>
      </c>
      <c r="AW15" s="20">
        <f t="shared" si="23"/>
        <v>2.8802477822145199E-5</v>
      </c>
      <c r="AY15">
        <v>0.6</v>
      </c>
      <c r="AZ15" t="s">
        <v>63</v>
      </c>
      <c r="BA15">
        <v>2.3760312532427479E-2</v>
      </c>
      <c r="BN15" t="s">
        <v>85</v>
      </c>
      <c r="BO15">
        <f>1/(BA4*10^-4*PI()*BP2*BO13*BO11)</f>
        <v>0.95140505976170409</v>
      </c>
      <c r="BQ15" t="s">
        <v>86</v>
      </c>
      <c r="BR15">
        <f>1/(BA4*10^-4*PI()*BP2*BR13*BO11)</f>
        <v>0.95069044188293117</v>
      </c>
    </row>
    <row r="16" spans="1:73" x14ac:dyDescent="0.25">
      <c r="C16" s="2">
        <v>0.47043291999999998</v>
      </c>
      <c r="D16">
        <v>209.378321</v>
      </c>
      <c r="E16">
        <f t="shared" si="0"/>
        <v>210.86873546093923</v>
      </c>
      <c r="F16">
        <f t="shared" si="1"/>
        <v>2.2213352653767897</v>
      </c>
      <c r="G16" s="20">
        <f t="shared" si="2"/>
        <v>5.0669974490084437E-5</v>
      </c>
      <c r="I16" s="2">
        <v>0.47021284000000002</v>
      </c>
      <c r="J16">
        <v>231.05584400000001</v>
      </c>
      <c r="K16">
        <f t="shared" si="3"/>
        <v>231.9150253973001</v>
      </c>
      <c r="L16">
        <f t="shared" si="4"/>
        <v>0.73819267346653683</v>
      </c>
      <c r="M16" s="20">
        <f t="shared" si="5"/>
        <v>1.3827250019500998E-5</v>
      </c>
      <c r="O16" s="2">
        <v>0.47028684999999998</v>
      </c>
      <c r="P16">
        <v>244.131078</v>
      </c>
      <c r="Q16">
        <f t="shared" si="6"/>
        <v>245.59659750238148</v>
      </c>
      <c r="R16">
        <f t="shared" si="7"/>
        <v>2.1477474118604687</v>
      </c>
      <c r="S16" s="20">
        <f t="shared" si="8"/>
        <v>3.6036040530677798E-5</v>
      </c>
      <c r="U16" s="2">
        <v>0.47106833999999997</v>
      </c>
      <c r="V16">
        <v>261.07694400000003</v>
      </c>
      <c r="W16">
        <f t="shared" si="9"/>
        <v>261.39486219003828</v>
      </c>
      <c r="X16">
        <f t="shared" si="10"/>
        <v>0.10107197555720063</v>
      </c>
      <c r="Y16" s="20">
        <f t="shared" si="11"/>
        <v>1.482838022534617E-6</v>
      </c>
      <c r="AA16" s="2">
        <v>0.47048582</v>
      </c>
      <c r="AB16">
        <v>279.28249899999997</v>
      </c>
      <c r="AC16">
        <f t="shared" si="12"/>
        <v>279.27671670953703</v>
      </c>
      <c r="AD16">
        <f t="shared" si="13"/>
        <v>3.343488299787735E-5</v>
      </c>
      <c r="AE16" s="20">
        <f t="shared" si="14"/>
        <v>4.2865941215011373E-10</v>
      </c>
      <c r="AG16" s="2">
        <v>0.46991777000000001</v>
      </c>
      <c r="AH16">
        <v>300.045231</v>
      </c>
      <c r="AI16">
        <f t="shared" si="15"/>
        <v>299.25859947038617</v>
      </c>
      <c r="AJ16">
        <f t="shared" si="16"/>
        <v>0.61878916338259105</v>
      </c>
      <c r="AK16" s="20">
        <f t="shared" si="17"/>
        <v>6.8733623987552606E-6</v>
      </c>
      <c r="AM16" s="2">
        <v>0.47106979999999998</v>
      </c>
      <c r="AN16">
        <v>321.89414799999997</v>
      </c>
      <c r="AO16">
        <f t="shared" si="18"/>
        <v>321.39163676427751</v>
      </c>
      <c r="AP16">
        <f t="shared" si="19"/>
        <v>0.25251754202731946</v>
      </c>
      <c r="AQ16" s="20">
        <f t="shared" si="20"/>
        <v>2.4370553372352549E-6</v>
      </c>
      <c r="AS16" s="2">
        <v>0.47052835999999998</v>
      </c>
      <c r="AT16">
        <v>347.35676999999998</v>
      </c>
      <c r="AU16">
        <f t="shared" si="21"/>
        <v>345.58117152734633</v>
      </c>
      <c r="AV16">
        <f t="shared" si="22"/>
        <v>3.1527499360899935</v>
      </c>
      <c r="AW16" s="20">
        <f t="shared" si="23"/>
        <v>2.6129914588001351E-5</v>
      </c>
    </row>
    <row r="17" spans="3:73" x14ac:dyDescent="0.25">
      <c r="C17" s="2">
        <v>0.47420358000000001</v>
      </c>
      <c r="D17">
        <v>209.37653499999999</v>
      </c>
      <c r="E17">
        <f t="shared" si="0"/>
        <v>210.88424937042919</v>
      </c>
      <c r="F17">
        <f t="shared" si="1"/>
        <v>2.2732026227987143</v>
      </c>
      <c r="G17" s="20">
        <f t="shared" si="2"/>
        <v>5.1853984293015779E-5</v>
      </c>
      <c r="I17" s="2">
        <v>0.47398349000000001</v>
      </c>
      <c r="J17">
        <v>231.054059</v>
      </c>
      <c r="K17">
        <f t="shared" si="3"/>
        <v>231.94983843685588</v>
      </c>
      <c r="L17">
        <f t="shared" si="4"/>
        <v>0.80242079949385425</v>
      </c>
      <c r="M17" s="20">
        <f t="shared" si="5"/>
        <v>1.5030553468229259E-5</v>
      </c>
      <c r="O17" s="2">
        <v>0.47405705999999997</v>
      </c>
      <c r="P17">
        <v>244.05109100000001</v>
      </c>
      <c r="Q17">
        <f t="shared" si="6"/>
        <v>245.64401887631388</v>
      </c>
      <c r="R17">
        <f t="shared" si="7"/>
        <v>2.5374192191378016</v>
      </c>
      <c r="S17" s="20">
        <f t="shared" si="8"/>
        <v>4.2602071615541246E-5</v>
      </c>
      <c r="U17" s="2">
        <v>0.47483900000000001</v>
      </c>
      <c r="V17">
        <v>261.07515899999999</v>
      </c>
      <c r="W17">
        <f t="shared" si="9"/>
        <v>261.45739745863727</v>
      </c>
      <c r="X17">
        <f t="shared" si="10"/>
        <v>0.14610623926141059</v>
      </c>
      <c r="Y17" s="20">
        <f t="shared" si="11"/>
        <v>2.1435699487256514E-6</v>
      </c>
      <c r="AA17" s="2">
        <v>0.47425665</v>
      </c>
      <c r="AB17">
        <v>279.31199400000003</v>
      </c>
      <c r="AC17">
        <f t="shared" si="12"/>
        <v>279.35530993405735</v>
      </c>
      <c r="AD17">
        <f t="shared" si="13"/>
        <v>1.8762701432579537E-3</v>
      </c>
      <c r="AE17" s="20">
        <f t="shared" si="14"/>
        <v>2.4050061833396752E-8</v>
      </c>
      <c r="AG17" s="2">
        <v>0.47368842</v>
      </c>
      <c r="AH17">
        <v>300.04344600000002</v>
      </c>
      <c r="AI17">
        <f t="shared" si="15"/>
        <v>299.3549560261132</v>
      </c>
      <c r="AJ17">
        <f t="shared" si="16"/>
        <v>0.47401844414267008</v>
      </c>
      <c r="AK17" s="20">
        <f t="shared" si="17"/>
        <v>5.2653464362142101E-6</v>
      </c>
      <c r="AM17" s="2">
        <v>0.47484059000000001</v>
      </c>
      <c r="AN17">
        <v>321.91582299999999</v>
      </c>
      <c r="AO17">
        <f t="shared" si="18"/>
        <v>321.50987376436115</v>
      </c>
      <c r="AP17">
        <f t="shared" si="19"/>
        <v>0.16479478191576105</v>
      </c>
      <c r="AQ17" s="20">
        <f t="shared" si="20"/>
        <v>1.5902258474972112E-6</v>
      </c>
      <c r="AS17" s="2">
        <v>0.47429901000000002</v>
      </c>
      <c r="AT17">
        <v>347.354985</v>
      </c>
      <c r="AU17">
        <f t="shared" si="21"/>
        <v>345.72095811657096</v>
      </c>
      <c r="AV17">
        <f t="shared" si="22"/>
        <v>2.6700438557688351</v>
      </c>
      <c r="AW17" s="20">
        <f t="shared" si="23"/>
        <v>2.2129485803275962E-5</v>
      </c>
      <c r="AY17">
        <v>0.2</v>
      </c>
      <c r="AZ17" t="s">
        <v>38</v>
      </c>
      <c r="BB17">
        <f>SUM(F3:F150)</f>
        <v>1537.4715069455249</v>
      </c>
    </row>
    <row r="18" spans="3:73" x14ac:dyDescent="0.25">
      <c r="C18" s="2">
        <v>0.47797423</v>
      </c>
      <c r="D18">
        <v>209.37475000000001</v>
      </c>
      <c r="E18">
        <f t="shared" si="0"/>
        <v>210.90048267346245</v>
      </c>
      <c r="F18">
        <f t="shared" si="1"/>
        <v>2.3278601908708532</v>
      </c>
      <c r="G18" s="20">
        <f t="shared" si="2"/>
        <v>5.3101682511666743E-5</v>
      </c>
      <c r="I18" s="2">
        <v>0.47775413999999999</v>
      </c>
      <c r="J18">
        <v>231.05227300000001</v>
      </c>
      <c r="K18">
        <f t="shared" si="3"/>
        <v>231.98626770638157</v>
      </c>
      <c r="L18">
        <f t="shared" si="4"/>
        <v>0.87234611154876596</v>
      </c>
      <c r="M18" s="20">
        <f t="shared" si="5"/>
        <v>1.6340612789130893E-5</v>
      </c>
      <c r="O18" s="2">
        <v>0.47782766999999998</v>
      </c>
      <c r="P18">
        <v>244.04148599999999</v>
      </c>
      <c r="Q18">
        <f t="shared" si="6"/>
        <v>245.69364612385277</v>
      </c>
      <c r="R18">
        <f t="shared" si="7"/>
        <v>2.7296330748492359</v>
      </c>
      <c r="S18" s="20">
        <f t="shared" si="8"/>
        <v>4.5832859144610663E-5</v>
      </c>
      <c r="U18" s="2">
        <v>0.47860965</v>
      </c>
      <c r="V18">
        <v>261.073374</v>
      </c>
      <c r="W18">
        <f t="shared" si="9"/>
        <v>261.52282313451167</v>
      </c>
      <c r="X18">
        <f t="shared" si="10"/>
        <v>0.20200452451328665</v>
      </c>
      <c r="Y18" s="20">
        <f t="shared" si="11"/>
        <v>2.9637115539329907E-6</v>
      </c>
      <c r="AA18" s="2">
        <v>0.47802729999999999</v>
      </c>
      <c r="AB18">
        <v>279.31020899999999</v>
      </c>
      <c r="AC18">
        <f t="shared" si="12"/>
        <v>279.43754298069229</v>
      </c>
      <c r="AD18">
        <f t="shared" si="13"/>
        <v>1.621394263894679E-2</v>
      </c>
      <c r="AE18" s="20">
        <f t="shared" si="14"/>
        <v>2.0783324221253333E-7</v>
      </c>
      <c r="AG18" s="2">
        <v>0.47745907999999998</v>
      </c>
      <c r="AH18">
        <v>300.04165999999998</v>
      </c>
      <c r="AI18">
        <f t="shared" si="15"/>
        <v>299.45579309798597</v>
      </c>
      <c r="AJ18">
        <f t="shared" si="16"/>
        <v>0.34324002687548677</v>
      </c>
      <c r="AK18" s="20">
        <f t="shared" si="17"/>
        <v>3.8127190836898323E-6</v>
      </c>
      <c r="AM18" s="2">
        <v>0.47861146999999998</v>
      </c>
      <c r="AN18">
        <v>321.95313800000002</v>
      </c>
      <c r="AO18">
        <f t="shared" si="18"/>
        <v>321.63357923264681</v>
      </c>
      <c r="AP18">
        <f t="shared" si="19"/>
        <v>0.10211780579230589</v>
      </c>
      <c r="AQ18" s="20">
        <f t="shared" si="20"/>
        <v>9.8518127715624334E-7</v>
      </c>
      <c r="AS18" s="2">
        <v>0.47806957999999999</v>
      </c>
      <c r="AT18">
        <v>347.337559</v>
      </c>
      <c r="AU18">
        <f t="shared" si="21"/>
        <v>345.86722076823287</v>
      </c>
      <c r="AV18">
        <f t="shared" si="22"/>
        <v>2.16189451579609</v>
      </c>
      <c r="AW18" s="20">
        <f t="shared" si="23"/>
        <v>1.791971111659846E-5</v>
      </c>
      <c r="AY18">
        <v>0.3</v>
      </c>
      <c r="AZ18" t="s">
        <v>38</v>
      </c>
      <c r="BB18">
        <f>SUM(L3:L150)</f>
        <v>423.18669841265927</v>
      </c>
    </row>
    <row r="19" spans="3:73" x14ac:dyDescent="0.25">
      <c r="C19" s="2">
        <v>0.48174487999999999</v>
      </c>
      <c r="D19">
        <v>209.37296499999999</v>
      </c>
      <c r="E19">
        <f t="shared" si="0"/>
        <v>210.91745458063812</v>
      </c>
      <c r="F19">
        <f t="shared" si="1"/>
        <v>2.3854480646997414</v>
      </c>
      <c r="G19" s="20">
        <f t="shared" si="2"/>
        <v>5.4416268703345458E-5</v>
      </c>
      <c r="I19" s="2">
        <v>0.48152479999999998</v>
      </c>
      <c r="J19">
        <v>231.050488</v>
      </c>
      <c r="K19">
        <f t="shared" si="3"/>
        <v>232.02435640118628</v>
      </c>
      <c r="L19">
        <f t="shared" si="4"/>
        <v>0.94841966282912149</v>
      </c>
      <c r="M19" s="20">
        <f t="shared" si="5"/>
        <v>1.7765881828457491E-5</v>
      </c>
      <c r="O19" s="2">
        <v>0.48159832000000002</v>
      </c>
      <c r="P19">
        <v>244.03970100000001</v>
      </c>
      <c r="Q19">
        <f t="shared" si="6"/>
        <v>245.7455335611462</v>
      </c>
      <c r="R19">
        <f t="shared" si="7"/>
        <v>2.909864726666588</v>
      </c>
      <c r="S19" s="20">
        <f t="shared" si="8"/>
        <v>4.8859816502127521E-5</v>
      </c>
      <c r="U19" s="2">
        <v>0.48238029999999998</v>
      </c>
      <c r="V19">
        <v>261.07158800000002</v>
      </c>
      <c r="W19">
        <f t="shared" si="9"/>
        <v>261.59121627464401</v>
      </c>
      <c r="X19">
        <f t="shared" si="10"/>
        <v>0.27001354380949194</v>
      </c>
      <c r="Y19" s="20">
        <f t="shared" si="11"/>
        <v>3.9615608137668244E-6</v>
      </c>
      <c r="AA19" s="2">
        <v>0.48179796000000003</v>
      </c>
      <c r="AB19">
        <v>279.308423</v>
      </c>
      <c r="AC19">
        <f t="shared" si="12"/>
        <v>279.52351682126778</v>
      </c>
      <c r="AD19">
        <f t="shared" si="13"/>
        <v>4.6265351947572052E-2</v>
      </c>
      <c r="AE19" s="20">
        <f t="shared" si="14"/>
        <v>5.930452131005267E-7</v>
      </c>
      <c r="AG19" s="2">
        <v>0.48122973000000002</v>
      </c>
      <c r="AH19">
        <v>300.03987499999999</v>
      </c>
      <c r="AI19">
        <f t="shared" si="15"/>
        <v>299.56122969820501</v>
      </c>
      <c r="AJ19">
        <f t="shared" si="16"/>
        <v>0.22910132493041119</v>
      </c>
      <c r="AK19" s="20">
        <f t="shared" si="17"/>
        <v>2.5448937144652428E-6</v>
      </c>
      <c r="AM19" s="2">
        <v>0.48238265000000002</v>
      </c>
      <c r="AN19">
        <v>322.04519399999998</v>
      </c>
      <c r="AO19">
        <f t="shared" si="18"/>
        <v>321.7629063334594</v>
      </c>
      <c r="AP19">
        <f t="shared" si="19"/>
        <v>7.968632668092733E-2</v>
      </c>
      <c r="AQ19" s="20">
        <f t="shared" si="20"/>
        <v>7.6833419615370638E-7</v>
      </c>
      <c r="AS19" s="2">
        <v>0.48183983000000002</v>
      </c>
      <c r="AT19">
        <v>347.26539300000002</v>
      </c>
      <c r="AU19">
        <f t="shared" si="21"/>
        <v>346.0201217102682</v>
      </c>
      <c r="AV19">
        <f t="shared" si="22"/>
        <v>1.550700585030345</v>
      </c>
      <c r="AW19" s="20">
        <f t="shared" si="23"/>
        <v>1.2858933184050656E-5</v>
      </c>
      <c r="AY19">
        <v>0.35</v>
      </c>
      <c r="AZ19" t="s">
        <v>38</v>
      </c>
      <c r="BB19">
        <f>SUM(R3:R150)</f>
        <v>226.98482758541127</v>
      </c>
      <c r="BN19" t="s">
        <v>88</v>
      </c>
    </row>
    <row r="20" spans="3:73" x14ac:dyDescent="0.25">
      <c r="C20" s="2">
        <v>0.48551554000000002</v>
      </c>
      <c r="D20">
        <v>209.37117900000001</v>
      </c>
      <c r="E20">
        <f t="shared" si="0"/>
        <v>210.93518463359649</v>
      </c>
      <c r="F20">
        <f t="shared" si="1"/>
        <v>2.4461136219215271</v>
      </c>
      <c r="G20" s="20">
        <f t="shared" si="2"/>
        <v>5.5801108822677137E-5</v>
      </c>
      <c r="I20" s="2">
        <v>0.48529545000000002</v>
      </c>
      <c r="J20">
        <v>231.04870299999999</v>
      </c>
      <c r="K20">
        <f t="shared" si="3"/>
        <v>232.06414813647666</v>
      </c>
      <c r="L20">
        <f t="shared" si="4"/>
        <v>1.031128825194126</v>
      </c>
      <c r="M20" s="20">
        <f t="shared" si="5"/>
        <v>1.9315495690543598E-5</v>
      </c>
      <c r="O20" s="2">
        <v>0.48536906000000002</v>
      </c>
      <c r="P20">
        <v>244.05355499999999</v>
      </c>
      <c r="Q20">
        <f t="shared" si="6"/>
        <v>245.79974165523836</v>
      </c>
      <c r="R20">
        <f t="shared" si="7"/>
        <v>3.0491678349325846</v>
      </c>
      <c r="S20" s="20">
        <f t="shared" si="8"/>
        <v>5.1193055727346317E-5</v>
      </c>
      <c r="U20" s="2">
        <v>0.48615096000000002</v>
      </c>
      <c r="V20">
        <v>261.06980299999998</v>
      </c>
      <c r="W20">
        <f t="shared" si="9"/>
        <v>261.66265527130361</v>
      </c>
      <c r="X20">
        <f t="shared" si="10"/>
        <v>0.35147381558986968</v>
      </c>
      <c r="Y20" s="20">
        <f t="shared" si="11"/>
        <v>5.1567929352681052E-6</v>
      </c>
      <c r="AA20" s="2">
        <v>0.48556909999999998</v>
      </c>
      <c r="AB20">
        <v>279.39265899999998</v>
      </c>
      <c r="AC20">
        <f t="shared" si="12"/>
        <v>279.61334163504534</v>
      </c>
      <c r="AD20">
        <f t="shared" si="13"/>
        <v>4.8700825410565272E-2</v>
      </c>
      <c r="AE20" s="20">
        <f t="shared" si="14"/>
        <v>6.2388758016948972E-7</v>
      </c>
      <c r="AG20" s="2">
        <v>0.48500038000000001</v>
      </c>
      <c r="AH20">
        <v>300.03809000000001</v>
      </c>
      <c r="AI20">
        <f t="shared" si="15"/>
        <v>299.67138764118795</v>
      </c>
      <c r="AJ20">
        <f t="shared" si="16"/>
        <v>0.13447061995833087</v>
      </c>
      <c r="AK20" s="20">
        <f t="shared" si="17"/>
        <v>1.4937386654187049E-6</v>
      </c>
      <c r="AM20" s="2">
        <v>0.48615339000000002</v>
      </c>
      <c r="AN20">
        <v>322.05904900000002</v>
      </c>
      <c r="AO20">
        <f t="shared" si="18"/>
        <v>321.89797724968332</v>
      </c>
      <c r="AP20">
        <f t="shared" si="19"/>
        <v>2.5944108750083367E-2</v>
      </c>
      <c r="AQ20" s="20">
        <f t="shared" si="20"/>
        <v>2.5013112922346894E-7</v>
      </c>
      <c r="AS20" s="2">
        <v>0.48561048000000001</v>
      </c>
      <c r="AT20">
        <v>347.26360699999998</v>
      </c>
      <c r="AU20">
        <f t="shared" si="21"/>
        <v>346.17986585459749</v>
      </c>
      <c r="AV20">
        <f t="shared" si="22"/>
        <v>1.1744948702382891</v>
      </c>
      <c r="AW20" s="20">
        <f t="shared" si="23"/>
        <v>9.7394084689983911E-6</v>
      </c>
      <c r="AY20">
        <v>0.4</v>
      </c>
      <c r="AZ20" t="s">
        <v>38</v>
      </c>
      <c r="BB20">
        <f>SUM(X3:X150)</f>
        <v>190.34750098217472</v>
      </c>
      <c r="BN20" t="s">
        <v>90</v>
      </c>
      <c r="BO20">
        <f>1/(BO13*BO11)</f>
        <v>1.046530368489677</v>
      </c>
      <c r="BQ20" t="s">
        <v>91</v>
      </c>
      <c r="BR20">
        <f>1/(BR13*BO11)</f>
        <v>1.0457443002379598</v>
      </c>
    </row>
    <row r="21" spans="3:73" x14ac:dyDescent="0.25">
      <c r="C21" s="2">
        <v>0.48928619000000001</v>
      </c>
      <c r="D21">
        <v>209.369394</v>
      </c>
      <c r="E21">
        <f t="shared" si="0"/>
        <v>210.95369257170813</v>
      </c>
      <c r="F21">
        <f t="shared" si="1"/>
        <v>2.5100019643164266</v>
      </c>
      <c r="G21" s="20">
        <f t="shared" si="2"/>
        <v>5.7259515550548177E-5</v>
      </c>
      <c r="I21" s="2">
        <v>0.48906628000000002</v>
      </c>
      <c r="J21">
        <v>231.07819799999999</v>
      </c>
      <c r="K21">
        <f t="shared" si="3"/>
        <v>232.10568961586446</v>
      </c>
      <c r="L21">
        <f t="shared" si="4"/>
        <v>1.0557390206717943</v>
      </c>
      <c r="M21" s="20">
        <f t="shared" si="5"/>
        <v>1.9771454939131354E-5</v>
      </c>
      <c r="O21" s="2">
        <v>0.48914012000000001</v>
      </c>
      <c r="P21">
        <v>244.122151</v>
      </c>
      <c r="Q21">
        <f t="shared" si="6"/>
        <v>245.85633480253364</v>
      </c>
      <c r="R21">
        <f t="shared" si="7"/>
        <v>3.0073934609700204</v>
      </c>
      <c r="S21" s="20">
        <f t="shared" si="8"/>
        <v>5.0463326472503689E-5</v>
      </c>
      <c r="U21" s="2">
        <v>0.48992161000000001</v>
      </c>
      <c r="V21">
        <v>261.068018</v>
      </c>
      <c r="W21">
        <f t="shared" si="9"/>
        <v>261.73721931496755</v>
      </c>
      <c r="X21">
        <f t="shared" si="10"/>
        <v>0.44783039995430041</v>
      </c>
      <c r="Y21" s="20">
        <f t="shared" si="11"/>
        <v>6.570618123005432E-6</v>
      </c>
      <c r="AA21" s="2">
        <v>0.48933975000000002</v>
      </c>
      <c r="AB21">
        <v>279.390874</v>
      </c>
      <c r="AC21">
        <f t="shared" si="12"/>
        <v>279.70709474464991</v>
      </c>
      <c r="AD21">
        <f t="shared" si="13"/>
        <v>9.9995559346944221E-2</v>
      </c>
      <c r="AE21" s="20">
        <f t="shared" si="14"/>
        <v>1.281021095243798E-6</v>
      </c>
      <c r="AG21" s="2">
        <v>0.48877103999999999</v>
      </c>
      <c r="AH21">
        <v>300.03630399999997</v>
      </c>
      <c r="AI21">
        <f t="shared" si="15"/>
        <v>299.78639090063291</v>
      </c>
      <c r="AJ21">
        <f t="shared" si="16"/>
        <v>6.2456557235251654E-2</v>
      </c>
      <c r="AK21" s="20">
        <f t="shared" si="17"/>
        <v>6.9379382029259838E-7</v>
      </c>
      <c r="AM21" s="2">
        <v>0.48992444000000002</v>
      </c>
      <c r="AN21">
        <v>322.12764499999997</v>
      </c>
      <c r="AO21">
        <f t="shared" si="18"/>
        <v>322.03896902562371</v>
      </c>
      <c r="AP21">
        <f t="shared" si="19"/>
        <v>7.8634284315787974E-3</v>
      </c>
      <c r="AQ21" s="20">
        <f t="shared" si="20"/>
        <v>7.5780234225938756E-8</v>
      </c>
      <c r="AS21" s="2">
        <v>0.48938162000000002</v>
      </c>
      <c r="AT21">
        <v>347.34784300000001</v>
      </c>
      <c r="AU21">
        <f t="shared" si="21"/>
        <v>346.34663804704076</v>
      </c>
      <c r="AV21">
        <f t="shared" si="22"/>
        <v>1.0024113578301459</v>
      </c>
      <c r="AW21" s="20">
        <f t="shared" si="23"/>
        <v>8.3083879314505964E-6</v>
      </c>
      <c r="AY21">
        <v>0.45</v>
      </c>
      <c r="AZ21" t="s">
        <v>38</v>
      </c>
      <c r="BB21">
        <f>SUM(AD3:AD150)</f>
        <v>542.07858209294352</v>
      </c>
      <c r="BN21" t="s">
        <v>89</v>
      </c>
      <c r="BO21">
        <f>(BA4*10^-4*PI()*BP2-BO20)/(BA5*10^-4*PI()*BP2)</f>
        <v>0.10402335273541106</v>
      </c>
      <c r="BQ21" t="s">
        <v>92</v>
      </c>
      <c r="BR21">
        <f>(BA4*10^-4*PI()*BP2-BR20)/(BA5*10^-4*PI()*BP2)</f>
        <v>0.10555307882026919</v>
      </c>
      <c r="BU21" t="s">
        <v>93</v>
      </c>
    </row>
    <row r="22" spans="3:73" x14ac:dyDescent="0.25">
      <c r="C22" s="2">
        <v>0.49305711000000002</v>
      </c>
      <c r="D22">
        <v>209.41452899999999</v>
      </c>
      <c r="E22">
        <f t="shared" si="0"/>
        <v>210.97300004285634</v>
      </c>
      <c r="F22">
        <f t="shared" si="1"/>
        <v>2.4288319914217715</v>
      </c>
      <c r="G22" s="20">
        <f t="shared" si="2"/>
        <v>5.5383940985742757E-5</v>
      </c>
      <c r="I22" s="2">
        <v>0.49283675999999998</v>
      </c>
      <c r="J22">
        <v>231.045132</v>
      </c>
      <c r="K22">
        <f t="shared" si="3"/>
        <v>232.14902026084528</v>
      </c>
      <c r="L22">
        <f t="shared" si="4"/>
        <v>1.2185692924320191</v>
      </c>
      <c r="M22" s="20">
        <f t="shared" si="5"/>
        <v>2.2827407133187844E-5</v>
      </c>
      <c r="O22" s="2">
        <v>0.49291108</v>
      </c>
      <c r="P22">
        <v>244.175107</v>
      </c>
      <c r="Q22">
        <f t="shared" si="6"/>
        <v>245.91536871336447</v>
      </c>
      <c r="R22">
        <f t="shared" si="7"/>
        <v>3.0285108310022593</v>
      </c>
      <c r="S22" s="20">
        <f t="shared" si="8"/>
        <v>5.0795630782546731E-5</v>
      </c>
      <c r="U22" s="2">
        <v>0.49369225999999999</v>
      </c>
      <c r="V22">
        <v>261.06623200000001</v>
      </c>
      <c r="W22">
        <f t="shared" si="9"/>
        <v>261.81498960021543</v>
      </c>
      <c r="X22">
        <f t="shared" si="10"/>
        <v>0.56063794388034394</v>
      </c>
      <c r="Y22" s="20">
        <f t="shared" si="11"/>
        <v>8.2258556749376335E-6</v>
      </c>
      <c r="AA22" s="2">
        <v>0.49311044999999998</v>
      </c>
      <c r="AB22">
        <v>279.39690899999999</v>
      </c>
      <c r="AC22">
        <f t="shared" si="12"/>
        <v>279.80489113398249</v>
      </c>
      <c r="AD22">
        <f t="shared" si="13"/>
        <v>0.1664494216489148</v>
      </c>
      <c r="AE22" s="20">
        <f t="shared" si="14"/>
        <v>2.132254777561912E-6</v>
      </c>
      <c r="AG22" s="2">
        <v>0.49254168999999998</v>
      </c>
      <c r="AH22">
        <v>300.03451899999999</v>
      </c>
      <c r="AI22">
        <f t="shared" si="15"/>
        <v>299.9063647453745</v>
      </c>
      <c r="AJ22">
        <f t="shared" si="16"/>
        <v>1.6423512978613764E-2</v>
      </c>
      <c r="AK22" s="20">
        <f t="shared" si="17"/>
        <v>1.8244149047264175E-7</v>
      </c>
      <c r="AM22" s="2">
        <v>0.49369519000000001</v>
      </c>
      <c r="AN22">
        <v>322.14150000000001</v>
      </c>
      <c r="AO22">
        <f t="shared" si="18"/>
        <v>322.18601206030746</v>
      </c>
      <c r="AP22">
        <f t="shared" si="19"/>
        <v>1.9813235128144442E-3</v>
      </c>
      <c r="AQ22" s="20">
        <f t="shared" si="20"/>
        <v>1.9092466633481167E-8</v>
      </c>
      <c r="AS22" s="2">
        <v>0.49315262999999998</v>
      </c>
      <c r="AT22">
        <v>347.40861899999999</v>
      </c>
      <c r="AU22">
        <f t="shared" si="21"/>
        <v>346.52059372081658</v>
      </c>
      <c r="AV22">
        <f t="shared" si="22"/>
        <v>0.7885888964687725</v>
      </c>
      <c r="AW22" s="20">
        <f t="shared" si="23"/>
        <v>6.5338548165238584E-6</v>
      </c>
      <c r="AY22">
        <v>0.5</v>
      </c>
      <c r="AZ22" t="s">
        <v>38</v>
      </c>
      <c r="BB22">
        <f>SUM(AJ3:AJ150)</f>
        <v>311.72007430230934</v>
      </c>
    </row>
    <row r="23" spans="3:73" x14ac:dyDescent="0.25">
      <c r="C23" s="2">
        <v>0.49682788999999999</v>
      </c>
      <c r="D23">
        <v>209.436204</v>
      </c>
      <c r="E23">
        <f t="shared" si="0"/>
        <v>210.99312555698108</v>
      </c>
      <c r="F23">
        <f t="shared" si="1"/>
        <v>2.4240047345923927</v>
      </c>
      <c r="G23" s="20">
        <f t="shared" si="2"/>
        <v>5.526242624020413E-5</v>
      </c>
      <c r="I23" s="2">
        <v>0.49660741000000003</v>
      </c>
      <c r="J23">
        <v>231.04334700000001</v>
      </c>
      <c r="K23">
        <f t="shared" si="3"/>
        <v>232.19419213958423</v>
      </c>
      <c r="L23">
        <f t="shared" si="4"/>
        <v>1.324444535304623</v>
      </c>
      <c r="M23" s="20">
        <f t="shared" si="5"/>
        <v>2.4811146958747292E-5</v>
      </c>
      <c r="O23" s="2">
        <v>0.49668191</v>
      </c>
      <c r="P23">
        <v>244.20460199999999</v>
      </c>
      <c r="Q23">
        <f t="shared" si="6"/>
        <v>245.97690564265491</v>
      </c>
      <c r="R23">
        <f t="shared" si="7"/>
        <v>3.1410602017678935</v>
      </c>
      <c r="S23" s="20">
        <f t="shared" si="8"/>
        <v>5.2670637198121397E-5</v>
      </c>
      <c r="U23" s="2">
        <v>0.49746291999999998</v>
      </c>
      <c r="V23">
        <v>261.06444699999997</v>
      </c>
      <c r="W23">
        <f t="shared" si="9"/>
        <v>261.89604886792614</v>
      </c>
      <c r="X23">
        <f t="shared" si="10"/>
        <v>0.69156166673829078</v>
      </c>
      <c r="Y23" s="20">
        <f t="shared" si="11"/>
        <v>1.0146948337747309E-5</v>
      </c>
      <c r="AA23" s="2">
        <v>0.49688132000000002</v>
      </c>
      <c r="AB23">
        <v>279.43422399999997</v>
      </c>
      <c r="AC23">
        <f t="shared" si="12"/>
        <v>279.9068384211958</v>
      </c>
      <c r="AD23">
        <f t="shared" si="13"/>
        <v>0.22336439112226802</v>
      </c>
      <c r="AE23" s="20">
        <f t="shared" si="14"/>
        <v>2.8605842781024958E-6</v>
      </c>
      <c r="AG23" s="2">
        <v>0.49631251999999998</v>
      </c>
      <c r="AH23">
        <v>300.06401399999999</v>
      </c>
      <c r="AI23">
        <f t="shared" si="15"/>
        <v>300.03144377485575</v>
      </c>
      <c r="AJ23">
        <f t="shared" si="16"/>
        <v>1.0608195659465353E-3</v>
      </c>
      <c r="AK23" s="20">
        <f t="shared" si="17"/>
        <v>1.178185550497736E-8</v>
      </c>
      <c r="AM23" s="2">
        <v>0.49746583999999999</v>
      </c>
      <c r="AN23">
        <v>322.13971400000003</v>
      </c>
      <c r="AO23">
        <f t="shared" si="18"/>
        <v>322.33926921651869</v>
      </c>
      <c r="AP23">
        <f t="shared" si="19"/>
        <v>3.982228443980964E-2</v>
      </c>
      <c r="AQ23" s="20">
        <f t="shared" si="20"/>
        <v>3.8374049597755328E-7</v>
      </c>
      <c r="AS23" s="2">
        <v>0.49692389999999997</v>
      </c>
      <c r="AT23">
        <v>347.51631500000002</v>
      </c>
      <c r="AU23">
        <f t="shared" si="21"/>
        <v>346.70193649285955</v>
      </c>
      <c r="AV23">
        <f t="shared" si="22"/>
        <v>0.6632123528923487</v>
      </c>
      <c r="AW23" s="20">
        <f t="shared" si="23"/>
        <v>5.4916418994044901E-6</v>
      </c>
      <c r="AY23">
        <v>0.55000000000000004</v>
      </c>
      <c r="AZ23" t="s">
        <v>38</v>
      </c>
      <c r="BB23">
        <f>SUM(AP3:AP150)</f>
        <v>105.27272936975689</v>
      </c>
    </row>
    <row r="24" spans="3:73" x14ac:dyDescent="0.25">
      <c r="C24" s="2">
        <v>0.50059841000000005</v>
      </c>
      <c r="D24">
        <v>209.41095799999999</v>
      </c>
      <c r="E24">
        <f t="shared" si="0"/>
        <v>211.01408930216851</v>
      </c>
      <c r="F24">
        <f t="shared" si="1"/>
        <v>2.570029971992537</v>
      </c>
      <c r="G24" s="20">
        <f t="shared" si="2"/>
        <v>5.8605635680845038E-5</v>
      </c>
      <c r="I24" s="2">
        <v>0.50037805999999996</v>
      </c>
      <c r="J24">
        <v>231.041561</v>
      </c>
      <c r="K24">
        <f t="shared" si="3"/>
        <v>232.24125044411792</v>
      </c>
      <c r="L24">
        <f t="shared" si="4"/>
        <v>1.4392547623279692</v>
      </c>
      <c r="M24" s="20">
        <f t="shared" si="5"/>
        <v>2.6962332173465173E-5</v>
      </c>
      <c r="O24" s="2">
        <v>0.50045295999999995</v>
      </c>
      <c r="P24">
        <v>244.27319700000001</v>
      </c>
      <c r="Q24">
        <f t="shared" si="6"/>
        <v>246.04101554795432</v>
      </c>
      <c r="R24">
        <f t="shared" si="7"/>
        <v>3.1251824184912711</v>
      </c>
      <c r="S24" s="20">
        <f t="shared" si="8"/>
        <v>5.2374964257661657E-5</v>
      </c>
      <c r="U24" s="2">
        <v>0.50123366000000003</v>
      </c>
      <c r="V24">
        <v>261.07830200000001</v>
      </c>
      <c r="W24">
        <f t="shared" si="9"/>
        <v>261.98048285359073</v>
      </c>
      <c r="X24">
        <f t="shared" si="10"/>
        <v>0.81393029258568228</v>
      </c>
      <c r="Y24" s="20">
        <f t="shared" si="11"/>
        <v>1.1941136237292918E-5</v>
      </c>
      <c r="AA24" s="2">
        <v>0.50065219999999999</v>
      </c>
      <c r="AB24">
        <v>279.47153900000001</v>
      </c>
      <c r="AC24">
        <f t="shared" si="12"/>
        <v>280.01303872920283</v>
      </c>
      <c r="AD24">
        <f t="shared" si="13"/>
        <v>0.29322195672673396</v>
      </c>
      <c r="AE24" s="20">
        <f t="shared" si="14"/>
        <v>3.7542337923305302E-6</v>
      </c>
      <c r="AG24" s="2">
        <v>0.50008366000000004</v>
      </c>
      <c r="AH24">
        <v>300.14825000000002</v>
      </c>
      <c r="AI24">
        <f t="shared" si="15"/>
        <v>300.16176398237729</v>
      </c>
      <c r="AJ24">
        <f t="shared" si="16"/>
        <v>1.8262771969332844E-4</v>
      </c>
      <c r="AK24" s="20">
        <f t="shared" si="17"/>
        <v>2.0271928481745799E-9</v>
      </c>
      <c r="AM24" s="2">
        <v>0.50123649000000003</v>
      </c>
      <c r="AN24">
        <v>322.13792899999999</v>
      </c>
      <c r="AO24">
        <f t="shared" si="18"/>
        <v>322.49890333382052</v>
      </c>
      <c r="AP24">
        <f t="shared" si="19"/>
        <v>0.13030246967717993</v>
      </c>
      <c r="AQ24" s="20">
        <f t="shared" si="20"/>
        <v>1.2556509296817589E-6</v>
      </c>
      <c r="AS24" s="2">
        <v>0.50069503999999998</v>
      </c>
      <c r="AT24">
        <v>347.600551</v>
      </c>
      <c r="AU24">
        <f t="shared" si="21"/>
        <v>346.89083679190503</v>
      </c>
      <c r="AV24">
        <f t="shared" si="22"/>
        <v>0.50369425717186356</v>
      </c>
      <c r="AW24" s="20">
        <f t="shared" si="23"/>
        <v>4.1687522620041171E-6</v>
      </c>
      <c r="AY24">
        <v>0.6</v>
      </c>
      <c r="AZ24" t="s">
        <v>38</v>
      </c>
      <c r="BB24">
        <f>SUM(AV3:AV150)</f>
        <v>1344.6804043710415</v>
      </c>
    </row>
    <row r="25" spans="3:73" x14ac:dyDescent="0.25">
      <c r="C25" s="2">
        <v>0.50436928999999997</v>
      </c>
      <c r="D25">
        <v>209.448274</v>
      </c>
      <c r="E25">
        <f t="shared" si="0"/>
        <v>211.03591613319645</v>
      </c>
      <c r="F25">
        <f t="shared" si="1"/>
        <v>2.5206075431005859</v>
      </c>
      <c r="G25" s="20">
        <f t="shared" si="2"/>
        <v>5.745815280294222E-5</v>
      </c>
      <c r="I25" s="2">
        <v>0.50414871999999999</v>
      </c>
      <c r="J25">
        <v>231.03977599999999</v>
      </c>
      <c r="K25">
        <f t="shared" si="3"/>
        <v>232.29024333887639</v>
      </c>
      <c r="L25">
        <f t="shared" si="4"/>
        <v>1.5636685655966371</v>
      </c>
      <c r="M25" s="20">
        <f t="shared" si="5"/>
        <v>2.9293495380167892E-5</v>
      </c>
      <c r="O25" s="2">
        <v>0.50422445999999999</v>
      </c>
      <c r="P25">
        <v>244.419994</v>
      </c>
      <c r="Q25">
        <f t="shared" si="6"/>
        <v>246.10776846044294</v>
      </c>
      <c r="R25">
        <f t="shared" si="7"/>
        <v>2.8485826293234506</v>
      </c>
      <c r="S25" s="20">
        <f t="shared" si="8"/>
        <v>4.7682098815531606E-5</v>
      </c>
      <c r="U25" s="2">
        <v>0.50500471000000002</v>
      </c>
      <c r="V25">
        <v>261.14689800000002</v>
      </c>
      <c r="W25">
        <f t="shared" si="9"/>
        <v>262.0683830242549</v>
      </c>
      <c r="X25">
        <f t="shared" si="10"/>
        <v>0.84913464992601273</v>
      </c>
      <c r="Y25" s="20">
        <f t="shared" si="11"/>
        <v>1.2451074168959882E-5</v>
      </c>
      <c r="AA25" s="2">
        <v>0.50442284999999998</v>
      </c>
      <c r="AB25">
        <v>279.46975400000002</v>
      </c>
      <c r="AC25">
        <f t="shared" si="12"/>
        <v>280.12359316150071</v>
      </c>
      <c r="AD25">
        <f t="shared" si="13"/>
        <v>0.42750564911191813</v>
      </c>
      <c r="AE25" s="20">
        <f t="shared" si="14"/>
        <v>5.4735896121372308E-6</v>
      </c>
      <c r="AG25" s="2">
        <v>0.50385440000000004</v>
      </c>
      <c r="AH25">
        <v>300.162105</v>
      </c>
      <c r="AI25">
        <f t="shared" si="15"/>
        <v>300.29743388362579</v>
      </c>
      <c r="AJ25">
        <f t="shared" si="16"/>
        <v>1.831390674340231E-2</v>
      </c>
      <c r="AK25" s="20">
        <f t="shared" si="17"/>
        <v>2.0326812149572519E-7</v>
      </c>
      <c r="AM25" s="2">
        <v>0.50500785000000004</v>
      </c>
      <c r="AN25">
        <v>322.26126599999998</v>
      </c>
      <c r="AO25">
        <f t="shared" si="18"/>
        <v>322.66510849913743</v>
      </c>
      <c r="AP25">
        <f t="shared" si="19"/>
        <v>0.16308876410958459</v>
      </c>
      <c r="AQ25" s="20">
        <f t="shared" si="20"/>
        <v>1.5703910949012216E-6</v>
      </c>
      <c r="AS25" s="2">
        <v>0.50446676000000001</v>
      </c>
      <c r="AT25">
        <v>347.78644800000001</v>
      </c>
      <c r="AU25">
        <f t="shared" si="21"/>
        <v>347.08752411536705</v>
      </c>
      <c r="AV25">
        <f t="shared" si="22"/>
        <v>0.48849459651042898</v>
      </c>
      <c r="AW25" s="20">
        <f t="shared" si="23"/>
        <v>4.038633598354689E-6</v>
      </c>
    </row>
    <row r="26" spans="3:73" x14ac:dyDescent="0.25">
      <c r="C26" s="2">
        <v>0.50813993999999996</v>
      </c>
      <c r="D26">
        <v>209.44648799999999</v>
      </c>
      <c r="E26">
        <f t="shared" si="0"/>
        <v>211.0586244860321</v>
      </c>
      <c r="F26">
        <f t="shared" si="1"/>
        <v>2.5989840495959715</v>
      </c>
      <c r="G26" s="20">
        <f t="shared" si="2"/>
        <v>5.9245783766172256E-5</v>
      </c>
      <c r="I26" s="2">
        <v>0.50791936999999998</v>
      </c>
      <c r="J26">
        <v>231.03799100000001</v>
      </c>
      <c r="K26">
        <f t="shared" si="3"/>
        <v>232.34121956850726</v>
      </c>
      <c r="L26">
        <f t="shared" si="4"/>
        <v>1.6984047017734583</v>
      </c>
      <c r="M26" s="20">
        <f t="shared" si="5"/>
        <v>3.1818110406537997E-5</v>
      </c>
      <c r="O26" s="2">
        <v>0.50799541999999998</v>
      </c>
      <c r="P26">
        <v>244.47295</v>
      </c>
      <c r="Q26">
        <f t="shared" si="6"/>
        <v>246.17721351596117</v>
      </c>
      <c r="R26">
        <f t="shared" si="7"/>
        <v>2.9045141318363408</v>
      </c>
      <c r="S26" s="20">
        <f t="shared" si="8"/>
        <v>4.8597269403001198E-5</v>
      </c>
      <c r="U26" s="2">
        <v>0.50877536000000001</v>
      </c>
      <c r="V26">
        <v>261.14511199999998</v>
      </c>
      <c r="W26">
        <f t="shared" si="9"/>
        <v>262.15982023793384</v>
      </c>
      <c r="X26">
        <f t="shared" si="10"/>
        <v>1.0296328081308388</v>
      </c>
      <c r="Y26" s="20">
        <f t="shared" si="11"/>
        <v>1.5097970407620924E-5</v>
      </c>
      <c r="AA26" s="2">
        <v>0.50819349999999996</v>
      </c>
      <c r="AB26">
        <v>279.46796799999998</v>
      </c>
      <c r="AC26">
        <f t="shared" si="12"/>
        <v>280.23861848796599</v>
      </c>
      <c r="AD26">
        <f t="shared" si="13"/>
        <v>0.59390217460224748</v>
      </c>
      <c r="AE26" s="20">
        <f t="shared" si="14"/>
        <v>7.604152904147777E-6</v>
      </c>
      <c r="AG26" s="2">
        <v>0.50762527999999996</v>
      </c>
      <c r="AH26">
        <v>300.19941999999998</v>
      </c>
      <c r="AI26">
        <f t="shared" si="15"/>
        <v>300.43860828439961</v>
      </c>
      <c r="AJ26">
        <f t="shared" si="16"/>
        <v>5.7211035394038934E-2</v>
      </c>
      <c r="AK26" s="20">
        <f t="shared" si="17"/>
        <v>6.3483390002161627E-7</v>
      </c>
      <c r="AM26" s="2">
        <v>0.50877930000000005</v>
      </c>
      <c r="AN26">
        <v>322.40024199999999</v>
      </c>
      <c r="AO26">
        <f t="shared" si="18"/>
        <v>322.83802503650162</v>
      </c>
      <c r="AP26">
        <f t="shared" si="19"/>
        <v>0.19165398704858574</v>
      </c>
      <c r="AQ26" s="20">
        <f t="shared" si="20"/>
        <v>1.8438565917119841E-6</v>
      </c>
      <c r="AS26" s="2">
        <v>0.50861592</v>
      </c>
      <c r="AT26">
        <v>347.98780699999998</v>
      </c>
      <c r="AU26">
        <f t="shared" si="21"/>
        <v>347.31309086128539</v>
      </c>
      <c r="AV26">
        <f t="shared" si="22"/>
        <v>0.45524186784192122</v>
      </c>
      <c r="AW26" s="20">
        <f t="shared" si="23"/>
        <v>3.7593619571744874E-6</v>
      </c>
      <c r="AY26" t="s">
        <v>39</v>
      </c>
      <c r="AZ26" t="s">
        <v>38</v>
      </c>
      <c r="BB26">
        <f>SUM(BB17:BB24)</f>
        <v>4681.7423240618209</v>
      </c>
    </row>
    <row r="27" spans="3:73" x14ac:dyDescent="0.25">
      <c r="C27" s="2">
        <v>0.51191059999999999</v>
      </c>
      <c r="D27">
        <v>209.444703</v>
      </c>
      <c r="E27">
        <f t="shared" si="0"/>
        <v>211.08223798959042</v>
      </c>
      <c r="F27">
        <f t="shared" si="1"/>
        <v>2.6815208421328993</v>
      </c>
      <c r="G27" s="20">
        <f t="shared" si="2"/>
        <v>6.1128313559252769E-5</v>
      </c>
      <c r="I27" s="2">
        <v>0.51169019999999998</v>
      </c>
      <c r="J27">
        <v>231.067486</v>
      </c>
      <c r="K27">
        <f t="shared" si="3"/>
        <v>232.39423186462056</v>
      </c>
      <c r="L27">
        <f t="shared" si="4"/>
        <v>1.7602545892877641</v>
      </c>
      <c r="M27" s="20">
        <f t="shared" si="5"/>
        <v>3.2968395138303432E-5</v>
      </c>
      <c r="O27" s="2">
        <v>0.51176681999999996</v>
      </c>
      <c r="P27">
        <v>244.604106</v>
      </c>
      <c r="Q27">
        <f t="shared" si="6"/>
        <v>246.24943680647186</v>
      </c>
      <c r="R27">
        <f t="shared" si="7"/>
        <v>2.7071134627253453</v>
      </c>
      <c r="S27" s="20">
        <f t="shared" si="8"/>
        <v>4.5245873059296426E-5</v>
      </c>
      <c r="U27" s="2">
        <v>0.51254602000000005</v>
      </c>
      <c r="V27">
        <v>261.143327</v>
      </c>
      <c r="W27">
        <f t="shared" si="9"/>
        <v>262.2548932463726</v>
      </c>
      <c r="X27">
        <f t="shared" si="10"/>
        <v>1.2355795200748805</v>
      </c>
      <c r="Y27" s="20">
        <f t="shared" si="11"/>
        <v>1.8118107646183916E-5</v>
      </c>
      <c r="AA27" s="2">
        <v>0.51196441999999998</v>
      </c>
      <c r="AB27">
        <v>279.513104</v>
      </c>
      <c r="AC27">
        <f t="shared" si="12"/>
        <v>280.35823616613158</v>
      </c>
      <c r="AD27">
        <f t="shared" si="13"/>
        <v>0.71424837823025211</v>
      </c>
      <c r="AE27" s="20">
        <f t="shared" si="14"/>
        <v>9.1420778824518643E-6</v>
      </c>
      <c r="AG27" s="2">
        <v>0.51139593000000005</v>
      </c>
      <c r="AH27">
        <v>300.19763499999999</v>
      </c>
      <c r="AI27">
        <f t="shared" si="15"/>
        <v>300.58541187456757</v>
      </c>
      <c r="AJ27">
        <f t="shared" si="16"/>
        <v>0.15037090444939916</v>
      </c>
      <c r="AK27" s="20">
        <f t="shared" si="17"/>
        <v>1.6685886263012304E-6</v>
      </c>
      <c r="AM27" s="2">
        <v>0.51255070999999996</v>
      </c>
      <c r="AN27">
        <v>322.53139900000002</v>
      </c>
      <c r="AO27">
        <f t="shared" si="18"/>
        <v>323.01781616392549</v>
      </c>
      <c r="AP27">
        <f t="shared" si="19"/>
        <v>0.23660165736129407</v>
      </c>
      <c r="AQ27" s="20">
        <f t="shared" si="20"/>
        <v>2.2744363192324656E-6</v>
      </c>
      <c r="AS27" s="2">
        <v>0.51200966000000003</v>
      </c>
      <c r="AT27">
        <v>348.06440199999997</v>
      </c>
      <c r="AU27">
        <f t="shared" si="21"/>
        <v>347.50493356183495</v>
      </c>
      <c r="AV27">
        <f t="shared" si="22"/>
        <v>0.31300493330281437</v>
      </c>
      <c r="AW27" s="20">
        <f t="shared" si="23"/>
        <v>2.5836397976447682E-6</v>
      </c>
      <c r="AZ27" s="9" t="s">
        <v>50</v>
      </c>
      <c r="BB27">
        <f>BB26/8</f>
        <v>585.21779050772761</v>
      </c>
    </row>
    <row r="28" spans="3:73" x14ac:dyDescent="0.25">
      <c r="C28" s="2">
        <v>0.51568124999999998</v>
      </c>
      <c r="D28">
        <v>209.44291799999999</v>
      </c>
      <c r="E28">
        <f t="shared" si="0"/>
        <v>211.10677925555979</v>
      </c>
      <c r="F28">
        <f t="shared" si="1"/>
        <v>2.7684342777530158</v>
      </c>
      <c r="G28" s="20">
        <f t="shared" si="2"/>
        <v>6.3110679771424192E-5</v>
      </c>
      <c r="I28" s="2">
        <v>0.51546115999999997</v>
      </c>
      <c r="J28">
        <v>231.120441</v>
      </c>
      <c r="K28">
        <f t="shared" si="3"/>
        <v>232.44933087871286</v>
      </c>
      <c r="L28">
        <f t="shared" si="4"/>
        <v>1.7659483097454727</v>
      </c>
      <c r="M28" s="20">
        <f t="shared" si="5"/>
        <v>3.3059879963764903E-5</v>
      </c>
      <c r="O28" s="2">
        <v>0.5155381</v>
      </c>
      <c r="P28">
        <v>244.711803</v>
      </c>
      <c r="Q28">
        <f t="shared" si="6"/>
        <v>246.3244975698245</v>
      </c>
      <c r="R28">
        <f t="shared" si="7"/>
        <v>2.6007837755414229</v>
      </c>
      <c r="S28" s="20">
        <f t="shared" si="8"/>
        <v>4.343045842483494E-5</v>
      </c>
      <c r="U28" s="2">
        <v>0.51631667000000003</v>
      </c>
      <c r="V28">
        <v>261.14154200000002</v>
      </c>
      <c r="W28">
        <f t="shared" si="9"/>
        <v>262.35369282327792</v>
      </c>
      <c r="X28">
        <f t="shared" si="10"/>
        <v>1.4693096183733132</v>
      </c>
      <c r="Y28" s="20">
        <f t="shared" si="11"/>
        <v>2.1545738926907602E-5</v>
      </c>
      <c r="AA28" s="2">
        <v>0.51573530000000001</v>
      </c>
      <c r="AB28">
        <v>279.55041899999998</v>
      </c>
      <c r="AC28">
        <f t="shared" si="12"/>
        <v>280.48255194232621</v>
      </c>
      <c r="AD28">
        <f t="shared" si="13"/>
        <v>0.86887182216976244</v>
      </c>
      <c r="AE28" s="20">
        <f t="shared" si="14"/>
        <v>1.1118223961458649E-5</v>
      </c>
      <c r="AG28" s="2">
        <v>0.51516693999999996</v>
      </c>
      <c r="AH28">
        <v>300.25841000000003</v>
      </c>
      <c r="AI28">
        <f t="shared" si="15"/>
        <v>300.73800963461457</v>
      </c>
      <c r="AJ28">
        <f t="shared" si="16"/>
        <v>0.23001580952240444</v>
      </c>
      <c r="AK28" s="20">
        <f t="shared" si="17"/>
        <v>2.5513340557245702E-6</v>
      </c>
      <c r="AM28" s="2">
        <v>0.51632153999999997</v>
      </c>
      <c r="AN28">
        <v>322.56089400000002</v>
      </c>
      <c r="AO28">
        <f t="shared" si="18"/>
        <v>323.20462707534921</v>
      </c>
      <c r="AP28">
        <f t="shared" si="19"/>
        <v>0.41439227229852493</v>
      </c>
      <c r="AQ28" s="20">
        <f t="shared" si="20"/>
        <v>3.9827974440807187E-6</v>
      </c>
      <c r="AS28" s="2">
        <v>0.51578142000000005</v>
      </c>
      <c r="AT28">
        <v>348.25812000000002</v>
      </c>
      <c r="AU28">
        <f t="shared" si="21"/>
        <v>347.72609346711755</v>
      </c>
      <c r="AV28">
        <f t="shared" si="22"/>
        <v>0.28305223169094079</v>
      </c>
      <c r="AW28" s="20">
        <f t="shared" si="23"/>
        <v>2.333802393412434E-6</v>
      </c>
    </row>
    <row r="29" spans="3:73" x14ac:dyDescent="0.25">
      <c r="C29" s="2">
        <v>0.51945220999999997</v>
      </c>
      <c r="D29">
        <v>209.49587299999999</v>
      </c>
      <c r="E29">
        <f t="shared" si="0"/>
        <v>211.13227371744375</v>
      </c>
      <c r="F29">
        <f t="shared" si="1"/>
        <v>2.6778073080504625</v>
      </c>
      <c r="G29" s="20">
        <f t="shared" si="2"/>
        <v>6.1013842776957922E-5</v>
      </c>
      <c r="I29" s="2">
        <v>0.51923182000000001</v>
      </c>
      <c r="J29">
        <v>231.11865599999999</v>
      </c>
      <c r="K29">
        <f t="shared" si="3"/>
        <v>232.5065624065912</v>
      </c>
      <c r="L29">
        <f t="shared" si="4"/>
        <v>1.9262841934569341</v>
      </c>
      <c r="M29" s="20">
        <f t="shared" si="5"/>
        <v>3.6062045274154612E-5</v>
      </c>
      <c r="O29" s="2">
        <v>0.51930924000000001</v>
      </c>
      <c r="P29">
        <v>244.79603900000001</v>
      </c>
      <c r="Q29">
        <f t="shared" si="6"/>
        <v>246.40246624811999</v>
      </c>
      <c r="R29">
        <f t="shared" si="7"/>
        <v>2.5806085035023481</v>
      </c>
      <c r="S29" s="20">
        <f t="shared" si="8"/>
        <v>4.3063899316365332E-5</v>
      </c>
      <c r="U29" s="2">
        <v>0.52008732000000002</v>
      </c>
      <c r="V29">
        <v>261.13975599999998</v>
      </c>
      <c r="W29">
        <f t="shared" si="9"/>
        <v>262.45631250812596</v>
      </c>
      <c r="X29">
        <f t="shared" si="10"/>
        <v>1.7333210390888849</v>
      </c>
      <c r="Y29" s="20">
        <f t="shared" si="11"/>
        <v>2.5417511021751801E-5</v>
      </c>
      <c r="AA29" s="2">
        <v>0.51950594999999999</v>
      </c>
      <c r="AB29">
        <v>279.54863399999999</v>
      </c>
      <c r="AC29">
        <f t="shared" si="12"/>
        <v>280.61167672872068</v>
      </c>
      <c r="AD29">
        <f t="shared" si="13"/>
        <v>1.1300598430859272</v>
      </c>
      <c r="AE29" s="20">
        <f t="shared" si="14"/>
        <v>1.4460612668235511E-5</v>
      </c>
      <c r="AG29" s="2">
        <v>0.51893820999999996</v>
      </c>
      <c r="AH29">
        <v>300.366107</v>
      </c>
      <c r="AI29">
        <f t="shared" si="15"/>
        <v>300.89654379226596</v>
      </c>
      <c r="AJ29">
        <f t="shared" si="16"/>
        <v>0.28136319058940057</v>
      </c>
      <c r="AK29" s="20">
        <f t="shared" si="17"/>
        <v>3.1186413192655607E-6</v>
      </c>
      <c r="AM29" s="2">
        <v>0.52009227999999996</v>
      </c>
      <c r="AN29">
        <v>322.574749</v>
      </c>
      <c r="AO29">
        <f t="shared" si="18"/>
        <v>323.39865657959734</v>
      </c>
      <c r="AP29">
        <f t="shared" si="19"/>
        <v>0.67882369971795753</v>
      </c>
      <c r="AQ29" s="20">
        <f t="shared" si="20"/>
        <v>6.5237342350435067E-6</v>
      </c>
      <c r="AS29" s="2">
        <v>0.51955313999999997</v>
      </c>
      <c r="AT29">
        <v>348.44401699999997</v>
      </c>
      <c r="AU29">
        <f t="shared" si="21"/>
        <v>347.95582109569875</v>
      </c>
      <c r="AV29">
        <f t="shared" si="22"/>
        <v>0.23833524097648753</v>
      </c>
      <c r="AW29" s="20">
        <f t="shared" si="23"/>
        <v>1.963008768654317E-6</v>
      </c>
      <c r="AY29" t="s">
        <v>128</v>
      </c>
      <c r="AZ29" t="s">
        <v>94</v>
      </c>
      <c r="BB29">
        <f>BB26/COUNT(AI3:AI99,AO3:AO98,AU3:AU88,AC3:AC99,W3:W95,Q3:Q95,K3:K95,E3:E97)</f>
        <v>6.242323098749095</v>
      </c>
    </row>
    <row r="30" spans="3:73" x14ac:dyDescent="0.25">
      <c r="C30" s="2">
        <v>0.52322303999999997</v>
      </c>
      <c r="D30">
        <v>209.52536799999999</v>
      </c>
      <c r="E30">
        <f t="shared" si="0"/>
        <v>211.15874223250037</v>
      </c>
      <c r="F30">
        <f t="shared" si="1"/>
        <v>2.6679113833962278</v>
      </c>
      <c r="G30" s="20">
        <f t="shared" si="2"/>
        <v>6.0771250904103658E-5</v>
      </c>
      <c r="I30" s="2">
        <v>0.52300290999999999</v>
      </c>
      <c r="J30">
        <v>231.19507200000001</v>
      </c>
      <c r="K30">
        <f t="shared" si="3"/>
        <v>232.56599104183695</v>
      </c>
      <c r="L30">
        <f t="shared" si="4"/>
        <v>1.8794190192711182</v>
      </c>
      <c r="M30" s="20">
        <f t="shared" si="5"/>
        <v>3.516142536402439E-5</v>
      </c>
      <c r="O30" s="2">
        <v>0.52308041999999999</v>
      </c>
      <c r="P30">
        <v>244.88809499999999</v>
      </c>
      <c r="Q30">
        <f t="shared" si="6"/>
        <v>246.48341918103344</v>
      </c>
      <c r="R30">
        <f t="shared" si="7"/>
        <v>2.5450592425900402</v>
      </c>
      <c r="S30" s="20">
        <f t="shared" si="8"/>
        <v>4.243874675617546E-5</v>
      </c>
      <c r="U30" s="2">
        <v>0.52385797999999995</v>
      </c>
      <c r="V30">
        <v>261.13797099999999</v>
      </c>
      <c r="W30">
        <f t="shared" si="9"/>
        <v>262.56284799199778</v>
      </c>
      <c r="X30">
        <f t="shared" si="10"/>
        <v>2.030274442324675</v>
      </c>
      <c r="Y30" s="20">
        <f t="shared" si="11"/>
        <v>2.977245838228593E-5</v>
      </c>
      <c r="AA30" s="2">
        <v>0.52327665000000001</v>
      </c>
      <c r="AB30">
        <v>279.55466799999999</v>
      </c>
      <c r="AC30">
        <f t="shared" si="12"/>
        <v>280.74574009889869</v>
      </c>
      <c r="AD30">
        <f t="shared" si="13"/>
        <v>1.4186527447749568</v>
      </c>
      <c r="AE30" s="20">
        <f t="shared" si="14"/>
        <v>1.815275748514474E-5</v>
      </c>
      <c r="AG30" s="2">
        <v>0.52270886000000005</v>
      </c>
      <c r="AH30">
        <v>300.36432100000002</v>
      </c>
      <c r="AI30">
        <f t="shared" si="15"/>
        <v>301.06112457681422</v>
      </c>
      <c r="AJ30">
        <f t="shared" si="16"/>
        <v>0.48553522466106896</v>
      </c>
      <c r="AK30" s="20">
        <f t="shared" si="17"/>
        <v>5.3817566462639968E-6</v>
      </c>
      <c r="AM30" s="2">
        <v>0.52386372999999997</v>
      </c>
      <c r="AN30">
        <v>322.71372600000001</v>
      </c>
      <c r="AO30">
        <f t="shared" si="18"/>
        <v>323.60012807745306</v>
      </c>
      <c r="AP30">
        <f t="shared" si="19"/>
        <v>0.78570864291309328</v>
      </c>
      <c r="AQ30" s="20">
        <f t="shared" si="20"/>
        <v>7.5444338529219248E-6</v>
      </c>
      <c r="AS30" s="2">
        <v>0.52332440999999996</v>
      </c>
      <c r="AT30">
        <v>348.55171300000001</v>
      </c>
      <c r="AU30">
        <f t="shared" si="21"/>
        <v>348.19430391149911</v>
      </c>
      <c r="AV30">
        <f t="shared" si="22"/>
        <v>0.12774125654304513</v>
      </c>
      <c r="AW30" s="20">
        <f t="shared" si="23"/>
        <v>1.0514696483611514E-6</v>
      </c>
      <c r="AY30" t="s">
        <v>129</v>
      </c>
      <c r="BA30" t="s">
        <v>95</v>
      </c>
      <c r="BB30">
        <f>SQRT(BB29)</f>
        <v>2.4984641479815344</v>
      </c>
    </row>
    <row r="31" spans="3:73" x14ac:dyDescent="0.25">
      <c r="C31" s="2">
        <v>0.52699370000000001</v>
      </c>
      <c r="D31">
        <v>209.523583</v>
      </c>
      <c r="E31">
        <f t="shared" si="0"/>
        <v>211.18620871421697</v>
      </c>
      <c r="F31">
        <f t="shared" si="1"/>
        <v>2.7643242655754965</v>
      </c>
      <c r="G31" s="20">
        <f t="shared" si="2"/>
        <v>6.296847298958665E-5</v>
      </c>
      <c r="I31" s="2">
        <v>0.52677414</v>
      </c>
      <c r="J31">
        <v>231.29494800000001</v>
      </c>
      <c r="K31">
        <f t="shared" si="3"/>
        <v>232.62766735306022</v>
      </c>
      <c r="L31">
        <f t="shared" si="4"/>
        <v>1.7761408740212328</v>
      </c>
      <c r="M31" s="20">
        <f t="shared" si="5"/>
        <v>3.3200537510828524E-5</v>
      </c>
      <c r="O31" s="2">
        <v>0.52685161000000003</v>
      </c>
      <c r="P31">
        <v>244.98015100000001</v>
      </c>
      <c r="Q31">
        <f t="shared" si="6"/>
        <v>246.56743019620677</v>
      </c>
      <c r="R31">
        <f t="shared" si="7"/>
        <v>2.5194552467107947</v>
      </c>
      <c r="S31" s="20">
        <f t="shared" si="8"/>
        <v>4.1980233741682268E-5</v>
      </c>
      <c r="U31" s="2">
        <v>0.52762863000000004</v>
      </c>
      <c r="V31">
        <v>261.13618500000001</v>
      </c>
      <c r="W31">
        <f t="shared" si="9"/>
        <v>262.67339632524931</v>
      </c>
      <c r="X31">
        <f t="shared" si="10"/>
        <v>2.3630186584747159</v>
      </c>
      <c r="Y31" s="20">
        <f t="shared" si="11"/>
        <v>3.4652377795611526E-5</v>
      </c>
      <c r="AA31" s="2">
        <v>0.52704804999999999</v>
      </c>
      <c r="AB31">
        <v>279.68582500000002</v>
      </c>
      <c r="AC31">
        <f t="shared" si="12"/>
        <v>280.88488978645955</v>
      </c>
      <c r="AD31">
        <f t="shared" si="13"/>
        <v>1.4377563621272389</v>
      </c>
      <c r="AE31" s="20">
        <f t="shared" si="14"/>
        <v>1.8379952551133404E-5</v>
      </c>
      <c r="AG31" s="2">
        <v>0.52647951999999998</v>
      </c>
      <c r="AH31">
        <v>300.36253599999998</v>
      </c>
      <c r="AI31">
        <f t="shared" si="15"/>
        <v>301.23192947511512</v>
      </c>
      <c r="AJ31">
        <f t="shared" si="16"/>
        <v>0.75584501457278996</v>
      </c>
      <c r="AK31" s="20">
        <f t="shared" si="17"/>
        <v>8.3780168200756719E-6</v>
      </c>
      <c r="AM31" s="2">
        <v>0.52763446999999997</v>
      </c>
      <c r="AN31">
        <v>322.72758099999999</v>
      </c>
      <c r="AO31">
        <f t="shared" si="18"/>
        <v>323.80915031430607</v>
      </c>
      <c r="AP31">
        <f t="shared" si="19"/>
        <v>1.1697921816485237</v>
      </c>
      <c r="AQ31" s="20">
        <f t="shared" si="20"/>
        <v>1.1231468642680423E-5</v>
      </c>
      <c r="AS31" s="2">
        <v>0.52709638999999997</v>
      </c>
      <c r="AT31">
        <v>348.78453100000002</v>
      </c>
      <c r="AU31">
        <f t="shared" si="21"/>
        <v>348.44183528524854</v>
      </c>
      <c r="AV31">
        <f t="shared" si="22"/>
        <v>0.1174403529090218</v>
      </c>
      <c r="AW31" s="20">
        <f t="shared" si="23"/>
        <v>9.653902696924999E-7</v>
      </c>
      <c r="AY31" t="s">
        <v>130</v>
      </c>
      <c r="BB31">
        <f>SQRT(SUM(G3:G97,M3:M95,S3:S95,Y3:Y95,AE3:AE99,AK3:AK99,AQ3:AQ98,AW3:AW88)/COUNT(G3:G97,M3:M95,S3:S95,Y3:Y95,AE3:AE99,AK3:AK99,AQ3:AQ98,AW3:AW88))</f>
        <v>9.302933379307602E-3</v>
      </c>
    </row>
    <row r="32" spans="3:73" x14ac:dyDescent="0.25">
      <c r="C32" s="2">
        <v>0.53076462000000002</v>
      </c>
      <c r="D32">
        <v>209.56871799999999</v>
      </c>
      <c r="E32">
        <f t="shared" si="0"/>
        <v>211.21470121800257</v>
      </c>
      <c r="F32">
        <f t="shared" si="1"/>
        <v>2.7092607539461424</v>
      </c>
      <c r="G32" s="20">
        <f t="shared" si="2"/>
        <v>6.1687602628177415E-5</v>
      </c>
      <c r="I32" s="2">
        <v>0.53054546000000002</v>
      </c>
      <c r="J32">
        <v>231.41046399999999</v>
      </c>
      <c r="K32">
        <f t="shared" si="3"/>
        <v>232.69164666676087</v>
      </c>
      <c r="L32">
        <f t="shared" si="4"/>
        <v>1.6414290256085307</v>
      </c>
      <c r="M32" s="20">
        <f t="shared" si="5"/>
        <v>3.0651809838337878E-5</v>
      </c>
      <c r="O32" s="2">
        <v>0.53062372000000002</v>
      </c>
      <c r="P32">
        <v>245.23642899999999</v>
      </c>
      <c r="Q32">
        <f t="shared" si="6"/>
        <v>246.65459690214388</v>
      </c>
      <c r="R32">
        <f t="shared" si="7"/>
        <v>2.0112001986712089</v>
      </c>
      <c r="S32" s="20">
        <f t="shared" si="8"/>
        <v>3.3441468191999907E-5</v>
      </c>
      <c r="U32" s="2">
        <v>0.53139990000000004</v>
      </c>
      <c r="V32">
        <v>261.24388199999999</v>
      </c>
      <c r="W32">
        <f t="shared" si="9"/>
        <v>262.7880769149977</v>
      </c>
      <c r="X32">
        <f t="shared" si="10"/>
        <v>2.3845379355048086</v>
      </c>
      <c r="Y32" s="20">
        <f t="shared" si="11"/>
        <v>3.4939121320686325E-5</v>
      </c>
      <c r="AA32" s="2">
        <v>0.53081875000000001</v>
      </c>
      <c r="AB32">
        <v>279.69186000000002</v>
      </c>
      <c r="AC32">
        <f t="shared" si="12"/>
        <v>281.0292001777558</v>
      </c>
      <c r="AD32">
        <f t="shared" si="13"/>
        <v>1.7884787510398543</v>
      </c>
      <c r="AE32" s="20">
        <f t="shared" si="14"/>
        <v>2.2862521688776345E-5</v>
      </c>
      <c r="AG32" s="2">
        <v>0.53025016999999997</v>
      </c>
      <c r="AH32">
        <v>300.36075099999999</v>
      </c>
      <c r="AI32">
        <f t="shared" si="15"/>
        <v>301.40911260477458</v>
      </c>
      <c r="AJ32">
        <f t="shared" si="16"/>
        <v>1.0990620543655412</v>
      </c>
      <c r="AK32" s="20">
        <f t="shared" si="17"/>
        <v>1.2182484032700651E-5</v>
      </c>
      <c r="AM32" s="2">
        <v>0.53140569999999998</v>
      </c>
      <c r="AN32">
        <v>322.82745699999998</v>
      </c>
      <c r="AO32">
        <f t="shared" si="18"/>
        <v>324.02597815736436</v>
      </c>
      <c r="AP32">
        <f t="shared" si="19"/>
        <v>1.4364529646500586</v>
      </c>
      <c r="AQ32" s="20">
        <f t="shared" si="20"/>
        <v>1.3783213388059081E-5</v>
      </c>
      <c r="AS32" s="2">
        <v>0.53086858999999997</v>
      </c>
      <c r="AT32">
        <v>349.05644999999998</v>
      </c>
      <c r="AU32">
        <f t="shared" si="21"/>
        <v>348.69861073528762</v>
      </c>
      <c r="AV32">
        <f t="shared" si="22"/>
        <v>0.12804893936988804</v>
      </c>
      <c r="AW32" s="20">
        <f t="shared" si="23"/>
        <v>1.050956282266801E-6</v>
      </c>
    </row>
    <row r="33" spans="3:49" x14ac:dyDescent="0.25">
      <c r="C33" s="2">
        <v>0.53453583999999998</v>
      </c>
      <c r="D33">
        <v>209.66859400000001</v>
      </c>
      <c r="E33">
        <f t="shared" si="0"/>
        <v>211.24424576867577</v>
      </c>
      <c r="F33">
        <f t="shared" si="1"/>
        <v>2.482678496131034</v>
      </c>
      <c r="G33" s="20">
        <f t="shared" si="2"/>
        <v>5.6474671938215228E-5</v>
      </c>
      <c r="I33" s="2">
        <v>0.53431638000000004</v>
      </c>
      <c r="J33">
        <v>231.4556</v>
      </c>
      <c r="K33">
        <f t="shared" si="3"/>
        <v>232.75797766791118</v>
      </c>
      <c r="L33">
        <f t="shared" si="4"/>
        <v>1.6961875898737466</v>
      </c>
      <c r="M33" s="20">
        <f t="shared" si="5"/>
        <v>3.1662011013706937E-5</v>
      </c>
      <c r="O33" s="2">
        <v>0.53439477000000002</v>
      </c>
      <c r="P33">
        <v>245.305025</v>
      </c>
      <c r="Q33">
        <f t="shared" si="6"/>
        <v>246.74495139365709</v>
      </c>
      <c r="R33">
        <f t="shared" si="7"/>
        <v>2.0733880191503098</v>
      </c>
      <c r="S33" s="20">
        <f t="shared" si="8"/>
        <v>3.4456225046439793E-5</v>
      </c>
      <c r="U33" s="2">
        <v>0.53517157999999998</v>
      </c>
      <c r="V33">
        <v>261.42195900000002</v>
      </c>
      <c r="W33">
        <f t="shared" si="9"/>
        <v>262.90698748638067</v>
      </c>
      <c r="X33">
        <f t="shared" si="10"/>
        <v>2.2053096053620234</v>
      </c>
      <c r="Y33" s="20">
        <f t="shared" si="11"/>
        <v>3.2268994982709623E-5</v>
      </c>
      <c r="AA33" s="2">
        <v>0.53458954000000003</v>
      </c>
      <c r="AB33">
        <v>279.71353499999998</v>
      </c>
      <c r="AC33">
        <f t="shared" si="12"/>
        <v>281.17882933420572</v>
      </c>
      <c r="AD33">
        <f t="shared" si="13"/>
        <v>2.1470874858554341</v>
      </c>
      <c r="AE33" s="20">
        <f t="shared" si="14"/>
        <v>2.744244338792766E-5</v>
      </c>
      <c r="AG33" s="2">
        <v>0.53402126999999999</v>
      </c>
      <c r="AH33">
        <v>300.43716599999999</v>
      </c>
      <c r="AI33">
        <f t="shared" si="15"/>
        <v>301.59285549547155</v>
      </c>
      <c r="AJ33">
        <f t="shared" si="16"/>
        <v>1.335618209943316</v>
      </c>
      <c r="AK33" s="20">
        <f t="shared" si="17"/>
        <v>1.4797045809134834E-5</v>
      </c>
      <c r="AM33" s="2">
        <v>0.53517674999999998</v>
      </c>
      <c r="AN33">
        <v>322.896052</v>
      </c>
      <c r="AO33">
        <f t="shared" si="18"/>
        <v>324.25076763963983</v>
      </c>
      <c r="AP33">
        <f t="shared" si="19"/>
        <v>1.8352544642847672</v>
      </c>
      <c r="AQ33" s="20">
        <f t="shared" si="20"/>
        <v>1.7602356770667098E-5</v>
      </c>
      <c r="AS33" s="2">
        <v>0.53464056999999998</v>
      </c>
      <c r="AT33">
        <v>349.28926799999999</v>
      </c>
      <c r="AU33">
        <f t="shared" si="21"/>
        <v>348.9648300891422</v>
      </c>
      <c r="AV33">
        <f t="shared" si="22"/>
        <v>0.10525995800177114</v>
      </c>
      <c r="AW33" s="20">
        <f t="shared" si="23"/>
        <v>8.6276537679785453E-7</v>
      </c>
    </row>
    <row r="34" spans="3:49" x14ac:dyDescent="0.25">
      <c r="C34" s="2">
        <v>0.53830663000000001</v>
      </c>
      <c r="D34">
        <v>209.690269</v>
      </c>
      <c r="E34">
        <f t="shared" si="0"/>
        <v>211.27486271519007</v>
      </c>
      <c r="F34">
        <f t="shared" si="1"/>
        <v>2.5109372422198595</v>
      </c>
      <c r="G34" s="20">
        <f t="shared" si="2"/>
        <v>5.7105679627478769E-5</v>
      </c>
      <c r="I34" s="2">
        <v>0.53808747999999995</v>
      </c>
      <c r="J34">
        <v>231.532015</v>
      </c>
      <c r="K34">
        <f t="shared" si="3"/>
        <v>232.82672905003696</v>
      </c>
      <c r="L34">
        <f t="shared" si="4"/>
        <v>1.6762844713631038</v>
      </c>
      <c r="M34" s="20">
        <f t="shared" si="5"/>
        <v>3.1269837117064864E-5</v>
      </c>
      <c r="O34" s="2">
        <v>0.53816626999999995</v>
      </c>
      <c r="P34">
        <v>245.45182199999999</v>
      </c>
      <c r="Q34">
        <f t="shared" si="6"/>
        <v>246.83860902934637</v>
      </c>
      <c r="R34">
        <f t="shared" si="7"/>
        <v>1.9231782647633562</v>
      </c>
      <c r="S34" s="20">
        <f t="shared" si="8"/>
        <v>3.192177422431863E-5</v>
      </c>
      <c r="U34" s="2">
        <v>0.53894253999999997</v>
      </c>
      <c r="V34">
        <v>261.47491500000001</v>
      </c>
      <c r="W34">
        <f t="shared" si="9"/>
        <v>263.03019684195687</v>
      </c>
      <c r="X34">
        <f t="shared" si="10"/>
        <v>2.4189016079207084</v>
      </c>
      <c r="Y34" s="20">
        <f t="shared" si="11"/>
        <v>3.5380025552108942E-5</v>
      </c>
      <c r="AA34" s="2">
        <v>0.53836032</v>
      </c>
      <c r="AB34">
        <v>279.73521</v>
      </c>
      <c r="AC34">
        <f t="shared" si="12"/>
        <v>281.33390573153991</v>
      </c>
      <c r="AD34">
        <f t="shared" si="13"/>
        <v>2.5558280420439585</v>
      </c>
      <c r="AE34" s="20">
        <f t="shared" si="14"/>
        <v>3.2661593002750716E-5</v>
      </c>
      <c r="AG34" s="2">
        <v>0.53779266999999997</v>
      </c>
      <c r="AH34">
        <v>300.56832300000002</v>
      </c>
      <c r="AI34">
        <f t="shared" si="15"/>
        <v>301.7833155446865</v>
      </c>
      <c r="AJ34">
        <f t="shared" si="16"/>
        <v>1.4762068836437314</v>
      </c>
      <c r="AK34" s="20">
        <f t="shared" si="17"/>
        <v>1.634032949794535E-5</v>
      </c>
      <c r="AM34" s="2">
        <v>0.53894847000000001</v>
      </c>
      <c r="AN34">
        <v>323.08195000000001</v>
      </c>
      <c r="AO34">
        <f t="shared" si="18"/>
        <v>324.48376945307041</v>
      </c>
      <c r="AP34">
        <f t="shared" si="19"/>
        <v>1.9650977790066015</v>
      </c>
      <c r="AQ34" s="20">
        <f t="shared" si="20"/>
        <v>1.882603119105186E-5</v>
      </c>
      <c r="AS34" s="2">
        <v>0.53841269000000003</v>
      </c>
      <c r="AT34">
        <v>349.545547</v>
      </c>
      <c r="AU34">
        <f t="shared" si="21"/>
        <v>349.24075393315297</v>
      </c>
      <c r="AV34">
        <f t="shared" si="22"/>
        <v>9.2898813598015523E-2</v>
      </c>
      <c r="AW34" s="20">
        <f t="shared" si="23"/>
        <v>7.6033086382204409E-7</v>
      </c>
    </row>
    <row r="35" spans="3:49" x14ac:dyDescent="0.25">
      <c r="C35" s="2">
        <v>0.54207727999999999</v>
      </c>
      <c r="D35">
        <v>209.68848399999999</v>
      </c>
      <c r="E35">
        <f t="shared" si="0"/>
        <v>211.30658094749253</v>
      </c>
      <c r="F35">
        <f t="shared" si="1"/>
        <v>2.6182377314846956</v>
      </c>
      <c r="G35" s="20">
        <f t="shared" si="2"/>
        <v>5.9547004254735335E-5</v>
      </c>
      <c r="I35" s="2">
        <v>0.54185866000000005</v>
      </c>
      <c r="J35">
        <v>231.62407099999999</v>
      </c>
      <c r="K35">
        <f t="shared" si="3"/>
        <v>232.89795942301248</v>
      </c>
      <c r="L35">
        <f t="shared" si="4"/>
        <v>1.6227917142852584</v>
      </c>
      <c r="M35" s="20">
        <f t="shared" si="5"/>
        <v>3.0247911987236665E-5</v>
      </c>
      <c r="O35" s="2">
        <v>0.54193807000000005</v>
      </c>
      <c r="P35">
        <v>245.65335899999999</v>
      </c>
      <c r="Q35">
        <f t="shared" si="6"/>
        <v>246.93564905815811</v>
      </c>
      <c r="R35">
        <f t="shared" si="7"/>
        <v>1.6442677932511316</v>
      </c>
      <c r="S35" s="20">
        <f t="shared" si="8"/>
        <v>2.7247529806835609E-5</v>
      </c>
      <c r="U35" s="2">
        <v>0.54271318999999996</v>
      </c>
      <c r="V35">
        <v>261.47312899999997</v>
      </c>
      <c r="W35">
        <f t="shared" si="9"/>
        <v>263.15782419010446</v>
      </c>
      <c r="X35">
        <f t="shared" si="10"/>
        <v>2.8381978835612096</v>
      </c>
      <c r="Y35" s="20">
        <f t="shared" si="11"/>
        <v>4.1513422910846561E-5</v>
      </c>
      <c r="AA35" s="2">
        <v>0.54213133000000002</v>
      </c>
      <c r="AB35">
        <v>279.79598499999997</v>
      </c>
      <c r="AC35">
        <f t="shared" si="12"/>
        <v>281.49457535364337</v>
      </c>
      <c r="AD35">
        <f t="shared" si="13"/>
        <v>2.8852091894903991</v>
      </c>
      <c r="AE35" s="20">
        <f t="shared" si="14"/>
        <v>3.6854824748395883E-5</v>
      </c>
      <c r="AG35" s="2">
        <v>0.54156411999999998</v>
      </c>
      <c r="AH35">
        <v>300.70729999999998</v>
      </c>
      <c r="AI35">
        <f t="shared" si="15"/>
        <v>301.98064794175934</v>
      </c>
      <c r="AJ35">
        <f t="shared" si="16"/>
        <v>1.6214149807828202</v>
      </c>
      <c r="AK35" s="20">
        <f t="shared" si="17"/>
        <v>1.793107135870612E-5</v>
      </c>
      <c r="AM35" s="2">
        <v>0.54309790000000002</v>
      </c>
      <c r="AN35">
        <v>323.33022999999997</v>
      </c>
      <c r="AO35">
        <f t="shared" si="18"/>
        <v>324.74978963684237</v>
      </c>
      <c r="AP35">
        <f t="shared" si="19"/>
        <v>2.0151495625521081</v>
      </c>
      <c r="AQ35" s="20">
        <f t="shared" si="20"/>
        <v>1.9275899894820466E-5</v>
      </c>
      <c r="AS35" s="2">
        <v>0.54256291999999995</v>
      </c>
      <c r="AT35">
        <v>349.93629900000002</v>
      </c>
      <c r="AU35">
        <f t="shared" si="21"/>
        <v>349.55582548767666</v>
      </c>
      <c r="AV35">
        <f t="shared" si="22"/>
        <v>0.14476009357967601</v>
      </c>
      <c r="AW35" s="20">
        <f t="shared" si="23"/>
        <v>1.1821453181223096E-6</v>
      </c>
    </row>
    <row r="36" spans="3:49" x14ac:dyDescent="0.25">
      <c r="C36" s="2">
        <v>0.54622618000000001</v>
      </c>
      <c r="D36">
        <v>209.84292199999999</v>
      </c>
      <c r="E36">
        <f t="shared" si="0"/>
        <v>211.34278762325295</v>
      </c>
      <c r="F36">
        <f t="shared" si="1"/>
        <v>2.2495968878159851</v>
      </c>
      <c r="G36" s="20">
        <f t="shared" si="2"/>
        <v>5.1087664887963663E-5</v>
      </c>
      <c r="I36" s="2">
        <v>0.54563024000000004</v>
      </c>
      <c r="J36">
        <v>231.786509</v>
      </c>
      <c r="K36">
        <f t="shared" si="3"/>
        <v>232.9717370540121</v>
      </c>
      <c r="L36">
        <f t="shared" si="4"/>
        <v>1.4047655400173096</v>
      </c>
      <c r="M36" s="20">
        <f t="shared" si="5"/>
        <v>2.6147341321576358E-5</v>
      </c>
      <c r="O36" s="2">
        <v>0.54570978999999997</v>
      </c>
      <c r="P36">
        <v>245.839257</v>
      </c>
      <c r="Q36">
        <f t="shared" si="6"/>
        <v>247.03614611294455</v>
      </c>
      <c r="R36">
        <f t="shared" si="7"/>
        <v>1.4325435486851839</v>
      </c>
      <c r="S36" s="20">
        <f t="shared" si="8"/>
        <v>2.3703111739169949E-5</v>
      </c>
      <c r="U36" s="2">
        <v>0.54648419999999998</v>
      </c>
      <c r="V36">
        <v>261.533905</v>
      </c>
      <c r="W36">
        <f t="shared" si="9"/>
        <v>263.29000267328456</v>
      </c>
      <c r="X36">
        <f t="shared" si="10"/>
        <v>3.0838790381154362</v>
      </c>
      <c r="Y36" s="20">
        <f t="shared" si="11"/>
        <v>4.5085961749007988E-5</v>
      </c>
      <c r="AA36" s="2">
        <v>0.54590243000000005</v>
      </c>
      <c r="AB36">
        <v>279.87240100000002</v>
      </c>
      <c r="AC36">
        <f t="shared" si="12"/>
        <v>281.66097210113583</v>
      </c>
      <c r="AD36">
        <f t="shared" si="13"/>
        <v>3.1989865838181326</v>
      </c>
      <c r="AE36" s="20">
        <f t="shared" si="14"/>
        <v>4.0840614833855725E-5</v>
      </c>
      <c r="AG36" s="2">
        <v>0.54533522000000001</v>
      </c>
      <c r="AH36">
        <v>300.78371600000003</v>
      </c>
      <c r="AI36">
        <f t="shared" si="15"/>
        <v>302.1850020958392</v>
      </c>
      <c r="AJ36">
        <f t="shared" si="16"/>
        <v>1.963602722392179</v>
      </c>
      <c r="AK36" s="20">
        <f t="shared" si="17"/>
        <v>2.1704260065257101E-5</v>
      </c>
      <c r="AM36" s="2">
        <v>0.54649221000000003</v>
      </c>
      <c r="AN36">
        <v>323.508486</v>
      </c>
      <c r="AO36">
        <f t="shared" si="18"/>
        <v>324.97513209773729</v>
      </c>
      <c r="AP36">
        <f t="shared" si="19"/>
        <v>2.1510507760079975</v>
      </c>
      <c r="AQ36" s="20">
        <f t="shared" si="20"/>
        <v>2.0553193346649808E-5</v>
      </c>
      <c r="AS36" s="2">
        <v>0.54595762000000003</v>
      </c>
      <c r="AT36">
        <v>350.18322499999999</v>
      </c>
      <c r="AU36">
        <f t="shared" si="21"/>
        <v>349.82271310525658</v>
      </c>
      <c r="AV36">
        <f t="shared" si="22"/>
        <v>0.12996882625148404</v>
      </c>
      <c r="AW36" s="20">
        <f t="shared" si="23"/>
        <v>1.0598600462906997E-6</v>
      </c>
    </row>
    <row r="37" spans="3:49" x14ac:dyDescent="0.25">
      <c r="C37" s="2">
        <v>0.54999745</v>
      </c>
      <c r="D37">
        <v>209.95061899999999</v>
      </c>
      <c r="E37">
        <f t="shared" si="0"/>
        <v>211.37691725401723</v>
      </c>
      <c r="F37">
        <f t="shared" si="1"/>
        <v>2.0343267094126278</v>
      </c>
      <c r="G37" s="20">
        <f t="shared" si="2"/>
        <v>4.6151559663112721E-5</v>
      </c>
      <c r="I37" s="2">
        <v>0.54940173999999997</v>
      </c>
      <c r="J37">
        <v>231.93330499999999</v>
      </c>
      <c r="K37">
        <f t="shared" si="3"/>
        <v>233.04811625687202</v>
      </c>
      <c r="L37">
        <f t="shared" si="4"/>
        <v>1.2428041384485968</v>
      </c>
      <c r="M37" s="20">
        <f t="shared" si="5"/>
        <v>2.3103429799115608E-5</v>
      </c>
      <c r="O37" s="2">
        <v>0.54948158999999996</v>
      </c>
      <c r="P37">
        <v>246.04079400000001</v>
      </c>
      <c r="Q37">
        <f t="shared" si="6"/>
        <v>247.14019079197601</v>
      </c>
      <c r="R37">
        <f t="shared" si="7"/>
        <v>1.2086733062071318</v>
      </c>
      <c r="S37" s="20">
        <f t="shared" si="8"/>
        <v>1.9966166618387204E-5</v>
      </c>
      <c r="U37" s="2">
        <v>0.55025537999999996</v>
      </c>
      <c r="V37">
        <v>261.62596100000002</v>
      </c>
      <c r="W37">
        <f t="shared" si="9"/>
        <v>263.42683990102603</v>
      </c>
      <c r="X37">
        <f t="shared" si="10"/>
        <v>3.2431648161606503</v>
      </c>
      <c r="Y37" s="20">
        <f t="shared" si="11"/>
        <v>4.7381340848510372E-5</v>
      </c>
      <c r="AA37" s="2">
        <v>0.54967312000000002</v>
      </c>
      <c r="AB37">
        <v>279.87843600000002</v>
      </c>
      <c r="AC37">
        <f t="shared" si="12"/>
        <v>281.83321598598599</v>
      </c>
      <c r="AD37">
        <f t="shared" si="13"/>
        <v>3.82116479361129</v>
      </c>
      <c r="AE37" s="20">
        <f t="shared" si="14"/>
        <v>4.8781695505395483E-5</v>
      </c>
      <c r="AG37" s="2">
        <v>0.54910652999999998</v>
      </c>
      <c r="AH37">
        <v>300.89923199999998</v>
      </c>
      <c r="AI37">
        <f t="shared" si="15"/>
        <v>302.39658362535727</v>
      </c>
      <c r="AJ37">
        <f t="shared" si="16"/>
        <v>2.2420618899600955</v>
      </c>
      <c r="AK37" s="20">
        <f t="shared" si="17"/>
        <v>2.4763124330627533E-5</v>
      </c>
      <c r="AM37" s="2">
        <v>0.55064155000000004</v>
      </c>
      <c r="AN37">
        <v>323.74112500000001</v>
      </c>
      <c r="AO37">
        <f t="shared" si="18"/>
        <v>325.26029682452645</v>
      </c>
      <c r="AP37">
        <f t="shared" si="19"/>
        <v>2.3078830324349875</v>
      </c>
      <c r="AQ37" s="20">
        <f t="shared" si="20"/>
        <v>2.2020037342044664E-5</v>
      </c>
      <c r="AS37" s="2">
        <v>0.55010802999999997</v>
      </c>
      <c r="AT37">
        <v>350.60354799999999</v>
      </c>
      <c r="AU37">
        <f t="shared" si="21"/>
        <v>350.16051908952352</v>
      </c>
      <c r="AV37">
        <f t="shared" si="22"/>
        <v>0.19627461551796904</v>
      </c>
      <c r="AW37" s="20">
        <f t="shared" si="23"/>
        <v>1.5967301353548469E-6</v>
      </c>
    </row>
    <row r="38" spans="3:49" x14ac:dyDescent="0.25">
      <c r="C38" s="2">
        <v>0.55339150000000004</v>
      </c>
      <c r="D38">
        <v>210.081954</v>
      </c>
      <c r="E38">
        <f t="shared" si="0"/>
        <v>211.40864995184708</v>
      </c>
      <c r="F38">
        <f t="shared" si="1"/>
        <v>1.7601221486474443</v>
      </c>
      <c r="G38" s="20">
        <f t="shared" si="2"/>
        <v>3.9880933150810472E-5</v>
      </c>
      <c r="I38" s="2">
        <v>0.55317340999999998</v>
      </c>
      <c r="J38">
        <v>232.11138299999999</v>
      </c>
      <c r="K38">
        <f t="shared" si="3"/>
        <v>233.12716727777791</v>
      </c>
      <c r="L38">
        <f t="shared" si="4"/>
        <v>1.031817698980821</v>
      </c>
      <c r="M38" s="20">
        <f t="shared" si="5"/>
        <v>1.9151821909108003E-5</v>
      </c>
      <c r="O38" s="2">
        <v>0.55325338999999996</v>
      </c>
      <c r="P38">
        <v>246.242332</v>
      </c>
      <c r="Q38">
        <f t="shared" si="6"/>
        <v>247.24786965884016</v>
      </c>
      <c r="R38">
        <f t="shared" si="7"/>
        <v>1.0111059833457385</v>
      </c>
      <c r="S38" s="20">
        <f t="shared" si="8"/>
        <v>1.6675207604339724E-5</v>
      </c>
      <c r="U38" s="2">
        <v>0.55402713999999997</v>
      </c>
      <c r="V38">
        <v>261.81967800000001</v>
      </c>
      <c r="W38">
        <f t="shared" si="9"/>
        <v>263.56846855031608</v>
      </c>
      <c r="X38">
        <f t="shared" si="10"/>
        <v>3.0582683888747941</v>
      </c>
      <c r="Y38" s="20">
        <f t="shared" si="11"/>
        <v>4.4613986029314833E-5</v>
      </c>
      <c r="AA38" s="2">
        <v>0.55344378000000005</v>
      </c>
      <c r="AB38">
        <v>279.87665099999998</v>
      </c>
      <c r="AC38">
        <f t="shared" si="12"/>
        <v>282.01146997103092</v>
      </c>
      <c r="AD38">
        <f t="shared" si="13"/>
        <v>4.5574520390735946</v>
      </c>
      <c r="AE38" s="20">
        <f t="shared" si="14"/>
        <v>5.8182016610115457E-5</v>
      </c>
      <c r="AG38" s="2">
        <v>0.55287821000000004</v>
      </c>
      <c r="AH38">
        <v>301.07730900000001</v>
      </c>
      <c r="AI38">
        <f t="shared" si="15"/>
        <v>302.61558358489162</v>
      </c>
      <c r="AJ38">
        <f t="shared" si="16"/>
        <v>2.3662886985234555</v>
      </c>
      <c r="AK38" s="20">
        <f t="shared" si="17"/>
        <v>2.6104277535128105E-5</v>
      </c>
      <c r="AM38" s="2">
        <v>0.55403546999999997</v>
      </c>
      <c r="AN38">
        <v>323.84899999999999</v>
      </c>
      <c r="AO38">
        <f t="shared" si="18"/>
        <v>325.50166806479962</v>
      </c>
      <c r="AP38">
        <f t="shared" si="19"/>
        <v>2.7313117324085447</v>
      </c>
      <c r="AQ38" s="20">
        <f t="shared" si="20"/>
        <v>2.6042708481445676E-5</v>
      </c>
      <c r="AS38" s="2">
        <v>0.55425826</v>
      </c>
      <c r="AT38">
        <v>350.99430000000001</v>
      </c>
      <c r="AU38">
        <f t="shared" si="21"/>
        <v>350.51129473480364</v>
      </c>
      <c r="AV38">
        <f t="shared" si="22"/>
        <v>0.2332940862074141</v>
      </c>
      <c r="AW38" s="20">
        <f t="shared" si="23"/>
        <v>1.8936669626453779E-6</v>
      </c>
    </row>
    <row r="39" spans="3:49" x14ac:dyDescent="0.25">
      <c r="C39" s="2">
        <v>0.55716330999999997</v>
      </c>
      <c r="D39">
        <v>210.283492</v>
      </c>
      <c r="E39">
        <f t="shared" si="0"/>
        <v>211.4450720293693</v>
      </c>
      <c r="F39">
        <f t="shared" si="1"/>
        <v>1.3492681646295934</v>
      </c>
      <c r="G39" s="20">
        <f t="shared" si="2"/>
        <v>3.0513211039421738E-5</v>
      </c>
      <c r="I39" s="2">
        <v>0.55694467999999997</v>
      </c>
      <c r="J39">
        <v>232.21907899999999</v>
      </c>
      <c r="K39">
        <f t="shared" si="3"/>
        <v>233.20894478902173</v>
      </c>
      <c r="L39">
        <f t="shared" si="4"/>
        <v>0.97983428027562214</v>
      </c>
      <c r="M39" s="20">
        <f t="shared" si="5"/>
        <v>1.8170079728883418E-5</v>
      </c>
      <c r="O39" s="2">
        <v>0.55702523999999998</v>
      </c>
      <c r="P39">
        <v>246.45169000000001</v>
      </c>
      <c r="Q39">
        <f t="shared" si="6"/>
        <v>247.35927530472722</v>
      </c>
      <c r="R39">
        <f t="shared" si="7"/>
        <v>0.82371108535677573</v>
      </c>
      <c r="S39" s="20">
        <f t="shared" si="8"/>
        <v>1.3561611828221698E-5</v>
      </c>
      <c r="U39" s="2">
        <v>0.55779851000000003</v>
      </c>
      <c r="V39">
        <v>261.943015</v>
      </c>
      <c r="W39">
        <f t="shared" si="9"/>
        <v>263.7149721692204</v>
      </c>
      <c r="X39">
        <f t="shared" si="10"/>
        <v>3.1398322095515732</v>
      </c>
      <c r="Y39" s="20">
        <f t="shared" si="11"/>
        <v>4.5760714443987087E-5</v>
      </c>
      <c r="AA39" s="2">
        <v>0.55721491999999995</v>
      </c>
      <c r="AB39">
        <v>279.96088700000001</v>
      </c>
      <c r="AC39">
        <f t="shared" si="12"/>
        <v>282.19590992574945</v>
      </c>
      <c r="AD39">
        <f t="shared" si="13"/>
        <v>4.9953274786255575</v>
      </c>
      <c r="AE39" s="20">
        <f t="shared" si="14"/>
        <v>6.373371630813456E-5</v>
      </c>
      <c r="AG39" s="2">
        <v>0.55664961000000002</v>
      </c>
      <c r="AH39">
        <v>301.20846599999999</v>
      </c>
      <c r="AI39">
        <f t="shared" si="15"/>
        <v>302.8421498412348</v>
      </c>
      <c r="AJ39">
        <f t="shared" si="16"/>
        <v>2.6689228931117333</v>
      </c>
      <c r="AK39" s="20">
        <f t="shared" si="17"/>
        <v>2.9417223377015747E-5</v>
      </c>
      <c r="AM39" s="2">
        <v>0.55818502999999997</v>
      </c>
      <c r="AN39">
        <v>324.12074000000001</v>
      </c>
      <c r="AO39">
        <f t="shared" si="18"/>
        <v>325.8069688082436</v>
      </c>
      <c r="AP39">
        <f t="shared" si="19"/>
        <v>2.8433675937505773</v>
      </c>
      <c r="AQ39" s="20">
        <f t="shared" si="20"/>
        <v>2.7065706364390942E-5</v>
      </c>
      <c r="AS39" s="2">
        <v>0.55727556</v>
      </c>
      <c r="AT39">
        <v>351.23358500000001</v>
      </c>
      <c r="AU39">
        <f t="shared" si="21"/>
        <v>350.77467115778626</v>
      </c>
      <c r="AV39">
        <f t="shared" si="22"/>
        <v>0.21060191457538355</v>
      </c>
      <c r="AW39" s="20">
        <f t="shared" si="23"/>
        <v>1.7071443380045649E-6</v>
      </c>
    </row>
    <row r="40" spans="3:49" x14ac:dyDescent="0.25">
      <c r="C40" s="2">
        <v>0.56093470999999995</v>
      </c>
      <c r="D40">
        <v>210.414648</v>
      </c>
      <c r="E40">
        <f t="shared" si="0"/>
        <v>211.48273807738718</v>
      </c>
      <c r="F40">
        <f t="shared" si="1"/>
        <v>1.1408164134129579</v>
      </c>
      <c r="G40" s="20">
        <f t="shared" si="2"/>
        <v>2.5766997843209462E-5</v>
      </c>
      <c r="I40" s="2">
        <v>0.56071621999999999</v>
      </c>
      <c r="J40">
        <v>232.373696</v>
      </c>
      <c r="K40">
        <f t="shared" si="3"/>
        <v>233.29353191257428</v>
      </c>
      <c r="L40">
        <f t="shared" si="4"/>
        <v>0.84609810606136848</v>
      </c>
      <c r="M40" s="20">
        <f t="shared" si="5"/>
        <v>1.5669198833676881E-5</v>
      </c>
      <c r="O40" s="2">
        <v>0.56079696000000001</v>
      </c>
      <c r="P40">
        <v>246.637587</v>
      </c>
      <c r="Q40">
        <f t="shared" si="6"/>
        <v>247.47449592709637</v>
      </c>
      <c r="R40">
        <f t="shared" si="7"/>
        <v>0.700416552253604</v>
      </c>
      <c r="S40" s="20">
        <f t="shared" si="8"/>
        <v>1.1514308871261392E-5</v>
      </c>
      <c r="U40" s="2">
        <v>0.56156996000000003</v>
      </c>
      <c r="V40">
        <v>262.08199200000001</v>
      </c>
      <c r="W40">
        <f t="shared" si="9"/>
        <v>263.86649137945528</v>
      </c>
      <c r="X40">
        <f t="shared" si="10"/>
        <v>3.1844380352762411</v>
      </c>
      <c r="Y40" s="20">
        <f t="shared" si="11"/>
        <v>4.6361602654370864E-5</v>
      </c>
      <c r="AA40" s="2">
        <v>0.56098627999999995</v>
      </c>
      <c r="AB40">
        <v>280.08422300000001</v>
      </c>
      <c r="AC40">
        <f t="shared" si="12"/>
        <v>282.38667978068725</v>
      </c>
      <c r="AD40">
        <f t="shared" si="13"/>
        <v>5.3013072269326349</v>
      </c>
      <c r="AE40" s="20">
        <f t="shared" si="14"/>
        <v>6.7578054040272158E-5</v>
      </c>
      <c r="AG40" s="2">
        <v>0.56042062000000004</v>
      </c>
      <c r="AH40">
        <v>301.26924200000002</v>
      </c>
      <c r="AI40">
        <f t="shared" si="15"/>
        <v>303.07646423750811</v>
      </c>
      <c r="AJ40">
        <f t="shared" si="16"/>
        <v>3.2660522157437311</v>
      </c>
      <c r="AK40" s="20">
        <f t="shared" si="17"/>
        <v>3.5984339388080681E-5</v>
      </c>
      <c r="AM40" s="2">
        <v>0.56157952</v>
      </c>
      <c r="AN40">
        <v>324.33027600000003</v>
      </c>
      <c r="AO40">
        <f t="shared" si="18"/>
        <v>326.06525434736119</v>
      </c>
      <c r="AP40">
        <f t="shared" si="19"/>
        <v>3.0101498658120751</v>
      </c>
      <c r="AQ40" s="20">
        <f t="shared" si="20"/>
        <v>2.8616277259482519E-5</v>
      </c>
      <c r="AS40" s="2">
        <v>0.56104953000000002</v>
      </c>
      <c r="AT40">
        <v>351.818308</v>
      </c>
      <c r="AU40">
        <f t="shared" si="21"/>
        <v>351.1142392896104</v>
      </c>
      <c r="AV40">
        <f t="shared" si="22"/>
        <v>0.49571274894968315</v>
      </c>
      <c r="AW40" s="20">
        <f t="shared" si="23"/>
        <v>4.0049142077218931E-6</v>
      </c>
    </row>
    <row r="41" spans="3:49" x14ac:dyDescent="0.25">
      <c r="C41" s="2">
        <v>0.56470606999999995</v>
      </c>
      <c r="D41">
        <v>210.53798499999999</v>
      </c>
      <c r="E41">
        <f t="shared" si="0"/>
        <v>211.52168303618683</v>
      </c>
      <c r="F41">
        <f t="shared" si="1"/>
        <v>0.96766182639783971</v>
      </c>
      <c r="G41" s="20">
        <f t="shared" si="2"/>
        <v>2.1830449821939424E-5</v>
      </c>
      <c r="I41" s="2">
        <v>0.56448825000000002</v>
      </c>
      <c r="J41">
        <v>232.61433400000001</v>
      </c>
      <c r="K41">
        <f t="shared" si="3"/>
        <v>233.38100513967566</v>
      </c>
      <c r="L41">
        <f t="shared" si="4"/>
        <v>0.58778463641156176</v>
      </c>
      <c r="M41" s="20">
        <f t="shared" si="5"/>
        <v>1.0862887559245233E-5</v>
      </c>
      <c r="O41" s="2">
        <v>0.56456956000000003</v>
      </c>
      <c r="P41">
        <v>246.97988699999999</v>
      </c>
      <c r="Q41">
        <f t="shared" si="6"/>
        <v>247.59365985652474</v>
      </c>
      <c r="R41">
        <f t="shared" si="7"/>
        <v>0.37671711940654778</v>
      </c>
      <c r="S41" s="20">
        <f t="shared" si="8"/>
        <v>6.1757851859653213E-6</v>
      </c>
      <c r="U41" s="2">
        <v>0.56534158000000001</v>
      </c>
      <c r="V41">
        <v>262.25224900000001</v>
      </c>
      <c r="W41">
        <f t="shared" si="9"/>
        <v>264.02315678445177</v>
      </c>
      <c r="X41">
        <f t="shared" si="10"/>
        <v>3.1361143810318595</v>
      </c>
      <c r="Y41" s="20">
        <f t="shared" si="11"/>
        <v>4.5598803962254008E-5</v>
      </c>
      <c r="AA41" s="2">
        <v>0.56475812999999997</v>
      </c>
      <c r="AB41">
        <v>280.29358100000002</v>
      </c>
      <c r="AC41">
        <f t="shared" si="12"/>
        <v>282.58395437575894</v>
      </c>
      <c r="AD41">
        <f t="shared" si="13"/>
        <v>5.2458102003853018</v>
      </c>
      <c r="AE41" s="20">
        <f t="shared" si="14"/>
        <v>6.6770752243204941E-5</v>
      </c>
      <c r="AG41" s="2">
        <v>0.56419193999999995</v>
      </c>
      <c r="AH41">
        <v>301.38475799999998</v>
      </c>
      <c r="AI41">
        <f t="shared" si="15"/>
        <v>303.31876591365108</v>
      </c>
      <c r="AJ41">
        <f t="shared" si="16"/>
        <v>3.7403866100650838</v>
      </c>
      <c r="AK41" s="20">
        <f t="shared" si="17"/>
        <v>4.1178822500960242E-5</v>
      </c>
      <c r="AM41" s="2">
        <v>0.56535212000000001</v>
      </c>
      <c r="AN41">
        <v>324.67257599999999</v>
      </c>
      <c r="AO41">
        <f t="shared" si="18"/>
        <v>326.36155307031868</v>
      </c>
      <c r="AP41">
        <f t="shared" si="19"/>
        <v>2.8526435440622899</v>
      </c>
      <c r="AQ41" s="20">
        <f t="shared" si="20"/>
        <v>2.7061775920112941E-5</v>
      </c>
      <c r="AS41" s="2">
        <v>0.56482164999999995</v>
      </c>
      <c r="AT41">
        <v>352.07458700000001</v>
      </c>
      <c r="AU41">
        <f t="shared" si="21"/>
        <v>351.46517087135254</v>
      </c>
      <c r="AV41">
        <f t="shared" si="22"/>
        <v>0.37138801785566644</v>
      </c>
      <c r="AW41" s="20">
        <f t="shared" si="23"/>
        <v>2.9961153588520241E-6</v>
      </c>
    </row>
    <row r="42" spans="3:49" x14ac:dyDescent="0.25">
      <c r="C42" s="2">
        <v>0.56809958999999999</v>
      </c>
      <c r="D42">
        <v>210.575479</v>
      </c>
      <c r="E42">
        <f t="shared" si="0"/>
        <v>211.55784643181474</v>
      </c>
      <c r="F42">
        <f t="shared" si="1"/>
        <v>0.96504577109028167</v>
      </c>
      <c r="G42" s="20">
        <f t="shared" si="2"/>
        <v>2.1763679286070672E-5</v>
      </c>
      <c r="I42" s="2">
        <v>0.56825956</v>
      </c>
      <c r="J42">
        <v>232.729851</v>
      </c>
      <c r="K42">
        <f t="shared" si="3"/>
        <v>233.47140889044209</v>
      </c>
      <c r="L42">
        <f t="shared" si="4"/>
        <v>0.54990810487693076</v>
      </c>
      <c r="M42" s="20">
        <f t="shared" si="5"/>
        <v>1.0152802491844044E-5</v>
      </c>
      <c r="O42" s="2">
        <v>0.56834203000000005</v>
      </c>
      <c r="P42">
        <v>247.29872599999999</v>
      </c>
      <c r="Q42">
        <f t="shared" si="6"/>
        <v>247.71683550104035</v>
      </c>
      <c r="R42">
        <f t="shared" si="7"/>
        <v>0.1748155548602208</v>
      </c>
      <c r="S42" s="20">
        <f t="shared" si="8"/>
        <v>2.8584876152449E-6</v>
      </c>
      <c r="U42" s="2">
        <v>0.56911263000000001</v>
      </c>
      <c r="V42">
        <v>262.32084500000002</v>
      </c>
      <c r="W42">
        <f t="shared" si="9"/>
        <v>264.18506696788825</v>
      </c>
      <c r="X42">
        <f t="shared" si="10"/>
        <v>3.4753235455570537</v>
      </c>
      <c r="Y42" s="20">
        <f t="shared" si="11"/>
        <v>5.050444901494443E-5</v>
      </c>
      <c r="AA42" s="2">
        <v>0.56852930999999995</v>
      </c>
      <c r="AB42">
        <v>280.38563699999997</v>
      </c>
      <c r="AC42">
        <f t="shared" si="12"/>
        <v>282.7878365673256</v>
      </c>
      <c r="AD42">
        <f t="shared" si="13"/>
        <v>5.7705627612594164</v>
      </c>
      <c r="AE42" s="20">
        <f t="shared" si="14"/>
        <v>7.3401788720821128E-5</v>
      </c>
      <c r="AG42" s="2">
        <v>0.56796396000000005</v>
      </c>
      <c r="AH42">
        <v>301.62539600000002</v>
      </c>
      <c r="AI42">
        <f t="shared" si="15"/>
        <v>303.56928476422121</v>
      </c>
      <c r="AJ42">
        <f t="shared" si="16"/>
        <v>3.7787035276653667</v>
      </c>
      <c r="AK42" s="20">
        <f t="shared" si="17"/>
        <v>4.1534310844873468E-5</v>
      </c>
      <c r="AM42" s="2">
        <v>0.56912441000000003</v>
      </c>
      <c r="AN42">
        <v>324.96013499999998</v>
      </c>
      <c r="AO42">
        <f t="shared" si="18"/>
        <v>326.66779503100042</v>
      </c>
      <c r="AP42">
        <f t="shared" si="19"/>
        <v>2.9161027814764364</v>
      </c>
      <c r="AQ42" s="20">
        <f t="shared" si="20"/>
        <v>2.7614847814728561E-5</v>
      </c>
      <c r="AS42" s="2">
        <v>0.56859548999999998</v>
      </c>
      <c r="AT42">
        <v>352.63585</v>
      </c>
      <c r="AU42">
        <f t="shared" si="21"/>
        <v>351.82808957660001</v>
      </c>
      <c r="AV42">
        <f t="shared" si="22"/>
        <v>0.65247690161134364</v>
      </c>
      <c r="AW42" s="20">
        <f t="shared" si="23"/>
        <v>5.2470139405594272E-6</v>
      </c>
    </row>
    <row r="43" spans="3:49" x14ac:dyDescent="0.25">
      <c r="C43" s="2">
        <v>0.57224892999999999</v>
      </c>
      <c r="D43">
        <v>210.80811800000001</v>
      </c>
      <c r="E43">
        <f t="shared" si="0"/>
        <v>211.60354290893176</v>
      </c>
      <c r="F43">
        <f t="shared" si="1"/>
        <v>0.63270078574908273</v>
      </c>
      <c r="G43" s="20">
        <f t="shared" si="2"/>
        <v>1.4237171338722842E-5</v>
      </c>
      <c r="I43" s="2">
        <v>0.57203097000000003</v>
      </c>
      <c r="J43">
        <v>232.861007</v>
      </c>
      <c r="K43">
        <f t="shared" si="3"/>
        <v>233.56483697833738</v>
      </c>
      <c r="L43">
        <f t="shared" si="4"/>
        <v>0.49537663840639906</v>
      </c>
      <c r="M43" s="20">
        <f t="shared" si="5"/>
        <v>9.1357031470138906E-6</v>
      </c>
      <c r="O43" s="2">
        <v>0.57211405000000004</v>
      </c>
      <c r="P43">
        <v>247.539365</v>
      </c>
      <c r="Q43">
        <f t="shared" si="6"/>
        <v>247.84411353761234</v>
      </c>
      <c r="R43">
        <f t="shared" si="7"/>
        <v>9.2871671176860071E-2</v>
      </c>
      <c r="S43" s="20">
        <f t="shared" si="8"/>
        <v>1.5156353131492076E-6</v>
      </c>
      <c r="U43" s="2">
        <v>0.57288351000000004</v>
      </c>
      <c r="V43">
        <v>262.35816</v>
      </c>
      <c r="W43">
        <f t="shared" si="9"/>
        <v>264.35237152013042</v>
      </c>
      <c r="X43">
        <f t="shared" si="10"/>
        <v>3.9768795870208824</v>
      </c>
      <c r="Y43" s="20">
        <f t="shared" si="11"/>
        <v>5.7776773948411832E-5</v>
      </c>
      <c r="AA43" s="2">
        <v>0.57230013999999996</v>
      </c>
      <c r="AB43">
        <v>280.41513200000003</v>
      </c>
      <c r="AC43">
        <f t="shared" si="12"/>
        <v>282.9985097477487</v>
      </c>
      <c r="AD43">
        <f t="shared" si="13"/>
        <v>6.673840587562994</v>
      </c>
      <c r="AE43" s="20">
        <f t="shared" si="14"/>
        <v>8.4873661328350506E-5</v>
      </c>
      <c r="AG43" s="2">
        <v>0.57173549999999995</v>
      </c>
      <c r="AH43">
        <v>301.780013</v>
      </c>
      <c r="AI43">
        <f t="shared" si="15"/>
        <v>303.82815069980131</v>
      </c>
      <c r="AJ43">
        <f t="shared" si="16"/>
        <v>4.1948680373474261</v>
      </c>
      <c r="AK43" s="20">
        <f t="shared" si="17"/>
        <v>4.6061423715483928E-5</v>
      </c>
      <c r="AM43" s="2">
        <v>0.57327419000000002</v>
      </c>
      <c r="AN43">
        <v>325.27097600000002</v>
      </c>
      <c r="AO43">
        <f t="shared" si="18"/>
        <v>327.01649846348687</v>
      </c>
      <c r="AP43">
        <f t="shared" si="19"/>
        <v>3.0468486705372015</v>
      </c>
      <c r="AQ43" s="20">
        <f t="shared" si="20"/>
        <v>2.8797862832441836E-5</v>
      </c>
      <c r="AS43" s="2">
        <v>0.57236902000000001</v>
      </c>
      <c r="AT43">
        <v>353.14237200000002</v>
      </c>
      <c r="AU43">
        <f t="shared" si="21"/>
        <v>352.20310761185777</v>
      </c>
      <c r="AV43">
        <f t="shared" si="22"/>
        <v>0.88221759083223272</v>
      </c>
      <c r="AW43" s="20">
        <f t="shared" si="23"/>
        <v>7.0741791437760815E-6</v>
      </c>
    </row>
    <row r="44" spans="3:49" x14ac:dyDescent="0.25">
      <c r="C44" s="2">
        <v>0.57602059999999999</v>
      </c>
      <c r="D44">
        <v>210.98619500000001</v>
      </c>
      <c r="E44">
        <f t="shared" si="0"/>
        <v>211.64652756842611</v>
      </c>
      <c r="F44">
        <f t="shared" si="1"/>
        <v>0.43603910092420928</v>
      </c>
      <c r="G44" s="20">
        <f t="shared" si="2"/>
        <v>9.7952912913876869E-6</v>
      </c>
      <c r="I44" s="2">
        <v>0.57580295000000004</v>
      </c>
      <c r="J44">
        <v>233.09382500000001</v>
      </c>
      <c r="K44">
        <f t="shared" si="3"/>
        <v>233.66137900117599</v>
      </c>
      <c r="L44">
        <f t="shared" si="4"/>
        <v>0.32211754425086192</v>
      </c>
      <c r="M44" s="20">
        <f t="shared" si="5"/>
        <v>5.9286094555075688E-6</v>
      </c>
      <c r="O44" s="2">
        <v>0.57588594999999998</v>
      </c>
      <c r="P44">
        <v>247.75654299999999</v>
      </c>
      <c r="Q44">
        <f t="shared" si="6"/>
        <v>247.97560926627324</v>
      </c>
      <c r="R44">
        <f t="shared" si="7"/>
        <v>4.7990029018900274E-2</v>
      </c>
      <c r="S44" s="20">
        <f t="shared" si="8"/>
        <v>7.8180914716408173E-7</v>
      </c>
      <c r="U44" s="2">
        <v>0.57665500000000003</v>
      </c>
      <c r="V44">
        <v>262.50495699999999</v>
      </c>
      <c r="W44">
        <f t="shared" si="9"/>
        <v>264.5252440250016</v>
      </c>
      <c r="X44">
        <f t="shared" si="10"/>
        <v>4.0815596633898465</v>
      </c>
      <c r="Y44" s="20">
        <f t="shared" si="11"/>
        <v>5.9231281878867032E-5</v>
      </c>
      <c r="AA44" s="2">
        <v>0.57607164</v>
      </c>
      <c r="AB44">
        <v>280.56192900000002</v>
      </c>
      <c r="AC44">
        <f t="shared" si="12"/>
        <v>283.2162056618663</v>
      </c>
      <c r="AD44">
        <f t="shared" si="13"/>
        <v>7.0451845977279852</v>
      </c>
      <c r="AE44" s="20">
        <f t="shared" si="14"/>
        <v>8.9502444964260422E-5</v>
      </c>
      <c r="AG44" s="2">
        <v>0.57512949999999996</v>
      </c>
      <c r="AH44">
        <v>301.90352799999999</v>
      </c>
      <c r="AI44">
        <f t="shared" si="15"/>
        <v>304.06844242404424</v>
      </c>
      <c r="AJ44">
        <f t="shared" si="16"/>
        <v>4.6868544634348082</v>
      </c>
      <c r="AK44" s="20">
        <f t="shared" si="17"/>
        <v>5.1421541502448385E-5</v>
      </c>
      <c r="AM44" s="2">
        <v>0.57666868000000004</v>
      </c>
      <c r="AN44">
        <v>325.48051199999998</v>
      </c>
      <c r="AO44">
        <f t="shared" si="18"/>
        <v>327.31117508289435</v>
      </c>
      <c r="AP44">
        <f t="shared" si="19"/>
        <v>3.3513273230723386</v>
      </c>
      <c r="AQ44" s="20">
        <f t="shared" si="20"/>
        <v>3.1634929162830182E-5</v>
      </c>
      <c r="AS44" s="2">
        <v>0.57614211000000004</v>
      </c>
      <c r="AT44">
        <v>353.57069300000001</v>
      </c>
      <c r="AU44">
        <f t="shared" si="21"/>
        <v>352.59051824327162</v>
      </c>
      <c r="AV44">
        <f t="shared" si="22"/>
        <v>0.96074255372755513</v>
      </c>
      <c r="AW44" s="20">
        <f t="shared" si="23"/>
        <v>7.6851882067650447E-6</v>
      </c>
    </row>
    <row r="45" spans="3:49" x14ac:dyDescent="0.25">
      <c r="C45" s="2">
        <v>0.57979223000000002</v>
      </c>
      <c r="D45">
        <v>211.156453</v>
      </c>
      <c r="E45">
        <f t="shared" si="0"/>
        <v>211.69092672848632</v>
      </c>
      <c r="F45">
        <f t="shared" si="1"/>
        <v>0.28566216644206699</v>
      </c>
      <c r="G45" s="20">
        <f t="shared" si="2"/>
        <v>6.4068419314470445E-6</v>
      </c>
      <c r="I45" s="2">
        <v>0.57995300000000005</v>
      </c>
      <c r="J45">
        <v>233.45158699999999</v>
      </c>
      <c r="K45">
        <f t="shared" si="3"/>
        <v>233.77127425973234</v>
      </c>
      <c r="L45">
        <f t="shared" si="4"/>
        <v>0.10219994403517753</v>
      </c>
      <c r="M45" s="20">
        <f t="shared" si="5"/>
        <v>1.875240598338029E-6</v>
      </c>
      <c r="O45" s="2">
        <v>0.58003643999999999</v>
      </c>
      <c r="P45">
        <v>248.19250500000001</v>
      </c>
      <c r="Q45">
        <f t="shared" si="6"/>
        <v>248.12531135400718</v>
      </c>
      <c r="R45">
        <f t="shared" si="7"/>
        <v>4.5149860618098128E-3</v>
      </c>
      <c r="S45" s="20">
        <f t="shared" si="8"/>
        <v>7.3295799961747144E-8</v>
      </c>
      <c r="U45" s="2">
        <v>0.58042596000000002</v>
      </c>
      <c r="V45">
        <v>262.55620099999999</v>
      </c>
      <c r="W45">
        <f t="shared" si="9"/>
        <v>264.70377464574614</v>
      </c>
      <c r="X45">
        <f t="shared" si="10"/>
        <v>4.6120725639034079</v>
      </c>
      <c r="Y45" s="20">
        <f t="shared" si="11"/>
        <v>6.6903921157595331E-5</v>
      </c>
      <c r="AA45" s="2">
        <v>0.58022110999999998</v>
      </c>
      <c r="AB45">
        <v>280.81802900000002</v>
      </c>
      <c r="AC45">
        <f t="shared" si="12"/>
        <v>283.46400382037632</v>
      </c>
      <c r="AD45">
        <f t="shared" si="13"/>
        <v>7.0011827500653698</v>
      </c>
      <c r="AE45" s="20">
        <f t="shared" si="14"/>
        <v>8.8781287831945726E-5</v>
      </c>
      <c r="AG45" s="2">
        <v>0.57927929</v>
      </c>
      <c r="AH45">
        <v>302.21436899999998</v>
      </c>
      <c r="AI45">
        <f t="shared" si="15"/>
        <v>304.37193233266129</v>
      </c>
      <c r="AJ45">
        <f t="shared" si="16"/>
        <v>4.6550795344445852</v>
      </c>
      <c r="AK45" s="20">
        <f t="shared" si="17"/>
        <v>5.0967917236367021E-5</v>
      </c>
      <c r="AM45" s="2">
        <v>0.58044194999999998</v>
      </c>
      <c r="AN45">
        <v>325.94011399999999</v>
      </c>
      <c r="AO45">
        <f t="shared" si="18"/>
        <v>327.6489591469504</v>
      </c>
      <c r="AP45">
        <f t="shared" si="19"/>
        <v>2.9201517362559661</v>
      </c>
      <c r="AQ45" s="20">
        <f t="shared" si="20"/>
        <v>2.7487155069055235E-5</v>
      </c>
      <c r="AS45" s="2">
        <v>0.57953796000000002</v>
      </c>
      <c r="AT45">
        <v>354.02094199999999</v>
      </c>
      <c r="AU45">
        <f t="shared" si="21"/>
        <v>352.95009130798348</v>
      </c>
      <c r="AV45">
        <f t="shared" si="22"/>
        <v>1.1467212045922306</v>
      </c>
      <c r="AW45" s="20">
        <f t="shared" si="23"/>
        <v>9.1495542526429354E-6</v>
      </c>
    </row>
    <row r="46" spans="3:49" x14ac:dyDescent="0.25">
      <c r="C46" s="2">
        <v>0.58356412000000002</v>
      </c>
      <c r="D46">
        <v>211.37363099999999</v>
      </c>
      <c r="E46">
        <f t="shared" si="0"/>
        <v>211.73678054252375</v>
      </c>
      <c r="F46">
        <f t="shared" si="1"/>
        <v>0.13187759023521431</v>
      </c>
      <c r="G46" s="20">
        <f t="shared" si="2"/>
        <v>2.9516807784223573E-6</v>
      </c>
      <c r="I46" s="2">
        <v>0.58334739999999996</v>
      </c>
      <c r="J46">
        <v>233.64548300000001</v>
      </c>
      <c r="K46">
        <f t="shared" si="3"/>
        <v>233.86409731850139</v>
      </c>
      <c r="L46">
        <f t="shared" si="4"/>
        <v>4.7792220253823021E-2</v>
      </c>
      <c r="M46" s="20">
        <f t="shared" si="5"/>
        <v>8.7547233730172939E-7</v>
      </c>
      <c r="O46" s="2">
        <v>0.58343159</v>
      </c>
      <c r="P46">
        <v>248.51934299999999</v>
      </c>
      <c r="Q46">
        <f t="shared" si="6"/>
        <v>248.25177183677545</v>
      </c>
      <c r="R46">
        <f t="shared" si="7"/>
        <v>7.1594327389336215E-2</v>
      </c>
      <c r="S46" s="20">
        <f t="shared" si="8"/>
        <v>1.1591995923056398E-6</v>
      </c>
      <c r="U46" s="2">
        <v>0.58419829999999995</v>
      </c>
      <c r="V46">
        <v>262.85329100000001</v>
      </c>
      <c r="W46">
        <f t="shared" si="9"/>
        <v>264.8882024902224</v>
      </c>
      <c r="X46">
        <f t="shared" si="10"/>
        <v>4.1408647730390857</v>
      </c>
      <c r="Y46" s="20">
        <f t="shared" si="11"/>
        <v>5.9932750647744838E-5</v>
      </c>
      <c r="AA46" s="2">
        <v>0.58361501999999998</v>
      </c>
      <c r="AB46">
        <v>280.925904</v>
      </c>
      <c r="AC46">
        <f t="shared" si="12"/>
        <v>283.67330151247182</v>
      </c>
      <c r="AD46">
        <f t="shared" si="13"/>
        <v>7.5481930915363487</v>
      </c>
      <c r="AE46" s="20">
        <f t="shared" si="14"/>
        <v>9.5644373612834417E-5</v>
      </c>
      <c r="AG46" s="2">
        <v>0.58305108999999999</v>
      </c>
      <c r="AH46">
        <v>302.415907</v>
      </c>
      <c r="AI46">
        <f t="shared" si="15"/>
        <v>304.65726428360733</v>
      </c>
      <c r="AJ46">
        <f t="shared" si="16"/>
        <v>5.0236824727796225</v>
      </c>
      <c r="AK46" s="20">
        <f t="shared" si="17"/>
        <v>5.4930419932331507E-5</v>
      </c>
      <c r="AM46" s="2">
        <v>0.58421517000000001</v>
      </c>
      <c r="AN46">
        <v>326.39189499999998</v>
      </c>
      <c r="AO46">
        <f t="shared" si="18"/>
        <v>327.99777304780747</v>
      </c>
      <c r="AP46">
        <f t="shared" si="19"/>
        <v>2.5788443044300067</v>
      </c>
      <c r="AQ46" s="20">
        <f t="shared" si="20"/>
        <v>2.4207302163680511E-5</v>
      </c>
      <c r="AS46" s="2">
        <v>0.58368951999999996</v>
      </c>
      <c r="AT46">
        <v>354.646298</v>
      </c>
      <c r="AU46">
        <f t="shared" si="21"/>
        <v>353.40407004980102</v>
      </c>
      <c r="AV46">
        <f t="shared" si="22"/>
        <v>1.5431302802555609</v>
      </c>
      <c r="AW46" s="20">
        <f t="shared" si="23"/>
        <v>1.2269072470671605E-5</v>
      </c>
    </row>
    <row r="47" spans="3:49" x14ac:dyDescent="0.25">
      <c r="C47" s="2">
        <v>0.58733588000000003</v>
      </c>
      <c r="D47">
        <v>211.56734800000001</v>
      </c>
      <c r="E47">
        <f t="shared" si="0"/>
        <v>211.78412199442189</v>
      </c>
      <c r="F47">
        <f t="shared" si="1"/>
        <v>4.6990964657619497E-2</v>
      </c>
      <c r="G47" s="20">
        <f t="shared" si="2"/>
        <v>1.0498254001465815E-6</v>
      </c>
      <c r="I47" s="2">
        <v>0.58749691000000004</v>
      </c>
      <c r="J47">
        <v>233.909403</v>
      </c>
      <c r="K47">
        <f t="shared" si="3"/>
        <v>233.98125690244478</v>
      </c>
      <c r="L47">
        <f t="shared" si="4"/>
        <v>5.162983296544881E-3</v>
      </c>
      <c r="M47" s="20">
        <f t="shared" si="5"/>
        <v>9.4363786426565238E-8</v>
      </c>
      <c r="O47" s="2">
        <v>0.58720375000000002</v>
      </c>
      <c r="P47">
        <v>248.78344200000001</v>
      </c>
      <c r="Q47">
        <f t="shared" si="6"/>
        <v>248.39660839269453</v>
      </c>
      <c r="R47">
        <f t="shared" si="7"/>
        <v>0.14964023974096746</v>
      </c>
      <c r="S47" s="20">
        <f t="shared" si="8"/>
        <v>2.417716926753376E-6</v>
      </c>
      <c r="U47" s="2">
        <v>0.58797014999999997</v>
      </c>
      <c r="V47">
        <v>263.06264900000002</v>
      </c>
      <c r="W47">
        <f t="shared" si="9"/>
        <v>265.07858960785671</v>
      </c>
      <c r="X47">
        <f t="shared" si="10"/>
        <v>4.0640165344056074</v>
      </c>
      <c r="Y47" s="20">
        <f t="shared" si="11"/>
        <v>5.8726901565114698E-5</v>
      </c>
      <c r="AA47" s="2">
        <v>0.58738630000000003</v>
      </c>
      <c r="AB47">
        <v>281.03359999999998</v>
      </c>
      <c r="AC47">
        <f t="shared" si="12"/>
        <v>283.91303968191045</v>
      </c>
      <c r="AD47">
        <f t="shared" si="13"/>
        <v>8.291172881760664</v>
      </c>
      <c r="AE47" s="20">
        <f t="shared" si="14"/>
        <v>1.0497828595477563E-4</v>
      </c>
      <c r="AG47" s="2">
        <v>0.58682343000000003</v>
      </c>
      <c r="AH47">
        <v>302.71128599999997</v>
      </c>
      <c r="AI47">
        <f t="shared" si="15"/>
        <v>304.95191429938609</v>
      </c>
      <c r="AJ47">
        <f t="shared" si="16"/>
        <v>5.020415176009922</v>
      </c>
      <c r="AK47" s="20">
        <f t="shared" si="17"/>
        <v>5.4787616551889237E-5</v>
      </c>
      <c r="AM47" s="2">
        <v>0.58798700999999998</v>
      </c>
      <c r="AN47">
        <v>326.60125299999999</v>
      </c>
      <c r="AO47">
        <f t="shared" si="18"/>
        <v>328.35777397012464</v>
      </c>
      <c r="AP47">
        <f t="shared" si="19"/>
        <v>3.0853659184876574</v>
      </c>
      <c r="AQ47" s="20">
        <f t="shared" si="20"/>
        <v>2.8924841297843568E-5</v>
      </c>
      <c r="AS47" s="2">
        <v>0.58746441999999999</v>
      </c>
      <c r="AT47">
        <v>355.39524399999999</v>
      </c>
      <c r="AU47">
        <f t="shared" si="21"/>
        <v>353.8309554315303</v>
      </c>
      <c r="AV47">
        <f t="shared" si="22"/>
        <v>2.4469987254449586</v>
      </c>
      <c r="AW47" s="20">
        <f t="shared" si="23"/>
        <v>1.9373608523291258E-5</v>
      </c>
    </row>
    <row r="48" spans="3:49" x14ac:dyDescent="0.25">
      <c r="C48" s="2">
        <v>0.59110768000000002</v>
      </c>
      <c r="D48">
        <v>211.76888600000001</v>
      </c>
      <c r="E48">
        <f t="shared" si="0"/>
        <v>211.83299202277198</v>
      </c>
      <c r="F48">
        <f t="shared" si="1"/>
        <v>4.1095821556398626E-3</v>
      </c>
      <c r="G48" s="20">
        <f t="shared" si="2"/>
        <v>9.1637527508187787E-8</v>
      </c>
      <c r="I48" s="2">
        <v>0.59089122999999999</v>
      </c>
      <c r="J48">
        <v>234.087659</v>
      </c>
      <c r="K48">
        <f t="shared" si="3"/>
        <v>234.08018629650383</v>
      </c>
      <c r="L48">
        <f t="shared" si="4"/>
        <v>5.5841297541772839E-5</v>
      </c>
      <c r="M48" s="20">
        <f t="shared" si="5"/>
        <v>1.0190569708928978E-9</v>
      </c>
      <c r="O48" s="2">
        <v>0.59097622000000005</v>
      </c>
      <c r="P48">
        <v>249.102281</v>
      </c>
      <c r="Q48">
        <f t="shared" si="6"/>
        <v>248.54613384281492</v>
      </c>
      <c r="R48">
        <f t="shared" si="7"/>
        <v>0.30929966044504636</v>
      </c>
      <c r="S48" s="20">
        <f t="shared" si="8"/>
        <v>4.9845279381602491E-6</v>
      </c>
      <c r="U48" s="2">
        <v>0.59174203999999997</v>
      </c>
      <c r="V48">
        <v>263.27982700000001</v>
      </c>
      <c r="W48">
        <f t="shared" si="9"/>
        <v>265.27511796349131</v>
      </c>
      <c r="X48">
        <f t="shared" si="10"/>
        <v>3.9811860289900398</v>
      </c>
      <c r="Y48" s="20">
        <f t="shared" si="11"/>
        <v>5.743508968051793E-5</v>
      </c>
      <c r="AA48" s="2">
        <v>0.59078030000000004</v>
      </c>
      <c r="AB48">
        <v>281.15711499999998</v>
      </c>
      <c r="AC48">
        <f t="shared" si="12"/>
        <v>284.13540286525682</v>
      </c>
      <c r="AD48">
        <f t="shared" si="13"/>
        <v>8.8701986083361781</v>
      </c>
      <c r="AE48" s="20">
        <f t="shared" si="14"/>
        <v>1.1221093661960785E-4</v>
      </c>
      <c r="AG48" s="2">
        <v>0.59059527000000001</v>
      </c>
      <c r="AH48">
        <v>302.92064299999998</v>
      </c>
      <c r="AI48">
        <f t="shared" si="15"/>
        <v>305.25604314531677</v>
      </c>
      <c r="AJ48">
        <f t="shared" si="16"/>
        <v>5.4540938387456492</v>
      </c>
      <c r="AK48" s="20">
        <f t="shared" si="17"/>
        <v>5.9438092808365772E-5</v>
      </c>
      <c r="AM48" s="2">
        <v>0.59176015000000004</v>
      </c>
      <c r="AN48">
        <v>327.03739400000001</v>
      </c>
      <c r="AO48">
        <f t="shared" si="18"/>
        <v>328.72951306245034</v>
      </c>
      <c r="AP48">
        <f t="shared" si="19"/>
        <v>2.8632669215077873</v>
      </c>
      <c r="AQ48" s="20">
        <f t="shared" si="20"/>
        <v>2.6771148870095801E-5</v>
      </c>
      <c r="AS48" s="2">
        <v>0.59123853000000004</v>
      </c>
      <c r="AT48">
        <v>356.00342799999999</v>
      </c>
      <c r="AU48">
        <f t="shared" si="21"/>
        <v>354.27153461748111</v>
      </c>
      <c r="AV48">
        <f t="shared" si="22"/>
        <v>2.9994546884126754</v>
      </c>
      <c r="AW48" s="20">
        <f t="shared" si="23"/>
        <v>2.3666495111633265E-5</v>
      </c>
    </row>
    <row r="49" spans="3:49" x14ac:dyDescent="0.25">
      <c r="C49" s="2">
        <v>0.59525764000000003</v>
      </c>
      <c r="D49">
        <v>212.111007</v>
      </c>
      <c r="E49">
        <f t="shared" si="0"/>
        <v>211.8885752706727</v>
      </c>
      <c r="F49">
        <f t="shared" si="1"/>
        <v>4.9475874211532135E-2</v>
      </c>
      <c r="G49" s="20">
        <f t="shared" si="2"/>
        <v>1.0996818700884039E-6</v>
      </c>
      <c r="I49" s="2">
        <v>0.59466426999999999</v>
      </c>
      <c r="J49">
        <v>234.50816</v>
      </c>
      <c r="K49">
        <f t="shared" si="3"/>
        <v>234.19350517678021</v>
      </c>
      <c r="L49">
        <f t="shared" si="4"/>
        <v>9.900765777548183E-2</v>
      </c>
      <c r="M49" s="20">
        <f t="shared" si="5"/>
        <v>1.8003331083016856E-6</v>
      </c>
      <c r="O49" s="2">
        <v>0.59474903999999995</v>
      </c>
      <c r="P49">
        <v>249.48368199999999</v>
      </c>
      <c r="Q49">
        <f t="shared" si="6"/>
        <v>248.70047382459705</v>
      </c>
      <c r="R49">
        <f t="shared" si="7"/>
        <v>0.61341504601799179</v>
      </c>
      <c r="S49" s="20">
        <f t="shared" si="8"/>
        <v>9.8553064770085898E-6</v>
      </c>
      <c r="U49" s="2">
        <v>0.59551385000000001</v>
      </c>
      <c r="V49">
        <v>263.48136399999999</v>
      </c>
      <c r="W49">
        <f t="shared" si="9"/>
        <v>265.47794258348046</v>
      </c>
      <c r="X49">
        <f t="shared" si="10"/>
        <v>3.9863260400128824</v>
      </c>
      <c r="Y49" s="20">
        <f t="shared" si="11"/>
        <v>5.742129866915058E-5</v>
      </c>
      <c r="AA49" s="2">
        <v>0.59530740000000004</v>
      </c>
      <c r="AB49">
        <v>281.45995699999997</v>
      </c>
      <c r="AC49">
        <f t="shared" si="12"/>
        <v>284.44201208443928</v>
      </c>
      <c r="AD49">
        <f t="shared" si="13"/>
        <v>8.8926525266303376</v>
      </c>
      <c r="AE49" s="20">
        <f t="shared" si="14"/>
        <v>1.1225303423999087E-4</v>
      </c>
      <c r="AG49" s="2">
        <v>0.59398989999999996</v>
      </c>
      <c r="AH49">
        <v>303.15364</v>
      </c>
      <c r="AI49">
        <f t="shared" si="15"/>
        <v>305.53810037381055</v>
      </c>
      <c r="AJ49">
        <f t="shared" si="16"/>
        <v>5.6856512742727707</v>
      </c>
      <c r="AK49" s="20">
        <f t="shared" si="17"/>
        <v>6.1866371416997249E-5</v>
      </c>
      <c r="AM49" s="2">
        <v>0.59553350000000005</v>
      </c>
      <c r="AN49">
        <v>327.51263599999999</v>
      </c>
      <c r="AO49">
        <f t="shared" si="18"/>
        <v>329.11319536937634</v>
      </c>
      <c r="AP49">
        <f t="shared" si="19"/>
        <v>2.5617902948984379</v>
      </c>
      <c r="AQ49" s="20">
        <f t="shared" si="20"/>
        <v>2.3882921714798729E-5</v>
      </c>
      <c r="AS49" s="2">
        <v>0.59501351999999996</v>
      </c>
      <c r="AT49">
        <v>356.76801399999999</v>
      </c>
      <c r="AU49">
        <f t="shared" si="21"/>
        <v>354.7263654151127</v>
      </c>
      <c r="AV49">
        <f t="shared" si="22"/>
        <v>4.1683289441723064</v>
      </c>
      <c r="AW49" s="20">
        <f t="shared" si="23"/>
        <v>3.274840573323195E-5</v>
      </c>
    </row>
    <row r="50" spans="3:49" x14ac:dyDescent="0.25">
      <c r="C50" s="2">
        <v>0.59865204000000005</v>
      </c>
      <c r="D50">
        <v>212.304903</v>
      </c>
      <c r="E50">
        <f t="shared" si="0"/>
        <v>211.93548880266286</v>
      </c>
      <c r="F50">
        <f t="shared" si="1"/>
        <v>0.13646684919424037</v>
      </c>
      <c r="G50" s="20">
        <f t="shared" si="2"/>
        <v>3.0276600935294466E-6</v>
      </c>
      <c r="I50" s="2">
        <v>0.59843674000000002</v>
      </c>
      <c r="J50">
        <v>234.826999</v>
      </c>
      <c r="K50">
        <f t="shared" si="3"/>
        <v>234.3104248170701</v>
      </c>
      <c r="L50">
        <f t="shared" si="4"/>
        <v>0.26684888646969468</v>
      </c>
      <c r="M50" s="20">
        <f t="shared" si="5"/>
        <v>4.8391528370955395E-6</v>
      </c>
      <c r="O50" s="2">
        <v>0.59852141999999997</v>
      </c>
      <c r="P50">
        <v>249.78688099999999</v>
      </c>
      <c r="Q50">
        <f t="shared" si="6"/>
        <v>248.85972272092749</v>
      </c>
      <c r="R50">
        <f t="shared" si="7"/>
        <v>0.85962247445268092</v>
      </c>
      <c r="S50" s="20">
        <f t="shared" si="8"/>
        <v>1.3777439451914849E-5</v>
      </c>
      <c r="U50" s="2">
        <v>0.59928530000000002</v>
      </c>
      <c r="V50">
        <v>263.620341</v>
      </c>
      <c r="W50">
        <f t="shared" si="9"/>
        <v>265.68721400534383</v>
      </c>
      <c r="X50">
        <f t="shared" si="10"/>
        <v>4.2719640202190634</v>
      </c>
      <c r="Y50" s="20">
        <f t="shared" si="11"/>
        <v>6.1470925426156638E-5</v>
      </c>
      <c r="AA50" s="2">
        <v>0.59870140000000005</v>
      </c>
      <c r="AB50">
        <v>281.58347199999997</v>
      </c>
      <c r="AC50">
        <f t="shared" si="12"/>
        <v>284.67958161282957</v>
      </c>
      <c r="AD50">
        <f t="shared" si="13"/>
        <v>9.585894734655815</v>
      </c>
      <c r="AE50" s="20">
        <f t="shared" si="14"/>
        <v>1.2089778284820959E-4</v>
      </c>
      <c r="AG50" s="2">
        <v>0.59814038999999997</v>
      </c>
      <c r="AH50">
        <v>303.58960300000001</v>
      </c>
      <c r="AI50">
        <f t="shared" si="15"/>
        <v>305.89398523171712</v>
      </c>
      <c r="AJ50">
        <f t="shared" si="16"/>
        <v>5.310177469853544</v>
      </c>
      <c r="AK50" s="20">
        <f t="shared" si="17"/>
        <v>5.76149576862682E-5</v>
      </c>
      <c r="AM50" s="2">
        <v>0.59930609999999995</v>
      </c>
      <c r="AN50">
        <v>327.85493500000001</v>
      </c>
      <c r="AO50">
        <f t="shared" si="18"/>
        <v>329.50903624786929</v>
      </c>
      <c r="AP50">
        <f t="shared" si="19"/>
        <v>2.7360509382027018</v>
      </c>
      <c r="AQ50" s="20">
        <f t="shared" si="20"/>
        <v>2.5454274785605081E-5</v>
      </c>
      <c r="AS50" s="2">
        <v>0.59878825000000002</v>
      </c>
      <c r="AT50">
        <v>357.485679</v>
      </c>
      <c r="AU50">
        <f t="shared" si="21"/>
        <v>355.1956883218495</v>
      </c>
      <c r="AV50">
        <f t="shared" si="22"/>
        <v>5.2440573060161979</v>
      </c>
      <c r="AW50" s="20">
        <f t="shared" si="23"/>
        <v>4.1034593159039885E-5</v>
      </c>
    </row>
    <row r="51" spans="3:49" x14ac:dyDescent="0.25">
      <c r="C51" s="2">
        <v>0.60242496000000001</v>
      </c>
      <c r="D51">
        <v>212.701944</v>
      </c>
      <c r="E51">
        <f t="shared" si="0"/>
        <v>211.98920572946403</v>
      </c>
      <c r="F51">
        <f t="shared" si="1"/>
        <v>0.50799584228659855</v>
      </c>
      <c r="G51" s="20">
        <f t="shared" si="2"/>
        <v>1.1228383554546766E-5</v>
      </c>
      <c r="I51" s="2">
        <v>0.60220881000000004</v>
      </c>
      <c r="J51">
        <v>235.075457</v>
      </c>
      <c r="K51">
        <f t="shared" si="3"/>
        <v>234.43104534299638</v>
      </c>
      <c r="L51">
        <f t="shared" si="4"/>
        <v>0.4152663836821458</v>
      </c>
      <c r="M51" s="20">
        <f t="shared" si="5"/>
        <v>7.5147095210525444E-6</v>
      </c>
      <c r="O51" s="2">
        <v>0.60267115999999998</v>
      </c>
      <c r="P51">
        <v>250.089901</v>
      </c>
      <c r="Q51">
        <f t="shared" si="6"/>
        <v>249.04074880136102</v>
      </c>
      <c r="R51">
        <f t="shared" si="7"/>
        <v>1.1007203359090025</v>
      </c>
      <c r="S51" s="20">
        <f t="shared" si="8"/>
        <v>1.7598865853633193E-5</v>
      </c>
      <c r="U51" s="2">
        <v>0.60305768000000004</v>
      </c>
      <c r="V51">
        <v>263.92354</v>
      </c>
      <c r="W51">
        <f t="shared" si="9"/>
        <v>265.90317764622807</v>
      </c>
      <c r="X51">
        <f t="shared" si="10"/>
        <v>3.9189652103634152</v>
      </c>
      <c r="Y51" s="20">
        <f t="shared" si="11"/>
        <v>5.6261998218362646E-5</v>
      </c>
      <c r="AA51" s="2">
        <v>0.60247289000000004</v>
      </c>
      <c r="AB51">
        <v>281.73026900000002</v>
      </c>
      <c r="AC51">
        <f t="shared" si="12"/>
        <v>284.95152981159436</v>
      </c>
      <c r="AD51">
        <f t="shared" si="13"/>
        <v>10.376521216313387</v>
      </c>
      <c r="AE51" s="20">
        <f t="shared" si="14"/>
        <v>1.3073285888982056E-4</v>
      </c>
      <c r="AG51" s="2">
        <v>0.60191267999999998</v>
      </c>
      <c r="AH51">
        <v>303.877162</v>
      </c>
      <c r="AI51">
        <f t="shared" si="15"/>
        <v>306.22824184039541</v>
      </c>
      <c r="AJ51">
        <f t="shared" si="16"/>
        <v>5.5275764159137255</v>
      </c>
      <c r="AK51" s="20">
        <f t="shared" si="17"/>
        <v>5.9860264528844297E-5</v>
      </c>
      <c r="AM51" s="2">
        <v>0.60307949999999999</v>
      </c>
      <c r="AN51">
        <v>328.33799699999997</v>
      </c>
      <c r="AO51">
        <f t="shared" si="18"/>
        <v>329.91752481138735</v>
      </c>
      <c r="AP51">
        <f t="shared" si="19"/>
        <v>2.494908106946204</v>
      </c>
      <c r="AQ51" s="20">
        <f t="shared" si="20"/>
        <v>2.3142606194671625E-5</v>
      </c>
      <c r="AS51" s="2">
        <v>0.60256310999999996</v>
      </c>
      <c r="AT51">
        <v>358.22680500000001</v>
      </c>
      <c r="AU51">
        <f t="shared" si="21"/>
        <v>355.67993806163463</v>
      </c>
      <c r="AV51">
        <f t="shared" si="22"/>
        <v>6.4865312017386607</v>
      </c>
      <c r="AW51" s="20">
        <f t="shared" si="23"/>
        <v>5.054711257183641E-5</v>
      </c>
    </row>
    <row r="52" spans="3:49" x14ac:dyDescent="0.25">
      <c r="C52" s="2">
        <v>0.60619734000000003</v>
      </c>
      <c r="D52">
        <v>213.005143</v>
      </c>
      <c r="E52">
        <f t="shared" si="0"/>
        <v>212.04461243612928</v>
      </c>
      <c r="F52">
        <f t="shared" si="1"/>
        <v>0.92261896412980204</v>
      </c>
      <c r="G52" s="20">
        <f t="shared" si="2"/>
        <v>2.0334907348131924E-5</v>
      </c>
      <c r="I52" s="2">
        <v>0.60598123000000004</v>
      </c>
      <c r="J52">
        <v>235.38647700000001</v>
      </c>
      <c r="K52">
        <f t="shared" si="3"/>
        <v>234.55549019687345</v>
      </c>
      <c r="L52">
        <f t="shared" si="4"/>
        <v>0.69053906697050638</v>
      </c>
      <c r="M52" s="20">
        <f t="shared" si="5"/>
        <v>1.246307578314604E-5</v>
      </c>
      <c r="O52" s="2">
        <v>0.60568801999999999</v>
      </c>
      <c r="P52">
        <v>250.25269599999999</v>
      </c>
      <c r="Q52">
        <f t="shared" si="6"/>
        <v>249.17629974522035</v>
      </c>
      <c r="R52">
        <f t="shared" si="7"/>
        <v>1.1586288973036318</v>
      </c>
      <c r="S52" s="20">
        <f t="shared" si="8"/>
        <v>1.8500643146876419E-5</v>
      </c>
      <c r="U52" s="2">
        <v>0.60682935000000005</v>
      </c>
      <c r="V52">
        <v>264.10161799999997</v>
      </c>
      <c r="W52">
        <f t="shared" si="9"/>
        <v>266.12591842841846</v>
      </c>
      <c r="X52">
        <f t="shared" si="10"/>
        <v>4.0977922244952616</v>
      </c>
      <c r="Y52" s="20">
        <f t="shared" si="11"/>
        <v>5.8749991791644528E-5</v>
      </c>
      <c r="AA52" s="2">
        <v>0.60624518999999999</v>
      </c>
      <c r="AB52">
        <v>282.01782800000001</v>
      </c>
      <c r="AC52">
        <f t="shared" si="12"/>
        <v>285.23213087349507</v>
      </c>
      <c r="AD52">
        <f t="shared" si="13"/>
        <v>10.331742962558584</v>
      </c>
      <c r="AE52" s="20">
        <f t="shared" si="14"/>
        <v>1.2990338443462531E-4</v>
      </c>
      <c r="AG52" s="2">
        <v>0.60568493000000001</v>
      </c>
      <c r="AH52">
        <v>304.156901</v>
      </c>
      <c r="AI52">
        <f t="shared" si="15"/>
        <v>306.57306448945354</v>
      </c>
      <c r="AJ52">
        <f t="shared" si="16"/>
        <v>5.8378460077682979</v>
      </c>
      <c r="AK52" s="20">
        <f t="shared" si="17"/>
        <v>6.3104057649215382E-5</v>
      </c>
      <c r="AM52" s="2">
        <v>0.60685285</v>
      </c>
      <c r="AN52">
        <v>328.81323900000001</v>
      </c>
      <c r="AO52">
        <f t="shared" si="18"/>
        <v>330.33891020418258</v>
      </c>
      <c r="AP52">
        <f t="shared" si="19"/>
        <v>2.3276726232719001</v>
      </c>
      <c r="AQ52" s="20">
        <f t="shared" si="20"/>
        <v>2.15289727611669E-5</v>
      </c>
      <c r="AS52" s="2">
        <v>0.6063385</v>
      </c>
      <c r="AT52">
        <v>359.06177200000002</v>
      </c>
      <c r="AU52">
        <f t="shared" si="21"/>
        <v>356.17957015394165</v>
      </c>
      <c r="AV52">
        <f t="shared" si="22"/>
        <v>8.3070874814222471</v>
      </c>
      <c r="AW52" s="20">
        <f t="shared" si="23"/>
        <v>6.4433310342923477E-5</v>
      </c>
    </row>
    <row r="53" spans="3:49" x14ac:dyDescent="0.25">
      <c r="C53" s="2">
        <v>0.60996971</v>
      </c>
      <c r="D53">
        <v>213.30834200000001</v>
      </c>
      <c r="E53">
        <f t="shared" si="0"/>
        <v>212.10176219485126</v>
      </c>
      <c r="F53">
        <f t="shared" si="1"/>
        <v>1.4558348261927934</v>
      </c>
      <c r="G53" s="20">
        <f t="shared" si="2"/>
        <v>3.1996054229148952E-5</v>
      </c>
      <c r="I53" s="2">
        <v>0.60975431999999996</v>
      </c>
      <c r="J53">
        <v>235.814798</v>
      </c>
      <c r="K53">
        <f t="shared" si="3"/>
        <v>234.6838744918411</v>
      </c>
      <c r="L53">
        <f t="shared" si="4"/>
        <v>1.2789879813064355</v>
      </c>
      <c r="M53" s="20">
        <f t="shared" si="5"/>
        <v>2.2999815591958303E-5</v>
      </c>
      <c r="O53" s="2">
        <v>0.60983834000000003</v>
      </c>
      <c r="P53">
        <v>250.65737799999999</v>
      </c>
      <c r="Q53">
        <f t="shared" si="6"/>
        <v>249.36835257477904</v>
      </c>
      <c r="R53">
        <f t="shared" si="7"/>
        <v>1.661586546866066</v>
      </c>
      <c r="S53" s="20">
        <f t="shared" si="8"/>
        <v>2.6446121106951332E-5</v>
      </c>
      <c r="U53" s="2">
        <v>0.61060150999999996</v>
      </c>
      <c r="V53">
        <v>264.36571600000002</v>
      </c>
      <c r="W53">
        <f t="shared" si="9"/>
        <v>266.35569105975736</v>
      </c>
      <c r="X53">
        <f t="shared" si="10"/>
        <v>3.9600007384562352</v>
      </c>
      <c r="Y53" s="20">
        <f t="shared" si="11"/>
        <v>5.6661099810113555E-5</v>
      </c>
      <c r="AA53" s="2">
        <v>0.61001733999999996</v>
      </c>
      <c r="AB53">
        <v>282.281926</v>
      </c>
      <c r="AC53">
        <f t="shared" si="12"/>
        <v>285.52154784962175</v>
      </c>
      <c r="AD53">
        <f t="shared" si="13"/>
        <v>10.495149728546686</v>
      </c>
      <c r="AE53" s="20">
        <f t="shared" si="14"/>
        <v>1.317111358107519E-4</v>
      </c>
      <c r="AG53" s="2">
        <v>0.60945757</v>
      </c>
      <c r="AH53">
        <v>304.50702000000001</v>
      </c>
      <c r="AI53">
        <f t="shared" si="15"/>
        <v>306.92877926101437</v>
      </c>
      <c r="AJ53">
        <f t="shared" si="16"/>
        <v>5.8649179183088114</v>
      </c>
      <c r="AK53" s="20">
        <f t="shared" si="17"/>
        <v>6.3250988924522396E-5</v>
      </c>
      <c r="AM53" s="2">
        <v>0.61062612000000005</v>
      </c>
      <c r="AN53">
        <v>329.27284100000003</v>
      </c>
      <c r="AO53">
        <f t="shared" si="18"/>
        <v>330.77353753134622</v>
      </c>
      <c r="AP53">
        <f t="shared" si="19"/>
        <v>2.2520900791944962</v>
      </c>
      <c r="AQ53" s="20">
        <f t="shared" si="20"/>
        <v>2.0771790599220695E-5</v>
      </c>
      <c r="AS53" s="2">
        <v>0.61011335</v>
      </c>
      <c r="AT53">
        <v>359.80289800000003</v>
      </c>
      <c r="AU53">
        <f t="shared" si="21"/>
        <v>356.69485703494615</v>
      </c>
      <c r="AV53">
        <f t="shared" si="22"/>
        <v>9.6599186404530162</v>
      </c>
      <c r="AW53" s="20">
        <f t="shared" si="23"/>
        <v>7.4618094537669301E-5</v>
      </c>
    </row>
    <row r="54" spans="3:49" x14ac:dyDescent="0.25">
      <c r="C54" s="2">
        <v>0.61374169999999995</v>
      </c>
      <c r="D54">
        <v>213.54115999999999</v>
      </c>
      <c r="E54">
        <f t="shared" si="0"/>
        <v>212.1606965866043</v>
      </c>
      <c r="F54">
        <f t="shared" si="1"/>
        <v>1.9056792357240746</v>
      </c>
      <c r="G54" s="20">
        <f t="shared" si="2"/>
        <v>4.1791369847366105E-5</v>
      </c>
      <c r="I54" s="2">
        <v>0.61352660999999997</v>
      </c>
      <c r="J54">
        <v>236.10235700000001</v>
      </c>
      <c r="K54">
        <f t="shared" si="3"/>
        <v>234.81625460542028</v>
      </c>
      <c r="L54">
        <f t="shared" si="4"/>
        <v>1.6540593693437118</v>
      </c>
      <c r="M54" s="20">
        <f t="shared" si="5"/>
        <v>2.9672247879103423E-5</v>
      </c>
      <c r="O54" s="2">
        <v>0.61361116000000004</v>
      </c>
      <c r="P54">
        <v>251.03877800000001</v>
      </c>
      <c r="Q54">
        <f t="shared" si="6"/>
        <v>249.54868598323768</v>
      </c>
      <c r="R54">
        <f t="shared" si="7"/>
        <v>2.2203742184188355</v>
      </c>
      <c r="S54" s="20">
        <f t="shared" si="8"/>
        <v>3.5232588503060266E-5</v>
      </c>
      <c r="U54" s="2">
        <v>0.61437401999999997</v>
      </c>
      <c r="V54">
        <v>264.69237600000002</v>
      </c>
      <c r="W54">
        <f t="shared" si="9"/>
        <v>266.59268031467747</v>
      </c>
      <c r="X54">
        <f t="shared" si="10"/>
        <v>3.6111564883817011</v>
      </c>
      <c r="Y54" s="20">
        <f t="shared" si="11"/>
        <v>5.1542258422659718E-5</v>
      </c>
      <c r="AA54" s="2">
        <v>0.61341157000000002</v>
      </c>
      <c r="AB54">
        <v>282.44454200000001</v>
      </c>
      <c r="AC54">
        <f t="shared" si="12"/>
        <v>285.78971213339361</v>
      </c>
      <c r="AD54">
        <f t="shared" si="13"/>
        <v>11.190163221348518</v>
      </c>
      <c r="AE54" s="20">
        <f t="shared" si="14"/>
        <v>1.4027169590084978E-4</v>
      </c>
      <c r="AG54" s="2">
        <v>0.61323075000000005</v>
      </c>
      <c r="AH54">
        <v>304.95098200000001</v>
      </c>
      <c r="AI54">
        <f t="shared" si="15"/>
        <v>307.29569970898001</v>
      </c>
      <c r="AJ54">
        <f t="shared" si="16"/>
        <v>5.4977011348044167</v>
      </c>
      <c r="AK54" s="20">
        <f t="shared" si="17"/>
        <v>5.911817989004989E-5</v>
      </c>
      <c r="AM54" s="2">
        <v>0.61439999999999995</v>
      </c>
      <c r="AN54">
        <v>329.84192400000001</v>
      </c>
      <c r="AO54">
        <f t="shared" si="18"/>
        <v>331.22185056507846</v>
      </c>
      <c r="AP54">
        <f t="shared" si="19"/>
        <v>1.9041973250092072</v>
      </c>
      <c r="AQ54" s="20">
        <f t="shared" si="20"/>
        <v>1.7502506216070932E-5</v>
      </c>
      <c r="AS54" s="2">
        <v>0.61388896999999998</v>
      </c>
      <c r="AT54">
        <v>360.676965</v>
      </c>
      <c r="AU54">
        <f t="shared" si="21"/>
        <v>357.22640803429999</v>
      </c>
      <c r="AV54">
        <f t="shared" si="22"/>
        <v>11.906343373540807</v>
      </c>
      <c r="AW54" s="20">
        <f t="shared" si="23"/>
        <v>9.1525390426448972E-5</v>
      </c>
    </row>
    <row r="55" spans="3:49" x14ac:dyDescent="0.25">
      <c r="C55" s="2">
        <v>0.61751518000000005</v>
      </c>
      <c r="D55">
        <v>214.039862</v>
      </c>
      <c r="E55">
        <f t="shared" si="0"/>
        <v>212.22149479556617</v>
      </c>
      <c r="F55">
        <f t="shared" si="1"/>
        <v>3.3064592901604897</v>
      </c>
      <c r="G55" s="20">
        <f t="shared" si="2"/>
        <v>7.2172850011013371E-5</v>
      </c>
      <c r="I55" s="2">
        <v>0.61729935000000002</v>
      </c>
      <c r="J55">
        <v>236.46811700000001</v>
      </c>
      <c r="K55">
        <f t="shared" si="3"/>
        <v>234.95278424316001</v>
      </c>
      <c r="L55">
        <f t="shared" si="4"/>
        <v>2.296233363952302</v>
      </c>
      <c r="M55" s="20">
        <f t="shared" si="5"/>
        <v>4.106490634755913E-5</v>
      </c>
      <c r="O55" s="2">
        <v>0.61738309999999996</v>
      </c>
      <c r="P55">
        <v>251.26377600000001</v>
      </c>
      <c r="Q55">
        <f t="shared" si="6"/>
        <v>249.73460581397032</v>
      </c>
      <c r="R55">
        <f t="shared" si="7"/>
        <v>2.3383614578420713</v>
      </c>
      <c r="S55" s="20">
        <f t="shared" si="8"/>
        <v>3.7038371207217512E-5</v>
      </c>
      <c r="U55" s="2">
        <v>0.61814617999999999</v>
      </c>
      <c r="V55">
        <v>264.95647400000001</v>
      </c>
      <c r="W55">
        <f t="shared" si="9"/>
        <v>266.83703998165186</v>
      </c>
      <c r="X55">
        <f t="shared" si="10"/>
        <v>3.5365284113461541</v>
      </c>
      <c r="Y55" s="20">
        <f t="shared" si="11"/>
        <v>5.0376510367277269E-5</v>
      </c>
      <c r="AA55" s="2">
        <v>0.61793843999999998</v>
      </c>
      <c r="AB55">
        <v>282.70828299999999</v>
      </c>
      <c r="AC55">
        <f t="shared" si="12"/>
        <v>286.15910026815709</v>
      </c>
      <c r="AD55">
        <f t="shared" si="13"/>
        <v>11.908139818211199</v>
      </c>
      <c r="AE55" s="20">
        <f t="shared" si="14"/>
        <v>1.4899334117147349E-4</v>
      </c>
      <c r="AG55" s="2">
        <v>0.61700303999999995</v>
      </c>
      <c r="AH55">
        <v>305.238541</v>
      </c>
      <c r="AI55">
        <f t="shared" si="15"/>
        <v>307.67399102269025</v>
      </c>
      <c r="AJ55">
        <f t="shared" si="16"/>
        <v>5.9314168130219267</v>
      </c>
      <c r="AK55" s="20">
        <f t="shared" si="17"/>
        <v>6.3661916092410981E-5</v>
      </c>
      <c r="AM55" s="2">
        <v>0.61817336000000001</v>
      </c>
      <c r="AN55">
        <v>330.31716499999999</v>
      </c>
      <c r="AO55">
        <f t="shared" si="18"/>
        <v>331.68408990701403</v>
      </c>
      <c r="AP55">
        <f t="shared" si="19"/>
        <v>1.8684837014153368</v>
      </c>
      <c r="AQ55" s="20">
        <f t="shared" si="20"/>
        <v>1.7124859969360379E-5</v>
      </c>
      <c r="AS55" s="2">
        <v>0.61766483999999999</v>
      </c>
      <c r="AT55">
        <v>361.59795400000002</v>
      </c>
      <c r="AU55">
        <f t="shared" si="21"/>
        <v>357.77471309554949</v>
      </c>
      <c r="AV55">
        <f t="shared" si="22"/>
        <v>14.617171013463699</v>
      </c>
      <c r="AW55" s="20">
        <f t="shared" si="23"/>
        <v>1.1179217327646345E-4</v>
      </c>
    </row>
    <row r="56" spans="3:49" x14ac:dyDescent="0.25">
      <c r="C56" s="2">
        <v>0.62128782999999999</v>
      </c>
      <c r="D56">
        <v>214.389982</v>
      </c>
      <c r="E56">
        <f t="shared" si="0"/>
        <v>212.28417087001276</v>
      </c>
      <c r="F56">
        <f t="shared" si="1"/>
        <v>4.4344405151781583</v>
      </c>
      <c r="G56" s="20">
        <f t="shared" si="2"/>
        <v>9.6478347882274711E-5</v>
      </c>
      <c r="I56" s="2">
        <v>0.62107164000000004</v>
      </c>
      <c r="J56">
        <v>236.75567599999999</v>
      </c>
      <c r="K56">
        <f t="shared" si="3"/>
        <v>235.0935451929785</v>
      </c>
      <c r="L56">
        <f t="shared" si="4"/>
        <v>2.7626788196499361</v>
      </c>
      <c r="M56" s="20">
        <f t="shared" si="5"/>
        <v>4.9286683891182287E-5</v>
      </c>
      <c r="O56" s="2">
        <v>0.62115494000000004</v>
      </c>
      <c r="P56">
        <v>251.47313399999999</v>
      </c>
      <c r="Q56">
        <f t="shared" si="6"/>
        <v>249.92630404243874</v>
      </c>
      <c r="R56">
        <f t="shared" si="7"/>
        <v>2.3926829176089179</v>
      </c>
      <c r="S56" s="20">
        <f t="shared" si="8"/>
        <v>3.7835716309855133E-5</v>
      </c>
      <c r="U56" s="2">
        <v>0.62191825000000001</v>
      </c>
      <c r="V56">
        <v>265.20493299999998</v>
      </c>
      <c r="W56">
        <f t="shared" si="9"/>
        <v>267.08899050459274</v>
      </c>
      <c r="X56">
        <f t="shared" si="10"/>
        <v>3.5496726806123009</v>
      </c>
      <c r="Y56" s="20">
        <f t="shared" si="11"/>
        <v>5.0469047933565402E-5</v>
      </c>
      <c r="AA56" s="2">
        <v>0.62095526999999995</v>
      </c>
      <c r="AB56">
        <v>282.86325799999997</v>
      </c>
      <c r="AC56">
        <f t="shared" si="12"/>
        <v>286.4129199709455</v>
      </c>
      <c r="AD56">
        <f t="shared" si="13"/>
        <v>12.600100107976846</v>
      </c>
      <c r="AE56" s="20">
        <f t="shared" si="14"/>
        <v>1.5747837224932854E-4</v>
      </c>
      <c r="AG56" s="2">
        <v>0.62077590999999999</v>
      </c>
      <c r="AH56">
        <v>305.62776100000002</v>
      </c>
      <c r="AI56">
        <f t="shared" si="15"/>
        <v>308.06411605887342</v>
      </c>
      <c r="AJ56">
        <f t="shared" si="16"/>
        <v>5.9358259728980221</v>
      </c>
      <c r="AK56" s="20">
        <f t="shared" si="17"/>
        <v>6.3547074241851809E-5</v>
      </c>
      <c r="AM56" s="2">
        <v>0.62194680000000002</v>
      </c>
      <c r="AN56">
        <v>330.80804699999999</v>
      </c>
      <c r="AO56">
        <f t="shared" si="18"/>
        <v>332.16071449519939</v>
      </c>
      <c r="AP56">
        <f t="shared" si="19"/>
        <v>1.829709352569014</v>
      </c>
      <c r="AQ56" s="20">
        <f t="shared" si="20"/>
        <v>1.6719757617832155E-5</v>
      </c>
      <c r="AS56" s="2">
        <v>0.62144094000000005</v>
      </c>
      <c r="AT56">
        <v>362.558042</v>
      </c>
      <c r="AU56">
        <f t="shared" si="21"/>
        <v>358.34101601478517</v>
      </c>
      <c r="AV56">
        <f t="shared" si="22"/>
        <v>17.783308159977125</v>
      </c>
      <c r="AW56" s="20">
        <f t="shared" si="23"/>
        <v>1.3528743684557636E-4</v>
      </c>
    </row>
    <row r="57" spans="3:49" x14ac:dyDescent="0.25">
      <c r="C57" s="2">
        <v>0.62506024999999998</v>
      </c>
      <c r="D57">
        <v>214.70100099999999</v>
      </c>
      <c r="E57">
        <f t="shared" si="0"/>
        <v>212.34878678083453</v>
      </c>
      <c r="F57">
        <f t="shared" si="1"/>
        <v>5.5329117328441786</v>
      </c>
      <c r="G57" s="20">
        <f t="shared" si="2"/>
        <v>1.2002883847198941E-4</v>
      </c>
      <c r="I57" s="2">
        <v>0.62522186000000002</v>
      </c>
      <c r="J57">
        <v>237.14471800000001</v>
      </c>
      <c r="K57">
        <f t="shared" si="3"/>
        <v>235.25345698000979</v>
      </c>
      <c r="L57">
        <f t="shared" si="4"/>
        <v>3.5768682457344649</v>
      </c>
      <c r="M57" s="20">
        <f t="shared" si="5"/>
        <v>6.3602770156933431E-5</v>
      </c>
      <c r="O57" s="2">
        <v>0.62492718999999997</v>
      </c>
      <c r="P57">
        <v>251.75287299999999</v>
      </c>
      <c r="Q57">
        <f t="shared" si="6"/>
        <v>250.12396873262563</v>
      </c>
      <c r="R57">
        <f t="shared" si="7"/>
        <v>2.6533291122704217</v>
      </c>
      <c r="S57" s="20">
        <f t="shared" si="8"/>
        <v>4.1864147442376211E-5</v>
      </c>
      <c r="U57" s="2">
        <v>0.62569023000000001</v>
      </c>
      <c r="V57">
        <v>265.43775099999999</v>
      </c>
      <c r="W57">
        <f t="shared" si="9"/>
        <v>267.3487437247681</v>
      </c>
      <c r="X57">
        <f t="shared" si="10"/>
        <v>3.6518931941166342</v>
      </c>
      <c r="Y57" s="20">
        <f t="shared" si="11"/>
        <v>5.1831370136051948E-5</v>
      </c>
      <c r="AA57" s="2">
        <v>0.62510575999999995</v>
      </c>
      <c r="AB57">
        <v>283.29921999999999</v>
      </c>
      <c r="AC57">
        <f t="shared" si="12"/>
        <v>286.77240691484974</v>
      </c>
      <c r="AD57">
        <f t="shared" si="13"/>
        <v>12.063027345483512</v>
      </c>
      <c r="AE57" s="20">
        <f t="shared" si="14"/>
        <v>1.5030227518947724E-4</v>
      </c>
      <c r="AG57" s="2">
        <v>0.62454951999999997</v>
      </c>
      <c r="AH57">
        <v>306.149923</v>
      </c>
      <c r="AI57">
        <f t="shared" si="15"/>
        <v>308.46642610094034</v>
      </c>
      <c r="AJ57">
        <f t="shared" si="16"/>
        <v>5.3661866166662007</v>
      </c>
      <c r="AK57" s="20">
        <f t="shared" si="17"/>
        <v>5.7252896448905511E-5</v>
      </c>
      <c r="AM57" s="2">
        <v>0.62572072999999995</v>
      </c>
      <c r="AN57">
        <v>331.384951</v>
      </c>
      <c r="AO57">
        <f t="shared" si="18"/>
        <v>332.65218156809681</v>
      </c>
      <c r="AP57">
        <f t="shared" si="19"/>
        <v>1.6058733127189551</v>
      </c>
      <c r="AQ57" s="20">
        <f t="shared" si="20"/>
        <v>1.4623311003057633E-5</v>
      </c>
      <c r="AS57" s="2">
        <v>0.62521654999999998</v>
      </c>
      <c r="AT57">
        <v>363.43211000000002</v>
      </c>
      <c r="AU57">
        <f t="shared" si="21"/>
        <v>358.92743251294957</v>
      </c>
      <c r="AV57">
        <f t="shared" si="22"/>
        <v>20.292119262339227</v>
      </c>
      <c r="AW57" s="20">
        <f t="shared" si="23"/>
        <v>1.5363169252523875E-4</v>
      </c>
    </row>
    <row r="58" spans="3:49" x14ac:dyDescent="0.25">
      <c r="C58" s="2">
        <v>0.628834</v>
      </c>
      <c r="D58">
        <v>215.246624</v>
      </c>
      <c r="E58">
        <f t="shared" si="0"/>
        <v>212.41542488514551</v>
      </c>
      <c r="F58">
        <f t="shared" si="1"/>
        <v>8.0156884279528189</v>
      </c>
      <c r="G58" s="20">
        <f t="shared" si="2"/>
        <v>1.7300877479845811E-4</v>
      </c>
      <c r="I58" s="2">
        <v>0.62861674999999995</v>
      </c>
      <c r="J58">
        <v>237.42463499999999</v>
      </c>
      <c r="K58">
        <f t="shared" si="3"/>
        <v>235.38830897037809</v>
      </c>
      <c r="L58">
        <f t="shared" si="4"/>
        <v>4.1466236989157075</v>
      </c>
      <c r="M58" s="20">
        <f t="shared" si="5"/>
        <v>7.3560228126027556E-5</v>
      </c>
      <c r="O58" s="2">
        <v>0.62907763999999999</v>
      </c>
      <c r="P58">
        <v>252.181015</v>
      </c>
      <c r="Q58">
        <f t="shared" si="6"/>
        <v>250.34852110780253</v>
      </c>
      <c r="R58">
        <f t="shared" si="7"/>
        <v>3.3580338649410559</v>
      </c>
      <c r="S58" s="20">
        <f t="shared" si="8"/>
        <v>5.2803206347323183E-5</v>
      </c>
      <c r="U58" s="2">
        <v>0.62984057999999998</v>
      </c>
      <c r="V58">
        <v>265.85025300000001</v>
      </c>
      <c r="W58">
        <f t="shared" si="9"/>
        <v>267.64383908647346</v>
      </c>
      <c r="X58">
        <f t="shared" si="10"/>
        <v>3.2169510495911591</v>
      </c>
      <c r="Y58" s="20">
        <f t="shared" si="11"/>
        <v>4.5516650620141058E-5</v>
      </c>
      <c r="AA58" s="2">
        <v>0.62925531999999995</v>
      </c>
      <c r="AB58">
        <v>283.57096000000001</v>
      </c>
      <c r="AC58">
        <f t="shared" si="12"/>
        <v>287.14405952987153</v>
      </c>
      <c r="AD58">
        <f t="shared" si="13"/>
        <v>12.767040250368026</v>
      </c>
      <c r="AE58" s="20">
        <f t="shared" si="14"/>
        <v>1.5876936969273317E-4</v>
      </c>
      <c r="AG58" s="2">
        <v>0.6283223</v>
      </c>
      <c r="AH58">
        <v>306.523504</v>
      </c>
      <c r="AI58">
        <f t="shared" si="15"/>
        <v>308.88109399050597</v>
      </c>
      <c r="AJ58">
        <f t="shared" si="16"/>
        <v>5.5582305633339466</v>
      </c>
      <c r="AK58" s="20">
        <f t="shared" si="17"/>
        <v>5.9157388649271772E-5</v>
      </c>
      <c r="AM58" s="2">
        <v>0.62949421000000005</v>
      </c>
      <c r="AN58">
        <v>331.88365299999998</v>
      </c>
      <c r="AO58">
        <f t="shared" si="18"/>
        <v>333.15878604908079</v>
      </c>
      <c r="AP58">
        <f t="shared" si="19"/>
        <v>1.6259642928581164</v>
      </c>
      <c r="AQ58" s="20">
        <f t="shared" si="20"/>
        <v>1.4761798764858699E-5</v>
      </c>
      <c r="AS58" s="2">
        <v>0.62899305000000005</v>
      </c>
      <c r="AT58">
        <v>364.46258</v>
      </c>
      <c r="AU58">
        <f t="shared" si="21"/>
        <v>359.5374001634741</v>
      </c>
      <c r="AV58">
        <f t="shared" si="22"/>
        <v>24.257396422121282</v>
      </c>
      <c r="AW58" s="20">
        <f t="shared" si="23"/>
        <v>1.8261577691643449E-4</v>
      </c>
    </row>
    <row r="59" spans="3:49" x14ac:dyDescent="0.25">
      <c r="C59" s="2">
        <v>0.63260660000000002</v>
      </c>
      <c r="D59">
        <v>215.58892399999999</v>
      </c>
      <c r="E59">
        <f t="shared" si="0"/>
        <v>212.48409836246239</v>
      </c>
      <c r="F59">
        <f t="shared" si="1"/>
        <v>9.6399422395107717</v>
      </c>
      <c r="G59" s="20">
        <f t="shared" si="2"/>
        <v>2.0740610789892733E-4</v>
      </c>
      <c r="I59" s="2">
        <v>0.63238925999999995</v>
      </c>
      <c r="J59">
        <v>237.751295</v>
      </c>
      <c r="K59">
        <f t="shared" si="3"/>
        <v>235.54255069245303</v>
      </c>
      <c r="L59">
        <f t="shared" si="4"/>
        <v>4.8785514161211223</v>
      </c>
      <c r="M59" s="20">
        <f t="shared" si="5"/>
        <v>8.630681780513585E-5</v>
      </c>
      <c r="O59" s="2">
        <v>0.63247176999999999</v>
      </c>
      <c r="P59">
        <v>252.327991</v>
      </c>
      <c r="Q59">
        <f t="shared" si="6"/>
        <v>250.53781647653918</v>
      </c>
      <c r="R59">
        <f t="shared" si="7"/>
        <v>3.2047248244481739</v>
      </c>
      <c r="S59" s="20">
        <f t="shared" si="8"/>
        <v>5.0333819186642708E-5</v>
      </c>
      <c r="U59" s="2">
        <v>0.63323543000000004</v>
      </c>
      <c r="V59">
        <v>266.12234999999998</v>
      </c>
      <c r="W59">
        <f t="shared" si="9"/>
        <v>267.89265751275269</v>
      </c>
      <c r="X59">
        <f t="shared" si="10"/>
        <v>3.1339886897086813</v>
      </c>
      <c r="Y59" s="20">
        <f t="shared" si="11"/>
        <v>4.4252185590819869E-5</v>
      </c>
      <c r="AA59" s="2">
        <v>0.63264989999999999</v>
      </c>
      <c r="AB59">
        <v>283.79613699999999</v>
      </c>
      <c r="AC59">
        <f t="shared" si="12"/>
        <v>287.45746610455046</v>
      </c>
      <c r="AD59">
        <f t="shared" si="13"/>
        <v>13.405330811828385</v>
      </c>
      <c r="AE59" s="20">
        <f t="shared" si="14"/>
        <v>1.6644263270294569E-4</v>
      </c>
      <c r="AG59" s="2">
        <v>0.63209561000000003</v>
      </c>
      <c r="AH59">
        <v>306.990925</v>
      </c>
      <c r="AI59">
        <f t="shared" si="15"/>
        <v>309.30862120508783</v>
      </c>
      <c r="AJ59">
        <f t="shared" si="16"/>
        <v>5.371715699078516</v>
      </c>
      <c r="AK59" s="20">
        <f t="shared" si="17"/>
        <v>5.6998305465228841E-5</v>
      </c>
      <c r="AM59" s="2">
        <v>0.63326850000000001</v>
      </c>
      <c r="AN59">
        <v>332.52311700000001</v>
      </c>
      <c r="AO59">
        <f t="shared" si="18"/>
        <v>333.68113223606179</v>
      </c>
      <c r="AP59">
        <f t="shared" si="19"/>
        <v>1.3409992869512009</v>
      </c>
      <c r="AQ59" s="20">
        <f t="shared" si="20"/>
        <v>1.2127879165118619E-5</v>
      </c>
      <c r="AS59" s="2">
        <v>0.63276931999999997</v>
      </c>
      <c r="AT59">
        <v>365.45394900000002</v>
      </c>
      <c r="AU59">
        <f t="shared" si="21"/>
        <v>360.17495904767731</v>
      </c>
      <c r="AV59">
        <f t="shared" si="22"/>
        <v>27.86773491672421</v>
      </c>
      <c r="AW59" s="20">
        <f t="shared" si="23"/>
        <v>2.0865863046392501E-4</v>
      </c>
    </row>
    <row r="60" spans="3:49" x14ac:dyDescent="0.25">
      <c r="C60" s="2">
        <v>0.63637991000000005</v>
      </c>
      <c r="D60">
        <v>216.05634499999999</v>
      </c>
      <c r="E60">
        <f t="shared" si="0"/>
        <v>212.55489971694593</v>
      </c>
      <c r="F60">
        <f t="shared" si="1"/>
        <v>12.260119070221579</v>
      </c>
      <c r="G60" s="20">
        <f t="shared" si="2"/>
        <v>2.6263986001939706E-4</v>
      </c>
      <c r="I60" s="2">
        <v>0.63616163999999997</v>
      </c>
      <c r="J60">
        <v>238.05449400000001</v>
      </c>
      <c r="K60">
        <f t="shared" si="3"/>
        <v>235.70153613644717</v>
      </c>
      <c r="L60">
        <f t="shared" si="4"/>
        <v>5.5364107076551026</v>
      </c>
      <c r="M60" s="20">
        <f t="shared" si="5"/>
        <v>9.7695718420838613E-5</v>
      </c>
      <c r="O60" s="2">
        <v>0.63624389000000003</v>
      </c>
      <c r="P60">
        <v>252.58426900000001</v>
      </c>
      <c r="Q60">
        <f t="shared" si="6"/>
        <v>250.75434162318666</v>
      </c>
      <c r="R60">
        <f t="shared" si="7"/>
        <v>3.3486342044109687</v>
      </c>
      <c r="S60" s="20">
        <f t="shared" si="8"/>
        <v>5.2487406109443011E-5</v>
      </c>
      <c r="U60" s="2">
        <v>0.63738552000000004</v>
      </c>
      <c r="V60">
        <v>266.487932</v>
      </c>
      <c r="W60">
        <f t="shared" si="9"/>
        <v>268.20619501933851</v>
      </c>
      <c r="X60">
        <f t="shared" si="10"/>
        <v>2.9524278036262861</v>
      </c>
      <c r="Y60" s="20">
        <f t="shared" si="11"/>
        <v>4.1574227979964509E-5</v>
      </c>
      <c r="AA60" s="2">
        <v>0.63642244999999997</v>
      </c>
      <c r="AB60">
        <v>284.13061699999997</v>
      </c>
      <c r="AC60">
        <f t="shared" si="12"/>
        <v>287.81594929923</v>
      </c>
      <c r="AD60">
        <f t="shared" si="13"/>
        <v>13.581674155748072</v>
      </c>
      <c r="AE60" s="20">
        <f t="shared" si="14"/>
        <v>1.6823534304580607E-4</v>
      </c>
      <c r="AG60" s="2">
        <v>0.63586878999999996</v>
      </c>
      <c r="AH60">
        <v>307.434887</v>
      </c>
      <c r="AI60">
        <f t="shared" si="15"/>
        <v>309.74930191630477</v>
      </c>
      <c r="AJ60">
        <f t="shared" si="16"/>
        <v>5.3565164048140153</v>
      </c>
      <c r="AK60" s="20">
        <f t="shared" si="17"/>
        <v>5.6672992064350376E-5</v>
      </c>
      <c r="AM60" s="2">
        <v>0.6370422</v>
      </c>
      <c r="AN60">
        <v>333.06091900000001</v>
      </c>
      <c r="AO60">
        <f t="shared" si="18"/>
        <v>334.21947717033794</v>
      </c>
      <c r="AP60">
        <f t="shared" si="19"/>
        <v>1.3422570340567632</v>
      </c>
      <c r="AQ60" s="20">
        <f t="shared" si="20"/>
        <v>1.2100082640708688E-5</v>
      </c>
      <c r="AS60" s="2">
        <v>0.63654613000000004</v>
      </c>
      <c r="AT60">
        <v>366.53915999999998</v>
      </c>
      <c r="AU60">
        <f t="shared" si="21"/>
        <v>360.84545461036464</v>
      </c>
      <c r="AV60">
        <f t="shared" si="22"/>
        <v>32.418281063962525</v>
      </c>
      <c r="AW60" s="20">
        <f t="shared" si="23"/>
        <v>2.4129550004067544E-4</v>
      </c>
    </row>
    <row r="61" spans="3:49" x14ac:dyDescent="0.25">
      <c r="C61" s="2">
        <v>0.64015327</v>
      </c>
      <c r="D61">
        <v>216.531587</v>
      </c>
      <c r="E61">
        <f t="shared" si="0"/>
        <v>212.62787849149174</v>
      </c>
      <c r="F61">
        <f t="shared" si="1"/>
        <v>15.23894011939978</v>
      </c>
      <c r="G61" s="20">
        <f t="shared" si="2"/>
        <v>3.2502161553795193E-4</v>
      </c>
      <c r="I61" s="2">
        <v>0.64031209</v>
      </c>
      <c r="J61">
        <v>238.48263600000001</v>
      </c>
      <c r="K61">
        <f t="shared" si="3"/>
        <v>235.88210623533888</v>
      </c>
      <c r="L61">
        <f t="shared" si="4"/>
        <v>6.7627550568884853</v>
      </c>
      <c r="M61" s="20">
        <f t="shared" si="5"/>
        <v>1.1890774168791691E-4</v>
      </c>
      <c r="O61" s="2">
        <v>0.63963815999999996</v>
      </c>
      <c r="P61">
        <v>252.754705</v>
      </c>
      <c r="Q61">
        <f t="shared" si="6"/>
        <v>250.95485994807274</v>
      </c>
      <c r="R61">
        <f t="shared" si="7"/>
        <v>3.2394422109470549</v>
      </c>
      <c r="S61" s="20">
        <f t="shared" si="8"/>
        <v>5.0707446314088403E-5</v>
      </c>
      <c r="U61" s="2">
        <v>0.64078040999999997</v>
      </c>
      <c r="V61">
        <v>266.76784900000001</v>
      </c>
      <c r="W61">
        <f t="shared" si="9"/>
        <v>268.47055353582272</v>
      </c>
      <c r="X61">
        <f t="shared" si="10"/>
        <v>2.8992027363112105</v>
      </c>
      <c r="Y61" s="20">
        <f t="shared" si="11"/>
        <v>4.0739117022280006E-5</v>
      </c>
      <c r="AA61" s="2">
        <v>0.64019504999999999</v>
      </c>
      <c r="AB61">
        <v>284.472916</v>
      </c>
      <c r="AC61">
        <f t="shared" si="12"/>
        <v>288.1854548108696</v>
      </c>
      <c r="AD61">
        <f t="shared" si="13"/>
        <v>13.782944422213085</v>
      </c>
      <c r="AE61" s="20">
        <f t="shared" si="14"/>
        <v>1.7031784595249888E-4</v>
      </c>
      <c r="AG61" s="2">
        <v>0.63964169999999998</v>
      </c>
      <c r="AH61">
        <v>307.83192700000001</v>
      </c>
      <c r="AI61">
        <f t="shared" si="15"/>
        <v>310.20349868700634</v>
      </c>
      <c r="AJ61">
        <f t="shared" si="16"/>
        <v>5.6243522666100851</v>
      </c>
      <c r="AK61" s="20">
        <f t="shared" si="17"/>
        <v>5.9353343922058386E-5</v>
      </c>
      <c r="AM61" s="2">
        <v>0.64081657999999997</v>
      </c>
      <c r="AN61">
        <v>333.716024</v>
      </c>
      <c r="AO61">
        <f t="shared" si="18"/>
        <v>334.77446954583104</v>
      </c>
      <c r="AP61">
        <f t="shared" si="19"/>
        <v>1.1203069734895565</v>
      </c>
      <c r="AQ61" s="20">
        <f t="shared" si="20"/>
        <v>1.005965109458563E-5</v>
      </c>
      <c r="AS61" s="2">
        <v>0.64032288999999998</v>
      </c>
      <c r="AT61">
        <v>367.61655100000002</v>
      </c>
      <c r="AU61">
        <f t="shared" si="21"/>
        <v>361.55499807593822</v>
      </c>
      <c r="AV61">
        <f t="shared" si="22"/>
        <v>36.742423851202162</v>
      </c>
      <c r="AW61" s="20">
        <f t="shared" si="23"/>
        <v>2.7188026869400157E-4</v>
      </c>
    </row>
    <row r="62" spans="3:49" x14ac:dyDescent="0.25">
      <c r="C62" s="2">
        <v>0.64392612999999999</v>
      </c>
      <c r="D62">
        <v>216.92080799999999</v>
      </c>
      <c r="E62">
        <f t="shared" si="0"/>
        <v>212.70308733306493</v>
      </c>
      <c r="F62">
        <f t="shared" si="1"/>
        <v>17.789167624291171</v>
      </c>
      <c r="G62" s="20">
        <f t="shared" si="2"/>
        <v>3.7805344552332341E-4</v>
      </c>
      <c r="I62" s="2">
        <v>0.64370693000000001</v>
      </c>
      <c r="J62">
        <v>238.75473299999999</v>
      </c>
      <c r="K62">
        <f t="shared" si="3"/>
        <v>236.03433334907774</v>
      </c>
      <c r="L62">
        <f t="shared" si="4"/>
        <v>7.4005742607378799</v>
      </c>
      <c r="M62" s="20">
        <f t="shared" si="5"/>
        <v>1.2982592977612894E-4</v>
      </c>
      <c r="O62" s="2">
        <v>0.64416561000000006</v>
      </c>
      <c r="P62">
        <v>253.12010799999999</v>
      </c>
      <c r="Q62">
        <f t="shared" si="6"/>
        <v>251.23095312472745</v>
      </c>
      <c r="R62">
        <f t="shared" si="7"/>
        <v>3.5689061427660005</v>
      </c>
      <c r="S62" s="20">
        <f t="shared" si="8"/>
        <v>5.5703416451828092E-5</v>
      </c>
      <c r="U62" s="2">
        <v>0.64493089999999997</v>
      </c>
      <c r="V62">
        <v>267.20381200000003</v>
      </c>
      <c r="W62">
        <f t="shared" si="9"/>
        <v>268.80367169397033</v>
      </c>
      <c r="X62">
        <f t="shared" si="10"/>
        <v>2.5595510403907484</v>
      </c>
      <c r="Y62" s="20">
        <f t="shared" si="11"/>
        <v>3.5849119646919598E-5</v>
      </c>
      <c r="AA62" s="2">
        <v>0.64396779000000004</v>
      </c>
      <c r="AB62">
        <v>284.83867600000002</v>
      </c>
      <c r="AC62">
        <f t="shared" si="12"/>
        <v>288.56631467931282</v>
      </c>
      <c r="AD62">
        <f t="shared" si="13"/>
        <v>13.895290123508905</v>
      </c>
      <c r="AE62" s="20">
        <f t="shared" si="14"/>
        <v>1.7126542719365543E-4</v>
      </c>
      <c r="AG62" s="2">
        <v>0.64341554000000001</v>
      </c>
      <c r="AH62">
        <v>308.39319</v>
      </c>
      <c r="AI62">
        <f t="shared" si="15"/>
        <v>310.67175556364612</v>
      </c>
      <c r="AJ62">
        <f t="shared" si="16"/>
        <v>5.1918610278339221</v>
      </c>
      <c r="AK62" s="20">
        <f t="shared" si="17"/>
        <v>5.4590051049950695E-5</v>
      </c>
      <c r="AM62" s="2">
        <v>0.64421309999999998</v>
      </c>
      <c r="AN62">
        <v>334.28528599999999</v>
      </c>
      <c r="AO62">
        <f t="shared" si="18"/>
        <v>335.28845055184115</v>
      </c>
      <c r="AP62">
        <f t="shared" si="19"/>
        <v>1.0063391180706884</v>
      </c>
      <c r="AQ62" s="20">
        <f t="shared" si="20"/>
        <v>9.0055415185356582E-6</v>
      </c>
      <c r="AS62" s="2">
        <v>0.64372127000000001</v>
      </c>
      <c r="AT62">
        <v>368.51254699999998</v>
      </c>
      <c r="AU62">
        <f t="shared" si="21"/>
        <v>362.23277266881303</v>
      </c>
      <c r="AV62">
        <f t="shared" si="22"/>
        <v>39.435565650634587</v>
      </c>
      <c r="AW62" s="20">
        <f t="shared" si="23"/>
        <v>2.9039124336423727E-4</v>
      </c>
    </row>
    <row r="63" spans="3:49" x14ac:dyDescent="0.25">
      <c r="C63" s="2">
        <v>0.64769887000000004</v>
      </c>
      <c r="D63">
        <v>217.28656799999999</v>
      </c>
      <c r="E63">
        <f t="shared" si="0"/>
        <v>212.78059944957167</v>
      </c>
      <c r="F63">
        <f t="shared" si="1"/>
        <v>20.303752577449103</v>
      </c>
      <c r="G63" s="20">
        <f t="shared" si="2"/>
        <v>4.3004168187360466E-4</v>
      </c>
      <c r="I63" s="2">
        <v>0.64710146999999996</v>
      </c>
      <c r="J63">
        <v>238.97209000000001</v>
      </c>
      <c r="K63">
        <f t="shared" si="3"/>
        <v>236.19073970334045</v>
      </c>
      <c r="L63">
        <f t="shared" si="4"/>
        <v>7.7359094727281867</v>
      </c>
      <c r="M63" s="20">
        <f t="shared" si="5"/>
        <v>1.3546185397826383E-4</v>
      </c>
      <c r="O63" s="2">
        <v>0.64756035999999995</v>
      </c>
      <c r="P63">
        <v>253.376565</v>
      </c>
      <c r="Q63">
        <f t="shared" si="6"/>
        <v>251.44463562987659</v>
      </c>
      <c r="R63">
        <f t="shared" si="7"/>
        <v>3.7323510911454476</v>
      </c>
      <c r="S63" s="20">
        <f t="shared" si="8"/>
        <v>5.8136596265770923E-5</v>
      </c>
      <c r="U63" s="2">
        <v>0.64832592</v>
      </c>
      <c r="V63">
        <v>267.50718999999998</v>
      </c>
      <c r="W63">
        <f t="shared" si="9"/>
        <v>269.08450374797224</v>
      </c>
      <c r="X63">
        <f t="shared" si="10"/>
        <v>2.4879186595422822</v>
      </c>
      <c r="Y63" s="20">
        <f t="shared" si="11"/>
        <v>3.4766843173974006E-5</v>
      </c>
      <c r="AA63" s="2">
        <v>0.64811810000000003</v>
      </c>
      <c r="AB63">
        <v>285.243358</v>
      </c>
      <c r="AC63">
        <f t="shared" si="12"/>
        <v>288.99879101095433</v>
      </c>
      <c r="AD63">
        <f t="shared" si="13"/>
        <v>14.103277099765538</v>
      </c>
      <c r="AE63" s="20">
        <f t="shared" si="14"/>
        <v>1.7333607489774711E-4</v>
      </c>
      <c r="AG63" s="2">
        <v>0.64718903000000005</v>
      </c>
      <c r="AH63">
        <v>308.89189199999998</v>
      </c>
      <c r="AI63">
        <f t="shared" si="15"/>
        <v>311.15432863706587</v>
      </c>
      <c r="AJ63">
        <f t="shared" si="16"/>
        <v>5.1186195367380094</v>
      </c>
      <c r="AK63" s="20">
        <f t="shared" si="17"/>
        <v>5.3646307217702606E-5</v>
      </c>
      <c r="AM63" s="2">
        <v>0.64836523000000001</v>
      </c>
      <c r="AN63">
        <v>335.01059199999997</v>
      </c>
      <c r="AO63">
        <f t="shared" si="18"/>
        <v>335.93605312266197</v>
      </c>
      <c r="AP63">
        <f t="shared" si="19"/>
        <v>0.85647828955880934</v>
      </c>
      <c r="AQ63" s="20">
        <f t="shared" si="20"/>
        <v>7.6313132726186313E-6</v>
      </c>
      <c r="AS63" s="2">
        <v>0.64749829000000003</v>
      </c>
      <c r="AT63">
        <v>369.63685800000002</v>
      </c>
      <c r="AU63">
        <f t="shared" si="21"/>
        <v>363.03725439542239</v>
      </c>
      <c r="AV63">
        <f t="shared" si="22"/>
        <v>43.554767737553959</v>
      </c>
      <c r="AW63" s="20">
        <f t="shared" si="23"/>
        <v>3.1877566629920996E-4</v>
      </c>
    </row>
    <row r="64" spans="3:49" x14ac:dyDescent="0.25">
      <c r="C64" s="2">
        <v>0.65147231000000005</v>
      </c>
      <c r="D64">
        <v>217.77744999999999</v>
      </c>
      <c r="E64">
        <f t="shared" si="0"/>
        <v>212.8605010793483</v>
      </c>
      <c r="F64">
        <f t="shared" si="1"/>
        <v>24.176386688297832</v>
      </c>
      <c r="G64" s="20">
        <f t="shared" si="2"/>
        <v>5.0975979191220382E-4</v>
      </c>
      <c r="I64" s="2">
        <v>0.65125164999999996</v>
      </c>
      <c r="J64">
        <v>239.35331199999999</v>
      </c>
      <c r="K64">
        <f t="shared" si="3"/>
        <v>236.38782338644029</v>
      </c>
      <c r="L64">
        <f t="shared" si="4"/>
        <v>8.7941227171522289</v>
      </c>
      <c r="M64" s="20">
        <f t="shared" si="5"/>
        <v>1.5350185886635069E-4</v>
      </c>
      <c r="O64" s="2">
        <v>0.65133185999999998</v>
      </c>
      <c r="P64">
        <v>253.52336199999999</v>
      </c>
      <c r="Q64">
        <f t="shared" si="6"/>
        <v>251.68893595286625</v>
      </c>
      <c r="R64">
        <f t="shared" si="7"/>
        <v>3.3651189224027416</v>
      </c>
      <c r="S64" s="20">
        <f t="shared" si="8"/>
        <v>5.2355757295775848E-5</v>
      </c>
      <c r="U64" s="2">
        <v>0.65209817000000003</v>
      </c>
      <c r="V64">
        <v>267.78692799999999</v>
      </c>
      <c r="W64">
        <f t="shared" si="9"/>
        <v>269.40561379224471</v>
      </c>
      <c r="X64">
        <f t="shared" si="10"/>
        <v>2.6201436940149132</v>
      </c>
      <c r="Y64" s="20">
        <f t="shared" si="11"/>
        <v>3.6538133923882185E-5</v>
      </c>
      <c r="AA64" s="2">
        <v>0.65151329999999996</v>
      </c>
      <c r="AB64">
        <v>285.57801699999999</v>
      </c>
      <c r="AC64">
        <f t="shared" si="12"/>
        <v>289.36341440451883</v>
      </c>
      <c r="AD64">
        <f t="shared" si="13"/>
        <v>14.329233510138019</v>
      </c>
      <c r="AE64" s="20">
        <f t="shared" si="14"/>
        <v>1.7570066806111694E-4</v>
      </c>
      <c r="AG64" s="2">
        <v>0.65058475999999998</v>
      </c>
      <c r="AH64">
        <v>309.32039200000003</v>
      </c>
      <c r="AI64">
        <f t="shared" si="15"/>
        <v>311.60122003289473</v>
      </c>
      <c r="AJ64">
        <f t="shared" si="16"/>
        <v>5.2021765156383228</v>
      </c>
      <c r="AK64" s="20">
        <f t="shared" si="17"/>
        <v>5.4371082596278495E-5</v>
      </c>
      <c r="AM64" s="2">
        <v>0.65251767999999999</v>
      </c>
      <c r="AN64">
        <v>335.792351</v>
      </c>
      <c r="AO64">
        <f t="shared" si="18"/>
        <v>336.60557260956352</v>
      </c>
      <c r="AP64">
        <f t="shared" si="19"/>
        <v>0.66132938626109383</v>
      </c>
      <c r="AQ64" s="20">
        <f t="shared" si="20"/>
        <v>5.8651108248640543E-6</v>
      </c>
      <c r="AS64" s="2">
        <v>0.65051988999999999</v>
      </c>
      <c r="AT64">
        <v>370.63469400000002</v>
      </c>
      <c r="AU64">
        <f t="shared" si="21"/>
        <v>363.72552485417282</v>
      </c>
      <c r="AV64">
        <f t="shared" si="22"/>
        <v>47.73661828565065</v>
      </c>
      <c r="AW64" s="20">
        <f t="shared" si="23"/>
        <v>3.4750376164802122E-4</v>
      </c>
    </row>
    <row r="65" spans="3:49" x14ac:dyDescent="0.25">
      <c r="C65" s="2">
        <v>0.65524512999999995</v>
      </c>
      <c r="D65">
        <v>218.15885</v>
      </c>
      <c r="E65">
        <f t="shared" si="0"/>
        <v>212.94283599437134</v>
      </c>
      <c r="F65">
        <f t="shared" si="1"/>
        <v>27.206802106914392</v>
      </c>
      <c r="G65" s="20">
        <f t="shared" si="2"/>
        <v>5.7165213062826121E-4</v>
      </c>
      <c r="I65" s="2">
        <v>0.65540160999999997</v>
      </c>
      <c r="J65">
        <v>239.69543300000001</v>
      </c>
      <c r="K65">
        <f t="shared" si="3"/>
        <v>236.59154468028939</v>
      </c>
      <c r="L65">
        <f t="shared" si="4"/>
        <v>9.6341227012360164</v>
      </c>
      <c r="M65" s="20">
        <f t="shared" si="5"/>
        <v>1.6768439741163008E-4</v>
      </c>
      <c r="O65" s="2">
        <v>0.65510347999999996</v>
      </c>
      <c r="P65">
        <v>253.69361900000001</v>
      </c>
      <c r="Q65">
        <f t="shared" si="6"/>
        <v>251.94072238432085</v>
      </c>
      <c r="R65">
        <f t="shared" si="7"/>
        <v>3.0726465452594618</v>
      </c>
      <c r="S65" s="20">
        <f t="shared" si="8"/>
        <v>4.7741220492351234E-5</v>
      </c>
      <c r="U65" s="2">
        <v>0.65587125999999996</v>
      </c>
      <c r="V65">
        <v>268.21524899999997</v>
      </c>
      <c r="W65">
        <f t="shared" si="9"/>
        <v>269.73662920076322</v>
      </c>
      <c r="X65">
        <f t="shared" si="10"/>
        <v>2.3145977152744166</v>
      </c>
      <c r="Y65" s="20">
        <f t="shared" si="11"/>
        <v>3.2174261647282108E-5</v>
      </c>
      <c r="AA65" s="2">
        <v>0.65528682999999999</v>
      </c>
      <c r="AB65">
        <v>286.08453900000001</v>
      </c>
      <c r="AC65">
        <f t="shared" si="12"/>
        <v>289.78045115957514</v>
      </c>
      <c r="AD65">
        <f t="shared" si="13"/>
        <v>13.6597666912953</v>
      </c>
      <c r="AE65" s="20">
        <f t="shared" si="14"/>
        <v>1.6689929660008965E-4</v>
      </c>
      <c r="AG65" s="2">
        <v>0.65473625999999996</v>
      </c>
      <c r="AH65">
        <v>309.936217</v>
      </c>
      <c r="AI65">
        <f t="shared" si="15"/>
        <v>312.16431627025952</v>
      </c>
      <c r="AJ65">
        <f t="shared" si="16"/>
        <v>4.9644263581310053</v>
      </c>
      <c r="AK65" s="20">
        <f t="shared" si="17"/>
        <v>5.1680227536448104E-5</v>
      </c>
      <c r="AM65" s="2">
        <v>0.65591458999999996</v>
      </c>
      <c r="AN65">
        <v>336.43028299999997</v>
      </c>
      <c r="AO65">
        <f t="shared" si="18"/>
        <v>337.17004242044845</v>
      </c>
      <c r="AP65">
        <f t="shared" si="19"/>
        <v>0.54724400014226948</v>
      </c>
      <c r="AQ65" s="20">
        <f t="shared" si="20"/>
        <v>4.8349373052410031E-6</v>
      </c>
      <c r="AS65" s="2">
        <v>0.65391865999999998</v>
      </c>
      <c r="AT65">
        <v>371.60107099999999</v>
      </c>
      <c r="AU65">
        <f t="shared" si="21"/>
        <v>364.55405203266309</v>
      </c>
      <c r="AV65">
        <f t="shared" si="22"/>
        <v>49.660476326005977</v>
      </c>
      <c r="AW65" s="20">
        <f t="shared" si="23"/>
        <v>3.5963087262956474E-4</v>
      </c>
    </row>
    <row r="66" spans="3:49" x14ac:dyDescent="0.25">
      <c r="C66" s="2">
        <v>0.65901790999999998</v>
      </c>
      <c r="D66">
        <v>218.53243000000001</v>
      </c>
      <c r="E66">
        <f t="shared" si="0"/>
        <v>213.02769079997287</v>
      </c>
      <c r="F66">
        <f t="shared" si="1"/>
        <v>30.302153660315344</v>
      </c>
      <c r="G66" s="20">
        <f t="shared" si="2"/>
        <v>6.3451472662879617E-4</v>
      </c>
      <c r="I66" s="2">
        <v>0.65879619</v>
      </c>
      <c r="J66">
        <v>239.92060900000001</v>
      </c>
      <c r="K66">
        <f t="shared" si="3"/>
        <v>236.76328296881078</v>
      </c>
      <c r="L66">
        <f t="shared" si="4"/>
        <v>9.9687076672251251</v>
      </c>
      <c r="M66" s="20">
        <f t="shared" si="5"/>
        <v>1.7318239852592176E-4</v>
      </c>
      <c r="O66" s="2">
        <v>0.65887554999999998</v>
      </c>
      <c r="P66">
        <v>253.94207700000001</v>
      </c>
      <c r="Q66">
        <f t="shared" si="6"/>
        <v>252.20024655726868</v>
      </c>
      <c r="R66">
        <f t="shared" si="7"/>
        <v>3.0339732912256121</v>
      </c>
      <c r="S66" s="20">
        <f t="shared" si="8"/>
        <v>4.7048135645567377E-5</v>
      </c>
      <c r="U66" s="2">
        <v>0.65964411999999994</v>
      </c>
      <c r="V66">
        <v>268.60446999999999</v>
      </c>
      <c r="W66">
        <f t="shared" si="9"/>
        <v>270.07775886355972</v>
      </c>
      <c r="X66">
        <f t="shared" si="10"/>
        <v>2.1705800754891222</v>
      </c>
      <c r="Y66" s="20">
        <f t="shared" si="11"/>
        <v>3.008495323052275E-5</v>
      </c>
      <c r="AA66" s="2">
        <v>0.65905952000000001</v>
      </c>
      <c r="AB66">
        <v>286.44247899999999</v>
      </c>
      <c r="AC66">
        <f t="shared" si="12"/>
        <v>290.21016142333144</v>
      </c>
      <c r="AD66">
        <f t="shared" si="13"/>
        <v>14.195430843080752</v>
      </c>
      <c r="AE66" s="20">
        <f t="shared" si="14"/>
        <v>1.7301100582161133E-4</v>
      </c>
      <c r="AG66" s="2">
        <v>0.65850947999999998</v>
      </c>
      <c r="AH66">
        <v>310.38799799999998</v>
      </c>
      <c r="AI66">
        <f t="shared" si="15"/>
        <v>312.69256846561581</v>
      </c>
      <c r="AJ66">
        <f t="shared" si="16"/>
        <v>5.3110450309887405</v>
      </c>
      <c r="AK66" s="20">
        <f t="shared" si="17"/>
        <v>5.512773436528755E-5</v>
      </c>
      <c r="AM66" s="2">
        <v>0.65968941000000003</v>
      </c>
      <c r="AN66">
        <v>337.163588</v>
      </c>
      <c r="AO66">
        <f t="shared" si="18"/>
        <v>337.81556457032912</v>
      </c>
      <c r="AP66">
        <f t="shared" si="19"/>
        <v>0.42507344825811072</v>
      </c>
      <c r="AQ66" s="20">
        <f t="shared" si="20"/>
        <v>3.7392340036711215E-6</v>
      </c>
      <c r="AS66" s="2">
        <v>0.65731815000000005</v>
      </c>
      <c r="AT66">
        <v>372.69256999999999</v>
      </c>
      <c r="AU66">
        <f t="shared" si="21"/>
        <v>365.44795307136144</v>
      </c>
      <c r="AV66">
        <f t="shared" si="22"/>
        <v>52.484474442716255</v>
      </c>
      <c r="AW66" s="20">
        <f t="shared" si="23"/>
        <v>3.7785866272480528E-4</v>
      </c>
    </row>
    <row r="67" spans="3:49" x14ac:dyDescent="0.25">
      <c r="C67" s="2">
        <v>0.66279109000000003</v>
      </c>
      <c r="D67">
        <v>218.97639100000001</v>
      </c>
      <c r="E67">
        <f t="shared" si="0"/>
        <v>213.11516636421302</v>
      </c>
      <c r="F67">
        <f t="shared" si="1"/>
        <v>34.353954231156244</v>
      </c>
      <c r="G67" s="20">
        <f t="shared" si="2"/>
        <v>7.1644382712193332E-4</v>
      </c>
      <c r="I67" s="2">
        <v>0.66294609999999998</v>
      </c>
      <c r="J67">
        <v>240.25491</v>
      </c>
      <c r="K67">
        <f t="shared" si="3"/>
        <v>236.97966642265473</v>
      </c>
      <c r="L67">
        <f t="shared" si="4"/>
        <v>10.727220490941406</v>
      </c>
      <c r="M67" s="20">
        <f t="shared" si="5"/>
        <v>1.8584148343588712E-4</v>
      </c>
      <c r="O67" s="2">
        <v>0.66264758000000001</v>
      </c>
      <c r="P67">
        <v>254.182715</v>
      </c>
      <c r="Q67">
        <f t="shared" si="6"/>
        <v>252.46771344085641</v>
      </c>
      <c r="R67">
        <f t="shared" si="7"/>
        <v>2.941230347864936</v>
      </c>
      <c r="S67" s="20">
        <f t="shared" si="8"/>
        <v>4.5523643112147335E-5</v>
      </c>
      <c r="U67" s="2">
        <v>0.66341645999999999</v>
      </c>
      <c r="V67">
        <v>268.89984900000002</v>
      </c>
      <c r="W67">
        <f t="shared" si="9"/>
        <v>270.42928639438196</v>
      </c>
      <c r="X67">
        <f t="shared" si="10"/>
        <v>2.3391787433338291</v>
      </c>
      <c r="Y67" s="20">
        <f t="shared" si="11"/>
        <v>3.2350596440574271E-5</v>
      </c>
      <c r="AA67" s="2">
        <v>0.66283274000000003</v>
      </c>
      <c r="AB67">
        <v>286.89425999999997</v>
      </c>
      <c r="AC67">
        <f t="shared" si="12"/>
        <v>290.6530932771459</v>
      </c>
      <c r="AD67">
        <f t="shared" si="13"/>
        <v>14.128827605379573</v>
      </c>
      <c r="AE67" s="20">
        <f t="shared" si="14"/>
        <v>1.7165735152594819E-4</v>
      </c>
      <c r="AG67" s="2">
        <v>0.66228332000000001</v>
      </c>
      <c r="AH67">
        <v>310.94926099999998</v>
      </c>
      <c r="AI67">
        <f t="shared" si="15"/>
        <v>313.23708892166718</v>
      </c>
      <c r="AJ67">
        <f t="shared" si="16"/>
        <v>5.234156599160066</v>
      </c>
      <c r="AK67" s="20">
        <f t="shared" si="17"/>
        <v>5.4133692792946862E-5</v>
      </c>
      <c r="AM67" s="2">
        <v>0.66346426999999997</v>
      </c>
      <c r="AN67">
        <v>337.90471400000001</v>
      </c>
      <c r="AO67">
        <f t="shared" si="18"/>
        <v>338.48119826785478</v>
      </c>
      <c r="AP67">
        <f t="shared" si="19"/>
        <v>0.33233411108404626</v>
      </c>
      <c r="AQ67" s="20">
        <f t="shared" si="20"/>
        <v>2.9106260967226529E-6</v>
      </c>
      <c r="AS67" s="2">
        <v>0.66028447000000001</v>
      </c>
      <c r="AT67">
        <v>373.73148800000001</v>
      </c>
      <c r="AU67">
        <f t="shared" si="21"/>
        <v>366.28791845498404</v>
      </c>
      <c r="AV67">
        <f t="shared" si="22"/>
        <v>55.406727571489334</v>
      </c>
      <c r="AW67" s="20">
        <f t="shared" si="23"/>
        <v>3.9668257217998897E-4</v>
      </c>
    </row>
    <row r="68" spans="3:49" x14ac:dyDescent="0.25">
      <c r="C68" s="2">
        <v>0.66656400000000005</v>
      </c>
      <c r="D68">
        <v>219.37343200000001</v>
      </c>
      <c r="E68">
        <f t="shared" ref="E68:E97" si="24">IF(C68&lt;F$1,$BA$5+D$1^2*$BA$4/((-$BA$6*(C68/E$1-1)^$BA$7+1)),$BA$5+20*10^4*(C68-F$1)^4+D$1^2*$BA$4/((-$BA$6*(C68/E$1-1)^$BA$7+1)))</f>
        <v>213.20567065702647</v>
      </c>
      <c r="F68">
        <f t="shared" ref="F68:F97" si="25">(E68-D68)^2</f>
        <v>38.041279983878695</v>
      </c>
      <c r="G68" s="20">
        <f t="shared" ref="G68:G97" si="26">((E68-D68)/D68)^2</f>
        <v>7.9047303931919718E-4</v>
      </c>
      <c r="I68" s="2">
        <v>0.66634073000000005</v>
      </c>
      <c r="J68">
        <v>240.48790700000001</v>
      </c>
      <c r="K68">
        <f t="shared" ref="K68:K95" si="27">IF(I68&lt;L$1,$BA$5+J$1^2*$BA$4/((-$BA$6*(I68/K$1-1)^$BA$7+1)),$BA$5+20*10^4*(I68-L$1)^4+J$1^2*$BA$4/((-$BA$6*(I68/K$1-1)^$BA$7+1)))</f>
        <v>237.1620877085322</v>
      </c>
      <c r="L68">
        <f t="shared" ref="L68:L95" si="28">(K68-J68)^2</f>
        <v>11.06107395949944</v>
      </c>
      <c r="M68" s="20">
        <f t="shared" ref="M68:M95" si="29">((K68-J68)/J68)^2</f>
        <v>1.9125412503768232E-4</v>
      </c>
      <c r="O68" s="2">
        <v>0.66642014000000005</v>
      </c>
      <c r="P68">
        <v>254.51719499999999</v>
      </c>
      <c r="Q68">
        <f t="shared" ref="Q68:Q95" si="30">IF(O68&lt;R$1,$BA$5+P$1^2*$BA$4/((-$BA$6*(O68/Q$1-1)^$BA$7+1)),$BA$5+20*10^4*(O68-R$1)^4+P$1^2*$BA$4/((-$BA$6*(O68/Q$1-1)^$BA$7+1)))</f>
        <v>252.7434125178394</v>
      </c>
      <c r="R68">
        <f t="shared" ref="R68:R95" si="31">(Q68-P68)^2</f>
        <v>3.146304294019763</v>
      </c>
      <c r="S68" s="20">
        <f t="shared" ref="S68:S95" si="32">((Q68-P68)/P68)^2</f>
        <v>4.8569816918048814E-5</v>
      </c>
      <c r="U68" s="2">
        <v>0.66718906</v>
      </c>
      <c r="V68">
        <v>269.24214899999998</v>
      </c>
      <c r="W68">
        <f t="shared" ref="W68:W95" si="33">IF(U68&lt;X$1,$BA$5+V$1^2*$BA$4/((-$BA$6*(U68/W$1-1)^$BA$7+1)),$BA$5+20*10^4*(U68-X$1)^4+V$1^2*$BA$4/((-$BA$6*(U68/W$1-1)^$BA$7+1)))</f>
        <v>270.79160949198746</v>
      </c>
      <c r="X68">
        <f t="shared" ref="X68:X95" si="34">(W68-V68)^2</f>
        <v>2.4008278162300667</v>
      </c>
      <c r="Y68" s="20">
        <f t="shared" ref="Y68:Y95" si="35">((W68-V68)/V68)^2</f>
        <v>3.3118824793549367E-5</v>
      </c>
      <c r="AA68" s="2">
        <v>0.66660596000000005</v>
      </c>
      <c r="AB68">
        <v>287.34604200000001</v>
      </c>
      <c r="AC68">
        <f t="shared" ref="AC68:AC99" si="36">IF(AA68&lt;AD$1,$BA$5+AB$1^2*$BA$4/((-$BA$6*(AA68/AC$1-1)^$BA$7+1)),$BA$5+20*10^4*(AA68-AD$1)^4+AB$1^2*$BA$4/((-$BA$6*(AA68/AC$1-1)^$BA$7+1)))</f>
        <v>291.1095975347115</v>
      </c>
      <c r="AD68">
        <f t="shared" ref="AD68:AD98" si="37">(AC68-AB68)^2</f>
        <v>14.164350262857459</v>
      </c>
      <c r="AE68" s="20">
        <f t="shared" ref="AE68:AE99" si="38">((AC68-AB68)/AB68)^2</f>
        <v>1.7154822108099356E-4</v>
      </c>
      <c r="AG68" s="2">
        <v>0.66605707999999997</v>
      </c>
      <c r="AH68">
        <v>311.49488400000001</v>
      </c>
      <c r="AI68">
        <f t="shared" ref="AI68:AI99" si="39">IF(AG68&lt;AJ$1,$BA$5+AH$1^2*$BA$4/((-$BA$6*(AG68/AI$1-1)^$BA$7+1)),$BA$5+20*10^4*(AG68-AJ$1)^4+AH$1^2*$BA$4/((-$BA$6*(AG68/AI$1-1)^$BA$7+1)))</f>
        <v>313.79828376379538</v>
      </c>
      <c r="AJ68">
        <f t="shared" ref="AJ68:AJ99" si="40">(AI68-AH68)^2</f>
        <v>5.3056504718525614</v>
      </c>
      <c r="AK68" s="20">
        <f t="shared" ref="AK68:AK99" si="41">((AI68-AH68)/AH68)^2</f>
        <v>5.4681044225644936E-5</v>
      </c>
      <c r="AM68" s="2">
        <v>0.66723988000000001</v>
      </c>
      <c r="AN68">
        <v>338.77878199999998</v>
      </c>
      <c r="AO68">
        <f t="shared" ref="AO68:AO98" si="42">IF(AM68&lt;AP$1,$BA$5+AN$1^2*$BA$4/((-$BA$6*(AM68/AO$1-1)^$BA$7+1)),$BA$5+20*10^4*(AM68-AP$1)^4+AN$1^2*$BA$4/((-$BA$6*(AM68/AO$1-1)^$BA$7+1)))</f>
        <v>339.16887125505014</v>
      </c>
      <c r="AP68">
        <f t="shared" ref="AP68:AP98" si="43">(AO68-AN68)^2</f>
        <v>0.15216962690558619</v>
      </c>
      <c r="AQ68" s="20">
        <f t="shared" ref="AQ68:AQ98" si="44">((AO68-AN68)/AN68)^2</f>
        <v>1.3258535971624891E-6</v>
      </c>
      <c r="AS68" s="2">
        <v>0.66330869000000003</v>
      </c>
      <c r="AT68">
        <v>374.67702600000001</v>
      </c>
      <c r="AU68">
        <f t="shared" ref="AU68:AU88" si="45">IF(AS68&lt;AV$1,$BA$5+AT$1^2*$BA$4/((-$BA$6*(AS68/AU$1-1)^$BA$7+1)),$BA$5+20*10^4*(AS68-AV$1)^4+AT$1^2*$BA$4/((-$BA$6*(AS68/AU$1-1)^$BA$7+1)))</f>
        <v>367.20843787198567</v>
      </c>
      <c r="AV68">
        <f t="shared" ref="AV68:AV88" si="46">(AU68-AT68)^2</f>
        <v>55.779808625916836</v>
      </c>
      <c r="AW68" s="20">
        <f t="shared" ref="AW68:AW88" si="47">((AU68-AT68)/AT68)^2</f>
        <v>3.9734055238486944E-4</v>
      </c>
    </row>
    <row r="69" spans="3:49" x14ac:dyDescent="0.25">
      <c r="C69" s="2">
        <v>0.67033690999999995</v>
      </c>
      <c r="D69">
        <v>219.77047300000001</v>
      </c>
      <c r="E69">
        <f t="shared" si="24"/>
        <v>213.30051133839322</v>
      </c>
      <c r="F69">
        <f t="shared" si="25"/>
        <v>41.860403902661673</v>
      </c>
      <c r="G69" s="20">
        <f t="shared" si="26"/>
        <v>8.6669188193345514E-4</v>
      </c>
      <c r="I69" s="2">
        <v>0.67049073000000003</v>
      </c>
      <c r="J69">
        <v>240.83784800000001</v>
      </c>
      <c r="K69">
        <f t="shared" si="27"/>
        <v>237.39194247894775</v>
      </c>
      <c r="L69">
        <f t="shared" si="28"/>
        <v>11.874264860018403</v>
      </c>
      <c r="M69" s="20">
        <f t="shared" si="29"/>
        <v>2.0471857786941646E-4</v>
      </c>
      <c r="O69" s="2">
        <v>0.67019225000000004</v>
      </c>
      <c r="P69">
        <v>254.77347399999999</v>
      </c>
      <c r="Q69">
        <f t="shared" si="30"/>
        <v>253.02753050045735</v>
      </c>
      <c r="R69">
        <f t="shared" si="31"/>
        <v>3.0483187035952275</v>
      </c>
      <c r="S69" s="20">
        <f t="shared" si="32"/>
        <v>4.6962580530100366E-5</v>
      </c>
      <c r="U69" s="2">
        <v>0.67058428999999997</v>
      </c>
      <c r="V69">
        <v>269.58291700000001</v>
      </c>
      <c r="W69">
        <f t="shared" si="33"/>
        <v>271.12717984125635</v>
      </c>
      <c r="X69">
        <f t="shared" si="34"/>
        <v>2.3847477228851064</v>
      </c>
      <c r="Y69" s="20">
        <f t="shared" si="35"/>
        <v>3.2813889120847936E-5</v>
      </c>
      <c r="AA69" s="2">
        <v>0.67037899999999995</v>
      </c>
      <c r="AB69">
        <v>287.76654300000001</v>
      </c>
      <c r="AC69">
        <f t="shared" si="36"/>
        <v>291.5800792381815</v>
      </c>
      <c r="AD69">
        <f t="shared" si="37"/>
        <v>14.543058639923387</v>
      </c>
      <c r="AE69" s="20">
        <f t="shared" si="38"/>
        <v>1.7562047851968837E-4</v>
      </c>
      <c r="AG69" s="2">
        <v>0.66983123</v>
      </c>
      <c r="AH69">
        <v>312.11088799999999</v>
      </c>
      <c r="AI69">
        <f t="shared" si="39"/>
        <v>314.37675022622705</v>
      </c>
      <c r="AJ69">
        <f t="shared" si="40"/>
        <v>5.1341316282426348</v>
      </c>
      <c r="AK69" s="20">
        <f t="shared" si="41"/>
        <v>5.2704677502671432E-5</v>
      </c>
      <c r="AM69" s="2">
        <v>0.67101496000000005</v>
      </c>
      <c r="AN69">
        <v>339.55900800000001</v>
      </c>
      <c r="AO69">
        <f t="shared" si="42"/>
        <v>339.88114957539801</v>
      </c>
      <c r="AP69">
        <f t="shared" si="43"/>
        <v>0.10377519459990971</v>
      </c>
      <c r="AQ69" s="20">
        <f t="shared" si="44"/>
        <v>9.0004255562659067E-7</v>
      </c>
      <c r="AS69" s="2">
        <v>0.66563265999999999</v>
      </c>
      <c r="AT69">
        <v>375.439367</v>
      </c>
      <c r="AU69">
        <f t="shared" si="45"/>
        <v>367.9641039564483</v>
      </c>
      <c r="AV69">
        <f t="shared" si="46"/>
        <v>55.879557570289919</v>
      </c>
      <c r="AW69" s="20">
        <f t="shared" si="47"/>
        <v>3.9643623318795984E-4</v>
      </c>
    </row>
    <row r="70" spans="3:49" x14ac:dyDescent="0.25">
      <c r="C70" s="2">
        <v>0.67411003999999997</v>
      </c>
      <c r="D70">
        <v>220.206614</v>
      </c>
      <c r="E70">
        <f t="shared" si="24"/>
        <v>213.40197220241055</v>
      </c>
      <c r="F70">
        <f t="shared" si="25"/>
        <v>46.303149993501435</v>
      </c>
      <c r="G70" s="20">
        <f t="shared" si="26"/>
        <v>9.5488224653698245E-4</v>
      </c>
      <c r="I70" s="2">
        <v>0.67388526000000004</v>
      </c>
      <c r="J70">
        <v>241.055205</v>
      </c>
      <c r="K70">
        <f t="shared" si="27"/>
        <v>237.58572234570661</v>
      </c>
      <c r="L70">
        <f t="shared" si="28"/>
        <v>12.037309888442683</v>
      </c>
      <c r="M70" s="20">
        <f t="shared" si="29"/>
        <v>2.0715547419059788E-4</v>
      </c>
      <c r="O70" s="2">
        <v>0.67396445000000005</v>
      </c>
      <c r="P70">
        <v>255.04539199999999</v>
      </c>
      <c r="Q70">
        <f t="shared" si="30"/>
        <v>253.32037609223403</v>
      </c>
      <c r="R70">
        <f t="shared" si="31"/>
        <v>2.9756798820456347</v>
      </c>
      <c r="S70" s="20">
        <f t="shared" si="32"/>
        <v>4.5745802016646268E-5</v>
      </c>
      <c r="U70" s="2">
        <v>0.67511224000000003</v>
      </c>
      <c r="V70">
        <v>270.03605099999999</v>
      </c>
      <c r="W70">
        <f t="shared" si="33"/>
        <v>271.58915562535753</v>
      </c>
      <c r="X70">
        <f t="shared" si="34"/>
        <v>2.4121339773070103</v>
      </c>
      <c r="Y70" s="20">
        <f t="shared" si="35"/>
        <v>3.3079423310261382E-5</v>
      </c>
      <c r="AA70" s="2">
        <v>0.67415270999999999</v>
      </c>
      <c r="AB70">
        <v>288.30434500000001</v>
      </c>
      <c r="AC70">
        <f t="shared" si="36"/>
        <v>292.06509356156317</v>
      </c>
      <c r="AD70">
        <f t="shared" si="37"/>
        <v>14.14322974329939</v>
      </c>
      <c r="AE70" s="20">
        <f t="shared" si="38"/>
        <v>1.7015558985295959E-4</v>
      </c>
      <c r="AG70" s="2">
        <v>0.67360507000000003</v>
      </c>
      <c r="AH70">
        <v>312.67215099999999</v>
      </c>
      <c r="AI70">
        <f t="shared" si="39"/>
        <v>314.97292953566114</v>
      </c>
      <c r="AJ70">
        <f t="shared" si="40"/>
        <v>5.2935818701590751</v>
      </c>
      <c r="AK70" s="20">
        <f t="shared" si="41"/>
        <v>5.4146605008361897E-5</v>
      </c>
      <c r="AM70" s="2">
        <v>0.67479047999999997</v>
      </c>
      <c r="AN70">
        <v>340.41743500000001</v>
      </c>
      <c r="AO70">
        <f t="shared" si="42"/>
        <v>340.62201626641422</v>
      </c>
      <c r="AP70">
        <f t="shared" si="43"/>
        <v>4.1853494567641578E-2</v>
      </c>
      <c r="AQ70" s="20">
        <f t="shared" si="44"/>
        <v>3.6116706114611639E-7</v>
      </c>
      <c r="AS70" s="2">
        <v>0.66865465000000002</v>
      </c>
      <c r="AT70">
        <v>376.50758400000001</v>
      </c>
      <c r="AU70">
        <f t="shared" si="45"/>
        <v>369.01541738973822</v>
      </c>
      <c r="AV70">
        <f t="shared" si="46"/>
        <v>56.132560515921647</v>
      </c>
      <c r="AW70" s="20">
        <f t="shared" si="47"/>
        <v>3.9597466128444143E-4</v>
      </c>
    </row>
    <row r="71" spans="3:49" x14ac:dyDescent="0.25">
      <c r="C71" s="2">
        <v>0.67788294999999998</v>
      </c>
      <c r="D71">
        <v>220.60365400000001</v>
      </c>
      <c r="E71">
        <f t="shared" si="24"/>
        <v>213.51329572514635</v>
      </c>
      <c r="F71">
        <f t="shared" si="25"/>
        <v>50.273180465785721</v>
      </c>
      <c r="G71" s="20">
        <f t="shared" si="26"/>
        <v>1.0330252995339533E-3</v>
      </c>
      <c r="I71" s="2">
        <v>0.67803522000000005</v>
      </c>
      <c r="J71">
        <v>241.39732599999999</v>
      </c>
      <c r="K71">
        <f t="shared" si="27"/>
        <v>237.8299317798226</v>
      </c>
      <c r="L71">
        <f t="shared" si="28"/>
        <v>12.726301522155056</v>
      </c>
      <c r="M71" s="20">
        <f t="shared" si="29"/>
        <v>2.1839228819544744E-4</v>
      </c>
      <c r="O71" s="2">
        <v>0.67773678999999998</v>
      </c>
      <c r="P71">
        <v>255.34077099999999</v>
      </c>
      <c r="Q71">
        <f t="shared" si="30"/>
        <v>253.62223503162988</v>
      </c>
      <c r="R71">
        <f t="shared" si="31"/>
        <v>2.9533658745817748</v>
      </c>
      <c r="S71" s="20">
        <f t="shared" si="32"/>
        <v>4.5297780357225091E-5</v>
      </c>
      <c r="U71" s="2">
        <v>0.67850734999999995</v>
      </c>
      <c r="V71">
        <v>270.35506900000001</v>
      </c>
      <c r="W71">
        <f t="shared" si="33"/>
        <v>271.94673678611179</v>
      </c>
      <c r="X71">
        <f t="shared" si="34"/>
        <v>2.5334063413459447</v>
      </c>
      <c r="Y71" s="20">
        <f t="shared" si="35"/>
        <v>3.4660579519904866E-5</v>
      </c>
      <c r="AA71" s="2">
        <v>0.67792589000000003</v>
      </c>
      <c r="AB71">
        <v>288.74830600000001</v>
      </c>
      <c r="AC71">
        <f t="shared" si="36"/>
        <v>292.56495306987699</v>
      </c>
      <c r="AD71">
        <f t="shared" si="37"/>
        <v>14.566794856000525</v>
      </c>
      <c r="AE71" s="20">
        <f t="shared" si="38"/>
        <v>1.7471295694835407E-4</v>
      </c>
      <c r="AG71" s="2">
        <v>0.67737926000000004</v>
      </c>
      <c r="AH71">
        <v>313.295975</v>
      </c>
      <c r="AI71">
        <f t="shared" si="39"/>
        <v>315.5874982944938</v>
      </c>
      <c r="AJ71">
        <f t="shared" si="40"/>
        <v>5.251079009207718</v>
      </c>
      <c r="AK71" s="20">
        <f t="shared" si="41"/>
        <v>5.3498169453023169E-5</v>
      </c>
      <c r="AM71" s="2">
        <v>0.67856711000000003</v>
      </c>
      <c r="AN71">
        <v>341.47136599999999</v>
      </c>
      <c r="AO71">
        <f t="shared" si="42"/>
        <v>341.39642898587499</v>
      </c>
      <c r="AP71">
        <f t="shared" si="43"/>
        <v>5.615556085970197E-3</v>
      </c>
      <c r="AQ71" s="20">
        <f t="shared" si="44"/>
        <v>4.8159745740548634E-8</v>
      </c>
      <c r="AS71" s="2">
        <v>0.67167686999999998</v>
      </c>
      <c r="AT71">
        <v>377.61490199999997</v>
      </c>
      <c r="AU71">
        <f t="shared" si="45"/>
        <v>370.15150495647845</v>
      </c>
      <c r="AV71">
        <f t="shared" si="46"/>
        <v>55.702295429245837</v>
      </c>
      <c r="AW71" s="20">
        <f t="shared" si="47"/>
        <v>3.9063831939373326E-4</v>
      </c>
    </row>
    <row r="72" spans="3:49" x14ac:dyDescent="0.25">
      <c r="C72" s="2">
        <v>0.68165598999999999</v>
      </c>
      <c r="D72">
        <v>221.02415500000001</v>
      </c>
      <c r="E72">
        <f t="shared" si="24"/>
        <v>213.63872311808814</v>
      </c>
      <c r="F72">
        <f t="shared" si="25"/>
        <v>54.544604082360308</v>
      </c>
      <c r="G72" s="20">
        <f t="shared" si="26"/>
        <v>1.1165349344712252E-3</v>
      </c>
      <c r="I72" s="2">
        <v>0.68142988999999998</v>
      </c>
      <c r="J72">
        <v>241.63814300000001</v>
      </c>
      <c r="K72">
        <f t="shared" si="27"/>
        <v>238.03616562583034</v>
      </c>
      <c r="L72">
        <f t="shared" si="28"/>
        <v>12.97424100403029</v>
      </c>
      <c r="M72" s="20">
        <f t="shared" si="29"/>
        <v>2.2220354429387673E-4</v>
      </c>
      <c r="O72" s="2">
        <v>0.68150960999999999</v>
      </c>
      <c r="P72">
        <v>255.722172</v>
      </c>
      <c r="Q72">
        <f t="shared" si="30"/>
        <v>253.93343036535026</v>
      </c>
      <c r="R72">
        <f t="shared" si="31"/>
        <v>3.1995966355294199</v>
      </c>
      <c r="S72" s="20">
        <f t="shared" si="32"/>
        <v>4.8928112516244961E-5</v>
      </c>
      <c r="U72" s="2">
        <v>0.68190267000000004</v>
      </c>
      <c r="V72">
        <v>270.711477</v>
      </c>
      <c r="W72">
        <f t="shared" si="33"/>
        <v>272.31424091780718</v>
      </c>
      <c r="X72">
        <f t="shared" si="34"/>
        <v>2.5688521762246235</v>
      </c>
      <c r="Y72" s="20">
        <f t="shared" si="35"/>
        <v>3.5053047140001631E-5</v>
      </c>
      <c r="AA72" s="2">
        <v>0.68169990000000003</v>
      </c>
      <c r="AB72">
        <v>289.34084999999999</v>
      </c>
      <c r="AC72">
        <f t="shared" si="36"/>
        <v>293.08032658272236</v>
      </c>
      <c r="AD72">
        <f t="shared" si="37"/>
        <v>13.983685112729011</v>
      </c>
      <c r="AE72" s="20">
        <f t="shared" si="38"/>
        <v>1.6703294177575884E-4</v>
      </c>
      <c r="AG72" s="2">
        <v>0.68115296999999997</v>
      </c>
      <c r="AH72">
        <v>313.833778</v>
      </c>
      <c r="AI72">
        <f t="shared" si="39"/>
        <v>316.22091773332602</v>
      </c>
      <c r="AJ72">
        <f t="shared" si="40"/>
        <v>5.6984361064238378</v>
      </c>
      <c r="AK72" s="20">
        <f t="shared" si="41"/>
        <v>5.7857053594159904E-5</v>
      </c>
      <c r="AM72" s="2">
        <v>0.68234351999999998</v>
      </c>
      <c r="AN72">
        <v>342.48619500000001</v>
      </c>
      <c r="AO72">
        <f t="shared" si="42"/>
        <v>342.20994369077107</v>
      </c>
      <c r="AP72">
        <f t="shared" si="43"/>
        <v>7.6314785850703198E-2</v>
      </c>
      <c r="AQ72" s="20">
        <f t="shared" si="44"/>
        <v>6.5061271839383034E-7</v>
      </c>
      <c r="AS72" s="2">
        <v>0.67432095999999997</v>
      </c>
      <c r="AT72">
        <v>378.58774599999998</v>
      </c>
      <c r="AU72">
        <f t="shared" si="45"/>
        <v>371.22120548493729</v>
      </c>
      <c r="AV72">
        <f t="shared" si="46"/>
        <v>54.265919160060157</v>
      </c>
      <c r="AW72" s="20">
        <f t="shared" si="47"/>
        <v>3.7861172391957007E-4</v>
      </c>
    </row>
    <row r="73" spans="3:49" x14ac:dyDescent="0.25">
      <c r="C73" s="2">
        <v>0.68542886000000003</v>
      </c>
      <c r="D73">
        <v>221.413376</v>
      </c>
      <c r="E73">
        <f t="shared" si="24"/>
        <v>213.78345209244694</v>
      </c>
      <c r="F73">
        <f t="shared" si="25"/>
        <v>58.215738835049812</v>
      </c>
      <c r="G73" s="20">
        <f t="shared" si="26"/>
        <v>1.1874975050402599E-3</v>
      </c>
      <c r="I73" s="2">
        <v>0.68520249</v>
      </c>
      <c r="J73">
        <v>241.98044300000001</v>
      </c>
      <c r="K73">
        <f t="shared" si="27"/>
        <v>238.27355577524281</v>
      </c>
      <c r="L73">
        <f t="shared" si="28"/>
        <v>13.741012897068106</v>
      </c>
      <c r="M73" s="20">
        <f t="shared" si="29"/>
        <v>2.3467034526528877E-4</v>
      </c>
      <c r="O73" s="2">
        <v>0.68528243</v>
      </c>
      <c r="P73">
        <v>256.10357199999999</v>
      </c>
      <c r="Q73">
        <f t="shared" si="30"/>
        <v>254.2542317492572</v>
      </c>
      <c r="R73">
        <f t="shared" si="31"/>
        <v>3.4200593630173852</v>
      </c>
      <c r="S73" s="20">
        <f t="shared" si="32"/>
        <v>5.2143763414373565E-5</v>
      </c>
      <c r="U73" s="2">
        <v>0.68567626000000004</v>
      </c>
      <c r="V73">
        <v>271.22753</v>
      </c>
      <c r="W73">
        <f t="shared" si="33"/>
        <v>272.73466394833099</v>
      </c>
      <c r="X73">
        <f t="shared" si="34"/>
        <v>2.2714527382117544</v>
      </c>
      <c r="Y73" s="20">
        <f t="shared" si="35"/>
        <v>3.0877076017333856E-5</v>
      </c>
      <c r="AA73" s="2">
        <v>0.68585145999999997</v>
      </c>
      <c r="AB73">
        <v>289.964495</v>
      </c>
      <c r="AC73">
        <f t="shared" si="36"/>
        <v>293.66566045538855</v>
      </c>
      <c r="AD73">
        <f t="shared" si="37"/>
        <v>13.698625728161517</v>
      </c>
      <c r="AE73" s="20">
        <f t="shared" si="38"/>
        <v>1.6292485871701183E-4</v>
      </c>
      <c r="AG73" s="2">
        <v>0.68492677000000002</v>
      </c>
      <c r="AH73">
        <v>314.38722000000001</v>
      </c>
      <c r="AI73">
        <f t="shared" si="39"/>
        <v>316.87390830253491</v>
      </c>
      <c r="AJ73">
        <f t="shared" si="40"/>
        <v>6.1836187139639076</v>
      </c>
      <c r="AK73" s="20">
        <f t="shared" si="41"/>
        <v>6.2562333062392175E-5</v>
      </c>
      <c r="AM73" s="2">
        <v>0.68612010000000001</v>
      </c>
      <c r="AN73">
        <v>343.53230500000001</v>
      </c>
      <c r="AO73">
        <f t="shared" si="42"/>
        <v>343.06947075019212</v>
      </c>
      <c r="AP73">
        <f t="shared" si="43"/>
        <v>0.21421554279522648</v>
      </c>
      <c r="AQ73" s="20">
        <f t="shared" si="44"/>
        <v>1.815163758640841E-6</v>
      </c>
      <c r="AS73" s="2">
        <v>0.67734280999999996</v>
      </c>
      <c r="AT73">
        <v>379.63079199999999</v>
      </c>
      <c r="AU73">
        <f t="shared" si="45"/>
        <v>372.53785880464454</v>
      </c>
      <c r="AV73">
        <f t="shared" si="46"/>
        <v>50.309701313775165</v>
      </c>
      <c r="AW73" s="20">
        <f t="shared" si="47"/>
        <v>3.4908314257778614E-4</v>
      </c>
    </row>
    <row r="74" spans="3:49" x14ac:dyDescent="0.25">
      <c r="C74" s="2">
        <v>0.68920186000000005</v>
      </c>
      <c r="D74">
        <v>221.82605599999999</v>
      </c>
      <c r="E74">
        <f t="shared" si="24"/>
        <v>213.95367921252495</v>
      </c>
      <c r="F74">
        <f t="shared" si="25"/>
        <v>61.974316283975952</v>
      </c>
      <c r="G74" s="20">
        <f t="shared" si="26"/>
        <v>1.2594665247823004E-3</v>
      </c>
      <c r="I74" s="2">
        <v>0.68935239999999998</v>
      </c>
      <c r="J74">
        <v>242.31474399999999</v>
      </c>
      <c r="K74">
        <f t="shared" si="27"/>
        <v>238.54747689310483</v>
      </c>
      <c r="L74">
        <f t="shared" si="28"/>
        <v>14.19230145469424</v>
      </c>
      <c r="M74" s="20">
        <f t="shared" si="29"/>
        <v>2.4170918101673938E-4</v>
      </c>
      <c r="O74" s="2">
        <v>0.68905437000000003</v>
      </c>
      <c r="P74">
        <v>256.32857000000001</v>
      </c>
      <c r="Q74">
        <f t="shared" si="30"/>
        <v>254.58501445452032</v>
      </c>
      <c r="R74">
        <f t="shared" si="31"/>
        <v>3.0399859401729934</v>
      </c>
      <c r="S74" s="20">
        <f t="shared" si="32"/>
        <v>4.6267661079593434E-5</v>
      </c>
      <c r="U74" s="2">
        <v>0.68982679000000002</v>
      </c>
      <c r="V74">
        <v>271.671313</v>
      </c>
      <c r="W74">
        <f t="shared" si="33"/>
        <v>273.21212952144401</v>
      </c>
      <c r="X74">
        <f t="shared" si="34"/>
        <v>2.3741155527548337</v>
      </c>
      <c r="Y74" s="20">
        <f t="shared" si="35"/>
        <v>3.2167276314035656E-5</v>
      </c>
      <c r="AA74" s="2">
        <v>0.68924775999999999</v>
      </c>
      <c r="AB74">
        <v>290.49465600000002</v>
      </c>
      <c r="AC74">
        <f t="shared" si="36"/>
        <v>294.15932595358981</v>
      </c>
      <c r="AD74">
        <f t="shared" si="37"/>
        <v>13.429805868743822</v>
      </c>
      <c r="AE74" s="20">
        <f t="shared" si="38"/>
        <v>1.591451617726273E-4</v>
      </c>
      <c r="AG74" s="2">
        <v>0.68870123000000005</v>
      </c>
      <c r="AH74">
        <v>315.05796500000002</v>
      </c>
      <c r="AI74">
        <f t="shared" si="39"/>
        <v>317.54744721903342</v>
      </c>
      <c r="AJ74">
        <f t="shared" si="40"/>
        <v>6.1975217188834177</v>
      </c>
      <c r="AK74" s="20">
        <f t="shared" si="41"/>
        <v>6.2436295929132839E-5</v>
      </c>
      <c r="AM74" s="2">
        <v>0.68989685999999995</v>
      </c>
      <c r="AN74">
        <v>344.60969599999999</v>
      </c>
      <c r="AO74">
        <f t="shared" si="42"/>
        <v>343.98285828517623</v>
      </c>
      <c r="AP74">
        <f t="shared" si="43"/>
        <v>0.39292552072546155</v>
      </c>
      <c r="AQ74" s="20">
        <f t="shared" si="44"/>
        <v>3.3086837009302522E-6</v>
      </c>
      <c r="AS74" s="2">
        <v>0.67998775</v>
      </c>
      <c r="AT74">
        <v>380.75221800000003</v>
      </c>
      <c r="AU74">
        <f t="shared" si="45"/>
        <v>373.77930198465236</v>
      </c>
      <c r="AV74">
        <f t="shared" si="46"/>
        <v>48.621557757091949</v>
      </c>
      <c r="AW74" s="20">
        <f t="shared" si="47"/>
        <v>3.3538527028459863E-4</v>
      </c>
    </row>
    <row r="75" spans="3:49" x14ac:dyDescent="0.25">
      <c r="C75" s="2">
        <v>0.69297463999999998</v>
      </c>
      <c r="D75">
        <v>222.199637</v>
      </c>
      <c r="E75">
        <f t="shared" si="24"/>
        <v>214.1565499942447</v>
      </c>
      <c r="F75">
        <f t="shared" si="25"/>
        <v>64.691248582149697</v>
      </c>
      <c r="G75" s="20">
        <f t="shared" si="26"/>
        <v>1.3102641037078995E-3</v>
      </c>
      <c r="I75" s="2">
        <v>0.69274663000000003</v>
      </c>
      <c r="J75">
        <v>242.47735900000001</v>
      </c>
      <c r="K75">
        <f t="shared" si="27"/>
        <v>238.7845392942159</v>
      </c>
      <c r="L75">
        <f t="shared" si="28"/>
        <v>13.636917379427391</v>
      </c>
      <c r="M75" s="20">
        <f t="shared" si="29"/>
        <v>2.3193902274448318E-4</v>
      </c>
      <c r="O75" s="2">
        <v>0.69282767999999995</v>
      </c>
      <c r="P75">
        <v>256.79599200000001</v>
      </c>
      <c r="Q75">
        <f t="shared" si="30"/>
        <v>254.92714742467493</v>
      </c>
      <c r="R75">
        <f t="shared" si="31"/>
        <v>3.4925800467219958</v>
      </c>
      <c r="S75" s="20">
        <f t="shared" si="32"/>
        <v>5.2962671867225631E-5</v>
      </c>
      <c r="U75" s="2">
        <v>0.69360010000000005</v>
      </c>
      <c r="V75">
        <v>272.138734</v>
      </c>
      <c r="W75">
        <f t="shared" si="33"/>
        <v>273.6603588799818</v>
      </c>
      <c r="X75">
        <f t="shared" si="34"/>
        <v>2.3153422753796287</v>
      </c>
      <c r="Y75" s="20">
        <f t="shared" si="35"/>
        <v>3.1263275758445438E-5</v>
      </c>
      <c r="AA75" s="2">
        <v>0.69302258000000005</v>
      </c>
      <c r="AB75">
        <v>291.22796199999999</v>
      </c>
      <c r="AC75">
        <f t="shared" si="36"/>
        <v>294.72418652477933</v>
      </c>
      <c r="AD75">
        <f t="shared" si="37"/>
        <v>12.223585927668495</v>
      </c>
      <c r="AE75" s="20">
        <f t="shared" si="38"/>
        <v>1.4412273255380676E-4</v>
      </c>
      <c r="AG75" s="2">
        <v>0.69247524000000005</v>
      </c>
      <c r="AH75">
        <v>315.650508</v>
      </c>
      <c r="AI75">
        <f t="shared" si="39"/>
        <v>318.24303944516095</v>
      </c>
      <c r="AJ75">
        <f t="shared" si="40"/>
        <v>6.721219294148292</v>
      </c>
      <c r="AK75" s="20">
        <f t="shared" si="41"/>
        <v>6.745825150054835E-5</v>
      </c>
      <c r="AM75" s="2">
        <v>0.69367424</v>
      </c>
      <c r="AN75">
        <v>345.79656799999998</v>
      </c>
      <c r="AO75">
        <f t="shared" si="42"/>
        <v>344.95908614241</v>
      </c>
      <c r="AP75">
        <f t="shared" si="43"/>
        <v>0.70137586179236033</v>
      </c>
      <c r="AQ75" s="20">
        <f t="shared" si="44"/>
        <v>5.8655596819506157E-6</v>
      </c>
      <c r="AS75" s="2">
        <v>0.68263214999999999</v>
      </c>
      <c r="AT75">
        <v>381.77980200000002</v>
      </c>
      <c r="AU75">
        <f t="shared" si="45"/>
        <v>375.10999880551674</v>
      </c>
      <c r="AV75">
        <f t="shared" si="46"/>
        <v>44.486274653139354</v>
      </c>
      <c r="AW75" s="20">
        <f t="shared" si="47"/>
        <v>3.0521097204285445E-4</v>
      </c>
    </row>
    <row r="76" spans="3:49" x14ac:dyDescent="0.25">
      <c r="C76" s="2">
        <v>0.69674758999999997</v>
      </c>
      <c r="D76">
        <v>222.60449700000001</v>
      </c>
      <c r="E76">
        <f t="shared" si="24"/>
        <v>214.40022506499318</v>
      </c>
      <c r="F76">
        <f t="shared" si="25"/>
        <v>67.310077983540708</v>
      </c>
      <c r="G76" s="20">
        <f t="shared" si="26"/>
        <v>1.3583516872095424E-3</v>
      </c>
      <c r="I76" s="2">
        <v>0.69651852000000003</v>
      </c>
      <c r="J76">
        <v>242.694537</v>
      </c>
      <c r="K76">
        <f t="shared" si="27"/>
        <v>239.06588785835899</v>
      </c>
      <c r="L76">
        <f t="shared" si="28"/>
        <v>13.167094593132008</v>
      </c>
      <c r="M76" s="20">
        <f t="shared" si="29"/>
        <v>2.23547570543849E-4</v>
      </c>
      <c r="O76" s="2">
        <v>0.69660107999999998</v>
      </c>
      <c r="P76">
        <v>257.27905299999998</v>
      </c>
      <c r="Q76">
        <f t="shared" si="30"/>
        <v>255.28267241884802</v>
      </c>
      <c r="R76">
        <f t="shared" si="31"/>
        <v>3.9855354248006116</v>
      </c>
      <c r="S76" s="20">
        <f t="shared" si="32"/>
        <v>6.0211274021954219E-5</v>
      </c>
      <c r="U76" s="2">
        <v>0.69737313999999995</v>
      </c>
      <c r="V76">
        <v>272.559235</v>
      </c>
      <c r="W76">
        <f t="shared" si="33"/>
        <v>274.12251712534851</v>
      </c>
      <c r="X76">
        <f t="shared" si="34"/>
        <v>2.4438510034341472</v>
      </c>
      <c r="Y76" s="20">
        <f t="shared" si="35"/>
        <v>3.2896744448288948E-5</v>
      </c>
      <c r="AA76" s="2">
        <v>0.69679676999999995</v>
      </c>
      <c r="AB76">
        <v>291.851786</v>
      </c>
      <c r="AC76">
        <f t="shared" si="36"/>
        <v>295.30655419993604</v>
      </c>
      <c r="AD76">
        <f t="shared" si="37"/>
        <v>11.935423315289311</v>
      </c>
      <c r="AE76" s="20">
        <f t="shared" si="38"/>
        <v>1.4012419031836425E-4</v>
      </c>
      <c r="AG76" s="2">
        <v>0.69625000999999997</v>
      </c>
      <c r="AH76">
        <v>316.37599399999999</v>
      </c>
      <c r="AI76">
        <f t="shared" si="39"/>
        <v>318.96361699080217</v>
      </c>
      <c r="AJ76">
        <f t="shared" si="40"/>
        <v>6.6957927425279884</v>
      </c>
      <c r="AK76" s="20">
        <f t="shared" si="41"/>
        <v>6.6895200077469568E-5</v>
      </c>
      <c r="AM76" s="2">
        <v>0.69745122999999998</v>
      </c>
      <c r="AN76">
        <v>346.91305999999997</v>
      </c>
      <c r="AO76">
        <f t="shared" si="42"/>
        <v>346.00777135381048</v>
      </c>
      <c r="AP76">
        <f t="shared" si="43"/>
        <v>0.81954753291959959</v>
      </c>
      <c r="AQ76" s="20">
        <f t="shared" si="44"/>
        <v>6.8097763336948364E-6</v>
      </c>
      <c r="AS76" s="2">
        <v>0.68486309000000001</v>
      </c>
      <c r="AT76">
        <v>382.62136600000002</v>
      </c>
      <c r="AU76">
        <f t="shared" si="45"/>
        <v>376.30694948003617</v>
      </c>
      <c r="AV76">
        <f t="shared" si="46"/>
        <v>39.871855987592461</v>
      </c>
      <c r="AW76" s="20">
        <f t="shared" si="47"/>
        <v>2.723503992881558E-4</v>
      </c>
    </row>
    <row r="77" spans="3:49" x14ac:dyDescent="0.25">
      <c r="C77" s="2">
        <v>0.70052055000000002</v>
      </c>
      <c r="D77">
        <v>223.00935799999999</v>
      </c>
      <c r="E77">
        <f t="shared" si="24"/>
        <v>214.69381560168557</v>
      </c>
      <c r="F77">
        <f t="shared" si="25"/>
        <v>69.148245378164745</v>
      </c>
      <c r="G77" s="20">
        <f t="shared" si="26"/>
        <v>1.3903847302811094E-3</v>
      </c>
      <c r="I77" s="2">
        <v>0.70029125999999997</v>
      </c>
      <c r="J77">
        <v>243.06029699999999</v>
      </c>
      <c r="K77">
        <f t="shared" si="27"/>
        <v>239.37135010272877</v>
      </c>
      <c r="L77">
        <f t="shared" si="28"/>
        <v>13.608329210886978</v>
      </c>
      <c r="M77" s="20">
        <f t="shared" si="29"/>
        <v>2.3034392278155886E-4</v>
      </c>
      <c r="O77" s="2">
        <v>0.70037393999999997</v>
      </c>
      <c r="P77">
        <v>257.668274</v>
      </c>
      <c r="Q77">
        <f t="shared" si="30"/>
        <v>255.65466810210012</v>
      </c>
      <c r="R77">
        <f t="shared" si="31"/>
        <v>4.0546087120571777</v>
      </c>
      <c r="S77" s="20">
        <f t="shared" si="32"/>
        <v>6.1069878018698892E-5</v>
      </c>
      <c r="U77" s="2">
        <v>0.70114582999999997</v>
      </c>
      <c r="V77">
        <v>272.91717499999999</v>
      </c>
      <c r="W77">
        <f t="shared" si="33"/>
        <v>274.59907628476935</v>
      </c>
      <c r="X77">
        <f t="shared" si="34"/>
        <v>2.8287919317088477</v>
      </c>
      <c r="Y77" s="20">
        <f t="shared" si="35"/>
        <v>3.797862788682092E-5</v>
      </c>
      <c r="AA77" s="2">
        <v>0.70057153999999999</v>
      </c>
      <c r="AB77">
        <v>292.577271</v>
      </c>
      <c r="AC77">
        <f t="shared" si="36"/>
        <v>295.90756015019031</v>
      </c>
      <c r="AD77">
        <f t="shared" si="37"/>
        <v>11.090825823875301</v>
      </c>
      <c r="AE77" s="20">
        <f t="shared" si="38"/>
        <v>1.2956351314457283E-4</v>
      </c>
      <c r="AG77" s="2">
        <v>0.70002483000000004</v>
      </c>
      <c r="AH77">
        <v>317.10929900000002</v>
      </c>
      <c r="AI77">
        <f t="shared" si="39"/>
        <v>319.71276727273846</v>
      </c>
      <c r="AJ77">
        <f t="shared" si="40"/>
        <v>6.7780470471556722</v>
      </c>
      <c r="AK77" s="20">
        <f t="shared" si="41"/>
        <v>6.7404148049414302E-5</v>
      </c>
      <c r="AM77" s="2">
        <v>0.70085027</v>
      </c>
      <c r="AN77">
        <v>347.926357</v>
      </c>
      <c r="AO77">
        <f t="shared" si="42"/>
        <v>347.02252452582826</v>
      </c>
      <c r="AP77">
        <f t="shared" si="43"/>
        <v>0.8169131413674019</v>
      </c>
      <c r="AQ77" s="20">
        <f t="shared" si="44"/>
        <v>6.748406311083538E-6</v>
      </c>
      <c r="AS77" s="2">
        <v>0.68788837999999997</v>
      </c>
      <c r="AT77">
        <v>383.75629700000002</v>
      </c>
      <c r="AU77">
        <f t="shared" si="45"/>
        <v>378.04624340658484</v>
      </c>
      <c r="AV77">
        <f t="shared" si="46"/>
        <v>32.604712039673636</v>
      </c>
      <c r="AW77" s="20">
        <f t="shared" si="47"/>
        <v>2.2139578036366872E-4</v>
      </c>
    </row>
    <row r="78" spans="3:49" x14ac:dyDescent="0.25">
      <c r="C78" s="2">
        <v>0.70429302000000005</v>
      </c>
      <c r="D78">
        <v>223.32819699999999</v>
      </c>
      <c r="E78">
        <f t="shared" si="24"/>
        <v>215.04736793015553</v>
      </c>
      <c r="F78">
        <f t="shared" si="25"/>
        <v>68.572130083981037</v>
      </c>
      <c r="G78" s="20">
        <f t="shared" si="26"/>
        <v>1.3748664708281722E-3</v>
      </c>
      <c r="I78" s="2">
        <v>0.70368618000000005</v>
      </c>
      <c r="J78">
        <v>243.34632400000001</v>
      </c>
      <c r="K78">
        <f t="shared" si="27"/>
        <v>239.67199343406875</v>
      </c>
      <c r="L78">
        <f t="shared" si="28"/>
        <v>13.50070510773671</v>
      </c>
      <c r="M78" s="20">
        <f t="shared" si="29"/>
        <v>2.2798531330392671E-4</v>
      </c>
      <c r="O78" s="2">
        <v>0.70414715999999999</v>
      </c>
      <c r="P78">
        <v>258.12005499999998</v>
      </c>
      <c r="Q78">
        <f t="shared" si="30"/>
        <v>256.04735318684811</v>
      </c>
      <c r="R78">
        <f t="shared" si="31"/>
        <v>4.2960928062430339</v>
      </c>
      <c r="S78" s="20">
        <f t="shared" si="32"/>
        <v>6.4480761344904838E-5</v>
      </c>
      <c r="U78" s="2">
        <v>0.70529702999999999</v>
      </c>
      <c r="V78">
        <v>273.47825999999998</v>
      </c>
      <c r="W78">
        <f t="shared" si="33"/>
        <v>275.14078396257298</v>
      </c>
      <c r="X78">
        <f t="shared" si="34"/>
        <v>2.763985926129445</v>
      </c>
      <c r="Y78" s="20">
        <f t="shared" si="35"/>
        <v>3.6956446986553948E-5</v>
      </c>
      <c r="AA78" s="2">
        <v>0.70434604999999995</v>
      </c>
      <c r="AB78">
        <v>293.25583599999999</v>
      </c>
      <c r="AC78">
        <f t="shared" si="36"/>
        <v>296.52891912703456</v>
      </c>
      <c r="AD78">
        <f t="shared" si="37"/>
        <v>10.713073156478382</v>
      </c>
      <c r="AE78" s="20">
        <f t="shared" si="38"/>
        <v>1.2457208783475711E-4</v>
      </c>
      <c r="AG78" s="2">
        <v>0.70379959999999997</v>
      </c>
      <c r="AH78">
        <v>317.83478500000001</v>
      </c>
      <c r="AI78">
        <f t="shared" si="39"/>
        <v>320.49519601259334</v>
      </c>
      <c r="AJ78">
        <f t="shared" si="40"/>
        <v>7.0777867559278613</v>
      </c>
      <c r="AK78" s="20">
        <f t="shared" si="41"/>
        <v>7.0063950545640893E-5</v>
      </c>
      <c r="AM78" s="2">
        <v>0.70424953000000001</v>
      </c>
      <c r="AN78">
        <v>348.97875599999998</v>
      </c>
      <c r="AO78">
        <f t="shared" si="42"/>
        <v>348.11356274087859</v>
      </c>
      <c r="AP78">
        <f t="shared" si="43"/>
        <v>0.74855937562908159</v>
      </c>
      <c r="AQ78" s="20">
        <f t="shared" si="44"/>
        <v>6.1465054897433445E-6</v>
      </c>
      <c r="AS78" s="2">
        <v>0.69094898000000005</v>
      </c>
      <c r="AT78">
        <v>384.934955</v>
      </c>
      <c r="AU78">
        <f t="shared" si="45"/>
        <v>379.95151466767777</v>
      </c>
      <c r="AV78">
        <f t="shared" si="46"/>
        <v>24.834677545815918</v>
      </c>
      <c r="AW78" s="20">
        <f t="shared" si="47"/>
        <v>1.6760378622824096E-4</v>
      </c>
    </row>
    <row r="79" spans="3:49" x14ac:dyDescent="0.25">
      <c r="C79" s="2">
        <v>0.70806495000000003</v>
      </c>
      <c r="D79">
        <v>223.55319499999999</v>
      </c>
      <c r="E79">
        <f t="shared" si="24"/>
        <v>215.47192193974848</v>
      </c>
      <c r="F79">
        <f t="shared" si="25"/>
        <v>65.306974274346715</v>
      </c>
      <c r="G79" s="20">
        <f t="shared" si="26"/>
        <v>1.3067659230734448E-3</v>
      </c>
      <c r="I79" s="2">
        <v>0.70783668</v>
      </c>
      <c r="J79">
        <v>243.783998</v>
      </c>
      <c r="K79">
        <f t="shared" si="27"/>
        <v>240.08073995835142</v>
      </c>
      <c r="L79">
        <f t="shared" si="28"/>
        <v>13.714120123034887</v>
      </c>
      <c r="M79" s="20">
        <f t="shared" si="29"/>
        <v>2.3075842121496668E-4</v>
      </c>
      <c r="O79" s="2">
        <v>0.70792082999999995</v>
      </c>
      <c r="P79">
        <v>258.650038</v>
      </c>
      <c r="Q79">
        <f t="shared" si="30"/>
        <v>256.46586778446942</v>
      </c>
      <c r="R79">
        <f t="shared" si="31"/>
        <v>4.7705995304108617</v>
      </c>
      <c r="S79" s="20">
        <f t="shared" si="32"/>
        <v>7.130957826756349E-5</v>
      </c>
      <c r="U79" s="2">
        <v>0.70869236000000002</v>
      </c>
      <c r="V79">
        <v>273.83637800000002</v>
      </c>
      <c r="W79">
        <f t="shared" si="33"/>
        <v>275.59825326188707</v>
      </c>
      <c r="X79">
        <f t="shared" si="34"/>
        <v>3.1042044384495315</v>
      </c>
      <c r="Y79" s="20">
        <f t="shared" si="35"/>
        <v>4.139692017490188E-5</v>
      </c>
      <c r="AA79" s="2">
        <v>0.70812094999999997</v>
      </c>
      <c r="AB79">
        <v>294.00478199999998</v>
      </c>
      <c r="AC79">
        <f t="shared" si="36"/>
        <v>297.1735911203159</v>
      </c>
      <c r="AD79">
        <f t="shared" si="37"/>
        <v>10.041351240997402</v>
      </c>
      <c r="AE79" s="20">
        <f t="shared" si="38"/>
        <v>1.1616715948983319E-4</v>
      </c>
      <c r="AG79" s="2">
        <v>0.70719686999999998</v>
      </c>
      <c r="AH79">
        <v>318.53527800000001</v>
      </c>
      <c r="AI79">
        <f t="shared" si="39"/>
        <v>321.23255981468026</v>
      </c>
      <c r="AJ79">
        <f t="shared" si="40"/>
        <v>7.2753291878047959</v>
      </c>
      <c r="AK79" s="20">
        <f t="shared" si="41"/>
        <v>7.1703040712034155E-5</v>
      </c>
      <c r="AM79" s="2">
        <v>0.70689349000000001</v>
      </c>
      <c r="AN79">
        <v>349.92813899999999</v>
      </c>
      <c r="AO79">
        <f t="shared" si="42"/>
        <v>349.02081734631861</v>
      </c>
      <c r="AP79">
        <f t="shared" si="43"/>
        <v>0.82323258323911197</v>
      </c>
      <c r="AQ79" s="20">
        <f t="shared" si="44"/>
        <v>6.7230264073619842E-6</v>
      </c>
      <c r="AS79" s="2">
        <v>0.69434947999999996</v>
      </c>
      <c r="AT79">
        <v>386.20631700000001</v>
      </c>
      <c r="AU79">
        <f t="shared" si="45"/>
        <v>382.25366289045496</v>
      </c>
      <c r="AV79">
        <f t="shared" si="46"/>
        <v>15.623474509703382</v>
      </c>
      <c r="AW79" s="20">
        <f t="shared" si="47"/>
        <v>1.0474634484374741E-4</v>
      </c>
    </row>
    <row r="80" spans="3:49" x14ac:dyDescent="0.25">
      <c r="C80" s="2">
        <v>0.71221579999999995</v>
      </c>
      <c r="D80">
        <v>224.05171899999999</v>
      </c>
      <c r="E80">
        <f t="shared" si="24"/>
        <v>216.03565433826316</v>
      </c>
      <c r="F80">
        <f t="shared" si="25"/>
        <v>64.257292661146067</v>
      </c>
      <c r="G80" s="20">
        <f t="shared" si="26"/>
        <v>1.2800468432812967E-3</v>
      </c>
      <c r="I80" s="2">
        <v>0.71161052000000002</v>
      </c>
      <c r="J80">
        <v>244.34526099999999</v>
      </c>
      <c r="K80">
        <f t="shared" si="27"/>
        <v>240.50042630990077</v>
      </c>
      <c r="L80">
        <f t="shared" si="28"/>
        <v>14.782753794190359</v>
      </c>
      <c r="M80" s="20">
        <f t="shared" si="29"/>
        <v>2.4759821130512831E-4</v>
      </c>
      <c r="O80" s="2">
        <v>0.71169417999999995</v>
      </c>
      <c r="P80">
        <v>259.12527999999998</v>
      </c>
      <c r="Q80">
        <f t="shared" si="30"/>
        <v>256.91624484714566</v>
      </c>
      <c r="R80">
        <f t="shared" si="31"/>
        <v>4.8798363065460757</v>
      </c>
      <c r="S80" s="20">
        <f t="shared" si="32"/>
        <v>7.2675107882582497E-5</v>
      </c>
      <c r="U80" s="2">
        <v>0.71246615999999996</v>
      </c>
      <c r="V80">
        <v>274.38982099999998</v>
      </c>
      <c r="W80">
        <f t="shared" si="33"/>
        <v>276.12375616582085</v>
      </c>
      <c r="X80">
        <f t="shared" si="34"/>
        <v>3.0065311592702377</v>
      </c>
      <c r="Y80" s="20">
        <f t="shared" si="35"/>
        <v>3.9932795714394274E-5</v>
      </c>
      <c r="AA80" s="2">
        <v>0.71189625000000001</v>
      </c>
      <c r="AB80">
        <v>294.82410900000002</v>
      </c>
      <c r="AC80">
        <f t="shared" si="36"/>
        <v>297.84544573687458</v>
      </c>
      <c r="AD80">
        <f t="shared" si="37"/>
        <v>9.1284756775878098</v>
      </c>
      <c r="AE80" s="20">
        <f t="shared" si="38"/>
        <v>1.0502006271745884E-4</v>
      </c>
      <c r="AG80" s="2">
        <v>0.71021628999999997</v>
      </c>
      <c r="AH80">
        <v>319.14992899999999</v>
      </c>
      <c r="AI80">
        <f t="shared" si="39"/>
        <v>321.91836856132988</v>
      </c>
      <c r="AJ80">
        <f t="shared" si="40"/>
        <v>7.6642576047364832</v>
      </c>
      <c r="AK80" s="20">
        <f t="shared" si="41"/>
        <v>7.5245509836721264E-5</v>
      </c>
      <c r="AM80" s="2">
        <v>0.70991565000000001</v>
      </c>
      <c r="AN80">
        <v>351.02592600000003</v>
      </c>
      <c r="AO80">
        <f t="shared" si="42"/>
        <v>350.12721321667033</v>
      </c>
      <c r="AP80">
        <f t="shared" si="43"/>
        <v>0.80768466692021545</v>
      </c>
      <c r="AQ80" s="20">
        <f t="shared" si="44"/>
        <v>6.5548604614659403E-6</v>
      </c>
      <c r="AS80" s="2">
        <v>0.69699454999999999</v>
      </c>
      <c r="AT80">
        <v>387.351203</v>
      </c>
      <c r="AU80">
        <f t="shared" si="45"/>
        <v>384.18900379520232</v>
      </c>
      <c r="AV80">
        <f t="shared" si="46"/>
        <v>9.9995038108230379</v>
      </c>
      <c r="AW80" s="20">
        <f t="shared" si="47"/>
        <v>6.6645162625376066E-5</v>
      </c>
    </row>
    <row r="81" spans="3:49" x14ac:dyDescent="0.25">
      <c r="C81" s="2">
        <v>0.71598969000000001</v>
      </c>
      <c r="D81">
        <v>224.622513</v>
      </c>
      <c r="E81">
        <f t="shared" si="24"/>
        <v>216.650177932742</v>
      </c>
      <c r="F81">
        <f t="shared" si="25"/>
        <v>63.558126424631638</v>
      </c>
      <c r="G81" s="20">
        <f t="shared" si="26"/>
        <v>1.2596924406341014E-3</v>
      </c>
      <c r="I81" s="2">
        <v>0.71538369999999996</v>
      </c>
      <c r="J81">
        <v>244.789222</v>
      </c>
      <c r="K81">
        <f t="shared" si="27"/>
        <v>240.97536019819418</v>
      </c>
      <c r="L81">
        <f t="shared" si="28"/>
        <v>14.54554184327349</v>
      </c>
      <c r="M81" s="20">
        <f t="shared" si="29"/>
        <v>2.4274222026707026E-4</v>
      </c>
      <c r="O81" s="2">
        <v>0.71546851</v>
      </c>
      <c r="P81">
        <v>259.77256399999999</v>
      </c>
      <c r="Q81">
        <f t="shared" si="30"/>
        <v>257.40576249430745</v>
      </c>
      <c r="R81">
        <f t="shared" si="31"/>
        <v>5.6017493673484537</v>
      </c>
      <c r="S81" s="20">
        <f t="shared" si="32"/>
        <v>8.3011280255201379E-5</v>
      </c>
      <c r="U81" s="2">
        <v>0.71623981999999997</v>
      </c>
      <c r="V81">
        <v>274.919804</v>
      </c>
      <c r="W81">
        <f t="shared" si="33"/>
        <v>276.67001661699192</v>
      </c>
      <c r="X81">
        <f t="shared" si="34"/>
        <v>3.0632442046776931</v>
      </c>
      <c r="Y81" s="20">
        <f t="shared" si="35"/>
        <v>4.0529343526555209E-5</v>
      </c>
      <c r="AA81" s="2">
        <v>0.71567164000000005</v>
      </c>
      <c r="AB81">
        <v>295.65907600000003</v>
      </c>
      <c r="AC81">
        <f t="shared" si="36"/>
        <v>298.54930456823752</v>
      </c>
      <c r="AD81">
        <f t="shared" si="37"/>
        <v>8.3534211766561288</v>
      </c>
      <c r="AE81" s="20">
        <f t="shared" si="38"/>
        <v>9.5561277808030678E-5</v>
      </c>
      <c r="AG81" s="2">
        <v>0.71323665000000003</v>
      </c>
      <c r="AH81">
        <v>319.92880100000002</v>
      </c>
      <c r="AI81">
        <f t="shared" si="39"/>
        <v>322.63708958191722</v>
      </c>
      <c r="AJ81">
        <f t="shared" si="40"/>
        <v>7.3348270429430888</v>
      </c>
      <c r="AK81" s="20">
        <f t="shared" si="41"/>
        <v>7.1661055515493411E-5</v>
      </c>
      <c r="AM81" s="2">
        <v>0.71331686000000005</v>
      </c>
      <c r="AN81">
        <v>352.42241000000001</v>
      </c>
      <c r="AO81">
        <f t="shared" si="42"/>
        <v>351.46971436325373</v>
      </c>
      <c r="AP81">
        <f t="shared" si="43"/>
        <v>0.90762897627540839</v>
      </c>
      <c r="AQ81" s="20">
        <f t="shared" si="44"/>
        <v>7.3077102437433073E-6</v>
      </c>
      <c r="AS81" s="2">
        <v>0.70001701999999999</v>
      </c>
      <c r="AT81">
        <v>388.50373100000002</v>
      </c>
      <c r="AU81">
        <f t="shared" si="45"/>
        <v>386.56621752294103</v>
      </c>
      <c r="AV81">
        <f t="shared" si="46"/>
        <v>3.753958473785199</v>
      </c>
      <c r="AW81" s="20">
        <f t="shared" si="47"/>
        <v>2.4871333805502838E-5</v>
      </c>
    </row>
    <row r="82" spans="3:49" x14ac:dyDescent="0.25">
      <c r="C82" s="2">
        <v>0.71938541</v>
      </c>
      <c r="D82">
        <v>225.04930200000001</v>
      </c>
      <c r="E82">
        <f t="shared" si="24"/>
        <v>217.29817263444025</v>
      </c>
      <c r="F82">
        <f t="shared" si="25"/>
        <v>60.080006441642887</v>
      </c>
      <c r="G82" s="20">
        <f t="shared" si="26"/>
        <v>1.1862456420950089E-3</v>
      </c>
      <c r="I82" s="2">
        <v>0.71915717999999995</v>
      </c>
      <c r="J82">
        <v>245.287924</v>
      </c>
      <c r="K82">
        <f t="shared" si="27"/>
        <v>241.51594271475838</v>
      </c>
      <c r="L82">
        <f t="shared" si="28"/>
        <v>14.227842816213043</v>
      </c>
      <c r="M82" s="20">
        <f t="shared" si="29"/>
        <v>2.3647581094930466E-4</v>
      </c>
      <c r="O82" s="2">
        <v>0.71924204000000003</v>
      </c>
      <c r="P82">
        <v>260.27908600000001</v>
      </c>
      <c r="Q82">
        <f t="shared" si="30"/>
        <v>257.94230183920479</v>
      </c>
      <c r="R82">
        <f t="shared" si="31"/>
        <v>5.4605602141434142</v>
      </c>
      <c r="S82" s="20">
        <f t="shared" si="32"/>
        <v>8.0604382359886038E-5</v>
      </c>
      <c r="U82" s="2">
        <v>0.72001318000000003</v>
      </c>
      <c r="V82">
        <v>275.39504499999998</v>
      </c>
      <c r="W82">
        <f t="shared" si="33"/>
        <v>277.24092137701047</v>
      </c>
      <c r="X82">
        <f t="shared" si="34"/>
        <v>3.4072595992053496</v>
      </c>
      <c r="Y82" s="20">
        <f t="shared" si="35"/>
        <v>4.4925506247504069E-5</v>
      </c>
      <c r="AA82" s="2">
        <v>0.71944724999999998</v>
      </c>
      <c r="AB82">
        <v>296.533143</v>
      </c>
      <c r="AC82">
        <f t="shared" si="36"/>
        <v>299.29108079038036</v>
      </c>
      <c r="AD82">
        <f t="shared" si="37"/>
        <v>7.6062208556081439</v>
      </c>
      <c r="AE82" s="20">
        <f t="shared" si="38"/>
        <v>8.6501263272734943E-5</v>
      </c>
      <c r="AG82" s="2">
        <v>0.71625717</v>
      </c>
      <c r="AH82">
        <v>320.73724399999998</v>
      </c>
      <c r="AI82">
        <f t="shared" si="39"/>
        <v>323.39284932051152</v>
      </c>
      <c r="AJ82">
        <f t="shared" si="40"/>
        <v>7.0522396183292013</v>
      </c>
      <c r="AK82" s="20">
        <f t="shared" si="41"/>
        <v>6.8553285533675553E-5</v>
      </c>
      <c r="AM82" s="2">
        <v>0.71633999000000004</v>
      </c>
      <c r="AN82">
        <v>353.69223899999997</v>
      </c>
      <c r="AO82">
        <f t="shared" si="42"/>
        <v>352.75816764821093</v>
      </c>
      <c r="AP82">
        <f t="shared" si="43"/>
        <v>0.87248929023301114</v>
      </c>
      <c r="AQ82" s="20">
        <f t="shared" si="44"/>
        <v>6.9744352095342701E-6</v>
      </c>
      <c r="AS82" s="2">
        <v>0.70228405000000005</v>
      </c>
      <c r="AT82">
        <v>389.52978400000001</v>
      </c>
      <c r="AU82">
        <f t="shared" si="45"/>
        <v>388.47214007009075</v>
      </c>
      <c r="AV82">
        <f t="shared" si="46"/>
        <v>1.1186106824739064</v>
      </c>
      <c r="AW82" s="20">
        <f t="shared" si="47"/>
        <v>7.3722087195405098E-6</v>
      </c>
    </row>
    <row r="83" spans="3:49" x14ac:dyDescent="0.25">
      <c r="C83" s="2">
        <v>0.72315921000000005</v>
      </c>
      <c r="D83">
        <v>225.602745</v>
      </c>
      <c r="E83">
        <f t="shared" si="24"/>
        <v>218.13777036846321</v>
      </c>
      <c r="F83">
        <f t="shared" si="25"/>
        <v>55.725846249487844</v>
      </c>
      <c r="G83" s="20">
        <f t="shared" si="26"/>
        <v>1.0948835056838423E-3</v>
      </c>
      <c r="I83" s="2">
        <v>0.72293101999999998</v>
      </c>
      <c r="J83">
        <v>245.849187</v>
      </c>
      <c r="K83">
        <f t="shared" si="27"/>
        <v>242.13348072467738</v>
      </c>
      <c r="L83">
        <f t="shared" si="28"/>
        <v>13.806473124471877</v>
      </c>
      <c r="M83" s="20">
        <f t="shared" si="29"/>
        <v>2.2842582332281811E-4</v>
      </c>
      <c r="O83" s="2">
        <v>0.72301694000000005</v>
      </c>
      <c r="P83">
        <v>261.028032</v>
      </c>
      <c r="Q83">
        <f t="shared" si="30"/>
        <v>258.53529408963766</v>
      </c>
      <c r="R83">
        <f t="shared" si="31"/>
        <v>6.2137422897575885</v>
      </c>
      <c r="S83" s="20">
        <f t="shared" si="32"/>
        <v>9.1196661298943244E-5</v>
      </c>
      <c r="U83" s="2">
        <v>0.72378754999999995</v>
      </c>
      <c r="V83">
        <v>276.05014999999997</v>
      </c>
      <c r="W83">
        <f t="shared" si="33"/>
        <v>277.84159626915687</v>
      </c>
      <c r="X83">
        <f t="shared" si="34"/>
        <v>3.2092797352761506</v>
      </c>
      <c r="Y83" s="20">
        <f t="shared" si="35"/>
        <v>4.211449514559746E-5</v>
      </c>
      <c r="AA83" s="2">
        <v>0.72322348000000003</v>
      </c>
      <c r="AB83">
        <v>297.51669299999998</v>
      </c>
      <c r="AC83">
        <f t="shared" si="36"/>
        <v>300.07776834681124</v>
      </c>
      <c r="AD83">
        <f t="shared" si="37"/>
        <v>6.5591069320444406</v>
      </c>
      <c r="AE83" s="20">
        <f t="shared" si="38"/>
        <v>7.4100652992151344E-5</v>
      </c>
      <c r="AG83" s="2">
        <v>0.71965674000000002</v>
      </c>
      <c r="AH83">
        <v>321.84438299999999</v>
      </c>
      <c r="AI83">
        <f t="shared" si="39"/>
        <v>324.29359901320493</v>
      </c>
      <c r="AJ83">
        <f t="shared" si="40"/>
        <v>5.9986590793394621</v>
      </c>
      <c r="AK83" s="20">
        <f t="shared" si="41"/>
        <v>5.7911166433051201E-5</v>
      </c>
      <c r="AM83" s="2">
        <v>0.71942346000000001</v>
      </c>
      <c r="AN83">
        <v>354.953487</v>
      </c>
      <c r="AO83">
        <f t="shared" si="42"/>
        <v>354.17354152343967</v>
      </c>
      <c r="AP83">
        <f t="shared" si="43"/>
        <v>0.60831494640691819</v>
      </c>
      <c r="AQ83" s="20">
        <f t="shared" si="44"/>
        <v>4.8282037982465114E-6</v>
      </c>
      <c r="AS83" s="2">
        <v>0.70490805999999995</v>
      </c>
      <c r="AT83">
        <v>390.56641999999999</v>
      </c>
      <c r="AU83">
        <f t="shared" si="45"/>
        <v>390.81722826304508</v>
      </c>
      <c r="AV83">
        <f t="shared" si="46"/>
        <v>6.2904784811693648E-2</v>
      </c>
      <c r="AW83" s="20">
        <f t="shared" si="47"/>
        <v>4.123764723782089E-7</v>
      </c>
    </row>
    <row r="84" spans="3:49" x14ac:dyDescent="0.25">
      <c r="C84" s="2">
        <v>0.72693317999999996</v>
      </c>
      <c r="D84">
        <v>226.187468</v>
      </c>
      <c r="E84">
        <f t="shared" si="24"/>
        <v>219.11864745019179</v>
      </c>
      <c r="F84">
        <f t="shared" si="25"/>
        <v>49.96822396539082</v>
      </c>
      <c r="G84" s="20">
        <f t="shared" si="26"/>
        <v>9.7669021207062181E-4</v>
      </c>
      <c r="I84" s="2">
        <v>0.72670504000000002</v>
      </c>
      <c r="J84">
        <v>246.44173000000001</v>
      </c>
      <c r="K84">
        <f t="shared" si="27"/>
        <v>242.84023687794524</v>
      </c>
      <c r="L84">
        <f t="shared" si="28"/>
        <v>12.97075270820776</v>
      </c>
      <c r="M84" s="20">
        <f t="shared" si="29"/>
        <v>2.1356824642878295E-4</v>
      </c>
      <c r="O84" s="2">
        <v>0.72679095999999999</v>
      </c>
      <c r="P84">
        <v>261.62057499999997</v>
      </c>
      <c r="Q84">
        <f t="shared" si="30"/>
        <v>259.19450651997238</v>
      </c>
      <c r="R84">
        <f t="shared" si="31"/>
        <v>5.8858082697834071</v>
      </c>
      <c r="S84" s="20">
        <f t="shared" si="32"/>
        <v>8.5992845342451908E-5</v>
      </c>
      <c r="U84" s="2">
        <v>0.72756217999999995</v>
      </c>
      <c r="V84">
        <v>276.75217500000002</v>
      </c>
      <c r="W84">
        <f t="shared" si="33"/>
        <v>278.47786708026524</v>
      </c>
      <c r="X84">
        <f t="shared" si="34"/>
        <v>2.9780131558900989</v>
      </c>
      <c r="Y84" s="20">
        <f t="shared" si="35"/>
        <v>3.8881635678847921E-5</v>
      </c>
      <c r="AA84" s="2">
        <v>0.72700063999999998</v>
      </c>
      <c r="AB84">
        <v>298.66446400000001</v>
      </c>
      <c r="AC84">
        <f t="shared" si="36"/>
        <v>300.91738528909167</v>
      </c>
      <c r="AD84">
        <f t="shared" si="37"/>
        <v>5.0756543348424259</v>
      </c>
      <c r="AE84" s="20">
        <f t="shared" si="38"/>
        <v>5.690165967562765E-5</v>
      </c>
      <c r="AG84" s="2">
        <v>0.72263849999999996</v>
      </c>
      <c r="AH84">
        <v>322.944389</v>
      </c>
      <c r="AI84">
        <f t="shared" si="39"/>
        <v>325.13294681702507</v>
      </c>
      <c r="AJ84">
        <f t="shared" si="40"/>
        <v>4.7897853184615444</v>
      </c>
      <c r="AK84" s="20">
        <f t="shared" si="41"/>
        <v>4.5926205195585845E-5</v>
      </c>
      <c r="AM84" s="2">
        <v>0.72207246000000003</v>
      </c>
      <c r="AN84">
        <v>356.27798999999999</v>
      </c>
      <c r="AO84">
        <f t="shared" si="42"/>
        <v>355.47807025349277</v>
      </c>
      <c r="AP84">
        <f t="shared" si="43"/>
        <v>0.63987160085216599</v>
      </c>
      <c r="AQ84" s="20">
        <f t="shared" si="44"/>
        <v>5.0409785385129407E-6</v>
      </c>
      <c r="AS84" s="2">
        <v>0.70755599000000002</v>
      </c>
      <c r="AT84">
        <v>391.70152999999999</v>
      </c>
      <c r="AU84">
        <f t="shared" si="45"/>
        <v>393.34298535450944</v>
      </c>
      <c r="AV84">
        <f t="shared" si="46"/>
        <v>2.6943756808477324</v>
      </c>
      <c r="AW84" s="20">
        <f t="shared" si="47"/>
        <v>1.7560934138517483E-5</v>
      </c>
    </row>
    <row r="85" spans="3:49" x14ac:dyDescent="0.25">
      <c r="C85" s="2">
        <v>0.73070751</v>
      </c>
      <c r="D85">
        <v>226.83475200000001</v>
      </c>
      <c r="E85">
        <f t="shared" si="24"/>
        <v>220.25785781850854</v>
      </c>
      <c r="F85">
        <f t="shared" si="25"/>
        <v>43.255537074536328</v>
      </c>
      <c r="G85" s="20">
        <f t="shared" si="26"/>
        <v>8.4066414877147883E-4</v>
      </c>
      <c r="I85" s="2">
        <v>0.73085690000000003</v>
      </c>
      <c r="J85">
        <v>247.120116</v>
      </c>
      <c r="K85">
        <f t="shared" si="27"/>
        <v>243.73665349174891</v>
      </c>
      <c r="L85">
        <f t="shared" si="28"/>
        <v>11.447818544740727</v>
      </c>
      <c r="M85" s="20">
        <f t="shared" si="29"/>
        <v>1.8745910475866841E-4</v>
      </c>
      <c r="O85" s="2">
        <v>0.73056546</v>
      </c>
      <c r="P85">
        <v>262.29914000000002</v>
      </c>
      <c r="Q85">
        <f t="shared" si="30"/>
        <v>259.93127895406496</v>
      </c>
      <c r="R85">
        <f t="shared" si="31"/>
        <v>5.6067659328566668</v>
      </c>
      <c r="S85" s="20">
        <f t="shared" si="32"/>
        <v>8.1492697283956877E-5</v>
      </c>
      <c r="U85" s="2">
        <v>0.73133740000000003</v>
      </c>
      <c r="V85">
        <v>277.55586199999999</v>
      </c>
      <c r="W85">
        <f t="shared" si="33"/>
        <v>279.15674496640622</v>
      </c>
      <c r="X85">
        <f t="shared" si="34"/>
        <v>2.5628262721296164</v>
      </c>
      <c r="Y85" s="20">
        <f t="shared" si="35"/>
        <v>3.326736163187308E-5</v>
      </c>
      <c r="AA85" s="2">
        <v>0.73077806999999995</v>
      </c>
      <c r="AB85">
        <v>299.85915699999998</v>
      </c>
      <c r="AC85">
        <f t="shared" si="36"/>
        <v>301.81876137767085</v>
      </c>
      <c r="AD85">
        <f t="shared" si="37"/>
        <v>3.8400493169868422</v>
      </c>
      <c r="AE85" s="20">
        <f t="shared" si="38"/>
        <v>4.2707305386891532E-5</v>
      </c>
      <c r="AG85" s="2">
        <v>0.72566379000000003</v>
      </c>
      <c r="AH85">
        <v>324.07932</v>
      </c>
      <c r="AI85">
        <f t="shared" si="39"/>
        <v>326.03741617167316</v>
      </c>
      <c r="AJ85">
        <f t="shared" si="40"/>
        <v>3.8341406175210939</v>
      </c>
      <c r="AK85" s="20">
        <f t="shared" si="41"/>
        <v>3.650609661098876E-5</v>
      </c>
      <c r="AM85" s="2">
        <v>0.72472146999999998</v>
      </c>
      <c r="AN85">
        <v>357.60249399999998</v>
      </c>
      <c r="AO85">
        <f t="shared" si="42"/>
        <v>356.87092611904956</v>
      </c>
      <c r="AP85">
        <f t="shared" si="43"/>
        <v>0.53519156443829086</v>
      </c>
      <c r="AQ85" s="20">
        <f t="shared" si="44"/>
        <v>4.185122568398953E-6</v>
      </c>
      <c r="AS85" s="2">
        <v>0.71022498000000001</v>
      </c>
      <c r="AT85">
        <v>392.94317999999998</v>
      </c>
      <c r="AU85">
        <f t="shared" si="45"/>
        <v>396.05962146660562</v>
      </c>
      <c r="AV85">
        <f t="shared" si="46"/>
        <v>9.7122074147790869</v>
      </c>
      <c r="AW85" s="20">
        <f t="shared" si="47"/>
        <v>6.2901128584925801E-5</v>
      </c>
    </row>
    <row r="86" spans="3:49" x14ac:dyDescent="0.25">
      <c r="C86" s="2">
        <v>0.73448179000000002</v>
      </c>
      <c r="D86">
        <v>227.47421600000001</v>
      </c>
      <c r="E86">
        <f t="shared" si="24"/>
        <v>221.57325672826056</v>
      </c>
      <c r="F86">
        <f t="shared" si="25"/>
        <v>34.821320326727808</v>
      </c>
      <c r="G86" s="20">
        <f t="shared" si="26"/>
        <v>6.7294702969148518E-4</v>
      </c>
      <c r="I86" s="2">
        <v>0.73425351999999999</v>
      </c>
      <c r="J86">
        <v>247.705018</v>
      </c>
      <c r="K86">
        <f t="shared" si="27"/>
        <v>244.57551315114785</v>
      </c>
      <c r="L86">
        <f t="shared" si="28"/>
        <v>9.7938005989891188</v>
      </c>
      <c r="M86" s="20">
        <f t="shared" si="29"/>
        <v>1.5961792044395893E-4</v>
      </c>
      <c r="O86" s="2">
        <v>0.73433996999999995</v>
      </c>
      <c r="P86">
        <v>262.97770500000001</v>
      </c>
      <c r="Q86">
        <f t="shared" si="30"/>
        <v>260.75765129654673</v>
      </c>
      <c r="R86">
        <f t="shared" si="31"/>
        <v>4.9286384462166621</v>
      </c>
      <c r="S86" s="20">
        <f t="shared" si="32"/>
        <v>7.1267101912875349E-5</v>
      </c>
      <c r="U86" s="2">
        <v>0.73511318999999997</v>
      </c>
      <c r="V86">
        <v>278.46120999999999</v>
      </c>
      <c r="W86">
        <f t="shared" si="33"/>
        <v>279.88620622191229</v>
      </c>
      <c r="X86">
        <f t="shared" si="34"/>
        <v>2.0306142324643144</v>
      </c>
      <c r="Y86" s="20">
        <f t="shared" si="35"/>
        <v>2.618773960461555E-5</v>
      </c>
      <c r="AA86" s="2">
        <v>0.73455563000000001</v>
      </c>
      <c r="AB86">
        <v>301.07730900000001</v>
      </c>
      <c r="AC86">
        <f t="shared" si="36"/>
        <v>302.79185192770439</v>
      </c>
      <c r="AD86">
        <f t="shared" si="37"/>
        <v>2.9396574509410787</v>
      </c>
      <c r="AE86" s="20">
        <f t="shared" si="38"/>
        <v>3.2429531529883391E-5</v>
      </c>
      <c r="AG86" s="2">
        <v>0.72868907999999999</v>
      </c>
      <c r="AH86">
        <v>325.21425099999999</v>
      </c>
      <c r="AI86">
        <f t="shared" si="39"/>
        <v>327.00116257459024</v>
      </c>
      <c r="AJ86">
        <f t="shared" si="40"/>
        <v>3.1930529754046031</v>
      </c>
      <c r="AK86" s="20">
        <f t="shared" si="41"/>
        <v>3.0190269326013332E-5</v>
      </c>
      <c r="AM86" s="2">
        <v>0.72774890999999997</v>
      </c>
      <c r="AN86">
        <v>359.11621200000002</v>
      </c>
      <c r="AO86">
        <f t="shared" si="42"/>
        <v>358.57910572880928</v>
      </c>
      <c r="AP86">
        <f t="shared" si="43"/>
        <v>0.28848314655241758</v>
      </c>
      <c r="AQ86" s="20">
        <f t="shared" si="44"/>
        <v>2.2369198506125263E-6</v>
      </c>
      <c r="AS86" s="2">
        <v>0.71324763000000002</v>
      </c>
      <c r="AT86">
        <v>394.12698799999998</v>
      </c>
      <c r="AU86">
        <f t="shared" si="45"/>
        <v>399.35490256966898</v>
      </c>
      <c r="AV86">
        <f t="shared" si="46"/>
        <v>27.331090747757369</v>
      </c>
      <c r="AW86" s="20">
        <f t="shared" si="47"/>
        <v>1.759481137800331E-4</v>
      </c>
    </row>
    <row r="87" spans="3:49" x14ac:dyDescent="0.25">
      <c r="C87" s="2">
        <v>0.73825704999999997</v>
      </c>
      <c r="D87">
        <v>228.28572299999999</v>
      </c>
      <c r="E87">
        <f t="shared" si="24"/>
        <v>223.08422146711618</v>
      </c>
      <c r="F87">
        <f t="shared" si="25"/>
        <v>27.055618196592629</v>
      </c>
      <c r="G87" s="20">
        <f t="shared" si="26"/>
        <v>5.1915848754151978E-4</v>
      </c>
      <c r="I87" s="2">
        <v>0.73802869000000004</v>
      </c>
      <c r="J87">
        <v>248.50088500000001</v>
      </c>
      <c r="K87">
        <f t="shared" si="27"/>
        <v>245.63380606421384</v>
      </c>
      <c r="L87">
        <f t="shared" si="28"/>
        <v>8.220141624028745</v>
      </c>
      <c r="M87" s="20">
        <f t="shared" si="29"/>
        <v>1.3311390393774166E-4</v>
      </c>
      <c r="O87" s="2">
        <v>0.73811486999999998</v>
      </c>
      <c r="P87">
        <v>263.726651</v>
      </c>
      <c r="Q87">
        <f t="shared" si="30"/>
        <v>261.68684597598156</v>
      </c>
      <c r="R87">
        <f t="shared" si="31"/>
        <v>4.1608045360109047</v>
      </c>
      <c r="S87" s="20">
        <f t="shared" si="32"/>
        <v>5.9823149647882715E-5</v>
      </c>
      <c r="U87" s="2">
        <v>0.73888893</v>
      </c>
      <c r="V87">
        <v>279.35873800000002</v>
      </c>
      <c r="W87">
        <f t="shared" si="33"/>
        <v>280.67511969677571</v>
      </c>
      <c r="X87">
        <f t="shared" si="34"/>
        <v>1.7328607716060525</v>
      </c>
      <c r="Y87" s="20">
        <f t="shared" si="35"/>
        <v>2.2204405510337375E-5</v>
      </c>
      <c r="AA87" s="2">
        <v>0.73833358000000004</v>
      </c>
      <c r="AB87">
        <v>302.36584299999998</v>
      </c>
      <c r="AC87">
        <f t="shared" si="36"/>
        <v>303.84774948085936</v>
      </c>
      <c r="AD87">
        <f t="shared" si="37"/>
        <v>2.1960468180130301</v>
      </c>
      <c r="AE87" s="20">
        <f t="shared" si="38"/>
        <v>2.4020173296368616E-5</v>
      </c>
      <c r="AG87" s="2">
        <v>0.73133702</v>
      </c>
      <c r="AH87">
        <v>326.34936099999999</v>
      </c>
      <c r="AI87">
        <f t="shared" si="39"/>
        <v>327.89843269378116</v>
      </c>
      <c r="AJ87">
        <f t="shared" si="40"/>
        <v>2.399623112474071</v>
      </c>
      <c r="AK87" s="20">
        <f t="shared" si="41"/>
        <v>2.2530846196634962E-5</v>
      </c>
      <c r="AM87" s="2">
        <v>0.73033694999999998</v>
      </c>
      <c r="AN87">
        <v>360.33639399999998</v>
      </c>
      <c r="AO87">
        <f t="shared" si="42"/>
        <v>360.14491163650564</v>
      </c>
      <c r="AP87">
        <f t="shared" si="43"/>
        <v>3.6665495529380296E-2</v>
      </c>
      <c r="AQ87" s="20">
        <f t="shared" si="44"/>
        <v>2.8238479119485488E-7</v>
      </c>
      <c r="AS87" s="2">
        <v>0.71589332000000006</v>
      </c>
      <c r="AT87">
        <v>395.38135599999998</v>
      </c>
      <c r="AU87">
        <f t="shared" si="45"/>
        <v>402.44025828847037</v>
      </c>
      <c r="AV87">
        <f t="shared" si="46"/>
        <v>49.828101518172538</v>
      </c>
      <c r="AW87" s="20">
        <f t="shared" si="47"/>
        <v>3.1874396265727423E-4</v>
      </c>
    </row>
    <row r="88" spans="3:49" x14ac:dyDescent="0.25">
      <c r="C88" s="2">
        <v>0.74203195</v>
      </c>
      <c r="D88">
        <v>229.03466900000001</v>
      </c>
      <c r="E88">
        <f t="shared" si="24"/>
        <v>224.81020326158693</v>
      </c>
      <c r="F88">
        <f t="shared" si="25"/>
        <v>17.846110775025913</v>
      </c>
      <c r="G88" s="20">
        <f t="shared" si="26"/>
        <v>3.4020534408008615E-4</v>
      </c>
      <c r="I88" s="2">
        <v>0.74180398999999997</v>
      </c>
      <c r="J88">
        <v>249.320212</v>
      </c>
      <c r="K88">
        <f t="shared" si="27"/>
        <v>246.84048980994913</v>
      </c>
      <c r="L88">
        <f t="shared" si="28"/>
        <v>6.1490221398306559</v>
      </c>
      <c r="M88" s="20">
        <f t="shared" si="29"/>
        <v>9.8921588502515732E-5</v>
      </c>
      <c r="O88" s="2">
        <v>0.74189013000000004</v>
      </c>
      <c r="P88">
        <v>264.53815700000001</v>
      </c>
      <c r="Q88">
        <f t="shared" si="30"/>
        <v>262.73302274674495</v>
      </c>
      <c r="R88">
        <f t="shared" si="31"/>
        <v>3.2585096722747107</v>
      </c>
      <c r="S88" s="20">
        <f t="shared" si="32"/>
        <v>4.6563151572477837E-5</v>
      </c>
      <c r="U88" s="2">
        <v>0.74266538000000004</v>
      </c>
      <c r="V88">
        <v>280.38138700000002</v>
      </c>
      <c r="W88">
        <f t="shared" si="33"/>
        <v>281.53366148620637</v>
      </c>
      <c r="X88">
        <f t="shared" si="34"/>
        <v>1.3277364915621122</v>
      </c>
      <c r="Y88" s="20">
        <f t="shared" si="35"/>
        <v>1.6889373188421779E-5</v>
      </c>
      <c r="AA88" s="2">
        <v>0.74211172000000003</v>
      </c>
      <c r="AB88">
        <v>303.68565699999999</v>
      </c>
      <c r="AC88">
        <f t="shared" si="36"/>
        <v>304.9984633195474</v>
      </c>
      <c r="AD88">
        <f t="shared" si="37"/>
        <v>1.7234604326436047</v>
      </c>
      <c r="AE88" s="20">
        <f t="shared" si="38"/>
        <v>1.8687566698517142E-5</v>
      </c>
      <c r="AG88" s="2">
        <v>0.73360652000000004</v>
      </c>
      <c r="AH88">
        <v>327.29525599999999</v>
      </c>
      <c r="AI88">
        <f t="shared" si="39"/>
        <v>328.71104165209442</v>
      </c>
      <c r="AJ88">
        <f t="shared" si="40"/>
        <v>2.0044490126764445</v>
      </c>
      <c r="AK88" s="20">
        <f t="shared" si="41"/>
        <v>1.8711801109725219E-5</v>
      </c>
      <c r="AM88" s="2">
        <v>0.73260612000000003</v>
      </c>
      <c r="AN88">
        <v>361.73952300000002</v>
      </c>
      <c r="AO88">
        <f t="shared" si="42"/>
        <v>361.60322209621103</v>
      </c>
      <c r="AP88">
        <f t="shared" si="43"/>
        <v>1.8577936373696164E-2</v>
      </c>
      <c r="AQ88" s="20">
        <f t="shared" si="44"/>
        <v>1.4197293089082593E-7</v>
      </c>
      <c r="AS88" s="2">
        <v>0.71915794</v>
      </c>
      <c r="AT88">
        <v>396.81969299999997</v>
      </c>
      <c r="AU88">
        <f t="shared" si="45"/>
        <v>406.52084231718169</v>
      </c>
      <c r="AV88">
        <f t="shared" si="46"/>
        <v>94.112298074255278</v>
      </c>
      <c r="AW88" s="20">
        <f t="shared" si="47"/>
        <v>5.9766791889428322E-4</v>
      </c>
    </row>
    <row r="89" spans="3:49" x14ac:dyDescent="0.25">
      <c r="C89" s="2">
        <v>0.74542918000000002</v>
      </c>
      <c r="D89">
        <v>229.72734199999999</v>
      </c>
      <c r="E89">
        <f t="shared" si="24"/>
        <v>226.56471748752216</v>
      </c>
      <c r="F89">
        <f t="shared" si="25"/>
        <v>10.002193806925655</v>
      </c>
      <c r="G89" s="20">
        <f t="shared" si="26"/>
        <v>1.8952647704645488E-4</v>
      </c>
      <c r="I89" s="2">
        <v>0.74557941999999999</v>
      </c>
      <c r="J89">
        <v>250.16299900000001</v>
      </c>
      <c r="K89">
        <f t="shared" si="27"/>
        <v>248.21285899638224</v>
      </c>
      <c r="L89">
        <f t="shared" si="28"/>
        <v>3.8030460337103378</v>
      </c>
      <c r="M89" s="20">
        <f t="shared" si="29"/>
        <v>6.0769467806474636E-5</v>
      </c>
      <c r="O89" s="2">
        <v>0.74566555999999995</v>
      </c>
      <c r="P89">
        <v>265.380944</v>
      </c>
      <c r="Q89">
        <f t="shared" si="30"/>
        <v>263.91130355718627</v>
      </c>
      <c r="R89">
        <f t="shared" si="31"/>
        <v>2.159843031153728</v>
      </c>
      <c r="S89" s="20">
        <f t="shared" si="32"/>
        <v>3.0667806915810153E-5</v>
      </c>
      <c r="U89" s="2">
        <v>0.74644222999999998</v>
      </c>
      <c r="V89">
        <v>281.47441800000001</v>
      </c>
      <c r="W89">
        <f t="shared" si="33"/>
        <v>282.47282054639493</v>
      </c>
      <c r="X89">
        <f t="shared" si="34"/>
        <v>0.99680764464784799</v>
      </c>
      <c r="Y89" s="20">
        <f t="shared" si="35"/>
        <v>1.2581531241304274E-5</v>
      </c>
      <c r="AA89" s="2">
        <v>0.74551239000000002</v>
      </c>
      <c r="AB89">
        <v>304.98829899999998</v>
      </c>
      <c r="AC89">
        <f t="shared" si="36"/>
        <v>306.12604186196307</v>
      </c>
      <c r="AD89">
        <f t="shared" si="37"/>
        <v>1.2944588199479641</v>
      </c>
      <c r="AE89" s="20">
        <f t="shared" si="38"/>
        <v>1.3916239147867227E-5</v>
      </c>
      <c r="AG89" s="2">
        <v>0.73591706000000001</v>
      </c>
      <c r="AH89">
        <v>328.35012499999999</v>
      </c>
      <c r="AI89">
        <f t="shared" si="39"/>
        <v>329.58298737490441</v>
      </c>
      <c r="AJ89">
        <f t="shared" si="40"/>
        <v>1.519949635454952</v>
      </c>
      <c r="AK89" s="20">
        <f t="shared" si="41"/>
        <v>1.4097912983129765E-5</v>
      </c>
      <c r="AM89" s="2">
        <v>0.73525375000000004</v>
      </c>
      <c r="AN89">
        <v>363.33797600000003</v>
      </c>
      <c r="AO89">
        <f t="shared" si="42"/>
        <v>363.41191825985129</v>
      </c>
      <c r="AP89">
        <f t="shared" si="43"/>
        <v>5.4674577919119486E-3</v>
      </c>
      <c r="AQ89" s="20">
        <f t="shared" si="44"/>
        <v>4.1415590115271496E-8</v>
      </c>
    </row>
    <row r="90" spans="3:49" x14ac:dyDescent="0.25">
      <c r="C90" s="2">
        <v>0.74882702000000001</v>
      </c>
      <c r="D90">
        <v>230.52949599999999</v>
      </c>
      <c r="E90">
        <f t="shared" si="24"/>
        <v>228.52672845198566</v>
      </c>
      <c r="F90">
        <f t="shared" si="25"/>
        <v>4.0110778513793433</v>
      </c>
      <c r="G90" s="20">
        <f t="shared" si="26"/>
        <v>7.5475863390208061E-5</v>
      </c>
      <c r="I90" s="2">
        <v>0.74935569999999996</v>
      </c>
      <c r="J90">
        <v>251.15436800000001</v>
      </c>
      <c r="K90">
        <f t="shared" si="27"/>
        <v>249.76953062508426</v>
      </c>
      <c r="L90">
        <f t="shared" si="28"/>
        <v>1.9177745549635383</v>
      </c>
      <c r="M90" s="20">
        <f t="shared" si="29"/>
        <v>3.0402974885637472E-5</v>
      </c>
      <c r="O90" s="2">
        <v>0.74944153000000002</v>
      </c>
      <c r="P90">
        <v>266.31757299999998</v>
      </c>
      <c r="Q90">
        <f t="shared" si="30"/>
        <v>265.23800979423265</v>
      </c>
      <c r="R90">
        <f t="shared" si="31"/>
        <v>1.165456715246632</v>
      </c>
      <c r="S90" s="20">
        <f t="shared" si="32"/>
        <v>1.6432229802636147E-5</v>
      </c>
      <c r="U90" s="2">
        <v>0.75022036999999997</v>
      </c>
      <c r="V90">
        <v>282.79423300000002</v>
      </c>
      <c r="W90">
        <f t="shared" si="33"/>
        <v>283.50493756391091</v>
      </c>
      <c r="X90">
        <f t="shared" si="34"/>
        <v>0.50510097716377489</v>
      </c>
      <c r="Y90" s="20">
        <f t="shared" si="35"/>
        <v>6.315927139256841E-6</v>
      </c>
      <c r="AA90" s="2">
        <v>0.74891359999999996</v>
      </c>
      <c r="AB90">
        <v>306.38478300000003</v>
      </c>
      <c r="AC90">
        <f t="shared" si="36"/>
        <v>307.35144902845974</v>
      </c>
      <c r="AD90">
        <f t="shared" si="37"/>
        <v>0.93444321057807433</v>
      </c>
      <c r="AE90" s="20">
        <f t="shared" si="38"/>
        <v>9.9544788801224545E-6</v>
      </c>
      <c r="AG90" s="2">
        <v>0.73856350999999998</v>
      </c>
      <c r="AH90">
        <v>329.73914600000001</v>
      </c>
      <c r="AI90">
        <f t="shared" si="39"/>
        <v>330.64135665103839</v>
      </c>
      <c r="AJ90">
        <f t="shared" si="40"/>
        <v>0.81398405884711156</v>
      </c>
      <c r="AK90" s="20">
        <f t="shared" si="41"/>
        <v>7.4864319633765231E-6</v>
      </c>
      <c r="AM90" s="2">
        <v>0.73776423000000002</v>
      </c>
      <c r="AN90">
        <v>364.87686500000001</v>
      </c>
      <c r="AO90">
        <f t="shared" si="42"/>
        <v>365.23989969307036</v>
      </c>
      <c r="AP90">
        <f t="shared" si="43"/>
        <v>0.13179418837268086</v>
      </c>
      <c r="AQ90" s="20">
        <f t="shared" si="44"/>
        <v>9.8992799065378909E-7</v>
      </c>
    </row>
    <row r="91" spans="3:49" x14ac:dyDescent="0.25">
      <c r="C91" s="2">
        <v>0.75184799999999996</v>
      </c>
      <c r="D91">
        <v>231.41785100000001</v>
      </c>
      <c r="E91">
        <f t="shared" si="24"/>
        <v>230.45853665730934</v>
      </c>
      <c r="F91">
        <f t="shared" si="25"/>
        <v>0.92028400809204169</v>
      </c>
      <c r="G91" s="20">
        <f t="shared" si="26"/>
        <v>1.7184154261286454E-5</v>
      </c>
      <c r="I91" s="2">
        <v>0.75313193</v>
      </c>
      <c r="J91">
        <v>252.13791699999999</v>
      </c>
      <c r="K91">
        <f t="shared" si="27"/>
        <v>251.52949207953606</v>
      </c>
      <c r="L91">
        <f t="shared" si="28"/>
        <v>0.37018088384154202</v>
      </c>
      <c r="M91" s="20">
        <f t="shared" si="29"/>
        <v>5.8228776750845832E-6</v>
      </c>
      <c r="O91" s="2">
        <v>0.75321806999999996</v>
      </c>
      <c r="P91">
        <v>267.355863</v>
      </c>
      <c r="Q91">
        <f t="shared" si="30"/>
        <v>266.73040961368559</v>
      </c>
      <c r="R91">
        <f t="shared" si="31"/>
        <v>0.391191938452156</v>
      </c>
      <c r="S91" s="20">
        <f t="shared" si="32"/>
        <v>5.4728112675224794E-6</v>
      </c>
      <c r="U91" s="2">
        <v>0.75399881000000002</v>
      </c>
      <c r="V91">
        <v>284.16878800000001</v>
      </c>
      <c r="W91">
        <f t="shared" si="33"/>
        <v>284.64290379152141</v>
      </c>
      <c r="X91">
        <f t="shared" si="34"/>
        <v>0.22478578376996261</v>
      </c>
      <c r="Y91" s="20">
        <f t="shared" si="35"/>
        <v>2.7836593760106296E-6</v>
      </c>
      <c r="AA91" s="2">
        <v>0.75214338000000003</v>
      </c>
      <c r="AB91">
        <v>307.773527</v>
      </c>
      <c r="AC91">
        <f t="shared" si="36"/>
        <v>308.61545205065624</v>
      </c>
      <c r="AD91">
        <f t="shared" si="37"/>
        <v>0.70883779092251809</v>
      </c>
      <c r="AE91" s="20">
        <f t="shared" si="38"/>
        <v>7.4831481005182359E-6</v>
      </c>
      <c r="AG91" s="2">
        <v>0.74121044999999997</v>
      </c>
      <c r="AH91">
        <v>331.21418799999998</v>
      </c>
      <c r="AI91">
        <f t="shared" si="39"/>
        <v>331.76871942387265</v>
      </c>
      <c r="AJ91">
        <f t="shared" si="40"/>
        <v>0.30750510006225595</v>
      </c>
      <c r="AK91" s="20">
        <f t="shared" si="41"/>
        <v>2.8030733273302914E-6</v>
      </c>
      <c r="AM91" s="2">
        <v>0.74010456000000002</v>
      </c>
      <c r="AN91">
        <v>366.636754</v>
      </c>
      <c r="AO91">
        <f t="shared" si="42"/>
        <v>367.04885969514419</v>
      </c>
      <c r="AP91">
        <f t="shared" si="43"/>
        <v>0.16983110397027729</v>
      </c>
      <c r="AQ91" s="20">
        <f t="shared" si="44"/>
        <v>1.2634126884624716E-6</v>
      </c>
    </row>
    <row r="92" spans="3:49" x14ac:dyDescent="0.25">
      <c r="C92" s="2">
        <v>0.75486955</v>
      </c>
      <c r="D92">
        <v>232.40786700000001</v>
      </c>
      <c r="E92">
        <f t="shared" si="24"/>
        <v>232.5797496852619</v>
      </c>
      <c r="F92">
        <f t="shared" si="25"/>
        <v>2.9543657492838545E-2</v>
      </c>
      <c r="G92" s="20">
        <f t="shared" si="26"/>
        <v>5.4696887049080028E-7</v>
      </c>
      <c r="I92" s="2">
        <v>0.75690842000000003</v>
      </c>
      <c r="J92">
        <v>253.168387</v>
      </c>
      <c r="K92">
        <f t="shared" si="27"/>
        <v>253.51321678777043</v>
      </c>
      <c r="L92">
        <f t="shared" si="28"/>
        <v>0.11890758253380412</v>
      </c>
      <c r="M92" s="20">
        <f t="shared" si="29"/>
        <v>1.8551994227335749E-6</v>
      </c>
      <c r="O92" s="2">
        <v>0.75699470000000002</v>
      </c>
      <c r="P92">
        <v>268.40979299999998</v>
      </c>
      <c r="Q92">
        <f t="shared" si="30"/>
        <v>268.40657292606704</v>
      </c>
      <c r="R92">
        <f t="shared" si="31"/>
        <v>1.0368876133579614E-5</v>
      </c>
      <c r="S92" s="20">
        <f t="shared" si="32"/>
        <v>1.4392458046333621E-10</v>
      </c>
      <c r="U92" s="2">
        <v>0.75777839999999996</v>
      </c>
      <c r="V92">
        <v>285.746666</v>
      </c>
      <c r="W92">
        <f t="shared" si="33"/>
        <v>285.90118625843991</v>
      </c>
      <c r="X92">
        <f t="shared" si="34"/>
        <v>2.3876510268334147E-2</v>
      </c>
      <c r="Y92" s="20">
        <f t="shared" si="35"/>
        <v>2.9242096631019731E-7</v>
      </c>
      <c r="AA92" s="2">
        <v>0.75482393000000003</v>
      </c>
      <c r="AB92">
        <v>309.07934499999999</v>
      </c>
      <c r="AC92">
        <f t="shared" si="36"/>
        <v>309.74599261774523</v>
      </c>
      <c r="AD92">
        <f t="shared" si="37"/>
        <v>0.4444190462454049</v>
      </c>
      <c r="AE92" s="20">
        <f t="shared" si="38"/>
        <v>4.6521391516324E-6</v>
      </c>
      <c r="AG92" s="2">
        <v>0.74385710999999999</v>
      </c>
      <c r="AH92">
        <v>332.64059800000001</v>
      </c>
      <c r="AI92">
        <f t="shared" si="39"/>
        <v>332.97030367357218</v>
      </c>
      <c r="AJ92">
        <f t="shared" si="40"/>
        <v>0.10870583118567434</v>
      </c>
      <c r="AK92" s="20">
        <f t="shared" si="41"/>
        <v>9.8243162821633525E-7</v>
      </c>
      <c r="AM92" s="2">
        <v>0.74206649000000002</v>
      </c>
      <c r="AN92">
        <v>368.21158300000002</v>
      </c>
      <c r="AO92">
        <f t="shared" si="42"/>
        <v>368.64736250469525</v>
      </c>
      <c r="AP92">
        <f t="shared" si="43"/>
        <v>0.18990377671242287</v>
      </c>
      <c r="AQ92" s="20">
        <f t="shared" si="44"/>
        <v>1.4006792968818937E-6</v>
      </c>
    </row>
    <row r="93" spans="3:49" x14ac:dyDescent="0.25">
      <c r="C93" s="2">
        <v>0.75789099999999998</v>
      </c>
      <c r="D93">
        <v>233.38053199999999</v>
      </c>
      <c r="E93">
        <f t="shared" si="24"/>
        <v>234.90244512154283</v>
      </c>
      <c r="F93">
        <f t="shared" si="25"/>
        <v>2.3162195495242641</v>
      </c>
      <c r="G93" s="20">
        <f t="shared" si="26"/>
        <v>4.2525602154850224E-5</v>
      </c>
      <c r="I93" s="2">
        <v>0.76106351999999999</v>
      </c>
      <c r="J93">
        <v>254.417642</v>
      </c>
      <c r="K93">
        <f t="shared" si="27"/>
        <v>255.97971689200952</v>
      </c>
      <c r="L93">
        <f t="shared" si="28"/>
        <v>2.4400779682465523</v>
      </c>
      <c r="M93" s="20">
        <f t="shared" si="29"/>
        <v>3.7697214201589248E-5</v>
      </c>
      <c r="O93" s="2">
        <v>0.76077198999999995</v>
      </c>
      <c r="P93">
        <v>269.58102500000001</v>
      </c>
      <c r="Q93">
        <f t="shared" si="30"/>
        <v>270.28605479784756</v>
      </c>
      <c r="R93">
        <f t="shared" si="31"/>
        <v>0.49706701585294899</v>
      </c>
      <c r="S93" s="20">
        <f t="shared" si="32"/>
        <v>6.8396882130731517E-6</v>
      </c>
      <c r="U93" s="2">
        <v>0.76138731999999998</v>
      </c>
      <c r="V93">
        <v>287.45131099999998</v>
      </c>
      <c r="W93">
        <f t="shared" si="33"/>
        <v>287.22859140123285</v>
      </c>
      <c r="X93">
        <f t="shared" si="34"/>
        <v>4.9604019674990479E-2</v>
      </c>
      <c r="Y93" s="20">
        <f t="shared" si="35"/>
        <v>6.0032756297742967E-7</v>
      </c>
      <c r="AA93" s="2">
        <v>0.75690619999999997</v>
      </c>
      <c r="AB93">
        <v>310.23876999999999</v>
      </c>
      <c r="AC93">
        <f t="shared" si="36"/>
        <v>310.67929838938039</v>
      </c>
      <c r="AD93">
        <f t="shared" si="37"/>
        <v>0.19406526185009279</v>
      </c>
      <c r="AE93" s="20">
        <f t="shared" si="38"/>
        <v>2.0163023801922238E-6</v>
      </c>
      <c r="AG93" s="2">
        <v>0.74616024000000003</v>
      </c>
      <c r="AH93">
        <v>333.93512500000003</v>
      </c>
      <c r="AI93">
        <f t="shared" si="39"/>
        <v>334.08092543420275</v>
      </c>
      <c r="AJ93">
        <f t="shared" si="40"/>
        <v>2.1257766613703606E-2</v>
      </c>
      <c r="AK93" s="20">
        <f t="shared" si="41"/>
        <v>1.9063095745518249E-7</v>
      </c>
      <c r="AM93" s="2">
        <v>0.74417259999999996</v>
      </c>
      <c r="AN93">
        <v>370.06772899999999</v>
      </c>
      <c r="AO93">
        <f t="shared" si="42"/>
        <v>370.45057687820145</v>
      </c>
      <c r="AP93">
        <f t="shared" si="43"/>
        <v>0.14657249784335991</v>
      </c>
      <c r="AQ93" s="20">
        <f t="shared" si="44"/>
        <v>1.0702618844859527E-6</v>
      </c>
    </row>
    <row r="94" spans="3:49" x14ac:dyDescent="0.25">
      <c r="C94" s="2">
        <v>0.76053490999999995</v>
      </c>
      <c r="D94">
        <v>234.32038499999999</v>
      </c>
      <c r="E94">
        <f t="shared" si="24"/>
        <v>237.11039915754949</v>
      </c>
      <c r="F94">
        <f t="shared" si="25"/>
        <v>7.7841789993266852</v>
      </c>
      <c r="G94" s="20">
        <f t="shared" si="26"/>
        <v>1.417727193328686E-4</v>
      </c>
      <c r="I94" s="2">
        <v>0.76446367000000004</v>
      </c>
      <c r="J94">
        <v>255.628153</v>
      </c>
      <c r="K94">
        <f t="shared" si="27"/>
        <v>258.23951085108683</v>
      </c>
      <c r="L94">
        <f t="shared" si="28"/>
        <v>6.8191898264328605</v>
      </c>
      <c r="M94" s="20">
        <f t="shared" si="29"/>
        <v>1.0435551745082744E-4</v>
      </c>
      <c r="O94" s="2">
        <v>0.76454964000000003</v>
      </c>
      <c r="P94">
        <v>270.814818</v>
      </c>
      <c r="Q94">
        <f t="shared" si="30"/>
        <v>272.38906990581859</v>
      </c>
      <c r="R94">
        <f t="shared" si="31"/>
        <v>2.4782690629734465</v>
      </c>
      <c r="S94" s="20">
        <f t="shared" si="32"/>
        <v>3.379119948072657E-5</v>
      </c>
      <c r="U94" s="2">
        <v>0.76482585000000003</v>
      </c>
      <c r="V94">
        <v>289.33355399999999</v>
      </c>
      <c r="W94">
        <f t="shared" si="33"/>
        <v>288.6208992310037</v>
      </c>
      <c r="X94">
        <f t="shared" si="34"/>
        <v>0.50787681977315213</v>
      </c>
      <c r="Y94" s="20">
        <f t="shared" si="35"/>
        <v>6.066815505979624E-6</v>
      </c>
      <c r="AA94" s="2">
        <v>0.75917785000000004</v>
      </c>
      <c r="AB94">
        <v>311.56345199999998</v>
      </c>
      <c r="AC94">
        <f t="shared" si="36"/>
        <v>311.75617292047332</v>
      </c>
      <c r="AD94">
        <f t="shared" si="37"/>
        <v>3.7141353188089303E-2</v>
      </c>
      <c r="AE94" s="20">
        <f t="shared" si="38"/>
        <v>3.8261739322769091E-7</v>
      </c>
      <c r="AG94" s="2">
        <v>0.74829321999999998</v>
      </c>
      <c r="AH94">
        <v>335.45066800000001</v>
      </c>
      <c r="AI94">
        <f t="shared" si="39"/>
        <v>335.16707938338214</v>
      </c>
      <c r="AJ94">
        <f t="shared" si="40"/>
        <v>8.0422503475232998E-2</v>
      </c>
      <c r="AK94" s="20">
        <f t="shared" si="41"/>
        <v>7.1469421381736105E-7</v>
      </c>
      <c r="AM94" s="2">
        <v>0.74646696000000001</v>
      </c>
      <c r="AN94">
        <v>372.03745600000002</v>
      </c>
      <c r="AO94">
        <f t="shared" si="42"/>
        <v>372.52254734104827</v>
      </c>
      <c r="AP94">
        <f t="shared" si="43"/>
        <v>0.23531360915998595</v>
      </c>
      <c r="AQ94" s="20">
        <f t="shared" si="44"/>
        <v>1.7000970467799978E-6</v>
      </c>
    </row>
    <row r="95" spans="3:49" x14ac:dyDescent="0.25">
      <c r="C95" s="2">
        <v>0.76317944000000004</v>
      </c>
      <c r="D95">
        <v>235.369719</v>
      </c>
      <c r="E95">
        <f t="shared" si="24"/>
        <v>239.49204620701923</v>
      </c>
      <c r="F95">
        <f t="shared" si="25"/>
        <v>16.993581601730927</v>
      </c>
      <c r="G95" s="20">
        <f t="shared" si="26"/>
        <v>3.0674941531135994E-4</v>
      </c>
      <c r="I95" s="2">
        <v>0.76807015000000001</v>
      </c>
      <c r="J95">
        <v>256.90190999999999</v>
      </c>
      <c r="K95">
        <f t="shared" si="27"/>
        <v>260.89432444745069</v>
      </c>
      <c r="L95">
        <f t="shared" si="28"/>
        <v>15.93937312021307</v>
      </c>
      <c r="M95" s="20">
        <f t="shared" si="29"/>
        <v>2.4151080790302246E-4</v>
      </c>
      <c r="O95" s="2">
        <v>0.7681559</v>
      </c>
      <c r="P95">
        <v>272.05025599999999</v>
      </c>
      <c r="Q95">
        <f t="shared" si="30"/>
        <v>274.62464236657263</v>
      </c>
      <c r="R95">
        <f t="shared" si="31"/>
        <v>6.6274651643950762</v>
      </c>
      <c r="S95" s="20">
        <f t="shared" si="32"/>
        <v>8.9546615479960047E-5</v>
      </c>
      <c r="U95" s="2">
        <v>0.76792154000000001</v>
      </c>
      <c r="V95">
        <v>291.20520599999998</v>
      </c>
      <c r="W95">
        <f t="shared" si="33"/>
        <v>289.99174846292425</v>
      </c>
      <c r="X95">
        <f t="shared" si="34"/>
        <v>1.4724791942858872</v>
      </c>
      <c r="Y95" s="20">
        <f t="shared" si="35"/>
        <v>1.7364044792814354E-5</v>
      </c>
      <c r="AA95" s="2">
        <v>0.76129170000000002</v>
      </c>
      <c r="AB95">
        <v>312.79373099999998</v>
      </c>
      <c r="AC95">
        <f t="shared" si="36"/>
        <v>312.8165907887884</v>
      </c>
      <c r="AD95">
        <f t="shared" si="37"/>
        <v>5.225699434513295E-4</v>
      </c>
      <c r="AE95" s="20">
        <f t="shared" si="38"/>
        <v>5.3410709382920574E-9</v>
      </c>
      <c r="AG95" s="2">
        <v>0.75080294999999997</v>
      </c>
      <c r="AH95">
        <v>336.85692499999999</v>
      </c>
      <c r="AI95">
        <f t="shared" si="39"/>
        <v>336.5205443837549</v>
      </c>
      <c r="AJ95">
        <f t="shared" si="40"/>
        <v>0.11315191898542933</v>
      </c>
      <c r="AK95" s="20">
        <f t="shared" si="41"/>
        <v>9.9717404052465011E-7</v>
      </c>
      <c r="AM95" s="2">
        <v>0.74824193999999999</v>
      </c>
      <c r="AN95">
        <v>373.78930400000002</v>
      </c>
      <c r="AO95">
        <f t="shared" si="42"/>
        <v>374.20584125643597</v>
      </c>
      <c r="AP95">
        <f t="shared" si="43"/>
        <v>0.17350328599919557</v>
      </c>
      <c r="AQ95" s="20">
        <f t="shared" si="44"/>
        <v>1.24180660261595E-6</v>
      </c>
    </row>
    <row r="96" spans="3:49" x14ac:dyDescent="0.25">
      <c r="C96" s="2">
        <v>0.76592311999999996</v>
      </c>
      <c r="D96">
        <v>236.560258</v>
      </c>
      <c r="E96">
        <f t="shared" si="24"/>
        <v>242.15583976701168</v>
      </c>
      <c r="F96">
        <f t="shared" si="25"/>
        <v>31.310535311313554</v>
      </c>
      <c r="G96" s="20">
        <f t="shared" si="26"/>
        <v>5.5950880110937275E-4</v>
      </c>
      <c r="AA96" s="2">
        <v>0.76325270999999995</v>
      </c>
      <c r="AB96">
        <v>314.20741700000002</v>
      </c>
      <c r="AC96">
        <f t="shared" si="36"/>
        <v>313.85355231064648</v>
      </c>
      <c r="AD96">
        <f t="shared" si="37"/>
        <v>0.12522021837127939</v>
      </c>
      <c r="AE96" s="20">
        <f t="shared" si="38"/>
        <v>1.2683572384717464E-6</v>
      </c>
      <c r="AG96" s="2">
        <v>0.75293564000000002</v>
      </c>
      <c r="AH96">
        <v>338.32070800000002</v>
      </c>
      <c r="AI96">
        <f t="shared" si="39"/>
        <v>337.73870603797326</v>
      </c>
      <c r="AJ96">
        <f t="shared" si="40"/>
        <v>0.33872628380300496</v>
      </c>
      <c r="AK96" s="20">
        <f t="shared" si="41"/>
        <v>2.9593186798077051E-6</v>
      </c>
      <c r="AM96" s="2">
        <v>0.74993865000000004</v>
      </c>
      <c r="AN96">
        <v>375.561961</v>
      </c>
      <c r="AO96">
        <f t="shared" si="42"/>
        <v>375.88308874474109</v>
      </c>
      <c r="AP96">
        <f t="shared" si="43"/>
        <v>0.10312302844249913</v>
      </c>
      <c r="AQ96" s="20">
        <f t="shared" si="44"/>
        <v>7.3112639404813233E-7</v>
      </c>
    </row>
    <row r="97" spans="3:43" x14ac:dyDescent="0.25">
      <c r="C97" s="2">
        <v>0.76894947999999996</v>
      </c>
      <c r="D97">
        <v>237.88458299999999</v>
      </c>
      <c r="E97">
        <f t="shared" si="24"/>
        <v>245.33433117143656</v>
      </c>
      <c r="F97">
        <f t="shared" si="25"/>
        <v>55.498747817822483</v>
      </c>
      <c r="G97" s="20">
        <f t="shared" si="26"/>
        <v>9.8073255280185204E-4</v>
      </c>
      <c r="AA97" s="2">
        <v>0.76545569999999996</v>
      </c>
      <c r="AB97">
        <v>315.87565899999998</v>
      </c>
      <c r="AC97">
        <f t="shared" si="36"/>
        <v>315.08298539456001</v>
      </c>
      <c r="AD97">
        <f t="shared" si="37"/>
        <v>0.62833144476120528</v>
      </c>
      <c r="AE97" s="20">
        <f t="shared" si="38"/>
        <v>6.2973302929299422E-6</v>
      </c>
      <c r="AG97" s="2">
        <v>0.75506881000000003</v>
      </c>
      <c r="AH97">
        <v>339.86845499999998</v>
      </c>
      <c r="AI97">
        <f t="shared" si="39"/>
        <v>339.02337900806151</v>
      </c>
      <c r="AJ97">
        <f t="shared" si="40"/>
        <v>0.71415343215079286</v>
      </c>
      <c r="AK97" s="20">
        <f t="shared" si="41"/>
        <v>6.1825809752998522E-6</v>
      </c>
      <c r="AM97" s="2">
        <v>0.75161312999999996</v>
      </c>
      <c r="AN97">
        <v>377.45178399999998</v>
      </c>
      <c r="AO97">
        <f t="shared" si="42"/>
        <v>377.60601119271286</v>
      </c>
      <c r="AP97">
        <f t="shared" si="43"/>
        <v>2.3786026972096096E-2</v>
      </c>
      <c r="AQ97" s="20">
        <f t="shared" si="44"/>
        <v>1.669548125317972E-7</v>
      </c>
    </row>
    <row r="98" spans="3:43" x14ac:dyDescent="0.25">
      <c r="AA98" s="2">
        <v>0.76748654999999999</v>
      </c>
      <c r="AB98">
        <v>317.41142400000001</v>
      </c>
      <c r="AC98">
        <f t="shared" si="36"/>
        <v>316.28008741843155</v>
      </c>
      <c r="AD98">
        <f t="shared" si="37"/>
        <v>1.2799224607950133</v>
      </c>
      <c r="AE98" s="20">
        <f t="shared" si="38"/>
        <v>1.2703943496365901E-5</v>
      </c>
      <c r="AG98" s="2">
        <v>0.75706479999999998</v>
      </c>
      <c r="AH98">
        <v>341.354286</v>
      </c>
      <c r="AI98">
        <f t="shared" si="39"/>
        <v>340.28863486613034</v>
      </c>
      <c r="AJ98">
        <f t="shared" si="40"/>
        <v>1.1356123391177018</v>
      </c>
      <c r="AK98" s="20">
        <f t="shared" si="41"/>
        <v>9.7458423616736078E-6</v>
      </c>
      <c r="AM98" s="2">
        <v>0.75316698000000004</v>
      </c>
      <c r="AN98">
        <v>379.44920500000001</v>
      </c>
      <c r="AO98">
        <f t="shared" si="42"/>
        <v>379.26693184898687</v>
      </c>
      <c r="AP98">
        <f t="shared" si="43"/>
        <v>3.3223501580257039E-2</v>
      </c>
      <c r="AQ98" s="20">
        <f t="shared" si="44"/>
        <v>2.3074808653178668E-7</v>
      </c>
    </row>
    <row r="99" spans="3:43" x14ac:dyDescent="0.25">
      <c r="AA99" s="2">
        <v>0.76903725999999994</v>
      </c>
      <c r="AB99">
        <v>318.853994</v>
      </c>
      <c r="AC99">
        <f t="shared" si="36"/>
        <v>317.23736001409043</v>
      </c>
      <c r="AD99">
        <f>(AC99-AB99)^2</f>
        <v>2.6135054443978731</v>
      </c>
      <c r="AE99" s="20">
        <f t="shared" si="38"/>
        <v>2.5706306795986423E-5</v>
      </c>
      <c r="AG99" s="2">
        <v>0.75892537999999998</v>
      </c>
      <c r="AH99">
        <v>343.08817199999999</v>
      </c>
      <c r="AI99">
        <f t="shared" si="39"/>
        <v>341.52582280328284</v>
      </c>
      <c r="AJ99">
        <f t="shared" si="40"/>
        <v>2.4409350124827247</v>
      </c>
      <c r="AK99" s="20">
        <f t="shared" si="41"/>
        <v>2.0736942572609437E-5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36CC0-DB99-D845-832F-CE6FC893AE59}">
  <dimension ref="A1:G25"/>
  <sheetViews>
    <sheetView workbookViewId="0">
      <selection activeCell="A26" sqref="A26"/>
    </sheetView>
  </sheetViews>
  <sheetFormatPr baseColWidth="10" defaultRowHeight="15.75" x14ac:dyDescent="0.25"/>
  <sheetData>
    <row r="1" spans="1:7" x14ac:dyDescent="0.25">
      <c r="A1" s="21" t="s">
        <v>138</v>
      </c>
      <c r="B1" s="21"/>
      <c r="C1" s="22"/>
      <c r="D1" s="22"/>
      <c r="E1" s="22"/>
      <c r="F1" s="22"/>
      <c r="G1" s="22"/>
    </row>
    <row r="2" spans="1:7" x14ac:dyDescent="0.25">
      <c r="A2" s="21" t="s">
        <v>139</v>
      </c>
      <c r="B2" s="22"/>
      <c r="C2" s="22"/>
      <c r="D2" s="22"/>
      <c r="E2" s="22"/>
      <c r="F2" s="22"/>
      <c r="G2" s="22"/>
    </row>
    <row r="3" spans="1:7" x14ac:dyDescent="0.25">
      <c r="A3" s="22"/>
      <c r="B3" s="22"/>
      <c r="C3" s="22"/>
      <c r="D3" s="22"/>
      <c r="E3" s="22"/>
      <c r="F3" s="22"/>
      <c r="G3" s="22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2"/>
      <c r="B5" s="22"/>
      <c r="C5" s="22"/>
      <c r="D5" s="22"/>
      <c r="E5" s="22"/>
      <c r="F5" s="22"/>
      <c r="G5" s="22"/>
    </row>
    <row r="6" spans="1:7" x14ac:dyDescent="0.25">
      <c r="A6" s="22"/>
      <c r="B6" s="22"/>
      <c r="C6" s="22"/>
      <c r="D6" s="22"/>
      <c r="E6" s="22"/>
      <c r="F6" s="22"/>
      <c r="G6" s="22"/>
    </row>
    <row r="7" spans="1:7" x14ac:dyDescent="0.25">
      <c r="A7" s="22"/>
      <c r="B7" s="22"/>
      <c r="C7" s="22"/>
      <c r="D7" s="22"/>
      <c r="E7" s="22"/>
      <c r="F7" s="22"/>
      <c r="G7" s="22"/>
    </row>
    <row r="8" spans="1:7" x14ac:dyDescent="0.25">
      <c r="A8" s="22"/>
      <c r="B8" s="22"/>
      <c r="C8" s="22"/>
      <c r="D8" s="22"/>
      <c r="E8" s="22"/>
      <c r="F8" s="22"/>
      <c r="G8" s="22"/>
    </row>
    <row r="9" spans="1:7" x14ac:dyDescent="0.25">
      <c r="A9" s="22" t="s">
        <v>140</v>
      </c>
      <c r="B9" s="22"/>
      <c r="C9" s="22"/>
      <c r="D9" s="22"/>
      <c r="E9" s="22"/>
      <c r="F9" s="22"/>
      <c r="G9" s="22"/>
    </row>
    <row r="10" spans="1:7" x14ac:dyDescent="0.25">
      <c r="A10" s="38" t="s">
        <v>152</v>
      </c>
      <c r="B10" s="23"/>
      <c r="C10" s="23"/>
      <c r="D10" s="23"/>
      <c r="E10" s="23"/>
      <c r="F10" s="23"/>
      <c r="G10" s="23"/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x14ac:dyDescent="0.25">
      <c r="A12" s="22" t="s">
        <v>141</v>
      </c>
      <c r="B12" s="22"/>
      <c r="C12" s="22"/>
      <c r="D12" s="22"/>
      <c r="E12" s="22"/>
      <c r="F12" s="22"/>
      <c r="G12" s="22"/>
    </row>
    <row r="13" spans="1:7" x14ac:dyDescent="0.25">
      <c r="A13" s="22" t="s">
        <v>142</v>
      </c>
      <c r="B13" s="22"/>
      <c r="C13" s="22"/>
      <c r="D13" s="22"/>
      <c r="E13" s="22"/>
      <c r="F13" s="22"/>
      <c r="G13" s="22"/>
    </row>
    <row r="14" spans="1:7" x14ac:dyDescent="0.25">
      <c r="A14" s="22" t="s">
        <v>143</v>
      </c>
      <c r="B14" s="22"/>
      <c r="C14" s="22"/>
      <c r="D14" s="22"/>
      <c r="E14" s="22"/>
      <c r="F14" s="22"/>
      <c r="G14" s="22"/>
    </row>
    <row r="15" spans="1:7" x14ac:dyDescent="0.25">
      <c r="A15" s="22"/>
      <c r="B15" s="22"/>
      <c r="C15" s="22"/>
      <c r="D15" s="22"/>
      <c r="E15" s="22"/>
      <c r="F15" s="22"/>
      <c r="G15" s="22"/>
    </row>
    <row r="16" spans="1:7" x14ac:dyDescent="0.25">
      <c r="A16" s="22" t="s">
        <v>144</v>
      </c>
      <c r="B16" s="22"/>
      <c r="C16" s="22"/>
      <c r="D16" s="22"/>
      <c r="E16" s="22"/>
      <c r="F16" s="22"/>
      <c r="G16" s="22"/>
    </row>
    <row r="17" spans="1:7" x14ac:dyDescent="0.25">
      <c r="A17" s="22" t="s">
        <v>145</v>
      </c>
      <c r="B17" s="22"/>
      <c r="C17" s="22"/>
      <c r="D17" s="22"/>
      <c r="E17" s="22"/>
      <c r="F17" s="22"/>
      <c r="G17" s="22"/>
    </row>
    <row r="18" spans="1:7" x14ac:dyDescent="0.25">
      <c r="A18" s="22" t="s">
        <v>146</v>
      </c>
      <c r="B18" s="22"/>
      <c r="C18" s="22"/>
      <c r="D18" s="22"/>
      <c r="E18" s="22"/>
      <c r="F18" s="22"/>
      <c r="G18" s="22"/>
    </row>
    <row r="19" spans="1:7" x14ac:dyDescent="0.25">
      <c r="A19" s="22" t="s">
        <v>147</v>
      </c>
      <c r="B19" s="22"/>
      <c r="C19" s="22"/>
      <c r="D19" s="22"/>
      <c r="E19" s="22"/>
      <c r="F19" s="22"/>
      <c r="G19" s="22"/>
    </row>
    <row r="20" spans="1:7" x14ac:dyDescent="0.25">
      <c r="A20" s="22"/>
      <c r="B20" s="22"/>
      <c r="C20" s="22"/>
      <c r="D20" s="22"/>
      <c r="E20" s="22"/>
      <c r="F20" s="22"/>
      <c r="G20" s="22"/>
    </row>
    <row r="21" spans="1:7" x14ac:dyDescent="0.25">
      <c r="A21" s="25" t="s">
        <v>148</v>
      </c>
      <c r="B21" s="24"/>
      <c r="C21" s="24"/>
      <c r="D21" s="22"/>
      <c r="E21" s="22"/>
      <c r="F21" s="22"/>
      <c r="G21" s="22"/>
    </row>
    <row r="22" spans="1:7" x14ac:dyDescent="0.25">
      <c r="A22" s="22"/>
      <c r="B22" s="22"/>
      <c r="C22" s="22"/>
      <c r="D22" s="22"/>
      <c r="E22" s="22"/>
      <c r="F22" s="22"/>
      <c r="G22" s="22"/>
    </row>
    <row r="23" spans="1:7" x14ac:dyDescent="0.25">
      <c r="A23" s="22" t="s">
        <v>149</v>
      </c>
      <c r="B23" s="22"/>
      <c r="C23" s="22"/>
      <c r="D23" s="22"/>
      <c r="E23" s="22"/>
      <c r="F23" s="22"/>
      <c r="G23" s="22"/>
    </row>
    <row r="24" spans="1:7" x14ac:dyDescent="0.25">
      <c r="A24" s="25" t="s">
        <v>150</v>
      </c>
      <c r="B24" s="26"/>
      <c r="C24" s="26"/>
      <c r="D24" s="22"/>
      <c r="E24" s="22"/>
      <c r="F24" s="22"/>
      <c r="G24" s="22"/>
    </row>
    <row r="25" spans="1:7" x14ac:dyDescent="0.25">
      <c r="A25" s="22"/>
      <c r="B25" s="22"/>
      <c r="C25" s="22"/>
      <c r="D25" s="22"/>
      <c r="E25" s="22"/>
      <c r="F25" s="22"/>
      <c r="G25" s="22"/>
    </row>
  </sheetData>
  <hyperlinks>
    <hyperlink ref="A21" r:id="rId1" xr:uid="{83B8B623-5AAF-D046-970A-B36E8843697F}"/>
    <hyperlink ref="A24" r:id="rId2" xr:uid="{02DCE436-F7D1-1F44-BB46-EC8E5C758B3C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706C4-B20C-5749-9360-874B55DD3AB1}">
  <dimension ref="A1:AP114"/>
  <sheetViews>
    <sheetView topLeftCell="G27" workbookViewId="0">
      <selection activeCell="X27" sqref="X27"/>
    </sheetView>
  </sheetViews>
  <sheetFormatPr baseColWidth="10" defaultRowHeight="15.75" x14ac:dyDescent="0.25"/>
  <cols>
    <col min="2" max="2" width="21.5" customWidth="1"/>
    <col min="3" max="3" width="11.125" style="2" bestFit="1" customWidth="1"/>
    <col min="4" max="4" width="11.125" bestFit="1" customWidth="1"/>
    <col min="6" max="7" width="16.625" customWidth="1"/>
    <col min="8" max="8" width="6.375" customWidth="1"/>
    <col min="9" max="9" width="10.875" style="2"/>
    <col min="10" max="10" width="11.125" bestFit="1" customWidth="1"/>
    <col min="11" max="11" width="12.125" bestFit="1" customWidth="1"/>
    <col min="12" max="13" width="16.625" customWidth="1"/>
    <col min="14" max="14" width="5.625" customWidth="1"/>
    <col min="15" max="15" width="10.875" style="2"/>
    <col min="18" max="19" width="16.625" customWidth="1"/>
  </cols>
  <sheetData>
    <row r="1" spans="1:42" x14ac:dyDescent="0.25">
      <c r="A1" t="s">
        <v>0</v>
      </c>
      <c r="B1" t="s">
        <v>47</v>
      </c>
      <c r="C1"/>
      <c r="D1">
        <v>0.3</v>
      </c>
      <c r="E1">
        <v>0.3</v>
      </c>
      <c r="F1">
        <f>_xlfn.XLOOKUP(D3+20,D3:D150,C3:C150,,-1,1)-X9</f>
        <v>0.78329216651585276</v>
      </c>
      <c r="I1">
        <v>0.1</v>
      </c>
      <c r="J1">
        <v>0.4</v>
      </c>
      <c r="K1">
        <v>0.3</v>
      </c>
      <c r="L1">
        <f>_xlfn.XLOOKUP(J3+20,J3:J150,I3:I150,,-1,1)-X10</f>
        <v>0.77873530401011115</v>
      </c>
      <c r="O1">
        <v>0.1</v>
      </c>
      <c r="P1">
        <v>0.5</v>
      </c>
      <c r="Q1">
        <v>0.3</v>
      </c>
      <c r="R1">
        <f>_xlfn.XLOOKUP(P3+20,P3:P150,O3:O150,,-1,1)-X11</f>
        <v>0.75716485562713831</v>
      </c>
      <c r="W1" t="s">
        <v>41</v>
      </c>
    </row>
    <row r="2" spans="1:42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W2" t="s">
        <v>32</v>
      </c>
    </row>
    <row r="3" spans="1:42" x14ac:dyDescent="0.25">
      <c r="C3" s="2">
        <v>0.60010322999999999</v>
      </c>
      <c r="D3">
        <v>189.936047</v>
      </c>
      <c r="E3">
        <f t="shared" ref="E3:E34" si="0">IF(C3&lt;F$1,$X$6+D$1^2*$X$5/((-$X$7*(C3/E$1-1)^$X$8+1)),$X$6+20*10^4*(C3-F$1)^4+D$1^2*$X$5/((-$X$7*(C3/E$1-1)^$X$8+1)))</f>
        <v>191.24907107121726</v>
      </c>
      <c r="F3">
        <f>(E3-D3)^2</f>
        <v>1.724032211595939</v>
      </c>
      <c r="G3" s="20">
        <f>((E3-D3)/D3)^2</f>
        <v>4.7789290808147344E-5</v>
      </c>
      <c r="I3" s="2">
        <v>0.60012105999999998</v>
      </c>
      <c r="J3">
        <v>225.687352</v>
      </c>
      <c r="K3">
        <f t="shared" ref="K3:K34" si="1">IF(I3&lt;L$1,$X$6+J$1^2*$X$5/((-$X$7*(I3/K$1-1)^$X$8+1)),$X$6+20*10^4*(I3-L$1)^4+J$1^2*$X$5/((-$X$7*(I3/K$1-1)^$X$8+1)))</f>
        <v>228.48127236111486</v>
      </c>
      <c r="L3">
        <f>(K3-J3)^2</f>
        <v>7.8059909842521735</v>
      </c>
      <c r="M3" s="20">
        <f>((K3-J3)/J3)^2</f>
        <v>1.5325462981406675E-4</v>
      </c>
      <c r="O3" s="2">
        <v>0.60059797999999998</v>
      </c>
      <c r="P3">
        <v>275.08282600000001</v>
      </c>
      <c r="Q3">
        <f t="shared" ref="Q3:Q34" si="2">IF(O3&lt;R$1,$X$6+P$1^2*$X$5/((-$X$7*(O3/Q$1-1)^$X$8+1)),$X$6+20*10^4*(O3-R$1)^4+P$1^2*$X$5/((-$X$7*(O3/Q$1-1)^$X$8+1)))</f>
        <v>276.35238474243238</v>
      </c>
      <c r="R3">
        <f>(Q3-P3)^2</f>
        <v>1.6117794004864512</v>
      </c>
      <c r="S3" s="20">
        <f>((Q3-P3)/P3)^2</f>
        <v>2.1299953056715714E-5</v>
      </c>
      <c r="W3" t="s">
        <v>33</v>
      </c>
      <c r="AI3" t="s">
        <v>69</v>
      </c>
      <c r="AJ3" s="11" t="s">
        <v>68</v>
      </c>
      <c r="AK3" s="12">
        <v>6.91</v>
      </c>
    </row>
    <row r="4" spans="1:42" x14ac:dyDescent="0.25">
      <c r="C4" s="2">
        <v>0.60288063000000003</v>
      </c>
      <c r="D4">
        <v>190.00293300000001</v>
      </c>
      <c r="E4">
        <f t="shared" si="0"/>
        <v>191.25158260069065</v>
      </c>
      <c r="F4">
        <f t="shared" ref="F4:F67" si="3">(E4-D4)^2</f>
        <v>1.5591258253048965</v>
      </c>
      <c r="G4" s="20">
        <f t="shared" ref="G4:G67" si="4">((E4-D4)/D4)^2</f>
        <v>4.3187747658202193E-5</v>
      </c>
      <c r="I4" s="2">
        <v>0.60318309999999997</v>
      </c>
      <c r="J4">
        <v>225.657352</v>
      </c>
      <c r="K4">
        <f t="shared" si="1"/>
        <v>228.48621787511865</v>
      </c>
      <c r="L4">
        <f t="shared" ref="L4:L67" si="5">(K4-J4)^2</f>
        <v>8.0024821394108159</v>
      </c>
      <c r="M4" s="20">
        <f t="shared" ref="M4:M67" si="6">((K4-J4)/J4)^2</f>
        <v>1.5715410816788075E-4</v>
      </c>
      <c r="O4" s="2">
        <v>0.60365968999999997</v>
      </c>
      <c r="P4">
        <v>275.11005399999999</v>
      </c>
      <c r="Q4">
        <f t="shared" si="2"/>
        <v>276.36021788063908</v>
      </c>
      <c r="R4">
        <f t="shared" ref="R4:R67" si="7">(Q4-P4)^2</f>
        <v>1.5629097284545961</v>
      </c>
      <c r="S4" s="20">
        <f t="shared" ref="S4:S67" si="8">((Q4-P4)/P4)^2</f>
        <v>2.0650043469850848E-5</v>
      </c>
      <c r="W4" t="s">
        <v>34</v>
      </c>
      <c r="AI4" t="s">
        <v>70</v>
      </c>
      <c r="AJ4" s="11" t="s">
        <v>77</v>
      </c>
      <c r="AK4" s="12">
        <v>50.4</v>
      </c>
    </row>
    <row r="5" spans="1:42" x14ac:dyDescent="0.25">
      <c r="C5" s="2">
        <v>0.60594241000000004</v>
      </c>
      <c r="D5">
        <v>190.01871600000001</v>
      </c>
      <c r="E5">
        <f t="shared" si="0"/>
        <v>191.25459293258155</v>
      </c>
      <c r="F5">
        <f t="shared" si="3"/>
        <v>1.5273917924871392</v>
      </c>
      <c r="G5" s="20">
        <f t="shared" si="4"/>
        <v>4.2301687664336119E-5</v>
      </c>
      <c r="I5" s="2">
        <v>0.60624493999999995</v>
      </c>
      <c r="J5">
        <v>225.661689</v>
      </c>
      <c r="K5">
        <f t="shared" si="1"/>
        <v>228.49161600937714</v>
      </c>
      <c r="L5">
        <f t="shared" si="5"/>
        <v>8.008486878402266</v>
      </c>
      <c r="M5" s="20">
        <f t="shared" si="6"/>
        <v>1.5726598508026396E-4</v>
      </c>
      <c r="O5" s="2">
        <v>0.60672108000000002</v>
      </c>
      <c r="P5">
        <v>275.19451199999997</v>
      </c>
      <c r="Q5">
        <f t="shared" si="2"/>
        <v>276.36876632798362</v>
      </c>
      <c r="R5">
        <f t="shared" si="7"/>
        <v>1.3788732267883259</v>
      </c>
      <c r="S5" s="20">
        <f t="shared" si="8"/>
        <v>1.8207268696608431E-5</v>
      </c>
      <c r="W5" t="s">
        <v>35</v>
      </c>
      <c r="X5">
        <v>531.58874018457334</v>
      </c>
      <c r="AI5" t="s">
        <v>71</v>
      </c>
      <c r="AJ5" s="11" t="s">
        <v>72</v>
      </c>
      <c r="AK5" s="12">
        <v>0.22</v>
      </c>
    </row>
    <row r="6" spans="1:42" x14ac:dyDescent="0.25">
      <c r="C6" s="2">
        <v>0.60871967999999999</v>
      </c>
      <c r="D6">
        <v>190.10849400000001</v>
      </c>
      <c r="E6">
        <f t="shared" si="0"/>
        <v>191.25755921930926</v>
      </c>
      <c r="F6">
        <f t="shared" si="3"/>
        <v>1.320350878226215</v>
      </c>
      <c r="G6" s="20">
        <f t="shared" si="4"/>
        <v>3.6533082340933846E-5</v>
      </c>
      <c r="I6" s="2">
        <v>0.60902270000000003</v>
      </c>
      <c r="J6">
        <v>225.66562300000001</v>
      </c>
      <c r="K6">
        <f t="shared" si="1"/>
        <v>228.4969356091467</v>
      </c>
      <c r="L6">
        <f t="shared" si="5"/>
        <v>8.0163310907130523</v>
      </c>
      <c r="M6" s="20">
        <f t="shared" si="6"/>
        <v>1.57414536618822E-4</v>
      </c>
      <c r="O6" s="2">
        <v>0.60949812000000003</v>
      </c>
      <c r="P6">
        <v>275.32434999999998</v>
      </c>
      <c r="Q6">
        <f t="shared" si="2"/>
        <v>276.37718825852755</v>
      </c>
      <c r="R6">
        <f t="shared" si="7"/>
        <v>1.1084683986193709</v>
      </c>
      <c r="S6" s="20">
        <f t="shared" si="8"/>
        <v>1.4622918891731238E-5</v>
      </c>
      <c r="W6" t="s">
        <v>61</v>
      </c>
      <c r="X6">
        <v>143.37913339083954</v>
      </c>
      <c r="AI6" t="s">
        <v>73</v>
      </c>
      <c r="AJ6" s="11" t="s">
        <v>78</v>
      </c>
      <c r="AK6" s="12">
        <v>6.02</v>
      </c>
    </row>
    <row r="7" spans="1:42" x14ac:dyDescent="0.25">
      <c r="C7" s="2">
        <v>0.61149713999999999</v>
      </c>
      <c r="D7">
        <v>190.16393400000001</v>
      </c>
      <c r="E7">
        <f t="shared" si="0"/>
        <v>191.26076664330208</v>
      </c>
      <c r="F7">
        <f t="shared" si="3"/>
        <v>1.2030418474129949</v>
      </c>
      <c r="G7" s="20">
        <f t="shared" si="4"/>
        <v>3.3267826503350973E-5</v>
      </c>
      <c r="I7" s="2">
        <v>0.61180009999999996</v>
      </c>
      <c r="J7">
        <v>225.73250999999999</v>
      </c>
      <c r="K7">
        <f t="shared" si="1"/>
        <v>228.50268611546619</v>
      </c>
      <c r="L7">
        <f t="shared" si="5"/>
        <v>7.6738757106994022</v>
      </c>
      <c r="M7" s="20">
        <f t="shared" si="6"/>
        <v>1.5060054362342397E-4</v>
      </c>
      <c r="O7" s="2">
        <v>0.61227545000000005</v>
      </c>
      <c r="P7">
        <v>275.40268200000003</v>
      </c>
      <c r="Q7">
        <f t="shared" si="2"/>
        <v>276.38629335263551</v>
      </c>
      <c r="R7">
        <f t="shared" si="7"/>
        <v>0.96749129303339454</v>
      </c>
      <c r="S7" s="20">
        <f t="shared" si="8"/>
        <v>1.2755889095106395E-5</v>
      </c>
      <c r="W7" t="s">
        <v>40</v>
      </c>
      <c r="X7">
        <v>5.6113685607732345E-4</v>
      </c>
      <c r="AF7" t="s">
        <v>31</v>
      </c>
      <c r="AI7" t="s">
        <v>76</v>
      </c>
      <c r="AJ7" s="11" t="s">
        <v>79</v>
      </c>
      <c r="AK7" s="12">
        <v>35</v>
      </c>
    </row>
    <row r="8" spans="1:42" x14ac:dyDescent="0.25">
      <c r="C8" s="2">
        <v>0.61427489000000002</v>
      </c>
      <c r="D8">
        <v>190.167869</v>
      </c>
      <c r="E8">
        <f t="shared" si="0"/>
        <v>191.26423258154267</v>
      </c>
      <c r="F8">
        <f t="shared" si="3"/>
        <v>1.2020131029330829</v>
      </c>
      <c r="G8" s="20">
        <f t="shared" si="4"/>
        <v>3.3238002957482067E-5</v>
      </c>
      <c r="I8" s="2">
        <v>0.61457768999999995</v>
      </c>
      <c r="J8">
        <v>225.76505900000001</v>
      </c>
      <c r="K8">
        <f t="shared" si="1"/>
        <v>228.50889940326772</v>
      </c>
      <c r="L8">
        <f t="shared" si="5"/>
        <v>7.5286601586043167</v>
      </c>
      <c r="M8" s="20">
        <f t="shared" si="6"/>
        <v>1.477080745971906E-4</v>
      </c>
      <c r="O8" s="2">
        <v>0.61505317999999998</v>
      </c>
      <c r="P8">
        <v>275.41233999999997</v>
      </c>
      <c r="Q8">
        <f t="shared" si="2"/>
        <v>276.39613081028779</v>
      </c>
      <c r="R8">
        <f t="shared" si="7"/>
        <v>0.96784435840675476</v>
      </c>
      <c r="S8" s="20">
        <f t="shared" si="8"/>
        <v>1.2759649142566048E-5</v>
      </c>
      <c r="W8" t="s">
        <v>62</v>
      </c>
      <c r="X8">
        <v>9.6660621077036417</v>
      </c>
      <c r="AF8" t="s">
        <v>30</v>
      </c>
      <c r="AG8" t="s">
        <v>29</v>
      </c>
      <c r="AP8" t="s">
        <v>87</v>
      </c>
    </row>
    <row r="9" spans="1:42" x14ac:dyDescent="0.25">
      <c r="C9" s="2">
        <v>0.61705264999999998</v>
      </c>
      <c r="D9">
        <v>190.17180300000001</v>
      </c>
      <c r="E9">
        <f t="shared" si="0"/>
        <v>191.26797499299485</v>
      </c>
      <c r="F9">
        <f t="shared" si="3"/>
        <v>1.2015930382262798</v>
      </c>
      <c r="G9" s="20">
        <f t="shared" si="4"/>
        <v>3.3225012685405523E-5</v>
      </c>
      <c r="I9" s="2">
        <v>0.61735525000000002</v>
      </c>
      <c r="J9">
        <v>225.80333099999999</v>
      </c>
      <c r="K9">
        <f t="shared" si="1"/>
        <v>228.51560770060161</v>
      </c>
      <c r="L9">
        <f t="shared" si="5"/>
        <v>7.3564449006264123</v>
      </c>
      <c r="M9" s="20">
        <f t="shared" si="6"/>
        <v>1.4428038681054081E-4</v>
      </c>
      <c r="O9" s="2">
        <v>0.61783043999999998</v>
      </c>
      <c r="P9">
        <v>275.502118</v>
      </c>
      <c r="Q9">
        <f t="shared" si="2"/>
        <v>276.40674910208202</v>
      </c>
      <c r="R9">
        <f t="shared" si="7"/>
        <v>0.81835743085413237</v>
      </c>
      <c r="S9" s="20">
        <f t="shared" si="8"/>
        <v>1.0781846544599986E-5</v>
      </c>
      <c r="V9">
        <v>0.3</v>
      </c>
      <c r="W9" t="s">
        <v>63</v>
      </c>
      <c r="X9">
        <v>7.5318653484147235E-2</v>
      </c>
    </row>
    <row r="10" spans="1:42" x14ac:dyDescent="0.25">
      <c r="C10" s="2">
        <v>0.61983041000000005</v>
      </c>
      <c r="D10">
        <v>190.175738</v>
      </c>
      <c r="E10">
        <f t="shared" si="0"/>
        <v>191.27201325527409</v>
      </c>
      <c r="F10">
        <f t="shared" si="3"/>
        <v>1.2018194353262794</v>
      </c>
      <c r="G10" s="20">
        <f t="shared" si="4"/>
        <v>3.3229897558979014E-5</v>
      </c>
      <c r="I10" s="2">
        <v>0.62013271000000003</v>
      </c>
      <c r="J10">
        <v>225.85877099999999</v>
      </c>
      <c r="K10">
        <f t="shared" si="1"/>
        <v>228.52284548814941</v>
      </c>
      <c r="L10">
        <f t="shared" si="5"/>
        <v>7.0972928784086173</v>
      </c>
      <c r="M10" s="20">
        <f t="shared" si="6"/>
        <v>1.3912936598678804E-4</v>
      </c>
      <c r="O10" s="2">
        <v>0.62060771000000003</v>
      </c>
      <c r="P10">
        <v>275.59189600000002</v>
      </c>
      <c r="Q10">
        <f t="shared" si="2"/>
        <v>276.4182046052004</v>
      </c>
      <c r="R10">
        <f t="shared" si="7"/>
        <v>0.68278591102819974</v>
      </c>
      <c r="S10" s="20">
        <f t="shared" si="8"/>
        <v>8.9898338622793863E-6</v>
      </c>
      <c r="V10">
        <v>0.4</v>
      </c>
      <c r="W10" t="s">
        <v>63</v>
      </c>
      <c r="X10">
        <v>6.6152565989888834E-2</v>
      </c>
    </row>
    <row r="11" spans="1:42" x14ac:dyDescent="0.25">
      <c r="C11" s="2">
        <v>0.62260815999999997</v>
      </c>
      <c r="D11">
        <v>190.17967200000001</v>
      </c>
      <c r="E11">
        <f t="shared" si="0"/>
        <v>191.27636792367167</v>
      </c>
      <c r="F11">
        <f t="shared" si="3"/>
        <v>1.2027419489980364</v>
      </c>
      <c r="G11" s="20">
        <f t="shared" si="4"/>
        <v>3.3254028938872712E-5</v>
      </c>
      <c r="I11" s="2">
        <v>0.62291014</v>
      </c>
      <c r="J11">
        <v>225.91993500000001</v>
      </c>
      <c r="K11">
        <f t="shared" si="1"/>
        <v>228.53064970594676</v>
      </c>
      <c r="L11">
        <f t="shared" si="5"/>
        <v>6.8158312758466142</v>
      </c>
      <c r="M11" s="20">
        <f t="shared" si="6"/>
        <v>1.3353949274125433E-4</v>
      </c>
      <c r="O11" s="2">
        <v>0.62338517000000004</v>
      </c>
      <c r="P11">
        <v>275.64876700000002</v>
      </c>
      <c r="Q11">
        <f t="shared" si="2"/>
        <v>276.43055622197551</v>
      </c>
      <c r="R11">
        <f t="shared" si="7"/>
        <v>0.61119438759703681</v>
      </c>
      <c r="S11" s="20">
        <f t="shared" si="8"/>
        <v>8.0439108597927651E-6</v>
      </c>
      <c r="V11">
        <v>0.5</v>
      </c>
      <c r="W11" t="s">
        <v>63</v>
      </c>
      <c r="X11">
        <v>6.3338364372861666E-2</v>
      </c>
      <c r="AI11" t="s">
        <v>74</v>
      </c>
    </row>
    <row r="12" spans="1:42" x14ac:dyDescent="0.25">
      <c r="C12" s="2">
        <v>0.62538579000000005</v>
      </c>
      <c r="D12">
        <v>190.20649900000001</v>
      </c>
      <c r="E12">
        <f t="shared" si="0"/>
        <v>191.28106061739149</v>
      </c>
      <c r="F12">
        <f t="shared" si="3"/>
        <v>1.154682669570996</v>
      </c>
      <c r="G12" s="20">
        <f t="shared" si="4"/>
        <v>3.1916256290865108E-5</v>
      </c>
      <c r="I12" s="2">
        <v>0.62568780000000002</v>
      </c>
      <c r="J12">
        <v>225.94103799999999</v>
      </c>
      <c r="K12">
        <f t="shared" si="1"/>
        <v>228.53906016911748</v>
      </c>
      <c r="L12">
        <f t="shared" si="5"/>
        <v>6.7497191912259202</v>
      </c>
      <c r="M12" s="20">
        <f t="shared" si="6"/>
        <v>1.3221948644814139E-4</v>
      </c>
      <c r="O12" s="2">
        <v>0.62616172999999997</v>
      </c>
      <c r="P12">
        <v>275.86301900000001</v>
      </c>
      <c r="Q12">
        <f t="shared" si="2"/>
        <v>276.44386030218027</v>
      </c>
      <c r="R12">
        <f t="shared" si="7"/>
        <v>0.337376618318461</v>
      </c>
      <c r="S12" s="20">
        <f t="shared" si="8"/>
        <v>4.4333090895137651E-6</v>
      </c>
      <c r="AI12" t="s">
        <v>75</v>
      </c>
      <c r="AJ12">
        <f>1-2*(AK6/AK4)^2</f>
        <v>0.97146604938271608</v>
      </c>
      <c r="AL12" t="s">
        <v>81</v>
      </c>
      <c r="AM12">
        <f>-0.357+0.45*EXP(-0.0375*AK7)</f>
        <v>-0.23588414307186722</v>
      </c>
    </row>
    <row r="13" spans="1:42" x14ac:dyDescent="0.25">
      <c r="C13" s="2">
        <v>0.62816331000000003</v>
      </c>
      <c r="D13">
        <v>190.25049300000001</v>
      </c>
      <c r="E13">
        <f t="shared" si="0"/>
        <v>191.28611443196542</v>
      </c>
      <c r="F13">
        <f t="shared" si="3"/>
        <v>1.0725117503460864</v>
      </c>
      <c r="G13" s="20">
        <f t="shared" si="4"/>
        <v>2.9631284430298956E-5</v>
      </c>
      <c r="I13" s="2">
        <v>0.62846548999999996</v>
      </c>
      <c r="J13">
        <v>225.95641800000001</v>
      </c>
      <c r="K13">
        <f t="shared" si="1"/>
        <v>228.54811772427263</v>
      </c>
      <c r="L13">
        <f t="shared" si="5"/>
        <v>6.7169074607947508</v>
      </c>
      <c r="M13" s="20">
        <f t="shared" si="6"/>
        <v>1.3155882991470325E-4</v>
      </c>
      <c r="O13" s="2">
        <v>0.62893926</v>
      </c>
      <c r="P13">
        <v>275.907014</v>
      </c>
      <c r="Q13">
        <f t="shared" si="2"/>
        <v>276.45819109366312</v>
      </c>
      <c r="R13">
        <f t="shared" si="7"/>
        <v>0.30379618857891683</v>
      </c>
      <c r="S13" s="20">
        <f t="shared" si="8"/>
        <v>3.9907712858009686E-6</v>
      </c>
      <c r="AI13" t="s">
        <v>80</v>
      </c>
      <c r="AJ13">
        <f>0.0524*AK5^4-0.15*AK5^3+0.1659*AK5^2-0.0706*AK5+0.0119</f>
        <v>2.9231101440000025E-3</v>
      </c>
      <c r="AL13" t="s">
        <v>82</v>
      </c>
      <c r="AM13">
        <f>0.0524*(AK5-AM12)^4-0.15*(AK5-AM12)^3+0.1659*(AK5-AM12)^2-0.0706*(AK5-AM12)+0.0119</f>
        <v>2.2449876487731779E-3</v>
      </c>
    </row>
    <row r="14" spans="1:42" x14ac:dyDescent="0.25">
      <c r="C14" s="2">
        <v>0.63094083999999995</v>
      </c>
      <c r="D14">
        <v>190.294488</v>
      </c>
      <c r="E14">
        <f t="shared" si="0"/>
        <v>191.29155406329332</v>
      </c>
      <c r="F14">
        <f t="shared" si="3"/>
        <v>0.99414073457123375</v>
      </c>
      <c r="G14" s="20">
        <f t="shared" si="4"/>
        <v>2.7453356614331967E-5</v>
      </c>
      <c r="I14" s="2">
        <v>0.63124294999999997</v>
      </c>
      <c r="J14">
        <v>226.01185899999999</v>
      </c>
      <c r="K14">
        <f t="shared" si="1"/>
        <v>228.55786527828354</v>
      </c>
      <c r="L14">
        <f t="shared" si="5"/>
        <v>6.4821479690592865</v>
      </c>
      <c r="M14" s="20">
        <f t="shared" si="6"/>
        <v>1.2689849912382925E-4</v>
      </c>
      <c r="O14" s="2">
        <v>0.63171626000000003</v>
      </c>
      <c r="P14">
        <v>276.042575</v>
      </c>
      <c r="Q14">
        <f t="shared" si="2"/>
        <v>276.47361021861684</v>
      </c>
      <c r="R14">
        <f t="shared" si="7"/>
        <v>0.1857913596880684</v>
      </c>
      <c r="S14" s="20">
        <f t="shared" si="8"/>
        <v>2.4382227160934053E-6</v>
      </c>
      <c r="AI14" t="s">
        <v>83</v>
      </c>
      <c r="AJ14">
        <f>1/(1+AJ13*AK3)</f>
        <v>0.98020121837898111</v>
      </c>
      <c r="AL14" t="s">
        <v>84</v>
      </c>
      <c r="AM14">
        <f>1/(1+AM13*AK3)</f>
        <v>0.98472410818909406</v>
      </c>
    </row>
    <row r="15" spans="1:42" x14ac:dyDescent="0.25">
      <c r="C15" s="2">
        <v>0.63371840000000002</v>
      </c>
      <c r="D15">
        <v>190.33276000000001</v>
      </c>
      <c r="E15">
        <f t="shared" si="0"/>
        <v>191.29740550501296</v>
      </c>
      <c r="F15">
        <f t="shared" si="3"/>
        <v>0.93054095034169548</v>
      </c>
      <c r="G15" s="20">
        <f t="shared" si="4"/>
        <v>2.5686705070383281E-5</v>
      </c>
      <c r="I15" s="2">
        <v>0.63402048</v>
      </c>
      <c r="J15">
        <v>226.05585400000001</v>
      </c>
      <c r="K15">
        <f t="shared" si="1"/>
        <v>228.56835023788778</v>
      </c>
      <c r="L15">
        <f t="shared" si="5"/>
        <v>6.3126373454002174</v>
      </c>
      <c r="M15" s="20">
        <f t="shared" si="6"/>
        <v>1.2353195769498659E-4</v>
      </c>
      <c r="O15" s="2">
        <v>0.63449392000000004</v>
      </c>
      <c r="P15">
        <v>276.06367799999998</v>
      </c>
      <c r="Q15">
        <f t="shared" si="2"/>
        <v>276.49019758761727</v>
      </c>
      <c r="R15">
        <f t="shared" si="7"/>
        <v>0.18191895862122523</v>
      </c>
      <c r="S15" s="20">
        <f t="shared" si="8"/>
        <v>2.3870384888690228E-6</v>
      </c>
    </row>
    <row r="16" spans="1:42" x14ac:dyDescent="0.25">
      <c r="C16" s="2">
        <v>0.63649630999999995</v>
      </c>
      <c r="D16">
        <v>190.30951099999999</v>
      </c>
      <c r="E16">
        <f t="shared" si="0"/>
        <v>191.30369699224423</v>
      </c>
      <c r="F16">
        <f t="shared" si="3"/>
        <v>0.98840578717466487</v>
      </c>
      <c r="G16" s="20">
        <f t="shared" si="4"/>
        <v>2.7290675964900514E-5</v>
      </c>
      <c r="I16" s="2">
        <v>0.63679752000000001</v>
      </c>
      <c r="J16">
        <v>226.18569199999999</v>
      </c>
      <c r="K16">
        <f t="shared" si="1"/>
        <v>228.57961944270508</v>
      </c>
      <c r="L16">
        <f t="shared" si="5"/>
        <v>5.7308886009365407</v>
      </c>
      <c r="M16" s="20">
        <f t="shared" si="6"/>
        <v>1.1201900445309871E-4</v>
      </c>
      <c r="O16" s="2">
        <v>0.63727155000000002</v>
      </c>
      <c r="P16">
        <v>276.09050400000001</v>
      </c>
      <c r="Q16">
        <f t="shared" si="2"/>
        <v>276.50802700352267</v>
      </c>
      <c r="R16">
        <f t="shared" si="7"/>
        <v>0.17432545847058356</v>
      </c>
      <c r="S16" s="20">
        <f t="shared" si="8"/>
        <v>2.2869563576032266E-6</v>
      </c>
      <c r="AI16" t="s">
        <v>85</v>
      </c>
      <c r="AJ16">
        <f>1/(X5*10^-4*PI()*AK3*AJ14*AJ12)</f>
        <v>0.91002524655631745</v>
      </c>
      <c r="AL16" t="s">
        <v>86</v>
      </c>
      <c r="AM16">
        <f>1/(X5*10^-4*PI()*AK3*AM14*AJ12)</f>
        <v>0.90584545256085569</v>
      </c>
    </row>
    <row r="17" spans="3:42" x14ac:dyDescent="0.25">
      <c r="C17" s="2">
        <v>0.63927407000000003</v>
      </c>
      <c r="D17">
        <v>190.313445</v>
      </c>
      <c r="E17">
        <f t="shared" si="0"/>
        <v>191.31045651930023</v>
      </c>
      <c r="F17">
        <f t="shared" si="3"/>
        <v>0.99403196961735296</v>
      </c>
      <c r="G17" s="20">
        <f t="shared" si="4"/>
        <v>2.7444884700896394E-5</v>
      </c>
      <c r="I17" s="2">
        <v>0.63957476000000002</v>
      </c>
      <c r="J17">
        <v>226.281193</v>
      </c>
      <c r="K17">
        <f t="shared" si="1"/>
        <v>228.59172755242713</v>
      </c>
      <c r="L17">
        <f t="shared" si="5"/>
        <v>5.3385699179596315</v>
      </c>
      <c r="M17" s="20">
        <f t="shared" si="6"/>
        <v>1.042624714838424E-4</v>
      </c>
      <c r="O17" s="2">
        <v>0.64004806999999997</v>
      </c>
      <c r="P17">
        <v>276.31190900000001</v>
      </c>
      <c r="Q17">
        <f t="shared" si="2"/>
        <v>276.527172754302</v>
      </c>
      <c r="R17">
        <f t="shared" si="7"/>
        <v>4.6338483916185974E-2</v>
      </c>
      <c r="S17" s="20">
        <f t="shared" si="8"/>
        <v>6.0693560280714652E-7</v>
      </c>
      <c r="U17">
        <v>0.3</v>
      </c>
      <c r="V17" t="s">
        <v>38</v>
      </c>
      <c r="X17">
        <f>SUM(F3:F150)</f>
        <v>447.44509031705758</v>
      </c>
    </row>
    <row r="18" spans="3:42" x14ac:dyDescent="0.25">
      <c r="C18" s="2">
        <v>0.64205102000000003</v>
      </c>
      <c r="D18">
        <v>190.459022</v>
      </c>
      <c r="E18">
        <f t="shared" si="0"/>
        <v>191.31771298464744</v>
      </c>
      <c r="F18">
        <f t="shared" si="3"/>
        <v>0.73735020711478738</v>
      </c>
      <c r="G18" s="20">
        <f t="shared" si="4"/>
        <v>2.032687922465207E-5</v>
      </c>
      <c r="I18" s="2">
        <v>0.64235218999999999</v>
      </c>
      <c r="J18">
        <v>226.34235699999999</v>
      </c>
      <c r="K18">
        <f t="shared" si="1"/>
        <v>228.60472969874917</v>
      </c>
      <c r="L18">
        <f t="shared" si="5"/>
        <v>5.1183302280456253</v>
      </c>
      <c r="M18" s="20">
        <f t="shared" si="6"/>
        <v>9.9907164764614188E-5</v>
      </c>
      <c r="O18" s="2">
        <v>0.64282539999999999</v>
      </c>
      <c r="P18">
        <v>276.390241</v>
      </c>
      <c r="Q18">
        <f t="shared" si="2"/>
        <v>276.54773460750084</v>
      </c>
      <c r="R18">
        <f t="shared" si="7"/>
        <v>2.4804236403628492E-2</v>
      </c>
      <c r="S18" s="20">
        <f t="shared" si="8"/>
        <v>3.2469862739050526E-7</v>
      </c>
      <c r="U18">
        <v>0.4</v>
      </c>
      <c r="V18" t="s">
        <v>38</v>
      </c>
      <c r="X18">
        <f>SUM(L3:L150)</f>
        <v>901.90507708909399</v>
      </c>
    </row>
    <row r="19" spans="3:42" x14ac:dyDescent="0.25">
      <c r="C19" s="2">
        <v>0.64482819000000002</v>
      </c>
      <c r="D19">
        <v>190.565969</v>
      </c>
      <c r="E19">
        <f t="shared" si="0"/>
        <v>191.32550143393883</v>
      </c>
      <c r="F19">
        <f t="shared" si="3"/>
        <v>0.57688951820504297</v>
      </c>
      <c r="G19" s="20">
        <f t="shared" si="4"/>
        <v>1.5885538923951812E-5</v>
      </c>
      <c r="I19" s="2">
        <v>0.64512994000000001</v>
      </c>
      <c r="J19">
        <v>226.34629100000001</v>
      </c>
      <c r="K19">
        <f t="shared" si="1"/>
        <v>228.61868491507377</v>
      </c>
      <c r="L19">
        <f t="shared" si="5"/>
        <v>5.1637741052642667</v>
      </c>
      <c r="M19" s="20">
        <f t="shared" si="6"/>
        <v>1.0079070213034318E-4</v>
      </c>
      <c r="O19" s="2">
        <v>0.64560260000000003</v>
      </c>
      <c r="P19">
        <v>276.49146500000001</v>
      </c>
      <c r="Q19">
        <f t="shared" si="2"/>
        <v>276.56979784951528</v>
      </c>
      <c r="R19">
        <f t="shared" si="7"/>
        <v>6.1360353131830799E-3</v>
      </c>
      <c r="S19" s="20">
        <f t="shared" si="8"/>
        <v>8.0264663824949282E-8</v>
      </c>
      <c r="U19">
        <v>0.5</v>
      </c>
      <c r="V19" t="s">
        <v>38</v>
      </c>
      <c r="X19">
        <f>SUM(R3:R150)</f>
        <v>352.0611062630008</v>
      </c>
    </row>
    <row r="20" spans="3:42" x14ac:dyDescent="0.25">
      <c r="C20" s="2">
        <v>0.64760580999999995</v>
      </c>
      <c r="D20">
        <v>190.592795</v>
      </c>
      <c r="E20">
        <f t="shared" si="0"/>
        <v>191.33385708623052</v>
      </c>
      <c r="F20">
        <f t="shared" si="3"/>
        <v>0.54917301564834242</v>
      </c>
      <c r="G20" s="20">
        <f t="shared" si="4"/>
        <v>1.5118065812129065E-5</v>
      </c>
      <c r="I20" s="2">
        <v>0.64790766</v>
      </c>
      <c r="J20">
        <v>226.35594900000001</v>
      </c>
      <c r="K20">
        <f t="shared" si="1"/>
        <v>228.63365310213817</v>
      </c>
      <c r="L20">
        <f t="shared" si="5"/>
        <v>5.1879359768969984</v>
      </c>
      <c r="M20" s="20">
        <f t="shared" si="6"/>
        <v>1.0125367200481813E-4</v>
      </c>
      <c r="O20" s="2">
        <v>0.64837979999999995</v>
      </c>
      <c r="P20">
        <v>276.59268900000001</v>
      </c>
      <c r="Q20">
        <f t="shared" si="2"/>
        <v>276.59346037717194</v>
      </c>
      <c r="R20">
        <f t="shared" si="7"/>
        <v>5.9502274137402077E-7</v>
      </c>
      <c r="S20" s="20">
        <f t="shared" si="8"/>
        <v>7.7777176204677445E-12</v>
      </c>
      <c r="U20" t="s">
        <v>39</v>
      </c>
      <c r="V20" t="s">
        <v>38</v>
      </c>
      <c r="X20">
        <f>SUM(X17:X19)</f>
        <v>1701.4112736691523</v>
      </c>
      <c r="AI20" t="s">
        <v>88</v>
      </c>
    </row>
    <row r="21" spans="3:42" x14ac:dyDescent="0.25">
      <c r="C21" s="2">
        <v>0.65038341</v>
      </c>
      <c r="D21">
        <v>190.62534400000001</v>
      </c>
      <c r="E21">
        <f t="shared" si="0"/>
        <v>191.34281500052063</v>
      </c>
      <c r="F21">
        <f t="shared" si="3"/>
        <v>0.5147646365880566</v>
      </c>
      <c r="G21" s="20">
        <f t="shared" si="4"/>
        <v>1.4166006057614571E-5</v>
      </c>
      <c r="I21" s="2">
        <v>0.65068486999999997</v>
      </c>
      <c r="J21">
        <v>226.45717300000001</v>
      </c>
      <c r="K21">
        <f t="shared" si="1"/>
        <v>228.64969636244993</v>
      </c>
      <c r="L21">
        <f t="shared" si="5"/>
        <v>4.8071586948886971</v>
      </c>
      <c r="M21" s="20">
        <f t="shared" si="6"/>
        <v>9.3738132379684081E-5</v>
      </c>
      <c r="O21" s="2">
        <v>0.65115641999999996</v>
      </c>
      <c r="P21">
        <v>276.79692499999999</v>
      </c>
      <c r="Q21">
        <f t="shared" si="2"/>
        <v>276.61881917877997</v>
      </c>
      <c r="R21">
        <f t="shared" si="7"/>
        <v>3.1721683552455963E-2</v>
      </c>
      <c r="S21" s="20">
        <f t="shared" si="8"/>
        <v>4.1403180708884566E-7</v>
      </c>
      <c r="V21" t="s">
        <v>50</v>
      </c>
      <c r="X21">
        <f>X20/3</f>
        <v>567.13709122305079</v>
      </c>
      <c r="AI21" t="s">
        <v>90</v>
      </c>
      <c r="AJ21">
        <f>1/(AJ14*AJ12)</f>
        <v>1.0501640193636097</v>
      </c>
      <c r="AL21" t="s">
        <v>91</v>
      </c>
      <c r="AM21">
        <f>1/(AM14*AJ12)</f>
        <v>1.0453405605870578</v>
      </c>
    </row>
    <row r="22" spans="3:42" x14ac:dyDescent="0.25">
      <c r="C22" s="2">
        <v>0.65316145000000003</v>
      </c>
      <c r="D22">
        <v>190.57920300000001</v>
      </c>
      <c r="E22">
        <f t="shared" si="0"/>
        <v>191.35241520524579</v>
      </c>
      <c r="F22">
        <f t="shared" si="3"/>
        <v>0.59785711434104827</v>
      </c>
      <c r="G22" s="20">
        <f t="shared" si="4"/>
        <v>1.6460627566307723E-5</v>
      </c>
      <c r="I22" s="2">
        <v>0.65346249000000001</v>
      </c>
      <c r="J22">
        <v>226.48399900000001</v>
      </c>
      <c r="K22">
        <f t="shared" si="1"/>
        <v>228.66688861501868</v>
      </c>
      <c r="L22">
        <f t="shared" si="5"/>
        <v>4.7650070713563419</v>
      </c>
      <c r="M22" s="20">
        <f t="shared" si="6"/>
        <v>9.2894178845212303E-5</v>
      </c>
      <c r="O22" s="2">
        <v>0.65393374999999998</v>
      </c>
      <c r="P22">
        <v>276.87525799999997</v>
      </c>
      <c r="Q22">
        <f t="shared" si="2"/>
        <v>276.64599439691699</v>
      </c>
      <c r="R22">
        <f t="shared" si="7"/>
        <v>5.2561799698592024E-2</v>
      </c>
      <c r="S22" s="20">
        <f t="shared" si="8"/>
        <v>6.8564913175820923E-7</v>
      </c>
      <c r="AI22" t="s">
        <v>89</v>
      </c>
      <c r="AJ22">
        <f>(X5*10^-4*PI()*AK3-AJ21)/(X6*10^-4*PI()*AK3)</f>
        <v>0.3335880521830567</v>
      </c>
      <c r="AL22" t="s">
        <v>92</v>
      </c>
      <c r="AM22">
        <f>(X5*10^-4*PI()*AK3-AM21)/(X6*10^-4*PI()*AK3)</f>
        <v>0.34908494752431735</v>
      </c>
      <c r="AP22" t="s">
        <v>93</v>
      </c>
    </row>
    <row r="23" spans="3:42" x14ac:dyDescent="0.25">
      <c r="C23" s="2">
        <v>0.65593888</v>
      </c>
      <c r="D23">
        <v>190.640366</v>
      </c>
      <c r="E23">
        <f t="shared" si="0"/>
        <v>191.36269456878674</v>
      </c>
      <c r="F23">
        <f t="shared" si="3"/>
        <v>0.52175856128549447</v>
      </c>
      <c r="G23" s="20">
        <f t="shared" si="4"/>
        <v>1.435621182481645E-5</v>
      </c>
      <c r="I23" s="2">
        <v>0.65623978999999999</v>
      </c>
      <c r="J23">
        <v>226.56805399999999</v>
      </c>
      <c r="K23">
        <f t="shared" si="1"/>
        <v>228.68529790516311</v>
      </c>
      <c r="L23">
        <f t="shared" si="5"/>
        <v>4.4827217539503854</v>
      </c>
      <c r="M23" s="20">
        <f t="shared" si="6"/>
        <v>8.7326174151643244E-5</v>
      </c>
      <c r="O23" s="2">
        <v>0.65671095999999995</v>
      </c>
      <c r="P23">
        <v>276.97648199999998</v>
      </c>
      <c r="Q23">
        <f t="shared" si="2"/>
        <v>276.67509280850135</v>
      </c>
      <c r="R23">
        <f t="shared" si="7"/>
        <v>9.0835444752197181E-2</v>
      </c>
      <c r="S23" s="20">
        <f t="shared" si="8"/>
        <v>1.1840486782621946E-6</v>
      </c>
    </row>
    <row r="24" spans="3:42" x14ac:dyDescent="0.25">
      <c r="C24" s="2">
        <v>0.65871621000000002</v>
      </c>
      <c r="D24">
        <v>190.71869899999999</v>
      </c>
      <c r="E24">
        <f t="shared" si="0"/>
        <v>191.37369753166951</v>
      </c>
      <c r="F24">
        <f t="shared" si="3"/>
        <v>0.42902307648922711</v>
      </c>
      <c r="G24" s="20">
        <f t="shared" si="4"/>
        <v>1.179489561805539E-5</v>
      </c>
      <c r="I24" s="2">
        <v>0.65901719000000003</v>
      </c>
      <c r="J24">
        <v>226.63494</v>
      </c>
      <c r="K24">
        <f t="shared" si="1"/>
        <v>228.70500343167055</v>
      </c>
      <c r="L24">
        <f t="shared" si="5"/>
        <v>4.2851626111396435</v>
      </c>
      <c r="M24" s="20">
        <f t="shared" si="6"/>
        <v>8.3428335009947695E-5</v>
      </c>
      <c r="O24" s="2">
        <v>0.65948832000000002</v>
      </c>
      <c r="P24">
        <v>277.04909099999998</v>
      </c>
      <c r="Q24">
        <f t="shared" si="2"/>
        <v>276.70623799261102</v>
      </c>
      <c r="R24">
        <f t="shared" si="7"/>
        <v>0.11754818467564966</v>
      </c>
      <c r="S24" s="20">
        <f t="shared" si="8"/>
        <v>1.5314487491140299E-6</v>
      </c>
      <c r="U24" t="s">
        <v>128</v>
      </c>
      <c r="V24" t="s">
        <v>94</v>
      </c>
      <c r="X24">
        <f>X20/COUNT(E3:E113,K3:K114,Q3:Q103)</f>
        <v>5.2512693631763963</v>
      </c>
    </row>
    <row r="25" spans="3:42" x14ac:dyDescent="0.25">
      <c r="C25" s="2">
        <v>0.66149279999999999</v>
      </c>
      <c r="D25">
        <v>190.92722699999999</v>
      </c>
      <c r="E25">
        <f t="shared" si="0"/>
        <v>191.38546639806259</v>
      </c>
      <c r="F25">
        <f t="shared" si="3"/>
        <v>0.20998334593677606</v>
      </c>
      <c r="G25" s="20">
        <f t="shared" si="4"/>
        <v>5.7603533110282186E-6</v>
      </c>
      <c r="I25" s="2">
        <v>0.66179500999999996</v>
      </c>
      <c r="J25">
        <v>226.62742900000001</v>
      </c>
      <c r="K25">
        <f t="shared" si="1"/>
        <v>228.72608866511712</v>
      </c>
      <c r="L25">
        <f t="shared" si="5"/>
        <v>4.4043723899894651</v>
      </c>
      <c r="M25" s="20">
        <f t="shared" si="6"/>
        <v>8.5754928202139179E-5</v>
      </c>
      <c r="O25" s="2">
        <v>0.6622652</v>
      </c>
      <c r="P25">
        <v>277.20754399999998</v>
      </c>
      <c r="Q25">
        <f t="shared" si="2"/>
        <v>276.73954990508804</v>
      </c>
      <c r="R25">
        <f t="shared" si="7"/>
        <v>0.21901847287244974</v>
      </c>
      <c r="S25" s="20">
        <f t="shared" si="8"/>
        <v>2.8501692895306091E-6</v>
      </c>
      <c r="U25" t="s">
        <v>129</v>
      </c>
      <c r="W25" t="s">
        <v>95</v>
      </c>
      <c r="X25">
        <f>SQRT(X24)</f>
        <v>2.2915648284908712</v>
      </c>
    </row>
    <row r="26" spans="3:42" x14ac:dyDescent="0.25">
      <c r="C26" s="2">
        <v>0.66427020000000003</v>
      </c>
      <c r="D26">
        <v>190.994113</v>
      </c>
      <c r="E26">
        <f t="shared" si="0"/>
        <v>191.39805544834672</v>
      </c>
      <c r="F26">
        <f t="shared" si="3"/>
        <v>0.16316950157634721</v>
      </c>
      <c r="G26" s="20">
        <f t="shared" si="4"/>
        <v>4.4730013009165043E-6</v>
      </c>
      <c r="I26" s="2">
        <v>0.66457237999999996</v>
      </c>
      <c r="J26">
        <v>226.70003800000001</v>
      </c>
      <c r="K26">
        <f t="shared" si="1"/>
        <v>228.74863227284459</v>
      </c>
      <c r="L26">
        <f t="shared" si="5"/>
        <v>4.1967384947316217</v>
      </c>
      <c r="M26" s="20">
        <f t="shared" si="6"/>
        <v>8.1659877228098035E-5</v>
      </c>
      <c r="O26" s="2">
        <v>0.66504229999999998</v>
      </c>
      <c r="P26">
        <v>277.32593600000001</v>
      </c>
      <c r="Q26">
        <f t="shared" si="2"/>
        <v>276.7751710644585</v>
      </c>
      <c r="R26">
        <f t="shared" si="7"/>
        <v>0.30334201422204177</v>
      </c>
      <c r="S26" s="20">
        <f t="shared" si="8"/>
        <v>3.9441333628903051E-6</v>
      </c>
      <c r="U26" t="s">
        <v>130</v>
      </c>
      <c r="X26">
        <f>SQRT(SUM(G3:G113,M3:M114,S3:S103)/COUNT(G3:G113,M3:M114,S3:S103))</f>
        <v>9.5087476283548314E-3</v>
      </c>
    </row>
    <row r="27" spans="3:42" x14ac:dyDescent="0.25">
      <c r="C27" s="2">
        <v>0.66704757000000003</v>
      </c>
      <c r="D27">
        <v>191.066723</v>
      </c>
      <c r="E27">
        <f t="shared" si="0"/>
        <v>191.41151153328997</v>
      </c>
      <c r="F27">
        <f t="shared" si="3"/>
        <v>0.11887913268824986</v>
      </c>
      <c r="G27" s="20">
        <f t="shared" si="4"/>
        <v>3.2563832923418581E-6</v>
      </c>
      <c r="I27" s="2">
        <v>0.66734974000000002</v>
      </c>
      <c r="J27">
        <v>226.772648</v>
      </c>
      <c r="K27">
        <f t="shared" si="1"/>
        <v>228.77272744388404</v>
      </c>
      <c r="L27">
        <f t="shared" si="5"/>
        <v>4.0003177818474631</v>
      </c>
      <c r="M27" s="20">
        <f t="shared" si="6"/>
        <v>7.7788097536921676E-5</v>
      </c>
      <c r="O27" s="2">
        <v>0.66781964000000005</v>
      </c>
      <c r="P27">
        <v>277.404269</v>
      </c>
      <c r="Q27">
        <f t="shared" si="2"/>
        <v>276.81324414422642</v>
      </c>
      <c r="R27">
        <f t="shared" si="7"/>
        <v>0.34931038014218418</v>
      </c>
      <c r="S27" s="20">
        <f t="shared" si="8"/>
        <v>4.5392615886483121E-6</v>
      </c>
    </row>
    <row r="28" spans="3:42" x14ac:dyDescent="0.25">
      <c r="C28" s="2">
        <v>0.669825</v>
      </c>
      <c r="D28">
        <v>191.12788599999999</v>
      </c>
      <c r="E28">
        <f t="shared" si="0"/>
        <v>191.42588818275686</v>
      </c>
      <c r="F28">
        <f t="shared" si="3"/>
        <v>8.8805300927861833E-2</v>
      </c>
      <c r="G28" s="20">
        <f t="shared" si="4"/>
        <v>2.4310325722073313E-6</v>
      </c>
      <c r="I28" s="2">
        <v>0.67012667999999997</v>
      </c>
      <c r="J28">
        <v>226.91965500000001</v>
      </c>
      <c r="K28">
        <f t="shared" si="1"/>
        <v>228.79846514187818</v>
      </c>
      <c r="L28">
        <f t="shared" si="5"/>
        <v>3.5299275492242934</v>
      </c>
      <c r="M28" s="20">
        <f t="shared" si="6"/>
        <v>6.8552226142297979E-5</v>
      </c>
      <c r="O28" s="2">
        <v>0.67059634999999995</v>
      </c>
      <c r="P28">
        <v>277.59133600000001</v>
      </c>
      <c r="Q28">
        <f t="shared" si="2"/>
        <v>276.85390626665514</v>
      </c>
      <c r="R28">
        <f t="shared" si="7"/>
        <v>0.54380261162108323</v>
      </c>
      <c r="S28" s="20">
        <f t="shared" si="8"/>
        <v>7.0571520528049304E-6</v>
      </c>
    </row>
    <row r="29" spans="3:42" x14ac:dyDescent="0.25">
      <c r="C29" s="2">
        <v>0.67260275000000003</v>
      </c>
      <c r="D29">
        <v>191.131821</v>
      </c>
      <c r="E29">
        <f t="shared" si="0"/>
        <v>191.44124292279281</v>
      </c>
      <c r="F29">
        <f t="shared" si="3"/>
        <v>9.5741926304798372E-2</v>
      </c>
      <c r="G29" s="20">
        <f t="shared" si="4"/>
        <v>2.620813794981265E-6</v>
      </c>
      <c r="I29" s="2">
        <v>0.67290397999999996</v>
      </c>
      <c r="J29">
        <v>227.00371000000001</v>
      </c>
      <c r="K29">
        <f t="shared" si="1"/>
        <v>228.82595261403236</v>
      </c>
      <c r="L29">
        <f t="shared" si="5"/>
        <v>3.3205681443954438</v>
      </c>
      <c r="M29" s="20">
        <f t="shared" si="6"/>
        <v>6.4438657977048384E-5</v>
      </c>
      <c r="O29" s="2">
        <v>0.67337316000000003</v>
      </c>
      <c r="P29">
        <v>277.761235</v>
      </c>
      <c r="Q29">
        <f t="shared" si="2"/>
        <v>276.89732508577185</v>
      </c>
      <c r="R29">
        <f t="shared" si="7"/>
        <v>0.74634033990168125</v>
      </c>
      <c r="S29" s="20">
        <f t="shared" si="8"/>
        <v>9.6737229886139271E-6</v>
      </c>
    </row>
    <row r="30" spans="3:42" x14ac:dyDescent="0.25">
      <c r="C30" s="2">
        <v>0.67537972999999996</v>
      </c>
      <c r="D30">
        <v>191.27310499999999</v>
      </c>
      <c r="E30">
        <f t="shared" si="0"/>
        <v>191.45762850458473</v>
      </c>
      <c r="F30">
        <f t="shared" si="3"/>
        <v>3.4048923744236771E-2</v>
      </c>
      <c r="G30" s="20">
        <f t="shared" si="4"/>
        <v>9.3066969600368683E-7</v>
      </c>
      <c r="I30" s="2">
        <v>0.67568128000000005</v>
      </c>
      <c r="J30">
        <v>227.08919599999999</v>
      </c>
      <c r="K30">
        <f t="shared" si="1"/>
        <v>228.85529215625454</v>
      </c>
      <c r="L30">
        <f t="shared" si="5"/>
        <v>3.1190956331370892</v>
      </c>
      <c r="M30" s="20">
        <f t="shared" si="6"/>
        <v>6.0483337153172497E-5</v>
      </c>
      <c r="O30" s="2">
        <v>0.67615037</v>
      </c>
      <c r="P30">
        <v>277.862459</v>
      </c>
      <c r="Q30">
        <f t="shared" si="2"/>
        <v>276.9436723511227</v>
      </c>
      <c r="R30">
        <f t="shared" si="7"/>
        <v>0.84416890615518103</v>
      </c>
      <c r="S30" s="20">
        <f t="shared" si="8"/>
        <v>1.0933761640687778E-5</v>
      </c>
    </row>
    <row r="31" spans="3:42" x14ac:dyDescent="0.25">
      <c r="C31" s="2">
        <v>0.67815672999999999</v>
      </c>
      <c r="D31">
        <v>191.40866600000001</v>
      </c>
      <c r="E31">
        <f t="shared" si="0"/>
        <v>191.47511137215199</v>
      </c>
      <c r="F31">
        <f t="shared" si="3"/>
        <v>4.4149874804144387E-3</v>
      </c>
      <c r="G31" s="20">
        <f t="shared" si="4"/>
        <v>1.2050533749585977E-7</v>
      </c>
      <c r="I31" s="2">
        <v>0.67845800000000001</v>
      </c>
      <c r="J31">
        <v>227.274833</v>
      </c>
      <c r="K31">
        <f t="shared" si="1"/>
        <v>228.88658826094695</v>
      </c>
      <c r="L31">
        <f t="shared" si="5"/>
        <v>2.5977550211901703</v>
      </c>
      <c r="M31" s="20">
        <f t="shared" si="6"/>
        <v>5.0291605282361941E-5</v>
      </c>
      <c r="O31" s="2">
        <v>0.67892744000000005</v>
      </c>
      <c r="P31">
        <v>277.98657400000002</v>
      </c>
      <c r="Q31">
        <f t="shared" si="2"/>
        <v>276.99311479001676</v>
      </c>
      <c r="R31">
        <f t="shared" si="7"/>
        <v>0.98696120190055736</v>
      </c>
      <c r="S31" s="20">
        <f t="shared" si="8"/>
        <v>1.2771809680120912E-5</v>
      </c>
    </row>
    <row r="32" spans="3:42" x14ac:dyDescent="0.25">
      <c r="C32" s="2">
        <v>0.68093400000000004</v>
      </c>
      <c r="D32">
        <v>191.498445</v>
      </c>
      <c r="E32">
        <f t="shared" si="0"/>
        <v>191.49375884070767</v>
      </c>
      <c r="F32">
        <f t="shared" si="3"/>
        <v>2.196008891312374E-5</v>
      </c>
      <c r="G32" s="20">
        <f t="shared" si="4"/>
        <v>5.9883005689311639E-10</v>
      </c>
      <c r="I32" s="2">
        <v>0.68123575000000003</v>
      </c>
      <c r="J32">
        <v>227.27876699999999</v>
      </c>
      <c r="K32">
        <f t="shared" si="1"/>
        <v>228.91997681787257</v>
      </c>
      <c r="L32">
        <f t="shared" si="5"/>
        <v>2.6935696662813422</v>
      </c>
      <c r="M32" s="20">
        <f t="shared" si="6"/>
        <v>5.2144737230455232E-5</v>
      </c>
      <c r="O32" s="2">
        <v>0.68170408999999998</v>
      </c>
      <c r="P32">
        <v>278.18508800000001</v>
      </c>
      <c r="Q32">
        <f t="shared" si="2"/>
        <v>277.04583122518954</v>
      </c>
      <c r="R32">
        <f t="shared" si="7"/>
        <v>1.2979059989515369</v>
      </c>
      <c r="S32" s="20">
        <f t="shared" si="8"/>
        <v>1.6771640609182111E-5</v>
      </c>
    </row>
    <row r="33" spans="3:19" x14ac:dyDescent="0.25">
      <c r="C33" s="2">
        <v>0.68371126999999998</v>
      </c>
      <c r="D33">
        <v>191.588223</v>
      </c>
      <c r="E33">
        <f t="shared" si="0"/>
        <v>191.51363837538241</v>
      </c>
      <c r="F33">
        <f t="shared" si="3"/>
        <v>5.5628662293461945E-3</v>
      </c>
      <c r="G33" s="20">
        <f t="shared" si="4"/>
        <v>1.5155176475971751E-7</v>
      </c>
      <c r="I33" s="2">
        <v>0.68401283000000002</v>
      </c>
      <c r="J33">
        <v>227.402883</v>
      </c>
      <c r="K33">
        <f t="shared" si="1"/>
        <v>228.95556135619896</v>
      </c>
      <c r="L33">
        <f t="shared" si="5"/>
        <v>2.4108100778086836</v>
      </c>
      <c r="M33" s="20">
        <f t="shared" si="6"/>
        <v>4.6619870796472448E-5</v>
      </c>
      <c r="O33" s="2">
        <v>0.68448103000000005</v>
      </c>
      <c r="P33">
        <v>278.33209499999998</v>
      </c>
      <c r="Q33">
        <f t="shared" si="2"/>
        <v>277.10202960714969</v>
      </c>
      <c r="R33">
        <f t="shared" si="7"/>
        <v>1.5130608706879445</v>
      </c>
      <c r="S33" s="20">
        <f t="shared" si="8"/>
        <v>1.9531240286440169E-5</v>
      </c>
    </row>
    <row r="34" spans="3:19" x14ac:dyDescent="0.25">
      <c r="C34" s="2">
        <v>0.68648867000000002</v>
      </c>
      <c r="D34">
        <v>191.65510900000001</v>
      </c>
      <c r="E34">
        <f t="shared" si="0"/>
        <v>191.5348238248873</v>
      </c>
      <c r="F34">
        <f t="shared" si="3"/>
        <v>1.4468523351895971E-2</v>
      </c>
      <c r="G34" s="20">
        <f t="shared" si="4"/>
        <v>3.9389766638750233E-7</v>
      </c>
      <c r="I34" s="2">
        <v>0.68678974000000004</v>
      </c>
      <c r="J34">
        <v>227.55561299999999</v>
      </c>
      <c r="K34">
        <f t="shared" si="1"/>
        <v>228.99347745620292</v>
      </c>
      <c r="L34">
        <f t="shared" si="5"/>
        <v>2.0674541944117499</v>
      </c>
      <c r="M34" s="20">
        <f t="shared" si="6"/>
        <v>3.9926458644341131E-5</v>
      </c>
      <c r="O34" s="2">
        <v>0.68725859</v>
      </c>
      <c r="P34">
        <v>278.37036699999999</v>
      </c>
      <c r="Q34">
        <f t="shared" si="2"/>
        <v>277.16192357394868</v>
      </c>
      <c r="R34">
        <f t="shared" si="7"/>
        <v>1.4603355139666123</v>
      </c>
      <c r="S34" s="20">
        <f t="shared" si="8"/>
        <v>1.8845455673994207E-5</v>
      </c>
    </row>
    <row r="35" spans="3:19" x14ac:dyDescent="0.25">
      <c r="C35" s="2">
        <v>0.68926560999999997</v>
      </c>
      <c r="D35">
        <v>191.80211600000001</v>
      </c>
      <c r="E35">
        <f t="shared" ref="E35:E66" si="9">IF(C35&lt;F$1,$X$6+D$1^2*$X$5/((-$X$7*(C35/E$1-1)^$X$8+1)),$X$6+20*10^4*(C35-F$1)^4+D$1^2*$X$5/((-$X$7*(C35/E$1-1)^$X$8+1)))</f>
        <v>191.55738717383554</v>
      </c>
      <c r="F35">
        <f t="shared" si="3"/>
        <v>5.9892198355842204E-2</v>
      </c>
      <c r="G35" s="20">
        <f t="shared" si="4"/>
        <v>1.6280339834484909E-6</v>
      </c>
      <c r="I35" s="2">
        <v>0.68956722999999998</v>
      </c>
      <c r="J35">
        <v>227.60533100000001</v>
      </c>
      <c r="K35">
        <f t="shared" ref="K35:K66" si="10">IF(I35&lt;L$1,$X$6+J$1^2*$X$5/((-$X$7*(I35/K$1-1)^$X$8+1)),$X$6+20*10^4*(I35-L$1)^4+J$1^2*$X$5/((-$X$7*(I35/K$1-1)^$X$8+1)))</f>
        <v>229.03387306357433</v>
      </c>
      <c r="L35">
        <f t="shared" si="5"/>
        <v>2.0407324274011951</v>
      </c>
      <c r="M35" s="20">
        <f t="shared" si="6"/>
        <v>3.9393194979281114E-5</v>
      </c>
      <c r="O35" s="2">
        <v>0.69003484999999998</v>
      </c>
      <c r="P35">
        <v>278.63755500000002</v>
      </c>
      <c r="Q35">
        <f t="shared" ref="Q35:Q66" si="11">IF(O35&lt;R$1,$X$6+P$1^2*$X$5/((-$X$7*(O35/Q$1-1)^$X$8+1)),$X$6+20*10^4*(O35-R$1)^4+P$1^2*$X$5/((-$X$7*(O35/Q$1-1)^$X$8+1)))</f>
        <v>277.2256864850084</v>
      </c>
      <c r="R35">
        <f t="shared" si="7"/>
        <v>1.9933727036246551</v>
      </c>
      <c r="S35" s="20">
        <f t="shared" si="8"/>
        <v>2.5674926305643116E-5</v>
      </c>
    </row>
    <row r="36" spans="3:19" x14ac:dyDescent="0.25">
      <c r="C36" s="2">
        <v>0.69204275000000004</v>
      </c>
      <c r="D36">
        <v>191.91478599999999</v>
      </c>
      <c r="E36">
        <f t="shared" si="9"/>
        <v>191.58141441632225</v>
      </c>
      <c r="F36">
        <f t="shared" si="3"/>
        <v>0.11113661280380825</v>
      </c>
      <c r="G36" s="20">
        <f t="shared" si="4"/>
        <v>3.0174514016016569E-6</v>
      </c>
      <c r="I36" s="2">
        <v>0.69234450000000003</v>
      </c>
      <c r="J36">
        <v>227.695109</v>
      </c>
      <c r="K36">
        <f t="shared" si="10"/>
        <v>229.07688155625965</v>
      </c>
      <c r="L36">
        <f t="shared" si="5"/>
        <v>1.9092953972323219</v>
      </c>
      <c r="M36" s="20">
        <f t="shared" si="6"/>
        <v>3.6826947431052614E-5</v>
      </c>
      <c r="O36" s="2">
        <v>0.69281205000000001</v>
      </c>
      <c r="P36">
        <v>278.73877900000002</v>
      </c>
      <c r="Q36">
        <f t="shared" si="11"/>
        <v>277.29359677569175</v>
      </c>
      <c r="R36">
        <f t="shared" si="7"/>
        <v>2.0885516614565955</v>
      </c>
      <c r="S36" s="20">
        <f t="shared" si="8"/>
        <v>2.6881310394330744E-5</v>
      </c>
    </row>
    <row r="37" spans="3:19" x14ac:dyDescent="0.25">
      <c r="C37" s="2">
        <v>0.69482049999999995</v>
      </c>
      <c r="D37">
        <v>191.91872000000001</v>
      </c>
      <c r="E37">
        <f t="shared" si="9"/>
        <v>191.6069949203806</v>
      </c>
      <c r="F37">
        <f t="shared" si="3"/>
        <v>9.717252526372569E-2</v>
      </c>
      <c r="G37" s="20">
        <f t="shared" si="4"/>
        <v>2.6382066589213044E-6</v>
      </c>
      <c r="I37" s="2">
        <v>0.69512099000000005</v>
      </c>
      <c r="J37">
        <v>227.922236</v>
      </c>
      <c r="K37">
        <f t="shared" si="10"/>
        <v>229.12264502886325</v>
      </c>
      <c r="L37">
        <f t="shared" si="5"/>
        <v>1.4409818365764069</v>
      </c>
      <c r="M37" s="20">
        <f t="shared" si="6"/>
        <v>2.7738636725610738E-5</v>
      </c>
      <c r="O37" s="2">
        <v>0.69558867000000002</v>
      </c>
      <c r="P37">
        <v>278.943015</v>
      </c>
      <c r="Q37">
        <f t="shared" si="11"/>
        <v>277.36585793444488</v>
      </c>
      <c r="R37">
        <f t="shared" si="7"/>
        <v>2.4874244094304601</v>
      </c>
      <c r="S37" s="20">
        <f t="shared" si="8"/>
        <v>3.1968253495158698E-5</v>
      </c>
    </row>
    <row r="38" spans="3:19" x14ac:dyDescent="0.25">
      <c r="C38" s="2">
        <v>0.69759773999999997</v>
      </c>
      <c r="D38">
        <v>192.01422099999999</v>
      </c>
      <c r="E38">
        <f t="shared" si="9"/>
        <v>191.63420817352213</v>
      </c>
      <c r="F38">
        <f t="shared" si="3"/>
        <v>0.14440974828769698</v>
      </c>
      <c r="G38" s="20">
        <f t="shared" si="4"/>
        <v>3.9167848976219518E-6</v>
      </c>
      <c r="I38" s="2">
        <v>0.69789818999999997</v>
      </c>
      <c r="J38">
        <v>228.02346</v>
      </c>
      <c r="K38">
        <f t="shared" si="10"/>
        <v>229.17134827376179</v>
      </c>
      <c r="L38">
        <f t="shared" si="5"/>
        <v>1.3176474890398306</v>
      </c>
      <c r="M38" s="20">
        <f t="shared" si="6"/>
        <v>2.5341958543050032E-5</v>
      </c>
      <c r="O38" s="2">
        <v>0.69836606000000001</v>
      </c>
      <c r="P38">
        <v>279.01133199999998</v>
      </c>
      <c r="Q38">
        <f t="shared" si="11"/>
        <v>277.44275831388711</v>
      </c>
      <c r="R38">
        <f t="shared" si="7"/>
        <v>2.4604234087657173</v>
      </c>
      <c r="S38" s="20">
        <f t="shared" si="8"/>
        <v>3.1605754723460634E-5</v>
      </c>
    </row>
    <row r="39" spans="3:19" x14ac:dyDescent="0.25">
      <c r="C39" s="2">
        <v>0.70037517000000005</v>
      </c>
      <c r="D39">
        <v>192.07538500000001</v>
      </c>
      <c r="E39">
        <f t="shared" si="9"/>
        <v>191.66315526209013</v>
      </c>
      <c r="F39">
        <f t="shared" si="3"/>
        <v>0.16993335681725041</v>
      </c>
      <c r="G39" s="20">
        <f t="shared" si="4"/>
        <v>4.606119613377618E-6</v>
      </c>
      <c r="I39" s="2">
        <v>0.7006751</v>
      </c>
      <c r="J39">
        <v>228.17618999999999</v>
      </c>
      <c r="K39">
        <f t="shared" si="10"/>
        <v>229.22314329912393</v>
      </c>
      <c r="L39">
        <f t="shared" si="5"/>
        <v>1.0961112105465061</v>
      </c>
      <c r="M39" s="20">
        <f t="shared" si="6"/>
        <v>2.1052999066541611E-5</v>
      </c>
      <c r="O39" s="2">
        <v>0.70114282000000006</v>
      </c>
      <c r="P39">
        <v>279.19124599999998</v>
      </c>
      <c r="Q39">
        <f t="shared" si="11"/>
        <v>277.52452568902089</v>
      </c>
      <c r="R39">
        <f t="shared" si="7"/>
        <v>2.7779565950302265</v>
      </c>
      <c r="S39" s="20">
        <f t="shared" si="8"/>
        <v>3.5638700659697592E-5</v>
      </c>
    </row>
    <row r="40" spans="3:19" x14ac:dyDescent="0.25">
      <c r="C40" s="2">
        <v>0.70315187999999995</v>
      </c>
      <c r="D40">
        <v>192.262452</v>
      </c>
      <c r="E40">
        <f t="shared" si="9"/>
        <v>191.69392571060405</v>
      </c>
      <c r="F40">
        <f t="shared" si="3"/>
        <v>0.32322214173432467</v>
      </c>
      <c r="G40" s="20">
        <f t="shared" si="4"/>
        <v>8.7440402925425988E-6</v>
      </c>
      <c r="I40" s="2">
        <v>0.70345239999999998</v>
      </c>
      <c r="J40">
        <v>228.260246</v>
      </c>
      <c r="K40">
        <f t="shared" si="10"/>
        <v>229.27822089024664</v>
      </c>
      <c r="L40">
        <f t="shared" si="5"/>
        <v>1.0362728771726761</v>
      </c>
      <c r="M40" s="20">
        <f t="shared" si="6"/>
        <v>1.9889028467263152E-5</v>
      </c>
      <c r="O40" s="2">
        <v>0.70391968999999999</v>
      </c>
      <c r="P40">
        <v>279.34969899999999</v>
      </c>
      <c r="Q40">
        <f t="shared" si="11"/>
        <v>277.61146085945296</v>
      </c>
      <c r="R40">
        <f t="shared" si="7"/>
        <v>3.0214718332523809</v>
      </c>
      <c r="S40" s="20">
        <f t="shared" si="8"/>
        <v>3.8718821900668473E-5</v>
      </c>
    </row>
    <row r="41" spans="3:19" x14ac:dyDescent="0.25">
      <c r="C41" s="2">
        <v>0.70592876000000004</v>
      </c>
      <c r="D41">
        <v>192.420905</v>
      </c>
      <c r="E41">
        <f t="shared" si="9"/>
        <v>191.72663364231056</v>
      </c>
      <c r="F41">
        <f t="shared" si="3"/>
        <v>0.48201271810794499</v>
      </c>
      <c r="G41" s="20">
        <f t="shared" si="4"/>
        <v>1.3018291493204059E-5</v>
      </c>
      <c r="I41" s="2">
        <v>0.70622947000000003</v>
      </c>
      <c r="J41">
        <v>228.38436100000001</v>
      </c>
      <c r="K41">
        <f t="shared" si="10"/>
        <v>229.33675644968977</v>
      </c>
      <c r="L41">
        <f t="shared" si="5"/>
        <v>0.90705709258976053</v>
      </c>
      <c r="M41" s="20">
        <f t="shared" si="6"/>
        <v>1.7390092836047841E-5</v>
      </c>
      <c r="O41" s="2">
        <v>0.70669601999999998</v>
      </c>
      <c r="P41">
        <v>279.60544099999998</v>
      </c>
      <c r="Q41">
        <f t="shared" si="11"/>
        <v>277.703837497785</v>
      </c>
      <c r="R41">
        <f t="shared" si="7"/>
        <v>3.6160958796362856</v>
      </c>
      <c r="S41" s="20">
        <f t="shared" si="8"/>
        <v>4.62539365671905E-5</v>
      </c>
    </row>
    <row r="42" spans="3:19" x14ac:dyDescent="0.25">
      <c r="C42" s="2">
        <v>0.70870626000000003</v>
      </c>
      <c r="D42">
        <v>192.47062299999999</v>
      </c>
      <c r="E42">
        <f t="shared" si="9"/>
        <v>191.76139562402147</v>
      </c>
      <c r="F42">
        <f t="shared" si="3"/>
        <v>0.50300347083736896</v>
      </c>
      <c r="G42" s="20">
        <f t="shared" si="4"/>
        <v>1.3578196133888025E-5</v>
      </c>
      <c r="I42" s="2">
        <v>0.70900673999999997</v>
      </c>
      <c r="J42">
        <v>228.47413900000001</v>
      </c>
      <c r="K42">
        <f t="shared" si="10"/>
        <v>229.39895642674267</v>
      </c>
      <c r="L42">
        <f t="shared" si="5"/>
        <v>0.85528727280692163</v>
      </c>
      <c r="M42" s="20">
        <f t="shared" si="6"/>
        <v>1.6384677997769876E-5</v>
      </c>
      <c r="O42" s="2">
        <v>0.70947269999999996</v>
      </c>
      <c r="P42">
        <v>279.79823199999998</v>
      </c>
      <c r="Q42">
        <f t="shared" si="11"/>
        <v>277.80199566361813</v>
      </c>
      <c r="R42">
        <f t="shared" si="7"/>
        <v>3.9849595106912519</v>
      </c>
      <c r="S42" s="20">
        <f t="shared" si="8"/>
        <v>5.0901898572068708E-5</v>
      </c>
    </row>
    <row r="43" spans="3:19" x14ac:dyDescent="0.25">
      <c r="C43" s="2">
        <v>0.71148345999999996</v>
      </c>
      <c r="D43">
        <v>192.57184699999999</v>
      </c>
      <c r="E43">
        <f t="shared" si="9"/>
        <v>191.7983168374345</v>
      </c>
      <c r="F43">
        <f t="shared" si="3"/>
        <v>0.59834891239859755</v>
      </c>
      <c r="G43" s="20">
        <f t="shared" si="4"/>
        <v>1.6134997939593051E-5</v>
      </c>
      <c r="I43" s="2">
        <v>0.71178385</v>
      </c>
      <c r="J43">
        <v>228.59253200000001</v>
      </c>
      <c r="K43">
        <f t="shared" si="10"/>
        <v>229.46502081585163</v>
      </c>
      <c r="L43">
        <f t="shared" si="5"/>
        <v>0.76123673378617096</v>
      </c>
      <c r="M43" s="20">
        <f t="shared" si="6"/>
        <v>1.4567856705864145E-5</v>
      </c>
      <c r="O43" s="2">
        <v>0.71224993999999997</v>
      </c>
      <c r="P43">
        <v>279.893733</v>
      </c>
      <c r="Q43">
        <f t="shared" si="11"/>
        <v>277.90627338018521</v>
      </c>
      <c r="R43">
        <f t="shared" si="7"/>
        <v>3.949995740394332</v>
      </c>
      <c r="S43" s="20">
        <f t="shared" si="8"/>
        <v>5.0420863423318894E-5</v>
      </c>
    </row>
    <row r="44" spans="3:19" x14ac:dyDescent="0.25">
      <c r="C44" s="2">
        <v>0.71426034000000005</v>
      </c>
      <c r="D44">
        <v>192.7303</v>
      </c>
      <c r="E44">
        <f t="shared" si="9"/>
        <v>191.83751883214467</v>
      </c>
      <c r="F44">
        <f t="shared" si="3"/>
        <v>0.79705821367713148</v>
      </c>
      <c r="G44" s="20">
        <f t="shared" si="4"/>
        <v>2.1458039811227587E-5</v>
      </c>
      <c r="I44" s="2">
        <v>0.71456065999999996</v>
      </c>
      <c r="J44">
        <v>228.76243099999999</v>
      </c>
      <c r="K44">
        <f t="shared" si="10"/>
        <v>229.53516438520336</v>
      </c>
      <c r="L44">
        <f t="shared" si="5"/>
        <v>0.59711688460785461</v>
      </c>
      <c r="M44" s="20">
        <f t="shared" si="6"/>
        <v>1.141011300808514E-5</v>
      </c>
      <c r="O44" s="2">
        <v>0.71502661999999995</v>
      </c>
      <c r="P44">
        <v>280.086523</v>
      </c>
      <c r="Q44">
        <f t="shared" si="11"/>
        <v>278.01697384609906</v>
      </c>
      <c r="R44">
        <f t="shared" si="7"/>
        <v>4.2830337004120835</v>
      </c>
      <c r="S44" s="20">
        <f t="shared" si="8"/>
        <v>5.4596784696820411E-5</v>
      </c>
    </row>
    <row r="45" spans="3:19" x14ac:dyDescent="0.25">
      <c r="C45" s="2">
        <v>0.71703746999999995</v>
      </c>
      <c r="D45">
        <v>192.84297000000001</v>
      </c>
      <c r="E45">
        <f t="shared" si="9"/>
        <v>191.87913868196912</v>
      </c>
      <c r="F45">
        <f t="shared" si="3"/>
        <v>0.92897080961715139</v>
      </c>
      <c r="G45" s="20">
        <f t="shared" si="4"/>
        <v>2.4980115651034083E-5</v>
      </c>
      <c r="I45" s="2">
        <v>0.71733769999999997</v>
      </c>
      <c r="J45">
        <v>228.892269</v>
      </c>
      <c r="K45">
        <f t="shared" si="10"/>
        <v>229.60963118376733</v>
      </c>
      <c r="L45">
        <f t="shared" si="5"/>
        <v>0.51460850269943992</v>
      </c>
      <c r="M45" s="20">
        <f t="shared" si="6"/>
        <v>9.8223342520539002E-6</v>
      </c>
      <c r="O45" s="2">
        <v>0.71780359000000005</v>
      </c>
      <c r="P45">
        <v>280.22780699999998</v>
      </c>
      <c r="Q45">
        <f t="shared" si="11"/>
        <v>278.13449381180408</v>
      </c>
      <c r="R45">
        <f t="shared" si="7"/>
        <v>4.3819601038749134</v>
      </c>
      <c r="S45" s="20">
        <f t="shared" si="8"/>
        <v>5.5801511505565981E-5</v>
      </c>
    </row>
    <row r="46" spans="3:19" x14ac:dyDescent="0.25">
      <c r="C46" s="2">
        <v>0.71981470999999997</v>
      </c>
      <c r="D46">
        <v>192.93847099999999</v>
      </c>
      <c r="E46">
        <f t="shared" si="9"/>
        <v>191.9233108243254</v>
      </c>
      <c r="F46">
        <f t="shared" si="3"/>
        <v>1.030550182275674</v>
      </c>
      <c r="G46" s="20">
        <f t="shared" si="4"/>
        <v>2.7684168214832262E-5</v>
      </c>
      <c r="I46" s="2">
        <v>0.72011415000000001</v>
      </c>
      <c r="J46">
        <v>229.12512000000001</v>
      </c>
      <c r="K46">
        <f t="shared" si="10"/>
        <v>229.68864151740729</v>
      </c>
      <c r="L46">
        <f t="shared" si="5"/>
        <v>0.31755650058100471</v>
      </c>
      <c r="M46" s="20">
        <f t="shared" si="6"/>
        <v>6.0488887427416915E-6</v>
      </c>
      <c r="O46" s="2">
        <v>0.72063052000000005</v>
      </c>
      <c r="P46">
        <v>280.466453</v>
      </c>
      <c r="Q46">
        <f t="shared" si="11"/>
        <v>278.26151742170384</v>
      </c>
      <c r="R46">
        <f t="shared" si="7"/>
        <v>4.8617409044362141</v>
      </c>
      <c r="S46" s="20">
        <f t="shared" si="8"/>
        <v>6.1805904452278434E-5</v>
      </c>
    </row>
    <row r="47" spans="3:19" x14ac:dyDescent="0.25">
      <c r="C47" s="2">
        <v>0.72259161999999999</v>
      </c>
      <c r="D47">
        <v>193.09120100000001</v>
      </c>
      <c r="E47">
        <f t="shared" si="9"/>
        <v>191.97017133371764</v>
      </c>
      <c r="F47">
        <f t="shared" si="3"/>
        <v>1.2567075126851575</v>
      </c>
      <c r="G47" s="20">
        <f t="shared" si="4"/>
        <v>3.3706157339027995E-5</v>
      </c>
      <c r="I47" s="2">
        <v>0.72289132</v>
      </c>
      <c r="J47">
        <v>229.232067</v>
      </c>
      <c r="K47">
        <f t="shared" si="10"/>
        <v>229.77248930755377</v>
      </c>
      <c r="L47">
        <f t="shared" si="5"/>
        <v>0.2920562705017401</v>
      </c>
      <c r="M47" s="20">
        <f t="shared" si="6"/>
        <v>5.5579648274178502E-6</v>
      </c>
      <c r="O47" s="2">
        <v>0.72335662999999994</v>
      </c>
      <c r="P47">
        <v>280.67061699999999</v>
      </c>
      <c r="Q47">
        <f t="shared" si="11"/>
        <v>278.39146864552811</v>
      </c>
      <c r="R47">
        <f t="shared" si="7"/>
        <v>5.1945172216919051</v>
      </c>
      <c r="S47" s="20">
        <f t="shared" si="8"/>
        <v>6.5940356645372003E-5</v>
      </c>
    </row>
    <row r="48" spans="3:19" x14ac:dyDescent="0.25">
      <c r="C48" s="2">
        <v>0.72536798000000002</v>
      </c>
      <c r="D48">
        <v>193.34121999999999</v>
      </c>
      <c r="E48">
        <f t="shared" si="9"/>
        <v>192.01986627631192</v>
      </c>
      <c r="F48">
        <f t="shared" si="3"/>
        <v>1.7459756631043464</v>
      </c>
      <c r="G48" s="20">
        <f t="shared" si="4"/>
        <v>4.6707785429835061E-5</v>
      </c>
      <c r="I48" s="2">
        <v>0.72566839999999999</v>
      </c>
      <c r="J48">
        <v>229.35618199999999</v>
      </c>
      <c r="K48">
        <f t="shared" si="10"/>
        <v>229.86142194578306</v>
      </c>
      <c r="L48">
        <f t="shared" si="5"/>
        <v>0.25526740281488408</v>
      </c>
      <c r="M48" s="20">
        <f t="shared" si="6"/>
        <v>4.8525996078010432E-6</v>
      </c>
      <c r="O48" s="2">
        <v>0.72613338000000005</v>
      </c>
      <c r="P48">
        <v>280.85196200000001</v>
      </c>
      <c r="Q48">
        <f t="shared" si="11"/>
        <v>278.53178353992115</v>
      </c>
      <c r="R48">
        <f t="shared" si="7"/>
        <v>5.3832280866139293</v>
      </c>
      <c r="S48" s="20">
        <f t="shared" si="8"/>
        <v>6.8247674383695655E-5</v>
      </c>
    </row>
    <row r="49" spans="3:19" x14ac:dyDescent="0.25">
      <c r="C49" s="2">
        <v>0.72814498000000005</v>
      </c>
      <c r="D49">
        <v>193.47678199999999</v>
      </c>
      <c r="E49">
        <f t="shared" si="9"/>
        <v>192.07257638166658</v>
      </c>
      <c r="F49">
        <f t="shared" si="3"/>
        <v>1.9717934185591055</v>
      </c>
      <c r="G49" s="20">
        <f t="shared" si="4"/>
        <v>5.267489783331404E-5</v>
      </c>
      <c r="I49" s="2">
        <v>0.72844578999999998</v>
      </c>
      <c r="J49">
        <v>229.423068</v>
      </c>
      <c r="K49">
        <f t="shared" si="10"/>
        <v>229.95573779968913</v>
      </c>
      <c r="L49">
        <f t="shared" si="5"/>
        <v>0.28373711550085917</v>
      </c>
      <c r="M49" s="20">
        <f t="shared" si="6"/>
        <v>5.3906605238755855E-6</v>
      </c>
      <c r="O49" s="2">
        <v>0.72890973999999997</v>
      </c>
      <c r="P49">
        <v>281.10198100000002</v>
      </c>
      <c r="Q49">
        <f t="shared" si="11"/>
        <v>278.68054611420609</v>
      </c>
      <c r="R49">
        <f t="shared" si="7"/>
        <v>5.8633469061398555</v>
      </c>
      <c r="S49" s="20">
        <f t="shared" si="8"/>
        <v>7.4202370158583546E-5</v>
      </c>
    </row>
    <row r="50" spans="3:19" x14ac:dyDescent="0.25">
      <c r="C50" s="2">
        <v>0.73092245</v>
      </c>
      <c r="D50">
        <v>193.53222199999999</v>
      </c>
      <c r="E50">
        <f t="shared" si="9"/>
        <v>192.12846827018851</v>
      </c>
      <c r="F50">
        <f t="shared" si="3"/>
        <v>1.9705245339596533</v>
      </c>
      <c r="G50" s="20">
        <f t="shared" si="4"/>
        <v>5.2610845411755663E-5</v>
      </c>
      <c r="I50" s="2">
        <v>0.73122290000000001</v>
      </c>
      <c r="J50">
        <v>229.541461</v>
      </c>
      <c r="K50">
        <f t="shared" si="10"/>
        <v>230.0557173831798</v>
      </c>
      <c r="L50">
        <f t="shared" si="5"/>
        <v>0.26445962764116787</v>
      </c>
      <c r="M50" s="20">
        <f t="shared" si="6"/>
        <v>5.0192300218663026E-6</v>
      </c>
      <c r="O50" s="2">
        <v>0.73168652000000001</v>
      </c>
      <c r="P50">
        <v>281.277603</v>
      </c>
      <c r="Q50">
        <f t="shared" si="11"/>
        <v>278.83827330998639</v>
      </c>
      <c r="R50">
        <f t="shared" si="7"/>
        <v>5.9503293365818841</v>
      </c>
      <c r="S50" s="20">
        <f t="shared" si="8"/>
        <v>7.5209153172665257E-5</v>
      </c>
    </row>
    <row r="51" spans="3:19" x14ac:dyDescent="0.25">
      <c r="C51" s="2">
        <v>0.73369892999999997</v>
      </c>
      <c r="D51">
        <v>193.75935000000001</v>
      </c>
      <c r="E51">
        <f t="shared" si="9"/>
        <v>192.18768884248701</v>
      </c>
      <c r="F51">
        <f t="shared" si="3"/>
        <v>2.4701187940351215</v>
      </c>
      <c r="G51" s="20">
        <f t="shared" si="4"/>
        <v>6.5794941069380761E-5</v>
      </c>
      <c r="I51" s="2">
        <v>0.73399926000000004</v>
      </c>
      <c r="J51">
        <v>229.791481</v>
      </c>
      <c r="K51">
        <f t="shared" si="10"/>
        <v>230.1616573746889</v>
      </c>
      <c r="L51">
        <f t="shared" si="5"/>
        <v>0.13703054837781373</v>
      </c>
      <c r="M51" s="20">
        <f t="shared" si="6"/>
        <v>2.595072810165546E-6</v>
      </c>
      <c r="O51" s="2">
        <v>0.73446288000000004</v>
      </c>
      <c r="P51">
        <v>281.52762200000001</v>
      </c>
      <c r="Q51">
        <f t="shared" si="11"/>
        <v>279.00541667687048</v>
      </c>
      <c r="R51">
        <f t="shared" si="7"/>
        <v>6.3615196920229184</v>
      </c>
      <c r="S51" s="20">
        <f t="shared" si="8"/>
        <v>8.0263640116065541E-5</v>
      </c>
    </row>
    <row r="52" spans="3:19" x14ac:dyDescent="0.25">
      <c r="C52" s="2">
        <v>0.73647600999999996</v>
      </c>
      <c r="D52">
        <v>193.883466</v>
      </c>
      <c r="E52">
        <f t="shared" si="9"/>
        <v>192.25045826247782</v>
      </c>
      <c r="F52">
        <f t="shared" si="3"/>
        <v>2.6667142708073013</v>
      </c>
      <c r="G52" s="20">
        <f t="shared" si="4"/>
        <v>7.0940612733735002E-5</v>
      </c>
      <c r="I52" s="2">
        <v>0.73677577999999999</v>
      </c>
      <c r="J52">
        <v>230.01288500000001</v>
      </c>
      <c r="K52">
        <f t="shared" si="10"/>
        <v>230.27392474330603</v>
      </c>
      <c r="L52">
        <f t="shared" si="5"/>
        <v>6.8141747585269849E-2</v>
      </c>
      <c r="M52" s="20">
        <f t="shared" si="6"/>
        <v>1.2879794591376766E-6</v>
      </c>
      <c r="O52" s="2">
        <v>0.73723956000000002</v>
      </c>
      <c r="P52">
        <v>281.72041300000001</v>
      </c>
      <c r="Q52">
        <f t="shared" si="11"/>
        <v>279.1825471173571</v>
      </c>
      <c r="R52">
        <f t="shared" si="7"/>
        <v>6.440763238282849</v>
      </c>
      <c r="S52" s="20">
        <f t="shared" si="8"/>
        <v>8.1152275528004653E-5</v>
      </c>
    </row>
    <row r="53" spans="3:19" x14ac:dyDescent="0.25">
      <c r="C53" s="2">
        <v>0.73925297999999995</v>
      </c>
      <c r="D53">
        <v>194.02475000000001</v>
      </c>
      <c r="E53">
        <f t="shared" si="9"/>
        <v>192.31695872610078</v>
      </c>
      <c r="F53">
        <f t="shared" si="3"/>
        <v>2.9165510352063633</v>
      </c>
      <c r="G53" s="20">
        <f t="shared" si="4"/>
        <v>7.7473881551286838E-5</v>
      </c>
      <c r="I53" s="2">
        <v>0.73955272000000005</v>
      </c>
      <c r="J53">
        <v>230.15989300000001</v>
      </c>
      <c r="K53">
        <f t="shared" si="10"/>
        <v>230.3928847371883</v>
      </c>
      <c r="L53">
        <f t="shared" si="5"/>
        <v>5.4285149598015191E-2</v>
      </c>
      <c r="M53" s="20">
        <f t="shared" si="6"/>
        <v>1.0247590089761501E-6</v>
      </c>
      <c r="O53" s="2">
        <v>0.74029999999999996</v>
      </c>
      <c r="P53">
        <v>281.97083500000002</v>
      </c>
      <c r="Q53">
        <f t="shared" si="11"/>
        <v>279.3899948757437</v>
      </c>
      <c r="R53">
        <f t="shared" si="7"/>
        <v>6.6607357469714099</v>
      </c>
      <c r="S53" s="20">
        <f t="shared" si="8"/>
        <v>8.3774881718331622E-5</v>
      </c>
    </row>
    <row r="54" spans="3:19" x14ac:dyDescent="0.25">
      <c r="C54" s="2">
        <v>0.74202931000000005</v>
      </c>
      <c r="D54">
        <v>194.28049200000001</v>
      </c>
      <c r="E54">
        <f t="shared" si="9"/>
        <v>192.38738425387433</v>
      </c>
      <c r="F54">
        <f t="shared" si="3"/>
        <v>3.5838569384410488</v>
      </c>
      <c r="G54" s="20">
        <f t="shared" si="4"/>
        <v>9.4949411168340019E-5</v>
      </c>
      <c r="I54" s="2">
        <v>0.74232969000000004</v>
      </c>
      <c r="J54">
        <v>230.301177</v>
      </c>
      <c r="K54">
        <f t="shared" si="10"/>
        <v>230.51889476252722</v>
      </c>
      <c r="L54">
        <f t="shared" si="5"/>
        <v>4.7401024119863008E-2</v>
      </c>
      <c r="M54" s="20">
        <f t="shared" si="6"/>
        <v>8.9370751503996266E-7</v>
      </c>
      <c r="O54" s="2">
        <v>0.74279253000000001</v>
      </c>
      <c r="P54">
        <v>282.174668</v>
      </c>
      <c r="Q54">
        <f t="shared" si="11"/>
        <v>279.56893995071289</v>
      </c>
      <c r="R54">
        <f t="shared" si="7"/>
        <v>6.789818666841601</v>
      </c>
      <c r="S54" s="20">
        <f t="shared" si="8"/>
        <v>8.5275079001087179E-5</v>
      </c>
    </row>
    <row r="55" spans="3:19" x14ac:dyDescent="0.25">
      <c r="C55" s="2">
        <v>0.74480641000000003</v>
      </c>
      <c r="D55">
        <v>194.39888500000001</v>
      </c>
      <c r="E55">
        <f t="shared" si="9"/>
        <v>192.46199086760276</v>
      </c>
      <c r="F55">
        <f t="shared" si="3"/>
        <v>3.7515588801148656</v>
      </c>
      <c r="G55" s="20">
        <f t="shared" si="4"/>
        <v>9.9271418529066905E-5</v>
      </c>
      <c r="I55" s="2">
        <v>0.74510686000000004</v>
      </c>
      <c r="J55">
        <v>230.40812399999999</v>
      </c>
      <c r="K55">
        <f t="shared" si="10"/>
        <v>230.65235689797692</v>
      </c>
      <c r="L55">
        <f t="shared" si="5"/>
        <v>5.9649708454208812E-2</v>
      </c>
      <c r="M55" s="20">
        <f t="shared" si="6"/>
        <v>1.1236026364462957E-6</v>
      </c>
      <c r="O55" s="2">
        <v>0.74528530999999998</v>
      </c>
      <c r="P55">
        <v>282.33415000000002</v>
      </c>
      <c r="Q55">
        <f t="shared" si="11"/>
        <v>279.75735748092472</v>
      </c>
      <c r="R55">
        <f t="shared" si="7"/>
        <v>6.639859686362418</v>
      </c>
      <c r="S55" s="20">
        <f t="shared" si="8"/>
        <v>8.3297521312192984E-5</v>
      </c>
    </row>
    <row r="56" spans="3:19" x14ac:dyDescent="0.25">
      <c r="C56" s="2">
        <v>0.74758309000000001</v>
      </c>
      <c r="D56">
        <v>194.59167500000001</v>
      </c>
      <c r="E56">
        <f t="shared" si="9"/>
        <v>192.54097977340069</v>
      </c>
      <c r="F56">
        <f t="shared" si="3"/>
        <v>4.205350912397221</v>
      </c>
      <c r="G56" s="20">
        <f t="shared" si="4"/>
        <v>1.1105899222032682E-4</v>
      </c>
      <c r="I56" s="2">
        <v>0.74788345000000001</v>
      </c>
      <c r="J56">
        <v>230.61808300000001</v>
      </c>
      <c r="K56">
        <f t="shared" si="10"/>
        <v>230.79364775787676</v>
      </c>
      <c r="L56">
        <f t="shared" si="5"/>
        <v>3.0822984208319148E-2</v>
      </c>
      <c r="M56" s="20">
        <f t="shared" si="6"/>
        <v>5.7954607412635368E-7</v>
      </c>
      <c r="O56" s="2">
        <v>0.74834520999999998</v>
      </c>
      <c r="P56">
        <v>282.68043</v>
      </c>
      <c r="Q56">
        <f t="shared" si="11"/>
        <v>280.00226458894622</v>
      </c>
      <c r="R56">
        <f t="shared" si="7"/>
        <v>7.1725699689648783</v>
      </c>
      <c r="S56" s="20">
        <f t="shared" si="8"/>
        <v>8.9760095705259182E-5</v>
      </c>
    </row>
    <row r="57" spans="3:19" x14ac:dyDescent="0.25">
      <c r="C57" s="2">
        <v>0.75035987000000004</v>
      </c>
      <c r="D57">
        <v>194.76729700000001</v>
      </c>
      <c r="E57">
        <f t="shared" si="9"/>
        <v>192.62461064741643</v>
      </c>
      <c r="F57">
        <f t="shared" si="3"/>
        <v>4.5911048055479311</v>
      </c>
      <c r="G57" s="20">
        <f t="shared" si="4"/>
        <v>1.2102779826925596E-4</v>
      </c>
      <c r="I57" s="2">
        <v>0.75066005999999996</v>
      </c>
      <c r="J57">
        <v>230.82231899999999</v>
      </c>
      <c r="K57">
        <f t="shared" si="10"/>
        <v>230.94323477704756</v>
      </c>
      <c r="L57">
        <f t="shared" si="5"/>
        <v>1.4620625139017965E-2</v>
      </c>
      <c r="M57" s="20">
        <f t="shared" si="6"/>
        <v>2.7441657679169916E-7</v>
      </c>
      <c r="O57" s="2">
        <v>0.75112128</v>
      </c>
      <c r="P57">
        <v>282.98195600000003</v>
      </c>
      <c r="Q57">
        <f t="shared" si="11"/>
        <v>280.238171881928</v>
      </c>
      <c r="R57">
        <f t="shared" si="7"/>
        <v>7.5283512865842983</v>
      </c>
      <c r="S57" s="20">
        <f t="shared" si="8"/>
        <v>9.4011804236623144E-5</v>
      </c>
    </row>
    <row r="58" spans="3:19" x14ac:dyDescent="0.25">
      <c r="C58" s="2">
        <v>0.75313684999999997</v>
      </c>
      <c r="D58">
        <v>194.908581</v>
      </c>
      <c r="E58">
        <f t="shared" si="9"/>
        <v>192.7131470489694</v>
      </c>
      <c r="F58">
        <f t="shared" si="3"/>
        <v>4.8199302333378053</v>
      </c>
      <c r="G58" s="20">
        <f t="shared" si="4"/>
        <v>1.2687581139525048E-4</v>
      </c>
      <c r="I58" s="2">
        <v>0.75343671000000001</v>
      </c>
      <c r="J58">
        <v>231.02083200000001</v>
      </c>
      <c r="K58">
        <f t="shared" si="10"/>
        <v>231.10158384439166</v>
      </c>
      <c r="L58">
        <f t="shared" si="5"/>
        <v>6.5208603726519924E-3</v>
      </c>
      <c r="M58" s="20">
        <f t="shared" si="6"/>
        <v>1.2218070136694621E-7</v>
      </c>
      <c r="O58" s="2">
        <v>0.75361365000000002</v>
      </c>
      <c r="P58">
        <v>283.214404</v>
      </c>
      <c r="Q58">
        <f t="shared" si="11"/>
        <v>280.46171047891204</v>
      </c>
      <c r="R58">
        <f t="shared" si="7"/>
        <v>7.5773216210396468</v>
      </c>
      <c r="S58" s="20">
        <f t="shared" si="8"/>
        <v>9.4468070850792333E-5</v>
      </c>
    </row>
    <row r="59" spans="3:19" x14ac:dyDescent="0.25">
      <c r="C59" s="2">
        <v>0.75591313999999998</v>
      </c>
      <c r="D59">
        <v>195.17004600000001</v>
      </c>
      <c r="E59">
        <f t="shared" si="9"/>
        <v>192.80683406988516</v>
      </c>
      <c r="F59">
        <f t="shared" si="3"/>
        <v>5.5847706266371917</v>
      </c>
      <c r="G59" s="20">
        <f t="shared" si="4"/>
        <v>1.4661520496511325E-4</v>
      </c>
      <c r="I59" s="2">
        <v>0.75621316999999999</v>
      </c>
      <c r="J59">
        <v>231.253683</v>
      </c>
      <c r="K59">
        <f t="shared" si="10"/>
        <v>231.2691726008623</v>
      </c>
      <c r="L59">
        <f t="shared" si="5"/>
        <v>2.3992773487366761E-4</v>
      </c>
      <c r="M59" s="20">
        <f t="shared" si="6"/>
        <v>4.4864531568307989E-9</v>
      </c>
      <c r="O59" s="2">
        <v>0.75667382999999999</v>
      </c>
      <c r="P59">
        <v>283.51060899999999</v>
      </c>
      <c r="Q59">
        <f t="shared" si="11"/>
        <v>280.75222012882159</v>
      </c>
      <c r="R59">
        <f t="shared" si="7"/>
        <v>7.6087091646408318</v>
      </c>
      <c r="S59" s="20">
        <f t="shared" si="8"/>
        <v>9.4661275971859494E-5</v>
      </c>
    </row>
    <row r="60" spans="3:19" x14ac:dyDescent="0.25">
      <c r="C60" s="2">
        <v>0.75868988999999998</v>
      </c>
      <c r="D60">
        <v>195.35139100000001</v>
      </c>
      <c r="E60">
        <f t="shared" si="9"/>
        <v>192.90600077081635</v>
      </c>
      <c r="F60">
        <f t="shared" si="3"/>
        <v>5.9799333729869053</v>
      </c>
      <c r="G60" s="20">
        <f t="shared" si="4"/>
        <v>1.5669795520442548E-4</v>
      </c>
      <c r="I60" s="2">
        <v>0.75899017999999996</v>
      </c>
      <c r="J60">
        <v>231.38924399999999</v>
      </c>
      <c r="K60">
        <f t="shared" si="10"/>
        <v>231.44656796605437</v>
      </c>
      <c r="L60">
        <f t="shared" si="5"/>
        <v>3.2860370842040993E-3</v>
      </c>
      <c r="M60" s="20">
        <f t="shared" si="6"/>
        <v>6.1374239821419648E-8</v>
      </c>
      <c r="O60" s="2">
        <v>0.75945003</v>
      </c>
      <c r="P60">
        <v>283.789243</v>
      </c>
      <c r="Q60">
        <f t="shared" si="11"/>
        <v>281.03193731043575</v>
      </c>
      <c r="R60">
        <f t="shared" si="7"/>
        <v>7.6027346657033732</v>
      </c>
      <c r="S60" s="20">
        <f t="shared" si="8"/>
        <v>9.4401299963933866E-5</v>
      </c>
    </row>
    <row r="61" spans="3:19" x14ac:dyDescent="0.25">
      <c r="C61" s="2">
        <v>0.76146683000000004</v>
      </c>
      <c r="D61">
        <v>195.49839800000001</v>
      </c>
      <c r="E61">
        <f t="shared" si="9"/>
        <v>193.01094759838801</v>
      </c>
      <c r="F61">
        <f t="shared" si="3"/>
        <v>6.1874095004796716</v>
      </c>
      <c r="G61" s="20">
        <f t="shared" si="4"/>
        <v>1.6189090614566272E-4</v>
      </c>
      <c r="I61" s="2">
        <v>0.76176670000000002</v>
      </c>
      <c r="J61">
        <v>231.610649</v>
      </c>
      <c r="K61">
        <f t="shared" si="10"/>
        <v>231.63425501577623</v>
      </c>
      <c r="L61">
        <f t="shared" si="5"/>
        <v>5.5724398082800249E-4</v>
      </c>
      <c r="M61" s="20">
        <f t="shared" si="6"/>
        <v>1.0387913845033341E-8</v>
      </c>
      <c r="O61" s="2">
        <v>0.76222637999999998</v>
      </c>
      <c r="P61">
        <v>284.03926300000001</v>
      </c>
      <c r="Q61">
        <f t="shared" si="11"/>
        <v>281.32806334388783</v>
      </c>
      <c r="R61">
        <f t="shared" si="7"/>
        <v>7.3506035753027561</v>
      </c>
      <c r="S61" s="20">
        <f t="shared" si="8"/>
        <v>9.1110042090038459E-5</v>
      </c>
    </row>
    <row r="62" spans="3:19" x14ac:dyDescent="0.25">
      <c r="C62" s="2">
        <v>0.76424338000000003</v>
      </c>
      <c r="D62">
        <v>195.71408</v>
      </c>
      <c r="E62">
        <f t="shared" si="9"/>
        <v>193.12197857114703</v>
      </c>
      <c r="F62">
        <f t="shared" si="3"/>
        <v>6.7189898174616109</v>
      </c>
      <c r="G62" s="20">
        <f t="shared" si="4"/>
        <v>1.7541221863802284E-4</v>
      </c>
      <c r="I62" s="2">
        <v>0.76454299000000003</v>
      </c>
      <c r="J62">
        <v>231.87211500000001</v>
      </c>
      <c r="K62">
        <f t="shared" si="10"/>
        <v>231.83283138690268</v>
      </c>
      <c r="L62">
        <f t="shared" si="5"/>
        <v>1.5432022579803311E-3</v>
      </c>
      <c r="M62" s="20">
        <f t="shared" si="6"/>
        <v>2.870290167408624E-8</v>
      </c>
      <c r="O62" s="2">
        <v>0.76500232000000001</v>
      </c>
      <c r="P62">
        <v>284.36367999999999</v>
      </c>
      <c r="Q62">
        <f t="shared" si="11"/>
        <v>281.64183459006392</v>
      </c>
      <c r="R62">
        <f t="shared" si="7"/>
        <v>7.4084424355900289</v>
      </c>
      <c r="S62" s="20">
        <f t="shared" si="8"/>
        <v>9.1617546857305831E-5</v>
      </c>
    </row>
    <row r="63" spans="3:19" x14ac:dyDescent="0.25">
      <c r="C63" s="2">
        <v>0.76702035999999996</v>
      </c>
      <c r="D63">
        <v>195.85536400000001</v>
      </c>
      <c r="E63">
        <f t="shared" si="9"/>
        <v>193.23947300304883</v>
      </c>
      <c r="F63">
        <f t="shared" si="3"/>
        <v>6.842885707930237</v>
      </c>
      <c r="G63" s="20">
        <f t="shared" si="4"/>
        <v>1.7838911285128565E-4</v>
      </c>
      <c r="I63" s="2">
        <v>0.76731974000000003</v>
      </c>
      <c r="J63">
        <v>232.053459</v>
      </c>
      <c r="K63">
        <f t="shared" si="10"/>
        <v>232.04296736437837</v>
      </c>
      <c r="L63">
        <f t="shared" si="5"/>
        <v>1.1007441801713057E-4</v>
      </c>
      <c r="M63" s="20">
        <f t="shared" si="6"/>
        <v>2.0441384395497511E-9</v>
      </c>
      <c r="O63" s="2">
        <v>0.76777845</v>
      </c>
      <c r="P63">
        <v>284.65375999999998</v>
      </c>
      <c r="Q63">
        <f t="shared" si="11"/>
        <v>281.97495618638669</v>
      </c>
      <c r="R63">
        <f t="shared" si="7"/>
        <v>7.1759898718290822</v>
      </c>
      <c r="S63" s="20">
        <f t="shared" si="8"/>
        <v>8.8562112526231331E-5</v>
      </c>
    </row>
    <row r="64" spans="3:19" x14ac:dyDescent="0.25">
      <c r="C64" s="2">
        <v>0.76979639</v>
      </c>
      <c r="D64">
        <v>196.16261299999999</v>
      </c>
      <c r="E64">
        <f t="shared" si="9"/>
        <v>193.36373810079357</v>
      </c>
      <c r="F64">
        <f t="shared" si="3"/>
        <v>7.8337007014077731</v>
      </c>
      <c r="G64" s="20">
        <f t="shared" si="4"/>
        <v>2.0357971346930752E-4</v>
      </c>
      <c r="I64" s="2">
        <v>0.77009629000000002</v>
      </c>
      <c r="J64">
        <v>232.26914099999999</v>
      </c>
      <c r="K64">
        <f t="shared" si="10"/>
        <v>232.2652721769511</v>
      </c>
      <c r="L64">
        <f t="shared" si="5"/>
        <v>1.4967791783623562E-5</v>
      </c>
      <c r="M64" s="20">
        <f t="shared" si="6"/>
        <v>2.7744359644530096E-10</v>
      </c>
      <c r="O64" s="2">
        <v>0.77055435000000005</v>
      </c>
      <c r="P64">
        <v>284.98390000000001</v>
      </c>
      <c r="Q64">
        <f t="shared" si="11"/>
        <v>282.32936157026484</v>
      </c>
      <c r="R64">
        <f t="shared" si="7"/>
        <v>7.0465742749408555</v>
      </c>
      <c r="S64" s="20">
        <f t="shared" si="8"/>
        <v>8.6763563948011373E-5</v>
      </c>
    </row>
    <row r="65" spans="3:19" x14ac:dyDescent="0.25">
      <c r="C65" s="2">
        <v>0.77257323</v>
      </c>
      <c r="D65">
        <v>196.32678899999999</v>
      </c>
      <c r="E65">
        <f t="shared" si="9"/>
        <v>193.49524243947405</v>
      </c>
      <c r="F65">
        <f t="shared" si="3"/>
        <v>8.0176559244262595</v>
      </c>
      <c r="G65" s="20">
        <f t="shared" si="4"/>
        <v>2.0801195105585793E-4</v>
      </c>
      <c r="I65" s="2">
        <v>0.77287209999999995</v>
      </c>
      <c r="J65">
        <v>232.61501899999999</v>
      </c>
      <c r="K65">
        <f t="shared" si="10"/>
        <v>232.50039444385601</v>
      </c>
      <c r="L65">
        <f t="shared" si="5"/>
        <v>1.3138788871204381E-2</v>
      </c>
      <c r="M65" s="20">
        <f t="shared" si="6"/>
        <v>2.4281741431121715E-7</v>
      </c>
      <c r="O65" s="2">
        <v>0.77333041000000002</v>
      </c>
      <c r="P65">
        <v>285.28542499999998</v>
      </c>
      <c r="Q65">
        <f t="shared" si="11"/>
        <v>282.70743367633128</v>
      </c>
      <c r="R65">
        <f t="shared" si="7"/>
        <v>6.646039264911086</v>
      </c>
      <c r="S65" s="20">
        <f t="shared" si="8"/>
        <v>8.1658939191350813E-5</v>
      </c>
    </row>
    <row r="66" spans="3:19" x14ac:dyDescent="0.25">
      <c r="C66" s="2">
        <v>0.77534994999999995</v>
      </c>
      <c r="D66">
        <v>196.513856</v>
      </c>
      <c r="E66">
        <f t="shared" si="9"/>
        <v>193.63435951026906</v>
      </c>
      <c r="F66">
        <f t="shared" si="3"/>
        <v>8.2915000343728043</v>
      </c>
      <c r="G66" s="20">
        <f t="shared" si="4"/>
        <v>2.1470727099457543E-4</v>
      </c>
      <c r="I66" s="2">
        <v>0.77564891000000002</v>
      </c>
      <c r="J66">
        <v>232.786349</v>
      </c>
      <c r="K66">
        <f t="shared" si="10"/>
        <v>232.74922562421537</v>
      </c>
      <c r="L66">
        <f t="shared" si="5"/>
        <v>1.3781450296469428E-3</v>
      </c>
      <c r="M66" s="20">
        <f t="shared" si="6"/>
        <v>2.543196429969556E-8</v>
      </c>
      <c r="O66" s="2">
        <v>0.77610628000000004</v>
      </c>
      <c r="P66">
        <v>285.62128799999999</v>
      </c>
      <c r="Q66">
        <f t="shared" si="11"/>
        <v>283.11181262002879</v>
      </c>
      <c r="R66">
        <f t="shared" si="7"/>
        <v>6.2974666826816321</v>
      </c>
      <c r="S66" s="20">
        <f t="shared" si="8"/>
        <v>7.7194210880682023E-5</v>
      </c>
    </row>
    <row r="67" spans="3:19" x14ac:dyDescent="0.25">
      <c r="C67" s="2">
        <v>0.77812663000000004</v>
      </c>
      <c r="D67">
        <v>196.706647</v>
      </c>
      <c r="E67">
        <f t="shared" ref="E67:E98" si="12">IF(C67&lt;F$1,$X$6+D$1^2*$X$5/((-$X$7*(C67/E$1-1)^$X$8+1)),$X$6+20*10^4*(C67-F$1)^4+D$1^2*$X$5/((-$X$7*(C67/E$1-1)^$X$8+1)))</f>
        <v>193.78153394661516</v>
      </c>
      <c r="F67">
        <f t="shared" si="3"/>
        <v>8.5562863750824292</v>
      </c>
      <c r="G67" s="20">
        <f t="shared" si="4"/>
        <v>2.2112978343098277E-4</v>
      </c>
      <c r="I67" s="2">
        <v>0.77842529999999999</v>
      </c>
      <c r="J67">
        <v>233.03064499999999</v>
      </c>
      <c r="K67">
        <f t="shared" ref="K67:K98" si="13">IF(I67&lt;L$1,$X$6+J$1^2*$X$5/((-$X$7*(I67/K$1-1)^$X$8+1)),$X$6+20*10^4*(I67-L$1)^4+J$1^2*$X$5/((-$X$7*(I67/K$1-1)^$X$8+1)))</f>
        <v>233.01243229116142</v>
      </c>
      <c r="L67">
        <f t="shared" si="5"/>
        <v>3.3170276323872647E-4</v>
      </c>
      <c r="M67" s="20">
        <f t="shared" si="6"/>
        <v>6.1083373604787166E-9</v>
      </c>
      <c r="O67" s="2">
        <v>0.77888228000000004</v>
      </c>
      <c r="P67">
        <v>285.93425999999999</v>
      </c>
      <c r="Q67">
        <f t="shared" ref="Q67:Q98" si="14">IF(O67&lt;R$1,$X$6+P$1^2*$X$5/((-$X$7*(O67/Q$1-1)^$X$8+1)),$X$6+20*10^4*(O67-R$1)^4+P$1^2*$X$5/((-$X$7*(O67/Q$1-1)^$X$8+1)))</f>
        <v>283.54559233165298</v>
      </c>
      <c r="R67">
        <f t="shared" si="7"/>
        <v>5.7057332298063477</v>
      </c>
      <c r="S67" s="20">
        <f t="shared" si="8"/>
        <v>6.9787730155007298E-5</v>
      </c>
    </row>
    <row r="68" spans="3:19" x14ac:dyDescent="0.25">
      <c r="C68" s="2">
        <v>0.78090285999999998</v>
      </c>
      <c r="D68">
        <v>196.979558</v>
      </c>
      <c r="E68">
        <f t="shared" si="12"/>
        <v>193.93721151914508</v>
      </c>
      <c r="F68">
        <f t="shared" ref="F68:F113" si="15">(E68-D68)^2</f>
        <v>9.2558721095702978</v>
      </c>
      <c r="G68" s="20">
        <f t="shared" ref="G68:G113" si="16">((E68-D68)/D68)^2</f>
        <v>2.3854758709213384E-4</v>
      </c>
      <c r="I68" s="2">
        <v>0.78120224000000005</v>
      </c>
      <c r="J68">
        <v>233.17765199999999</v>
      </c>
      <c r="K68">
        <f t="shared" si="13"/>
        <v>233.2909557497309</v>
      </c>
      <c r="L68">
        <f t="shared" ref="L68:L114" si="17">(K68-J68)^2</f>
        <v>1.2837739703083167E-2</v>
      </c>
      <c r="M68" s="20">
        <f t="shared" ref="M68:M114" si="18">((K68-J68)/J68)^2</f>
        <v>2.3611018205392949E-7</v>
      </c>
      <c r="O68" s="2">
        <v>0.78165812000000001</v>
      </c>
      <c r="P68">
        <v>286.275846</v>
      </c>
      <c r="Q68">
        <f t="shared" si="14"/>
        <v>284.01214068078286</v>
      </c>
      <c r="R68">
        <f t="shared" ref="R68:R103" si="19">(Q68-P68)^2</f>
        <v>5.1243617722519641</v>
      </c>
      <c r="S68" s="20">
        <f t="shared" ref="S68:S103" si="20">((Q68-P68)/P68)^2</f>
        <v>6.2527399832825424E-5</v>
      </c>
    </row>
    <row r="69" spans="3:19" x14ac:dyDescent="0.25">
      <c r="C69" s="2">
        <v>0.78367925000000005</v>
      </c>
      <c r="D69">
        <v>197.22385399999999</v>
      </c>
      <c r="E69">
        <f t="shared" si="12"/>
        <v>194.10192550249769</v>
      </c>
      <c r="F69">
        <f t="shared" si="15"/>
        <v>9.7464375435169419</v>
      </c>
      <c r="G69" s="20">
        <f t="shared" si="16"/>
        <v>2.5056881650161833E-4</v>
      </c>
      <c r="I69" s="2">
        <v>0.78397804000000004</v>
      </c>
      <c r="J69">
        <v>233.52496099999999</v>
      </c>
      <c r="K69">
        <f t="shared" si="13"/>
        <v>233.58564607764782</v>
      </c>
      <c r="L69">
        <f t="shared" si="17"/>
        <v>3.6826786491234581E-3</v>
      </c>
      <c r="M69" s="20">
        <f t="shared" si="18"/>
        <v>6.7530071179984419E-8</v>
      </c>
      <c r="O69" s="2">
        <v>0.78443399000000003</v>
      </c>
      <c r="P69">
        <v>286.61170900000002</v>
      </c>
      <c r="Q69">
        <f t="shared" si="14"/>
        <v>284.51527319141962</v>
      </c>
      <c r="R69">
        <f t="shared" si="19"/>
        <v>4.3950430994981353</v>
      </c>
      <c r="S69" s="20">
        <f t="shared" si="20"/>
        <v>5.3502648466240168E-5</v>
      </c>
    </row>
    <row r="70" spans="3:19" x14ac:dyDescent="0.25">
      <c r="C70" s="2">
        <v>0.78645547999999998</v>
      </c>
      <c r="D70">
        <v>197.49676500000001</v>
      </c>
      <c r="E70">
        <f t="shared" si="12"/>
        <v>194.27621056555532</v>
      </c>
      <c r="F70">
        <f t="shared" si="15"/>
        <v>10.37197086522138</v>
      </c>
      <c r="G70" s="20">
        <f t="shared" si="16"/>
        <v>2.659140690039097E-4</v>
      </c>
      <c r="I70" s="2">
        <v>0.78647078999999998</v>
      </c>
      <c r="J70">
        <v>233.69016500000001</v>
      </c>
      <c r="K70">
        <f t="shared" si="13"/>
        <v>233.86526409382941</v>
      </c>
      <c r="L70">
        <f t="shared" si="17"/>
        <v>3.0659692659877853E-2</v>
      </c>
      <c r="M70" s="20">
        <f t="shared" si="18"/>
        <v>5.614187677518503E-7</v>
      </c>
      <c r="O70" s="2">
        <v>0.78720950000000001</v>
      </c>
      <c r="P70">
        <v>287.01052399999998</v>
      </c>
      <c r="Q70">
        <f t="shared" si="14"/>
        <v>285.05907695811493</v>
      </c>
      <c r="R70">
        <f t="shared" si="19"/>
        <v>3.8081455572818985</v>
      </c>
      <c r="S70" s="20">
        <f t="shared" si="20"/>
        <v>4.622936166450178E-5</v>
      </c>
    </row>
    <row r="71" spans="3:19" x14ac:dyDescent="0.25">
      <c r="C71" s="2">
        <v>0.78923235000000003</v>
      </c>
      <c r="D71">
        <v>197.65521799999999</v>
      </c>
      <c r="E71">
        <f t="shared" si="12"/>
        <v>194.46087829782846</v>
      </c>
      <c r="F71">
        <f t="shared" si="15"/>
        <v>10.203806132869316</v>
      </c>
      <c r="G71" s="20">
        <f t="shared" si="16"/>
        <v>2.6118343583168412E-4</v>
      </c>
      <c r="I71" s="2">
        <v>0.78953088999999999</v>
      </c>
      <c r="J71">
        <v>234.00210899999999</v>
      </c>
      <c r="K71">
        <f t="shared" si="13"/>
        <v>234.22976683770162</v>
      </c>
      <c r="L71">
        <f t="shared" si="17"/>
        <v>5.1828091066980719E-2</v>
      </c>
      <c r="M71" s="20">
        <f t="shared" si="18"/>
        <v>9.4651100966188349E-7</v>
      </c>
      <c r="O71" s="2">
        <v>0.78998546999999997</v>
      </c>
      <c r="P71">
        <v>287.32921800000003</v>
      </c>
      <c r="Q71">
        <f t="shared" si="14"/>
        <v>285.64826733038359</v>
      </c>
      <c r="R71">
        <f t="shared" si="19"/>
        <v>2.8255951536839454</v>
      </c>
      <c r="S71" s="20">
        <f t="shared" si="20"/>
        <v>3.422554364433239E-5</v>
      </c>
    </row>
    <row r="72" spans="3:19" x14ac:dyDescent="0.25">
      <c r="C72" s="2">
        <v>0.79200837999999996</v>
      </c>
      <c r="D72">
        <v>197.962467</v>
      </c>
      <c r="E72">
        <f t="shared" si="12"/>
        <v>194.65690555759085</v>
      </c>
      <c r="F72">
        <f t="shared" si="15"/>
        <v>10.926736449542108</v>
      </c>
      <c r="G72" s="20">
        <f t="shared" si="16"/>
        <v>2.788205332442035E-4</v>
      </c>
      <c r="I72" s="2">
        <v>0.79259055</v>
      </c>
      <c r="J72">
        <v>234.38988000000001</v>
      </c>
      <c r="K72">
        <f t="shared" si="13"/>
        <v>234.62020942317429</v>
      </c>
      <c r="L72">
        <f t="shared" si="17"/>
        <v>5.3051643179797707E-2</v>
      </c>
      <c r="M72" s="20">
        <f t="shared" si="18"/>
        <v>9.6565307229632658E-7</v>
      </c>
      <c r="O72" s="2">
        <v>0.79276126999999996</v>
      </c>
      <c r="P72">
        <v>287.67652700000002</v>
      </c>
      <c r="Q72">
        <f t="shared" si="14"/>
        <v>286.28766619916689</v>
      </c>
      <c r="R72">
        <f t="shared" si="19"/>
        <v>1.9289343240908401</v>
      </c>
      <c r="S72" s="20">
        <f t="shared" si="20"/>
        <v>2.3308192009313533E-5</v>
      </c>
    </row>
    <row r="73" spans="3:19" x14ac:dyDescent="0.25">
      <c r="C73" s="2">
        <v>0.79478428999999995</v>
      </c>
      <c r="D73">
        <v>198.29117600000001</v>
      </c>
      <c r="E73">
        <f t="shared" si="12"/>
        <v>194.86574101526821</v>
      </c>
      <c r="F73">
        <f t="shared" si="15"/>
        <v>11.733604834624506</v>
      </c>
      <c r="G73" s="20">
        <f t="shared" si="16"/>
        <v>2.9841777025391879E-4</v>
      </c>
      <c r="I73" s="2">
        <v>0.79508270000000003</v>
      </c>
      <c r="J73">
        <v>234.66095799999999</v>
      </c>
      <c r="K73">
        <f t="shared" si="13"/>
        <v>234.95968260593344</v>
      </c>
      <c r="L73">
        <f t="shared" si="17"/>
        <v>8.9236390190091316E-2</v>
      </c>
      <c r="M73" s="20">
        <f t="shared" si="18"/>
        <v>1.620542089093356E-6</v>
      </c>
      <c r="O73" s="2">
        <v>0.79553669000000005</v>
      </c>
      <c r="P73">
        <v>288.092511</v>
      </c>
      <c r="Q73">
        <f t="shared" si="14"/>
        <v>286.98256323088771</v>
      </c>
      <c r="R73">
        <f t="shared" si="19"/>
        <v>1.231984050157362</v>
      </c>
      <c r="S73" s="20">
        <f t="shared" si="20"/>
        <v>1.4843665106514113E-5</v>
      </c>
    </row>
    <row r="74" spans="3:19" x14ac:dyDescent="0.25">
      <c r="C74" s="2">
        <v>0.79756099999999996</v>
      </c>
      <c r="D74">
        <v>198.47967399999999</v>
      </c>
      <c r="E74">
        <f t="shared" si="12"/>
        <v>195.08919442884059</v>
      </c>
      <c r="F74">
        <f t="shared" si="15"/>
        <v>11.495351722449252</v>
      </c>
      <c r="G74" s="20">
        <f t="shared" si="16"/>
        <v>2.9180329259879262E-4</v>
      </c>
      <c r="I74" s="2">
        <v>0.79814229000000003</v>
      </c>
      <c r="J74">
        <v>235.06160600000001</v>
      </c>
      <c r="K74">
        <f t="shared" si="13"/>
        <v>235.40598088793161</v>
      </c>
      <c r="L74">
        <f t="shared" si="17"/>
        <v>0.11859406343789745</v>
      </c>
      <c r="M74" s="20">
        <f t="shared" si="18"/>
        <v>2.1463451019608942E-6</v>
      </c>
      <c r="O74" s="2">
        <v>0.79831246</v>
      </c>
      <c r="P74">
        <v>288.44554299999999</v>
      </c>
      <c r="Q74">
        <f t="shared" si="14"/>
        <v>287.73891027936588</v>
      </c>
      <c r="R74">
        <f t="shared" si="19"/>
        <v>0.4993298018707561</v>
      </c>
      <c r="S74" s="20">
        <f t="shared" si="20"/>
        <v>6.0015001558211856E-6</v>
      </c>
    </row>
    <row r="75" spans="3:19" x14ac:dyDescent="0.25">
      <c r="C75" s="2">
        <v>0.80062142000000003</v>
      </c>
      <c r="D75">
        <v>198.734388</v>
      </c>
      <c r="E75">
        <f t="shared" si="12"/>
        <v>195.35483906872179</v>
      </c>
      <c r="F75">
        <f t="shared" si="15"/>
        <v>11.421350978903678</v>
      </c>
      <c r="G75" s="20">
        <f t="shared" si="16"/>
        <v>2.8918211795121078E-4</v>
      </c>
      <c r="I75" s="2">
        <v>0.80091822999999995</v>
      </c>
      <c r="J75">
        <v>235.38602299999999</v>
      </c>
      <c r="K75">
        <f t="shared" si="13"/>
        <v>235.84241839007365</v>
      </c>
      <c r="L75">
        <f t="shared" si="17"/>
        <v>0.2082967520804811</v>
      </c>
      <c r="M75" s="20">
        <f t="shared" si="18"/>
        <v>3.7594226668214282E-6</v>
      </c>
      <c r="O75" s="2">
        <v>0.80108751</v>
      </c>
      <c r="P75">
        <v>288.92447800000002</v>
      </c>
      <c r="Q75">
        <f t="shared" si="14"/>
        <v>288.56259933510239</v>
      </c>
      <c r="R75">
        <f t="shared" si="19"/>
        <v>0.13095616810809199</v>
      </c>
      <c r="S75" s="20">
        <f t="shared" si="20"/>
        <v>1.5687628063485071E-6</v>
      </c>
    </row>
    <row r="76" spans="3:19" x14ac:dyDescent="0.25">
      <c r="C76" s="2">
        <v>0.80311359000000004</v>
      </c>
      <c r="D76">
        <v>199.00260499999999</v>
      </c>
      <c r="E76">
        <f t="shared" si="12"/>
        <v>195.5883290887746</v>
      </c>
      <c r="F76">
        <f t="shared" si="15"/>
        <v>11.657279997973957</v>
      </c>
      <c r="G76" s="20">
        <f t="shared" si="16"/>
        <v>2.9436061730340156E-4</v>
      </c>
      <c r="I76" s="2">
        <v>0.80369354000000004</v>
      </c>
      <c r="J76">
        <v>235.819176</v>
      </c>
      <c r="K76">
        <f t="shared" si="13"/>
        <v>236.31242450483467</v>
      </c>
      <c r="L76">
        <f t="shared" si="17"/>
        <v>0.24329408752163525</v>
      </c>
      <c r="M76" s="20">
        <f t="shared" si="18"/>
        <v>4.374952275912552E-6</v>
      </c>
      <c r="O76" s="2">
        <v>0.80386279999999999</v>
      </c>
      <c r="P76">
        <v>289.36335400000002</v>
      </c>
      <c r="Q76">
        <f t="shared" si="14"/>
        <v>289.46053505272278</v>
      </c>
      <c r="R76">
        <f t="shared" si="19"/>
        <v>9.4441570083039252E-3</v>
      </c>
      <c r="S76" s="20">
        <f t="shared" si="20"/>
        <v>1.1279143946223596E-7</v>
      </c>
    </row>
    <row r="77" spans="3:19" x14ac:dyDescent="0.25">
      <c r="C77" s="2">
        <v>0.80589010999999999</v>
      </c>
      <c r="D77">
        <v>199.22400999999999</v>
      </c>
      <c r="E77">
        <f t="shared" si="12"/>
        <v>195.86923509958518</v>
      </c>
      <c r="F77">
        <f t="shared" si="15"/>
        <v>11.254514632453199</v>
      </c>
      <c r="G77" s="20">
        <f t="shared" si="16"/>
        <v>2.8355898649020934E-4</v>
      </c>
      <c r="I77" s="2">
        <v>0.80646914999999997</v>
      </c>
      <c r="J77">
        <v>236.20082199999999</v>
      </c>
      <c r="K77">
        <f t="shared" si="13"/>
        <v>236.82012791244176</v>
      </c>
      <c r="L77">
        <f t="shared" si="17"/>
        <v>0.3835398131853387</v>
      </c>
      <c r="M77" s="20">
        <f t="shared" si="18"/>
        <v>6.8746033134750718E-6</v>
      </c>
      <c r="O77" s="2">
        <v>0.80663733999999998</v>
      </c>
      <c r="P77">
        <v>289.93385599999999</v>
      </c>
      <c r="Q77">
        <f t="shared" si="14"/>
        <v>290.43946661155547</v>
      </c>
      <c r="R77">
        <f t="shared" si="19"/>
        <v>0.25564209051750908</v>
      </c>
      <c r="S77" s="20">
        <f t="shared" si="20"/>
        <v>3.0411265818423062E-6</v>
      </c>
    </row>
    <row r="78" spans="3:19" x14ac:dyDescent="0.25">
      <c r="C78" s="2">
        <v>0.80894997000000002</v>
      </c>
      <c r="D78">
        <v>199.57601299999999</v>
      </c>
      <c r="E78">
        <f t="shared" si="12"/>
        <v>196.20779156988795</v>
      </c>
      <c r="F78">
        <f t="shared" si="15"/>
        <v>11.344915602266022</v>
      </c>
      <c r="G78" s="20">
        <f t="shared" si="16"/>
        <v>2.8482924898647191E-4</v>
      </c>
      <c r="I78" s="2">
        <v>0.80924509</v>
      </c>
      <c r="J78">
        <v>236.525239</v>
      </c>
      <c r="K78">
        <f t="shared" si="13"/>
        <v>237.36992981828638</v>
      </c>
      <c r="L78">
        <f t="shared" si="17"/>
        <v>0.71350257849731558</v>
      </c>
      <c r="M78" s="20">
        <f t="shared" si="18"/>
        <v>1.2753828329291442E-5</v>
      </c>
      <c r="O78" s="2">
        <v>0.80941183999999999</v>
      </c>
      <c r="P78">
        <v>290.51008100000001</v>
      </c>
      <c r="Q78">
        <f t="shared" si="14"/>
        <v>291.50717069173862</v>
      </c>
      <c r="R78">
        <f t="shared" si="19"/>
        <v>0.99418785337139337</v>
      </c>
      <c r="S78" s="20">
        <f t="shared" si="20"/>
        <v>1.1780020273395419E-5</v>
      </c>
    </row>
    <row r="79" spans="3:19" x14ac:dyDescent="0.25">
      <c r="C79" s="2">
        <v>0.81144229999999995</v>
      </c>
      <c r="D79">
        <v>199.81561500000001</v>
      </c>
      <c r="E79">
        <f t="shared" si="12"/>
        <v>196.50913272752118</v>
      </c>
      <c r="F79">
        <f t="shared" si="15"/>
        <v>10.932825018216777</v>
      </c>
      <c r="G79" s="20">
        <f t="shared" si="16"/>
        <v>2.7382528547141035E-4</v>
      </c>
      <c r="I79" s="2">
        <v>0.81173713000000003</v>
      </c>
      <c r="J79">
        <v>236.81491700000001</v>
      </c>
      <c r="K79">
        <f t="shared" si="13"/>
        <v>237.90325422622018</v>
      </c>
      <c r="L79">
        <f t="shared" si="17"/>
        <v>1.1844779179766267</v>
      </c>
      <c r="M79" s="20">
        <f t="shared" si="18"/>
        <v>2.1120726769803028E-5</v>
      </c>
      <c r="O79" s="2">
        <v>0.81218553000000004</v>
      </c>
      <c r="P79">
        <v>291.22937899999999</v>
      </c>
      <c r="Q79">
        <f t="shared" si="14"/>
        <v>292.67135694051979</v>
      </c>
      <c r="R79">
        <f t="shared" si="19"/>
        <v>2.0793003809456994</v>
      </c>
      <c r="S79" s="20">
        <f t="shared" si="20"/>
        <v>2.4515844883985387E-5</v>
      </c>
    </row>
    <row r="80" spans="3:19" x14ac:dyDescent="0.25">
      <c r="C80" s="2">
        <v>0.81421858999999996</v>
      </c>
      <c r="D80">
        <v>200.07708</v>
      </c>
      <c r="E80">
        <f t="shared" si="12"/>
        <v>196.87548875844399</v>
      </c>
      <c r="F80">
        <f t="shared" si="15"/>
        <v>10.250186478008105</v>
      </c>
      <c r="G80" s="20">
        <f t="shared" si="16"/>
        <v>2.5605725498506688E-4</v>
      </c>
      <c r="I80" s="2">
        <v>0.81451267000000005</v>
      </c>
      <c r="J80">
        <v>237.208009</v>
      </c>
      <c r="K80">
        <f t="shared" si="13"/>
        <v>238.54629312664326</v>
      </c>
      <c r="L80">
        <f t="shared" si="17"/>
        <v>1.7910044036253112</v>
      </c>
      <c r="M80" s="20">
        <f t="shared" si="18"/>
        <v>3.1830096632207815E-5</v>
      </c>
      <c r="O80" s="2">
        <v>0.81495883000000002</v>
      </c>
      <c r="P80">
        <v>292.01735100000002</v>
      </c>
      <c r="Q80">
        <f t="shared" si="14"/>
        <v>293.94069271895137</v>
      </c>
      <c r="R80">
        <f t="shared" si="19"/>
        <v>3.6992433678587293</v>
      </c>
      <c r="S80" s="20">
        <f t="shared" si="20"/>
        <v>4.3380603535339084E-5</v>
      </c>
    </row>
    <row r="81" spans="3:19" x14ac:dyDescent="0.25">
      <c r="C81" s="2">
        <v>0.81699440000000001</v>
      </c>
      <c r="D81">
        <v>200.42438899999999</v>
      </c>
      <c r="E81">
        <f t="shared" si="12"/>
        <v>197.27817806296383</v>
      </c>
      <c r="F81">
        <f t="shared" si="15"/>
        <v>9.8986432603259438</v>
      </c>
      <c r="G81" s="20">
        <f t="shared" si="16"/>
        <v>2.4641919600687051E-4</v>
      </c>
      <c r="I81" s="2">
        <v>0.81728849999999997</v>
      </c>
      <c r="J81">
        <v>237.55102600000001</v>
      </c>
      <c r="K81">
        <f t="shared" si="13"/>
        <v>239.24653617684862</v>
      </c>
      <c r="L81">
        <f t="shared" si="17"/>
        <v>2.8747547597972201</v>
      </c>
      <c r="M81" s="20">
        <f t="shared" si="18"/>
        <v>5.0943289029712568E-5</v>
      </c>
      <c r="O81" s="2">
        <v>0.81773138000000001</v>
      </c>
      <c r="P81">
        <v>292.93695100000002</v>
      </c>
      <c r="Q81">
        <f t="shared" si="14"/>
        <v>295.32403028090619</v>
      </c>
      <c r="R81">
        <f t="shared" si="19"/>
        <v>5.6981474933314891</v>
      </c>
      <c r="S81" s="20">
        <f t="shared" si="20"/>
        <v>6.6402644047895099E-5</v>
      </c>
    </row>
    <row r="82" spans="3:19" x14ac:dyDescent="0.25">
      <c r="C82" s="2">
        <v>0.81976981000000004</v>
      </c>
      <c r="D82">
        <v>200.840373</v>
      </c>
      <c r="E82">
        <f t="shared" si="12"/>
        <v>197.72177887971034</v>
      </c>
      <c r="F82">
        <f t="shared" si="15"/>
        <v>9.725629287105221</v>
      </c>
      <c r="G82" s="20">
        <f t="shared" si="16"/>
        <v>2.4111024977540758E-4</v>
      </c>
      <c r="I82" s="2">
        <v>0.82006316999999995</v>
      </c>
      <c r="J82">
        <v>238.097205</v>
      </c>
      <c r="K82">
        <f t="shared" si="13"/>
        <v>240.00967406534636</v>
      </c>
      <c r="L82">
        <f t="shared" si="17"/>
        <v>3.65753792590677</v>
      </c>
      <c r="M82" s="20">
        <f t="shared" si="18"/>
        <v>6.4517903043798369E-5</v>
      </c>
      <c r="O82" s="2">
        <v>0.82050321999999998</v>
      </c>
      <c r="P82">
        <v>293.98245400000002</v>
      </c>
      <c r="Q82">
        <f t="shared" si="14"/>
        <v>296.83093448008617</v>
      </c>
      <c r="R82">
        <f t="shared" si="19"/>
        <v>8.1138410454318386</v>
      </c>
      <c r="S82" s="20">
        <f t="shared" si="20"/>
        <v>9.388228984010906E-5</v>
      </c>
    </row>
    <row r="83" spans="3:19" x14ac:dyDescent="0.25">
      <c r="C83" s="2">
        <v>0.82254565000000002</v>
      </c>
      <c r="D83">
        <v>201.18195900000001</v>
      </c>
      <c r="E83">
        <f t="shared" si="12"/>
        <v>198.2114016938072</v>
      </c>
      <c r="F83">
        <f t="shared" si="15"/>
        <v>8.8242107093754374</v>
      </c>
      <c r="G83" s="20">
        <f t="shared" si="16"/>
        <v>2.1802073748398358E-4</v>
      </c>
      <c r="I83" s="2">
        <v>0.82283757999999996</v>
      </c>
      <c r="J83">
        <v>238.69059899999999</v>
      </c>
      <c r="K83">
        <f t="shared" si="13"/>
        <v>240.84246419190418</v>
      </c>
      <c r="L83">
        <f t="shared" si="17"/>
        <v>4.6305238041288685</v>
      </c>
      <c r="M83" s="20">
        <f t="shared" si="18"/>
        <v>8.1275470527100515E-5</v>
      </c>
      <c r="O83" s="2">
        <v>0.82327349999999999</v>
      </c>
      <c r="P83">
        <v>295.30265700000001</v>
      </c>
      <c r="Q83">
        <f t="shared" si="14"/>
        <v>298.47100218763092</v>
      </c>
      <c r="R83">
        <f t="shared" si="19"/>
        <v>10.038411227983914</v>
      </c>
      <c r="S83" s="20">
        <f t="shared" si="20"/>
        <v>1.1511456418775458E-4</v>
      </c>
    </row>
    <row r="84" spans="3:19" x14ac:dyDescent="0.25">
      <c r="C84" s="2">
        <v>0.82532086999999998</v>
      </c>
      <c r="D84">
        <v>201.63228000000001</v>
      </c>
      <c r="E84">
        <f t="shared" si="12"/>
        <v>198.75223650169781</v>
      </c>
      <c r="F84">
        <f t="shared" si="15"/>
        <v>8.294650552112774</v>
      </c>
      <c r="G84" s="20">
        <f t="shared" si="16"/>
        <v>2.0402245643140094E-4</v>
      </c>
      <c r="I84" s="2">
        <v>0.82561262999999996</v>
      </c>
      <c r="J84">
        <v>239.17096599999999</v>
      </c>
      <c r="K84">
        <f t="shared" si="13"/>
        <v>241.7522501046767</v>
      </c>
      <c r="L84">
        <f t="shared" si="17"/>
        <v>6.6630276290566544</v>
      </c>
      <c r="M84" s="20">
        <f t="shared" si="18"/>
        <v>1.1648089497814975E-4</v>
      </c>
      <c r="O84" s="2">
        <v>0.82566494999999995</v>
      </c>
      <c r="P84">
        <v>296.628761</v>
      </c>
      <c r="Q84">
        <f t="shared" si="14"/>
        <v>300.00283350500081</v>
      </c>
      <c r="R84">
        <f t="shared" si="19"/>
        <v>11.384365269002448</v>
      </c>
      <c r="S84" s="20">
        <f t="shared" si="20"/>
        <v>1.2938451619460788E-4</v>
      </c>
    </row>
    <row r="85" spans="3:19" x14ac:dyDescent="0.25">
      <c r="C85" s="2">
        <v>0.82809628000000002</v>
      </c>
      <c r="D85">
        <v>202.04826399999999</v>
      </c>
      <c r="E85">
        <f t="shared" si="12"/>
        <v>199.35022691486486</v>
      </c>
      <c r="F85">
        <f t="shared" si="15"/>
        <v>7.2794041127644515</v>
      </c>
      <c r="G85" s="20">
        <f t="shared" si="16"/>
        <v>1.7831405776210608E-4</v>
      </c>
      <c r="I85" s="2">
        <v>0.82838661999999996</v>
      </c>
      <c r="J85">
        <v>239.83732599999999</v>
      </c>
      <c r="K85">
        <f t="shared" si="13"/>
        <v>242.74603547198734</v>
      </c>
      <c r="L85">
        <f t="shared" si="17"/>
        <v>8.4605907924289312</v>
      </c>
      <c r="M85" s="20">
        <f t="shared" si="18"/>
        <v>1.4708457954623884E-4</v>
      </c>
      <c r="O85" s="2">
        <v>0.82767749000000002</v>
      </c>
      <c r="P85">
        <v>297.97722099999999</v>
      </c>
      <c r="Q85">
        <f t="shared" si="14"/>
        <v>301.38095253839663</v>
      </c>
      <c r="R85">
        <f t="shared" si="19"/>
        <v>11.585388385475968</v>
      </c>
      <c r="S85" s="20">
        <f t="shared" si="20"/>
        <v>1.3048015577477612E-4</v>
      </c>
    </row>
    <row r="86" spans="3:19" x14ac:dyDescent="0.25">
      <c r="C86" s="2">
        <v>0.83087140000000004</v>
      </c>
      <c r="D86">
        <v>202.51575399999999</v>
      </c>
      <c r="E86">
        <f t="shared" si="12"/>
        <v>200.01149591680655</v>
      </c>
      <c r="F86">
        <f t="shared" si="15"/>
        <v>6.2713085472396548</v>
      </c>
      <c r="G86" s="20">
        <f t="shared" si="16"/>
        <v>1.529116385052955E-4</v>
      </c>
      <c r="I86" s="2">
        <v>0.83116038000000003</v>
      </c>
      <c r="J86">
        <v>240.54517799999999</v>
      </c>
      <c r="K86">
        <f t="shared" si="13"/>
        <v>243.83218471824733</v>
      </c>
      <c r="L86">
        <f t="shared" si="17"/>
        <v>10.804413165803151</v>
      </c>
      <c r="M86" s="20">
        <f t="shared" si="18"/>
        <v>1.8672732369831707E-4</v>
      </c>
      <c r="O86" s="2">
        <v>0.82969904999999999</v>
      </c>
      <c r="P86">
        <v>299.59061800000001</v>
      </c>
      <c r="Q86">
        <f t="shared" si="14"/>
        <v>302.85205078353579</v>
      </c>
      <c r="R86">
        <f t="shared" si="19"/>
        <v>10.636943801521955</v>
      </c>
      <c r="S86" s="20">
        <f t="shared" si="20"/>
        <v>1.1851148690524411E-4</v>
      </c>
    </row>
    <row r="87" spans="3:19" x14ac:dyDescent="0.25">
      <c r="C87" s="2">
        <v>0.83364651999999995</v>
      </c>
      <c r="D87">
        <v>202.98324400000001</v>
      </c>
      <c r="E87">
        <f t="shared" si="12"/>
        <v>200.74278220984772</v>
      </c>
      <c r="F87">
        <f t="shared" si="15"/>
        <v>5.0196690331324278</v>
      </c>
      <c r="G87" s="20">
        <f t="shared" si="16"/>
        <v>1.2183012937707766E-4</v>
      </c>
      <c r="I87" s="2">
        <v>0.83403996000000002</v>
      </c>
      <c r="J87">
        <v>241.145398</v>
      </c>
      <c r="K87">
        <f t="shared" si="13"/>
        <v>245.06690472397281</v>
      </c>
      <c r="L87">
        <f t="shared" si="17"/>
        <v>15.378214986163972</v>
      </c>
      <c r="M87" s="20">
        <f t="shared" si="18"/>
        <v>2.6445267929583175E-4</v>
      </c>
      <c r="O87" s="2">
        <v>0.83125828999999996</v>
      </c>
      <c r="P87">
        <v>301.09057100000001</v>
      </c>
      <c r="Q87">
        <f t="shared" si="14"/>
        <v>304.04920286589157</v>
      </c>
      <c r="R87">
        <f t="shared" si="19"/>
        <v>8.7535025178689825</v>
      </c>
      <c r="S87" s="20">
        <f t="shared" si="20"/>
        <v>9.655784186638962E-5</v>
      </c>
    </row>
    <row r="88" spans="3:19" x14ac:dyDescent="0.25">
      <c r="C88" s="2">
        <v>0.83642128999999998</v>
      </c>
      <c r="D88">
        <v>203.51368500000001</v>
      </c>
      <c r="E88">
        <f t="shared" si="12"/>
        <v>201.55112838555141</v>
      </c>
      <c r="F88">
        <f t="shared" si="15"/>
        <v>3.8516284649159567</v>
      </c>
      <c r="G88" s="20">
        <f t="shared" si="16"/>
        <v>9.2994475966236054E-5</v>
      </c>
      <c r="I88" s="2">
        <v>0.83670887000000005</v>
      </c>
      <c r="J88">
        <v>241.78844599999999</v>
      </c>
      <c r="K88">
        <f t="shared" si="13"/>
        <v>246.31772653087404</v>
      </c>
      <c r="L88">
        <f t="shared" si="17"/>
        <v>20.51438212735469</v>
      </c>
      <c r="M88" s="20">
        <f t="shared" si="18"/>
        <v>3.5090321960303634E-4</v>
      </c>
      <c r="O88" s="2">
        <v>0.83272005000000004</v>
      </c>
      <c r="P88">
        <v>302.55066599999998</v>
      </c>
      <c r="Q88">
        <f t="shared" si="14"/>
        <v>305.2231989076742</v>
      </c>
      <c r="R88">
        <f t="shared" si="19"/>
        <v>7.1424321426016428</v>
      </c>
      <c r="S88" s="20">
        <f t="shared" si="20"/>
        <v>7.802789600345763E-5</v>
      </c>
    </row>
    <row r="89" spans="3:19" x14ac:dyDescent="0.25">
      <c r="C89" s="2">
        <v>0.83919611999999999</v>
      </c>
      <c r="D89">
        <v>204.032681</v>
      </c>
      <c r="E89">
        <f t="shared" si="12"/>
        <v>202.44428265392798</v>
      </c>
      <c r="F89">
        <f t="shared" si="15"/>
        <v>2.5230093058043024</v>
      </c>
      <c r="G89" s="20">
        <f t="shared" si="16"/>
        <v>6.0606524483092409E-5</v>
      </c>
      <c r="I89" s="2">
        <v>0.83965139</v>
      </c>
      <c r="J89">
        <v>242.794307</v>
      </c>
      <c r="K89">
        <f t="shared" si="13"/>
        <v>247.82640508271004</v>
      </c>
      <c r="L89">
        <f t="shared" si="17"/>
        <v>25.322011114014018</v>
      </c>
      <c r="M89" s="20">
        <f t="shared" si="18"/>
        <v>4.2955739160025917E-4</v>
      </c>
      <c r="O89" s="2">
        <v>0.83408148000000004</v>
      </c>
      <c r="P89">
        <v>304.20914399999998</v>
      </c>
      <c r="Q89">
        <f t="shared" si="14"/>
        <v>306.36337798566967</v>
      </c>
      <c r="R89">
        <f t="shared" si="19"/>
        <v>4.6407240650143233</v>
      </c>
      <c r="S89" s="20">
        <f t="shared" si="20"/>
        <v>5.0146568304002955E-5</v>
      </c>
    </row>
    <row r="90" spans="3:19" x14ac:dyDescent="0.25">
      <c r="C90" s="2">
        <v>0.84197051999999994</v>
      </c>
      <c r="D90">
        <v>204.62607499999999</v>
      </c>
      <c r="E90">
        <f t="shared" si="12"/>
        <v>203.43022844248028</v>
      </c>
      <c r="F90">
        <f t="shared" si="15"/>
        <v>1.4300489891317196</v>
      </c>
      <c r="G90" s="20">
        <f t="shared" si="16"/>
        <v>3.4153008589969153E-5</v>
      </c>
      <c r="I90" s="2">
        <v>0.84225110999999997</v>
      </c>
      <c r="J90">
        <v>244.13201000000001</v>
      </c>
      <c r="K90">
        <f t="shared" si="13"/>
        <v>249.2823300031144</v>
      </c>
      <c r="L90">
        <f t="shared" si="17"/>
        <v>26.525796134480185</v>
      </c>
      <c r="M90" s="20">
        <f t="shared" si="18"/>
        <v>4.4506042049568173E-4</v>
      </c>
      <c r="O90" s="2">
        <v>0.83533594</v>
      </c>
      <c r="P90">
        <v>305.64623699999999</v>
      </c>
      <c r="Q90">
        <f t="shared" si="14"/>
        <v>307.4553492397543</v>
      </c>
      <c r="R90">
        <f t="shared" si="19"/>
        <v>3.2728870960288674</v>
      </c>
      <c r="S90" s="20">
        <f t="shared" si="20"/>
        <v>3.5034257463524909E-5</v>
      </c>
    </row>
    <row r="91" spans="3:19" x14ac:dyDescent="0.25">
      <c r="C91" s="2">
        <v>0.84474503000000001</v>
      </c>
      <c r="D91">
        <v>205.20230000000001</v>
      </c>
      <c r="E91">
        <f t="shared" si="12"/>
        <v>204.51784949849505</v>
      </c>
      <c r="F91">
        <f t="shared" si="15"/>
        <v>0.4684724890103843</v>
      </c>
      <c r="G91" s="20">
        <f t="shared" si="16"/>
        <v>1.1125502703752583E-5</v>
      </c>
      <c r="I91" s="2">
        <v>0.84488786999999999</v>
      </c>
      <c r="J91">
        <v>245.24742800000001</v>
      </c>
      <c r="K91">
        <f t="shared" si="13"/>
        <v>250.88697505835523</v>
      </c>
      <c r="L91">
        <f t="shared" si="17"/>
        <v>31.80449102340301</v>
      </c>
      <c r="M91" s="20">
        <f t="shared" si="18"/>
        <v>5.2878548682162255E-4</v>
      </c>
      <c r="O91" s="2">
        <v>0.83658997000000002</v>
      </c>
      <c r="P91">
        <v>307.15887199999997</v>
      </c>
      <c r="Q91">
        <f t="shared" si="14"/>
        <v>308.58797455230501</v>
      </c>
      <c r="R91">
        <f t="shared" si="19"/>
        <v>2.0423341050047776</v>
      </c>
      <c r="S91" s="20">
        <f t="shared" si="20"/>
        <v>2.1647146766187377E-5</v>
      </c>
    </row>
    <row r="92" spans="3:19" x14ac:dyDescent="0.25">
      <c r="C92" s="2">
        <v>0.84751916999999999</v>
      </c>
      <c r="D92">
        <v>205.841477</v>
      </c>
      <c r="E92">
        <f t="shared" si="12"/>
        <v>205.71623466432058</v>
      </c>
      <c r="F92">
        <f t="shared" si="15"/>
        <v>1.5685642646435714E-2</v>
      </c>
      <c r="G92" s="20">
        <f t="shared" si="16"/>
        <v>3.7020010507008867E-7</v>
      </c>
      <c r="I92" s="2">
        <v>0.84733051999999998</v>
      </c>
      <c r="J92">
        <v>246.73726500000001</v>
      </c>
      <c r="K92">
        <f t="shared" si="13"/>
        <v>252.49759956245765</v>
      </c>
      <c r="L92">
        <f t="shared" si="17"/>
        <v>33.181454271444089</v>
      </c>
      <c r="M92" s="20">
        <f t="shared" si="18"/>
        <v>5.4503692215798923E-4</v>
      </c>
      <c r="O92" s="2">
        <v>0.83784356999999998</v>
      </c>
      <c r="P92">
        <v>308.74705</v>
      </c>
      <c r="Q92">
        <f t="shared" si="14"/>
        <v>309.76257413945461</v>
      </c>
      <c r="R92">
        <f t="shared" si="19"/>
        <v>1.0312892778150311</v>
      </c>
      <c r="S92" s="20">
        <f t="shared" si="20"/>
        <v>1.0818694792710933E-5</v>
      </c>
    </row>
    <row r="93" spans="3:19" x14ac:dyDescent="0.25">
      <c r="C93" s="2">
        <v>0.85029246999999997</v>
      </c>
      <c r="D93">
        <v>206.62944999999999</v>
      </c>
      <c r="E93">
        <f t="shared" si="12"/>
        <v>207.0350202524661</v>
      </c>
      <c r="F93">
        <f t="shared" si="15"/>
        <v>0.16448722968542079</v>
      </c>
      <c r="G93" s="20">
        <f t="shared" si="16"/>
        <v>3.852545235748533E-6</v>
      </c>
      <c r="I93" s="2">
        <v>0.84930194000000003</v>
      </c>
      <c r="J93">
        <v>247.957345</v>
      </c>
      <c r="K93">
        <f t="shared" si="13"/>
        <v>253.89078902675931</v>
      </c>
      <c r="L93">
        <f t="shared" si="17"/>
        <v>35.205758018685664</v>
      </c>
      <c r="M93" s="20">
        <f t="shared" si="18"/>
        <v>5.7261107636378606E-4</v>
      </c>
      <c r="O93" s="2">
        <v>0.83931716999999995</v>
      </c>
      <c r="P93">
        <v>310.50551100000001</v>
      </c>
      <c r="Q93">
        <f t="shared" si="14"/>
        <v>311.19936559324685</v>
      </c>
      <c r="R93">
        <f t="shared" si="19"/>
        <v>0.4814341965697379</v>
      </c>
      <c r="S93" s="20">
        <f t="shared" si="20"/>
        <v>4.9934224553262434E-6</v>
      </c>
    </row>
    <row r="94" spans="3:19" x14ac:dyDescent="0.25">
      <c r="C94" s="2">
        <v>0.85306596999999995</v>
      </c>
      <c r="D94">
        <v>207.38308499999999</v>
      </c>
      <c r="E94">
        <f t="shared" si="12"/>
        <v>208.48524433328629</v>
      </c>
      <c r="F94">
        <f t="shared" si="15"/>
        <v>1.21475519595009</v>
      </c>
      <c r="G94" s="20">
        <f t="shared" si="16"/>
        <v>2.8245034139165756E-5</v>
      </c>
      <c r="I94" s="2">
        <v>0.85084024000000003</v>
      </c>
      <c r="J94">
        <v>249.11169799999999</v>
      </c>
      <c r="K94">
        <f t="shared" si="13"/>
        <v>255.03922440878688</v>
      </c>
      <c r="L94">
        <f t="shared" si="17"/>
        <v>35.135569326865991</v>
      </c>
      <c r="M94" s="20">
        <f t="shared" si="18"/>
        <v>5.6618551074778215E-4</v>
      </c>
      <c r="O94" s="2">
        <v>0.84039269000000005</v>
      </c>
      <c r="P94">
        <v>311.95494200000002</v>
      </c>
      <c r="Q94">
        <f t="shared" si="14"/>
        <v>312.28753551480509</v>
      </c>
      <c r="R94">
        <f t="shared" si="19"/>
        <v>0.11061844609038961</v>
      </c>
      <c r="S94" s="20">
        <f t="shared" si="20"/>
        <v>1.136694642787101E-6</v>
      </c>
    </row>
    <row r="95" spans="3:19" x14ac:dyDescent="0.25">
      <c r="C95" s="2">
        <v>0.85583861999999999</v>
      </c>
      <c r="D95">
        <v>208.285516</v>
      </c>
      <c r="E95">
        <f t="shared" si="12"/>
        <v>210.07762217926165</v>
      </c>
      <c r="F95">
        <f t="shared" si="15"/>
        <v>3.2116445577477939</v>
      </c>
      <c r="G95" s="20">
        <f t="shared" si="16"/>
        <v>7.4030270039480612E-5</v>
      </c>
      <c r="I95" s="2">
        <v>0.85243913000000004</v>
      </c>
      <c r="J95">
        <v>250.51165700000001</v>
      </c>
      <c r="K95">
        <f t="shared" si="13"/>
        <v>256.2927661273651</v>
      </c>
      <c r="L95">
        <f t="shared" si="17"/>
        <v>33.421222742503886</v>
      </c>
      <c r="M95" s="20">
        <f t="shared" si="18"/>
        <v>5.3255743923060611E-4</v>
      </c>
      <c r="O95" s="2">
        <v>0.84124555000000001</v>
      </c>
      <c r="P95">
        <v>313.331661</v>
      </c>
      <c r="Q95">
        <f t="shared" si="14"/>
        <v>313.17483273471316</v>
      </c>
      <c r="R95">
        <f t="shared" si="19"/>
        <v>2.4595104792877381E-2</v>
      </c>
      <c r="S95" s="20">
        <f t="shared" si="20"/>
        <v>2.5051868041168371E-7</v>
      </c>
    </row>
    <row r="96" spans="3:19" x14ac:dyDescent="0.25">
      <c r="C96" s="2">
        <v>0.85861082</v>
      </c>
      <c r="D96">
        <v>209.268067</v>
      </c>
      <c r="E96">
        <f t="shared" si="12"/>
        <v>211.82438597032987</v>
      </c>
      <c r="F96">
        <f t="shared" si="15"/>
        <v>6.5347666780683618</v>
      </c>
      <c r="G96" s="20">
        <f t="shared" si="16"/>
        <v>1.492190120548644E-4</v>
      </c>
      <c r="I96" s="2">
        <v>0.85384462999999999</v>
      </c>
      <c r="J96">
        <v>251.91750400000001</v>
      </c>
      <c r="K96">
        <f t="shared" si="13"/>
        <v>257.44735384080207</v>
      </c>
      <c r="L96">
        <f t="shared" si="17"/>
        <v>30.579239261818543</v>
      </c>
      <c r="M96" s="20">
        <f t="shared" si="18"/>
        <v>4.8184791899132985E-4</v>
      </c>
      <c r="O96" s="2">
        <v>0.84221449999999998</v>
      </c>
      <c r="P96">
        <v>314.86008099999998</v>
      </c>
      <c r="Q96">
        <f t="shared" si="14"/>
        <v>314.20976175367673</v>
      </c>
      <c r="R96">
        <f t="shared" si="19"/>
        <v>0.42291512213843918</v>
      </c>
      <c r="S96" s="20">
        <f t="shared" si="20"/>
        <v>4.2659720802926404E-6</v>
      </c>
    </row>
    <row r="97" spans="3:19" x14ac:dyDescent="0.25">
      <c r="C97" s="2">
        <v>0.86112878000000004</v>
      </c>
      <c r="D97">
        <v>210.55039600000001</v>
      </c>
      <c r="E97">
        <f t="shared" si="12"/>
        <v>213.5558479184638</v>
      </c>
      <c r="F97">
        <f t="shared" si="15"/>
        <v>9.0327412341976832</v>
      </c>
      <c r="G97" s="20">
        <f t="shared" si="16"/>
        <v>2.0375461011874096E-4</v>
      </c>
      <c r="I97" s="2">
        <v>0.85550738999999998</v>
      </c>
      <c r="J97">
        <v>253.61940999999999</v>
      </c>
      <c r="K97">
        <f t="shared" si="13"/>
        <v>258.87983445090276</v>
      </c>
      <c r="L97">
        <f t="shared" si="17"/>
        <v>27.672065403655765</v>
      </c>
      <c r="M97" s="20">
        <f t="shared" si="18"/>
        <v>4.3020613526209784E-4</v>
      </c>
      <c r="O97" s="2">
        <v>0.84329588</v>
      </c>
      <c r="P97">
        <v>316.42518200000001</v>
      </c>
      <c r="Q97">
        <f t="shared" si="14"/>
        <v>315.39935434651557</v>
      </c>
      <c r="R97">
        <f t="shared" si="19"/>
        <v>1.052322374653395</v>
      </c>
      <c r="S97" s="20">
        <f t="shared" si="20"/>
        <v>1.051009707631735E-5</v>
      </c>
    </row>
    <row r="98" spans="3:19" x14ac:dyDescent="0.25">
      <c r="C98" s="2">
        <v>0.86314184000000005</v>
      </c>
      <c r="D98">
        <v>211.8073</v>
      </c>
      <c r="E98">
        <f t="shared" si="12"/>
        <v>215.04654248974251</v>
      </c>
      <c r="F98">
        <f t="shared" si="15"/>
        <v>10.492691907353247</v>
      </c>
      <c r="G98" s="20">
        <f t="shared" si="16"/>
        <v>2.3388645577767178E-4</v>
      </c>
      <c r="I98" s="2">
        <v>0.85700306999999998</v>
      </c>
      <c r="J98">
        <v>255.38916800000001</v>
      </c>
      <c r="K98">
        <f t="shared" si="13"/>
        <v>260.23277420589432</v>
      </c>
      <c r="L98">
        <f t="shared" si="17"/>
        <v>23.460521077777813</v>
      </c>
      <c r="M98" s="20">
        <f t="shared" si="18"/>
        <v>3.5969359738909605E-4</v>
      </c>
      <c r="O98" s="2">
        <v>0.84454481999999997</v>
      </c>
      <c r="P98">
        <v>318.216725</v>
      </c>
      <c r="Q98">
        <f t="shared" si="14"/>
        <v>316.81996093176076</v>
      </c>
      <c r="R98">
        <f t="shared" si="19"/>
        <v>1.9509498623242203</v>
      </c>
      <c r="S98" s="20">
        <f t="shared" si="20"/>
        <v>1.9266379252640216E-5</v>
      </c>
    </row>
    <row r="99" spans="3:19" x14ac:dyDescent="0.25">
      <c r="C99" s="2">
        <v>0.86492064000000002</v>
      </c>
      <c r="D99">
        <v>213.18263300000001</v>
      </c>
      <c r="E99">
        <f t="shared" ref="E99:E113" si="21">IF(C99&lt;F$1,$X$6+D$1^2*$X$5/((-$X$7*(C99/E$1-1)^$X$8+1)),$X$6+20*10^4*(C99-F$1)^4+D$1^2*$X$5/((-$X$7*(C99/E$1-1)^$X$8+1)))</f>
        <v>216.44735615655463</v>
      </c>
      <c r="F99">
        <f t="shared" si="15"/>
        <v>10.658417288943985</v>
      </c>
      <c r="G99" s="20">
        <f t="shared" si="16"/>
        <v>2.3452496276009293E-4</v>
      </c>
      <c r="I99" s="2">
        <v>0.85845307000000004</v>
      </c>
      <c r="J99">
        <v>257.40073100000001</v>
      </c>
      <c r="K99">
        <f t="shared" ref="K99:K114" si="22">IF(I99&lt;L$1,$X$6+J$1^2*$X$5/((-$X$7*(I99/K$1-1)^$X$8+1)),$X$6+20*10^4*(I99-L$1)^4+J$1^2*$X$5/((-$X$7*(I99/K$1-1)^$X$8+1)))</f>
        <v>261.60525854152678</v>
      </c>
      <c r="L99">
        <f t="shared" si="17"/>
        <v>17.678051847457166</v>
      </c>
      <c r="M99" s="20">
        <f t="shared" si="18"/>
        <v>2.6681783223949707E-4</v>
      </c>
      <c r="O99" s="2">
        <v>0.84581417999999997</v>
      </c>
      <c r="P99">
        <v>320.062028</v>
      </c>
      <c r="Q99">
        <f t="shared" ref="Q99:Q103" si="23">IF(O99&lt;R$1,$X$6+P$1^2*$X$5/((-$X$7*(O99/Q$1-1)^$X$8+1)),$X$6+20*10^4*(O99-R$1)^4+P$1^2*$X$5/((-$X$7*(O99/Q$1-1)^$X$8+1)))</f>
        <v>318.31666962380081</v>
      </c>
      <c r="R99">
        <f t="shared" si="19"/>
        <v>3.0462758613686809</v>
      </c>
      <c r="S99" s="20">
        <f t="shared" si="20"/>
        <v>2.9737258199788624E-5</v>
      </c>
    </row>
    <row r="100" spans="3:19" x14ac:dyDescent="0.25">
      <c r="C100" s="2">
        <v>0.86662377999999995</v>
      </c>
      <c r="D100">
        <v>214.85868199999999</v>
      </c>
      <c r="E100">
        <f t="shared" si="21"/>
        <v>217.86604043698719</v>
      </c>
      <c r="F100">
        <f t="shared" si="15"/>
        <v>9.0442047685181173</v>
      </c>
      <c r="G100" s="20">
        <f t="shared" si="16"/>
        <v>1.9591359408124164E-4</v>
      </c>
      <c r="I100" s="2">
        <v>0.85949560000000003</v>
      </c>
      <c r="J100">
        <v>259.101924</v>
      </c>
      <c r="K100">
        <f t="shared" si="22"/>
        <v>262.63053140163964</v>
      </c>
      <c r="L100">
        <f t="shared" si="17"/>
        <v>12.4510701949061</v>
      </c>
      <c r="M100" s="20">
        <f t="shared" si="18"/>
        <v>1.8546646983841851E-4</v>
      </c>
      <c r="O100" s="2">
        <v>0.84698604</v>
      </c>
      <c r="P100">
        <v>321.89503300000001</v>
      </c>
      <c r="Q100">
        <f t="shared" si="23"/>
        <v>319.74724498056833</v>
      </c>
      <c r="R100">
        <f t="shared" si="19"/>
        <v>4.6129933764142876</v>
      </c>
      <c r="S100" s="20">
        <f t="shared" si="20"/>
        <v>4.4519910266635626E-5</v>
      </c>
    </row>
    <row r="101" spans="3:19" x14ac:dyDescent="0.25">
      <c r="C101" s="2">
        <v>0.86794596000000002</v>
      </c>
      <c r="D101">
        <v>216.28260599999999</v>
      </c>
      <c r="E101">
        <f t="shared" si="21"/>
        <v>219.02208570866043</v>
      </c>
      <c r="F101">
        <f t="shared" si="15"/>
        <v>7.5047490741622882</v>
      </c>
      <c r="G101" s="20">
        <f t="shared" si="16"/>
        <v>1.6043273541348376E-4</v>
      </c>
      <c r="I101" s="2">
        <v>0.86045141000000003</v>
      </c>
      <c r="J101">
        <v>260.63162399999999</v>
      </c>
      <c r="K101">
        <f t="shared" si="22"/>
        <v>263.59975404192727</v>
      </c>
      <c r="L101">
        <f t="shared" si="17"/>
        <v>8.8097959457912456</v>
      </c>
      <c r="M101" s="20">
        <f t="shared" si="18"/>
        <v>1.2969153456904135E-4</v>
      </c>
      <c r="O101" s="2">
        <v>0.84796868999999997</v>
      </c>
      <c r="P101">
        <v>323.551175</v>
      </c>
      <c r="Q101">
        <f t="shared" si="23"/>
        <v>320.98404129347034</v>
      </c>
      <c r="R101">
        <f t="shared" si="19"/>
        <v>6.5901754672007096</v>
      </c>
      <c r="S101" s="20">
        <f t="shared" si="20"/>
        <v>6.2952214981847756E-5</v>
      </c>
    </row>
    <row r="102" spans="3:19" x14ac:dyDescent="0.25">
      <c r="C102" s="2">
        <v>0.86929537999999995</v>
      </c>
      <c r="D102">
        <v>217.674193</v>
      </c>
      <c r="E102">
        <f t="shared" si="21"/>
        <v>220.2533457872785</v>
      </c>
      <c r="F102">
        <f t="shared" si="15"/>
        <v>6.6520291001264686</v>
      </c>
      <c r="G102" s="20">
        <f t="shared" si="16"/>
        <v>1.4039131900574851E-4</v>
      </c>
      <c r="I102" s="2">
        <v>0.86151802</v>
      </c>
      <c r="J102">
        <v>262.044669</v>
      </c>
      <c r="K102">
        <f t="shared" si="22"/>
        <v>264.71533738262974</v>
      </c>
      <c r="L102">
        <f t="shared" si="17"/>
        <v>7.1324696099781626</v>
      </c>
      <c r="M102" s="20">
        <f t="shared" si="18"/>
        <v>1.0386979442580263E-4</v>
      </c>
      <c r="O102" s="2">
        <v>0.84875370000000006</v>
      </c>
      <c r="P102">
        <v>325.07213999999999</v>
      </c>
      <c r="Q102">
        <f t="shared" si="23"/>
        <v>321.99708201708222</v>
      </c>
      <c r="R102">
        <f t="shared" si="19"/>
        <v>9.4559815983063018</v>
      </c>
      <c r="S102" s="20">
        <f t="shared" si="20"/>
        <v>8.9484356181471577E-5</v>
      </c>
    </row>
    <row r="103" spans="3:19" x14ac:dyDescent="0.25">
      <c r="C103" s="2">
        <v>0.87045075999999999</v>
      </c>
      <c r="D103">
        <v>219.26503</v>
      </c>
      <c r="E103">
        <f t="shared" si="21"/>
        <v>221.35035578104953</v>
      </c>
      <c r="F103">
        <f t="shared" si="15"/>
        <v>4.348583613109847</v>
      </c>
      <c r="G103" s="20">
        <f t="shared" si="16"/>
        <v>9.0450105867485951E-5</v>
      </c>
      <c r="I103" s="2">
        <v>0.86225858</v>
      </c>
      <c r="J103">
        <v>263.55719900000003</v>
      </c>
      <c r="K103">
        <f t="shared" si="22"/>
        <v>265.51156755281164</v>
      </c>
      <c r="L103">
        <f t="shared" si="17"/>
        <v>3.8195564402189692</v>
      </c>
      <c r="M103" s="20">
        <f t="shared" si="18"/>
        <v>5.4987397458525423E-5</v>
      </c>
      <c r="O103" s="2">
        <v>0.84964574999999998</v>
      </c>
      <c r="P103">
        <v>326.80234799999999</v>
      </c>
      <c r="Q103">
        <f t="shared" si="23"/>
        <v>323.17582568761782</v>
      </c>
      <c r="R103">
        <f t="shared" si="19"/>
        <v>13.151664082205782</v>
      </c>
      <c r="S103" s="20">
        <f t="shared" si="20"/>
        <v>1.2314318194286641E-4</v>
      </c>
    </row>
    <row r="104" spans="3:19" x14ac:dyDescent="0.25">
      <c r="C104" s="2">
        <v>0.87164675999999996</v>
      </c>
      <c r="D104">
        <v>221.11507800000001</v>
      </c>
      <c r="E104">
        <f t="shared" si="21"/>
        <v>222.52902781861201</v>
      </c>
      <c r="F104">
        <f t="shared" si="15"/>
        <v>1.9992540895528979</v>
      </c>
      <c r="G104" s="20">
        <f t="shared" si="16"/>
        <v>4.0891333751703451E-5</v>
      </c>
      <c r="I104" s="2">
        <v>0.86279269000000003</v>
      </c>
      <c r="J104">
        <v>265.32090199999999</v>
      </c>
      <c r="K104">
        <f t="shared" si="22"/>
        <v>266.09710248928229</v>
      </c>
      <c r="L104">
        <f t="shared" si="17"/>
        <v>0.60248719956208641</v>
      </c>
      <c r="M104" s="20">
        <f t="shared" si="18"/>
        <v>8.5586426610090939E-6</v>
      </c>
    </row>
    <row r="105" spans="3:19" x14ac:dyDescent="0.25">
      <c r="C105" s="2">
        <v>0.87254995999999996</v>
      </c>
      <c r="D105">
        <v>222.64470399999999</v>
      </c>
      <c r="E105">
        <f t="shared" si="21"/>
        <v>223.44912042013908</v>
      </c>
      <c r="F105">
        <f t="shared" si="15"/>
        <v>0.64708577698939107</v>
      </c>
      <c r="G105" s="20">
        <f t="shared" si="16"/>
        <v>1.3053804849726757E-5</v>
      </c>
      <c r="I105" s="2">
        <v>0.86361823999999998</v>
      </c>
      <c r="J105">
        <v>266.85091699999998</v>
      </c>
      <c r="K105">
        <f t="shared" si="22"/>
        <v>267.02110749989271</v>
      </c>
      <c r="L105">
        <f t="shared" si="17"/>
        <v>2.8964806253736024E-2</v>
      </c>
      <c r="M105" s="20">
        <f t="shared" si="18"/>
        <v>4.0675530775187324E-7</v>
      </c>
    </row>
    <row r="106" spans="3:19" x14ac:dyDescent="0.25">
      <c r="C106" s="2">
        <v>0.87342564</v>
      </c>
      <c r="D106">
        <v>224.080736</v>
      </c>
      <c r="E106">
        <f t="shared" si="21"/>
        <v>224.36652608655322</v>
      </c>
      <c r="F106">
        <f t="shared" si="15"/>
        <v>8.1675973572097063E-2</v>
      </c>
      <c r="G106" s="20">
        <f t="shared" si="16"/>
        <v>1.6266168821573989E-6</v>
      </c>
      <c r="I106" s="2">
        <v>0.86446268999999998</v>
      </c>
      <c r="J106">
        <v>268.732103</v>
      </c>
      <c r="K106">
        <f t="shared" si="22"/>
        <v>267.99061475801835</v>
      </c>
      <c r="L106">
        <f t="shared" si="17"/>
        <v>0.54980481299702644</v>
      </c>
      <c r="M106" s="20">
        <f t="shared" si="18"/>
        <v>7.6132385111525208E-6</v>
      </c>
    </row>
    <row r="107" spans="3:19" x14ac:dyDescent="0.25">
      <c r="C107" s="2">
        <v>0.87430147000000002</v>
      </c>
      <c r="D107">
        <v>225.49053799999999</v>
      </c>
      <c r="E107">
        <f t="shared" si="21"/>
        <v>225.30970208914931</v>
      </c>
      <c r="F107">
        <f t="shared" si="15"/>
        <v>3.2701626653193261E-2</v>
      </c>
      <c r="G107" s="20">
        <f t="shared" si="16"/>
        <v>6.4315064630440675E-7</v>
      </c>
      <c r="I107" s="2">
        <v>0.86544485000000004</v>
      </c>
      <c r="J107">
        <v>270.67611900000003</v>
      </c>
      <c r="K107">
        <f t="shared" si="22"/>
        <v>269.15000953222994</v>
      </c>
      <c r="L107">
        <f t="shared" si="17"/>
        <v>2.3290101076174889</v>
      </c>
      <c r="M107" s="20">
        <f t="shared" si="18"/>
        <v>3.1788606586940922E-5</v>
      </c>
    </row>
    <row r="108" spans="3:19" x14ac:dyDescent="0.25">
      <c r="C108" s="2">
        <v>0.87548762000000002</v>
      </c>
      <c r="D108">
        <v>227.22166200000001</v>
      </c>
      <c r="E108">
        <f t="shared" si="21"/>
        <v>226.62908349093661</v>
      </c>
      <c r="F108">
        <f t="shared" si="15"/>
        <v>0.35114928940380302</v>
      </c>
      <c r="G108" s="20">
        <f t="shared" si="16"/>
        <v>6.8013062324055875E-6</v>
      </c>
      <c r="I108" s="2">
        <v>0.86631908999999996</v>
      </c>
      <c r="J108">
        <v>272.69721700000002</v>
      </c>
      <c r="K108">
        <f t="shared" si="22"/>
        <v>270.21152927584274</v>
      </c>
      <c r="L108">
        <f t="shared" si="17"/>
        <v>6.1786434620262352</v>
      </c>
      <c r="M108" s="20">
        <f t="shared" si="18"/>
        <v>8.3086740795910031E-5</v>
      </c>
    </row>
    <row r="109" spans="3:19" x14ac:dyDescent="0.25">
      <c r="C109" s="2">
        <v>0.87640032000000001</v>
      </c>
      <c r="D109">
        <v>228.933164</v>
      </c>
      <c r="E109">
        <f t="shared" si="21"/>
        <v>227.67818686013834</v>
      </c>
      <c r="F109">
        <f t="shared" si="15"/>
        <v>1.5749676215753665</v>
      </c>
      <c r="G109" s="20">
        <f t="shared" si="16"/>
        <v>3.0050673426060689E-5</v>
      </c>
      <c r="I109" s="2">
        <v>0.86715301</v>
      </c>
      <c r="J109">
        <v>274.73001900000003</v>
      </c>
      <c r="K109">
        <f t="shared" si="22"/>
        <v>271.25069161036265</v>
      </c>
      <c r="L109">
        <f t="shared" si="17"/>
        <v>12.105719084280839</v>
      </c>
      <c r="M109" s="20">
        <f t="shared" si="18"/>
        <v>1.6039039591643603E-4</v>
      </c>
    </row>
    <row r="110" spans="3:19" x14ac:dyDescent="0.25">
      <c r="C110" s="2">
        <v>0.87745930000000005</v>
      </c>
      <c r="D110">
        <v>230.823937</v>
      </c>
      <c r="E110">
        <f t="shared" si="21"/>
        <v>228.93353318723837</v>
      </c>
      <c r="F110">
        <f t="shared" si="15"/>
        <v>3.5736265753037197</v>
      </c>
      <c r="G110" s="20">
        <f t="shared" si="16"/>
        <v>6.7072961245373783E-5</v>
      </c>
      <c r="I110" s="2">
        <v>0.86765548000000003</v>
      </c>
      <c r="J110">
        <v>276.66672899999998</v>
      </c>
      <c r="K110">
        <f t="shared" si="22"/>
        <v>271.88964214536179</v>
      </c>
      <c r="L110">
        <f t="shared" si="17"/>
        <v>22.820558816756947</v>
      </c>
      <c r="M110" s="20">
        <f t="shared" si="18"/>
        <v>2.9813461576985728E-4</v>
      </c>
    </row>
    <row r="111" spans="3:19" x14ac:dyDescent="0.25">
      <c r="C111" s="2">
        <v>0.87820746999999999</v>
      </c>
      <c r="D111">
        <v>232.47854899999999</v>
      </c>
      <c r="E111">
        <f t="shared" si="21"/>
        <v>229.84578193970822</v>
      </c>
      <c r="F111">
        <f t="shared" si="15"/>
        <v>6.9314623937573643</v>
      </c>
      <c r="G111" s="20">
        <f t="shared" si="16"/>
        <v>1.2825050936798304E-4</v>
      </c>
      <c r="I111" s="2">
        <v>0.86840200000000001</v>
      </c>
      <c r="J111">
        <v>278.61231900000001</v>
      </c>
      <c r="K111">
        <f t="shared" si="22"/>
        <v>272.85709225909278</v>
      </c>
      <c r="L111">
        <f t="shared" si="17"/>
        <v>33.122634839253692</v>
      </c>
      <c r="M111" s="20">
        <f t="shared" si="18"/>
        <v>4.2670157566938405E-4</v>
      </c>
    </row>
    <row r="112" spans="3:19" x14ac:dyDescent="0.25">
      <c r="C112" s="2">
        <v>0.87889249000000003</v>
      </c>
      <c r="D112">
        <v>234.13726700000001</v>
      </c>
      <c r="E112">
        <f t="shared" si="21"/>
        <v>230.69989801680407</v>
      </c>
      <c r="F112">
        <f t="shared" si="15"/>
        <v>11.815505526637478</v>
      </c>
      <c r="G112" s="20">
        <f t="shared" si="16"/>
        <v>2.1553173170148169E-4</v>
      </c>
      <c r="I112" s="2">
        <v>0.86893726999999998</v>
      </c>
      <c r="J112">
        <v>280.70012600000001</v>
      </c>
      <c r="K112">
        <f t="shared" si="22"/>
        <v>273.56437482433881</v>
      </c>
      <c r="L112">
        <f t="shared" si="17"/>
        <v>50.918944840950175</v>
      </c>
      <c r="M112" s="20">
        <f t="shared" si="18"/>
        <v>6.4624051262007992E-4</v>
      </c>
    </row>
    <row r="113" spans="3:13" x14ac:dyDescent="0.25">
      <c r="C113" s="2">
        <v>0.87954526</v>
      </c>
      <c r="D113">
        <v>235.91659899999999</v>
      </c>
      <c r="E113">
        <f t="shared" si="21"/>
        <v>231.5309392380853</v>
      </c>
      <c r="F113">
        <f t="shared" si="15"/>
        <v>19.23401154727766</v>
      </c>
      <c r="G113" s="20">
        <f t="shared" si="16"/>
        <v>3.4558340146673654E-4</v>
      </c>
      <c r="I113" s="2">
        <v>0.86958921</v>
      </c>
      <c r="J113">
        <v>282.62582099999997</v>
      </c>
      <c r="K113">
        <f t="shared" si="22"/>
        <v>274.44146005399386</v>
      </c>
      <c r="L113">
        <f t="shared" si="17"/>
        <v>66.983764094510008</v>
      </c>
      <c r="M113" s="20">
        <f t="shared" si="18"/>
        <v>8.3858265398876618E-4</v>
      </c>
    </row>
    <row r="114" spans="3:13" x14ac:dyDescent="0.25">
      <c r="I114" s="2">
        <v>0.87005167999999999</v>
      </c>
      <c r="J114">
        <v>284.56541199999998</v>
      </c>
      <c r="K114">
        <f t="shared" si="22"/>
        <v>275.07422881278427</v>
      </c>
      <c r="L114">
        <f t="shared" si="17"/>
        <v>90.082558293286183</v>
      </c>
      <c r="M114" s="20">
        <f t="shared" si="18"/>
        <v>1.1124397214407019E-3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75C9C-3C8C-9342-A085-504D6DAD56D2}">
  <dimension ref="A1:AO104"/>
  <sheetViews>
    <sheetView topLeftCell="G23" workbookViewId="0">
      <selection activeCell="X23" sqref="X23"/>
    </sheetView>
  </sheetViews>
  <sheetFormatPr baseColWidth="10" defaultRowHeight="15.75" x14ac:dyDescent="0.25"/>
  <cols>
    <col min="3" max="3" width="10.875" style="2"/>
    <col min="6" max="7" width="17" customWidth="1"/>
    <col min="8" max="8" width="6.375" customWidth="1"/>
    <col min="9" max="9" width="10.875" style="2"/>
    <col min="12" max="13" width="17" customWidth="1"/>
    <col min="14" max="14" width="5.625" customWidth="1"/>
    <col min="15" max="15" width="10.875" style="2"/>
    <col min="18" max="19" width="17" customWidth="1"/>
  </cols>
  <sheetData>
    <row r="1" spans="1:41" x14ac:dyDescent="0.25">
      <c r="A1" t="s">
        <v>6</v>
      </c>
      <c r="C1" t="s">
        <v>1</v>
      </c>
      <c r="D1">
        <v>0.3</v>
      </c>
      <c r="E1" s="7">
        <v>0.3</v>
      </c>
      <c r="F1">
        <f>_xlfn.XLOOKUP(D3+20,D3:D150,C3:C150,,-1,1)-X9</f>
        <v>0.76306939819665365</v>
      </c>
      <c r="I1" t="s">
        <v>2</v>
      </c>
      <c r="J1">
        <v>0.4</v>
      </c>
      <c r="K1" s="7">
        <v>0.3</v>
      </c>
      <c r="L1">
        <f>_xlfn.XLOOKUP(J3+20,J3:J150,I3:I150,,-1,1)-X10</f>
        <v>0.75471006522584694</v>
      </c>
      <c r="O1" t="s">
        <v>3</v>
      </c>
      <c r="P1">
        <v>0.5</v>
      </c>
      <c r="Q1" s="7">
        <v>0.3</v>
      </c>
      <c r="R1">
        <f>_xlfn.XLOOKUP(P3+20,P3:P150,O3:O150,,-1,1)-X11</f>
        <v>0.7427451231589437</v>
      </c>
      <c r="W1" t="s">
        <v>41</v>
      </c>
    </row>
    <row r="2" spans="1:41" ht="16.5" thickBot="1" x14ac:dyDescent="0.3">
      <c r="C2" s="3" t="s">
        <v>4</v>
      </c>
      <c r="D2" s="1" t="s">
        <v>5</v>
      </c>
      <c r="E2" s="1" t="s">
        <v>48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48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48</v>
      </c>
      <c r="R2" s="1" t="s">
        <v>37</v>
      </c>
      <c r="S2" s="1" t="s">
        <v>135</v>
      </c>
      <c r="W2" t="s">
        <v>32</v>
      </c>
      <c r="AH2" t="s">
        <v>69</v>
      </c>
      <c r="AI2" s="11" t="s">
        <v>68</v>
      </c>
      <c r="AJ2" s="12">
        <v>7.91</v>
      </c>
    </row>
    <row r="3" spans="1:41" x14ac:dyDescent="0.25">
      <c r="C3" s="2">
        <v>0.60060360999999995</v>
      </c>
      <c r="D3">
        <v>201.86911000000001</v>
      </c>
      <c r="E3">
        <f t="shared" ref="E3:E34" si="0">IF(C3&lt;F$1,$X$6+D$1^2*$X$5/((-$X$7*(C3/E$1-1)^$X$8+1)),$X$6+20*10^4*(C3-F$1)^4+D$1^2*$X$5/((-$X$7*(C3/E$1-1)^$X$8+1)))</f>
        <v>203.00579373235016</v>
      </c>
      <c r="F3">
        <f>(E3-D3)^2</f>
        <v>1.2920499073894673</v>
      </c>
      <c r="G3" s="20">
        <f>((E3-D3)/D3)^2</f>
        <v>3.170586109652901E-5</v>
      </c>
      <c r="I3" s="2">
        <v>0.60055334000000005</v>
      </c>
      <c r="J3">
        <v>232.93894499999999</v>
      </c>
      <c r="K3">
        <f t="shared" ref="K3:K34" si="1">IF(I3&lt;L$1,$X$6+J$1^2*$X$5/((-$X$7*(I3/K$1-1)^$X$8+1)),$X$6+20*10^4*(I3-L$1)^4+J$1^2*$X$5/((-$X$7*(I3/K$1-1)^$X$8+1)))</f>
        <v>233.72928234347319</v>
      </c>
      <c r="L3">
        <f>(K3-J3)^2</f>
        <v>0.62463311648827102</v>
      </c>
      <c r="M3" s="20">
        <f>((K3-J3)/J3)^2</f>
        <v>1.1511735364642523E-5</v>
      </c>
      <c r="O3" s="2">
        <v>0.60022947000000004</v>
      </c>
      <c r="P3">
        <v>273.27385099999998</v>
      </c>
      <c r="Q3">
        <f t="shared" ref="Q3:Q34" si="2">IF(O3&lt;R$1,$X$6+P$1^2*$X$5/((-$X$7*(O3/Q$1-1)^$X$8+1)),$X$6+20*10^4*(O3-R$1)^4+P$1^2*$X$5/((-$X$7*(O3/Q$1-1)^$X$8+1)))</f>
        <v>273.23069684733514</v>
      </c>
      <c r="R3">
        <f>(Q3-P3)^2</f>
        <v>1.862280892220338E-3</v>
      </c>
      <c r="S3" s="20">
        <f>((Q3-P3)/P3)^2</f>
        <v>2.4937277226181003E-8</v>
      </c>
      <c r="W3" t="s">
        <v>33</v>
      </c>
      <c r="AH3" t="s">
        <v>70</v>
      </c>
      <c r="AI3" s="11" t="s">
        <v>77</v>
      </c>
      <c r="AJ3" s="12">
        <v>51.77</v>
      </c>
    </row>
    <row r="4" spans="1:41" x14ac:dyDescent="0.25">
      <c r="C4" s="2">
        <v>0.60309707999999995</v>
      </c>
      <c r="D4">
        <v>201.90698</v>
      </c>
      <c r="E4">
        <f t="shared" si="0"/>
        <v>203.00645329956905</v>
      </c>
      <c r="F4">
        <f t="shared" ref="F4:F67" si="3">(E4-D4)^2</f>
        <v>1.2088415364652347</v>
      </c>
      <c r="G4" s="20">
        <f t="shared" ref="G4:G67" si="4">((E4-D4)/D4)^2</f>
        <v>2.9652868273924619E-5</v>
      </c>
      <c r="I4" s="2">
        <v>0.60333099999999995</v>
      </c>
      <c r="J4">
        <v>232.960048</v>
      </c>
      <c r="K4">
        <f t="shared" si="1"/>
        <v>233.73059125415568</v>
      </c>
      <c r="L4">
        <f t="shared" ref="L4:L67" si="5">(K4-J4)^2</f>
        <v>0.59373690652482969</v>
      </c>
      <c r="M4" s="20">
        <f t="shared" ref="M4:M67" si="6">((K4-J4)/J4)^2</f>
        <v>1.0940348366005787E-5</v>
      </c>
      <c r="O4" s="2">
        <v>0.60272300999999995</v>
      </c>
      <c r="P4">
        <v>273.29884399999997</v>
      </c>
      <c r="Q4">
        <f t="shared" si="2"/>
        <v>273.23251383411855</v>
      </c>
      <c r="R4">
        <f t="shared" ref="R4:R67" si="7">(Q4-P4)^2</f>
        <v>4.3996909058573331E-3</v>
      </c>
      <c r="S4" s="20">
        <f t="shared" ref="S4:S67" si="8">((Q4-P4)/P4)^2</f>
        <v>5.8904242767670844E-8</v>
      </c>
      <c r="W4" t="s">
        <v>34</v>
      </c>
      <c r="AH4" t="s">
        <v>71</v>
      </c>
      <c r="AI4" s="11" t="s">
        <v>72</v>
      </c>
      <c r="AJ4" s="12">
        <v>0.23899999999999999</v>
      </c>
    </row>
    <row r="5" spans="1:41" x14ac:dyDescent="0.25">
      <c r="C5" s="2">
        <v>0.60587480999999999</v>
      </c>
      <c r="D5">
        <v>201.91663700000001</v>
      </c>
      <c r="E5">
        <f t="shared" si="0"/>
        <v>203.00723225467829</v>
      </c>
      <c r="F5">
        <f t="shared" si="3"/>
        <v>1.1893980095267762</v>
      </c>
      <c r="G5" s="20">
        <f t="shared" si="4"/>
        <v>2.9173128085969443E-5</v>
      </c>
      <c r="I5" s="2">
        <v>0.60639284000000004</v>
      </c>
      <c r="J5">
        <v>232.96438499999999</v>
      </c>
      <c r="K5">
        <f t="shared" si="1"/>
        <v>233.73213045067365</v>
      </c>
      <c r="L5">
        <f t="shared" si="5"/>
        <v>0.58943307703009828</v>
      </c>
      <c r="M5" s="20">
        <f t="shared" si="6"/>
        <v>1.0860640513767058E-5</v>
      </c>
      <c r="O5" s="2">
        <v>0.60521687999999996</v>
      </c>
      <c r="P5">
        <v>273.26803899999999</v>
      </c>
      <c r="Q5">
        <f t="shared" si="2"/>
        <v>273.23443442764227</v>
      </c>
      <c r="R5">
        <f t="shared" si="7"/>
        <v>1.1292672833450501E-3</v>
      </c>
      <c r="S5" s="20">
        <f t="shared" si="8"/>
        <v>1.5122342346680217E-8</v>
      </c>
      <c r="W5" t="s">
        <v>35</v>
      </c>
      <c r="X5">
        <v>438.79592617574184</v>
      </c>
      <c r="AH5" t="s">
        <v>73</v>
      </c>
      <c r="AI5" s="11" t="s">
        <v>78</v>
      </c>
      <c r="AJ5" s="12">
        <v>6.02</v>
      </c>
    </row>
    <row r="6" spans="1:41" x14ac:dyDescent="0.25">
      <c r="C6" s="2">
        <v>0.60865252999999997</v>
      </c>
      <c r="D6">
        <v>201.92629400000001</v>
      </c>
      <c r="E6">
        <f t="shared" si="0"/>
        <v>203.00806019489602</v>
      </c>
      <c r="F6">
        <f t="shared" si="3"/>
        <v>1.1702181004197818</v>
      </c>
      <c r="G6" s="20">
        <f t="shared" si="4"/>
        <v>2.8699944838531501E-5</v>
      </c>
      <c r="I6" s="2">
        <v>0.60923393000000003</v>
      </c>
      <c r="J6">
        <v>232.932436</v>
      </c>
      <c r="K6">
        <f t="shared" si="1"/>
        <v>233.73365411527294</v>
      </c>
      <c r="L6">
        <f t="shared" si="5"/>
        <v>0.64195046824153079</v>
      </c>
      <c r="M6" s="20">
        <f t="shared" si="6"/>
        <v>1.1831548351401887E-5</v>
      </c>
      <c r="O6" s="2">
        <v>0.60799462999999998</v>
      </c>
      <c r="P6">
        <v>273.271973</v>
      </c>
      <c r="Q6">
        <f t="shared" si="2"/>
        <v>273.23670141421917</v>
      </c>
      <c r="R6">
        <f t="shared" si="7"/>
        <v>1.2440847634946923E-3</v>
      </c>
      <c r="S6" s="20">
        <f t="shared" si="8"/>
        <v>1.6659416516209328E-8</v>
      </c>
      <c r="W6" t="s">
        <v>61</v>
      </c>
      <c r="X6">
        <v>163.5041359772153</v>
      </c>
      <c r="AH6" t="s">
        <v>76</v>
      </c>
      <c r="AI6" s="11" t="s">
        <v>79</v>
      </c>
      <c r="AJ6" s="12">
        <v>35</v>
      </c>
    </row>
    <row r="7" spans="1:41" x14ac:dyDescent="0.25">
      <c r="C7" s="2">
        <v>0.61143051000000004</v>
      </c>
      <c r="D7">
        <v>201.89016799999999</v>
      </c>
      <c r="E7">
        <f t="shared" si="0"/>
        <v>203.00893980827573</v>
      </c>
      <c r="F7">
        <f t="shared" si="3"/>
        <v>1.2516503589925658</v>
      </c>
      <c r="G7" s="20">
        <f t="shared" si="4"/>
        <v>3.070808184239351E-5</v>
      </c>
      <c r="I7" s="2">
        <v>0.61472678999999997</v>
      </c>
      <c r="J7">
        <v>232.85600700000001</v>
      </c>
      <c r="K7">
        <f t="shared" si="1"/>
        <v>233.73687951870482</v>
      </c>
      <c r="L7">
        <f t="shared" si="5"/>
        <v>0.77593639420937288</v>
      </c>
      <c r="M7" s="20">
        <f t="shared" si="6"/>
        <v>1.4310382116067499E-5</v>
      </c>
      <c r="O7" s="2">
        <v>0.61077239000000005</v>
      </c>
      <c r="P7">
        <v>273.27590800000002</v>
      </c>
      <c r="Q7">
        <f t="shared" si="2"/>
        <v>273.23910997478851</v>
      </c>
      <c r="R7">
        <f t="shared" si="7"/>
        <v>1.3540946594669493E-3</v>
      </c>
      <c r="S7" s="20">
        <f t="shared" si="8"/>
        <v>1.8132026005707491E-8</v>
      </c>
      <c r="W7" t="s">
        <v>40</v>
      </c>
      <c r="X7">
        <v>2.4986822563404415E-4</v>
      </c>
      <c r="AO7" t="s">
        <v>87</v>
      </c>
    </row>
    <row r="8" spans="1:41" x14ac:dyDescent="0.25">
      <c r="C8" s="2">
        <v>0.61376653999999997</v>
      </c>
      <c r="D8">
        <v>201.86057</v>
      </c>
      <c r="E8">
        <f t="shared" si="0"/>
        <v>203.0097214077102</v>
      </c>
      <c r="F8">
        <f t="shared" si="3"/>
        <v>1.3205489578423497</v>
      </c>
      <c r="G8" s="20">
        <f t="shared" si="4"/>
        <v>3.2407946730062052E-5</v>
      </c>
      <c r="I8" s="2">
        <v>0.61778847000000003</v>
      </c>
      <c r="J8">
        <v>232.888959</v>
      </c>
      <c r="K8">
        <f t="shared" si="1"/>
        <v>233.73884885544669</v>
      </c>
      <c r="L8">
        <f t="shared" si="5"/>
        <v>0.72231276639119646</v>
      </c>
      <c r="M8" s="20">
        <f t="shared" si="6"/>
        <v>1.3317646765030819E-5</v>
      </c>
      <c r="O8" s="2">
        <v>0.61355013999999997</v>
      </c>
      <c r="P8">
        <v>273.27984199999997</v>
      </c>
      <c r="Q8">
        <f t="shared" si="2"/>
        <v>273.24166755497833</v>
      </c>
      <c r="R8">
        <f t="shared" si="7"/>
        <v>1.4572882527101236E-3</v>
      </c>
      <c r="S8" s="20">
        <f t="shared" si="8"/>
        <v>1.9513279633113893E-8</v>
      </c>
      <c r="W8" t="s">
        <v>62</v>
      </c>
      <c r="X8">
        <v>7.7119001134533791</v>
      </c>
    </row>
    <row r="9" spans="1:41" x14ac:dyDescent="0.25">
      <c r="C9" s="2">
        <v>0.61790162000000004</v>
      </c>
      <c r="D9">
        <v>201.86499699999999</v>
      </c>
      <c r="E9">
        <f t="shared" si="0"/>
        <v>203.01120430427116</v>
      </c>
      <c r="F9">
        <f t="shared" si="3"/>
        <v>1.3137911843645875</v>
      </c>
      <c r="G9" s="20">
        <f t="shared" si="4"/>
        <v>3.2240688240473458E-5</v>
      </c>
      <c r="I9" s="2">
        <v>0.62085087000000005</v>
      </c>
      <c r="J9">
        <v>232.79600600000001</v>
      </c>
      <c r="K9">
        <f t="shared" si="1"/>
        <v>233.74095037328931</v>
      </c>
      <c r="L9">
        <f t="shared" si="5"/>
        <v>0.89291986861111372</v>
      </c>
      <c r="M9" s="20">
        <f t="shared" si="6"/>
        <v>1.6476366228558675E-5</v>
      </c>
      <c r="O9" s="2">
        <v>0.61613850999999997</v>
      </c>
      <c r="P9">
        <v>273.28350799999998</v>
      </c>
      <c r="Q9">
        <f t="shared" si="2"/>
        <v>273.24419174302494</v>
      </c>
      <c r="R9">
        <f t="shared" si="7"/>
        <v>1.5457680625275069E-3</v>
      </c>
      <c r="S9" s="20">
        <f t="shared" si="8"/>
        <v>2.0697480508507519E-8</v>
      </c>
      <c r="V9">
        <v>0.3</v>
      </c>
      <c r="W9" t="s">
        <v>63</v>
      </c>
      <c r="X9">
        <v>9.8154041803346359E-2</v>
      </c>
    </row>
    <row r="10" spans="1:41" x14ac:dyDescent="0.25">
      <c r="C10" s="2">
        <v>0.62096335999999996</v>
      </c>
      <c r="D10">
        <v>201.88650200000001</v>
      </c>
      <c r="E10">
        <f t="shared" si="0"/>
        <v>203.01238896118474</v>
      </c>
      <c r="F10">
        <f t="shared" si="3"/>
        <v>1.2676214493657927</v>
      </c>
      <c r="G10" s="20">
        <f t="shared" si="4"/>
        <v>3.1101047226210938E-5</v>
      </c>
      <c r="I10" s="2">
        <v>0.62362894999999996</v>
      </c>
      <c r="J10">
        <v>232.74271200000001</v>
      </c>
      <c r="K10">
        <f t="shared" si="1"/>
        <v>233.74297696255184</v>
      </c>
      <c r="L10">
        <f t="shared" si="5"/>
        <v>1.0005299953088029</v>
      </c>
      <c r="M10" s="20">
        <f t="shared" si="6"/>
        <v>1.8470469374181931E-5</v>
      </c>
      <c r="O10" s="2">
        <v>0.62055775000000002</v>
      </c>
      <c r="P10">
        <v>273.27402999999998</v>
      </c>
      <c r="Q10">
        <f t="shared" si="2"/>
        <v>273.24883495369045</v>
      </c>
      <c r="R10">
        <f t="shared" si="7"/>
        <v>6.3479035853956608E-4</v>
      </c>
      <c r="S10" s="20">
        <f t="shared" si="8"/>
        <v>8.5002871906597037E-9</v>
      </c>
      <c r="V10">
        <v>0.4</v>
      </c>
      <c r="W10" t="s">
        <v>63</v>
      </c>
      <c r="X10">
        <v>9.8418374774153106E-2</v>
      </c>
      <c r="AH10" t="s">
        <v>74</v>
      </c>
    </row>
    <row r="11" spans="1:41" x14ac:dyDescent="0.25">
      <c r="C11" s="2">
        <v>0.62374112000000004</v>
      </c>
      <c r="D11">
        <v>201.89043699999999</v>
      </c>
      <c r="E11">
        <f t="shared" si="0"/>
        <v>203.01353145839602</v>
      </c>
      <c r="F11">
        <f t="shared" si="3"/>
        <v>1.2613411624798612</v>
      </c>
      <c r="G11" s="20">
        <f t="shared" si="4"/>
        <v>3.0945754262176191E-5</v>
      </c>
      <c r="I11" s="2">
        <v>0.62640673999999996</v>
      </c>
      <c r="J11">
        <v>232.74092300000001</v>
      </c>
      <c r="K11">
        <f t="shared" si="1"/>
        <v>233.74512363837755</v>
      </c>
      <c r="L11">
        <f t="shared" si="5"/>
        <v>1.0084189221178592</v>
      </c>
      <c r="M11" s="20">
        <f t="shared" si="6"/>
        <v>1.8616390561714191E-5</v>
      </c>
      <c r="O11" s="2">
        <v>0.62361959</v>
      </c>
      <c r="P11">
        <v>273.278367</v>
      </c>
      <c r="Q11">
        <f t="shared" si="2"/>
        <v>273.2523140375273</v>
      </c>
      <c r="R11">
        <f t="shared" si="7"/>
        <v>6.7875685360413158E-4</v>
      </c>
      <c r="S11" s="20">
        <f t="shared" si="8"/>
        <v>9.0887408434149976E-9</v>
      </c>
      <c r="V11">
        <v>0.5</v>
      </c>
      <c r="W11" t="s">
        <v>63</v>
      </c>
      <c r="X11">
        <v>9.9296296841056342E-2</v>
      </c>
      <c r="AH11" t="s">
        <v>75</v>
      </c>
      <c r="AI11">
        <f>1-2*(AJ5/AJ3)^2</f>
        <v>0.97295626645977151</v>
      </c>
      <c r="AK11" t="s">
        <v>81</v>
      </c>
      <c r="AL11">
        <f>-0.357+0.45*EXP(-0.0375*AJ6)</f>
        <v>-0.23588414307186722</v>
      </c>
    </row>
    <row r="12" spans="1:41" x14ac:dyDescent="0.25">
      <c r="C12" s="2">
        <v>0.62680296000000002</v>
      </c>
      <c r="D12">
        <v>201.89477400000001</v>
      </c>
      <c r="E12">
        <f t="shared" si="0"/>
        <v>203.01486948337018</v>
      </c>
      <c r="F12">
        <f t="shared" si="3"/>
        <v>1.2546138918662422</v>
      </c>
      <c r="G12" s="20">
        <f t="shared" si="4"/>
        <v>3.0779384934100286E-5</v>
      </c>
      <c r="I12" s="2">
        <v>0.62890040999999997</v>
      </c>
      <c r="J12">
        <v>232.74445499999999</v>
      </c>
      <c r="K12">
        <f t="shared" si="1"/>
        <v>233.74715817148024</v>
      </c>
      <c r="L12">
        <f t="shared" si="5"/>
        <v>1.0054136500965496</v>
      </c>
      <c r="M12" s="20">
        <f t="shared" si="6"/>
        <v>1.856034699202441E-5</v>
      </c>
      <c r="O12" s="2">
        <v>0.62668144000000003</v>
      </c>
      <c r="P12">
        <v>273.28270400000002</v>
      </c>
      <c r="Q12">
        <f t="shared" si="2"/>
        <v>273.25602146583441</v>
      </c>
      <c r="R12">
        <f t="shared" si="7"/>
        <v>7.1195762949925626E-4</v>
      </c>
      <c r="S12" s="20">
        <f t="shared" si="8"/>
        <v>9.533005773682278E-9</v>
      </c>
      <c r="AH12" t="s">
        <v>80</v>
      </c>
      <c r="AI12">
        <f>0.0524*AJ4^4-0.15*AJ4^3+0.1659*AJ4^2-0.0706*AJ4+0.0119</f>
        <v>2.6261572227884028E-3</v>
      </c>
      <c r="AK12" t="s">
        <v>82</v>
      </c>
      <c r="AL12">
        <f>0.0524*(AJ4-AL11)^4-0.15*(AJ4-AL11)^3+0.1659*(AJ4-AL11)^2-0.0706*(AJ4-AL11)+0.0119</f>
        <v>2.3869949751723976E-3</v>
      </c>
    </row>
    <row r="13" spans="1:41" x14ac:dyDescent="0.25">
      <c r="C13" s="2">
        <v>0.62986481000000005</v>
      </c>
      <c r="D13">
        <v>201.899111</v>
      </c>
      <c r="E13">
        <f t="shared" si="0"/>
        <v>203.0162944523212</v>
      </c>
      <c r="F13">
        <f t="shared" si="3"/>
        <v>1.2480988661403147</v>
      </c>
      <c r="G13" s="20">
        <f t="shared" si="4"/>
        <v>3.0618236642819263E-5</v>
      </c>
      <c r="I13" s="2">
        <v>0.63148897999999998</v>
      </c>
      <c r="J13">
        <v>232.71035000000001</v>
      </c>
      <c r="K13">
        <f t="shared" si="1"/>
        <v>233.74938268021708</v>
      </c>
      <c r="L13">
        <f t="shared" si="5"/>
        <v>1.0795889105590808</v>
      </c>
      <c r="M13" s="20">
        <f t="shared" si="6"/>
        <v>1.9935494654476439E-5</v>
      </c>
      <c r="O13" s="2">
        <v>0.62945918999999995</v>
      </c>
      <c r="P13">
        <v>273.28663799999998</v>
      </c>
      <c r="Q13">
        <f t="shared" si="2"/>
        <v>273.25959302549319</v>
      </c>
      <c r="R13">
        <f t="shared" si="7"/>
        <v>7.3143064607311312E-4</v>
      </c>
      <c r="S13" s="20">
        <f t="shared" si="8"/>
        <v>9.7934645794287556E-9</v>
      </c>
      <c r="U13">
        <v>0.3</v>
      </c>
      <c r="V13" t="s">
        <v>38</v>
      </c>
      <c r="X13">
        <f>SUM(F3:F150)</f>
        <v>156.86777551164201</v>
      </c>
      <c r="AH13" t="s">
        <v>83</v>
      </c>
      <c r="AI13">
        <f>1/(1+AI12*AJ2)</f>
        <v>0.97964982851882199</v>
      </c>
      <c r="AK13" t="s">
        <v>84</v>
      </c>
      <c r="AL13">
        <f>1/(1+AL12*AJ2)</f>
        <v>0.98146876049327381</v>
      </c>
    </row>
    <row r="14" spans="1:41" x14ac:dyDescent="0.25">
      <c r="C14" s="2">
        <v>0.63264255999999996</v>
      </c>
      <c r="D14">
        <v>201.90304499999999</v>
      </c>
      <c r="E14">
        <f t="shared" si="0"/>
        <v>203.01766641148234</v>
      </c>
      <c r="F14">
        <f t="shared" si="3"/>
        <v>1.2423808909348983</v>
      </c>
      <c r="G14" s="20">
        <f t="shared" si="4"/>
        <v>3.0476776156286988E-5</v>
      </c>
      <c r="I14" s="2">
        <v>0.63546616</v>
      </c>
      <c r="J14">
        <v>232.72657100000001</v>
      </c>
      <c r="K14">
        <f t="shared" si="1"/>
        <v>233.75303593320047</v>
      </c>
      <c r="L14">
        <f t="shared" si="5"/>
        <v>1.0536302590902209</v>
      </c>
      <c r="M14" s="20">
        <f t="shared" si="6"/>
        <v>1.9453434779876786E-5</v>
      </c>
      <c r="O14" s="2">
        <v>0.63223695000000002</v>
      </c>
      <c r="P14">
        <v>273.290572</v>
      </c>
      <c r="Q14">
        <f t="shared" si="2"/>
        <v>273.26337278782444</v>
      </c>
      <c r="R14">
        <f t="shared" si="7"/>
        <v>7.3979714297114257E-4</v>
      </c>
      <c r="S14" s="20">
        <f t="shared" si="8"/>
        <v>9.9052023159573132E-9</v>
      </c>
      <c r="U14">
        <v>0.4</v>
      </c>
      <c r="V14" t="s">
        <v>38</v>
      </c>
      <c r="X14">
        <f>SUM(L3:L150)</f>
        <v>114.3164396512978</v>
      </c>
    </row>
    <row r="15" spans="1:41" x14ac:dyDescent="0.25">
      <c r="C15" s="2">
        <v>0.63513613000000002</v>
      </c>
      <c r="D15">
        <v>201.92374599999999</v>
      </c>
      <c r="E15">
        <f t="shared" si="0"/>
        <v>203.01896535467708</v>
      </c>
      <c r="F15">
        <f t="shared" si="3"/>
        <v>1.1995054348592891</v>
      </c>
      <c r="G15" s="20">
        <f t="shared" si="4"/>
        <v>2.9418967813012381E-5</v>
      </c>
      <c r="I15" s="2">
        <v>0.63852776</v>
      </c>
      <c r="J15">
        <v>232.775261</v>
      </c>
      <c r="K15">
        <f t="shared" si="1"/>
        <v>233.75605348485567</v>
      </c>
      <c r="L15">
        <f t="shared" si="5"/>
        <v>0.96195389834935874</v>
      </c>
      <c r="M15" s="20">
        <f t="shared" si="6"/>
        <v>1.7753362235983828E-5</v>
      </c>
      <c r="O15" s="2">
        <v>0.63501470999999998</v>
      </c>
      <c r="P15">
        <v>273.29450700000001</v>
      </c>
      <c r="Q15">
        <f t="shared" si="2"/>
        <v>273.26737099948105</v>
      </c>
      <c r="R15">
        <f t="shared" si="7"/>
        <v>7.3636252416526442E-4</v>
      </c>
      <c r="S15" s="20">
        <f t="shared" si="8"/>
        <v>9.8589320222163464E-9</v>
      </c>
      <c r="U15">
        <v>0.5</v>
      </c>
      <c r="V15" t="s">
        <v>38</v>
      </c>
      <c r="X15">
        <f>SUM(R3:R150)</f>
        <v>289.00053413533192</v>
      </c>
      <c r="AH15" t="s">
        <v>85</v>
      </c>
      <c r="AI15">
        <f>1/(X5*10^-4*PI()*AJ2*AI13*AI11)</f>
        <v>0.96215905314628958</v>
      </c>
      <c r="AK15" t="s">
        <v>86</v>
      </c>
      <c r="AL15">
        <f>1/(X5*10^-4*PI()*AJ2*AL13*AI11)</f>
        <v>0.96037590737871903</v>
      </c>
    </row>
    <row r="16" spans="1:41" x14ac:dyDescent="0.25">
      <c r="C16" s="2">
        <v>0.63750372</v>
      </c>
      <c r="D16">
        <v>201.894192</v>
      </c>
      <c r="E16">
        <f t="shared" si="0"/>
        <v>203.02026027194626</v>
      </c>
      <c r="F16">
        <f t="shared" si="3"/>
        <v>1.2680297530840188</v>
      </c>
      <c r="G16" s="20">
        <f t="shared" si="4"/>
        <v>3.110869499379924E-5</v>
      </c>
      <c r="I16" s="2">
        <v>0.64130538000000004</v>
      </c>
      <c r="J16">
        <v>232.802087</v>
      </c>
      <c r="K16">
        <f t="shared" si="1"/>
        <v>233.75895449930897</v>
      </c>
      <c r="L16">
        <f t="shared" si="5"/>
        <v>0.91559541123380184</v>
      </c>
      <c r="M16" s="20">
        <f t="shared" si="6"/>
        <v>1.6893898041581348E-5</v>
      </c>
      <c r="O16" s="2">
        <v>0.63750837000000005</v>
      </c>
      <c r="P16">
        <v>273.29803900000002</v>
      </c>
      <c r="Q16">
        <f t="shared" si="2"/>
        <v>273.27115514018362</v>
      </c>
      <c r="R16">
        <f t="shared" si="7"/>
        <v>7.2274191862751601E-4</v>
      </c>
      <c r="S16" s="20">
        <f t="shared" si="8"/>
        <v>9.6763198005744814E-9</v>
      </c>
      <c r="U16" t="s">
        <v>39</v>
      </c>
      <c r="V16" t="s">
        <v>38</v>
      </c>
      <c r="X16">
        <f>SUM(X13:X15)</f>
        <v>560.18474929827175</v>
      </c>
    </row>
    <row r="17" spans="3:41" x14ac:dyDescent="0.25">
      <c r="C17" s="2">
        <v>0.64163840999999999</v>
      </c>
      <c r="D17">
        <v>201.96729400000001</v>
      </c>
      <c r="E17">
        <f t="shared" si="0"/>
        <v>203.02267312317736</v>
      </c>
      <c r="F17">
        <f t="shared" si="3"/>
        <v>1.1138250936385836</v>
      </c>
      <c r="G17" s="20">
        <f t="shared" si="4"/>
        <v>2.7305799972590578E-5</v>
      </c>
      <c r="I17" s="2">
        <v>0.64408310000000002</v>
      </c>
      <c r="J17">
        <v>232.811744</v>
      </c>
      <c r="K17">
        <f t="shared" si="1"/>
        <v>233.76201875260773</v>
      </c>
      <c r="L17">
        <f t="shared" si="5"/>
        <v>0.90302210544367434</v>
      </c>
      <c r="M17" s="20">
        <f t="shared" si="6"/>
        <v>1.6660522344575193E-5</v>
      </c>
      <c r="O17" s="2">
        <v>0.63997037999999995</v>
      </c>
      <c r="P17">
        <v>273.31726400000002</v>
      </c>
      <c r="Q17">
        <f t="shared" si="2"/>
        <v>273.27508023032487</v>
      </c>
      <c r="R17">
        <f t="shared" si="7"/>
        <v>1.779470424005948E-3</v>
      </c>
      <c r="S17" s="20">
        <f t="shared" si="8"/>
        <v>2.3820816569201303E-8</v>
      </c>
      <c r="V17" t="s">
        <v>50</v>
      </c>
      <c r="X17">
        <f>X16/3</f>
        <v>186.72824976609058</v>
      </c>
    </row>
    <row r="18" spans="3:41" x14ac:dyDescent="0.25">
      <c r="C18" s="2">
        <v>0.64441654999999998</v>
      </c>
      <c r="D18">
        <v>201.90398400000001</v>
      </c>
      <c r="E18">
        <f t="shared" si="0"/>
        <v>203.02440832695075</v>
      </c>
      <c r="F18">
        <f t="shared" si="3"/>
        <v>1.255350672423019</v>
      </c>
      <c r="G18" s="20">
        <f t="shared" si="4"/>
        <v>3.0794650703715909E-5</v>
      </c>
      <c r="I18" s="2">
        <v>0.64686111999999996</v>
      </c>
      <c r="J18">
        <v>232.76989499999999</v>
      </c>
      <c r="K18">
        <f t="shared" si="1"/>
        <v>233.76525426424951</v>
      </c>
      <c r="L18">
        <f t="shared" si="5"/>
        <v>0.99074006492733635</v>
      </c>
      <c r="M18" s="20">
        <f t="shared" si="6"/>
        <v>1.8285469027261079E-5</v>
      </c>
      <c r="O18" s="2">
        <v>0.64530438000000001</v>
      </c>
      <c r="P18">
        <v>273.423541</v>
      </c>
      <c r="Q18">
        <f t="shared" si="2"/>
        <v>273.28426668608654</v>
      </c>
      <c r="R18">
        <f t="shared" si="7"/>
        <v>1.9397334516065248E-2</v>
      </c>
      <c r="S18" s="20">
        <f t="shared" si="8"/>
        <v>2.594599014022321E-7</v>
      </c>
    </row>
    <row r="19" spans="3:41" x14ac:dyDescent="0.25">
      <c r="C19" s="2">
        <v>0.64747838999999996</v>
      </c>
      <c r="D19">
        <v>201.908321</v>
      </c>
      <c r="E19">
        <f t="shared" si="0"/>
        <v>203.02643291728344</v>
      </c>
      <c r="F19">
        <f t="shared" si="3"/>
        <v>1.2501742595712566</v>
      </c>
      <c r="G19" s="20">
        <f t="shared" si="4"/>
        <v>3.0666352118902979E-5</v>
      </c>
      <c r="I19" s="2">
        <v>0.64992276999999998</v>
      </c>
      <c r="J19">
        <v>232.80857</v>
      </c>
      <c r="K19">
        <f t="shared" si="1"/>
        <v>233.76902779535277</v>
      </c>
      <c r="L19">
        <f t="shared" si="5"/>
        <v>0.922479176653897</v>
      </c>
      <c r="M19" s="20">
        <f t="shared" si="6"/>
        <v>1.7019964308670971E-5</v>
      </c>
      <c r="O19" s="2">
        <v>0.64808206999999995</v>
      </c>
      <c r="P19">
        <v>273.43892099999999</v>
      </c>
      <c r="Q19">
        <f t="shared" si="2"/>
        <v>273.2894429204693</v>
      </c>
      <c r="R19">
        <f t="shared" si="7"/>
        <v>2.2343696260184821E-2</v>
      </c>
      <c r="S19" s="20">
        <f t="shared" si="8"/>
        <v>2.9883699157272735E-7</v>
      </c>
      <c r="AH19" t="s">
        <v>88</v>
      </c>
    </row>
    <row r="20" spans="3:41" x14ac:dyDescent="0.25">
      <c r="C20" s="2">
        <v>0.65054023000000005</v>
      </c>
      <c r="D20">
        <v>201.91265799999999</v>
      </c>
      <c r="E20">
        <f t="shared" si="0"/>
        <v>203.02858108170415</v>
      </c>
      <c r="F20">
        <f t="shared" si="3"/>
        <v>1.2452843242800942</v>
      </c>
      <c r="G20" s="20">
        <f t="shared" si="4"/>
        <v>3.0545091424630724E-5</v>
      </c>
      <c r="I20" s="2">
        <v>0.65298480999999997</v>
      </c>
      <c r="J20">
        <v>232.778569</v>
      </c>
      <c r="K20">
        <f t="shared" si="1"/>
        <v>233.77303052689444</v>
      </c>
      <c r="L20">
        <f t="shared" si="5"/>
        <v>0.98895372847322172</v>
      </c>
      <c r="M20" s="20">
        <f t="shared" si="6"/>
        <v>1.8251139477751751E-5</v>
      </c>
      <c r="O20" s="2">
        <v>0.65114358999999999</v>
      </c>
      <c r="P20">
        <v>273.50048700000002</v>
      </c>
      <c r="Q20">
        <f t="shared" si="2"/>
        <v>273.29547914055451</v>
      </c>
      <c r="R20">
        <f t="shared" si="7"/>
        <v>4.2028222434432362E-2</v>
      </c>
      <c r="S20" s="20">
        <f t="shared" si="8"/>
        <v>5.6185572976899897E-7</v>
      </c>
      <c r="U20" t="s">
        <v>128</v>
      </c>
      <c r="V20" t="s">
        <v>94</v>
      </c>
      <c r="X20">
        <f>X16/COUNT(E3:E104,K3:K102,Q3:Q101)</f>
        <v>1.8610789013231619</v>
      </c>
      <c r="AH20" t="s">
        <v>90</v>
      </c>
      <c r="AI20">
        <f>1/(AI13*AI11)</f>
        <v>1.0491457209546242</v>
      </c>
      <c r="AK20" t="s">
        <v>91</v>
      </c>
      <c r="AL20">
        <f>1/(AL13*AI11)</f>
        <v>1.0472013649297371</v>
      </c>
    </row>
    <row r="21" spans="3:41" x14ac:dyDescent="0.25">
      <c r="C21" s="2">
        <v>0.65331799000000002</v>
      </c>
      <c r="D21">
        <v>201.91659200000001</v>
      </c>
      <c r="E21">
        <f t="shared" si="0"/>
        <v>203.03064218938209</v>
      </c>
      <c r="F21">
        <f t="shared" si="3"/>
        <v>1.2411078244622573</v>
      </c>
      <c r="G21" s="20">
        <f t="shared" si="4"/>
        <v>3.0441461462036638E-5</v>
      </c>
      <c r="I21" s="2">
        <v>0.65576246999999999</v>
      </c>
      <c r="J21">
        <v>232.79967199999999</v>
      </c>
      <c r="K21">
        <f t="shared" si="1"/>
        <v>233.77686919151313</v>
      </c>
      <c r="L21">
        <f t="shared" si="5"/>
        <v>0.95491435110117162</v>
      </c>
      <c r="M21" s="20">
        <f t="shared" si="6"/>
        <v>1.7619747971999386E-5</v>
      </c>
      <c r="O21" s="2">
        <v>0.65392094999999995</v>
      </c>
      <c r="P21">
        <v>273.57309600000002</v>
      </c>
      <c r="Q21">
        <f t="shared" si="2"/>
        <v>273.30126991859049</v>
      </c>
      <c r="R21">
        <f t="shared" si="7"/>
        <v>7.388941853445978E-2</v>
      </c>
      <c r="S21" s="20">
        <f t="shared" si="8"/>
        <v>9.8726894952446414E-7</v>
      </c>
      <c r="U21" t="s">
        <v>129</v>
      </c>
      <c r="W21" t="s">
        <v>95</v>
      </c>
      <c r="X21">
        <f>SQRT(X20)</f>
        <v>1.3642136567719743</v>
      </c>
      <c r="AH21" t="s">
        <v>89</v>
      </c>
      <c r="AI21">
        <f>(X5*10^-4*PI()*AJ2-AI20)/(X6*10^-4*PI()*AJ2)</f>
        <v>0.10155372047808492</v>
      </c>
      <c r="AK21" t="s">
        <v>92</v>
      </c>
      <c r="AL21">
        <f>(X5*10^-4*PI()*AJ2-AL20)/(X6*10^-4*PI()*AJ2)</f>
        <v>0.10633914742713993</v>
      </c>
      <c r="AO21" t="s">
        <v>93</v>
      </c>
    </row>
    <row r="22" spans="3:41" x14ac:dyDescent="0.25">
      <c r="C22" s="2">
        <v>0.65609574000000004</v>
      </c>
      <c r="D22">
        <v>201.92052699999999</v>
      </c>
      <c r="E22">
        <f t="shared" si="0"/>
        <v>203.03281520123306</v>
      </c>
      <c r="F22">
        <f t="shared" si="3"/>
        <v>1.2371850426022997</v>
      </c>
      <c r="G22" s="20">
        <f t="shared" si="4"/>
        <v>3.0344062115098258E-5</v>
      </c>
      <c r="I22" s="2">
        <v>0.66144378000000004</v>
      </c>
      <c r="J22">
        <v>232.88927200000001</v>
      </c>
      <c r="K22">
        <f t="shared" si="1"/>
        <v>233.78537550700835</v>
      </c>
      <c r="L22">
        <f t="shared" si="5"/>
        <v>0.80300149527266096</v>
      </c>
      <c r="M22" s="20">
        <f t="shared" si="6"/>
        <v>1.4805305981035298E-5</v>
      </c>
      <c r="O22" s="2">
        <v>0.65641461999999995</v>
      </c>
      <c r="P22">
        <v>273.57662800000003</v>
      </c>
      <c r="Q22">
        <f t="shared" si="2"/>
        <v>273.30673617879302</v>
      </c>
      <c r="R22">
        <f t="shared" si="7"/>
        <v>7.2841595154437278E-2</v>
      </c>
      <c r="S22" s="20">
        <f t="shared" si="8"/>
        <v>9.732433909511061E-7</v>
      </c>
      <c r="U22" t="s">
        <v>130</v>
      </c>
      <c r="X22">
        <f>SQRT(SUM(G3:G104,M3:M102,S3:S101)/COUNT(G3:G104,M3:M102,S3:S101))</f>
        <v>5.4128843159794715E-3</v>
      </c>
    </row>
    <row r="23" spans="3:41" x14ac:dyDescent="0.25">
      <c r="C23" s="2">
        <v>0.6588735</v>
      </c>
      <c r="D23">
        <v>201.92446100000001</v>
      </c>
      <c r="E23">
        <f t="shared" si="0"/>
        <v>203.03510527987316</v>
      </c>
      <c r="F23">
        <f t="shared" si="3"/>
        <v>1.233530716414962</v>
      </c>
      <c r="G23" s="20">
        <f t="shared" si="4"/>
        <v>3.0253254711085147E-5</v>
      </c>
      <c r="I23" s="2">
        <v>0.66450474999999998</v>
      </c>
      <c r="J23">
        <v>233.046696</v>
      </c>
      <c r="K23">
        <f t="shared" si="1"/>
        <v>233.79034631542919</v>
      </c>
      <c r="L23">
        <f t="shared" si="5"/>
        <v>0.55301579163793779</v>
      </c>
      <c r="M23" s="20">
        <f t="shared" si="6"/>
        <v>1.0182434678020962E-5</v>
      </c>
      <c r="O23" s="2">
        <v>0.65919236999999997</v>
      </c>
      <c r="P23">
        <v>273.58056299999998</v>
      </c>
      <c r="Q23">
        <f t="shared" si="2"/>
        <v>273.31313575197794</v>
      </c>
      <c r="R23">
        <f t="shared" si="7"/>
        <v>7.151733298464448E-2</v>
      </c>
      <c r="S23" s="20">
        <f t="shared" si="8"/>
        <v>9.5552231200191773E-7</v>
      </c>
    </row>
    <row r="24" spans="3:41" x14ac:dyDescent="0.25">
      <c r="C24" s="2">
        <v>0.66165125999999996</v>
      </c>
      <c r="D24">
        <v>201.92839599999999</v>
      </c>
      <c r="E24">
        <f t="shared" si="0"/>
        <v>203.03751776039582</v>
      </c>
      <c r="F24">
        <f t="shared" si="3"/>
        <v>1.2301510793835289</v>
      </c>
      <c r="G24" s="20">
        <f t="shared" si="4"/>
        <v>3.0169190754213456E-5</v>
      </c>
      <c r="I24" s="2">
        <v>0.66756658999999996</v>
      </c>
      <c r="J24">
        <v>233.05103299999999</v>
      </c>
      <c r="K24">
        <f t="shared" si="1"/>
        <v>233.79560763923899</v>
      </c>
      <c r="L24">
        <f t="shared" si="5"/>
        <v>0.55439139339789434</v>
      </c>
      <c r="M24" s="20">
        <f t="shared" si="6"/>
        <v>1.0207383101147609E-5</v>
      </c>
      <c r="O24" s="2">
        <v>0.66168601000000005</v>
      </c>
      <c r="P24">
        <v>273.58981799999998</v>
      </c>
      <c r="Q24">
        <f t="shared" si="2"/>
        <v>273.3191714273612</v>
      </c>
      <c r="R24">
        <f t="shared" si="7"/>
        <v>7.3249567281119449E-2</v>
      </c>
      <c r="S24" s="20">
        <f t="shared" si="8"/>
        <v>9.7859997972022075E-7</v>
      </c>
    </row>
    <row r="25" spans="3:41" x14ac:dyDescent="0.25">
      <c r="C25" s="2">
        <v>0.66414492000000003</v>
      </c>
      <c r="D25">
        <v>201.931928</v>
      </c>
      <c r="E25">
        <f t="shared" si="0"/>
        <v>203.03979232178204</v>
      </c>
      <c r="F25">
        <f t="shared" si="3"/>
        <v>1.227363355477592</v>
      </c>
      <c r="G25" s="20">
        <f t="shared" si="4"/>
        <v>3.0099769444408282E-5</v>
      </c>
      <c r="I25" s="2">
        <v>0.67034435000000003</v>
      </c>
      <c r="J25">
        <v>233.054968</v>
      </c>
      <c r="K25">
        <f t="shared" si="1"/>
        <v>233.8006428930297</v>
      </c>
      <c r="L25">
        <f t="shared" si="5"/>
        <v>0.5560310460948561</v>
      </c>
      <c r="M25" s="20">
        <f t="shared" si="6"/>
        <v>1.0237226467726866E-5</v>
      </c>
      <c r="O25" s="2">
        <v>0.66405309000000001</v>
      </c>
      <c r="P25">
        <v>273.65039999999999</v>
      </c>
      <c r="Q25">
        <f t="shared" si="2"/>
        <v>273.32516571761039</v>
      </c>
      <c r="R25">
        <f t="shared" si="7"/>
        <v>0.10577733844147906</v>
      </c>
      <c r="S25" s="20">
        <f t="shared" si="8"/>
        <v>1.4125390425773811E-6</v>
      </c>
    </row>
    <row r="26" spans="3:41" x14ac:dyDescent="0.25">
      <c r="C26" s="2">
        <v>0.66648052000000002</v>
      </c>
      <c r="D26">
        <v>201.977204</v>
      </c>
      <c r="E26">
        <f t="shared" si="0"/>
        <v>203.0420199102951</v>
      </c>
      <c r="F26">
        <f t="shared" si="3"/>
        <v>1.133832922817573</v>
      </c>
      <c r="G26" s="20">
        <f t="shared" si="4"/>
        <v>2.7793571110730237E-5</v>
      </c>
      <c r="I26" s="2">
        <v>0.67312209999999995</v>
      </c>
      <c r="J26">
        <v>233.05890199999999</v>
      </c>
      <c r="K26">
        <f t="shared" si="1"/>
        <v>233.80593887576691</v>
      </c>
      <c r="L26">
        <f t="shared" si="5"/>
        <v>0.55806409375560584</v>
      </c>
      <c r="M26" s="20">
        <f t="shared" si="6"/>
        <v>1.0274310549511139E-5</v>
      </c>
      <c r="O26" s="2">
        <v>0.66828295000000004</v>
      </c>
      <c r="P26">
        <v>273.63922300000002</v>
      </c>
      <c r="Q26">
        <f t="shared" si="2"/>
        <v>273.33655141404302</v>
      </c>
      <c r="R26">
        <f t="shared" si="7"/>
        <v>9.1610088945725879E-2</v>
      </c>
      <c r="S26" s="20">
        <f t="shared" si="8"/>
        <v>1.2234510771799385E-6</v>
      </c>
    </row>
    <row r="27" spans="3:41" x14ac:dyDescent="0.25">
      <c r="C27" s="2">
        <v>0.67118297000000005</v>
      </c>
      <c r="D27">
        <v>202.12503100000001</v>
      </c>
      <c r="E27">
        <f t="shared" si="0"/>
        <v>203.04680474681669</v>
      </c>
      <c r="F27">
        <f t="shared" si="3"/>
        <v>0.84966684032046658</v>
      </c>
      <c r="G27" s="20">
        <f t="shared" si="4"/>
        <v>2.0797372498354611E-5</v>
      </c>
      <c r="I27" s="2">
        <v>0.67589982999999998</v>
      </c>
      <c r="J27">
        <v>233.06855999999999</v>
      </c>
      <c r="K27">
        <f t="shared" si="1"/>
        <v>233.81150702169907</v>
      </c>
      <c r="L27">
        <f t="shared" si="5"/>
        <v>0.55197027705153445</v>
      </c>
      <c r="M27" s="20">
        <f t="shared" si="6"/>
        <v>1.0161277368242767E-5</v>
      </c>
      <c r="O27" s="2">
        <v>0.67106060999999995</v>
      </c>
      <c r="P27">
        <v>273.660326</v>
      </c>
      <c r="Q27">
        <f t="shared" si="2"/>
        <v>273.34452209618723</v>
      </c>
      <c r="R27">
        <f t="shared" si="7"/>
        <v>9.9732105663381504E-2</v>
      </c>
      <c r="S27" s="20">
        <f t="shared" si="8"/>
        <v>1.3317150521135076E-6</v>
      </c>
    </row>
    <row r="28" spans="3:41" x14ac:dyDescent="0.25">
      <c r="C28" s="2">
        <v>0.67396069000000003</v>
      </c>
      <c r="D28">
        <v>202.13468900000001</v>
      </c>
      <c r="E28">
        <f t="shared" si="0"/>
        <v>203.04982924017261</v>
      </c>
      <c r="F28">
        <f t="shared" si="3"/>
        <v>0.8374816591831723</v>
      </c>
      <c r="G28" s="20">
        <f t="shared" si="4"/>
        <v>2.0497155862307402E-5</v>
      </c>
      <c r="I28" s="2">
        <v>0.67867758</v>
      </c>
      <c r="J28">
        <v>233.07249400000001</v>
      </c>
      <c r="K28">
        <f t="shared" si="1"/>
        <v>233.81735928686254</v>
      </c>
      <c r="L28">
        <f t="shared" si="5"/>
        <v>0.55482429557280577</v>
      </c>
      <c r="M28" s="20">
        <f t="shared" si="6"/>
        <v>1.0213472495086461E-5</v>
      </c>
      <c r="O28" s="2">
        <v>0.67383806999999996</v>
      </c>
      <c r="P28">
        <v>273.71576700000003</v>
      </c>
      <c r="Q28">
        <f t="shared" si="2"/>
        <v>273.35290410423067</v>
      </c>
      <c r="R28">
        <f t="shared" si="7"/>
        <v>0.13166948112612079</v>
      </c>
      <c r="S28" s="20">
        <f t="shared" si="8"/>
        <v>1.7574601814992876E-6</v>
      </c>
    </row>
    <row r="29" spans="3:41" x14ac:dyDescent="0.25">
      <c r="C29" s="2">
        <v>0.67673815000000004</v>
      </c>
      <c r="D29">
        <v>202.19012900000001</v>
      </c>
      <c r="E29">
        <f t="shared" si="0"/>
        <v>203.05300853162311</v>
      </c>
      <c r="F29">
        <f t="shared" si="3"/>
        <v>0.74456108609408922</v>
      </c>
      <c r="G29" s="20">
        <f t="shared" si="4"/>
        <v>1.8212955887485222E-5</v>
      </c>
      <c r="I29" s="2">
        <v>0.68145524000000002</v>
      </c>
      <c r="J29">
        <v>233.09359699999999</v>
      </c>
      <c r="K29">
        <f t="shared" si="1"/>
        <v>233.82350773474005</v>
      </c>
      <c r="L29">
        <f t="shared" si="5"/>
        <v>0.53276968068877317</v>
      </c>
      <c r="M29" s="20">
        <f t="shared" si="6"/>
        <v>9.805704787086641E-6</v>
      </c>
      <c r="O29" s="2">
        <v>0.67689955999999996</v>
      </c>
      <c r="P29">
        <v>273.78305499999999</v>
      </c>
      <c r="Q29">
        <f t="shared" si="2"/>
        <v>273.36264215943413</v>
      </c>
      <c r="R29">
        <f t="shared" si="7"/>
        <v>0.17674695651265468</v>
      </c>
      <c r="S29" s="20">
        <f t="shared" si="8"/>
        <v>2.3579729230801122E-6</v>
      </c>
    </row>
    <row r="30" spans="3:41" x14ac:dyDescent="0.25">
      <c r="C30" s="2">
        <v>0.67951490999999997</v>
      </c>
      <c r="D30">
        <v>202.37004300000001</v>
      </c>
      <c r="E30">
        <f t="shared" si="0"/>
        <v>203.05634878467359</v>
      </c>
      <c r="F30">
        <f t="shared" si="3"/>
        <v>0.47101563007641628</v>
      </c>
      <c r="G30" s="20">
        <f t="shared" si="4"/>
        <v>1.1501192460285763E-5</v>
      </c>
      <c r="I30" s="2">
        <v>0.68388537000000005</v>
      </c>
      <c r="J30">
        <v>233.168576</v>
      </c>
      <c r="K30">
        <f t="shared" si="1"/>
        <v>233.82913998860505</v>
      </c>
      <c r="L30">
        <f t="shared" si="5"/>
        <v>0.43634478304181035</v>
      </c>
      <c r="M30" s="20">
        <f t="shared" si="6"/>
        <v>8.0258261310514093E-6</v>
      </c>
      <c r="O30" s="2">
        <v>0.67996053000000001</v>
      </c>
      <c r="P30">
        <v>273.94047999999998</v>
      </c>
      <c r="Q30">
        <f t="shared" si="2"/>
        <v>273.37292593387906</v>
      </c>
      <c r="R30">
        <f t="shared" si="7"/>
        <v>0.32211761797038935</v>
      </c>
      <c r="S30" s="20">
        <f t="shared" si="8"/>
        <v>4.2924184613617497E-6</v>
      </c>
    </row>
    <row r="31" spans="3:41" x14ac:dyDescent="0.25">
      <c r="C31" s="2">
        <v>0.68229244</v>
      </c>
      <c r="D31">
        <v>202.41403800000001</v>
      </c>
      <c r="E31">
        <f t="shared" si="0"/>
        <v>203.05985876746178</v>
      </c>
      <c r="F31">
        <f t="shared" si="3"/>
        <v>0.41708446368491098</v>
      </c>
      <c r="G31" s="20">
        <f t="shared" si="4"/>
        <v>1.0179882264091279E-5</v>
      </c>
      <c r="I31" s="2">
        <v>0.68795677</v>
      </c>
      <c r="J31">
        <v>233.26877200000001</v>
      </c>
      <c r="K31">
        <f t="shared" si="1"/>
        <v>233.83913077996084</v>
      </c>
      <c r="L31">
        <f t="shared" si="5"/>
        <v>0.32530913787840327</v>
      </c>
      <c r="M31" s="20">
        <f t="shared" si="6"/>
        <v>5.9783736695757193E-6</v>
      </c>
      <c r="O31" s="2">
        <v>0.68302207999999998</v>
      </c>
      <c r="P31">
        <v>273.99632300000002</v>
      </c>
      <c r="Q31">
        <f t="shared" si="2"/>
        <v>273.38378525967698</v>
      </c>
      <c r="R31">
        <f t="shared" si="7"/>
        <v>0.3752024833200493</v>
      </c>
      <c r="S31" s="20">
        <f t="shared" si="8"/>
        <v>4.9977696432723896E-6</v>
      </c>
    </row>
    <row r="32" spans="3:41" x14ac:dyDescent="0.25">
      <c r="C32" s="2">
        <v>0.68507008999999996</v>
      </c>
      <c r="D32">
        <v>202.43514099999999</v>
      </c>
      <c r="E32">
        <f t="shared" si="0"/>
        <v>203.063544986723</v>
      </c>
      <c r="F32">
        <f t="shared" si="3"/>
        <v>0.39489157052937907</v>
      </c>
      <c r="G32" s="20">
        <f t="shared" si="4"/>
        <v>9.6362055254453079E-6</v>
      </c>
      <c r="I32" s="2">
        <v>0.69073452999999996</v>
      </c>
      <c r="J32">
        <v>233.272706</v>
      </c>
      <c r="K32">
        <f t="shared" si="1"/>
        <v>233.84636460102521</v>
      </c>
      <c r="L32">
        <f t="shared" si="5"/>
        <v>0.32908419053020721</v>
      </c>
      <c r="M32" s="20">
        <f t="shared" si="6"/>
        <v>6.0475457761670088E-6</v>
      </c>
      <c r="O32" s="2">
        <v>0.68583165000000001</v>
      </c>
      <c r="P32">
        <v>273.95579099999998</v>
      </c>
      <c r="Q32">
        <f t="shared" si="2"/>
        <v>273.3942788143313</v>
      </c>
      <c r="R32">
        <f t="shared" si="7"/>
        <v>0.31529593465441319</v>
      </c>
      <c r="S32" s="20">
        <f t="shared" si="8"/>
        <v>4.2010456498829192E-6</v>
      </c>
    </row>
    <row r="33" spans="3:19" x14ac:dyDescent="0.25">
      <c r="C33" s="2">
        <v>0.68784758999999995</v>
      </c>
      <c r="D33">
        <v>202.484859</v>
      </c>
      <c r="E33">
        <f t="shared" si="0"/>
        <v>203.06741458772984</v>
      </c>
      <c r="F33">
        <f t="shared" si="3"/>
        <v>0.33937101279526249</v>
      </c>
      <c r="G33" s="20">
        <f t="shared" si="4"/>
        <v>8.2773179278851518E-6</v>
      </c>
      <c r="I33" s="2">
        <v>0.69379564999999999</v>
      </c>
      <c r="J33">
        <v>233.40294700000001</v>
      </c>
      <c r="K33">
        <f t="shared" si="1"/>
        <v>233.85474823656438</v>
      </c>
      <c r="L33">
        <f t="shared" si="5"/>
        <v>0.20412435736108861</v>
      </c>
      <c r="M33" s="20">
        <f t="shared" si="6"/>
        <v>3.7469867726044835E-6</v>
      </c>
      <c r="O33" s="2">
        <v>0.69204913000000001</v>
      </c>
      <c r="P33">
        <v>274.124999</v>
      </c>
      <c r="Q33">
        <f t="shared" si="2"/>
        <v>273.41940941607112</v>
      </c>
      <c r="R33">
        <f t="shared" si="7"/>
        <v>0.49785666094893521</v>
      </c>
      <c r="S33" s="20">
        <f t="shared" si="8"/>
        <v>6.6253226924206201E-6</v>
      </c>
    </row>
    <row r="34" spans="3:19" x14ac:dyDescent="0.25">
      <c r="C34" s="2">
        <v>0.69090914000000003</v>
      </c>
      <c r="D34">
        <v>202.54070200000001</v>
      </c>
      <c r="E34">
        <f t="shared" si="0"/>
        <v>203.07190194438462</v>
      </c>
      <c r="F34">
        <f t="shared" si="3"/>
        <v>0.28217338091421329</v>
      </c>
      <c r="G34" s="20">
        <f t="shared" si="4"/>
        <v>6.878463229356294E-6</v>
      </c>
      <c r="I34" s="2">
        <v>0.69628941</v>
      </c>
      <c r="J34">
        <v>233.39074099999999</v>
      </c>
      <c r="K34">
        <f t="shared" si="1"/>
        <v>233.86191057150998</v>
      </c>
      <c r="L34">
        <f t="shared" si="5"/>
        <v>0.22200076511690692</v>
      </c>
      <c r="M34" s="20">
        <f t="shared" si="6"/>
        <v>4.0755593838340803E-6</v>
      </c>
      <c r="O34" s="2">
        <v>0.69482685</v>
      </c>
      <c r="P34">
        <v>274.13465600000001</v>
      </c>
      <c r="Q34">
        <f t="shared" si="2"/>
        <v>273.43153759743836</v>
      </c>
      <c r="R34">
        <f t="shared" si="7"/>
        <v>0.49437548802083608</v>
      </c>
      <c r="S34" s="20">
        <f t="shared" si="8"/>
        <v>6.578532806924071E-6</v>
      </c>
    </row>
    <row r="35" spans="3:19" x14ac:dyDescent="0.25">
      <c r="C35" s="2">
        <v>0.69362363999999999</v>
      </c>
      <c r="D35">
        <v>202.566485</v>
      </c>
      <c r="E35">
        <f t="shared" ref="E35:E66" si="9">IF(C35&lt;F$1,$X$6+D$1^2*$X$5/((-$X$7*(C35/E$1-1)^$X$8+1)),$X$6+20*10^4*(C35-F$1)^4+D$1^2*$X$5/((-$X$7*(C35/E$1-1)^$X$8+1)))</f>
        <v>203.07608376059272</v>
      </c>
      <c r="F35">
        <f t="shared" si="3"/>
        <v>0.2596908967976399</v>
      </c>
      <c r="G35" s="20">
        <f t="shared" si="4"/>
        <v>6.3288024824833583E-6</v>
      </c>
      <c r="I35" s="2">
        <v>0.69906716999999996</v>
      </c>
      <c r="J35">
        <v>233.394676</v>
      </c>
      <c r="K35">
        <f t="shared" ref="K35:K66" si="10">IF(I35&lt;L$1,$X$6+J$1^2*$X$5/((-$X$7*(I35/K$1-1)^$X$8+1)),$X$6+20*10^4*(I35-L$1)^4+J$1^2*$X$5/((-$X$7*(I35/K$1-1)^$X$8+1)))</f>
        <v>233.87025469589207</v>
      </c>
      <c r="L35">
        <f t="shared" si="5"/>
        <v>0.22617509598640012</v>
      </c>
      <c r="M35" s="20">
        <f t="shared" si="6"/>
        <v>4.1520530441596978E-6</v>
      </c>
      <c r="O35" s="2">
        <v>0.69760454000000005</v>
      </c>
      <c r="P35">
        <v>274.150037</v>
      </c>
      <c r="Q35">
        <f t="shared" ref="Q35:Q66" si="11">IF(O35&lt;R$1,$X$6+P$1^2*$X$5/((-$X$7*(O35/Q$1-1)^$X$8+1)),$X$6+20*10^4*(O35-R$1)^4+P$1^2*$X$5/((-$X$7*(O35/Q$1-1)^$X$8+1)))</f>
        <v>273.44425493171468</v>
      </c>
      <c r="R35">
        <f t="shared" si="7"/>
        <v>0.49812832791309875</v>
      </c>
      <c r="S35" s="20">
        <f t="shared" si="8"/>
        <v>6.6277271719102416E-6</v>
      </c>
    </row>
    <row r="36" spans="3:19" x14ac:dyDescent="0.25">
      <c r="C36" s="2">
        <v>0.69769440000000005</v>
      </c>
      <c r="D36">
        <v>202.77923100000001</v>
      </c>
      <c r="E36">
        <f t="shared" si="9"/>
        <v>203.08273055067843</v>
      </c>
      <c r="F36">
        <f t="shared" si="3"/>
        <v>9.211197726200536E-2</v>
      </c>
      <c r="G36" s="20">
        <f t="shared" si="4"/>
        <v>2.2401090542253095E-6</v>
      </c>
      <c r="I36" s="2">
        <v>0.70212821000000003</v>
      </c>
      <c r="J36">
        <v>233.54065499999999</v>
      </c>
      <c r="K36">
        <f t="shared" si="10"/>
        <v>233.87991506173688</v>
      </c>
      <c r="L36">
        <f t="shared" si="5"/>
        <v>0.11509738948972123</v>
      </c>
      <c r="M36" s="20">
        <f t="shared" si="6"/>
        <v>2.1102819570218103E-6</v>
      </c>
      <c r="O36" s="2">
        <v>0.70038199999999995</v>
      </c>
      <c r="P36">
        <v>274.20547699999997</v>
      </c>
      <c r="Q36">
        <f t="shared" si="11"/>
        <v>273.45758479644633</v>
      </c>
      <c r="R36">
        <f t="shared" si="7"/>
        <v>0.55934274813632978</v>
      </c>
      <c r="S36" s="20">
        <f t="shared" si="8"/>
        <v>7.43919189428455E-6</v>
      </c>
    </row>
    <row r="37" spans="3:19" x14ac:dyDescent="0.25">
      <c r="C37" s="2">
        <v>0.70047170000000003</v>
      </c>
      <c r="D37">
        <v>202.86328599999999</v>
      </c>
      <c r="E37">
        <f t="shared" si="9"/>
        <v>203.0875363147666</v>
      </c>
      <c r="F37">
        <f t="shared" si="3"/>
        <v>5.0288203672922346E-2</v>
      </c>
      <c r="G37" s="20">
        <f t="shared" si="4"/>
        <v>1.2219662488863752E-6</v>
      </c>
      <c r="I37" s="2">
        <v>0.70490596000000005</v>
      </c>
      <c r="J37">
        <v>233.544589</v>
      </c>
      <c r="K37">
        <f t="shared" si="10"/>
        <v>233.88912151626621</v>
      </c>
      <c r="L37">
        <f t="shared" si="5"/>
        <v>0.11870265476472829</v>
      </c>
      <c r="M37" s="20">
        <f t="shared" si="6"/>
        <v>2.1763102768471903E-6</v>
      </c>
      <c r="O37" s="2">
        <v>0.70315939999999999</v>
      </c>
      <c r="P37">
        <v>274.27236399999998</v>
      </c>
      <c r="Q37">
        <f t="shared" si="11"/>
        <v>273.4715531301469</v>
      </c>
      <c r="R37">
        <f t="shared" si="7"/>
        <v>0.64129804927484735</v>
      </c>
      <c r="S37" s="20">
        <f t="shared" si="8"/>
        <v>8.5250281018805948E-6</v>
      </c>
    </row>
    <row r="38" spans="3:19" x14ac:dyDescent="0.25">
      <c r="C38" s="2">
        <v>0.70324936000000005</v>
      </c>
      <c r="D38">
        <v>202.884389</v>
      </c>
      <c r="E38">
        <f t="shared" si="9"/>
        <v>203.09257297882175</v>
      </c>
      <c r="F38">
        <f t="shared" si="3"/>
        <v>4.3340569038055173E-2</v>
      </c>
      <c r="G38" s="20">
        <f t="shared" si="4"/>
        <v>1.0529247789932734E-6</v>
      </c>
      <c r="I38" s="2">
        <v>0.70746275999999997</v>
      </c>
      <c r="J38">
        <v>233.54821100000001</v>
      </c>
      <c r="K38">
        <f t="shared" si="10"/>
        <v>233.89798096407861</v>
      </c>
      <c r="L38">
        <f t="shared" si="5"/>
        <v>0.12233902777154781</v>
      </c>
      <c r="M38" s="20">
        <f t="shared" si="6"/>
        <v>2.2429104534013012E-6</v>
      </c>
      <c r="O38" s="2">
        <v>0.70593715999999995</v>
      </c>
      <c r="P38">
        <v>274.276298</v>
      </c>
      <c r="Q38">
        <f t="shared" si="11"/>
        <v>273.48618824270284</v>
      </c>
      <c r="R38">
        <f t="shared" si="7"/>
        <v>0.62427342857617607</v>
      </c>
      <c r="S38" s="20">
        <f t="shared" si="8"/>
        <v>8.2984750404743058E-6</v>
      </c>
    </row>
    <row r="39" spans="3:19" x14ac:dyDescent="0.25">
      <c r="C39" s="2">
        <v>0.70602710999999996</v>
      </c>
      <c r="D39">
        <v>202.88832400000001</v>
      </c>
      <c r="E39">
        <f t="shared" si="9"/>
        <v>203.09784951387616</v>
      </c>
      <c r="F39">
        <f t="shared" si="3"/>
        <v>4.3900940965062418E-2</v>
      </c>
      <c r="G39" s="20">
        <f t="shared" si="4"/>
        <v>1.0664972004562857E-6</v>
      </c>
      <c r="I39" s="2">
        <v>0.71241752000000003</v>
      </c>
      <c r="J39">
        <v>233.73264</v>
      </c>
      <c r="K39">
        <f t="shared" si="10"/>
        <v>233.91625367059311</v>
      </c>
      <c r="L39">
        <f t="shared" si="5"/>
        <v>3.3713980028672888E-2</v>
      </c>
      <c r="M39" s="20">
        <f t="shared" si="6"/>
        <v>6.1712237988163886E-7</v>
      </c>
      <c r="O39" s="2">
        <v>0.70843076000000005</v>
      </c>
      <c r="P39">
        <v>274.29127599999998</v>
      </c>
      <c r="Q39">
        <f t="shared" si="11"/>
        <v>273.4999148443801</v>
      </c>
      <c r="R39">
        <f t="shared" si="7"/>
        <v>0.62625247862403455</v>
      </c>
      <c r="S39" s="20">
        <f t="shared" si="8"/>
        <v>8.3238734348430519E-6</v>
      </c>
    </row>
    <row r="40" spans="3:19" x14ac:dyDescent="0.25">
      <c r="C40" s="2">
        <v>0.70937269000000003</v>
      </c>
      <c r="D40">
        <v>202.95601500000001</v>
      </c>
      <c r="E40">
        <f t="shared" si="9"/>
        <v>203.10453672446329</v>
      </c>
      <c r="F40">
        <f t="shared" si="3"/>
        <v>2.2058702637546248E-2</v>
      </c>
      <c r="G40" s="20">
        <f t="shared" si="4"/>
        <v>5.3552051441760099E-7</v>
      </c>
      <c r="I40" s="2">
        <v>0.71519520999999997</v>
      </c>
      <c r="J40">
        <v>233.74802</v>
      </c>
      <c r="K40">
        <f t="shared" si="10"/>
        <v>233.92716647879212</v>
      </c>
      <c r="L40">
        <f t="shared" si="5"/>
        <v>3.2093460863615496E-2</v>
      </c>
      <c r="M40" s="20">
        <f t="shared" si="6"/>
        <v>5.8738205055234646E-7</v>
      </c>
      <c r="O40" s="2">
        <v>0.71076653999999995</v>
      </c>
      <c r="P40">
        <v>274.304123</v>
      </c>
      <c r="Q40">
        <f t="shared" si="11"/>
        <v>273.51329641025779</v>
      </c>
      <c r="R40">
        <f t="shared" si="7"/>
        <v>0.62540669504329338</v>
      </c>
      <c r="S40" s="20">
        <f t="shared" si="8"/>
        <v>8.3118530262915899E-6</v>
      </c>
    </row>
    <row r="41" spans="3:19" x14ac:dyDescent="0.25">
      <c r="C41" s="2">
        <v>0.71243398000000002</v>
      </c>
      <c r="D41">
        <v>203.05764099999999</v>
      </c>
      <c r="E41">
        <f t="shared" si="9"/>
        <v>203.11098774003278</v>
      </c>
      <c r="F41">
        <f t="shared" si="3"/>
        <v>2.8458746721264638E-3</v>
      </c>
      <c r="G41" s="20">
        <f t="shared" si="4"/>
        <v>6.9020340503772297E-8</v>
      </c>
      <c r="I41" s="2">
        <v>0.71825704999999995</v>
      </c>
      <c r="J41">
        <v>233.75235699999999</v>
      </c>
      <c r="K41">
        <f t="shared" si="10"/>
        <v>233.93978131904993</v>
      </c>
      <c r="L41">
        <f t="shared" si="5"/>
        <v>3.5127875371333141E-2</v>
      </c>
      <c r="M41" s="20">
        <f t="shared" si="6"/>
        <v>6.4289475983657194E-7</v>
      </c>
      <c r="O41" s="2">
        <v>0.71550206000000005</v>
      </c>
      <c r="P41">
        <v>274.18683299999998</v>
      </c>
      <c r="Q41">
        <f t="shared" si="11"/>
        <v>273.54205260089486</v>
      </c>
      <c r="R41">
        <f t="shared" si="7"/>
        <v>0.41574176307015265</v>
      </c>
      <c r="S41" s="20">
        <f t="shared" si="8"/>
        <v>5.5300678896994998E-6</v>
      </c>
    </row>
    <row r="42" spans="3:19" x14ac:dyDescent="0.25">
      <c r="C42" s="2">
        <v>0.71549565999999998</v>
      </c>
      <c r="D42">
        <v>203.09059300000001</v>
      </c>
      <c r="E42">
        <f t="shared" si="9"/>
        <v>203.11777142374996</v>
      </c>
      <c r="F42">
        <f t="shared" si="3"/>
        <v>7.386667175315534E-4</v>
      </c>
      <c r="G42" s="20">
        <f t="shared" si="4"/>
        <v>1.7908900182676187E-8</v>
      </c>
      <c r="I42" s="2">
        <v>0.72131889999999999</v>
      </c>
      <c r="J42">
        <v>233.75669400000001</v>
      </c>
      <c r="K42">
        <f t="shared" si="10"/>
        <v>233.9530363583751</v>
      </c>
      <c r="L42">
        <f t="shared" si="5"/>
        <v>3.8550321692292645E-2</v>
      </c>
      <c r="M42" s="20">
        <f t="shared" si="6"/>
        <v>7.0550467117940652E-7</v>
      </c>
      <c r="O42" s="2">
        <v>0.71827971999999995</v>
      </c>
      <c r="P42">
        <v>274.20793600000002</v>
      </c>
      <c r="Q42">
        <f t="shared" si="11"/>
        <v>273.55998144039881</v>
      </c>
      <c r="R42">
        <f t="shared" si="7"/>
        <v>0.41984511130798902</v>
      </c>
      <c r="S42" s="20">
        <f t="shared" si="8"/>
        <v>5.5837897999050367E-6</v>
      </c>
    </row>
    <row r="43" spans="3:19" x14ac:dyDescent="0.25">
      <c r="C43" s="2">
        <v>0.71830497999999998</v>
      </c>
      <c r="D43">
        <v>203.094572</v>
      </c>
      <c r="E43">
        <f t="shared" si="9"/>
        <v>203.12430038279825</v>
      </c>
      <c r="F43">
        <f t="shared" si="3"/>
        <v>8.8377674379952194E-4</v>
      </c>
      <c r="G43" s="20">
        <f t="shared" si="4"/>
        <v>2.1426238572618941E-8</v>
      </c>
      <c r="I43" s="2">
        <v>0.72409643000000001</v>
      </c>
      <c r="J43">
        <v>233.80068900000001</v>
      </c>
      <c r="K43">
        <f t="shared" si="10"/>
        <v>233.96563756104376</v>
      </c>
      <c r="L43">
        <f t="shared" si="5"/>
        <v>2.7208027790406358E-2</v>
      </c>
      <c r="M43" s="20">
        <f t="shared" si="6"/>
        <v>4.9774337605494832E-7</v>
      </c>
      <c r="O43" s="2">
        <v>0.72134176000000005</v>
      </c>
      <c r="P43">
        <v>274.17793599999999</v>
      </c>
      <c r="Q43">
        <f t="shared" si="11"/>
        <v>273.58070132269705</v>
      </c>
      <c r="R43">
        <f t="shared" si="7"/>
        <v>0.35668925977314181</v>
      </c>
      <c r="S43" s="20">
        <f t="shared" si="8"/>
        <v>4.7448777452460607E-6</v>
      </c>
    </row>
    <row r="44" spans="3:19" x14ac:dyDescent="0.25">
      <c r="C44" s="2">
        <v>0.72474249999999996</v>
      </c>
      <c r="D44">
        <v>203.42417599999999</v>
      </c>
      <c r="E44">
        <f t="shared" si="9"/>
        <v>203.14042497061178</v>
      </c>
      <c r="F44">
        <f t="shared" si="3"/>
        <v>8.0514646678870677E-2</v>
      </c>
      <c r="G44" s="20">
        <f t="shared" si="4"/>
        <v>1.9456725887811812E-6</v>
      </c>
      <c r="I44" s="2">
        <v>0.72658995999999998</v>
      </c>
      <c r="J44">
        <v>233.827113</v>
      </c>
      <c r="K44">
        <f t="shared" si="10"/>
        <v>233.97743614782314</v>
      </c>
      <c r="L44">
        <f t="shared" si="5"/>
        <v>2.259704877145885E-2</v>
      </c>
      <c r="M44" s="20">
        <f t="shared" si="6"/>
        <v>4.1329674773820132E-7</v>
      </c>
      <c r="O44" s="2">
        <v>0.72440327999999998</v>
      </c>
      <c r="P44">
        <v>274.23950200000002</v>
      </c>
      <c r="Q44">
        <f t="shared" si="11"/>
        <v>273.60246151816705</v>
      </c>
      <c r="R44">
        <f t="shared" si="7"/>
        <v>0.40582057549398121</v>
      </c>
      <c r="S44" s="20">
        <f t="shared" si="8"/>
        <v>5.3960260698465511E-6</v>
      </c>
    </row>
    <row r="45" spans="3:19" x14ac:dyDescent="0.25">
      <c r="C45" s="2">
        <v>0.72752026000000003</v>
      </c>
      <c r="D45">
        <v>203.42811</v>
      </c>
      <c r="E45">
        <f t="shared" si="9"/>
        <v>203.14791151261824</v>
      </c>
      <c r="F45">
        <f t="shared" si="3"/>
        <v>7.8511192331030433E-2</v>
      </c>
      <c r="G45" s="20">
        <f t="shared" si="4"/>
        <v>1.8971848352480178E-6</v>
      </c>
      <c r="I45" s="2">
        <v>0.72908300999999998</v>
      </c>
      <c r="J45">
        <v>233.93938</v>
      </c>
      <c r="K45">
        <f t="shared" si="10"/>
        <v>233.9897086026445</v>
      </c>
      <c r="L45">
        <f t="shared" si="5"/>
        <v>2.5329682441477945E-3</v>
      </c>
      <c r="M45" s="20">
        <f t="shared" si="6"/>
        <v>4.6283167779646919E-8</v>
      </c>
      <c r="O45" s="2">
        <v>0.72746476000000004</v>
      </c>
      <c r="P45">
        <v>274.30679099999998</v>
      </c>
      <c r="Q45">
        <f t="shared" si="11"/>
        <v>273.62531014155286</v>
      </c>
      <c r="R45">
        <f t="shared" si="7"/>
        <v>0.46441616042981898</v>
      </c>
      <c r="S45" s="20">
        <f t="shared" si="8"/>
        <v>6.1721177740532505E-6</v>
      </c>
    </row>
    <row r="46" spans="3:19" x14ac:dyDescent="0.25">
      <c r="C46" s="2">
        <v>0.73029739999999999</v>
      </c>
      <c r="D46">
        <v>203.54078000000001</v>
      </c>
      <c r="E46">
        <f t="shared" si="9"/>
        <v>203.15573299467428</v>
      </c>
      <c r="F46">
        <f t="shared" si="3"/>
        <v>0.14826119631031359</v>
      </c>
      <c r="G46" s="20">
        <f t="shared" si="4"/>
        <v>3.5786945437490693E-6</v>
      </c>
      <c r="I46" s="2">
        <v>0.73195515</v>
      </c>
      <c r="J46">
        <v>233.998389</v>
      </c>
      <c r="K46">
        <f t="shared" si="10"/>
        <v>234.00445887044296</v>
      </c>
      <c r="L46">
        <f t="shared" si="5"/>
        <v>3.6843327194282111E-5</v>
      </c>
      <c r="M46" s="20">
        <f t="shared" si="6"/>
        <v>6.7287300941989001E-10</v>
      </c>
      <c r="O46" s="2">
        <v>0.73052660999999997</v>
      </c>
      <c r="P46">
        <v>274.311128</v>
      </c>
      <c r="Q46">
        <f t="shared" si="11"/>
        <v>273.64929707507878</v>
      </c>
      <c r="R46">
        <f t="shared" si="7"/>
        <v>0.43802017318207603</v>
      </c>
      <c r="S46" s="20">
        <f t="shared" si="8"/>
        <v>5.8211294943562312E-6</v>
      </c>
    </row>
    <row r="47" spans="3:19" x14ac:dyDescent="0.25">
      <c r="C47" s="2">
        <v>0.73335914000000002</v>
      </c>
      <c r="D47">
        <v>203.562285</v>
      </c>
      <c r="E47">
        <f t="shared" si="9"/>
        <v>203.16476166398081</v>
      </c>
      <c r="F47">
        <f t="shared" si="3"/>
        <v>0.15802480267982644</v>
      </c>
      <c r="G47" s="20">
        <f t="shared" si="4"/>
        <v>3.8135603390275337E-6</v>
      </c>
      <c r="I47" s="2">
        <v>0.73643716000000004</v>
      </c>
      <c r="J47">
        <v>234.05280999999999</v>
      </c>
      <c r="K47">
        <f t="shared" si="10"/>
        <v>234.02884495662184</v>
      </c>
      <c r="L47">
        <f t="shared" si="5"/>
        <v>5.7432330411684408E-4</v>
      </c>
      <c r="M47" s="20">
        <f t="shared" si="6"/>
        <v>1.0484041218505805E-8</v>
      </c>
      <c r="O47" s="2">
        <v>0.73346219000000001</v>
      </c>
      <c r="P47">
        <v>274.31528600000001</v>
      </c>
      <c r="Q47">
        <f t="shared" si="11"/>
        <v>273.67340589034222</v>
      </c>
      <c r="R47">
        <f t="shared" si="7"/>
        <v>0.41201007517429761</v>
      </c>
      <c r="S47" s="20">
        <f t="shared" si="8"/>
        <v>5.4752987200054578E-6</v>
      </c>
    </row>
    <row r="48" spans="3:19" x14ac:dyDescent="0.25">
      <c r="C48" s="2">
        <v>0.73642088000000006</v>
      </c>
      <c r="D48">
        <v>203.58522199999999</v>
      </c>
      <c r="E48">
        <f t="shared" si="9"/>
        <v>203.17423319904157</v>
      </c>
      <c r="F48">
        <f t="shared" si="3"/>
        <v>0.16891179451324065</v>
      </c>
      <c r="G48" s="20">
        <f t="shared" si="4"/>
        <v>4.0753740529179113E-6</v>
      </c>
      <c r="I48" s="2">
        <v>0.73921517000000003</v>
      </c>
      <c r="J48">
        <v>234.01239200000001</v>
      </c>
      <c r="K48">
        <f t="shared" si="10"/>
        <v>234.04483590549566</v>
      </c>
      <c r="L48">
        <f t="shared" si="5"/>
        <v>1.052607003810943E-3</v>
      </c>
      <c r="M48" s="20">
        <f t="shared" si="6"/>
        <v>1.9221556108743234E-8</v>
      </c>
      <c r="O48" s="2">
        <v>0.73772325999999999</v>
      </c>
      <c r="P48">
        <v>274.36710499999998</v>
      </c>
      <c r="Q48">
        <f t="shared" si="11"/>
        <v>273.71042752210928</v>
      </c>
      <c r="R48">
        <f t="shared" si="7"/>
        <v>0.43122530996888564</v>
      </c>
      <c r="S48" s="20">
        <f t="shared" si="8"/>
        <v>5.7284900280374483E-6</v>
      </c>
    </row>
    <row r="49" spans="3:19" x14ac:dyDescent="0.25">
      <c r="C49" s="2">
        <v>0.73919815</v>
      </c>
      <c r="D49">
        <v>203.67500000000001</v>
      </c>
      <c r="E49">
        <f t="shared" si="9"/>
        <v>203.18322339198306</v>
      </c>
      <c r="F49">
        <f t="shared" si="3"/>
        <v>0.24184423219265547</v>
      </c>
      <c r="G49" s="20">
        <f t="shared" si="4"/>
        <v>5.8298889775339586E-6</v>
      </c>
      <c r="I49" s="2">
        <v>0.74199254000000003</v>
      </c>
      <c r="J49">
        <v>234.08500100000001</v>
      </c>
      <c r="K49">
        <f t="shared" si="10"/>
        <v>234.0615241162109</v>
      </c>
      <c r="L49">
        <f t="shared" si="5"/>
        <v>5.5116407244695646E-4</v>
      </c>
      <c r="M49" s="20">
        <f t="shared" si="6"/>
        <v>1.0058511715046595E-8</v>
      </c>
      <c r="O49" s="2">
        <v>0.74050108000000003</v>
      </c>
      <c r="P49">
        <v>274.35959300000002</v>
      </c>
      <c r="Q49">
        <f t="shared" si="11"/>
        <v>273.73591376585102</v>
      </c>
      <c r="R49">
        <f t="shared" si="7"/>
        <v>0.38897578710867631</v>
      </c>
      <c r="S49" s="20">
        <f t="shared" si="8"/>
        <v>5.1675212167534493E-6</v>
      </c>
    </row>
    <row r="50" spans="3:19" x14ac:dyDescent="0.25">
      <c r="C50" s="2">
        <v>0.7419751</v>
      </c>
      <c r="D50">
        <v>203.82057599999999</v>
      </c>
      <c r="E50">
        <f t="shared" si="9"/>
        <v>203.19260660008467</v>
      </c>
      <c r="F50">
        <f t="shared" si="3"/>
        <v>0.39434556723000119</v>
      </c>
      <c r="G50" s="20">
        <f t="shared" si="4"/>
        <v>9.4925067406287793E-6</v>
      </c>
      <c r="I50" s="2">
        <v>0.74505350999999997</v>
      </c>
      <c r="J50">
        <v>234.24242599999999</v>
      </c>
      <c r="K50">
        <f t="shared" si="10"/>
        <v>234.08075993209292</v>
      </c>
      <c r="L50">
        <f t="shared" si="5"/>
        <v>2.6135917512535828E-2</v>
      </c>
      <c r="M50" s="20">
        <f t="shared" si="6"/>
        <v>4.7632857558440191E-7</v>
      </c>
      <c r="O50" s="2">
        <v>0.74327911999999996</v>
      </c>
      <c r="P50">
        <v>274.31345199999998</v>
      </c>
      <c r="Q50">
        <f t="shared" si="11"/>
        <v>273.76251660010342</v>
      </c>
      <c r="R50">
        <f t="shared" si="7"/>
        <v>0.30352981485918179</v>
      </c>
      <c r="S50" s="20">
        <f t="shared" si="8"/>
        <v>4.0337329823197046E-6</v>
      </c>
    </row>
    <row r="51" spans="3:19" x14ac:dyDescent="0.25">
      <c r="C51" s="2">
        <v>0.74491017999999998</v>
      </c>
      <c r="D51">
        <v>203.91286700000001</v>
      </c>
      <c r="E51">
        <f t="shared" si="9"/>
        <v>203.20296891230612</v>
      </c>
      <c r="F51">
        <f t="shared" si="3"/>
        <v>0.50395529491143731</v>
      </c>
      <c r="G51" s="20">
        <f t="shared" si="4"/>
        <v>1.2120003657827538E-5</v>
      </c>
      <c r="I51" s="2">
        <v>0.74783054999999998</v>
      </c>
      <c r="J51">
        <v>234.372264</v>
      </c>
      <c r="K51">
        <f t="shared" si="10"/>
        <v>234.09900643663573</v>
      </c>
      <c r="L51">
        <f t="shared" si="5"/>
        <v>7.4669695935777061E-2</v>
      </c>
      <c r="M51" s="20">
        <f t="shared" si="6"/>
        <v>1.3593520682257767E-6</v>
      </c>
      <c r="O51" s="2">
        <v>0.74605613000000004</v>
      </c>
      <c r="P51">
        <v>274.44901399999998</v>
      </c>
      <c r="Q51">
        <f t="shared" si="11"/>
        <v>273.79028947087545</v>
      </c>
      <c r="R51">
        <f t="shared" si="7"/>
        <v>0.43391800527032948</v>
      </c>
      <c r="S51" s="20">
        <f t="shared" si="8"/>
        <v>5.7608202125690224E-6</v>
      </c>
    </row>
    <row r="52" spans="3:19" x14ac:dyDescent="0.25">
      <c r="C52" s="2">
        <v>0.74999104999999999</v>
      </c>
      <c r="D52">
        <v>204.12380099999999</v>
      </c>
      <c r="E52">
        <f t="shared" si="9"/>
        <v>203.22204035907208</v>
      </c>
      <c r="F52">
        <f t="shared" si="3"/>
        <v>0.81317225352670419</v>
      </c>
      <c r="G52" s="20">
        <f t="shared" si="4"/>
        <v>1.9516199908245632E-5</v>
      </c>
      <c r="I52" s="2">
        <v>0.75060817000000002</v>
      </c>
      <c r="J52">
        <v>234.400521</v>
      </c>
      <c r="K52">
        <f t="shared" si="10"/>
        <v>234.11804250175368</v>
      </c>
      <c r="L52">
        <f t="shared" si="5"/>
        <v>7.9794101971496209E-2</v>
      </c>
      <c r="M52" s="20">
        <f t="shared" si="6"/>
        <v>1.4522910003424815E-6</v>
      </c>
      <c r="O52" s="2">
        <v>0.74883261999999995</v>
      </c>
      <c r="P52">
        <v>274.674711</v>
      </c>
      <c r="Q52">
        <f t="shared" si="11"/>
        <v>273.81948234972981</v>
      </c>
      <c r="R52">
        <f t="shared" si="7"/>
        <v>0.73141604424297402</v>
      </c>
      <c r="S52" s="20">
        <f t="shared" si="8"/>
        <v>9.6945382889447722E-6</v>
      </c>
    </row>
    <row r="53" spans="3:19" x14ac:dyDescent="0.25">
      <c r="C53" s="2">
        <v>0.75305204999999997</v>
      </c>
      <c r="D53">
        <v>204.27693300000001</v>
      </c>
      <c r="E53">
        <f t="shared" si="9"/>
        <v>203.23425818398306</v>
      </c>
      <c r="F53">
        <f t="shared" si="3"/>
        <v>1.0871707719559913</v>
      </c>
      <c r="G53" s="20">
        <f t="shared" si="4"/>
        <v>2.605308225056208E-5</v>
      </c>
      <c r="I53" s="2">
        <v>0.75310177</v>
      </c>
      <c r="J53">
        <v>234.41549900000001</v>
      </c>
      <c r="K53">
        <f t="shared" si="10"/>
        <v>234.13582547761382</v>
      </c>
      <c r="L53">
        <f t="shared" si="5"/>
        <v>7.8217279123898795E-2</v>
      </c>
      <c r="M53" s="20">
        <f t="shared" si="6"/>
        <v>1.4234101515039927E-6</v>
      </c>
      <c r="O53" s="2">
        <v>0.75189426999999998</v>
      </c>
      <c r="P53">
        <v>274.71338500000002</v>
      </c>
      <c r="Q53">
        <f t="shared" si="11"/>
        <v>273.85396686866335</v>
      </c>
      <c r="R53">
        <f t="shared" si="7"/>
        <v>0.7385995244702096</v>
      </c>
      <c r="S53" s="20">
        <f t="shared" si="8"/>
        <v>9.7869953760052412E-6</v>
      </c>
    </row>
    <row r="54" spans="3:19" x14ac:dyDescent="0.25">
      <c r="C54" s="2">
        <v>0.75611344000000003</v>
      </c>
      <c r="D54">
        <v>204.361391</v>
      </c>
      <c r="E54">
        <f t="shared" si="9"/>
        <v>203.24705252859323</v>
      </c>
      <c r="F54">
        <f t="shared" si="3"/>
        <v>1.241750228857172</v>
      </c>
      <c r="G54" s="20">
        <f t="shared" si="4"/>
        <v>2.9732850594090472E-5</v>
      </c>
      <c r="I54" s="2">
        <v>0.75531035999999996</v>
      </c>
      <c r="J54">
        <v>234.591747</v>
      </c>
      <c r="K54">
        <f t="shared" si="10"/>
        <v>234.15214194390688</v>
      </c>
      <c r="L54">
        <f t="shared" si="5"/>
        <v>0.19325260534263025</v>
      </c>
      <c r="M54" s="20">
        <f t="shared" si="6"/>
        <v>3.5115584259404292E-6</v>
      </c>
      <c r="O54" s="2">
        <v>0.75498757000000005</v>
      </c>
      <c r="P54">
        <v>274.73747900000001</v>
      </c>
      <c r="Q54">
        <f t="shared" si="11"/>
        <v>273.89235901854693</v>
      </c>
      <c r="R54">
        <f t="shared" si="7"/>
        <v>0.71422778305125589</v>
      </c>
      <c r="S54" s="20">
        <f t="shared" si="8"/>
        <v>9.4623917093906471E-6</v>
      </c>
    </row>
    <row r="55" spans="3:19" x14ac:dyDescent="0.25">
      <c r="C55" s="2">
        <v>0.75889044999999999</v>
      </c>
      <c r="D55">
        <v>204.49695199999999</v>
      </c>
      <c r="E55">
        <f t="shared" si="9"/>
        <v>203.25917531017546</v>
      </c>
      <c r="F55">
        <f t="shared" si="3"/>
        <v>1.5320911338729668</v>
      </c>
      <c r="G55" s="20">
        <f t="shared" si="4"/>
        <v>3.6636242142130165E-5</v>
      </c>
      <c r="I55" s="2">
        <v>0.75991805000000001</v>
      </c>
      <c r="J55">
        <v>234.749931</v>
      </c>
      <c r="K55">
        <f t="shared" si="10"/>
        <v>234.1881117744839</v>
      </c>
      <c r="L55">
        <f t="shared" si="5"/>
        <v>0.31564084215951427</v>
      </c>
      <c r="M55" s="20">
        <f t="shared" si="6"/>
        <v>5.7277261666588871E-6</v>
      </c>
      <c r="O55" s="2">
        <v>0.76044604999999998</v>
      </c>
      <c r="P55">
        <v>275.15472</v>
      </c>
      <c r="Q55">
        <f t="shared" si="11"/>
        <v>273.9739146977015</v>
      </c>
      <c r="R55">
        <f t="shared" si="7"/>
        <v>1.3943011619362402</v>
      </c>
      <c r="S55" s="20">
        <f t="shared" si="8"/>
        <v>1.8416311624825379E-5</v>
      </c>
    </row>
    <row r="56" spans="3:19" x14ac:dyDescent="0.25">
      <c r="C56" s="2">
        <v>0.76166816999999998</v>
      </c>
      <c r="D56">
        <v>204.50660999999999</v>
      </c>
      <c r="E56">
        <f t="shared" si="9"/>
        <v>203.27181178016411</v>
      </c>
      <c r="F56">
        <f t="shared" si="3"/>
        <v>1.5247266437098599</v>
      </c>
      <c r="G56" s="20">
        <f t="shared" si="4"/>
        <v>3.6456694587137594E-5</v>
      </c>
      <c r="I56" s="2">
        <v>0.76297985999999995</v>
      </c>
      <c r="J56">
        <v>234.75999100000001</v>
      </c>
      <c r="K56">
        <f t="shared" si="10"/>
        <v>234.21409503418982</v>
      </c>
      <c r="L56">
        <f t="shared" si="5"/>
        <v>0.29800240548783896</v>
      </c>
      <c r="M56" s="20">
        <f t="shared" si="6"/>
        <v>5.4071896400936338E-6</v>
      </c>
      <c r="O56" s="2">
        <v>0.76322336000000002</v>
      </c>
      <c r="P56">
        <v>275.23877499999998</v>
      </c>
      <c r="Q56">
        <f t="shared" si="11"/>
        <v>274.02536549927163</v>
      </c>
      <c r="R56">
        <f t="shared" si="7"/>
        <v>1.4723626164578147</v>
      </c>
      <c r="S56" s="20">
        <f t="shared" si="8"/>
        <v>1.9435492469810113E-5</v>
      </c>
    </row>
    <row r="57" spans="3:19" x14ac:dyDescent="0.25">
      <c r="C57" s="2">
        <v>0.7644455</v>
      </c>
      <c r="D57">
        <v>204.58494200000001</v>
      </c>
      <c r="E57">
        <f t="shared" si="9"/>
        <v>203.28497636168572</v>
      </c>
      <c r="F57">
        <f t="shared" si="3"/>
        <v>1.6899106607978809</v>
      </c>
      <c r="G57" s="20">
        <f t="shared" si="4"/>
        <v>4.0375360688992019E-5</v>
      </c>
      <c r="I57" s="2">
        <v>0.76575726</v>
      </c>
      <c r="J57">
        <v>234.82687799999999</v>
      </c>
      <c r="K57">
        <f t="shared" si="10"/>
        <v>234.2399975057395</v>
      </c>
      <c r="L57">
        <f t="shared" si="5"/>
        <v>0.34442871454344659</v>
      </c>
      <c r="M57" s="20">
        <f t="shared" si="6"/>
        <v>6.2460253474059716E-6</v>
      </c>
      <c r="O57" s="2">
        <v>0.76628499999999999</v>
      </c>
      <c r="P57">
        <v>275.27744899999999</v>
      </c>
      <c r="Q57">
        <f t="shared" si="11"/>
        <v>274.09293344231207</v>
      </c>
      <c r="R57">
        <f t="shared" si="7"/>
        <v>1.4030771064047158</v>
      </c>
      <c r="S57" s="20">
        <f t="shared" si="8"/>
        <v>1.8515705664689803E-5</v>
      </c>
    </row>
    <row r="58" spans="3:19" x14ac:dyDescent="0.25">
      <c r="C58" s="2">
        <v>0.76722212000000001</v>
      </c>
      <c r="D58">
        <v>204.78917799999999</v>
      </c>
      <c r="E58">
        <f t="shared" si="9"/>
        <v>203.29874375965946</v>
      </c>
      <c r="F58">
        <f t="shared" si="3"/>
        <v>2.221394224779464</v>
      </c>
      <c r="G58" s="20">
        <f t="shared" si="4"/>
        <v>5.2967763145296247E-5</v>
      </c>
      <c r="I58" s="2">
        <v>0.76853446000000003</v>
      </c>
      <c r="J58">
        <v>234.928102</v>
      </c>
      <c r="K58">
        <f t="shared" si="10"/>
        <v>234.26917233238038</v>
      </c>
      <c r="L58">
        <f t="shared" si="5"/>
        <v>0.43418830686929899</v>
      </c>
      <c r="M58" s="20">
        <f t="shared" si="6"/>
        <v>7.8669824852238997E-6</v>
      </c>
      <c r="O58" s="2">
        <v>0.76906169000000002</v>
      </c>
      <c r="P58">
        <v>275.47023999999999</v>
      </c>
      <c r="Q58">
        <f t="shared" si="11"/>
        <v>274.16657005178143</v>
      </c>
      <c r="R58">
        <f t="shared" si="7"/>
        <v>1.699555333888171</v>
      </c>
      <c r="S58" s="20">
        <f t="shared" si="8"/>
        <v>2.2396798052331935E-5</v>
      </c>
    </row>
    <row r="59" spans="3:19" x14ac:dyDescent="0.25">
      <c r="C59" s="2">
        <v>0.76999945000000003</v>
      </c>
      <c r="D59">
        <v>204.86751000000001</v>
      </c>
      <c r="E59">
        <f t="shared" si="9"/>
        <v>203.31342581999894</v>
      </c>
      <c r="F59">
        <f t="shared" si="3"/>
        <v>2.4151776385295971</v>
      </c>
      <c r="G59" s="20">
        <f t="shared" si="4"/>
        <v>5.7544378127982088E-5</v>
      </c>
      <c r="I59" s="2">
        <v>0.77159553000000003</v>
      </c>
      <c r="J59">
        <v>235.06978799999999</v>
      </c>
      <c r="K59">
        <f t="shared" si="10"/>
        <v>234.3067059092495</v>
      </c>
      <c r="L59">
        <f t="shared" si="5"/>
        <v>0.5822942772241344</v>
      </c>
      <c r="M59" s="20">
        <f t="shared" si="6"/>
        <v>1.0537774252824567E-5</v>
      </c>
      <c r="O59" s="2">
        <v>0.77183855999999995</v>
      </c>
      <c r="P59">
        <v>275.628693</v>
      </c>
      <c r="Q59">
        <f t="shared" si="11"/>
        <v>274.25466682901617</v>
      </c>
      <c r="R59">
        <f t="shared" si="7"/>
        <v>1.8879479185484718</v>
      </c>
      <c r="S59" s="20">
        <f t="shared" si="8"/>
        <v>2.4850844858405994E-5</v>
      </c>
    </row>
    <row r="60" spans="3:19" x14ac:dyDescent="0.25">
      <c r="C60" s="2">
        <v>0.77268228999999999</v>
      </c>
      <c r="D60">
        <v>204.91065599999999</v>
      </c>
      <c r="E60">
        <f t="shared" si="9"/>
        <v>203.32902548708199</v>
      </c>
      <c r="F60">
        <f t="shared" si="3"/>
        <v>2.5015550793932451</v>
      </c>
      <c r="G60" s="20">
        <f t="shared" si="4"/>
        <v>5.9577322620206492E-5</v>
      </c>
      <c r="I60" s="2">
        <v>0.77465698000000005</v>
      </c>
      <c r="J60">
        <v>235.14279999999999</v>
      </c>
      <c r="K60">
        <f t="shared" si="10"/>
        <v>234.35198994568935</v>
      </c>
      <c r="L60">
        <f t="shared" si="5"/>
        <v>0.62538054199879733</v>
      </c>
      <c r="M60" s="20">
        <f t="shared" si="6"/>
        <v>1.1310478900053697E-5</v>
      </c>
      <c r="O60" s="2">
        <v>0.77518343000000001</v>
      </c>
      <c r="P60">
        <v>275.82085699999999</v>
      </c>
      <c r="Q60">
        <f t="shared" si="11"/>
        <v>274.38411872993646</v>
      </c>
      <c r="R60">
        <f t="shared" si="7"/>
        <v>2.064216856665142</v>
      </c>
      <c r="S60" s="20">
        <f t="shared" si="8"/>
        <v>2.7133206069004599E-5</v>
      </c>
    </row>
    <row r="61" spans="3:19" x14ac:dyDescent="0.25">
      <c r="C61" s="2">
        <v>0.77801553999999995</v>
      </c>
      <c r="D61">
        <v>205.14784299999999</v>
      </c>
      <c r="E61">
        <f t="shared" si="9"/>
        <v>203.36753768361413</v>
      </c>
      <c r="F61">
        <f t="shared" si="3"/>
        <v>3.1694870195517697</v>
      </c>
      <c r="G61" s="20">
        <f t="shared" si="4"/>
        <v>7.531041962924251E-5</v>
      </c>
      <c r="I61" s="2">
        <v>0.77800248999999999</v>
      </c>
      <c r="J61">
        <v>235.221937</v>
      </c>
      <c r="K61">
        <f t="shared" si="10"/>
        <v>234.41339545722914</v>
      </c>
      <c r="L61">
        <f t="shared" si="5"/>
        <v>0.65373942638627269</v>
      </c>
      <c r="M61" s="20">
        <f t="shared" si="6"/>
        <v>1.1815416454637329E-5</v>
      </c>
      <c r="O61" s="2">
        <v>0.77966413999999995</v>
      </c>
      <c r="P61">
        <v>276.10476699999998</v>
      </c>
      <c r="Q61">
        <f t="shared" si="11"/>
        <v>274.60694055662469</v>
      </c>
      <c r="R61">
        <f t="shared" si="7"/>
        <v>2.243484054474266</v>
      </c>
      <c r="S61" s="20">
        <f t="shared" si="8"/>
        <v>2.9428977800648911E-5</v>
      </c>
    </row>
    <row r="62" spans="3:19" x14ac:dyDescent="0.25">
      <c r="C62" s="2">
        <v>0.78107634000000004</v>
      </c>
      <c r="D62">
        <v>205.33531300000001</v>
      </c>
      <c r="E62">
        <f t="shared" si="9"/>
        <v>203.39701450917269</v>
      </c>
      <c r="F62">
        <f t="shared" si="3"/>
        <v>3.7570010395434723</v>
      </c>
      <c r="G62" s="20">
        <f t="shared" si="4"/>
        <v>8.9107452160632977E-5</v>
      </c>
      <c r="I62" s="2">
        <v>0.78242056999999998</v>
      </c>
      <c r="J62">
        <v>235.41705200000001</v>
      </c>
      <c r="K62">
        <f t="shared" si="10"/>
        <v>234.52019967364933</v>
      </c>
      <c r="L62">
        <f t="shared" si="5"/>
        <v>0.804344095280631</v>
      </c>
      <c r="M62" s="20">
        <f t="shared" si="6"/>
        <v>1.4513295706983127E-5</v>
      </c>
      <c r="O62" s="2">
        <v>0.78244095999999996</v>
      </c>
      <c r="P62">
        <v>276.273235</v>
      </c>
      <c r="Q62">
        <f t="shared" si="11"/>
        <v>274.77943581044087</v>
      </c>
      <c r="R62">
        <f t="shared" si="7"/>
        <v>2.231436018727504</v>
      </c>
      <c r="S62" s="20">
        <f t="shared" si="8"/>
        <v>2.9235250058565678E-5</v>
      </c>
    </row>
    <row r="63" spans="3:19" x14ac:dyDescent="0.25">
      <c r="C63" s="2">
        <v>0.78385344999999995</v>
      </c>
      <c r="D63">
        <v>205.45370600000001</v>
      </c>
      <c r="E63">
        <f t="shared" si="9"/>
        <v>203.43073973509993</v>
      </c>
      <c r="F63">
        <f t="shared" si="3"/>
        <v>4.0923925089237692</v>
      </c>
      <c r="G63" s="20">
        <f t="shared" si="4"/>
        <v>9.6950336763576062E-5</v>
      </c>
      <c r="I63" s="2">
        <v>0.78519797000000002</v>
      </c>
      <c r="J63">
        <v>235.48393899999999</v>
      </c>
      <c r="K63">
        <f t="shared" si="10"/>
        <v>234.6066641114252</v>
      </c>
      <c r="L63">
        <f t="shared" si="5"/>
        <v>0.76961123012390797</v>
      </c>
      <c r="M63" s="20">
        <f t="shared" si="6"/>
        <v>1.387870078446963E-5</v>
      </c>
      <c r="O63" s="2">
        <v>0.78521806999999999</v>
      </c>
      <c r="P63">
        <v>276.39162700000003</v>
      </c>
      <c r="Q63">
        <f t="shared" si="11"/>
        <v>274.983050674011</v>
      </c>
      <c r="R63">
        <f t="shared" si="7"/>
        <v>1.9840872661367579</v>
      </c>
      <c r="S63" s="20">
        <f t="shared" si="8"/>
        <v>2.5972335544801378E-5</v>
      </c>
    </row>
    <row r="64" spans="3:19" x14ac:dyDescent="0.25">
      <c r="C64" s="2">
        <v>0.78691513000000002</v>
      </c>
      <c r="D64">
        <v>205.48665700000001</v>
      </c>
      <c r="E64">
        <f t="shared" si="9"/>
        <v>203.47811589689627</v>
      </c>
      <c r="F64">
        <f t="shared" si="3"/>
        <v>4.0342373628571808</v>
      </c>
      <c r="G64" s="20">
        <f t="shared" si="4"/>
        <v>9.5541970398786119E-5</v>
      </c>
      <c r="I64" s="2">
        <v>0.78797477999999999</v>
      </c>
      <c r="J64">
        <v>235.65383800000001</v>
      </c>
      <c r="K64">
        <f t="shared" si="10"/>
        <v>234.71160357294855</v>
      </c>
      <c r="L64">
        <f t="shared" si="5"/>
        <v>0.88780571552099308</v>
      </c>
      <c r="M64" s="20">
        <f t="shared" si="6"/>
        <v>1.5987070934790093E-5</v>
      </c>
      <c r="O64" s="2">
        <v>0.78799514000000004</v>
      </c>
      <c r="P64">
        <v>276.51574299999999</v>
      </c>
      <c r="Q64">
        <f t="shared" si="11"/>
        <v>275.22205614354164</v>
      </c>
      <c r="R64">
        <f t="shared" si="7"/>
        <v>1.6736256825730889</v>
      </c>
      <c r="S64" s="20">
        <f t="shared" si="8"/>
        <v>2.1888631366271304E-5</v>
      </c>
    </row>
    <row r="65" spans="3:19" x14ac:dyDescent="0.25">
      <c r="C65" s="2">
        <v>0.78969213999999999</v>
      </c>
      <c r="D65">
        <v>205.622218</v>
      </c>
      <c r="E65">
        <f t="shared" si="9"/>
        <v>203.53285488527294</v>
      </c>
      <c r="F65">
        <f t="shared" si="3"/>
        <v>4.3654382251819781</v>
      </c>
      <c r="G65" s="20">
        <f t="shared" si="4"/>
        <v>1.0324945501866366E-4</v>
      </c>
      <c r="I65" s="2">
        <v>0.79075202</v>
      </c>
      <c r="J65">
        <v>235.74933899999999</v>
      </c>
      <c r="K65">
        <f t="shared" si="10"/>
        <v>234.83837676708629</v>
      </c>
      <c r="L65">
        <f t="shared" si="5"/>
        <v>0.82985218979512132</v>
      </c>
      <c r="M65" s="20">
        <f t="shared" si="6"/>
        <v>1.4931374106879828E-5</v>
      </c>
      <c r="O65" s="2">
        <v>0.79077237</v>
      </c>
      <c r="P65">
        <v>276.61267500000002</v>
      </c>
      <c r="Q65">
        <f t="shared" si="11"/>
        <v>275.5010509400438</v>
      </c>
      <c r="R65">
        <f t="shared" si="7"/>
        <v>1.2357080506735665</v>
      </c>
      <c r="S65" s="20">
        <f t="shared" si="8"/>
        <v>1.6149970114809991E-5</v>
      </c>
    </row>
    <row r="66" spans="3:19" x14ac:dyDescent="0.25">
      <c r="C66" s="2">
        <v>0.79246910999999998</v>
      </c>
      <c r="D66">
        <v>205.76350299999999</v>
      </c>
      <c r="E66">
        <f t="shared" si="9"/>
        <v>203.60148825318089</v>
      </c>
      <c r="F66">
        <f t="shared" si="3"/>
        <v>4.6743077654632419</v>
      </c>
      <c r="G66" s="20">
        <f t="shared" si="4"/>
        <v>1.1040293371507016E-4</v>
      </c>
      <c r="I66" s="2">
        <v>0.79352864000000001</v>
      </c>
      <c r="J66">
        <v>235.953575</v>
      </c>
      <c r="K66">
        <f t="shared" si="10"/>
        <v>234.99054094471256</v>
      </c>
      <c r="L66">
        <f t="shared" si="5"/>
        <v>0.92743459164336672</v>
      </c>
      <c r="M66" s="20">
        <f t="shared" si="6"/>
        <v>1.6658280342824223E-5</v>
      </c>
      <c r="O66" s="2">
        <v>0.79354904999999998</v>
      </c>
      <c r="P66">
        <v>276.80546500000003</v>
      </c>
      <c r="Q66">
        <f t="shared" si="11"/>
        <v>275.82482071309119</v>
      </c>
      <c r="R66">
        <f t="shared" si="7"/>
        <v>0.96166321744695005</v>
      </c>
      <c r="S66" s="20">
        <f t="shared" si="8"/>
        <v>1.2550865764883102E-5</v>
      </c>
    </row>
    <row r="67" spans="3:19" x14ac:dyDescent="0.25">
      <c r="C67" s="2">
        <v>0.79524656999999999</v>
      </c>
      <c r="D67">
        <v>205.81894299999999</v>
      </c>
      <c r="E67">
        <f t="shared" ref="E67:E98" si="12">IF(C67&lt;F$1,$X$6+D$1^2*$X$5/((-$X$7*(C67/E$1-1)^$X$8+1)),$X$6+20*10^4*(C67-F$1)^4+D$1^2*$X$5/((-$X$7*(C67/E$1-1)^$X$8+1)))</f>
        <v>203.68693911775844</v>
      </c>
      <c r="F67">
        <f t="shared" si="3"/>
        <v>4.5454405538930338</v>
      </c>
      <c r="G67" s="20">
        <f t="shared" si="4"/>
        <v>1.0730137700371562E-4</v>
      </c>
      <c r="I67" s="2">
        <v>0.79659029000000003</v>
      </c>
      <c r="J67">
        <v>235.99109100000001</v>
      </c>
      <c r="K67">
        <f t="shared" ref="K67:K98" si="13">IF(I67&lt;L$1,$X$6+J$1^2*$X$5/((-$X$7*(I67/K$1-1)^$X$8+1)),$X$6+20*10^4*(I67-L$1)^4+J$1^2*$X$5/((-$X$7*(I67/K$1-1)^$X$8+1)))</f>
        <v>235.19246640883148</v>
      </c>
      <c r="L67">
        <f t="shared" si="5"/>
        <v>0.63780123761910645</v>
      </c>
      <c r="M67" s="20">
        <f t="shared" si="6"/>
        <v>1.1452337588685071E-5</v>
      </c>
      <c r="O67" s="2">
        <v>0.79632557000000004</v>
      </c>
      <c r="P67">
        <v>277.02686999999997</v>
      </c>
      <c r="Q67">
        <f t="shared" ref="Q67:Q98" si="14">IF(O67&lt;R$1,$X$6+P$1^2*$X$5/((-$X$7*(O67/Q$1-1)^$X$8+1)),$X$6+20*10^4*(O67-R$1)^4+P$1^2*$X$5/((-$X$7*(O67/Q$1-1)^$X$8+1)))</f>
        <v>276.19854554543019</v>
      </c>
      <c r="R67">
        <f t="shared" si="7"/>
        <v>0.6861214020383255</v>
      </c>
      <c r="S67" s="20">
        <f t="shared" si="8"/>
        <v>8.9404046566287931E-6</v>
      </c>
    </row>
    <row r="68" spans="3:19" x14ac:dyDescent="0.25">
      <c r="C68" s="2">
        <v>0.79745597999999995</v>
      </c>
      <c r="D68">
        <v>205.85211799999999</v>
      </c>
      <c r="E68">
        <f t="shared" si="12"/>
        <v>203.76903113361826</v>
      </c>
      <c r="F68">
        <f t="shared" ref="F68:F104" si="15">(E68-D68)^2</f>
        <v>4.339250892892073</v>
      </c>
      <c r="G68" s="20">
        <f t="shared" ref="G68:G104" si="16">((E68-D68)/D68)^2</f>
        <v>1.024009726850117E-4</v>
      </c>
      <c r="I68" s="2">
        <v>0.79936759999999996</v>
      </c>
      <c r="J68">
        <v>236.073238</v>
      </c>
      <c r="K68">
        <f t="shared" si="13"/>
        <v>235.41117607027894</v>
      </c>
      <c r="L68">
        <f t="shared" ref="L68:L102" si="17">(K68-J68)^2</f>
        <v>0.43832599878597694</v>
      </c>
      <c r="M68" s="20">
        <f t="shared" ref="M68:M102" si="18">((K68-J68)/J68)^2</f>
        <v>7.865090374756244E-6</v>
      </c>
      <c r="O68" s="2">
        <v>0.79881762000000001</v>
      </c>
      <c r="P68">
        <v>277.31511699999999</v>
      </c>
      <c r="Q68">
        <f t="shared" si="14"/>
        <v>276.58100214936985</v>
      </c>
      <c r="R68">
        <f t="shared" ref="R68:R101" si="19">(Q68-P68)^2</f>
        <v>0.53892461391570567</v>
      </c>
      <c r="S68" s="20">
        <f t="shared" ref="S68:S101" si="20">((Q68-P68)/P68)^2</f>
        <v>7.0077876005993012E-6</v>
      </c>
    </row>
    <row r="69" spans="3:19" x14ac:dyDescent="0.25">
      <c r="C69" s="2">
        <v>0.79953788000000003</v>
      </c>
      <c r="D69">
        <v>206.105446</v>
      </c>
      <c r="E69">
        <f t="shared" si="12"/>
        <v>203.85951931236121</v>
      </c>
      <c r="F69">
        <f t="shared" si="15"/>
        <v>5.0441866862481284</v>
      </c>
      <c r="G69" s="20">
        <f t="shared" si="16"/>
        <v>1.1874414823784524E-4</v>
      </c>
      <c r="I69" s="2">
        <v>0.80435418000000003</v>
      </c>
      <c r="J69">
        <v>236.21356499999999</v>
      </c>
      <c r="K69">
        <f t="shared" si="13"/>
        <v>235.90353949334528</v>
      </c>
      <c r="L69">
        <f t="shared" si="17"/>
        <v>9.6115814776510017E-2</v>
      </c>
      <c r="M69" s="20">
        <f t="shared" si="18"/>
        <v>1.7226029376594763E-6</v>
      </c>
      <c r="O69" s="2">
        <v>0.80115269</v>
      </c>
      <c r="P69">
        <v>277.453867</v>
      </c>
      <c r="Q69">
        <f t="shared" si="14"/>
        <v>276.98353923498394</v>
      </c>
      <c r="R69">
        <f t="shared" si="19"/>
        <v>0.22120820654500759</v>
      </c>
      <c r="S69" s="20">
        <f t="shared" si="20"/>
        <v>2.8735560350811222E-6</v>
      </c>
    </row>
    <row r="70" spans="3:19" x14ac:dyDescent="0.25">
      <c r="C70" s="2">
        <v>0.80300817999999996</v>
      </c>
      <c r="D70">
        <v>206.44229300000001</v>
      </c>
      <c r="E70">
        <f t="shared" si="12"/>
        <v>204.04298832521326</v>
      </c>
      <c r="F70">
        <f t="shared" si="15"/>
        <v>5.7566629224535433</v>
      </c>
      <c r="G70" s="20">
        <f t="shared" si="16"/>
        <v>1.350745259127406E-4</v>
      </c>
      <c r="I70" s="2">
        <v>0.80741516999999996</v>
      </c>
      <c r="J70">
        <v>236.36812800000001</v>
      </c>
      <c r="K70">
        <f t="shared" si="13"/>
        <v>236.27937982471502</v>
      </c>
      <c r="L70">
        <f t="shared" si="17"/>
        <v>7.8762386164154506E-3</v>
      </c>
      <c r="M70" s="20">
        <f t="shared" si="18"/>
        <v>1.4097465278236345E-7</v>
      </c>
      <c r="O70" s="2">
        <v>0.80541094000000002</v>
      </c>
      <c r="P70">
        <v>278.001195</v>
      </c>
      <c r="Q70">
        <f t="shared" si="14"/>
        <v>277.83956768861884</v>
      </c>
      <c r="R70">
        <f t="shared" si="19"/>
        <v>2.6123387784300206E-2</v>
      </c>
      <c r="S70" s="20">
        <f t="shared" si="20"/>
        <v>3.3801515449237311E-7</v>
      </c>
    </row>
    <row r="71" spans="3:19" x14ac:dyDescent="0.25">
      <c r="C71" s="2">
        <v>0.80578519000000004</v>
      </c>
      <c r="D71">
        <v>206.577854</v>
      </c>
      <c r="E71">
        <f t="shared" si="12"/>
        <v>204.22365893824903</v>
      </c>
      <c r="F71">
        <f t="shared" si="15"/>
        <v>5.5422343887726591</v>
      </c>
      <c r="G71" s="20">
        <f t="shared" si="16"/>
        <v>1.2987254936906202E-4</v>
      </c>
      <c r="I71" s="2">
        <v>0.81047597000000005</v>
      </c>
      <c r="J71">
        <v>236.557028</v>
      </c>
      <c r="K71">
        <f t="shared" si="13"/>
        <v>236.71971543346396</v>
      </c>
      <c r="L71">
        <f t="shared" si="17"/>
        <v>2.646720100708979E-2</v>
      </c>
      <c r="M71" s="20">
        <f t="shared" si="18"/>
        <v>4.7297295176010957E-7</v>
      </c>
      <c r="O71" s="2">
        <v>0.80818743000000004</v>
      </c>
      <c r="P71">
        <v>278.22832199999999</v>
      </c>
      <c r="Q71">
        <f t="shared" si="14"/>
        <v>278.4915640784248</v>
      </c>
      <c r="R71">
        <f t="shared" si="19"/>
        <v>6.9296391853413672E-2</v>
      </c>
      <c r="S71" s="20">
        <f t="shared" si="20"/>
        <v>8.9517500875499265E-7</v>
      </c>
    </row>
    <row r="72" spans="3:19" x14ac:dyDescent="0.25">
      <c r="C72" s="2">
        <v>0.80827846000000003</v>
      </c>
      <c r="D72">
        <v>206.65149199999999</v>
      </c>
      <c r="E72">
        <f t="shared" si="12"/>
        <v>204.41531372714473</v>
      </c>
      <c r="F72">
        <f t="shared" si="15"/>
        <v>5.0004932679899134</v>
      </c>
      <c r="G72" s="20">
        <f t="shared" si="16"/>
        <v>1.1709430050572286E-4</v>
      </c>
      <c r="I72" s="2">
        <v>0.81325203000000001</v>
      </c>
      <c r="J72">
        <v>236.858554</v>
      </c>
      <c r="K72">
        <f t="shared" si="13"/>
        <v>237.1811922730472</v>
      </c>
      <c r="L72">
        <f t="shared" si="17"/>
        <v>0.10409545523488212</v>
      </c>
      <c r="M72" s="20">
        <f t="shared" si="18"/>
        <v>1.8554686527801765E-6</v>
      </c>
      <c r="O72" s="2">
        <v>0.81096310000000005</v>
      </c>
      <c r="P72">
        <v>278.598523</v>
      </c>
      <c r="Q72">
        <f t="shared" si="14"/>
        <v>279.22521707093813</v>
      </c>
      <c r="R72">
        <f t="shared" si="19"/>
        <v>0.39274545854900439</v>
      </c>
      <c r="S72" s="20">
        <f t="shared" si="20"/>
        <v>5.060035368980811E-6</v>
      </c>
    </row>
    <row r="73" spans="3:19" x14ac:dyDescent="0.25">
      <c r="C73" s="2">
        <v>0.81105439000000001</v>
      </c>
      <c r="D73">
        <v>206.975909</v>
      </c>
      <c r="E73">
        <f t="shared" si="12"/>
        <v>204.66563986216298</v>
      </c>
      <c r="F73">
        <f t="shared" si="15"/>
        <v>5.3373434892422322</v>
      </c>
      <c r="G73" s="20">
        <f t="shared" si="16"/>
        <v>1.2459067991686356E-4</v>
      </c>
      <c r="I73" s="2">
        <v>0.81602702000000005</v>
      </c>
      <c r="J73">
        <v>237.34893500000001</v>
      </c>
      <c r="K73">
        <f t="shared" si="13"/>
        <v>237.70765140761682</v>
      </c>
      <c r="L73">
        <f t="shared" si="17"/>
        <v>0.12867746109350994</v>
      </c>
      <c r="M73" s="20">
        <f t="shared" si="18"/>
        <v>2.2841672933432706E-6</v>
      </c>
      <c r="O73" s="2">
        <v>0.81373852000000002</v>
      </c>
      <c r="P73">
        <v>279.01450699999998</v>
      </c>
      <c r="Q73">
        <f t="shared" si="14"/>
        <v>280.04757967177608</v>
      </c>
      <c r="R73">
        <f t="shared" si="19"/>
        <v>1.0672391451706029</v>
      </c>
      <c r="S73" s="20">
        <f t="shared" si="20"/>
        <v>1.3709075790465379E-5</v>
      </c>
    </row>
    <row r="74" spans="3:19" x14ac:dyDescent="0.25">
      <c r="C74" s="2">
        <v>0.81383081999999995</v>
      </c>
      <c r="D74">
        <v>207.214483</v>
      </c>
      <c r="E74">
        <f t="shared" si="12"/>
        <v>204.95960901149721</v>
      </c>
      <c r="F74">
        <f t="shared" si="15"/>
        <v>5.0844567040264996</v>
      </c>
      <c r="G74" s="20">
        <f t="shared" si="16"/>
        <v>1.1841435133549697E-4</v>
      </c>
      <c r="I74" s="2">
        <v>0.81880249999999999</v>
      </c>
      <c r="J74">
        <v>237.75347300000001</v>
      </c>
      <c r="K74">
        <f t="shared" si="13"/>
        <v>238.30557937613946</v>
      </c>
      <c r="L74">
        <f t="shared" si="17"/>
        <v>0.30482145057383442</v>
      </c>
      <c r="M74" s="20">
        <f t="shared" si="18"/>
        <v>5.3925202690188086E-6</v>
      </c>
      <c r="O74" s="2">
        <v>0.81651403</v>
      </c>
      <c r="P74">
        <v>279.41332199999999</v>
      </c>
      <c r="Q74">
        <f t="shared" si="14"/>
        <v>280.96598161007444</v>
      </c>
      <c r="R74">
        <f t="shared" si="19"/>
        <v>2.4107518647565205</v>
      </c>
      <c r="S74" s="20">
        <f t="shared" si="20"/>
        <v>3.0878649210862266E-5</v>
      </c>
    </row>
    <row r="75" spans="3:19" x14ac:dyDescent="0.25">
      <c r="C75" s="2">
        <v>0.81632298999999997</v>
      </c>
      <c r="D75">
        <v>207.481269</v>
      </c>
      <c r="E75">
        <f t="shared" si="12"/>
        <v>205.26480859200936</v>
      </c>
      <c r="F75">
        <f t="shared" si="15"/>
        <v>4.912696740190027</v>
      </c>
      <c r="G75" s="20">
        <f t="shared" si="16"/>
        <v>1.1412010561499738E-4</v>
      </c>
      <c r="I75" s="2">
        <v>0.82157630000000004</v>
      </c>
      <c r="J75">
        <v>238.454172</v>
      </c>
      <c r="K75">
        <f t="shared" si="13"/>
        <v>238.98095347510764</v>
      </c>
      <c r="L75">
        <f t="shared" si="17"/>
        <v>0.2774987225165812</v>
      </c>
      <c r="M75" s="20">
        <f t="shared" si="18"/>
        <v>4.8803518943873474E-6</v>
      </c>
      <c r="O75" s="2">
        <v>0.81928862999999996</v>
      </c>
      <c r="P75">
        <v>279.97237799999999</v>
      </c>
      <c r="Q75">
        <f t="shared" si="14"/>
        <v>281.98756940311472</v>
      </c>
      <c r="R75">
        <f t="shared" si="19"/>
        <v>4.0609963911875022</v>
      </c>
      <c r="S75" s="20">
        <f t="shared" si="20"/>
        <v>5.1808644698389911E-5</v>
      </c>
    </row>
    <row r="76" spans="3:19" x14ac:dyDescent="0.25">
      <c r="C76" s="2">
        <v>0.81909947000000005</v>
      </c>
      <c r="D76">
        <v>207.70982699999999</v>
      </c>
      <c r="E76">
        <f t="shared" si="12"/>
        <v>205.65579706438984</v>
      </c>
      <c r="F76">
        <f t="shared" si="15"/>
        <v>4.2190389763826195</v>
      </c>
      <c r="G76" s="20">
        <f t="shared" si="16"/>
        <v>9.7791126610569589E-5</v>
      </c>
      <c r="I76" s="2">
        <v>0.82435095999999997</v>
      </c>
      <c r="J76">
        <v>239.00178199999999</v>
      </c>
      <c r="K76">
        <f t="shared" si="13"/>
        <v>239.74113563952358</v>
      </c>
      <c r="L76">
        <f t="shared" si="17"/>
        <v>0.54664380427677206</v>
      </c>
      <c r="M76" s="20">
        <f t="shared" si="18"/>
        <v>9.5697843655107534E-6</v>
      </c>
      <c r="O76" s="2">
        <v>0.82171592000000004</v>
      </c>
      <c r="P76">
        <v>280.54668099999998</v>
      </c>
      <c r="Q76">
        <f t="shared" si="14"/>
        <v>282.97226007769268</v>
      </c>
      <c r="R76">
        <f t="shared" si="19"/>
        <v>5.8834338621405831</v>
      </c>
      <c r="S76" s="20">
        <f t="shared" si="20"/>
        <v>7.4751619380657714E-5</v>
      </c>
    </row>
    <row r="77" spans="3:19" x14ac:dyDescent="0.25">
      <c r="C77" s="2">
        <v>0.8211811</v>
      </c>
      <c r="D77">
        <v>208.008938</v>
      </c>
      <c r="E77">
        <f t="shared" si="12"/>
        <v>205.9874367847757</v>
      </c>
      <c r="F77">
        <f t="shared" si="15"/>
        <v>4.0864671631533414</v>
      </c>
      <c r="G77" s="20">
        <f t="shared" si="16"/>
        <v>9.4446098034646925E-5</v>
      </c>
      <c r="I77" s="2">
        <v>0.82712540000000001</v>
      </c>
      <c r="J77">
        <v>239.58945299999999</v>
      </c>
      <c r="K77">
        <f t="shared" si="13"/>
        <v>240.59292318481087</v>
      </c>
      <c r="L77">
        <f t="shared" si="17"/>
        <v>1.0069524118043809</v>
      </c>
      <c r="M77" s="20">
        <f t="shared" si="18"/>
        <v>1.7541775735970821E-5</v>
      </c>
      <c r="O77" s="2">
        <v>0.82656764999999999</v>
      </c>
      <c r="P77">
        <v>282.19890099999998</v>
      </c>
      <c r="Q77">
        <f t="shared" si="14"/>
        <v>285.21747144399615</v>
      </c>
      <c r="R77">
        <f t="shared" si="19"/>
        <v>9.1117675253672239</v>
      </c>
      <c r="S77" s="20">
        <f t="shared" si="20"/>
        <v>1.1441737888566863E-4</v>
      </c>
    </row>
    <row r="78" spans="3:19" x14ac:dyDescent="0.25">
      <c r="C78" s="2">
        <v>0.82568958999999997</v>
      </c>
      <c r="D78">
        <v>208.959611</v>
      </c>
      <c r="E78">
        <f t="shared" si="12"/>
        <v>206.83171667871352</v>
      </c>
      <c r="F78">
        <f t="shared" si="15"/>
        <v>4.5279342425632327</v>
      </c>
      <c r="G78" s="20">
        <f t="shared" si="16"/>
        <v>1.0369920069904125E-4</v>
      </c>
      <c r="I78" s="2">
        <v>0.82989942000000005</v>
      </c>
      <c r="J78">
        <v>240.25152199999999</v>
      </c>
      <c r="K78">
        <f t="shared" si="13"/>
        <v>241.54357174916896</v>
      </c>
      <c r="L78">
        <f t="shared" si="17"/>
        <v>1.6693925543275914</v>
      </c>
      <c r="M78" s="20">
        <f t="shared" si="18"/>
        <v>2.8921857163600467E-5</v>
      </c>
      <c r="O78" s="2">
        <v>0.82892895</v>
      </c>
      <c r="P78">
        <v>283.27644400000003</v>
      </c>
      <c r="Q78">
        <f t="shared" si="14"/>
        <v>286.45461001392982</v>
      </c>
      <c r="R78">
        <f t="shared" si="19"/>
        <v>10.100739212098414</v>
      </c>
      <c r="S78" s="20">
        <f t="shared" si="20"/>
        <v>1.2587289889489151E-4</v>
      </c>
    </row>
    <row r="79" spans="3:19" x14ac:dyDescent="0.25">
      <c r="C79" s="2">
        <v>0.82846538999999997</v>
      </c>
      <c r="D79">
        <v>209.30691999999999</v>
      </c>
      <c r="E79">
        <f t="shared" si="12"/>
        <v>207.44650056710461</v>
      </c>
      <c r="F79">
        <f t="shared" si="15"/>
        <v>3.4611604662947815</v>
      </c>
      <c r="G79" s="20">
        <f t="shared" si="16"/>
        <v>7.9004996926000266E-5</v>
      </c>
      <c r="I79" s="2">
        <v>0.83238904999999996</v>
      </c>
      <c r="J79">
        <v>240.96469400000001</v>
      </c>
      <c r="K79">
        <f t="shared" si="13"/>
        <v>242.48731410513466</v>
      </c>
      <c r="L79">
        <f t="shared" si="17"/>
        <v>2.3183719845602506</v>
      </c>
      <c r="M79" s="20">
        <f t="shared" si="18"/>
        <v>3.9927883597549924E-5</v>
      </c>
      <c r="O79" s="2">
        <v>0.83088116000000001</v>
      </c>
      <c r="P79">
        <v>284.13221499999997</v>
      </c>
      <c r="Q79">
        <f t="shared" si="14"/>
        <v>287.55408569955216</v>
      </c>
      <c r="R79">
        <f t="shared" si="19"/>
        <v>11.709199084453774</v>
      </c>
      <c r="S79" s="20">
        <f t="shared" si="20"/>
        <v>1.4503948071710831E-4</v>
      </c>
    </row>
    <row r="80" spans="3:19" x14ac:dyDescent="0.25">
      <c r="C80" s="2">
        <v>0.83095629999999998</v>
      </c>
      <c r="D80">
        <v>209.796899</v>
      </c>
      <c r="E80">
        <f t="shared" si="12"/>
        <v>208.06636304789072</v>
      </c>
      <c r="F80">
        <f t="shared" si="15"/>
        <v>2.9947546815427661</v>
      </c>
      <c r="G80" s="20">
        <f t="shared" si="16"/>
        <v>6.8039814869933293E-5</v>
      </c>
      <c r="I80" s="2">
        <v>0.83487833</v>
      </c>
      <c r="J80">
        <v>241.74081899999999</v>
      </c>
      <c r="K80">
        <f t="shared" si="13"/>
        <v>243.52249221417378</v>
      </c>
      <c r="L80">
        <f t="shared" si="17"/>
        <v>3.1743594421043744</v>
      </c>
      <c r="M80" s="20">
        <f t="shared" si="18"/>
        <v>5.4319544988239717E-5</v>
      </c>
      <c r="O80" s="2">
        <v>0.83292772000000004</v>
      </c>
      <c r="P80">
        <v>285.04792500000002</v>
      </c>
      <c r="Q80">
        <f t="shared" si="14"/>
        <v>288.78488057555381</v>
      </c>
      <c r="R80">
        <f t="shared" si="19"/>
        <v>13.964836973662582</v>
      </c>
      <c r="S80" s="20">
        <f t="shared" si="20"/>
        <v>1.718700100077524E-4</v>
      </c>
    </row>
    <row r="81" spans="3:19" x14ac:dyDescent="0.25">
      <c r="C81" s="2">
        <v>0.83401541000000001</v>
      </c>
      <c r="D81">
        <v>210.28196</v>
      </c>
      <c r="E81">
        <f t="shared" si="12"/>
        <v>208.92344290238972</v>
      </c>
      <c r="F81">
        <f t="shared" si="15"/>
        <v>1.8455687044994442</v>
      </c>
      <c r="G81" s="20">
        <f t="shared" si="16"/>
        <v>4.1737476209009567E-5</v>
      </c>
      <c r="I81" s="2">
        <v>0.83724220999999999</v>
      </c>
      <c r="J81">
        <v>242.65803199999999</v>
      </c>
      <c r="K81">
        <f t="shared" si="13"/>
        <v>244.59564826717946</v>
      </c>
      <c r="L81">
        <f t="shared" si="17"/>
        <v>3.7543567988384821</v>
      </c>
      <c r="M81" s="20">
        <f t="shared" si="18"/>
        <v>6.3759690710548812E-5</v>
      </c>
      <c r="O81" s="2">
        <v>0.83456375999999999</v>
      </c>
      <c r="P81">
        <v>285.994529</v>
      </c>
      <c r="Q81">
        <f t="shared" si="14"/>
        <v>289.82879783737735</v>
      </c>
      <c r="R81">
        <f t="shared" si="19"/>
        <v>14.701617517283065</v>
      </c>
      <c r="S81" s="20">
        <f t="shared" si="20"/>
        <v>1.7974204116098059E-4</v>
      </c>
    </row>
    <row r="82" spans="3:19" x14ac:dyDescent="0.25">
      <c r="C82" s="2">
        <v>0.83735773000000002</v>
      </c>
      <c r="D82">
        <v>210.921942</v>
      </c>
      <c r="E82">
        <f t="shared" si="12"/>
        <v>209.99128386921376</v>
      </c>
      <c r="F82">
        <f t="shared" si="15"/>
        <v>0.86612455639854113</v>
      </c>
      <c r="G82" s="20">
        <f t="shared" si="16"/>
        <v>1.9468694455138852E-5</v>
      </c>
      <c r="I82" s="2">
        <v>0.83900258000000005</v>
      </c>
      <c r="J82">
        <v>243.650972</v>
      </c>
      <c r="K82">
        <f t="shared" si="13"/>
        <v>245.45500562982915</v>
      </c>
      <c r="L82">
        <f t="shared" si="17"/>
        <v>3.2545373375545359</v>
      </c>
      <c r="M82" s="20">
        <f t="shared" si="18"/>
        <v>5.482175845789175E-5</v>
      </c>
      <c r="O82" s="2">
        <v>0.83600951000000001</v>
      </c>
      <c r="P82">
        <v>287.09824500000002</v>
      </c>
      <c r="Q82">
        <f t="shared" si="14"/>
        <v>290.79735439875293</v>
      </c>
      <c r="R82">
        <f t="shared" si="19"/>
        <v>13.683410343942114</v>
      </c>
      <c r="S82" s="20">
        <f t="shared" si="20"/>
        <v>1.660096276766004E-4</v>
      </c>
    </row>
    <row r="83" spans="3:19" x14ac:dyDescent="0.25">
      <c r="C83" s="2">
        <v>0.84013165000000001</v>
      </c>
      <c r="D83">
        <v>211.60118</v>
      </c>
      <c r="E83">
        <f t="shared" si="12"/>
        <v>210.99082003507132</v>
      </c>
      <c r="F83">
        <f t="shared" si="15"/>
        <v>0.37253928678773507</v>
      </c>
      <c r="G83" s="20">
        <f t="shared" si="16"/>
        <v>8.3202410441880004E-6</v>
      </c>
      <c r="I83" s="2">
        <v>0.84251646000000002</v>
      </c>
      <c r="J83">
        <v>245.207347</v>
      </c>
      <c r="K83">
        <f t="shared" si="13"/>
        <v>247.33356870862232</v>
      </c>
      <c r="L83">
        <f t="shared" si="17"/>
        <v>4.5208187542168368</v>
      </c>
      <c r="M83" s="20">
        <f t="shared" si="18"/>
        <v>7.5188278056770397E-5</v>
      </c>
      <c r="O83" s="2">
        <v>0.83795923000000005</v>
      </c>
      <c r="P83">
        <v>288.39153299999998</v>
      </c>
      <c r="Q83">
        <f t="shared" si="14"/>
        <v>292.17447361312736</v>
      </c>
      <c r="R83">
        <f t="shared" si="19"/>
        <v>14.310639682448556</v>
      </c>
      <c r="S83" s="20">
        <f t="shared" si="20"/>
        <v>1.720655931108952E-4</v>
      </c>
    </row>
    <row r="84" spans="3:19" x14ac:dyDescent="0.25">
      <c r="C84" s="2">
        <v>0.84290544000000001</v>
      </c>
      <c r="D84">
        <v>212.30330900000001</v>
      </c>
      <c r="E84">
        <f t="shared" si="12"/>
        <v>212.10138223929272</v>
      </c>
      <c r="F84">
        <f t="shared" si="15"/>
        <v>4.0774416689741078E-2</v>
      </c>
      <c r="G84" s="20">
        <f t="shared" si="16"/>
        <v>9.0463675798771911E-7</v>
      </c>
      <c r="I84" s="2">
        <v>0.84469355999999995</v>
      </c>
      <c r="J84">
        <v>246.35931299999999</v>
      </c>
      <c r="K84">
        <f t="shared" si="13"/>
        <v>248.6129972040747</v>
      </c>
      <c r="L84">
        <f t="shared" si="17"/>
        <v>5.0790924916958859</v>
      </c>
      <c r="M84" s="20">
        <f t="shared" si="18"/>
        <v>8.3685102584288106E-5</v>
      </c>
      <c r="O84" s="2">
        <v>0.84040820000000005</v>
      </c>
      <c r="P84">
        <v>290.70608299999998</v>
      </c>
      <c r="Q84">
        <f t="shared" si="14"/>
        <v>294.024467176428</v>
      </c>
      <c r="R84">
        <f t="shared" si="19"/>
        <v>11.011673542367909</v>
      </c>
      <c r="S84" s="20">
        <f t="shared" si="20"/>
        <v>1.3030020191975131E-4</v>
      </c>
    </row>
    <row r="85" spans="3:19" x14ac:dyDescent="0.25">
      <c r="C85" s="2">
        <v>0.84545822000000004</v>
      </c>
      <c r="D85">
        <v>213.01432199999999</v>
      </c>
      <c r="E85">
        <f t="shared" si="12"/>
        <v>213.22855346220803</v>
      </c>
      <c r="F85">
        <f t="shared" si="15"/>
        <v>4.5895119399792073E-2</v>
      </c>
      <c r="G85" s="20">
        <f t="shared" si="16"/>
        <v>1.0114604266853407E-6</v>
      </c>
      <c r="I85" s="2">
        <v>0.84663115</v>
      </c>
      <c r="J85">
        <v>247.602867</v>
      </c>
      <c r="K85">
        <f t="shared" si="13"/>
        <v>249.83035543397344</v>
      </c>
      <c r="L85">
        <f t="shared" si="17"/>
        <v>4.9617047234854228</v>
      </c>
      <c r="M85" s="20">
        <f t="shared" si="18"/>
        <v>8.0931870361545979E-5</v>
      </c>
      <c r="O85" s="2">
        <v>0.84204142000000004</v>
      </c>
      <c r="P85">
        <v>292.148233</v>
      </c>
      <c r="Q85">
        <f t="shared" si="14"/>
        <v>295.33579130690299</v>
      </c>
      <c r="R85">
        <f t="shared" si="19"/>
        <v>10.160527959906229</v>
      </c>
      <c r="S85" s="20">
        <f t="shared" si="20"/>
        <v>1.1904461298447462E-4</v>
      </c>
    </row>
    <row r="86" spans="3:19" x14ac:dyDescent="0.25">
      <c r="C86" s="2">
        <v>0.84892223</v>
      </c>
      <c r="D86">
        <v>214.45936900000001</v>
      </c>
      <c r="E86">
        <f t="shared" si="12"/>
        <v>214.93114969679766</v>
      </c>
      <c r="F86">
        <f t="shared" si="15"/>
        <v>0.22257702587087752</v>
      </c>
      <c r="G86" s="20">
        <f t="shared" si="16"/>
        <v>4.8393862621246402E-6</v>
      </c>
      <c r="I86" s="2">
        <v>0.84849631000000003</v>
      </c>
      <c r="J86">
        <v>248.944501</v>
      </c>
      <c r="K86">
        <f t="shared" si="13"/>
        <v>251.07531996486512</v>
      </c>
      <c r="L86">
        <f t="shared" si="17"/>
        <v>4.5403894610288349</v>
      </c>
      <c r="M86" s="20">
        <f t="shared" si="18"/>
        <v>7.3263562369670817E-5</v>
      </c>
      <c r="O86" s="2">
        <v>0.84348226999999998</v>
      </c>
      <c r="P86">
        <v>293.60867300000001</v>
      </c>
      <c r="Q86">
        <f t="shared" si="14"/>
        <v>296.54613536389786</v>
      </c>
      <c r="R86">
        <f t="shared" si="19"/>
        <v>8.6286851393163477</v>
      </c>
      <c r="S86" s="20">
        <f t="shared" si="20"/>
        <v>1.0009372721480823E-4</v>
      </c>
    </row>
    <row r="87" spans="3:19" x14ac:dyDescent="0.25">
      <c r="C87" s="2">
        <v>0.85128389000000004</v>
      </c>
      <c r="D87">
        <v>215.47367299999999</v>
      </c>
      <c r="E87">
        <f t="shared" si="12"/>
        <v>216.21397705223984</v>
      </c>
      <c r="F87">
        <f t="shared" si="15"/>
        <v>0.54805008976274239</v>
      </c>
      <c r="G87" s="20">
        <f t="shared" si="16"/>
        <v>1.1804071288041313E-5</v>
      </c>
      <c r="I87" s="2">
        <v>0.85013671000000002</v>
      </c>
      <c r="J87">
        <v>250.340373</v>
      </c>
      <c r="K87">
        <f t="shared" si="13"/>
        <v>252.23188320913408</v>
      </c>
      <c r="L87">
        <f t="shared" si="17"/>
        <v>3.5778108712584613</v>
      </c>
      <c r="M87" s="20">
        <f t="shared" si="18"/>
        <v>5.7089414553346466E-5</v>
      </c>
      <c r="O87" s="2">
        <v>0.84501225000000002</v>
      </c>
      <c r="P87">
        <v>295.20738399999999</v>
      </c>
      <c r="Q87">
        <f t="shared" si="14"/>
        <v>297.88792225668163</v>
      </c>
      <c r="R87">
        <f t="shared" si="19"/>
        <v>7.1852853455338641</v>
      </c>
      <c r="S87" s="20">
        <f t="shared" si="20"/>
        <v>8.2449796335197582E-5</v>
      </c>
    </row>
    <row r="88" spans="3:19" x14ac:dyDescent="0.25">
      <c r="C88" s="2">
        <v>0.85323519000000003</v>
      </c>
      <c r="D88">
        <v>216.48997199999999</v>
      </c>
      <c r="E88">
        <f t="shared" si="12"/>
        <v>217.35312125321181</v>
      </c>
      <c r="F88">
        <f t="shared" si="15"/>
        <v>0.74502663332011554</v>
      </c>
      <c r="G88" s="20">
        <f t="shared" si="16"/>
        <v>1.5896306566376131E-5</v>
      </c>
      <c r="I88" s="2">
        <v>0.85178010999999998</v>
      </c>
      <c r="J88">
        <v>251.66852900000001</v>
      </c>
      <c r="K88">
        <f t="shared" si="13"/>
        <v>253.45051312666595</v>
      </c>
      <c r="L88">
        <f t="shared" si="17"/>
        <v>3.1754674276893966</v>
      </c>
      <c r="M88" s="20">
        <f t="shared" si="18"/>
        <v>5.0136018388032358E-5</v>
      </c>
      <c r="O88" s="2">
        <v>0.84611919999999996</v>
      </c>
      <c r="P88">
        <v>296.68134099999997</v>
      </c>
      <c r="Q88">
        <f t="shared" si="14"/>
        <v>298.89602143875584</v>
      </c>
      <c r="R88">
        <f t="shared" si="19"/>
        <v>4.9048094458078628</v>
      </c>
      <c r="S88" s="20">
        <f t="shared" si="20"/>
        <v>5.5723921632870602E-5</v>
      </c>
    </row>
    <row r="89" spans="3:19" x14ac:dyDescent="0.25">
      <c r="C89" s="2">
        <v>0.85518643000000005</v>
      </c>
      <c r="D89">
        <v>217.51571300000001</v>
      </c>
      <c r="E89">
        <f t="shared" si="12"/>
        <v>218.56732904670267</v>
      </c>
      <c r="F89">
        <f t="shared" si="15"/>
        <v>1.105896309682536</v>
      </c>
      <c r="G89" s="20">
        <f t="shared" si="16"/>
        <v>2.3374005315623809E-5</v>
      </c>
      <c r="I89" s="2">
        <v>0.85312843999999999</v>
      </c>
      <c r="J89">
        <v>252.736954</v>
      </c>
      <c r="K89">
        <f t="shared" si="13"/>
        <v>254.49660364761144</v>
      </c>
      <c r="L89">
        <f t="shared" si="17"/>
        <v>3.0963668823390638</v>
      </c>
      <c r="M89" s="20">
        <f t="shared" si="18"/>
        <v>4.8474676522363754E-5</v>
      </c>
      <c r="O89" s="2">
        <v>0.84749978999999998</v>
      </c>
      <c r="P89">
        <v>298.14169500000003</v>
      </c>
      <c r="Q89">
        <f t="shared" si="14"/>
        <v>300.19836837217656</v>
      </c>
      <c r="R89">
        <f t="shared" si="19"/>
        <v>4.2299053598199921</v>
      </c>
      <c r="S89" s="20">
        <f t="shared" si="20"/>
        <v>4.7586659390855131E-5</v>
      </c>
    </row>
    <row r="90" spans="3:19" x14ac:dyDescent="0.25">
      <c r="C90" s="2">
        <v>0.8571995</v>
      </c>
      <c r="D90">
        <v>218.769745</v>
      </c>
      <c r="E90">
        <f t="shared" si="12"/>
        <v>219.90217971595447</v>
      </c>
      <c r="F90">
        <f t="shared" si="15"/>
        <v>1.2824083858988908</v>
      </c>
      <c r="G90" s="20">
        <f t="shared" si="16"/>
        <v>2.6794880722025885E-5</v>
      </c>
      <c r="I90" s="2">
        <v>0.85547622000000001</v>
      </c>
      <c r="J90">
        <v>255.40170800000001</v>
      </c>
      <c r="K90">
        <f t="shared" si="13"/>
        <v>256.42129662159221</v>
      </c>
      <c r="L90">
        <f t="shared" si="17"/>
        <v>1.0395609572802653</v>
      </c>
      <c r="M90" s="20">
        <f t="shared" si="18"/>
        <v>1.5936845625333518E-5</v>
      </c>
      <c r="O90" s="2">
        <v>0.84928232999999997</v>
      </c>
      <c r="P90">
        <v>301.08200199999999</v>
      </c>
      <c r="Q90">
        <f t="shared" si="14"/>
        <v>301.95587242452814</v>
      </c>
      <c r="R90">
        <f t="shared" si="19"/>
        <v>0.76364951886500854</v>
      </c>
      <c r="S90" s="20">
        <f t="shared" si="20"/>
        <v>8.4241189817597433E-6</v>
      </c>
    </row>
    <row r="91" spans="3:19" x14ac:dyDescent="0.25">
      <c r="C91" s="2">
        <v>0.85933786999999995</v>
      </c>
      <c r="D91">
        <v>220.195325</v>
      </c>
      <c r="E91">
        <f t="shared" si="12"/>
        <v>221.41557965435931</v>
      </c>
      <c r="F91">
        <f t="shared" si="15"/>
        <v>1.4890214214855559</v>
      </c>
      <c r="G91" s="20">
        <f t="shared" si="16"/>
        <v>3.0710349385774343E-5</v>
      </c>
      <c r="I91" s="2">
        <v>0.85711020000000004</v>
      </c>
      <c r="J91">
        <v>256.70949899999999</v>
      </c>
      <c r="K91">
        <f t="shared" si="13"/>
        <v>257.84097833122485</v>
      </c>
      <c r="L91">
        <f t="shared" si="17"/>
        <v>1.2802454769890397</v>
      </c>
      <c r="M91" s="20">
        <f t="shared" si="18"/>
        <v>1.9427162456915269E-5</v>
      </c>
      <c r="O91" s="2">
        <v>0.85041336999999995</v>
      </c>
      <c r="P91">
        <v>302.63643100000002</v>
      </c>
      <c r="Q91">
        <f t="shared" si="14"/>
        <v>303.11664858890924</v>
      </c>
      <c r="R91">
        <f t="shared" si="19"/>
        <v>0.23060893269779117</v>
      </c>
      <c r="S91" s="20">
        <f t="shared" si="20"/>
        <v>2.5178723720510683E-6</v>
      </c>
    </row>
    <row r="92" spans="3:19" x14ac:dyDescent="0.25">
      <c r="C92" s="2">
        <v>0.86122343999999995</v>
      </c>
      <c r="D92">
        <v>221.66863499999999</v>
      </c>
      <c r="E92">
        <f t="shared" si="12"/>
        <v>222.83516477789686</v>
      </c>
      <c r="F92">
        <f t="shared" si="15"/>
        <v>1.3607917227201192</v>
      </c>
      <c r="G92" s="20">
        <f t="shared" si="16"/>
        <v>2.7693839122156804E-5</v>
      </c>
      <c r="I92" s="2">
        <v>0.85854965999999999</v>
      </c>
      <c r="J92">
        <v>258.30318599999998</v>
      </c>
      <c r="K92">
        <f t="shared" si="13"/>
        <v>259.14812078092024</v>
      </c>
      <c r="L92">
        <f t="shared" si="17"/>
        <v>0.7139147840087593</v>
      </c>
      <c r="M92" s="20">
        <f t="shared" si="18"/>
        <v>1.0700075687384102E-5</v>
      </c>
      <c r="O92" s="2">
        <v>0.85172671</v>
      </c>
      <c r="P92">
        <v>304.20310999999998</v>
      </c>
      <c r="Q92">
        <f t="shared" si="14"/>
        <v>304.51013825032919</v>
      </c>
      <c r="R92">
        <f t="shared" si="19"/>
        <v>9.4266346500216383E-2</v>
      </c>
      <c r="S92" s="20">
        <f t="shared" si="20"/>
        <v>1.0186602884921651E-6</v>
      </c>
    </row>
    <row r="93" spans="3:19" x14ac:dyDescent="0.25">
      <c r="C93" s="2">
        <v>0.86384941000000004</v>
      </c>
      <c r="D93">
        <v>223.94284099999999</v>
      </c>
      <c r="E93">
        <f t="shared" si="12"/>
        <v>224.95122232043639</v>
      </c>
      <c r="F93">
        <f t="shared" si="15"/>
        <v>1.0168328874050558</v>
      </c>
      <c r="G93" s="20">
        <f t="shared" si="16"/>
        <v>2.0275670140118936E-5</v>
      </c>
      <c r="I93" s="2">
        <v>0.85974706999999995</v>
      </c>
      <c r="J93">
        <v>259.90492399999999</v>
      </c>
      <c r="K93">
        <f t="shared" si="13"/>
        <v>260.27688615437074</v>
      </c>
      <c r="L93">
        <f t="shared" si="17"/>
        <v>0.13835584428412889</v>
      </c>
      <c r="M93" s="20">
        <f t="shared" si="18"/>
        <v>2.0481817587681537E-6</v>
      </c>
      <c r="O93" s="2">
        <v>0.85279148000000005</v>
      </c>
      <c r="P93">
        <v>305.692995</v>
      </c>
      <c r="Q93">
        <f t="shared" si="14"/>
        <v>305.67665191724575</v>
      </c>
      <c r="R93">
        <f t="shared" si="19"/>
        <v>2.6709635391216594E-4</v>
      </c>
      <c r="S93" s="20">
        <f t="shared" si="20"/>
        <v>2.8582287658358806E-9</v>
      </c>
    </row>
    <row r="94" spans="3:19" x14ac:dyDescent="0.25">
      <c r="C94" s="2">
        <v>0.86556221</v>
      </c>
      <c r="D94">
        <v>225.50513900000001</v>
      </c>
      <c r="E94">
        <f t="shared" si="12"/>
        <v>226.4223529792549</v>
      </c>
      <c r="F94">
        <f t="shared" si="15"/>
        <v>0.84128148374057499</v>
      </c>
      <c r="G94" s="20">
        <f t="shared" si="16"/>
        <v>1.6543539914222465E-5</v>
      </c>
      <c r="I94" s="2">
        <v>0.86094459000000001</v>
      </c>
      <c r="J94">
        <v>261.48742700000003</v>
      </c>
      <c r="K94">
        <f t="shared" si="13"/>
        <v>261.4443084217005</v>
      </c>
      <c r="L94">
        <f t="shared" si="17"/>
        <v>1.8592117945724531E-3</v>
      </c>
      <c r="M94" s="20">
        <f t="shared" si="18"/>
        <v>2.7191129136741194E-8</v>
      </c>
      <c r="O94" s="2">
        <v>0.85351394999999997</v>
      </c>
      <c r="P94">
        <v>307.11044900000002</v>
      </c>
      <c r="Q94">
        <f t="shared" si="14"/>
        <v>306.48725920861523</v>
      </c>
      <c r="R94">
        <f t="shared" si="19"/>
        <v>0.38836551608621661</v>
      </c>
      <c r="S94" s="20">
        <f t="shared" si="20"/>
        <v>4.1176693999911048E-6</v>
      </c>
    </row>
    <row r="95" spans="3:19" x14ac:dyDescent="0.25">
      <c r="C95" s="2">
        <v>0.86731594999999995</v>
      </c>
      <c r="D95">
        <v>227.16462200000001</v>
      </c>
      <c r="E95">
        <f t="shared" si="12"/>
        <v>228.00605146066238</v>
      </c>
      <c r="F95">
        <f t="shared" si="15"/>
        <v>0.70800353727056431</v>
      </c>
      <c r="G95" s="20">
        <f t="shared" si="16"/>
        <v>1.3719997573232841E-5</v>
      </c>
      <c r="I95" s="2">
        <v>0.86225079000000004</v>
      </c>
      <c r="J95">
        <v>263.07707799999997</v>
      </c>
      <c r="K95">
        <f t="shared" si="13"/>
        <v>262.76267457523232</v>
      </c>
      <c r="L95">
        <f t="shared" si="17"/>
        <v>9.8849513505625639E-2</v>
      </c>
      <c r="M95" s="20">
        <f t="shared" si="18"/>
        <v>1.4282640904057331E-6</v>
      </c>
      <c r="O95" s="2">
        <v>0.85410238000000005</v>
      </c>
      <c r="P95">
        <v>308.30737900000003</v>
      </c>
      <c r="Q95">
        <f t="shared" si="14"/>
        <v>307.15904962413157</v>
      </c>
      <c r="R95">
        <f t="shared" si="19"/>
        <v>1.3186603554824394</v>
      </c>
      <c r="S95" s="20">
        <f t="shared" si="20"/>
        <v>1.3872831495984342E-5</v>
      </c>
    </row>
    <row r="96" spans="3:19" x14ac:dyDescent="0.25">
      <c r="C96" s="2">
        <v>0.86888491999999995</v>
      </c>
      <c r="D96">
        <v>228.80360899999999</v>
      </c>
      <c r="E96">
        <f t="shared" si="12"/>
        <v>229.49145425689369</v>
      </c>
      <c r="F96">
        <f t="shared" si="15"/>
        <v>0.47313109743115328</v>
      </c>
      <c r="G96" s="20">
        <f t="shared" si="16"/>
        <v>9.0376548788605921E-6</v>
      </c>
      <c r="I96" s="2">
        <v>0.86430996000000004</v>
      </c>
      <c r="J96">
        <v>265.47743500000001</v>
      </c>
      <c r="K96">
        <f t="shared" si="13"/>
        <v>264.93910465576624</v>
      </c>
      <c r="L96">
        <f t="shared" si="17"/>
        <v>0.28979955952284991</v>
      </c>
      <c r="M96" s="20">
        <f t="shared" si="18"/>
        <v>4.1118995360503828E-6</v>
      </c>
      <c r="O96" s="2">
        <v>0.85535950000000005</v>
      </c>
      <c r="P96">
        <v>310.98706099999998</v>
      </c>
      <c r="Q96">
        <f t="shared" si="14"/>
        <v>308.62961280674642</v>
      </c>
      <c r="R96">
        <f t="shared" si="19"/>
        <v>5.5575619838744768</v>
      </c>
      <c r="S96" s="20">
        <f t="shared" si="20"/>
        <v>5.7464505659871103E-5</v>
      </c>
    </row>
    <row r="97" spans="3:19" x14ac:dyDescent="0.25">
      <c r="C97" s="2">
        <v>0.87067359</v>
      </c>
      <c r="D97">
        <v>230.66324</v>
      </c>
      <c r="E97">
        <f t="shared" si="12"/>
        <v>231.26643146740483</v>
      </c>
      <c r="F97">
        <f t="shared" si="15"/>
        <v>0.36383994634998806</v>
      </c>
      <c r="G97" s="20">
        <f t="shared" si="16"/>
        <v>6.838385866757387E-6</v>
      </c>
      <c r="I97" s="2">
        <v>0.86507096000000006</v>
      </c>
      <c r="J97">
        <v>266.72707000000003</v>
      </c>
      <c r="K97">
        <f t="shared" si="13"/>
        <v>265.77459091880422</v>
      </c>
      <c r="L97">
        <f t="shared" si="17"/>
        <v>0.90721640011560334</v>
      </c>
      <c r="M97" s="20">
        <f t="shared" si="18"/>
        <v>1.2751953018833221E-5</v>
      </c>
      <c r="O97" s="2">
        <v>0.85634940000000004</v>
      </c>
      <c r="P97">
        <v>312.83264800000001</v>
      </c>
      <c r="Q97">
        <f t="shared" si="14"/>
        <v>309.8220517054794</v>
      </c>
      <c r="R97">
        <f t="shared" si="19"/>
        <v>9.0636900485812291</v>
      </c>
      <c r="S97" s="20">
        <f t="shared" si="20"/>
        <v>9.2614908904154093E-5</v>
      </c>
    </row>
    <row r="98" spans="3:19" x14ac:dyDescent="0.25">
      <c r="C98" s="2">
        <v>0.87217931000000004</v>
      </c>
      <c r="D98">
        <v>232.32462000000001</v>
      </c>
      <c r="E98">
        <f t="shared" si="12"/>
        <v>232.83007443456339</v>
      </c>
      <c r="F98">
        <f t="shared" si="15"/>
        <v>0.25548418541978196</v>
      </c>
      <c r="G98" s="20">
        <f t="shared" si="16"/>
        <v>4.7334037590917964E-6</v>
      </c>
      <c r="I98" s="2">
        <v>0.86567746000000001</v>
      </c>
      <c r="J98">
        <v>268.06366600000001</v>
      </c>
      <c r="K98">
        <f t="shared" si="13"/>
        <v>266.45274488014149</v>
      </c>
      <c r="L98">
        <f t="shared" si="17"/>
        <v>2.5950668544062192</v>
      </c>
      <c r="M98" s="20">
        <f t="shared" si="18"/>
        <v>3.6113754831355757E-5</v>
      </c>
      <c r="O98" s="2">
        <v>0.85718088999999997</v>
      </c>
      <c r="P98">
        <v>314.638463</v>
      </c>
      <c r="Q98">
        <f t="shared" si="14"/>
        <v>310.84756313965022</v>
      </c>
      <c r="R98">
        <f t="shared" si="19"/>
        <v>14.370921751199997</v>
      </c>
      <c r="S98" s="20">
        <f t="shared" si="20"/>
        <v>1.4516469331050399E-4</v>
      </c>
    </row>
    <row r="99" spans="3:19" x14ac:dyDescent="0.25">
      <c r="C99" s="2">
        <v>0.87349197000000001</v>
      </c>
      <c r="D99">
        <v>234.20104499999999</v>
      </c>
      <c r="E99">
        <f t="shared" ref="E99:E104" si="21">IF(C99&lt;F$1,$X$6+D$1^2*$X$5/((-$X$7*(C99/E$1-1)^$X$8+1)),$X$6+20*10^4*(C99-F$1)^4+D$1^2*$X$5/((-$X$7*(C99/E$1-1)^$X$8+1)))</f>
        <v>234.24651233621796</v>
      </c>
      <c r="F99">
        <f t="shared" si="15"/>
        <v>2.0672786627577095E-3</v>
      </c>
      <c r="G99" s="20">
        <f t="shared" si="16"/>
        <v>3.7689585829432223E-8</v>
      </c>
      <c r="I99" s="2">
        <v>0.86668875000000001</v>
      </c>
      <c r="J99">
        <v>269.64946300000003</v>
      </c>
      <c r="K99">
        <f t="shared" ref="K99:K102" si="22">IF(I99&lt;L$1,$X$6+J$1^2*$X$5/((-$X$7*(I99/K$1-1)^$X$8+1)),$X$6+20*10^4*(I99-L$1)^4+J$1^2*$X$5/((-$X$7*(I99/K$1-1)^$X$8+1)))</f>
        <v>267.60810368662618</v>
      </c>
      <c r="L99">
        <f t="shared" si="17"/>
        <v>4.1671478462981399</v>
      </c>
      <c r="M99" s="20">
        <f t="shared" si="18"/>
        <v>5.7311237958829488E-5</v>
      </c>
      <c r="O99" s="2">
        <v>0.85827967999999999</v>
      </c>
      <c r="P99">
        <v>316.43731200000002</v>
      </c>
      <c r="Q99">
        <f t="shared" ref="Q99:Q101" si="23">IF(O99&lt;R$1,$X$6+P$1^2*$X$5/((-$X$7*(O99/Q$1-1)^$X$8+1)),$X$6+20*10^4*(O99-R$1)^4+P$1^2*$X$5/((-$X$7*(O99/Q$1-1)^$X$8+1)))</f>
        <v>312.23678258644117</v>
      </c>
      <c r="R99">
        <f t="shared" si="19"/>
        <v>17.644447354173092</v>
      </c>
      <c r="S99" s="20">
        <f t="shared" si="20"/>
        <v>1.7621086652148599E-4</v>
      </c>
    </row>
    <row r="100" spans="3:19" x14ac:dyDescent="0.25">
      <c r="C100" s="2">
        <v>0.87496715000000003</v>
      </c>
      <c r="D100">
        <v>236.10841500000001</v>
      </c>
      <c r="E100">
        <f t="shared" si="21"/>
        <v>235.89910856987905</v>
      </c>
      <c r="F100">
        <f t="shared" si="15"/>
        <v>4.3809181689980665E-2</v>
      </c>
      <c r="G100" s="20">
        <f t="shared" si="16"/>
        <v>7.8585461783596125E-7</v>
      </c>
      <c r="I100" s="2">
        <v>0.86788578000000005</v>
      </c>
      <c r="J100">
        <v>271.31871799999999</v>
      </c>
      <c r="K100">
        <f t="shared" si="22"/>
        <v>269.01606750742008</v>
      </c>
      <c r="L100">
        <f t="shared" si="17"/>
        <v>5.3021992909785229</v>
      </c>
      <c r="M100" s="20">
        <f t="shared" si="18"/>
        <v>7.2027200397635762E-5</v>
      </c>
      <c r="O100" s="2">
        <v>0.85884514999999995</v>
      </c>
      <c r="P100">
        <v>318.02451500000001</v>
      </c>
      <c r="Q100">
        <f t="shared" si="23"/>
        <v>312.96703693044486</v>
      </c>
      <c r="R100">
        <f t="shared" si="19"/>
        <v>25.578084424031239</v>
      </c>
      <c r="S100" s="20">
        <f t="shared" si="20"/>
        <v>2.5289882905970434E-4</v>
      </c>
    </row>
    <row r="101" spans="3:19" x14ac:dyDescent="0.25">
      <c r="C101" s="2">
        <v>0.87621952000000003</v>
      </c>
      <c r="D101">
        <v>237.91377700000001</v>
      </c>
      <c r="E101">
        <f t="shared" si="21"/>
        <v>237.35382464622353</v>
      </c>
      <c r="F101">
        <f t="shared" si="15"/>
        <v>0.31354663849982134</v>
      </c>
      <c r="G101" s="20">
        <f t="shared" si="16"/>
        <v>5.5394030491742705E-6</v>
      </c>
      <c r="I101" s="2">
        <v>0.86877828000000001</v>
      </c>
      <c r="J101">
        <v>272.96911299999999</v>
      </c>
      <c r="K101">
        <f t="shared" si="22"/>
        <v>270.0948694642783</v>
      </c>
      <c r="L101">
        <f t="shared" si="17"/>
        <v>8.2612759026379159</v>
      </c>
      <c r="M101" s="20">
        <f t="shared" si="18"/>
        <v>1.1087154756037216E-4</v>
      </c>
      <c r="O101" s="2">
        <v>0.85962534999999995</v>
      </c>
      <c r="P101">
        <v>319.59943199999998</v>
      </c>
      <c r="Q101">
        <f t="shared" si="23"/>
        <v>313.99192886156595</v>
      </c>
      <c r="R101">
        <f t="shared" si="19"/>
        <v>31.444091447547457</v>
      </c>
      <c r="S101" s="20">
        <f t="shared" si="20"/>
        <v>3.0784141955915873E-4</v>
      </c>
    </row>
    <row r="102" spans="3:19" x14ac:dyDescent="0.25">
      <c r="C102" s="2">
        <v>0.87765820000000005</v>
      </c>
      <c r="D102">
        <v>239.64385999999999</v>
      </c>
      <c r="E102">
        <f t="shared" si="21"/>
        <v>239.08504045956533</v>
      </c>
      <c r="F102">
        <f t="shared" si="15"/>
        <v>0.312279278771599</v>
      </c>
      <c r="G102" s="20">
        <f t="shared" si="16"/>
        <v>5.4376412958104918E-6</v>
      </c>
      <c r="I102" s="2">
        <v>0.86988602000000004</v>
      </c>
      <c r="J102">
        <v>274.83272599999998</v>
      </c>
      <c r="K102">
        <f t="shared" si="22"/>
        <v>271.46898338493287</v>
      </c>
      <c r="L102">
        <f t="shared" si="17"/>
        <v>11.314764380418522</v>
      </c>
      <c r="M102" s="20">
        <f t="shared" si="18"/>
        <v>1.4979889973675079E-4</v>
      </c>
    </row>
    <row r="103" spans="3:19" x14ac:dyDescent="0.25">
      <c r="C103" s="2">
        <v>0.87859993000000003</v>
      </c>
      <c r="D103">
        <v>241.184382</v>
      </c>
      <c r="E103">
        <f t="shared" si="21"/>
        <v>240.25379606682492</v>
      </c>
      <c r="F103">
        <f t="shared" si="15"/>
        <v>0.8659901790233363</v>
      </c>
      <c r="G103" s="20">
        <f t="shared" si="16"/>
        <v>1.4887254196802698E-5</v>
      </c>
    </row>
    <row r="104" spans="3:19" x14ac:dyDescent="0.25">
      <c r="C104" s="2">
        <v>0.87975780999999997</v>
      </c>
      <c r="D104">
        <v>242.95183900000001</v>
      </c>
      <c r="E104">
        <f t="shared" si="21"/>
        <v>241.73014606046166</v>
      </c>
      <c r="F104">
        <f t="shared" si="15"/>
        <v>1.4925336385178376</v>
      </c>
      <c r="G104" s="20">
        <f t="shared" si="16"/>
        <v>2.5286210352874003E-5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DAC6D-12C1-914D-A8CF-F5CD01C3CF0A}">
  <dimension ref="A1:AP147"/>
  <sheetViews>
    <sheetView topLeftCell="D130" workbookViewId="0">
      <selection activeCell="X23" sqref="X23"/>
    </sheetView>
  </sheetViews>
  <sheetFormatPr baseColWidth="10" defaultRowHeight="15.75" x14ac:dyDescent="0.25"/>
  <cols>
    <col min="3" max="3" width="10.875" style="2"/>
    <col min="6" max="7" width="17" customWidth="1"/>
    <col min="8" max="8" width="6.375" customWidth="1"/>
    <col min="9" max="9" width="10.875" style="2"/>
    <col min="12" max="13" width="17" customWidth="1"/>
    <col min="14" max="14" width="5.625" customWidth="1"/>
    <col min="15" max="15" width="10.875" style="2"/>
    <col min="18" max="19" width="17" customWidth="1"/>
  </cols>
  <sheetData>
    <row r="1" spans="1:42" x14ac:dyDescent="0.25">
      <c r="A1" t="s">
        <v>7</v>
      </c>
      <c r="C1" t="s">
        <v>8</v>
      </c>
      <c r="D1">
        <v>0.2</v>
      </c>
      <c r="E1">
        <v>0.3</v>
      </c>
      <c r="F1">
        <f>_xlfn.XLOOKUP(D3+20,D3:D150,C3:C150,,-1,1)-X9</f>
        <v>0.74015905360059631</v>
      </c>
      <c r="I1" t="s">
        <v>1</v>
      </c>
      <c r="J1">
        <v>0.3</v>
      </c>
      <c r="K1">
        <v>0.3</v>
      </c>
      <c r="L1">
        <f>_xlfn.XLOOKUP(J3+20,J3:J150,I3:I150,,-1,1)-X10</f>
        <v>0.73317531928073343</v>
      </c>
      <c r="O1" t="s">
        <v>2</v>
      </c>
      <c r="P1">
        <v>0.4</v>
      </c>
      <c r="Q1">
        <v>0.3</v>
      </c>
      <c r="R1">
        <f>_xlfn.XLOOKUP(P3+20,P3:P150,O3:O150,,-1,1)-X11</f>
        <v>0.70485551768010735</v>
      </c>
      <c r="W1" t="s">
        <v>41</v>
      </c>
    </row>
    <row r="2" spans="1:42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W2" t="s">
        <v>32</v>
      </c>
      <c r="AI2" t="s">
        <v>69</v>
      </c>
      <c r="AJ2" s="11" t="s">
        <v>68</v>
      </c>
      <c r="AK2" s="12">
        <v>7.03</v>
      </c>
    </row>
    <row r="3" spans="1:42" x14ac:dyDescent="0.25">
      <c r="C3" s="2">
        <v>0.50145121999999998</v>
      </c>
      <c r="D3">
        <v>159.873887</v>
      </c>
      <c r="E3">
        <f t="shared" ref="E3:E34" si="0">IF(C3&lt;F$1,$X$6+D$1^2*$X$5/((-$X$7*(C3/E$1-1)^$X$8+1)),$X$6+20*10^4*(C3-F$1)^4+D$1^2*$X$5/((-$X$7*(C3/E$1-1)^$X$8+1)))</f>
        <v>157.11976338100106</v>
      </c>
      <c r="F3">
        <f>(E3-D3)^2</f>
        <v>7.5851969087277746</v>
      </c>
      <c r="G3" s="20">
        <f>((E3-D3)/D3)^2</f>
        <v>2.967643929752747E-4</v>
      </c>
      <c r="I3" s="2">
        <v>0.50012466</v>
      </c>
      <c r="J3">
        <v>177.94752800000001</v>
      </c>
      <c r="K3">
        <f t="shared" ref="K3:K34" si="1">IF(I3&lt;L$1,$X$6+J$1^2*$X$5/((-$X$7*(I3/K$1-1)^$X$8+1)),$X$6+20*10^4*(I3-L$1)^4+J$1^2*$X$5/((-$X$7*(I3/K$1-1)^$X$8+1)))</f>
        <v>181.61232802203702</v>
      </c>
      <c r="L3">
        <f>(K3-J3)^2</f>
        <v>13.430759201522495</v>
      </c>
      <c r="M3" s="20">
        <f>((K3-J3)/J3)^2</f>
        <v>4.241472389126666E-4</v>
      </c>
      <c r="O3" s="2">
        <v>0.50004391000000004</v>
      </c>
      <c r="P3">
        <v>217.82172600000001</v>
      </c>
      <c r="Q3">
        <f t="shared" ref="Q3:Q34" si="2">IF(O3&lt;R$1,$X$6+P$1^2*$X$5/((-$X$7*(O3/Q$1-1)^$X$8+1)),$X$6+20*10^4*(O3-R$1)^4+P$1^2*$X$5/((-$X$7*(O3/Q$1-1)^$X$8+1)))</f>
        <v>215.90191871996791</v>
      </c>
      <c r="R3">
        <f>(Q3-P3)^2</f>
        <v>3.6856599924642612</v>
      </c>
      <c r="S3" s="20">
        <f>((Q3-P3)/P3)^2</f>
        <v>7.7680654910262402E-5</v>
      </c>
      <c r="W3" t="s">
        <v>33</v>
      </c>
      <c r="AI3" t="s">
        <v>70</v>
      </c>
      <c r="AJ3" s="11" t="s">
        <v>77</v>
      </c>
      <c r="AK3" s="12">
        <v>39.869999999999997</v>
      </c>
    </row>
    <row r="4" spans="1:42" x14ac:dyDescent="0.25">
      <c r="C4" s="2">
        <v>0.50496808000000004</v>
      </c>
      <c r="D4">
        <v>159.862809</v>
      </c>
      <c r="E4">
        <f t="shared" si="0"/>
        <v>157.11976389582807</v>
      </c>
      <c r="F4">
        <f t="shared" ref="F4:F67" si="3">(E4-D4)^2</f>
        <v>7.5242964435215756</v>
      </c>
      <c r="G4" s="20">
        <f t="shared" ref="G4:G67" si="4">((E4-D4)/D4)^2</f>
        <v>2.9442251485318815E-4</v>
      </c>
      <c r="I4" s="2">
        <v>0.50364178000000004</v>
      </c>
      <c r="J4">
        <v>177.983519</v>
      </c>
      <c r="K4">
        <f t="shared" si="1"/>
        <v>181.61232910708759</v>
      </c>
      <c r="L4">
        <f t="shared" ref="L4:L67" si="5">(K4-J4)^2</f>
        <v>13.168262793301034</v>
      </c>
      <c r="M4" s="20">
        <f t="shared" ref="M4:M67" si="6">((K4-J4)/J4)^2</f>
        <v>4.1568935828676458E-4</v>
      </c>
      <c r="O4" s="2">
        <v>0.50356045000000005</v>
      </c>
      <c r="P4">
        <v>217.75012899999999</v>
      </c>
      <c r="Q4">
        <f t="shared" si="2"/>
        <v>215.90192064090394</v>
      </c>
      <c r="R4">
        <f t="shared" ref="R4:R67" si="7">(Q4-P4)^2</f>
        <v>3.4158741386325082</v>
      </c>
      <c r="S4" s="20">
        <f t="shared" ref="S4:S67" si="8">((Q4-P4)/P4)^2</f>
        <v>7.2041876805597213E-5</v>
      </c>
      <c r="W4" t="s">
        <v>34</v>
      </c>
      <c r="AI4" t="s">
        <v>71</v>
      </c>
      <c r="AJ4" s="11" t="s">
        <v>72</v>
      </c>
      <c r="AK4" s="12">
        <v>0.33300000000000002</v>
      </c>
    </row>
    <row r="5" spans="1:42" x14ac:dyDescent="0.25">
      <c r="C5" s="2">
        <v>0.50848501999999995</v>
      </c>
      <c r="D5">
        <v>159.86517900000001</v>
      </c>
      <c r="E5">
        <f t="shared" si="0"/>
        <v>157.11976450698333</v>
      </c>
      <c r="F5">
        <f t="shared" si="3"/>
        <v>7.5373007384660449</v>
      </c>
      <c r="G5" s="20">
        <f t="shared" si="4"/>
        <v>2.9492262272966783E-4</v>
      </c>
      <c r="I5" s="2">
        <v>0.50742770999999998</v>
      </c>
      <c r="J5">
        <v>177.98607000000001</v>
      </c>
      <c r="K5">
        <f t="shared" si="1"/>
        <v>181.61233050448615</v>
      </c>
      <c r="L5">
        <f t="shared" si="5"/>
        <v>13.149765246396075</v>
      </c>
      <c r="M5" s="20">
        <f t="shared" si="6"/>
        <v>4.1509353768179953E-4</v>
      </c>
      <c r="O5" s="2">
        <v>0.50707714000000004</v>
      </c>
      <c r="P5">
        <v>217.70543000000001</v>
      </c>
      <c r="Q5">
        <f t="shared" si="2"/>
        <v>215.90192292398081</v>
      </c>
      <c r="R5">
        <f t="shared" si="7"/>
        <v>3.2526377732513292</v>
      </c>
      <c r="S5" s="20">
        <f t="shared" si="8"/>
        <v>6.8627341992001808E-5</v>
      </c>
      <c r="W5" t="s">
        <v>35</v>
      </c>
      <c r="X5">
        <v>489.85123917139856</v>
      </c>
      <c r="AI5" t="s">
        <v>73</v>
      </c>
      <c r="AJ5" s="11" t="s">
        <v>78</v>
      </c>
      <c r="AK5" s="12">
        <v>3.76</v>
      </c>
    </row>
    <row r="6" spans="1:42" x14ac:dyDescent="0.25">
      <c r="C6" s="2">
        <v>0.51173259000000004</v>
      </c>
      <c r="D6">
        <v>159.80012500000001</v>
      </c>
      <c r="E6">
        <f t="shared" si="0"/>
        <v>157.11976517060657</v>
      </c>
      <c r="F6">
        <f t="shared" si="3"/>
        <v>7.1843288150260225</v>
      </c>
      <c r="G6" s="20">
        <f t="shared" si="4"/>
        <v>2.813403164890086E-4</v>
      </c>
      <c r="I6" s="2">
        <v>0.51094465</v>
      </c>
      <c r="J6">
        <v>177.98844</v>
      </c>
      <c r="K6">
        <f t="shared" si="1"/>
        <v>181.61233205214364</v>
      </c>
      <c r="L6">
        <f t="shared" si="5"/>
        <v>13.132593605589882</v>
      </c>
      <c r="M6" s="20">
        <f t="shared" si="6"/>
        <v>4.1454044733520693E-4</v>
      </c>
      <c r="O6" s="2">
        <v>0.51059407000000001</v>
      </c>
      <c r="P6">
        <v>217.70779999999999</v>
      </c>
      <c r="Q6">
        <f t="shared" si="2"/>
        <v>215.90192562962324</v>
      </c>
      <c r="R6">
        <f t="shared" si="7"/>
        <v>3.2611822415836453</v>
      </c>
      <c r="S6" s="20">
        <f t="shared" si="8"/>
        <v>6.8806123473289811E-5</v>
      </c>
      <c r="W6" t="s">
        <v>61</v>
      </c>
      <c r="X6">
        <v>137.52571135840324</v>
      </c>
      <c r="AI6" t="s">
        <v>76</v>
      </c>
      <c r="AJ6" s="11" t="s">
        <v>79</v>
      </c>
      <c r="AK6" t="s">
        <v>96</v>
      </c>
    </row>
    <row r="7" spans="1:42" x14ac:dyDescent="0.25">
      <c r="C7" s="2">
        <v>0.51524950000000003</v>
      </c>
      <c r="D7">
        <v>159.795771</v>
      </c>
      <c r="E7">
        <f t="shared" si="0"/>
        <v>157.11976601376713</v>
      </c>
      <c r="F7">
        <f t="shared" si="3"/>
        <v>7.161002686343175</v>
      </c>
      <c r="G7" s="20">
        <f t="shared" si="4"/>
        <v>2.8044214074194446E-4</v>
      </c>
      <c r="I7" s="2">
        <v>0.51446159000000002</v>
      </c>
      <c r="J7">
        <v>177.99081000000001</v>
      </c>
      <c r="K7">
        <f t="shared" si="1"/>
        <v>181.6123338804401</v>
      </c>
      <c r="L7">
        <f t="shared" si="5"/>
        <v>13.115435216597875</v>
      </c>
      <c r="M7" s="20">
        <f t="shared" si="6"/>
        <v>4.1398780459206836E-4</v>
      </c>
      <c r="O7" s="2">
        <v>0.51411101000000003</v>
      </c>
      <c r="P7">
        <v>217.71017000000001</v>
      </c>
      <c r="Q7">
        <f t="shared" si="2"/>
        <v>215.90192882677843</v>
      </c>
      <c r="R7">
        <f t="shared" si="7"/>
        <v>3.2697361405337366</v>
      </c>
      <c r="S7" s="20">
        <f t="shared" si="8"/>
        <v>6.8985096121229985E-5</v>
      </c>
      <c r="W7" t="s">
        <v>40</v>
      </c>
      <c r="X7">
        <v>1.0000000000000001E-5</v>
      </c>
      <c r="AP7" t="s">
        <v>87</v>
      </c>
    </row>
    <row r="8" spans="1:42" x14ac:dyDescent="0.25">
      <c r="C8" s="2">
        <v>0.51849769000000001</v>
      </c>
      <c r="D8">
        <v>159.84502900000001</v>
      </c>
      <c r="E8">
        <f t="shared" si="0"/>
        <v>157.11976692486172</v>
      </c>
      <c r="F8">
        <f t="shared" si="3"/>
        <v>7.427053378187054</v>
      </c>
      <c r="G8" s="20">
        <f t="shared" si="4"/>
        <v>2.9068209106835897E-4</v>
      </c>
      <c r="I8" s="2">
        <v>0.51770952000000003</v>
      </c>
      <c r="J8">
        <v>177.992998</v>
      </c>
      <c r="K8">
        <f t="shared" si="1"/>
        <v>181.61233585699631</v>
      </c>
      <c r="L8">
        <f t="shared" si="5"/>
        <v>13.099606523086642</v>
      </c>
      <c r="M8" s="20">
        <f t="shared" si="6"/>
        <v>4.1347800733509851E-4</v>
      </c>
      <c r="O8" s="2">
        <v>0.51762794999999995</v>
      </c>
      <c r="P8">
        <v>217.71253999999999</v>
      </c>
      <c r="Q8">
        <f t="shared" si="2"/>
        <v>215.90193259438553</v>
      </c>
      <c r="R8">
        <f t="shared" si="7"/>
        <v>3.2782991772659331</v>
      </c>
      <c r="S8" s="20">
        <f t="shared" si="8"/>
        <v>6.9164253745078528E-5</v>
      </c>
      <c r="W8" t="s">
        <v>62</v>
      </c>
      <c r="X8">
        <v>10.996974044471056</v>
      </c>
    </row>
    <row r="9" spans="1:42" x14ac:dyDescent="0.25">
      <c r="C9" s="2">
        <v>0.52174569999999998</v>
      </c>
      <c r="D9">
        <v>159.86066600000001</v>
      </c>
      <c r="E9">
        <f t="shared" si="0"/>
        <v>157.11976798185168</v>
      </c>
      <c r="F9">
        <f t="shared" si="3"/>
        <v>7.5125219458894357</v>
      </c>
      <c r="G9" s="20">
        <f t="shared" si="4"/>
        <v>2.9396966519369927E-4</v>
      </c>
      <c r="I9" s="2">
        <v>0.52095705999999997</v>
      </c>
      <c r="J9">
        <v>177.921221</v>
      </c>
      <c r="K9">
        <f t="shared" si="1"/>
        <v>181.61233815110893</v>
      </c>
      <c r="L9">
        <f t="shared" si="5"/>
        <v>13.624345823210477</v>
      </c>
      <c r="M9" s="20">
        <f t="shared" si="6"/>
        <v>4.3038800414051397E-4</v>
      </c>
      <c r="O9" s="2">
        <v>0.52087589000000001</v>
      </c>
      <c r="P9">
        <v>217.71472800000001</v>
      </c>
      <c r="Q9">
        <f t="shared" si="2"/>
        <v>215.90193665821107</v>
      </c>
      <c r="R9">
        <f t="shared" si="7"/>
        <v>3.2862124488649362</v>
      </c>
      <c r="S9" s="20">
        <f t="shared" si="8"/>
        <v>6.9329811276559129E-5</v>
      </c>
      <c r="V9">
        <v>0.2</v>
      </c>
      <c r="W9" t="s">
        <v>63</v>
      </c>
      <c r="X9">
        <v>0.1036239663994037</v>
      </c>
    </row>
    <row r="10" spans="1:42" x14ac:dyDescent="0.25">
      <c r="C10" s="2">
        <v>0.52499331000000005</v>
      </c>
      <c r="D10">
        <v>159.80233699999999</v>
      </c>
      <c r="E10">
        <f t="shared" si="0"/>
        <v>157.11976920533544</v>
      </c>
      <c r="F10">
        <f t="shared" si="3"/>
        <v>7.1961699729714264</v>
      </c>
      <c r="G10" s="20">
        <f t="shared" si="4"/>
        <v>2.8179621806559532E-4</v>
      </c>
      <c r="I10" s="2">
        <v>0.52420460000000002</v>
      </c>
      <c r="J10">
        <v>177.84944300000001</v>
      </c>
      <c r="K10">
        <f t="shared" si="1"/>
        <v>181.61234080826574</v>
      </c>
      <c r="L10">
        <f t="shared" si="5"/>
        <v>14.159399915451065</v>
      </c>
      <c r="M10" s="20">
        <f t="shared" si="6"/>
        <v>4.4765127863597993E-4</v>
      </c>
      <c r="O10" s="2">
        <v>0.52412382000000002</v>
      </c>
      <c r="P10">
        <v>217.716917</v>
      </c>
      <c r="Q10">
        <f t="shared" si="2"/>
        <v>215.90194136546222</v>
      </c>
      <c r="R10">
        <f t="shared" si="7"/>
        <v>3.294136553965795</v>
      </c>
      <c r="S10" s="20">
        <f t="shared" si="8"/>
        <v>6.9495590052184438E-5</v>
      </c>
      <c r="V10">
        <v>0.3</v>
      </c>
      <c r="W10" t="s">
        <v>63</v>
      </c>
      <c r="X10">
        <v>9.9392780719266632E-2</v>
      </c>
      <c r="AI10" t="s">
        <v>74</v>
      </c>
    </row>
    <row r="11" spans="1:42" x14ac:dyDescent="0.25">
      <c r="C11" s="2">
        <v>0.52824125</v>
      </c>
      <c r="D11">
        <v>159.80452600000001</v>
      </c>
      <c r="E11">
        <f t="shared" si="0"/>
        <v>157.11977061886572</v>
      </c>
      <c r="F11">
        <f t="shared" si="3"/>
        <v>7.2079114565295521</v>
      </c>
      <c r="G11" s="20">
        <f t="shared" si="4"/>
        <v>2.8224827247733266E-4</v>
      </c>
      <c r="I11" s="2">
        <v>0.52745253999999997</v>
      </c>
      <c r="J11">
        <v>177.851632</v>
      </c>
      <c r="K11">
        <f t="shared" si="1"/>
        <v>181.61234387978436</v>
      </c>
      <c r="L11">
        <f t="shared" si="5"/>
        <v>14.142953842751266</v>
      </c>
      <c r="M11" s="20">
        <f t="shared" si="6"/>
        <v>4.4712032737064439E-4</v>
      </c>
      <c r="O11" s="2">
        <v>0.52737175999999997</v>
      </c>
      <c r="P11">
        <v>217.71910600000001</v>
      </c>
      <c r="Q11">
        <f t="shared" si="2"/>
        <v>215.90194680644771</v>
      </c>
      <c r="R11">
        <f t="shared" si="7"/>
        <v>3.3020675347116444</v>
      </c>
      <c r="S11" s="20">
        <f t="shared" si="8"/>
        <v>6.9661507197585847E-5</v>
      </c>
      <c r="V11">
        <v>0.4</v>
      </c>
      <c r="W11" t="s">
        <v>63</v>
      </c>
      <c r="X11">
        <v>0.10070663231989263</v>
      </c>
      <c r="AI11" t="s">
        <v>75</v>
      </c>
      <c r="AJ11">
        <f>1-2*(AK5/AK3)^2</f>
        <v>0.98221256958201686</v>
      </c>
      <c r="AL11" t="s">
        <v>81</v>
      </c>
      <c r="AM11" t="e">
        <f>-0.357+0.45*EXP(-0.0375*AK6)</f>
        <v>#VALUE!</v>
      </c>
    </row>
    <row r="12" spans="1:42" x14ac:dyDescent="0.25">
      <c r="C12" s="2">
        <v>0.53148918999999994</v>
      </c>
      <c r="D12">
        <v>159.806714</v>
      </c>
      <c r="E12">
        <f t="shared" si="0"/>
        <v>157.11977224846012</v>
      </c>
      <c r="F12">
        <f t="shared" si="3"/>
        <v>7.2196559761681796</v>
      </c>
      <c r="G12" s="20">
        <f t="shared" si="4"/>
        <v>2.8270042443687561E-4</v>
      </c>
      <c r="I12" s="2">
        <v>0.53070048000000003</v>
      </c>
      <c r="J12">
        <v>177.85382100000001</v>
      </c>
      <c r="K12">
        <f t="shared" si="1"/>
        <v>181.61234742254422</v>
      </c>
      <c r="L12">
        <f t="shared" si="5"/>
        <v>14.126520868962958</v>
      </c>
      <c r="M12" s="20">
        <f t="shared" si="6"/>
        <v>4.4658981621243125E-4</v>
      </c>
      <c r="O12" s="2">
        <v>0.53061970000000003</v>
      </c>
      <c r="P12">
        <v>217.721294</v>
      </c>
      <c r="Q12">
        <f t="shared" si="2"/>
        <v>215.90195308252297</v>
      </c>
      <c r="R12">
        <f t="shared" si="7"/>
        <v>3.31000137400618</v>
      </c>
      <c r="S12" s="20">
        <f t="shared" si="8"/>
        <v>6.982747860146874E-5</v>
      </c>
      <c r="AI12" t="s">
        <v>80</v>
      </c>
      <c r="AJ12">
        <f>0.0524*AK4^4-0.15*AK4^3+0.1659*AK4^2-0.0706*AK4+0.0119</f>
        <v>1.8921093548204017E-3</v>
      </c>
      <c r="AL12" t="s">
        <v>82</v>
      </c>
      <c r="AM12" t="e">
        <f>0.0524*(AK4-AM11)^4-0.15*(AK4-AM11)^3+0.1659*(AK4-AM11)^2-0.0706*(AK4-AM11)+0.0119</f>
        <v>#VALUE!</v>
      </c>
    </row>
    <row r="13" spans="1:42" x14ac:dyDescent="0.25">
      <c r="C13" s="2">
        <v>0.53473711999999995</v>
      </c>
      <c r="D13">
        <v>159.80890299999999</v>
      </c>
      <c r="E13">
        <f t="shared" si="0"/>
        <v>157.11977412339422</v>
      </c>
      <c r="F13">
        <f t="shared" si="3"/>
        <v>7.2314141149949789</v>
      </c>
      <c r="G13" s="20">
        <f t="shared" si="4"/>
        <v>2.8315308125745711E-4</v>
      </c>
      <c r="I13" s="2">
        <v>0.53394841999999998</v>
      </c>
      <c r="J13">
        <v>177.856009</v>
      </c>
      <c r="K13">
        <f t="shared" si="1"/>
        <v>181.6123515006436</v>
      </c>
      <c r="L13">
        <f t="shared" si="5"/>
        <v>14.110108982141398</v>
      </c>
      <c r="M13" s="20">
        <f t="shared" si="6"/>
        <v>4.46060002670053E-4</v>
      </c>
      <c r="O13" s="2">
        <v>0.53386763999999998</v>
      </c>
      <c r="P13">
        <v>217.72348299999999</v>
      </c>
      <c r="Q13">
        <f t="shared" si="2"/>
        <v>215.90196030731971</v>
      </c>
      <c r="R13">
        <f t="shared" si="7"/>
        <v>3.3179449199492019</v>
      </c>
      <c r="S13" s="20">
        <f t="shared" si="8"/>
        <v>6.999364744310475E-5</v>
      </c>
      <c r="U13">
        <v>0.2</v>
      </c>
      <c r="V13" t="s">
        <v>38</v>
      </c>
      <c r="X13">
        <f>SUM(F3:F150)</f>
        <v>649.41732767798339</v>
      </c>
      <c r="AI13" t="s">
        <v>83</v>
      </c>
      <c r="AJ13">
        <f>1/(1+AJ12*AK2)</f>
        <v>0.98687307934824975</v>
      </c>
      <c r="AL13" t="s">
        <v>84</v>
      </c>
      <c r="AM13" t="e">
        <f>1/(1+AM12*AK2)</f>
        <v>#VALUE!</v>
      </c>
    </row>
    <row r="14" spans="1:42" x14ac:dyDescent="0.25">
      <c r="C14" s="2">
        <v>0.53798506000000001</v>
      </c>
      <c r="D14">
        <v>159.811092</v>
      </c>
      <c r="E14">
        <f t="shared" si="0"/>
        <v>157.11977627643699</v>
      </c>
      <c r="F14">
        <f t="shared" si="3"/>
        <v>7.2431803238974775</v>
      </c>
      <c r="G14" s="20">
        <f t="shared" si="4"/>
        <v>2.8360602915423994E-4</v>
      </c>
      <c r="I14" s="2">
        <v>0.53719636000000004</v>
      </c>
      <c r="J14">
        <v>177.85819799999999</v>
      </c>
      <c r="K14">
        <f t="shared" si="1"/>
        <v>181.61235618581674</v>
      </c>
      <c r="L14">
        <f t="shared" si="5"/>
        <v>14.093703684134905</v>
      </c>
      <c r="M14" s="20">
        <f t="shared" si="6"/>
        <v>4.4553041833906394E-4</v>
      </c>
      <c r="O14" s="2">
        <v>0.53711549999999997</v>
      </c>
      <c r="P14">
        <v>217.71222299999999</v>
      </c>
      <c r="Q14">
        <f t="shared" si="2"/>
        <v>215.90196860779261</v>
      </c>
      <c r="R14">
        <f t="shared" si="7"/>
        <v>3.2770209645061232</v>
      </c>
      <c r="S14" s="20">
        <f t="shared" si="8"/>
        <v>6.9137487854952574E-5</v>
      </c>
      <c r="U14">
        <v>0.3</v>
      </c>
      <c r="V14" t="s">
        <v>38</v>
      </c>
      <c r="X14">
        <f>SUM(L3:L150)</f>
        <v>1668.3590172728573</v>
      </c>
    </row>
    <row r="15" spans="1:42" x14ac:dyDescent="0.25">
      <c r="C15" s="2">
        <v>0.54123299999999996</v>
      </c>
      <c r="D15">
        <v>159.81327999999999</v>
      </c>
      <c r="E15">
        <f t="shared" si="0"/>
        <v>157.11977874417198</v>
      </c>
      <c r="F15">
        <f t="shared" si="3"/>
        <v>7.254949015147071</v>
      </c>
      <c r="G15" s="20">
        <f t="shared" si="4"/>
        <v>2.8405905287669719E-4</v>
      </c>
      <c r="I15" s="2">
        <v>0.54044429000000005</v>
      </c>
      <c r="J15">
        <v>177.860387</v>
      </c>
      <c r="K15">
        <f t="shared" si="1"/>
        <v>181.61236155820043</v>
      </c>
      <c r="L15">
        <f t="shared" si="5"/>
        <v>14.077313085383315</v>
      </c>
      <c r="M15" s="20">
        <f t="shared" si="6"/>
        <v>4.4500132460569691E-4</v>
      </c>
      <c r="O15" s="2">
        <v>0.54036318999999999</v>
      </c>
      <c r="P15">
        <v>217.66734299999999</v>
      </c>
      <c r="Q15">
        <f t="shared" si="2"/>
        <v>215.90197812567067</v>
      </c>
      <c r="R15">
        <f t="shared" si="7"/>
        <v>3.1165131395157819</v>
      </c>
      <c r="S15" s="20">
        <f t="shared" si="8"/>
        <v>6.5778264415757186E-5</v>
      </c>
      <c r="U15">
        <v>0.4</v>
      </c>
      <c r="V15" t="s">
        <v>38</v>
      </c>
      <c r="X15">
        <f>SUM(R3:R150)</f>
        <v>321.91493148153177</v>
      </c>
      <c r="AI15" t="s">
        <v>85</v>
      </c>
      <c r="AJ15">
        <f>1/(X5*10^-4*PI()*AK2*AJ13*AJ11)</f>
        <v>0.95359464054033527</v>
      </c>
      <c r="AL15" t="s">
        <v>86</v>
      </c>
      <c r="AM15" t="e">
        <f>1/(X5*10^-4*PI()*AK2*AM13*AJ11)</f>
        <v>#VALUE!</v>
      </c>
    </row>
    <row r="16" spans="1:42" x14ac:dyDescent="0.25">
      <c r="C16" s="2">
        <v>0.54448094000000002</v>
      </c>
      <c r="D16">
        <v>159.81546900000001</v>
      </c>
      <c r="E16">
        <f t="shared" si="0"/>
        <v>157.11978156740622</v>
      </c>
      <c r="F16">
        <f t="shared" si="3"/>
        <v>7.2667307342440779</v>
      </c>
      <c r="G16" s="20">
        <f t="shared" si="4"/>
        <v>2.8451255819966173E-4</v>
      </c>
      <c r="I16" s="2">
        <v>0.54369223</v>
      </c>
      <c r="J16">
        <v>177.86257499999999</v>
      </c>
      <c r="K16">
        <f t="shared" si="1"/>
        <v>181.61236770725486</v>
      </c>
      <c r="L16">
        <f t="shared" si="5"/>
        <v>14.0609453473818</v>
      </c>
      <c r="M16" s="20">
        <f t="shared" si="6"/>
        <v>4.4447298442077727E-4</v>
      </c>
      <c r="O16" s="2">
        <v>0.54361145</v>
      </c>
      <c r="P16">
        <v>217.73004900000001</v>
      </c>
      <c r="Q16">
        <f t="shared" si="2"/>
        <v>215.90198902191671</v>
      </c>
      <c r="R16">
        <f t="shared" si="7"/>
        <v>3.3418032834699258</v>
      </c>
      <c r="S16" s="20">
        <f t="shared" si="8"/>
        <v>7.0492699288178431E-5</v>
      </c>
      <c r="U16" t="s">
        <v>39</v>
      </c>
      <c r="V16" t="s">
        <v>38</v>
      </c>
      <c r="X16">
        <f>SUM(X13:X15)</f>
        <v>2639.6912764323724</v>
      </c>
    </row>
    <row r="17" spans="3:42" x14ac:dyDescent="0.25">
      <c r="C17" s="2">
        <v>0.54772887999999997</v>
      </c>
      <c r="D17">
        <v>159.817657</v>
      </c>
      <c r="E17">
        <f t="shared" si="0"/>
        <v>157.11978479158429</v>
      </c>
      <c r="F17">
        <f t="shared" si="3"/>
        <v>7.2785144529418213</v>
      </c>
      <c r="G17" s="20">
        <f t="shared" si="4"/>
        <v>2.8496612042370253E-4</v>
      </c>
      <c r="I17" s="2">
        <v>0.54694016999999995</v>
      </c>
      <c r="J17">
        <v>177.86476400000001</v>
      </c>
      <c r="K17">
        <f t="shared" si="1"/>
        <v>181.61237473259007</v>
      </c>
      <c r="L17">
        <f t="shared" si="5"/>
        <v>14.044586203024217</v>
      </c>
      <c r="M17" s="20">
        <f t="shared" si="6"/>
        <v>4.4394493674892066E-4</v>
      </c>
      <c r="O17" s="2">
        <v>0.54685932000000004</v>
      </c>
      <c r="P17">
        <v>217.71878899999999</v>
      </c>
      <c r="Q17">
        <f t="shared" si="2"/>
        <v>215.90200147006715</v>
      </c>
      <c r="R17">
        <f t="shared" si="7"/>
        <v>3.3007169289194649</v>
      </c>
      <c r="S17" s="20">
        <f t="shared" si="8"/>
        <v>6.9633217144174321E-5</v>
      </c>
      <c r="V17" s="9" t="s">
        <v>50</v>
      </c>
      <c r="X17">
        <f>X16/3</f>
        <v>879.89709214412414</v>
      </c>
    </row>
    <row r="18" spans="3:42" x14ac:dyDescent="0.25">
      <c r="C18" s="2">
        <v>0.55097680999999998</v>
      </c>
      <c r="D18">
        <v>159.81984600000001</v>
      </c>
      <c r="E18">
        <f t="shared" si="0"/>
        <v>157.11978846723102</v>
      </c>
      <c r="F18">
        <f t="shared" si="3"/>
        <v>7.2903106802625892</v>
      </c>
      <c r="G18" s="20">
        <f t="shared" si="4"/>
        <v>2.8542014385195415E-4</v>
      </c>
      <c r="I18" s="2">
        <v>0.55018811000000001</v>
      </c>
      <c r="J18">
        <v>177.866953</v>
      </c>
      <c r="K18">
        <f t="shared" si="1"/>
        <v>181.61238274503322</v>
      </c>
      <c r="L18">
        <f t="shared" si="5"/>
        <v>14.028243974979615</v>
      </c>
      <c r="M18" s="20">
        <f t="shared" si="6"/>
        <v>4.4341744964304474E-4</v>
      </c>
      <c r="O18" s="2">
        <v>0.55010733000000001</v>
      </c>
      <c r="P18">
        <v>217.73442600000001</v>
      </c>
      <c r="Q18">
        <f t="shared" si="2"/>
        <v>215.90201566849208</v>
      </c>
      <c r="R18">
        <f t="shared" si="7"/>
        <v>3.3577276230170012</v>
      </c>
      <c r="S18" s="20">
        <f t="shared" si="8"/>
        <v>7.0825763014588524E-5</v>
      </c>
    </row>
    <row r="19" spans="3:42" x14ac:dyDescent="0.25">
      <c r="C19" s="2">
        <v>0.55422475000000004</v>
      </c>
      <c r="D19">
        <v>159.822035</v>
      </c>
      <c r="E19">
        <f t="shared" si="0"/>
        <v>157.11979265049058</v>
      </c>
      <c r="F19">
        <f t="shared" si="3"/>
        <v>7.302113715482184</v>
      </c>
      <c r="G19" s="20">
        <f t="shared" si="4"/>
        <v>2.8587440882548365E-4</v>
      </c>
      <c r="I19" s="2">
        <v>0.55343604999999996</v>
      </c>
      <c r="J19">
        <v>177.86914100000001</v>
      </c>
      <c r="K19">
        <f t="shared" si="1"/>
        <v>181.61239186770004</v>
      </c>
      <c r="L19">
        <f t="shared" si="5"/>
        <v>14.011927058537006</v>
      </c>
      <c r="M19" s="20">
        <f t="shared" si="6"/>
        <v>4.4289079340157104E-4</v>
      </c>
      <c r="O19" s="2">
        <v>0.55335519</v>
      </c>
      <c r="P19">
        <v>217.72316599999999</v>
      </c>
      <c r="Q19">
        <f t="shared" si="2"/>
        <v>215.90203183421238</v>
      </c>
      <c r="R19">
        <f t="shared" si="7"/>
        <v>3.3165296497989409</v>
      </c>
      <c r="S19" s="20">
        <f t="shared" si="8"/>
        <v>6.9963995368620325E-5</v>
      </c>
      <c r="AI19" t="s">
        <v>88</v>
      </c>
    </row>
    <row r="20" spans="3:42" x14ac:dyDescent="0.25">
      <c r="C20" s="2">
        <v>0.55747268999999999</v>
      </c>
      <c r="D20">
        <v>159.82422299999999</v>
      </c>
      <c r="E20">
        <f t="shared" si="0"/>
        <v>157.11979740359163</v>
      </c>
      <c r="F20">
        <f t="shared" si="3"/>
        <v>7.3139178065086927</v>
      </c>
      <c r="G20" s="20">
        <f t="shared" si="4"/>
        <v>2.8632869372137887E-4</v>
      </c>
      <c r="I20" s="2">
        <v>0.55668397999999997</v>
      </c>
      <c r="J20">
        <v>177.87133</v>
      </c>
      <c r="K20">
        <f t="shared" si="1"/>
        <v>181.61240223713713</v>
      </c>
      <c r="L20">
        <f t="shared" si="5"/>
        <v>13.995621483478226</v>
      </c>
      <c r="M20" s="20">
        <f t="shared" si="6"/>
        <v>4.4236451643651339E-4</v>
      </c>
      <c r="O20" s="2">
        <v>0.55660266000000003</v>
      </c>
      <c r="P20">
        <v>217.63794100000001</v>
      </c>
      <c r="Q20">
        <f t="shared" si="2"/>
        <v>215.90205020766177</v>
      </c>
      <c r="R20">
        <f t="shared" si="7"/>
        <v>3.0133168429246791</v>
      </c>
      <c r="S20" s="20">
        <f t="shared" si="8"/>
        <v>6.3617351102321828E-5</v>
      </c>
      <c r="U20" t="s">
        <v>128</v>
      </c>
      <c r="V20" t="s">
        <v>94</v>
      </c>
      <c r="X20">
        <f>X16/COUNT(E3:E147,K3:K135,Q3:Q108)</f>
        <v>6.8741960323759699</v>
      </c>
      <c r="AI20" t="s">
        <v>90</v>
      </c>
      <c r="AJ20">
        <f>1/(AJ13*AJ11)</f>
        <v>1.0316519663310768</v>
      </c>
      <c r="AL20" t="s">
        <v>91</v>
      </c>
      <c r="AM20" t="e">
        <f>1/(AM13*AJ11)</f>
        <v>#VALUE!</v>
      </c>
    </row>
    <row r="21" spans="3:42" x14ac:dyDescent="0.25">
      <c r="C21" s="2">
        <v>0.56072063000000005</v>
      </c>
      <c r="D21">
        <v>159.826412</v>
      </c>
      <c r="E21">
        <f t="shared" si="0"/>
        <v>157.11980279546674</v>
      </c>
      <c r="F21">
        <f t="shared" si="3"/>
        <v>7.3257333860641953</v>
      </c>
      <c r="G21" s="20">
        <f t="shared" si="4"/>
        <v>2.8678339979125417E-4</v>
      </c>
      <c r="I21" s="2">
        <v>0.55993192000000003</v>
      </c>
      <c r="J21">
        <v>177.87351799999999</v>
      </c>
      <c r="K21">
        <f t="shared" si="1"/>
        <v>181.61241400472463</v>
      </c>
      <c r="L21">
        <f t="shared" si="5"/>
        <v>13.979343334145854</v>
      </c>
      <c r="M21" s="20">
        <f t="shared" si="6"/>
        <v>4.4183913704488084E-4</v>
      </c>
      <c r="O21" s="2">
        <v>0.55985074000000001</v>
      </c>
      <c r="P21">
        <v>217.66702599999999</v>
      </c>
      <c r="Q21">
        <f t="shared" si="2"/>
        <v>215.90207106303396</v>
      </c>
      <c r="R21">
        <f t="shared" si="7"/>
        <v>3.1150659295207803</v>
      </c>
      <c r="S21" s="20">
        <f t="shared" si="8"/>
        <v>6.5747910577007655E-5</v>
      </c>
      <c r="U21" t="s">
        <v>129</v>
      </c>
      <c r="W21" t="s">
        <v>95</v>
      </c>
      <c r="X21">
        <f>SQRT(X20)</f>
        <v>2.6218688053325572</v>
      </c>
      <c r="AI21" t="s">
        <v>89</v>
      </c>
      <c r="AJ21">
        <f>(X5*10^-4*PI()*AK2-AJ20)/(X6*10^-4*PI()*AK2)</f>
        <v>0.16529071263096584</v>
      </c>
      <c r="AL21" t="s">
        <v>92</v>
      </c>
      <c r="AM21" t="e">
        <f>(X5*10^-4*PI()*AK2-AM20)/(X6*10^-4*PI()*AK2)</f>
        <v>#VALUE!</v>
      </c>
      <c r="AP21" t="s">
        <v>93</v>
      </c>
    </row>
    <row r="22" spans="3:42" x14ac:dyDescent="0.25">
      <c r="C22" s="2">
        <v>0.56396857</v>
      </c>
      <c r="D22">
        <v>159.82860099999999</v>
      </c>
      <c r="E22">
        <f t="shared" si="0"/>
        <v>157.11980890236327</v>
      </c>
      <c r="F22">
        <f t="shared" si="3"/>
        <v>7.3375546282191264</v>
      </c>
      <c r="G22" s="20">
        <f t="shared" si="4"/>
        <v>2.8723830251336829E-4</v>
      </c>
      <c r="I22" s="2">
        <v>0.56317985999999998</v>
      </c>
      <c r="J22">
        <v>177.87570700000001</v>
      </c>
      <c r="K22">
        <f t="shared" si="1"/>
        <v>181.61242733785818</v>
      </c>
      <c r="L22">
        <f t="shared" si="5"/>
        <v>13.963078883362902</v>
      </c>
      <c r="M22" s="20">
        <f t="shared" si="6"/>
        <v>4.4131421136091157E-4</v>
      </c>
      <c r="O22" s="2">
        <v>0.56309867999999996</v>
      </c>
      <c r="P22">
        <v>217.66921500000001</v>
      </c>
      <c r="Q22">
        <f t="shared" si="2"/>
        <v>215.90209469294658</v>
      </c>
      <c r="R22">
        <f t="shared" si="7"/>
        <v>3.122714179600615</v>
      </c>
      <c r="S22" s="20">
        <f t="shared" si="8"/>
        <v>6.5908012172758969E-5</v>
      </c>
      <c r="U22" t="s">
        <v>130</v>
      </c>
      <c r="X22">
        <f>SQRT(SUM(G3:G147,M3:M135,S3:S108)/COUNT(G3:G147,M3:M135,S3:S108))</f>
        <v>1.4534110348419402E-2</v>
      </c>
    </row>
    <row r="23" spans="3:42" x14ac:dyDescent="0.25">
      <c r="C23" s="2">
        <v>0.56721650000000001</v>
      </c>
      <c r="D23">
        <v>159.83078900000001</v>
      </c>
      <c r="E23">
        <f t="shared" si="0"/>
        <v>157.11981580849135</v>
      </c>
      <c r="F23">
        <f t="shared" si="3"/>
        <v>7.3493756450786334</v>
      </c>
      <c r="G23" s="20">
        <f t="shared" si="4"/>
        <v>2.8769317498788567E-4</v>
      </c>
      <c r="I23" s="2">
        <v>0.56642780000000004</v>
      </c>
      <c r="J23">
        <v>177.87789599999999</v>
      </c>
      <c r="K23">
        <f t="shared" si="1"/>
        <v>181.61244242155357</v>
      </c>
      <c r="L23">
        <f t="shared" si="5"/>
        <v>13.946836974738606</v>
      </c>
      <c r="M23" s="20">
        <f t="shared" si="6"/>
        <v>4.4079002382762156E-4</v>
      </c>
      <c r="O23" s="2">
        <v>0.56634647000000005</v>
      </c>
      <c r="P23">
        <v>217.644507</v>
      </c>
      <c r="Q23">
        <f t="shared" si="2"/>
        <v>215.90212142503299</v>
      </c>
      <c r="R23">
        <f t="shared" si="7"/>
        <v>3.0359074918531417</v>
      </c>
      <c r="S23" s="20">
        <f t="shared" si="8"/>
        <v>6.409041923249623E-5</v>
      </c>
    </row>
    <row r="24" spans="3:42" x14ac:dyDescent="0.25">
      <c r="C24" s="2">
        <v>0.57046443999999996</v>
      </c>
      <c r="D24">
        <v>159.832978</v>
      </c>
      <c r="E24">
        <f t="shared" si="0"/>
        <v>157.11982360683365</v>
      </c>
      <c r="F24">
        <f t="shared" si="3"/>
        <v>7.3612067611578578</v>
      </c>
      <c r="G24" s="20">
        <f t="shared" si="4"/>
        <v>2.881484141674698E-4</v>
      </c>
      <c r="I24" s="2">
        <v>0.56967573999999999</v>
      </c>
      <c r="J24">
        <v>177.88008400000001</v>
      </c>
      <c r="K24">
        <f t="shared" si="1"/>
        <v>181.61245946001296</v>
      </c>
      <c r="L24">
        <f t="shared" si="5"/>
        <v>13.930626574506851</v>
      </c>
      <c r="M24" s="20">
        <f t="shared" si="6"/>
        <v>4.4026686271214183E-4</v>
      </c>
      <c r="O24" s="2">
        <v>0.56959488000000003</v>
      </c>
      <c r="P24">
        <v>217.734397</v>
      </c>
      <c r="Q24">
        <f t="shared" si="2"/>
        <v>215.90215162852445</v>
      </c>
      <c r="R24">
        <f t="shared" si="7"/>
        <v>3.3571231012935803</v>
      </c>
      <c r="S24" s="20">
        <f t="shared" si="8"/>
        <v>7.0813030482404349E-5</v>
      </c>
    </row>
    <row r="25" spans="3:42" x14ac:dyDescent="0.25">
      <c r="C25" s="2">
        <v>0.57371238000000002</v>
      </c>
      <c r="D25">
        <v>159.83516700000001</v>
      </c>
      <c r="E25">
        <f t="shared" si="0"/>
        <v>157.119832399796</v>
      </c>
      <c r="F25">
        <f t="shared" si="3"/>
        <v>7.373041991065107</v>
      </c>
      <c r="G25" s="20">
        <f t="shared" si="4"/>
        <v>2.8860378932866798E-4</v>
      </c>
      <c r="I25" s="2">
        <v>0.57292367</v>
      </c>
      <c r="J25">
        <v>177.882273</v>
      </c>
      <c r="K25">
        <f t="shared" si="1"/>
        <v>181.61247867828121</v>
      </c>
      <c r="L25">
        <f t="shared" si="5"/>
        <v>13.914434402281373</v>
      </c>
      <c r="M25" s="20">
        <f t="shared" si="6"/>
        <v>4.3974429832710808E-4</v>
      </c>
      <c r="O25" s="2">
        <v>0.57284246000000005</v>
      </c>
      <c r="P25">
        <v>217.66905600000001</v>
      </c>
      <c r="Q25">
        <f t="shared" si="2"/>
        <v>215.90218568878757</v>
      </c>
      <c r="R25">
        <f t="shared" si="7"/>
        <v>3.1218306966439564</v>
      </c>
      <c r="S25" s="20">
        <f t="shared" si="8"/>
        <v>6.5889461639592227E-5</v>
      </c>
    </row>
    <row r="26" spans="3:42" x14ac:dyDescent="0.25">
      <c r="C26" s="2">
        <v>0.57696031999999997</v>
      </c>
      <c r="D26">
        <v>159.837355</v>
      </c>
      <c r="E26">
        <f t="shared" si="0"/>
        <v>157.11984230012612</v>
      </c>
      <c r="F26">
        <f t="shared" si="3"/>
        <v>7.384875273975819</v>
      </c>
      <c r="G26" s="20">
        <f t="shared" si="4"/>
        <v>2.8905906684368834E-4</v>
      </c>
      <c r="I26" s="2">
        <v>0.57617160999999995</v>
      </c>
      <c r="J26">
        <v>177.88446200000001</v>
      </c>
      <c r="K26">
        <f t="shared" si="1"/>
        <v>181.61250032433844</v>
      </c>
      <c r="L26">
        <f t="shared" si="5"/>
        <v>13.898269747736073</v>
      </c>
      <c r="M26" s="20">
        <f t="shared" si="6"/>
        <v>4.392226291632977E-4</v>
      </c>
      <c r="O26" s="2">
        <v>0.57609043000000004</v>
      </c>
      <c r="P26">
        <v>217.67796899999999</v>
      </c>
      <c r="Q26">
        <f t="shared" si="2"/>
        <v>215.90222405741179</v>
      </c>
      <c r="R26">
        <f t="shared" si="7"/>
        <v>3.1532701011275854</v>
      </c>
      <c r="S26" s="20">
        <f t="shared" si="8"/>
        <v>6.6547572724673647E-5</v>
      </c>
    </row>
    <row r="27" spans="3:42" x14ac:dyDescent="0.25">
      <c r="C27" s="2">
        <v>0.58020824999999998</v>
      </c>
      <c r="D27">
        <v>159.83954399999999</v>
      </c>
      <c r="E27">
        <f t="shared" si="0"/>
        <v>157.1198534317565</v>
      </c>
      <c r="F27">
        <f t="shared" si="3"/>
        <v>7.3967167869926147</v>
      </c>
      <c r="G27" s="20">
        <f t="shared" si="4"/>
        <v>2.8951463783377944E-4</v>
      </c>
      <c r="I27" s="2">
        <v>0.57941955000000001</v>
      </c>
      <c r="J27">
        <v>177.88665</v>
      </c>
      <c r="K27">
        <f t="shared" si="1"/>
        <v>181.61252467073385</v>
      </c>
      <c r="L27">
        <f t="shared" si="5"/>
        <v>13.882142062016035</v>
      </c>
      <c r="M27" s="20">
        <f t="shared" si="6"/>
        <v>4.3870215876166946E-4</v>
      </c>
      <c r="O27" s="2">
        <v>0.57933836999999999</v>
      </c>
      <c r="P27">
        <v>217.68015800000001</v>
      </c>
      <c r="Q27">
        <f t="shared" si="2"/>
        <v>215.90226721362455</v>
      </c>
      <c r="R27">
        <f t="shared" si="7"/>
        <v>3.16089564827872</v>
      </c>
      <c r="S27" s="20">
        <f t="shared" si="8"/>
        <v>6.6707162954747105E-5</v>
      </c>
    </row>
    <row r="28" spans="3:42" x14ac:dyDescent="0.25">
      <c r="C28" s="2">
        <v>0.58345619000000004</v>
      </c>
      <c r="D28">
        <v>159.84173200000001</v>
      </c>
      <c r="E28">
        <f t="shared" si="0"/>
        <v>157.11986593091032</v>
      </c>
      <c r="F28">
        <f t="shared" si="3"/>
        <v>7.4085548980617366</v>
      </c>
      <c r="G28" s="20">
        <f t="shared" si="4"/>
        <v>2.8997005423615318E-4</v>
      </c>
      <c r="I28" s="2">
        <v>0.58266748999999995</v>
      </c>
      <c r="J28">
        <v>177.88883899999999</v>
      </c>
      <c r="K28">
        <f t="shared" si="1"/>
        <v>181.61255201695002</v>
      </c>
      <c r="L28">
        <f t="shared" si="5"/>
        <v>13.866038632603086</v>
      </c>
      <c r="M28" s="20">
        <f t="shared" si="6"/>
        <v>4.3818247543397118E-4</v>
      </c>
      <c r="O28" s="2">
        <v>0.58258620000000005</v>
      </c>
      <c r="P28">
        <v>217.66217399999999</v>
      </c>
      <c r="Q28">
        <f t="shared" si="2"/>
        <v>215.90231568719213</v>
      </c>
      <c r="R28">
        <f t="shared" si="7"/>
        <v>3.0971012811589431</v>
      </c>
      <c r="S28" s="20">
        <f t="shared" si="8"/>
        <v>6.5371655401160096E-5</v>
      </c>
    </row>
    <row r="29" spans="3:42" x14ac:dyDescent="0.25">
      <c r="C29" s="2">
        <v>0.58670412999999999</v>
      </c>
      <c r="D29">
        <v>159.84392099999999</v>
      </c>
      <c r="E29">
        <f t="shared" si="0"/>
        <v>157.11987994693229</v>
      </c>
      <c r="F29">
        <f t="shared" si="3"/>
        <v>7.4203996587982282</v>
      </c>
      <c r="G29" s="20">
        <f t="shared" si="4"/>
        <v>2.9042570222088802E-4</v>
      </c>
      <c r="I29" s="2">
        <v>0.58591543000000001</v>
      </c>
      <c r="J29">
        <v>177.89102800000001</v>
      </c>
      <c r="K29">
        <f t="shared" si="1"/>
        <v>181.6125826916379</v>
      </c>
      <c r="L29">
        <f t="shared" si="5"/>
        <v>13.849969322851999</v>
      </c>
      <c r="M29" s="20">
        <f t="shared" si="6"/>
        <v>4.3766389574596717E-4</v>
      </c>
      <c r="O29" s="2">
        <v>0.58583463999999996</v>
      </c>
      <c r="P29">
        <v>217.758501</v>
      </c>
      <c r="Q29">
        <f t="shared" si="2"/>
        <v>215.90237007315841</v>
      </c>
      <c r="R29">
        <f t="shared" si="7"/>
        <v>3.4452220175778083</v>
      </c>
      <c r="S29" s="20">
        <f t="shared" si="8"/>
        <v>7.2655245980727393E-5</v>
      </c>
    </row>
    <row r="30" spans="3:42" x14ac:dyDescent="0.25">
      <c r="C30" s="2">
        <v>0.58995173999999995</v>
      </c>
      <c r="D30">
        <v>159.78559200000001</v>
      </c>
      <c r="E30">
        <f t="shared" si="0"/>
        <v>157.11989564184546</v>
      </c>
      <c r="F30">
        <f t="shared" si="3"/>
        <v>7.1059370738784216</v>
      </c>
      <c r="G30" s="20">
        <f t="shared" si="4"/>
        <v>2.7832109552583978E-4</v>
      </c>
      <c r="I30" s="2">
        <v>0.58916336000000002</v>
      </c>
      <c r="J30">
        <v>177.893216</v>
      </c>
      <c r="K30">
        <f t="shared" si="1"/>
        <v>181.61261705496162</v>
      </c>
      <c r="L30">
        <f t="shared" si="5"/>
        <v>13.83394420764963</v>
      </c>
      <c r="M30" s="20">
        <f t="shared" si="6"/>
        <v>4.3714674289348584E-4</v>
      </c>
      <c r="O30" s="2">
        <v>0.58908229000000001</v>
      </c>
      <c r="P30">
        <v>217.706896</v>
      </c>
      <c r="Q30">
        <f t="shared" si="2"/>
        <v>215.90243098659533</v>
      </c>
      <c r="R30">
        <f t="shared" si="7"/>
        <v>3.2560939846015025</v>
      </c>
      <c r="S30" s="20">
        <f t="shared" si="8"/>
        <v>6.8699339301074041E-5</v>
      </c>
    </row>
    <row r="31" spans="3:42" x14ac:dyDescent="0.25">
      <c r="C31" s="2">
        <v>0.59319960999999999</v>
      </c>
      <c r="D31">
        <v>159.77433199999999</v>
      </c>
      <c r="E31">
        <f t="shared" si="0"/>
        <v>157.11991319765426</v>
      </c>
      <c r="F31">
        <f t="shared" si="3"/>
        <v>7.0459391782465444</v>
      </c>
      <c r="G31" s="20">
        <f t="shared" si="4"/>
        <v>2.7601003298540811E-4</v>
      </c>
      <c r="I31" s="2">
        <v>0.59241129999999997</v>
      </c>
      <c r="J31">
        <v>177.89540500000001</v>
      </c>
      <c r="K31">
        <f t="shared" si="1"/>
        <v>181.61265550166419</v>
      </c>
      <c r="L31">
        <f t="shared" si="5"/>
        <v>13.817951292122613</v>
      </c>
      <c r="M31" s="20">
        <f t="shared" si="6"/>
        <v>4.3663062791318068E-4</v>
      </c>
      <c r="O31" s="2">
        <v>0.59233011999999996</v>
      </c>
      <c r="P31">
        <v>217.68891199999999</v>
      </c>
      <c r="Q31">
        <f t="shared" si="2"/>
        <v>215.90249914360516</v>
      </c>
      <c r="R31">
        <f t="shared" si="7"/>
        <v>3.1912708934927454</v>
      </c>
      <c r="S31" s="20">
        <f t="shared" si="8"/>
        <v>6.7342782005335981E-5</v>
      </c>
    </row>
    <row r="32" spans="3:42" x14ac:dyDescent="0.25">
      <c r="C32" s="2">
        <v>0.59644755000000005</v>
      </c>
      <c r="D32">
        <v>159.776521</v>
      </c>
      <c r="E32">
        <f t="shared" si="0"/>
        <v>157.11993280962838</v>
      </c>
      <c r="F32">
        <f t="shared" si="3"/>
        <v>7.0574608132219678</v>
      </c>
      <c r="G32" s="20">
        <f t="shared" si="4"/>
        <v>2.7645379390227684E-4</v>
      </c>
      <c r="I32" s="2">
        <v>0.59565924000000003</v>
      </c>
      <c r="J32">
        <v>177.897593</v>
      </c>
      <c r="K32">
        <f t="shared" si="1"/>
        <v>181.61269846325197</v>
      </c>
      <c r="L32">
        <f t="shared" si="5"/>
        <v>13.802008603084658</v>
      </c>
      <c r="M32" s="20">
        <f t="shared" si="6"/>
        <v>4.3611613016371613E-4</v>
      </c>
      <c r="O32" s="2">
        <v>0.59557842000000005</v>
      </c>
      <c r="P32">
        <v>217.758343</v>
      </c>
      <c r="Q32">
        <f t="shared" si="2"/>
        <v>215.90257531815192</v>
      </c>
      <c r="R32">
        <f t="shared" si="7"/>
        <v>3.4438736889917916</v>
      </c>
      <c r="S32" s="20">
        <f t="shared" si="8"/>
        <v>7.262691687907175E-5</v>
      </c>
    </row>
    <row r="33" spans="3:19" x14ac:dyDescent="0.25">
      <c r="C33" s="2">
        <v>0.59969581000000005</v>
      </c>
      <c r="D33">
        <v>159.83922699999999</v>
      </c>
      <c r="E33">
        <f t="shared" si="0"/>
        <v>157.11995469386363</v>
      </c>
      <c r="F33">
        <f t="shared" si="3"/>
        <v>7.3944418749201626</v>
      </c>
      <c r="G33" s="20">
        <f t="shared" si="4"/>
        <v>2.8942674358205781E-4</v>
      </c>
      <c r="I33" s="2">
        <v>0.59890717999999998</v>
      </c>
      <c r="J33">
        <v>177.89978199999999</v>
      </c>
      <c r="K33">
        <f t="shared" si="1"/>
        <v>181.61274641141875</v>
      </c>
      <c r="L33">
        <f t="shared" si="5"/>
        <v>13.78610472046231</v>
      </c>
      <c r="M33" s="20">
        <f t="shared" si="6"/>
        <v>4.3560287887187853E-4</v>
      </c>
      <c r="O33" s="2">
        <v>0.59882639999999998</v>
      </c>
      <c r="P33">
        <v>217.767256</v>
      </c>
      <c r="Q33">
        <f t="shared" si="2"/>
        <v>215.90266032907329</v>
      </c>
      <c r="R33">
        <f t="shared" si="7"/>
        <v>3.4767170160386582</v>
      </c>
      <c r="S33" s="20">
        <f t="shared" si="8"/>
        <v>7.3313539212158655E-5</v>
      </c>
    </row>
    <row r="34" spans="3:19" x14ac:dyDescent="0.25">
      <c r="C34" s="2">
        <v>0.60294342000000001</v>
      </c>
      <c r="D34">
        <v>159.78089800000001</v>
      </c>
      <c r="E34">
        <f t="shared" si="0"/>
        <v>157.11997907724384</v>
      </c>
      <c r="F34">
        <f t="shared" si="3"/>
        <v>7.0804895134818411</v>
      </c>
      <c r="G34" s="20">
        <f t="shared" si="4"/>
        <v>2.7734067525287965E-4</v>
      </c>
      <c r="I34" s="2">
        <v>0.60215512000000004</v>
      </c>
      <c r="J34">
        <v>177.901971</v>
      </c>
      <c r="K34">
        <f t="shared" si="1"/>
        <v>181.61279986116719</v>
      </c>
      <c r="L34">
        <f t="shared" si="5"/>
        <v>13.770250836871361</v>
      </c>
      <c r="M34" s="20">
        <f t="shared" si="6"/>
        <v>4.3509123250167728E-4</v>
      </c>
      <c r="O34" s="2">
        <v>0.60207385999999996</v>
      </c>
      <c r="P34">
        <v>217.68203</v>
      </c>
      <c r="Q34">
        <f t="shared" si="2"/>
        <v>215.90275508106686</v>
      </c>
      <c r="R34">
        <f t="shared" si="7"/>
        <v>3.1658192371445328</v>
      </c>
      <c r="S34" s="20">
        <f t="shared" si="8"/>
        <v>6.6809920678842386E-5</v>
      </c>
    </row>
    <row r="35" spans="3:19" x14ac:dyDescent="0.25">
      <c r="C35" s="2">
        <v>0.60619129000000005</v>
      </c>
      <c r="D35">
        <v>159.76963900000001</v>
      </c>
      <c r="E35">
        <f t="shared" ref="E35:E66" si="9">IF(C35&lt;F$1,$X$6+D$1^2*$X$5/((-$X$7*(C35/E$1-1)^$X$8+1)),$X$6+20*10^4*(C35-F$1)^4+D$1^2*$X$5/((-$X$7*(C35/E$1-1)^$X$8+1)))</f>
        <v>157.1200062210803</v>
      </c>
      <c r="F35">
        <f t="shared" si="3"/>
        <v>7.0205538631257829</v>
      </c>
      <c r="G35" s="20">
        <f t="shared" si="4"/>
        <v>2.7503177259260075E-4</v>
      </c>
      <c r="I35" s="2">
        <v>0.60540305000000005</v>
      </c>
      <c r="J35">
        <v>177.90415899999999</v>
      </c>
      <c r="K35">
        <f t="shared" ref="K35:K66" si="10">IF(I35&lt;L$1,$X$6+J$1^2*$X$5/((-$X$7*(I35/K$1-1)^$X$8+1)),$X$6+20*10^4*(I35-L$1)^4+J$1^2*$X$5/((-$X$7*(I35/K$1-1)^$X$8+1)))</f>
        <v>181.61285937405657</v>
      </c>
      <c r="L35">
        <f t="shared" si="5"/>
        <v>13.754458464527389</v>
      </c>
      <c r="M35" s="20">
        <f t="shared" si="6"/>
        <v>4.3458155955701549E-4</v>
      </c>
      <c r="O35" s="2">
        <v>0.60532202000000002</v>
      </c>
      <c r="P35">
        <v>217.72456399999999</v>
      </c>
      <c r="Q35">
        <f t="shared" ref="Q35:Q66" si="11">IF(O35&lt;R$1,$X$6+P$1^2*$X$5/((-$X$7*(O35/Q$1-1)^$X$8+1)),$X$6+20*10^4*(O35-R$1)^4+P$1^2*$X$5/((-$X$7*(O35/Q$1-1)^$X$8+1)))</f>
        <v>215.90286060706634</v>
      </c>
      <c r="R35">
        <f t="shared" si="7"/>
        <v>3.3186032518259445</v>
      </c>
      <c r="S35" s="20">
        <f t="shared" si="8"/>
        <v>7.0006840099864573E-5</v>
      </c>
    </row>
    <row r="36" spans="3:19" x14ac:dyDescent="0.25">
      <c r="C36" s="2">
        <v>0.60943890000000001</v>
      </c>
      <c r="D36">
        <v>159.71131</v>
      </c>
      <c r="E36">
        <f t="shared" si="9"/>
        <v>157.12003639873589</v>
      </c>
      <c r="F36">
        <f t="shared" si="3"/>
        <v>6.7146988766082503</v>
      </c>
      <c r="G36" s="20">
        <f t="shared" si="4"/>
        <v>2.6324200956844983E-4</v>
      </c>
      <c r="I36" s="2">
        <v>0.60865099</v>
      </c>
      <c r="J36">
        <v>177.90634800000001</v>
      </c>
      <c r="K36">
        <f t="shared" si="10"/>
        <v>181.61292556262669</v>
      </c>
      <c r="L36">
        <f t="shared" si="5"/>
        <v>13.738717227767518</v>
      </c>
      <c r="M36" s="20">
        <f t="shared" si="6"/>
        <v>4.3407352229799835E-4</v>
      </c>
      <c r="O36" s="2">
        <v>0.60857021</v>
      </c>
      <c r="P36">
        <v>217.773822</v>
      </c>
      <c r="Q36">
        <f t="shared" si="11"/>
        <v>215.90297797508492</v>
      </c>
      <c r="R36">
        <f t="shared" si="7"/>
        <v>3.500057365560429</v>
      </c>
      <c r="S36" s="20">
        <f t="shared" si="8"/>
        <v>7.3801266714344533E-5</v>
      </c>
    </row>
    <row r="37" spans="3:19" x14ac:dyDescent="0.25">
      <c r="C37" s="2">
        <v>0.61268683999999995</v>
      </c>
      <c r="D37">
        <v>159.71349799999999</v>
      </c>
      <c r="E37">
        <f t="shared" si="9"/>
        <v>157.12006991812774</v>
      </c>
      <c r="F37">
        <f t="shared" si="3"/>
        <v>6.7258692158435629</v>
      </c>
      <c r="G37" s="20">
        <f t="shared" si="4"/>
        <v>2.6367270527588691E-4</v>
      </c>
      <c r="I37" s="2">
        <v>0.61189892999999995</v>
      </c>
      <c r="J37">
        <v>177.908537</v>
      </c>
      <c r="K37">
        <f t="shared" si="10"/>
        <v>181.61299909321883</v>
      </c>
      <c r="L37">
        <f t="shared" si="5"/>
        <v>13.723039400095285</v>
      </c>
      <c r="M37" s="20">
        <f t="shared" si="6"/>
        <v>4.3356751326602093E-4</v>
      </c>
      <c r="O37" s="2">
        <v>0.61181770999999996</v>
      </c>
      <c r="P37">
        <v>217.69532000000001</v>
      </c>
      <c r="Q37">
        <f t="shared" si="11"/>
        <v>215.90310833772241</v>
      </c>
      <c r="R37">
        <f t="shared" si="7"/>
        <v>3.2120226424038187</v>
      </c>
      <c r="S37" s="20">
        <f t="shared" si="8"/>
        <v>6.7776698929342255E-5</v>
      </c>
    </row>
    <row r="38" spans="3:19" x14ac:dyDescent="0.25">
      <c r="C38" s="2">
        <v>0.61593478000000002</v>
      </c>
      <c r="D38">
        <v>159.715687</v>
      </c>
      <c r="E38">
        <f t="shared" si="9"/>
        <v>157.12010710518658</v>
      </c>
      <c r="F38">
        <f t="shared" si="3"/>
        <v>6.7370349903596747</v>
      </c>
      <c r="G38" s="20">
        <f t="shared" si="4"/>
        <v>2.6410319503178447E-4</v>
      </c>
      <c r="I38" s="2">
        <v>0.61514687000000001</v>
      </c>
      <c r="J38">
        <v>177.91072500000001</v>
      </c>
      <c r="K38">
        <f t="shared" si="10"/>
        <v>181.61308069086377</v>
      </c>
      <c r="L38">
        <f t="shared" si="5"/>
        <v>13.707437661671229</v>
      </c>
      <c r="M38" s="20">
        <f t="shared" si="6"/>
        <v>4.3306393778894581E-4</v>
      </c>
      <c r="O38" s="2">
        <v>0.61506569</v>
      </c>
      <c r="P38">
        <v>217.70423299999999</v>
      </c>
      <c r="Q38">
        <f t="shared" si="11"/>
        <v>215.90325302685278</v>
      </c>
      <c r="R38">
        <f t="shared" si="7"/>
        <v>3.243528863677315</v>
      </c>
      <c r="S38" s="20">
        <f t="shared" si="8"/>
        <v>6.8435905837682768E-5</v>
      </c>
    </row>
    <row r="39" spans="3:19" x14ac:dyDescent="0.25">
      <c r="C39" s="2">
        <v>0.61918271000000003</v>
      </c>
      <c r="D39">
        <v>159.71787499999999</v>
      </c>
      <c r="E39">
        <f t="shared" si="9"/>
        <v>157.12014831709968</v>
      </c>
      <c r="F39">
        <f t="shared" si="3"/>
        <v>6.748183919052277</v>
      </c>
      <c r="G39" s="20">
        <f t="shared" si="4"/>
        <v>2.6453300403438194E-4</v>
      </c>
      <c r="I39" s="2">
        <v>0.61839440999999995</v>
      </c>
      <c r="J39">
        <v>177.83894799999999</v>
      </c>
      <c r="K39">
        <f t="shared" si="10"/>
        <v>181.61317113183702</v>
      </c>
      <c r="L39">
        <f t="shared" si="5"/>
        <v>14.244760248893741</v>
      </c>
      <c r="M39" s="20">
        <f t="shared" si="6"/>
        <v>4.5040311226792905E-4</v>
      </c>
      <c r="O39" s="2">
        <v>0.61831362999999995</v>
      </c>
      <c r="P39">
        <v>217.706422</v>
      </c>
      <c r="Q39">
        <f t="shared" si="11"/>
        <v>215.90341342015461</v>
      </c>
      <c r="R39">
        <f t="shared" si="7"/>
        <v>3.2508399389961142</v>
      </c>
      <c r="S39" s="20">
        <f t="shared" si="8"/>
        <v>6.8588784454632953E-5</v>
      </c>
    </row>
    <row r="40" spans="3:19" x14ac:dyDescent="0.25">
      <c r="C40" s="2">
        <v>0.62243064999999997</v>
      </c>
      <c r="D40">
        <v>159.72006400000001</v>
      </c>
      <c r="E40">
        <f t="shared" si="9"/>
        <v>157.12019394205953</v>
      </c>
      <c r="F40">
        <f t="shared" si="3"/>
        <v>6.7593243181754259</v>
      </c>
      <c r="G40" s="20">
        <f t="shared" si="4"/>
        <v>2.6496245171315889E-4</v>
      </c>
      <c r="I40" s="2">
        <v>0.62164235000000001</v>
      </c>
      <c r="J40">
        <v>177.841137</v>
      </c>
      <c r="K40">
        <f t="shared" si="10"/>
        <v>181.61327129401965</v>
      </c>
      <c r="L40">
        <f t="shared" si="5"/>
        <v>14.22899713211913</v>
      </c>
      <c r="M40" s="20">
        <f t="shared" si="6"/>
        <v>4.4989362499960907E-4</v>
      </c>
      <c r="O40" s="2">
        <v>0.62156155999999996</v>
      </c>
      <c r="P40">
        <v>217.70860999999999</v>
      </c>
      <c r="Q40">
        <f t="shared" si="11"/>
        <v>215.90359103686274</v>
      </c>
      <c r="R40">
        <f t="shared" si="7"/>
        <v>3.2580934572851001</v>
      </c>
      <c r="S40" s="20">
        <f t="shared" si="8"/>
        <v>6.8740443181477203E-5</v>
      </c>
    </row>
    <row r="41" spans="3:19" x14ac:dyDescent="0.25">
      <c r="C41" s="2">
        <v>0.62567859000000003</v>
      </c>
      <c r="D41">
        <v>159.72225299999999</v>
      </c>
      <c r="E41">
        <f t="shared" si="9"/>
        <v>157.12024440077693</v>
      </c>
      <c r="F41">
        <f t="shared" si="3"/>
        <v>6.7704487504307975</v>
      </c>
      <c r="G41" s="20">
        <f t="shared" si="4"/>
        <v>2.6539124987350272E-4</v>
      </c>
      <c r="I41" s="2">
        <v>0.62489028000000002</v>
      </c>
      <c r="J41">
        <v>177.84332499999999</v>
      </c>
      <c r="K41">
        <f t="shared" si="10"/>
        <v>181.6133820948973</v>
      </c>
      <c r="L41">
        <f t="shared" si="5"/>
        <v>14.213330498785551</v>
      </c>
      <c r="M41" s="20">
        <f t="shared" si="6"/>
        <v>4.4938721827911281E-4</v>
      </c>
      <c r="O41" s="2">
        <v>0.62480950000000002</v>
      </c>
      <c r="P41">
        <v>217.71079900000001</v>
      </c>
      <c r="Q41">
        <f t="shared" si="11"/>
        <v>215.90378752526465</v>
      </c>
      <c r="R41">
        <f t="shared" si="7"/>
        <v>3.2652904698252656</v>
      </c>
      <c r="S41" s="20">
        <f t="shared" si="8"/>
        <v>6.8890903010012075E-5</v>
      </c>
    </row>
    <row r="42" spans="3:19" x14ac:dyDescent="0.25">
      <c r="C42" s="2">
        <v>0.62892634999999997</v>
      </c>
      <c r="D42">
        <v>159.69082</v>
      </c>
      <c r="E42">
        <f t="shared" si="9"/>
        <v>157.12030014614569</v>
      </c>
      <c r="F42">
        <f t="shared" si="3"/>
        <v>6.6075723190591695</v>
      </c>
      <c r="G42" s="20">
        <f t="shared" si="4"/>
        <v>2.5910871659480951E-4</v>
      </c>
      <c r="I42" s="2">
        <v>0.62813821999999997</v>
      </c>
      <c r="J42">
        <v>177.84551400000001</v>
      </c>
      <c r="K42">
        <f t="shared" si="10"/>
        <v>181.61350454166327</v>
      </c>
      <c r="L42">
        <f t="shared" si="5"/>
        <v>14.197752722063836</v>
      </c>
      <c r="M42" s="20">
        <f t="shared" si="6"/>
        <v>4.4888364063271394E-4</v>
      </c>
      <c r="O42" s="2">
        <v>0.62805743999999997</v>
      </c>
      <c r="P42">
        <v>217.712987</v>
      </c>
      <c r="Q42">
        <f t="shared" si="11"/>
        <v>215.90400467062523</v>
      </c>
      <c r="R42">
        <f t="shared" si="7"/>
        <v>3.2724170679901738</v>
      </c>
      <c r="S42" s="20">
        <f t="shared" si="8"/>
        <v>6.9039871839297439E-5</v>
      </c>
    </row>
    <row r="43" spans="3:19" x14ac:dyDescent="0.25">
      <c r="C43" s="2">
        <v>0.63217407000000003</v>
      </c>
      <c r="D43">
        <v>159.65266399999999</v>
      </c>
      <c r="E43">
        <f t="shared" si="9"/>
        <v>157.12036167395857</v>
      </c>
      <c r="F43">
        <f t="shared" si="3"/>
        <v>6.4125550704747738</v>
      </c>
      <c r="G43" s="20">
        <f t="shared" si="4"/>
        <v>2.5158153840514221E-4</v>
      </c>
      <c r="I43" s="2">
        <v>0.63138616000000003</v>
      </c>
      <c r="J43">
        <v>177.847702</v>
      </c>
      <c r="K43">
        <f t="shared" si="10"/>
        <v>181.61363972429012</v>
      </c>
      <c r="L43">
        <f t="shared" si="5"/>
        <v>14.182286943231491</v>
      </c>
      <c r="M43" s="20">
        <f t="shared" si="6"/>
        <v>4.4838363358223557E-4</v>
      </c>
      <c r="O43" s="2">
        <v>0.63130538000000003</v>
      </c>
      <c r="P43">
        <v>217.71517600000001</v>
      </c>
      <c r="Q43">
        <f t="shared" si="11"/>
        <v>215.90424440741765</v>
      </c>
      <c r="R43">
        <f t="shared" si="7"/>
        <v>3.2794732330128959</v>
      </c>
      <c r="S43" s="20">
        <f t="shared" si="8"/>
        <v>6.9187348096190707E-5</v>
      </c>
    </row>
    <row r="44" spans="3:19" x14ac:dyDescent="0.25">
      <c r="C44" s="2">
        <v>0.63542200999999998</v>
      </c>
      <c r="D44">
        <v>159.654853</v>
      </c>
      <c r="E44">
        <f t="shared" si="9"/>
        <v>157.12042952419122</v>
      </c>
      <c r="F44">
        <f t="shared" si="3"/>
        <v>6.4233023547306543</v>
      </c>
      <c r="G44" s="20">
        <f t="shared" si="4"/>
        <v>2.5199627256659765E-4</v>
      </c>
      <c r="I44" s="2">
        <v>0.63463409999999998</v>
      </c>
      <c r="J44">
        <v>177.84989100000001</v>
      </c>
      <c r="K44">
        <f t="shared" si="10"/>
        <v>181.61378882290126</v>
      </c>
      <c r="L44">
        <f t="shared" si="5"/>
        <v>14.166926821240711</v>
      </c>
      <c r="M44" s="20">
        <f t="shared" si="6"/>
        <v>4.4788698630247002E-4</v>
      </c>
      <c r="O44" s="2">
        <v>0.63455331999999998</v>
      </c>
      <c r="P44">
        <v>217.717365</v>
      </c>
      <c r="Q44">
        <f t="shared" si="11"/>
        <v>215.90450882953201</v>
      </c>
      <c r="R44">
        <f t="shared" si="7"/>
        <v>3.2864474948038853</v>
      </c>
      <c r="S44" s="20">
        <f t="shared" si="8"/>
        <v>6.9333090522802939E-5</v>
      </c>
    </row>
    <row r="45" spans="3:19" x14ac:dyDescent="0.25">
      <c r="C45" s="2">
        <v>0.63866993999999999</v>
      </c>
      <c r="D45">
        <v>159.65704099999999</v>
      </c>
      <c r="E45">
        <f t="shared" si="9"/>
        <v>157.12050427073439</v>
      </c>
      <c r="F45">
        <f t="shared" si="3"/>
        <v>6.4340185789134585</v>
      </c>
      <c r="G45" s="20">
        <f t="shared" si="4"/>
        <v>2.5240976854824787E-4</v>
      </c>
      <c r="I45" s="2">
        <v>0.63788204000000004</v>
      </c>
      <c r="J45">
        <v>177.85208</v>
      </c>
      <c r="K45">
        <f t="shared" si="10"/>
        <v>181.61395311386082</v>
      </c>
      <c r="L45">
        <f t="shared" si="5"/>
        <v>14.151689324788867</v>
      </c>
      <c r="M45" s="20">
        <f t="shared" si="6"/>
        <v>4.4739424004508282E-4</v>
      </c>
      <c r="O45" s="2">
        <v>0.63780124999999999</v>
      </c>
      <c r="P45">
        <v>217.71955299999999</v>
      </c>
      <c r="Q45">
        <f t="shared" si="11"/>
        <v>215.90480020072002</v>
      </c>
      <c r="R45">
        <f t="shared" si="7"/>
        <v>3.2933277224944955</v>
      </c>
      <c r="S45" s="20">
        <f t="shared" si="8"/>
        <v>6.9476843946103347E-5</v>
      </c>
    </row>
    <row r="46" spans="3:19" x14ac:dyDescent="0.25">
      <c r="C46" s="2">
        <v>0.64191788000000005</v>
      </c>
      <c r="D46">
        <v>159.65923000000001</v>
      </c>
      <c r="E46">
        <f t="shared" si="9"/>
        <v>157.12058653870309</v>
      </c>
      <c r="F46">
        <f t="shared" si="3"/>
        <v>6.4447106235855758</v>
      </c>
      <c r="G46" s="20">
        <f t="shared" si="4"/>
        <v>2.5282229005356611E-4</v>
      </c>
      <c r="I46" s="2">
        <v>0.64112997000000005</v>
      </c>
      <c r="J46">
        <v>177.85426799999999</v>
      </c>
      <c r="K46">
        <f t="shared" si="10"/>
        <v>181.61413397599352</v>
      </c>
      <c r="L46">
        <f t="shared" si="5"/>
        <v>14.136592157433814</v>
      </c>
      <c r="M46" s="20">
        <f t="shared" si="6"/>
        <v>4.4690595921789906E-4</v>
      </c>
      <c r="O46" s="2">
        <v>0.64104919000000005</v>
      </c>
      <c r="P46">
        <v>217.72174200000001</v>
      </c>
      <c r="Q46">
        <f t="shared" si="11"/>
        <v>215.90512097034258</v>
      </c>
      <c r="R46">
        <f t="shared" si="7"/>
        <v>3.300111965393608</v>
      </c>
      <c r="S46" s="20">
        <f t="shared" si="8"/>
        <v>6.9618566059449175E-5</v>
      </c>
    </row>
    <row r="47" spans="3:19" x14ac:dyDescent="0.25">
      <c r="C47" s="2">
        <v>0.64516582</v>
      </c>
      <c r="D47">
        <v>159.661419</v>
      </c>
      <c r="E47">
        <f t="shared" si="9"/>
        <v>157.12067700234351</v>
      </c>
      <c r="F47">
        <f t="shared" si="3"/>
        <v>6.4553698986554533</v>
      </c>
      <c r="G47" s="20">
        <f t="shared" si="4"/>
        <v>2.5323350334364173E-4</v>
      </c>
      <c r="I47" s="2">
        <v>0.64437791</v>
      </c>
      <c r="J47">
        <v>177.85645700000001</v>
      </c>
      <c r="K47">
        <f t="shared" si="10"/>
        <v>181.61433290007466</v>
      </c>
      <c r="L47">
        <f t="shared" si="5"/>
        <v>14.121631280361873</v>
      </c>
      <c r="M47" s="20">
        <f t="shared" si="6"/>
        <v>4.4642200575787191E-4</v>
      </c>
      <c r="O47" s="2">
        <v>0.64429713</v>
      </c>
      <c r="P47">
        <v>217.72393099999999</v>
      </c>
      <c r="Q47">
        <f t="shared" si="11"/>
        <v>215.90547378080248</v>
      </c>
      <c r="R47">
        <f t="shared" si="7"/>
        <v>3.3067866580515486</v>
      </c>
      <c r="S47" s="20">
        <f t="shared" si="8"/>
        <v>6.9757971453638157E-5</v>
      </c>
    </row>
    <row r="48" spans="3:19" x14ac:dyDescent="0.25">
      <c r="C48" s="2">
        <v>0.64841375999999995</v>
      </c>
      <c r="D48">
        <v>159.66360700000001</v>
      </c>
      <c r="E48">
        <f t="shared" si="9"/>
        <v>157.12077638937464</v>
      </c>
      <c r="F48">
        <f t="shared" si="3"/>
        <v>6.4659875143334062</v>
      </c>
      <c r="G48" s="20">
        <f t="shared" si="4"/>
        <v>2.5364306298063092E-4</v>
      </c>
      <c r="I48" s="2">
        <v>0.64762642999999998</v>
      </c>
      <c r="J48">
        <v>177.96652</v>
      </c>
      <c r="K48">
        <f t="shared" si="10"/>
        <v>181.61455153403102</v>
      </c>
      <c r="L48">
        <f t="shared" si="5"/>
        <v>13.308134073284716</v>
      </c>
      <c r="M48" s="20">
        <f t="shared" si="6"/>
        <v>4.2018500621644566E-4</v>
      </c>
      <c r="O48" s="2">
        <v>0.64754506999999994</v>
      </c>
      <c r="P48">
        <v>217.72611900000001</v>
      </c>
      <c r="Q48">
        <f t="shared" si="11"/>
        <v>215.90586148460812</v>
      </c>
      <c r="R48">
        <f t="shared" si="7"/>
        <v>3.3133374223406462</v>
      </c>
      <c r="S48" s="20">
        <f t="shared" si="8"/>
        <v>6.989475760419229E-5</v>
      </c>
    </row>
    <row r="49" spans="3:19" x14ac:dyDescent="0.25">
      <c r="C49" s="2">
        <v>0.65166151999999999</v>
      </c>
      <c r="D49">
        <v>159.63217499999999</v>
      </c>
      <c r="E49">
        <f t="shared" si="9"/>
        <v>157.12088547808571</v>
      </c>
      <c r="F49">
        <f t="shared" si="3"/>
        <v>6.3065750628764459</v>
      </c>
      <c r="G49" s="20">
        <f t="shared" si="4"/>
        <v>2.4748718008147069E-4</v>
      </c>
      <c r="I49" s="2">
        <v>0.65087410999999995</v>
      </c>
      <c r="J49">
        <v>177.92164</v>
      </c>
      <c r="K49">
        <f t="shared" si="10"/>
        <v>181.61479151350099</v>
      </c>
      <c r="L49">
        <f t="shared" si="5"/>
        <v>13.639368101674677</v>
      </c>
      <c r="M49" s="20">
        <f t="shared" si="6"/>
        <v>4.3086052298172805E-4</v>
      </c>
      <c r="O49" s="2">
        <v>0.65079290000000001</v>
      </c>
      <c r="P49">
        <v>217.708135</v>
      </c>
      <c r="Q49">
        <f t="shared" si="11"/>
        <v>215.90628714279092</v>
      </c>
      <c r="R49">
        <f t="shared" si="7"/>
        <v>3.2466557005289634</v>
      </c>
      <c r="S49" s="20">
        <f t="shared" si="8"/>
        <v>6.849942412679145E-5</v>
      </c>
    </row>
    <row r="50" spans="3:19" x14ac:dyDescent="0.25">
      <c r="C50" s="2">
        <v>0.65490923999999995</v>
      </c>
      <c r="D50">
        <v>159.594019</v>
      </c>
      <c r="E50">
        <f t="shared" si="9"/>
        <v>157.12100511742608</v>
      </c>
      <c r="F50">
        <f t="shared" si="3"/>
        <v>6.1157976634033497</v>
      </c>
      <c r="G50" s="20">
        <f t="shared" si="4"/>
        <v>2.4011532855634012E-4</v>
      </c>
      <c r="I50" s="2">
        <v>0.65412205000000001</v>
      </c>
      <c r="J50">
        <v>177.92382799999999</v>
      </c>
      <c r="K50">
        <f t="shared" si="10"/>
        <v>181.61505478214914</v>
      </c>
      <c r="L50">
        <f t="shared" si="5"/>
        <v>13.625155157255229</v>
      </c>
      <c r="M50" s="20">
        <f t="shared" si="6"/>
        <v>4.3040095766368365E-4</v>
      </c>
      <c r="O50" s="2">
        <v>0.65404055000000005</v>
      </c>
      <c r="P50">
        <v>217.656531</v>
      </c>
      <c r="Q50">
        <f t="shared" si="11"/>
        <v>215.90675405539997</v>
      </c>
      <c r="R50">
        <f t="shared" si="7"/>
        <v>3.0617193558538132</v>
      </c>
      <c r="S50" s="20">
        <f t="shared" si="8"/>
        <v>6.4628187087739566E-5</v>
      </c>
    </row>
    <row r="51" spans="3:19" x14ac:dyDescent="0.25">
      <c r="C51" s="2">
        <v>0.65815745999999997</v>
      </c>
      <c r="D51">
        <v>159.650001</v>
      </c>
      <c r="E51">
        <f t="shared" si="9"/>
        <v>157.12113623982586</v>
      </c>
      <c r="F51">
        <f t="shared" si="3"/>
        <v>6.3951569752506332</v>
      </c>
      <c r="G51" s="20">
        <f t="shared" si="4"/>
        <v>2.5090733517684247E-4</v>
      </c>
      <c r="I51" s="2">
        <v>0.65736998999999996</v>
      </c>
      <c r="J51">
        <v>177.926017</v>
      </c>
      <c r="K51">
        <f t="shared" si="10"/>
        <v>181.61534333339688</v>
      </c>
      <c r="L51">
        <f t="shared" si="5"/>
        <v>13.611128794295649</v>
      </c>
      <c r="M51" s="20">
        <f t="shared" si="6"/>
        <v>4.2994730370892755E-4</v>
      </c>
      <c r="O51" s="2">
        <v>0.65728847999999995</v>
      </c>
      <c r="P51">
        <v>217.65871899999999</v>
      </c>
      <c r="Q51">
        <f t="shared" si="11"/>
        <v>215.90726586000142</v>
      </c>
      <c r="R51">
        <f t="shared" si="7"/>
        <v>3.0675881016108653</v>
      </c>
      <c r="S51" s="20">
        <f t="shared" si="8"/>
        <v>6.4750765460048552E-5</v>
      </c>
    </row>
    <row r="52" spans="3:19" x14ac:dyDescent="0.25">
      <c r="C52" s="2">
        <v>0.66140511000000002</v>
      </c>
      <c r="D52">
        <v>159.59839600000001</v>
      </c>
      <c r="E52">
        <f t="shared" si="9"/>
        <v>157.12127978098709</v>
      </c>
      <c r="F52">
        <f t="shared" si="3"/>
        <v>6.1361047624968315</v>
      </c>
      <c r="G52" s="20">
        <f t="shared" si="4"/>
        <v>2.4089940160550909E-4</v>
      </c>
      <c r="I52" s="2">
        <v>0.66061749000000003</v>
      </c>
      <c r="J52">
        <v>177.84751499999999</v>
      </c>
      <c r="K52">
        <f t="shared" si="10"/>
        <v>181.61565928743238</v>
      </c>
      <c r="L52">
        <f t="shared" si="5"/>
        <v>14.19891137090937</v>
      </c>
      <c r="M52" s="20">
        <f t="shared" si="6"/>
        <v>4.4891017134888512E-4</v>
      </c>
      <c r="O52" s="2">
        <v>0.66053642000000001</v>
      </c>
      <c r="P52">
        <v>217.66090800000001</v>
      </c>
      <c r="Q52">
        <f t="shared" si="11"/>
        <v>215.90782636170269</v>
      </c>
      <c r="R52">
        <f t="shared" si="7"/>
        <v>3.0732952305352055</v>
      </c>
      <c r="S52" s="20">
        <f t="shared" si="8"/>
        <v>6.486992694884081E-5</v>
      </c>
    </row>
    <row r="53" spans="3:19" x14ac:dyDescent="0.25">
      <c r="C53" s="2">
        <v>0.66465304999999997</v>
      </c>
      <c r="D53">
        <v>159.600584</v>
      </c>
      <c r="E53">
        <f t="shared" si="9"/>
        <v>157.12143683036203</v>
      </c>
      <c r="F53">
        <f t="shared" si="3"/>
        <v>6.1461706887239513</v>
      </c>
      <c r="G53" s="20">
        <f t="shared" si="4"/>
        <v>2.4128796731317899E-4</v>
      </c>
      <c r="I53" s="2">
        <v>0.66386546999999996</v>
      </c>
      <c r="J53">
        <v>177.85642799999999</v>
      </c>
      <c r="K53">
        <f t="shared" si="10"/>
        <v>181.61600506234282</v>
      </c>
      <c r="L53">
        <f t="shared" si="5"/>
        <v>14.134419687694328</v>
      </c>
      <c r="M53" s="20">
        <f t="shared" si="6"/>
        <v>4.4682642675133484E-4</v>
      </c>
      <c r="O53" s="2">
        <v>0.66378435999999996</v>
      </c>
      <c r="P53">
        <v>217.663096</v>
      </c>
      <c r="Q53">
        <f t="shared" si="11"/>
        <v>215.90843969067151</v>
      </c>
      <c r="R53">
        <f t="shared" si="7"/>
        <v>3.0788187638662485</v>
      </c>
      <c r="S53" s="20">
        <f t="shared" si="8"/>
        <v>6.4985209041309547E-5</v>
      </c>
    </row>
    <row r="54" spans="3:19" x14ac:dyDescent="0.25">
      <c r="C54" s="2">
        <v>0.66790099000000003</v>
      </c>
      <c r="D54">
        <v>159.60277300000001</v>
      </c>
      <c r="E54">
        <f t="shared" si="9"/>
        <v>157.12160850734151</v>
      </c>
      <c r="F54">
        <f t="shared" si="3"/>
        <v>6.1561772396293488</v>
      </c>
      <c r="G54" s="20">
        <f t="shared" si="4"/>
        <v>2.416741776866458E-4</v>
      </c>
      <c r="I54" s="2">
        <v>0.66711330000000002</v>
      </c>
      <c r="J54">
        <v>177.83844400000001</v>
      </c>
      <c r="K54">
        <f t="shared" si="10"/>
        <v>181.61638309766334</v>
      </c>
      <c r="L54">
        <f t="shared" si="5"/>
        <v>14.272823825653255</v>
      </c>
      <c r="M54" s="20">
        <f t="shared" si="6"/>
        <v>4.5129300858366071E-4</v>
      </c>
      <c r="O54" s="2">
        <v>0.66703230000000002</v>
      </c>
      <c r="P54">
        <v>217.66528500000001</v>
      </c>
      <c r="Q54">
        <f t="shared" si="11"/>
        <v>215.90911028748502</v>
      </c>
      <c r="R54">
        <f t="shared" si="7"/>
        <v>3.0841496208771102</v>
      </c>
      <c r="S54" s="20">
        <f t="shared" si="8"/>
        <v>6.5096419113522237E-5</v>
      </c>
    </row>
    <row r="55" spans="3:19" x14ac:dyDescent="0.25">
      <c r="C55" s="2">
        <v>0.67114892999999998</v>
      </c>
      <c r="D55">
        <v>159.604962</v>
      </c>
      <c r="E55">
        <f t="shared" si="9"/>
        <v>157.12179602719206</v>
      </c>
      <c r="F55">
        <f t="shared" si="3"/>
        <v>6.1661132485111967</v>
      </c>
      <c r="G55" s="20">
        <f t="shared" si="4"/>
        <v>2.4205759757662846E-4</v>
      </c>
      <c r="I55" s="2">
        <v>0.67036061999999996</v>
      </c>
      <c r="J55">
        <v>177.726034</v>
      </c>
      <c r="K55">
        <f t="shared" si="10"/>
        <v>181.61679602827243</v>
      </c>
      <c r="L55">
        <f t="shared" si="5"/>
        <v>15.138029160646623</v>
      </c>
      <c r="M55" s="20">
        <f t="shared" si="6"/>
        <v>4.7925564640959744E-4</v>
      </c>
      <c r="O55" s="2">
        <v>0.67028023999999997</v>
      </c>
      <c r="P55">
        <v>217.667474</v>
      </c>
      <c r="Q55">
        <f t="shared" si="11"/>
        <v>215.90984292168372</v>
      </c>
      <c r="R55">
        <f t="shared" si="7"/>
        <v>3.0892670074632478</v>
      </c>
      <c r="S55" s="20">
        <f t="shared" si="8"/>
        <v>6.5203119119704693E-5</v>
      </c>
    </row>
    <row r="56" spans="3:19" x14ac:dyDescent="0.25">
      <c r="C56" s="2">
        <v>0.67439685999999999</v>
      </c>
      <c r="D56">
        <v>159.60714999999999</v>
      </c>
      <c r="E56">
        <f t="shared" si="9"/>
        <v>157.12200069352056</v>
      </c>
      <c r="F56">
        <f t="shared" si="3"/>
        <v>6.1759670754951834</v>
      </c>
      <c r="G56" s="20">
        <f t="shared" si="4"/>
        <v>2.4243777332663783E-4</v>
      </c>
      <c r="I56" s="2">
        <v>0.67360856000000002</v>
      </c>
      <c r="J56">
        <v>177.72822300000001</v>
      </c>
      <c r="K56">
        <f t="shared" si="10"/>
        <v>181.61724688401537</v>
      </c>
      <c r="L56">
        <f t="shared" si="5"/>
        <v>15.124506770441906</v>
      </c>
      <c r="M56" s="20">
        <f t="shared" si="6"/>
        <v>4.7881574541838262E-4</v>
      </c>
      <c r="O56" s="2">
        <v>0.67352816999999998</v>
      </c>
      <c r="P56">
        <v>217.66966199999999</v>
      </c>
      <c r="Q56">
        <f t="shared" si="11"/>
        <v>215.91064271037243</v>
      </c>
      <c r="R56">
        <f t="shared" si="7"/>
        <v>3.0941488612818442</v>
      </c>
      <c r="S56" s="20">
        <f t="shared" si="8"/>
        <v>6.5304844286019742E-5</v>
      </c>
    </row>
    <row r="57" spans="3:19" x14ac:dyDescent="0.25">
      <c r="C57" s="2">
        <v>0.67764480000000005</v>
      </c>
      <c r="D57">
        <v>159.60933900000001</v>
      </c>
      <c r="E57">
        <f t="shared" si="9"/>
        <v>157.12222390651127</v>
      </c>
      <c r="F57">
        <f t="shared" si="3"/>
        <v>6.1857414882595023</v>
      </c>
      <c r="G57" s="20">
        <f t="shared" si="4"/>
        <v>2.4281480777457409E-4</v>
      </c>
      <c r="I57" s="2">
        <v>0.67685649000000003</v>
      </c>
      <c r="J57">
        <v>177.730411</v>
      </c>
      <c r="K57">
        <f t="shared" si="10"/>
        <v>181.61773868258183</v>
      </c>
      <c r="L57">
        <f t="shared" si="5"/>
        <v>15.111316511766994</v>
      </c>
      <c r="M57" s="20">
        <f t="shared" si="6"/>
        <v>4.7838638578813486E-4</v>
      </c>
      <c r="O57" s="2">
        <v>0.67677611000000004</v>
      </c>
      <c r="P57">
        <v>217.671851</v>
      </c>
      <c r="Q57">
        <f t="shared" si="11"/>
        <v>215.91151515060994</v>
      </c>
      <c r="R57">
        <f t="shared" si="7"/>
        <v>3.0987823026478241</v>
      </c>
      <c r="S57" s="20">
        <f t="shared" si="8"/>
        <v>6.5401321881345287E-5</v>
      </c>
    </row>
    <row r="58" spans="3:19" x14ac:dyDescent="0.25">
      <c r="C58" s="2">
        <v>0.68089274</v>
      </c>
      <c r="D58">
        <v>159.61152799999999</v>
      </c>
      <c r="E58">
        <f t="shared" si="9"/>
        <v>157.12246716512425</v>
      </c>
      <c r="F58">
        <f t="shared" si="3"/>
        <v>6.1954238397123351</v>
      </c>
      <c r="G58" s="20">
        <f t="shared" si="4"/>
        <v>2.4318820777672009E-4</v>
      </c>
      <c r="I58" s="2">
        <v>0.68010442999999998</v>
      </c>
      <c r="J58">
        <v>177.73259999999999</v>
      </c>
      <c r="K58">
        <f t="shared" si="10"/>
        <v>181.61827474477838</v>
      </c>
      <c r="L58">
        <f t="shared" si="5"/>
        <v>15.098468222208565</v>
      </c>
      <c r="M58" s="20">
        <f t="shared" si="6"/>
        <v>4.7796786739498802E-4</v>
      </c>
      <c r="O58" s="2">
        <v>0.68002404999999999</v>
      </c>
      <c r="P58">
        <v>217.67403999999999</v>
      </c>
      <c r="Q58">
        <f t="shared" si="11"/>
        <v>215.91246612821638</v>
      </c>
      <c r="R58">
        <f t="shared" si="7"/>
        <v>3.1031425057507018</v>
      </c>
      <c r="S58" s="20">
        <f t="shared" si="8"/>
        <v>6.5492028870936474E-5</v>
      </c>
    </row>
    <row r="59" spans="3:19" x14ac:dyDescent="0.25">
      <c r="C59" s="2">
        <v>0.68414067999999995</v>
      </c>
      <c r="D59">
        <v>159.61371600000001</v>
      </c>
      <c r="E59">
        <f t="shared" si="9"/>
        <v>157.12273207585434</v>
      </c>
      <c r="F59">
        <f t="shared" si="3"/>
        <v>6.205000910352144</v>
      </c>
      <c r="G59" s="20">
        <f t="shared" si="4"/>
        <v>2.4355745779431839E-4</v>
      </c>
      <c r="I59" s="2">
        <v>0.68335237000000004</v>
      </c>
      <c r="J59">
        <v>177.73478900000001</v>
      </c>
      <c r="K59">
        <f t="shared" si="10"/>
        <v>181.61885862403133</v>
      </c>
      <c r="L59">
        <f t="shared" si="5"/>
        <v>15.08599684432285</v>
      </c>
      <c r="M59" s="20">
        <f t="shared" si="6"/>
        <v>4.7756130096519644E-4</v>
      </c>
      <c r="O59" s="2">
        <v>0.68327199000000005</v>
      </c>
      <c r="P59">
        <v>217.67622800000001</v>
      </c>
      <c r="Q59">
        <f t="shared" si="11"/>
        <v>215.91350195222941</v>
      </c>
      <c r="R59">
        <f t="shared" si="7"/>
        <v>3.1072031194889553</v>
      </c>
      <c r="S59" s="20">
        <f t="shared" si="8"/>
        <v>6.5576410074865039E-5</v>
      </c>
    </row>
    <row r="60" spans="3:19" x14ac:dyDescent="0.25">
      <c r="C60" s="2">
        <v>0.68738862000000001</v>
      </c>
      <c r="D60">
        <v>159.615905</v>
      </c>
      <c r="E60">
        <f t="shared" si="9"/>
        <v>157.12302035876152</v>
      </c>
      <c r="F60">
        <f t="shared" si="3"/>
        <v>6.2144738345226838</v>
      </c>
      <c r="G60" s="20">
        <f t="shared" si="4"/>
        <v>2.439225965933521E-4</v>
      </c>
      <c r="I60" s="2">
        <v>0.68659990999999998</v>
      </c>
      <c r="J60">
        <v>177.66301100000001</v>
      </c>
      <c r="K60">
        <f t="shared" si="10"/>
        <v>181.61949404543572</v>
      </c>
      <c r="L60">
        <f t="shared" si="5"/>
        <v>15.653758088820179</v>
      </c>
      <c r="M60" s="20">
        <f t="shared" si="6"/>
        <v>4.9593479728244185E-4</v>
      </c>
      <c r="O60" s="2">
        <v>0.68651982</v>
      </c>
      <c r="P60">
        <v>217.658244</v>
      </c>
      <c r="Q60">
        <f t="shared" si="11"/>
        <v>215.91462933890011</v>
      </c>
      <c r="R60">
        <f t="shared" si="7"/>
        <v>3.040192086402461</v>
      </c>
      <c r="S60" s="20">
        <f t="shared" si="8"/>
        <v>6.4172769426897909E-5</v>
      </c>
    </row>
    <row r="61" spans="3:19" x14ac:dyDescent="0.25">
      <c r="C61" s="2">
        <v>0.69063655000000002</v>
      </c>
      <c r="D61">
        <v>159.61809400000001</v>
      </c>
      <c r="E61">
        <f t="shared" si="9"/>
        <v>157.12333385345144</v>
      </c>
      <c r="F61">
        <f t="shared" si="3"/>
        <v>6.2238281888070519</v>
      </c>
      <c r="G61" s="20">
        <f t="shared" si="4"/>
        <v>2.4428306144466303E-4</v>
      </c>
      <c r="I61" s="2">
        <v>0.68984785000000004</v>
      </c>
      <c r="J61">
        <v>177.6652</v>
      </c>
      <c r="K61">
        <f t="shared" si="10"/>
        <v>181.62018523914057</v>
      </c>
      <c r="L61">
        <f t="shared" si="5"/>
        <v>15.641908241819786</v>
      </c>
      <c r="M61" s="20">
        <f t="shared" si="6"/>
        <v>4.9554716473079123E-4</v>
      </c>
      <c r="O61" s="2">
        <v>0.68976786000000001</v>
      </c>
      <c r="P61">
        <v>217.68060600000001</v>
      </c>
      <c r="Q61">
        <f t="shared" si="11"/>
        <v>215.91585563439327</v>
      </c>
      <c r="R61">
        <f t="shared" si="7"/>
        <v>3.1143438529091374</v>
      </c>
      <c r="S61" s="20">
        <f t="shared" si="8"/>
        <v>6.572446891331685E-5</v>
      </c>
    </row>
    <row r="62" spans="3:19" x14ac:dyDescent="0.25">
      <c r="C62" s="2">
        <v>0.69388448999999996</v>
      </c>
      <c r="D62">
        <v>159.620282</v>
      </c>
      <c r="E62">
        <f t="shared" si="9"/>
        <v>157.12367453036879</v>
      </c>
      <c r="F62">
        <f t="shared" si="3"/>
        <v>6.2330488574183773</v>
      </c>
      <c r="G62" s="20">
        <f t="shared" si="4"/>
        <v>2.4463826252464345E-4</v>
      </c>
      <c r="I62" s="2">
        <v>0.69309578999999999</v>
      </c>
      <c r="J62">
        <v>177.66738900000001</v>
      </c>
      <c r="K62">
        <f t="shared" si="10"/>
        <v>181.62093648785589</v>
      </c>
      <c r="L62">
        <f t="shared" si="5"/>
        <v>15.630537738731473</v>
      </c>
      <c r="M62" s="20">
        <f t="shared" si="6"/>
        <v>4.9517473672589321E-4</v>
      </c>
      <c r="O62" s="2">
        <v>0.69301579999999996</v>
      </c>
      <c r="P62">
        <v>217.682794</v>
      </c>
      <c r="Q62">
        <f t="shared" si="11"/>
        <v>215.91718846106443</v>
      </c>
      <c r="R62">
        <f t="shared" si="7"/>
        <v>3.1173629191199796</v>
      </c>
      <c r="S62" s="20">
        <f t="shared" si="8"/>
        <v>6.5786860152710814E-5</v>
      </c>
    </row>
    <row r="63" spans="3:19" x14ac:dyDescent="0.25">
      <c r="C63" s="2">
        <v>0.69713243000000003</v>
      </c>
      <c r="D63">
        <v>159.62247099999999</v>
      </c>
      <c r="E63">
        <f t="shared" si="9"/>
        <v>157.12404449275667</v>
      </c>
      <c r="F63">
        <f t="shared" si="3"/>
        <v>6.242135012096071</v>
      </c>
      <c r="G63" s="20">
        <f t="shared" si="4"/>
        <v>2.4498816163293123E-4</v>
      </c>
      <c r="I63" s="2">
        <v>0.69634372</v>
      </c>
      <c r="J63">
        <v>177.669577</v>
      </c>
      <c r="K63">
        <f t="shared" si="10"/>
        <v>181.62175244757975</v>
      </c>
      <c r="L63">
        <f t="shared" si="5"/>
        <v>15.61969076845218</v>
      </c>
      <c r="M63" s="20">
        <f t="shared" si="6"/>
        <v>4.9481891758201846E-4</v>
      </c>
      <c r="O63" s="2">
        <v>0.69626367</v>
      </c>
      <c r="P63">
        <v>217.67153400000001</v>
      </c>
      <c r="Q63">
        <f t="shared" si="11"/>
        <v>215.9186360910366</v>
      </c>
      <c r="R63">
        <f t="shared" si="7"/>
        <v>3.0726510792482773</v>
      </c>
      <c r="S63" s="20">
        <f t="shared" si="8"/>
        <v>6.4849998466702915E-5</v>
      </c>
    </row>
    <row r="64" spans="3:19" x14ac:dyDescent="0.25">
      <c r="C64" s="2">
        <v>0.70038036999999997</v>
      </c>
      <c r="D64">
        <v>159.62465900000001</v>
      </c>
      <c r="E64">
        <f t="shared" si="9"/>
        <v>157.12444598857851</v>
      </c>
      <c r="F64">
        <f t="shared" si="3"/>
        <v>6.2510651024813333</v>
      </c>
      <c r="G64" s="20">
        <f t="shared" si="4"/>
        <v>2.4533191956542543E-4</v>
      </c>
      <c r="I64" s="2">
        <v>0.69959165999999995</v>
      </c>
      <c r="J64">
        <v>177.67176599999999</v>
      </c>
      <c r="K64">
        <f t="shared" si="10"/>
        <v>181.62263810094078</v>
      </c>
      <c r="L64">
        <f t="shared" si="5"/>
        <v>15.609390357992252</v>
      </c>
      <c r="M64" s="20">
        <f t="shared" si="6"/>
        <v>4.9448042438677404E-4</v>
      </c>
      <c r="O64" s="2">
        <v>0.69951138999999996</v>
      </c>
      <c r="P64">
        <v>217.63337799999999</v>
      </c>
      <c r="Q64">
        <f t="shared" si="11"/>
        <v>215.92020731044425</v>
      </c>
      <c r="R64">
        <f t="shared" si="7"/>
        <v>2.934953811552885</v>
      </c>
      <c r="S64" s="20">
        <f t="shared" si="8"/>
        <v>6.1965543742685704E-5</v>
      </c>
    </row>
    <row r="65" spans="3:19" x14ac:dyDescent="0.25">
      <c r="C65" s="2">
        <v>0.70362831000000003</v>
      </c>
      <c r="D65">
        <v>159.626848</v>
      </c>
      <c r="E65">
        <f t="shared" si="9"/>
        <v>157.1248814181597</v>
      </c>
      <c r="F65">
        <f t="shared" si="3"/>
        <v>6.2598367766455985</v>
      </c>
      <c r="G65" s="20">
        <f t="shared" si="4"/>
        <v>2.4566943838149924E-4</v>
      </c>
      <c r="I65" s="2">
        <v>0.70283960000000001</v>
      </c>
      <c r="J65">
        <v>177.67395500000001</v>
      </c>
      <c r="K65">
        <f t="shared" si="10"/>
        <v>181.62359876118913</v>
      </c>
      <c r="L65">
        <f t="shared" si="5"/>
        <v>15.599685840300157</v>
      </c>
      <c r="M65" s="20">
        <f t="shared" si="6"/>
        <v>4.9416082418358108E-4</v>
      </c>
      <c r="O65" s="2">
        <v>0.70275962000000003</v>
      </c>
      <c r="P65">
        <v>217.68935999999999</v>
      </c>
      <c r="Q65">
        <f t="shared" si="11"/>
        <v>215.921911894922</v>
      </c>
      <c r="R65">
        <f t="shared" si="7"/>
        <v>3.1238728041437738</v>
      </c>
      <c r="S65" s="20">
        <f t="shared" si="8"/>
        <v>6.5920263872521143E-5</v>
      </c>
    </row>
    <row r="66" spans="3:19" x14ac:dyDescent="0.25">
      <c r="C66" s="2">
        <v>0.70687624000000004</v>
      </c>
      <c r="D66">
        <v>159.62903700000001</v>
      </c>
      <c r="E66">
        <f t="shared" si="9"/>
        <v>157.12535334168311</v>
      </c>
      <c r="F66">
        <f t="shared" si="3"/>
        <v>6.2684318609231058</v>
      </c>
      <c r="G66" s="20">
        <f t="shared" si="4"/>
        <v>2.4600000845127052E-4</v>
      </c>
      <c r="I66" s="2">
        <v>0.70608753999999996</v>
      </c>
      <c r="J66">
        <v>177.676143</v>
      </c>
      <c r="K66">
        <f t="shared" si="10"/>
        <v>181.6246401020515</v>
      </c>
      <c r="L66">
        <f t="shared" si="5"/>
        <v>15.59062936490913</v>
      </c>
      <c r="M66" s="20">
        <f t="shared" si="6"/>
        <v>4.9386177306736171E-4</v>
      </c>
      <c r="O66" s="2">
        <v>0.70600755000000004</v>
      </c>
      <c r="P66">
        <v>217.69154900000001</v>
      </c>
      <c r="Q66">
        <f t="shared" si="11"/>
        <v>215.9237598555479</v>
      </c>
      <c r="R66">
        <f t="shared" si="7"/>
        <v>3.125078459242721</v>
      </c>
      <c r="S66" s="20">
        <f t="shared" si="8"/>
        <v>6.5944379493175522E-5</v>
      </c>
    </row>
    <row r="67" spans="3:19" x14ac:dyDescent="0.25">
      <c r="C67" s="2">
        <v>0.71012417999999999</v>
      </c>
      <c r="D67">
        <v>159.631225</v>
      </c>
      <c r="E67">
        <f t="shared" ref="E67:E98" si="12">IF(C67&lt;F$1,$X$6+D$1^2*$X$5/((-$X$7*(C67/E$1-1)^$X$8+1)),$X$6+20*10^4*(C67-F$1)^4+D$1^2*$X$5/((-$X$7*(C67/E$1-1)^$X$8+1)))</f>
        <v>157.12586449457982</v>
      </c>
      <c r="F67">
        <f t="shared" si="3"/>
        <v>6.2768312621192859</v>
      </c>
      <c r="G67" s="20">
        <f t="shared" si="4"/>
        <v>2.4632288415436679E-4</v>
      </c>
      <c r="I67" s="2">
        <v>0.70933526000000002</v>
      </c>
      <c r="J67">
        <v>177.63798700000001</v>
      </c>
      <c r="K67">
        <f t="shared" ref="K67:K98" si="13">IF(I67&lt;L$1,$X$6+J$1^2*$X$5/((-$X$7*(I67/K$1-1)^$X$8+1)),$X$6+20*10^4*(I67-L$1)^4+J$1^2*$X$5/((-$X$7*(I67/K$1-1)^$X$8+1)))</f>
        <v>181.62576809687721</v>
      </c>
      <c r="L67">
        <f t="shared" si="5"/>
        <v>15.902398076611121</v>
      </c>
      <c r="M67" s="20">
        <f t="shared" si="6"/>
        <v>5.0395404398338663E-4</v>
      </c>
      <c r="O67" s="2">
        <v>0.70925548999999999</v>
      </c>
      <c r="P67">
        <v>217.693737</v>
      </c>
      <c r="Q67">
        <f t="shared" ref="Q67:Q98" si="14">IF(O67&lt;R$1,$X$6+P$1^2*$X$5/((-$X$7*(O67/Q$1-1)^$X$8+1)),$X$6+20*10^4*(O67-R$1)^4+P$1^2*$X$5/((-$X$7*(O67/Q$1-1)^$X$8+1)))</f>
        <v>215.92583599650374</v>
      </c>
      <c r="R67">
        <f t="shared" si="7"/>
        <v>3.1254739581630937</v>
      </c>
      <c r="S67" s="20">
        <f t="shared" si="8"/>
        <v>6.5951399430593452E-5</v>
      </c>
    </row>
    <row r="68" spans="3:19" x14ac:dyDescent="0.25">
      <c r="C68" s="2">
        <v>0.71337212000000005</v>
      </c>
      <c r="D68">
        <v>159.63341399999999</v>
      </c>
      <c r="E68">
        <f t="shared" si="12"/>
        <v>157.12641778877281</v>
      </c>
      <c r="F68">
        <f t="shared" ref="F68:F131" si="15">(E68-D68)^2</f>
        <v>6.285030003107412</v>
      </c>
      <c r="G68" s="20">
        <f t="shared" ref="G68:G131" si="16">((E68-D68)/D68)^2</f>
        <v>2.4663786464235963E-4</v>
      </c>
      <c r="I68" s="2">
        <v>0.71258301999999996</v>
      </c>
      <c r="J68">
        <v>177.60655399999999</v>
      </c>
      <c r="K68">
        <f t="shared" si="13"/>
        <v>181.62698928179162</v>
      </c>
      <c r="L68">
        <f t="shared" ref="L68:L131" si="17">(K68-J68)^2</f>
        <v>16.16389985507498</v>
      </c>
      <c r="M68" s="20">
        <f t="shared" ref="M68:M131" si="18">((K68-J68)/J68)^2</f>
        <v>5.1242248128722026E-4</v>
      </c>
      <c r="O68" s="2">
        <v>0.71250263000000003</v>
      </c>
      <c r="P68">
        <v>217.54799399999999</v>
      </c>
      <c r="Q68">
        <f t="shared" si="14"/>
        <v>215.9286113327812</v>
      </c>
      <c r="R68">
        <f t="shared" ref="R68:R108" si="19">(Q68-P68)^2</f>
        <v>2.6224002228886318</v>
      </c>
      <c r="S68" s="20">
        <f t="shared" ref="S68:S108" si="20">((Q68-P68)/P68)^2</f>
        <v>5.5410083811886162E-5</v>
      </c>
    </row>
    <row r="69" spans="3:19" x14ac:dyDescent="0.25">
      <c r="C69" s="2">
        <v>0.71662006</v>
      </c>
      <c r="D69">
        <v>159.635603</v>
      </c>
      <c r="E69">
        <f t="shared" si="12"/>
        <v>157.1270163288188</v>
      </c>
      <c r="F69">
        <f t="shared" si="15"/>
        <v>6.2930070868280037</v>
      </c>
      <c r="G69" s="20">
        <f t="shared" si="16"/>
        <v>2.4694412969994357E-4</v>
      </c>
      <c r="I69" s="2">
        <v>0.71583094999999997</v>
      </c>
      <c r="J69">
        <v>177.608743</v>
      </c>
      <c r="K69">
        <f t="shared" si="13"/>
        <v>181.62831059270772</v>
      </c>
      <c r="L69">
        <f t="shared" si="17"/>
        <v>16.156923632346103</v>
      </c>
      <c r="M69" s="20">
        <f t="shared" si="18"/>
        <v>5.1218869791118968E-4</v>
      </c>
      <c r="O69" s="2">
        <v>0.71575016999999996</v>
      </c>
      <c r="P69">
        <v>217.47621699999999</v>
      </c>
      <c r="Q69">
        <f t="shared" si="14"/>
        <v>215.93308916443115</v>
      </c>
      <c r="R69">
        <f t="shared" si="19"/>
        <v>2.3812435169073702</v>
      </c>
      <c r="S69" s="20">
        <f t="shared" si="20"/>
        <v>5.0347773636840392E-5</v>
      </c>
    </row>
    <row r="70" spans="3:19" x14ac:dyDescent="0.25">
      <c r="C70" s="2">
        <v>0.71986799999999995</v>
      </c>
      <c r="D70">
        <v>159.63779099999999</v>
      </c>
      <c r="E70">
        <f t="shared" si="12"/>
        <v>157.1276634214895</v>
      </c>
      <c r="F70">
        <f t="shared" si="15"/>
        <v>6.300740460398945</v>
      </c>
      <c r="G70" s="20">
        <f t="shared" si="16"/>
        <v>2.4724081778708113E-4</v>
      </c>
      <c r="I70" s="2">
        <v>0.71907889000000003</v>
      </c>
      <c r="J70">
        <v>177.61093199999999</v>
      </c>
      <c r="K70">
        <f t="shared" si="13"/>
        <v>181.6297393000639</v>
      </c>
      <c r="L70">
        <f t="shared" si="17"/>
        <v>16.150812115046993</v>
      </c>
      <c r="M70" s="20">
        <f t="shared" si="18"/>
        <v>5.1198233715206594E-4</v>
      </c>
      <c r="O70" s="2">
        <v>0.71899811000000002</v>
      </c>
      <c r="P70">
        <v>217.47840500000001</v>
      </c>
      <c r="Q70">
        <f t="shared" si="14"/>
        <v>215.94080758207832</v>
      </c>
      <c r="R70">
        <f t="shared" si="19"/>
        <v>2.3642058195994426</v>
      </c>
      <c r="S70" s="20">
        <f t="shared" si="20"/>
        <v>4.9986531610914678E-5</v>
      </c>
    </row>
    <row r="71" spans="3:19" x14ac:dyDescent="0.25">
      <c r="C71" s="2">
        <v>0.72311592999999996</v>
      </c>
      <c r="D71">
        <v>159.63998000000001</v>
      </c>
      <c r="E71">
        <f t="shared" si="12"/>
        <v>157.12836258506044</v>
      </c>
      <c r="F71">
        <f t="shared" si="15"/>
        <v>6.3082220390277017</v>
      </c>
      <c r="G71" s="20">
        <f t="shared" si="16"/>
        <v>2.4752760626185467E-4</v>
      </c>
      <c r="I71" s="2">
        <v>0.72232640000000004</v>
      </c>
      <c r="J71">
        <v>177.53243000000001</v>
      </c>
      <c r="K71">
        <f t="shared" si="13"/>
        <v>181.63128298942212</v>
      </c>
      <c r="L71">
        <f t="shared" si="17"/>
        <v>16.800595828894593</v>
      </c>
      <c r="M71" s="20">
        <f t="shared" si="18"/>
        <v>5.3305164630020345E-4</v>
      </c>
      <c r="O71" s="2">
        <v>0.72224641000000001</v>
      </c>
      <c r="P71">
        <v>217.54783599999999</v>
      </c>
      <c r="Q71">
        <f t="shared" si="14"/>
        <v>215.95384067985225</v>
      </c>
      <c r="R71">
        <f t="shared" si="19"/>
        <v>2.5408210806528988</v>
      </c>
      <c r="S71" s="20">
        <f t="shared" si="20"/>
        <v>5.3686432872504077E-5</v>
      </c>
    </row>
    <row r="72" spans="3:19" x14ac:dyDescent="0.25">
      <c r="C72" s="2">
        <v>0.72636387000000002</v>
      </c>
      <c r="D72">
        <v>159.642169</v>
      </c>
      <c r="E72">
        <f t="shared" si="12"/>
        <v>157.12911757017807</v>
      </c>
      <c r="F72">
        <f t="shared" si="15"/>
        <v>6.3154274889300375</v>
      </c>
      <c r="G72" s="20">
        <f t="shared" si="16"/>
        <v>2.4780354422756937E-4</v>
      </c>
      <c r="I72" s="2">
        <v>0.72557455000000004</v>
      </c>
      <c r="J72">
        <v>177.57525200000001</v>
      </c>
      <c r="K72">
        <f t="shared" si="13"/>
        <v>181.63295048387522</v>
      </c>
      <c r="L72">
        <f t="shared" si="17"/>
        <v>16.46491698604321</v>
      </c>
      <c r="M72" s="20">
        <f t="shared" si="18"/>
        <v>5.2214925907360205E-4</v>
      </c>
      <c r="O72" s="2">
        <v>0.72549412999999996</v>
      </c>
      <c r="P72">
        <v>217.50967900000001</v>
      </c>
      <c r="Q72">
        <f t="shared" si="14"/>
        <v>215.9747918209556</v>
      </c>
      <c r="R72">
        <f t="shared" si="19"/>
        <v>2.3558786523948871</v>
      </c>
      <c r="S72" s="20">
        <f t="shared" si="20"/>
        <v>4.9796147185088426E-5</v>
      </c>
    </row>
    <row r="73" spans="3:19" x14ac:dyDescent="0.25">
      <c r="C73" s="2">
        <v>0.72961180999999997</v>
      </c>
      <c r="D73">
        <v>159.64435700000001</v>
      </c>
      <c r="E73">
        <f t="shared" si="12"/>
        <v>157.1299323596584</v>
      </c>
      <c r="F73">
        <f t="shared" si="15"/>
        <v>6.3223312719570659</v>
      </c>
      <c r="G73" s="20">
        <f t="shared" si="16"/>
        <v>2.4806763365076877E-4</v>
      </c>
      <c r="I73" s="2">
        <v>0.72882190999999996</v>
      </c>
      <c r="J73">
        <v>177.46956599999999</v>
      </c>
      <c r="K73">
        <f t="shared" si="13"/>
        <v>181.63474987078459</v>
      </c>
      <c r="L73">
        <f t="shared" si="17"/>
        <v>17.348756677444204</v>
      </c>
      <c r="M73" s="20">
        <f t="shared" si="18"/>
        <v>5.5083380009302583E-4</v>
      </c>
      <c r="O73" s="2">
        <v>0.72874192999999998</v>
      </c>
      <c r="P73">
        <v>217.484971</v>
      </c>
      <c r="Q73">
        <f t="shared" si="14"/>
        <v>216.00680598454267</v>
      </c>
      <c r="R73">
        <f t="shared" si="19"/>
        <v>2.1849718129219853</v>
      </c>
      <c r="S73" s="20">
        <f t="shared" si="20"/>
        <v>4.6194187920283804E-5</v>
      </c>
    </row>
    <row r="74" spans="3:19" x14ac:dyDescent="0.25">
      <c r="C74" s="2">
        <v>0.73285948999999995</v>
      </c>
      <c r="D74">
        <v>159.59947700000001</v>
      </c>
      <c r="E74">
        <f t="shared" si="12"/>
        <v>157.13081111721533</v>
      </c>
      <c r="F74">
        <f t="shared" si="15"/>
        <v>6.094311240825049</v>
      </c>
      <c r="G74" s="20">
        <f t="shared" si="16"/>
        <v>2.3925537459071583E-4</v>
      </c>
      <c r="I74" s="2">
        <v>0.73206985000000002</v>
      </c>
      <c r="J74">
        <v>177.471754</v>
      </c>
      <c r="K74">
        <f t="shared" si="13"/>
        <v>181.63669128731499</v>
      </c>
      <c r="L74">
        <f t="shared" si="17"/>
        <v>17.3467026072667</v>
      </c>
      <c r="M74" s="20">
        <f t="shared" si="18"/>
        <v>5.5075500162681088E-4</v>
      </c>
      <c r="O74" s="2">
        <v>0.73199073000000003</v>
      </c>
      <c r="P74">
        <v>217.64854</v>
      </c>
      <c r="Q74">
        <f t="shared" si="14"/>
        <v>216.05357737902972</v>
      </c>
      <c r="R74">
        <f t="shared" si="19"/>
        <v>2.5439057622923804</v>
      </c>
      <c r="S74" s="20">
        <f t="shared" si="20"/>
        <v>5.3701881584327965E-5</v>
      </c>
    </row>
    <row r="75" spans="3:19" x14ac:dyDescent="0.25">
      <c r="C75" s="2">
        <v>0.73610728999999997</v>
      </c>
      <c r="D75">
        <v>159.57476800000001</v>
      </c>
      <c r="E75">
        <f t="shared" si="12"/>
        <v>157.1317584434417</v>
      </c>
      <c r="F75">
        <f t="shared" si="15"/>
        <v>5.9682956934352243</v>
      </c>
      <c r="G75" s="20">
        <f t="shared" si="16"/>
        <v>2.3438072229852293E-4</v>
      </c>
      <c r="I75" s="2">
        <v>0.73531749999999996</v>
      </c>
      <c r="J75">
        <v>177.42014900000001</v>
      </c>
      <c r="K75">
        <f t="shared" si="13"/>
        <v>181.63878842423929</v>
      </c>
      <c r="L75">
        <f t="shared" si="17"/>
        <v>17.796918591745968</v>
      </c>
      <c r="M75" s="20">
        <f t="shared" si="18"/>
        <v>5.653780382434394E-4</v>
      </c>
      <c r="O75" s="2">
        <v>0.73523925000000001</v>
      </c>
      <c r="P75">
        <v>217.75831600000001</v>
      </c>
      <c r="Q75">
        <f t="shared" si="14"/>
        <v>216.1193080340577</v>
      </c>
      <c r="R75">
        <f t="shared" si="19"/>
        <v>2.6863471124223559</v>
      </c>
      <c r="S75" s="20">
        <f t="shared" si="20"/>
        <v>5.6651658696805369E-5</v>
      </c>
    </row>
    <row r="76" spans="3:19" x14ac:dyDescent="0.25">
      <c r="C76" s="2">
        <v>0.73935523000000003</v>
      </c>
      <c r="D76">
        <v>159.57695699999999</v>
      </c>
      <c r="E76">
        <f t="shared" si="12"/>
        <v>157.1327791351589</v>
      </c>
      <c r="F76">
        <f t="shared" si="15"/>
        <v>5.9740054349791718</v>
      </c>
      <c r="G76" s="20">
        <f t="shared" si="16"/>
        <v>2.3459851299852344E-4</v>
      </c>
      <c r="I76" s="2">
        <v>0.73856533000000002</v>
      </c>
      <c r="J76">
        <v>177.40216599999999</v>
      </c>
      <c r="K76">
        <f t="shared" si="13"/>
        <v>181.64120835181279</v>
      </c>
      <c r="L76">
        <f t="shared" si="17"/>
        <v>17.969480060462583</v>
      </c>
      <c r="M76" s="20">
        <f t="shared" si="18"/>
        <v>5.7097576495564694E-4</v>
      </c>
      <c r="O76" s="2">
        <v>0.73848838000000006</v>
      </c>
      <c r="P76">
        <v>217.98240200000001</v>
      </c>
      <c r="Q76">
        <f t="shared" si="14"/>
        <v>216.20877184101678</v>
      </c>
      <c r="R76">
        <f t="shared" si="19"/>
        <v>3.1457639408548554</v>
      </c>
      <c r="S76" s="20">
        <f t="shared" si="20"/>
        <v>6.6203852464117501E-5</v>
      </c>
    </row>
    <row r="77" spans="3:19" x14ac:dyDescent="0.25">
      <c r="C77" s="2">
        <v>0.74260316000000004</v>
      </c>
      <c r="D77">
        <v>159.57914600000001</v>
      </c>
      <c r="E77">
        <f t="shared" si="12"/>
        <v>157.13388536536192</v>
      </c>
      <c r="F77">
        <f t="shared" si="15"/>
        <v>5.97929957131067</v>
      </c>
      <c r="G77" s="20">
        <f t="shared" si="16"/>
        <v>2.3479997133876842E-4</v>
      </c>
      <c r="I77" s="2">
        <v>0.74181326000000003</v>
      </c>
      <c r="J77">
        <v>177.40435400000001</v>
      </c>
      <c r="K77">
        <f t="shared" si="13"/>
        <v>181.6445819638349</v>
      </c>
      <c r="L77">
        <f t="shared" si="17"/>
        <v>17.979533185287316</v>
      </c>
      <c r="M77" s="20">
        <f t="shared" si="18"/>
        <v>5.7128110855466751E-4</v>
      </c>
      <c r="O77" s="2">
        <v>0.74146782</v>
      </c>
      <c r="P77">
        <v>218.078261</v>
      </c>
      <c r="Q77">
        <f t="shared" si="14"/>
        <v>216.31617204377841</v>
      </c>
      <c r="R77">
        <f t="shared" si="19"/>
        <v>3.1049574896380903</v>
      </c>
      <c r="S77" s="20">
        <f t="shared" si="20"/>
        <v>6.5287630640337803E-5</v>
      </c>
    </row>
    <row r="78" spans="3:19" x14ac:dyDescent="0.25">
      <c r="C78" s="2">
        <v>0.74585109999999999</v>
      </c>
      <c r="D78">
        <v>159.581334</v>
      </c>
      <c r="E78">
        <f t="shared" si="12"/>
        <v>157.13527106509781</v>
      </c>
      <c r="F78">
        <f t="shared" si="15"/>
        <v>5.983223881502302</v>
      </c>
      <c r="G78" s="20">
        <f t="shared" si="16"/>
        <v>2.3494763151663328E-4</v>
      </c>
      <c r="I78" s="2">
        <v>0.74506167000000001</v>
      </c>
      <c r="J78">
        <v>177.49395699999999</v>
      </c>
      <c r="K78">
        <f t="shared" si="13"/>
        <v>181.65007571439185</v>
      </c>
      <c r="L78">
        <f t="shared" si="17"/>
        <v>17.273322768118177</v>
      </c>
      <c r="M78" s="20">
        <f t="shared" si="18"/>
        <v>5.4828800543269527E-4</v>
      </c>
      <c r="O78" s="2">
        <v>0.74498620999999998</v>
      </c>
      <c r="P78">
        <v>218.349885</v>
      </c>
      <c r="Q78">
        <f t="shared" si="14"/>
        <v>216.48054074600867</v>
      </c>
      <c r="R78">
        <f t="shared" si="19"/>
        <v>3.4944479399303989</v>
      </c>
      <c r="S78" s="20">
        <f t="shared" si="20"/>
        <v>7.3294711498393968E-5</v>
      </c>
    </row>
    <row r="79" spans="3:19" x14ac:dyDescent="0.25">
      <c r="C79" s="2">
        <v>0.74909904000000005</v>
      </c>
      <c r="D79">
        <v>159.58352300000001</v>
      </c>
      <c r="E79">
        <f t="shared" si="12"/>
        <v>157.13761107787747</v>
      </c>
      <c r="F79">
        <f t="shared" si="15"/>
        <v>5.9824851307812166</v>
      </c>
      <c r="G79" s="20">
        <f t="shared" si="16"/>
        <v>2.3491217775921345E-4</v>
      </c>
      <c r="I79" s="2">
        <v>0.74831011999999997</v>
      </c>
      <c r="J79">
        <v>177.590284</v>
      </c>
      <c r="K79">
        <f t="shared" si="13"/>
        <v>181.65939050040575</v>
      </c>
      <c r="L79">
        <f t="shared" si="17"/>
        <v>16.557627711644347</v>
      </c>
      <c r="M79" s="20">
        <f t="shared" si="18"/>
        <v>5.2500049152172411E-4</v>
      </c>
      <c r="O79" s="2">
        <v>0.74823519999999999</v>
      </c>
      <c r="P79">
        <v>218.54707500000001</v>
      </c>
      <c r="Q79">
        <f t="shared" si="14"/>
        <v>216.67504194749276</v>
      </c>
      <c r="R79">
        <f t="shared" si="19"/>
        <v>3.5045077496796062</v>
      </c>
      <c r="S79" s="20">
        <f t="shared" si="20"/>
        <v>7.3373126981266475E-5</v>
      </c>
    </row>
    <row r="80" spans="3:19" x14ac:dyDescent="0.25">
      <c r="C80" s="2">
        <v>0.75234698</v>
      </c>
      <c r="D80">
        <v>159.585712</v>
      </c>
      <c r="E80">
        <f t="shared" si="12"/>
        <v>157.14211467588513</v>
      </c>
      <c r="F80">
        <f t="shared" si="15"/>
        <v>5.9711678824213816</v>
      </c>
      <c r="G80" s="20">
        <f t="shared" si="16"/>
        <v>2.3446135504012221E-4</v>
      </c>
      <c r="I80" s="2">
        <v>0.75155833999999999</v>
      </c>
      <c r="J80">
        <v>177.646266</v>
      </c>
      <c r="K80">
        <f t="shared" si="13"/>
        <v>181.67476138912406</v>
      </c>
      <c r="L80">
        <f t="shared" si="17"/>
        <v>16.228775100193815</v>
      </c>
      <c r="M80" s="20">
        <f t="shared" si="18"/>
        <v>5.1424914120040178E-4</v>
      </c>
      <c r="O80" s="2">
        <v>0.75148464999999998</v>
      </c>
      <c r="P80">
        <v>218.83168000000001</v>
      </c>
      <c r="Q80">
        <f t="shared" si="14"/>
        <v>216.91767570056658</v>
      </c>
      <c r="R80">
        <f t="shared" si="19"/>
        <v>3.663412458249653</v>
      </c>
      <c r="S80" s="20">
        <f t="shared" si="20"/>
        <v>7.6500703508395842E-5</v>
      </c>
    </row>
    <row r="81" spans="3:19" x14ac:dyDescent="0.25">
      <c r="C81" s="2">
        <v>0.75559491999999995</v>
      </c>
      <c r="D81">
        <v>159.58789999999999</v>
      </c>
      <c r="E81">
        <f t="shared" si="12"/>
        <v>157.15052565879643</v>
      </c>
      <c r="F81">
        <f t="shared" si="15"/>
        <v>5.9407936791575127</v>
      </c>
      <c r="G81" s="20">
        <f t="shared" si="16"/>
        <v>2.3326229807934225E-4</v>
      </c>
      <c r="I81" s="2">
        <v>0.75480689999999995</v>
      </c>
      <c r="J81">
        <v>177.762766</v>
      </c>
      <c r="K81">
        <f t="shared" si="13"/>
        <v>181.69896317335363</v>
      </c>
      <c r="L81">
        <f t="shared" si="17"/>
        <v>15.493648187517135</v>
      </c>
      <c r="M81" s="20">
        <f t="shared" si="18"/>
        <v>4.9031151372129511E-4</v>
      </c>
      <c r="O81" s="2">
        <v>0.75473429000000003</v>
      </c>
      <c r="P81">
        <v>219.14961700000001</v>
      </c>
      <c r="Q81">
        <f t="shared" si="14"/>
        <v>217.21587395549602</v>
      </c>
      <c r="R81">
        <f t="shared" si="19"/>
        <v>3.7393621621675379</v>
      </c>
      <c r="S81" s="20">
        <f t="shared" si="20"/>
        <v>7.7860304385329811E-5</v>
      </c>
    </row>
    <row r="82" spans="3:19" x14ac:dyDescent="0.25">
      <c r="C82" s="2">
        <v>0.75884284999999996</v>
      </c>
      <c r="D82">
        <v>159.59008900000001</v>
      </c>
      <c r="E82">
        <f t="shared" si="12"/>
        <v>157.16512231603801</v>
      </c>
      <c r="F82">
        <f t="shared" si="15"/>
        <v>5.8804634183256468</v>
      </c>
      <c r="G82" s="20">
        <f t="shared" si="16"/>
        <v>2.3088712649919248E-4</v>
      </c>
      <c r="I82" s="2">
        <v>0.75805562999999998</v>
      </c>
      <c r="J82">
        <v>177.91288700000001</v>
      </c>
      <c r="K82">
        <f t="shared" si="13"/>
        <v>181.73530434276492</v>
      </c>
      <c r="L82">
        <f t="shared" si="17"/>
        <v>14.610874342269938</v>
      </c>
      <c r="M82" s="20">
        <f t="shared" si="18"/>
        <v>4.6159531430703962E-4</v>
      </c>
      <c r="O82" s="2">
        <v>0.75798396999999995</v>
      </c>
      <c r="P82">
        <v>219.47456600000001</v>
      </c>
      <c r="Q82">
        <f t="shared" si="14"/>
        <v>217.57760417396142</v>
      </c>
      <c r="R82">
        <f t="shared" si="19"/>
        <v>3.5984641694476673</v>
      </c>
      <c r="S82" s="20">
        <f t="shared" si="20"/>
        <v>7.4704847734116624E-5</v>
      </c>
    </row>
    <row r="83" spans="3:19" x14ac:dyDescent="0.25">
      <c r="C83" s="2">
        <v>0.76209079000000002</v>
      </c>
      <c r="D83">
        <v>159.59227799999999</v>
      </c>
      <c r="E83">
        <f t="shared" si="12"/>
        <v>157.18871764346821</v>
      </c>
      <c r="F83">
        <f t="shared" si="15"/>
        <v>5.7771023874911975</v>
      </c>
      <c r="G83" s="20">
        <f t="shared" si="16"/>
        <v>2.2682259613847515E-4</v>
      </c>
      <c r="I83" s="2">
        <v>0.76130408000000005</v>
      </c>
      <c r="J83">
        <v>178.00921399999999</v>
      </c>
      <c r="K83">
        <f t="shared" si="13"/>
        <v>181.7876221105725</v>
      </c>
      <c r="L83">
        <f t="shared" si="17"/>
        <v>14.276367850040153</v>
      </c>
      <c r="M83" s="20">
        <f t="shared" si="18"/>
        <v>4.5053938769408757E-4</v>
      </c>
      <c r="O83" s="2">
        <v>0.76123461999999997</v>
      </c>
      <c r="P83">
        <v>219.98106899999999</v>
      </c>
      <c r="Q83">
        <f t="shared" si="14"/>
        <v>218.01151665777962</v>
      </c>
      <c r="R83">
        <f t="shared" si="19"/>
        <v>3.8791364287457366</v>
      </c>
      <c r="S83" s="20">
        <f t="shared" si="20"/>
        <v>8.0161242031103323E-5</v>
      </c>
    </row>
    <row r="84" spans="3:19" x14ac:dyDescent="0.25">
      <c r="C84" s="2">
        <v>0.76533872999999997</v>
      </c>
      <c r="D84">
        <v>159.59446600000001</v>
      </c>
      <c r="E84">
        <f t="shared" si="12"/>
        <v>157.22465910811306</v>
      </c>
      <c r="F84">
        <f t="shared" si="15"/>
        <v>5.6159847048348972</v>
      </c>
      <c r="G84" s="20">
        <f t="shared" si="16"/>
        <v>2.2049069197439664E-4</v>
      </c>
      <c r="I84" s="2">
        <v>0.76455267000000005</v>
      </c>
      <c r="J84">
        <v>178.13243800000001</v>
      </c>
      <c r="K84">
        <f t="shared" si="13"/>
        <v>181.86030069188195</v>
      </c>
      <c r="L84">
        <f t="shared" si="17"/>
        <v>13.896960249525252</v>
      </c>
      <c r="M84" s="20">
        <f t="shared" si="18"/>
        <v>4.3795933885936524E-4</v>
      </c>
      <c r="O84" s="2">
        <v>0.76421620000000001</v>
      </c>
      <c r="P84">
        <v>220.473941</v>
      </c>
      <c r="Q84">
        <f t="shared" si="14"/>
        <v>218.48062827862753</v>
      </c>
      <c r="R84">
        <f t="shared" si="19"/>
        <v>3.9732956051852892</v>
      </c>
      <c r="S84" s="20">
        <f t="shared" si="20"/>
        <v>8.1740322417430075E-5</v>
      </c>
    </row>
    <row r="85" spans="3:19" x14ac:dyDescent="0.25">
      <c r="C85" s="2">
        <v>0.76858667000000003</v>
      </c>
      <c r="D85">
        <v>159.596655</v>
      </c>
      <c r="E85">
        <f t="shared" si="12"/>
        <v>157.2768288223034</v>
      </c>
      <c r="F85">
        <f t="shared" si="15"/>
        <v>5.381593494726407</v>
      </c>
      <c r="G85" s="20">
        <f t="shared" si="16"/>
        <v>2.1128239943730802E-4</v>
      </c>
      <c r="I85" s="2">
        <v>0.76780117999999997</v>
      </c>
      <c r="J85">
        <v>178.24221299999999</v>
      </c>
      <c r="K85">
        <f t="shared" si="13"/>
        <v>181.95824959964389</v>
      </c>
      <c r="L85">
        <f t="shared" si="17"/>
        <v>13.808928009892997</v>
      </c>
      <c r="M85" s="20">
        <f t="shared" si="18"/>
        <v>4.3464914967029136E-4</v>
      </c>
      <c r="O85" s="2">
        <v>0.76719817000000001</v>
      </c>
      <c r="P85">
        <v>221.040492</v>
      </c>
      <c r="Q85">
        <f t="shared" si="14"/>
        <v>219.02546261731302</v>
      </c>
      <c r="R85">
        <f t="shared" si="19"/>
        <v>4.0603434130918536</v>
      </c>
      <c r="S85" s="20">
        <f t="shared" si="20"/>
        <v>8.3103456843801674E-5</v>
      </c>
    </row>
    <row r="86" spans="3:19" x14ac:dyDescent="0.25">
      <c r="C86" s="2">
        <v>0.77183460999999998</v>
      </c>
      <c r="D86">
        <v>159.59884299999999</v>
      </c>
      <c r="E86">
        <f t="shared" si="12"/>
        <v>157.34964353306557</v>
      </c>
      <c r="F86">
        <f t="shared" si="15"/>
        <v>5.0588982420580511</v>
      </c>
      <c r="G86" s="20">
        <f t="shared" si="16"/>
        <v>1.9860787583544877E-4</v>
      </c>
      <c r="I86" s="2">
        <v>0.77105056999999999</v>
      </c>
      <c r="J86">
        <v>178.51336900000001</v>
      </c>
      <c r="K86">
        <f t="shared" si="13"/>
        <v>182.08695929293509</v>
      </c>
      <c r="L86">
        <f t="shared" si="17"/>
        <v>12.77054758175983</v>
      </c>
      <c r="M86" s="20">
        <f t="shared" si="18"/>
        <v>4.0074492107824191E-4</v>
      </c>
      <c r="O86" s="2">
        <v>0.7701808</v>
      </c>
      <c r="P86">
        <v>221.72865400000001</v>
      </c>
      <c r="Q86">
        <f t="shared" si="14"/>
        <v>219.65388280858633</v>
      </c>
      <c r="R86">
        <f t="shared" si="19"/>
        <v>4.304675496720118</v>
      </c>
      <c r="S86" s="20">
        <f t="shared" si="20"/>
        <v>8.7558190338900786E-5</v>
      </c>
    </row>
    <row r="87" spans="3:19" x14ac:dyDescent="0.25">
      <c r="C87" s="2">
        <v>0.77508253999999999</v>
      </c>
      <c r="D87">
        <v>159.601032</v>
      </c>
      <c r="E87">
        <f t="shared" si="12"/>
        <v>157.44805429886492</v>
      </c>
      <c r="F87">
        <f t="shared" si="15"/>
        <v>4.635312981584919</v>
      </c>
      <c r="G87" s="20">
        <f t="shared" si="16"/>
        <v>1.8197330092011726E-4</v>
      </c>
      <c r="I87" s="2">
        <v>0.77430056999999997</v>
      </c>
      <c r="J87">
        <v>178.89883599999999</v>
      </c>
      <c r="K87">
        <f t="shared" si="13"/>
        <v>182.2524317743048</v>
      </c>
      <c r="L87">
        <f t="shared" si="17"/>
        <v>11.246604617435059</v>
      </c>
      <c r="M87" s="20">
        <f t="shared" si="18"/>
        <v>3.5140375486721216E-4</v>
      </c>
      <c r="O87" s="2">
        <v>0.77316320999999999</v>
      </c>
      <c r="P87">
        <v>222.37589500000001</v>
      </c>
      <c r="Q87">
        <f t="shared" si="14"/>
        <v>220.37387758548658</v>
      </c>
      <c r="R87">
        <f t="shared" si="19"/>
        <v>4.0080737280150469</v>
      </c>
      <c r="S87" s="20">
        <f t="shared" si="20"/>
        <v>8.1051355749886222E-5</v>
      </c>
    </row>
    <row r="88" spans="3:19" x14ac:dyDescent="0.25">
      <c r="C88" s="2">
        <v>0.77833048000000005</v>
      </c>
      <c r="D88">
        <v>159.60322099999999</v>
      </c>
      <c r="E88">
        <f t="shared" si="12"/>
        <v>157.57754780230829</v>
      </c>
      <c r="F88">
        <f t="shared" si="15"/>
        <v>4.1033519038465265</v>
      </c>
      <c r="G88" s="20">
        <f t="shared" si="16"/>
        <v>1.6108513308612585E-4</v>
      </c>
      <c r="I88" s="2">
        <v>0.77754992000000001</v>
      </c>
      <c r="J88">
        <v>179.16326799999999</v>
      </c>
      <c r="K88">
        <f t="shared" si="13"/>
        <v>182.46112938960883</v>
      </c>
      <c r="L88">
        <f t="shared" si="17"/>
        <v>10.875889745072753</v>
      </c>
      <c r="M88" s="20">
        <f t="shared" si="18"/>
        <v>3.388182891718469E-4</v>
      </c>
      <c r="O88" s="2">
        <v>0.77611474000000003</v>
      </c>
      <c r="P88">
        <v>222.96886799999999</v>
      </c>
      <c r="Q88">
        <f t="shared" si="14"/>
        <v>221.18499193763282</v>
      </c>
      <c r="R88">
        <f t="shared" si="19"/>
        <v>3.1822138058866005</v>
      </c>
      <c r="S88" s="20">
        <f t="shared" si="20"/>
        <v>6.4008978670890287E-5</v>
      </c>
    </row>
    <row r="89" spans="3:19" x14ac:dyDescent="0.25">
      <c r="C89" s="2">
        <v>0.78157878000000003</v>
      </c>
      <c r="D89">
        <v>159.672651</v>
      </c>
      <c r="E89">
        <f t="shared" si="12"/>
        <v>157.7441653438714</v>
      </c>
      <c r="F89">
        <f t="shared" si="15"/>
        <v>3.7190569258937591</v>
      </c>
      <c r="G89" s="20">
        <f t="shared" si="16"/>
        <v>1.4587193848680249E-4</v>
      </c>
      <c r="I89" s="2">
        <v>0.78106854999999997</v>
      </c>
      <c r="J89">
        <v>179.481674</v>
      </c>
      <c r="K89">
        <f t="shared" si="13"/>
        <v>182.74409941243005</v>
      </c>
      <c r="L89">
        <f t="shared" si="17"/>
        <v>10.643419571669368</v>
      </c>
      <c r="M89" s="20">
        <f t="shared" si="18"/>
        <v>3.3040070074411785E-4</v>
      </c>
      <c r="O89" s="2">
        <v>0.77883975000000005</v>
      </c>
      <c r="P89">
        <v>223.79294400000001</v>
      </c>
      <c r="Q89">
        <f t="shared" si="14"/>
        <v>222.02841353955748</v>
      </c>
      <c r="R89">
        <f t="shared" si="19"/>
        <v>3.1135677458295241</v>
      </c>
      <c r="S89" s="20">
        <f t="shared" si="20"/>
        <v>6.2167806000535997E-5</v>
      </c>
    </row>
    <row r="90" spans="3:19" x14ac:dyDescent="0.25">
      <c r="C90" s="2">
        <v>0.78482675999999996</v>
      </c>
      <c r="D90">
        <v>159.68156400000001</v>
      </c>
      <c r="E90">
        <f t="shared" si="12"/>
        <v>157.95442905679883</v>
      </c>
      <c r="F90">
        <f t="shared" si="15"/>
        <v>2.9829951120265394</v>
      </c>
      <c r="G90" s="20">
        <f t="shared" si="16"/>
        <v>1.1698844984800487E-4</v>
      </c>
      <c r="I90" s="2">
        <v>0.78431881000000003</v>
      </c>
      <c r="J90">
        <v>179.91421099999999</v>
      </c>
      <c r="K90">
        <f t="shared" si="13"/>
        <v>183.0662857993986</v>
      </c>
      <c r="L90">
        <f t="shared" si="17"/>
        <v>9.9355755410037556</v>
      </c>
      <c r="M90" s="20">
        <f t="shared" si="18"/>
        <v>3.0694608077138741E-4</v>
      </c>
      <c r="O90" s="2">
        <v>0.78128523999999999</v>
      </c>
      <c r="P90">
        <v>224.641548</v>
      </c>
      <c r="Q90">
        <f t="shared" si="14"/>
        <v>222.86859058384397</v>
      </c>
      <c r="R90">
        <f t="shared" si="19"/>
        <v>3.143377999502674</v>
      </c>
      <c r="S90" s="20">
        <f t="shared" si="20"/>
        <v>6.2289729207632875E-5</v>
      </c>
    </row>
    <row r="91" spans="3:19" x14ac:dyDescent="0.25">
      <c r="C91" s="2">
        <v>0.78834455999999997</v>
      </c>
      <c r="D91">
        <v>159.845314</v>
      </c>
      <c r="E91">
        <f t="shared" si="12"/>
        <v>158.23964493079012</v>
      </c>
      <c r="F91">
        <f t="shared" si="15"/>
        <v>2.5781731598173261</v>
      </c>
      <c r="G91" s="20">
        <f t="shared" si="16"/>
        <v>1.0090490193752916E-4</v>
      </c>
      <c r="I91" s="2">
        <v>0.78756928000000004</v>
      </c>
      <c r="J91">
        <v>180.387092</v>
      </c>
      <c r="K91">
        <f t="shared" si="13"/>
        <v>183.45528854605996</v>
      </c>
      <c r="L91">
        <f t="shared" si="17"/>
        <v>9.4138300452543024</v>
      </c>
      <c r="M91" s="20">
        <f t="shared" si="18"/>
        <v>2.8930466629327028E-4</v>
      </c>
      <c r="O91" s="2">
        <v>0.78400086000000002</v>
      </c>
      <c r="P91">
        <v>225.69878299999999</v>
      </c>
      <c r="Q91">
        <f t="shared" si="14"/>
        <v>223.90054708329029</v>
      </c>
      <c r="R91">
        <f t="shared" si="19"/>
        <v>3.2336524121447758</v>
      </c>
      <c r="S91" s="20">
        <f t="shared" si="20"/>
        <v>6.3479705139624662E-5</v>
      </c>
    </row>
    <row r="92" spans="3:19" x14ac:dyDescent="0.25">
      <c r="C92" s="2">
        <v>0.79159332999999998</v>
      </c>
      <c r="D92">
        <v>160.00215900000001</v>
      </c>
      <c r="E92">
        <f t="shared" si="12"/>
        <v>158.56433277877969</v>
      </c>
      <c r="F92">
        <f t="shared" si="15"/>
        <v>2.0673442424287036</v>
      </c>
      <c r="G92" s="20">
        <f t="shared" si="16"/>
        <v>8.0753455121297438E-5</v>
      </c>
      <c r="I92" s="2">
        <v>0.79081975000000004</v>
      </c>
      <c r="J92">
        <v>180.859973</v>
      </c>
      <c r="K92">
        <f t="shared" si="13"/>
        <v>183.91981430808508</v>
      </c>
      <c r="L92">
        <f t="shared" si="17"/>
        <v>9.3626288306638337</v>
      </c>
      <c r="M92" s="20">
        <f t="shared" si="18"/>
        <v>2.8622850574431673E-4</v>
      </c>
      <c r="O92" s="2">
        <v>0.78671608000000004</v>
      </c>
      <c r="P92">
        <v>226.68176399999999</v>
      </c>
      <c r="Q92">
        <f t="shared" si="14"/>
        <v>225.04374114174101</v>
      </c>
      <c r="R92">
        <f t="shared" si="19"/>
        <v>2.6831188841789118</v>
      </c>
      <c r="S92" s="20">
        <f t="shared" si="20"/>
        <v>5.2216378615821322E-5</v>
      </c>
    </row>
    <row r="93" spans="3:19" x14ac:dyDescent="0.25">
      <c r="C93" s="2">
        <v>0.79457361000000004</v>
      </c>
      <c r="D93">
        <v>160.252961</v>
      </c>
      <c r="E93">
        <f t="shared" si="12"/>
        <v>158.92114283363173</v>
      </c>
      <c r="F93">
        <f t="shared" si="15"/>
        <v>1.7737396282685278</v>
      </c>
      <c r="G93" s="20">
        <f t="shared" si="16"/>
        <v>6.9068137274438639E-5</v>
      </c>
      <c r="I93" s="2">
        <v>0.79407072000000001</v>
      </c>
      <c r="J93">
        <v>181.42699300000001</v>
      </c>
      <c r="K93">
        <f t="shared" si="13"/>
        <v>184.46921742790249</v>
      </c>
      <c r="L93">
        <f t="shared" si="17"/>
        <v>9.2551294697265867</v>
      </c>
      <c r="M93" s="20">
        <f t="shared" si="18"/>
        <v>2.8117628807921522E-4</v>
      </c>
      <c r="O93" s="2">
        <v>0.78943191000000001</v>
      </c>
      <c r="P93">
        <v>227.779056</v>
      </c>
      <c r="Q93">
        <f t="shared" si="14"/>
        <v>226.30637709510745</v>
      </c>
      <c r="R93">
        <f t="shared" si="19"/>
        <v>2.1687831569155112</v>
      </c>
      <c r="S93" s="20">
        <f t="shared" si="20"/>
        <v>4.180118122388822E-5</v>
      </c>
    </row>
    <row r="94" spans="3:19" x14ac:dyDescent="0.25">
      <c r="C94" s="2">
        <v>0.79782363999999995</v>
      </c>
      <c r="D94">
        <v>160.645152</v>
      </c>
      <c r="E94">
        <f t="shared" si="12"/>
        <v>159.38269223485128</v>
      </c>
      <c r="F94">
        <f t="shared" si="15"/>
        <v>1.5938046586193595</v>
      </c>
      <c r="G94" s="20">
        <f t="shared" si="16"/>
        <v>6.1758941552857532E-5</v>
      </c>
      <c r="I94" s="2">
        <v>0.79705316999999998</v>
      </c>
      <c r="J94">
        <v>182.08124599999999</v>
      </c>
      <c r="K94">
        <f t="shared" si="13"/>
        <v>185.05621156005856</v>
      </c>
      <c r="L94">
        <f t="shared" si="17"/>
        <v>8.8504200835345657</v>
      </c>
      <c r="M94" s="20">
        <f t="shared" si="18"/>
        <v>2.6695216760451977E-4</v>
      </c>
      <c r="O94" s="2">
        <v>0.79228657999999996</v>
      </c>
      <c r="P94">
        <v>228.909684</v>
      </c>
      <c r="Q94">
        <f t="shared" si="14"/>
        <v>227.77086398662874</v>
      </c>
      <c r="R94">
        <f t="shared" si="19"/>
        <v>1.2969110228549139</v>
      </c>
      <c r="S94" s="20">
        <f t="shared" si="20"/>
        <v>2.4750378780968029E-5</v>
      </c>
    </row>
    <row r="95" spans="3:19" x14ac:dyDescent="0.25">
      <c r="C95" s="2">
        <v>0.80080428000000003</v>
      </c>
      <c r="D95">
        <v>160.96319600000001</v>
      </c>
      <c r="E95">
        <f t="shared" si="12"/>
        <v>159.88010811838757</v>
      </c>
      <c r="F95">
        <f t="shared" si="15"/>
        <v>1.1730793592957283</v>
      </c>
      <c r="G95" s="20">
        <f t="shared" si="16"/>
        <v>4.527664312309033E-5</v>
      </c>
      <c r="I95" s="2">
        <v>0.80003546999999997</v>
      </c>
      <c r="J95">
        <v>182.708315</v>
      </c>
      <c r="K95">
        <f t="shared" si="13"/>
        <v>185.7307641152986</v>
      </c>
      <c r="L95">
        <f t="shared" si="17"/>
        <v>9.1351986545692849</v>
      </c>
      <c r="M95" s="20">
        <f t="shared" si="18"/>
        <v>2.736537294007567E-4</v>
      </c>
      <c r="O95" s="2">
        <v>0.79457588000000001</v>
      </c>
      <c r="P95">
        <v>230.20523299999999</v>
      </c>
      <c r="Q95">
        <f t="shared" si="14"/>
        <v>229.05336952058059</v>
      </c>
      <c r="R95">
        <f t="shared" si="19"/>
        <v>1.3267894752201763</v>
      </c>
      <c r="S95" s="20">
        <f t="shared" si="20"/>
        <v>2.5036385748526833E-5</v>
      </c>
    </row>
    <row r="96" spans="3:19" x14ac:dyDescent="0.25">
      <c r="C96" s="2">
        <v>0.80432415000000002</v>
      </c>
      <c r="D96">
        <v>161.51022499999999</v>
      </c>
      <c r="E96">
        <f t="shared" si="12"/>
        <v>160.56942240499058</v>
      </c>
      <c r="F96">
        <f t="shared" si="15"/>
        <v>0.88510952277645061</v>
      </c>
      <c r="G96" s="20">
        <f t="shared" si="16"/>
        <v>3.3931024205487371E-5</v>
      </c>
      <c r="I96" s="2">
        <v>0.80301860999999997</v>
      </c>
      <c r="J96">
        <v>183.49032700000001</v>
      </c>
      <c r="K96">
        <f t="shared" si="13"/>
        <v>186.50148215541208</v>
      </c>
      <c r="L96">
        <f t="shared" si="17"/>
        <v>9.0670553699646845</v>
      </c>
      <c r="M96" s="20">
        <f t="shared" si="18"/>
        <v>2.693022107281595E-4</v>
      </c>
      <c r="O96" s="2">
        <v>0.79672790000000004</v>
      </c>
      <c r="P96">
        <v>231.38703000000001</v>
      </c>
      <c r="Q96">
        <f t="shared" si="14"/>
        <v>230.35162405386563</v>
      </c>
      <c r="R96">
        <f t="shared" si="19"/>
        <v>1.0720654732904207</v>
      </c>
      <c r="S96" s="20">
        <f t="shared" si="20"/>
        <v>2.0023651872387129E-5</v>
      </c>
    </row>
    <row r="97" spans="3:19" x14ac:dyDescent="0.25">
      <c r="C97" s="2">
        <v>0.80757502000000003</v>
      </c>
      <c r="D97">
        <v>162.05707200000001</v>
      </c>
      <c r="E97">
        <f t="shared" si="12"/>
        <v>161.31483536529652</v>
      </c>
      <c r="F97">
        <f t="shared" si="15"/>
        <v>0.55091522189595921</v>
      </c>
      <c r="G97" s="20">
        <f t="shared" si="16"/>
        <v>2.0977261703316867E-5</v>
      </c>
      <c r="I97" s="2">
        <v>0.80600134000000001</v>
      </c>
      <c r="J97">
        <v>184.19808599999999</v>
      </c>
      <c r="K97">
        <f t="shared" si="13"/>
        <v>187.3767971700106</v>
      </c>
      <c r="L97">
        <f t="shared" si="17"/>
        <v>10.104204702350254</v>
      </c>
      <c r="M97" s="20">
        <f t="shared" si="18"/>
        <v>2.9780494838052362E-4</v>
      </c>
      <c r="O97" s="2">
        <v>0.79914993000000001</v>
      </c>
      <c r="P97">
        <v>232.75533200000001</v>
      </c>
      <c r="Q97">
        <f t="shared" si="14"/>
        <v>231.92571130983777</v>
      </c>
      <c r="R97">
        <f t="shared" si="19"/>
        <v>0.68827048954527814</v>
      </c>
      <c r="S97" s="20">
        <f t="shared" si="20"/>
        <v>1.2704567111147906E-5</v>
      </c>
    </row>
    <row r="98" spans="3:19" x14ac:dyDescent="0.25">
      <c r="C98" s="2">
        <v>0.81082589000000005</v>
      </c>
      <c r="D98">
        <v>162.60391999999999</v>
      </c>
      <c r="E98">
        <f t="shared" si="12"/>
        <v>162.1758591498207</v>
      </c>
      <c r="F98">
        <f t="shared" si="15"/>
        <v>0.1832360914562188</v>
      </c>
      <c r="G98" s="20">
        <f t="shared" si="16"/>
        <v>6.9302515237464757E-6</v>
      </c>
      <c r="I98" s="2">
        <v>0.80898490999999995</v>
      </c>
      <c r="J98">
        <v>185.06050099999999</v>
      </c>
      <c r="K98">
        <f t="shared" si="13"/>
        <v>188.36621816038485</v>
      </c>
      <c r="L98">
        <f t="shared" si="17"/>
        <v>10.927765944462934</v>
      </c>
      <c r="M98" s="20">
        <f t="shared" si="18"/>
        <v>3.1908318426178585E-4</v>
      </c>
      <c r="O98" s="2">
        <v>0.80146010000000001</v>
      </c>
      <c r="P98">
        <v>234.03716</v>
      </c>
      <c r="Q98">
        <f t="shared" si="14"/>
        <v>233.54417985887284</v>
      </c>
      <c r="R98">
        <f t="shared" si="19"/>
        <v>0.24302941954575716</v>
      </c>
      <c r="S98" s="20">
        <f t="shared" si="20"/>
        <v>4.4369977741801544E-6</v>
      </c>
    </row>
    <row r="99" spans="3:19" x14ac:dyDescent="0.25">
      <c r="C99" s="2">
        <v>0.81407737000000002</v>
      </c>
      <c r="D99">
        <v>163.26507799999999</v>
      </c>
      <c r="E99">
        <f t="shared" ref="E99:E130" si="21">IF(C99&lt;F$1,$X$6+D$1^2*$X$5/((-$X$7*(C99/E$1-1)^$X$8+1)),$X$6+20*10^4*(C99-F$1)^4+D$1^2*$X$5/((-$X$7*(C99/E$1-1)^$X$8+1)))</f>
        <v>163.16409475405709</v>
      </c>
      <c r="F99">
        <f t="shared" si="15"/>
        <v>1.0197615961164069E-2</v>
      </c>
      <c r="G99" s="20">
        <f t="shared" si="16"/>
        <v>3.8257100538697352E-7</v>
      </c>
      <c r="I99" s="2">
        <v>0.81142320999999995</v>
      </c>
      <c r="J99">
        <v>185.930666</v>
      </c>
      <c r="K99">
        <f t="shared" ref="K99:K130" si="22">IF(I99&lt;L$1,$X$6+J$1^2*$X$5/((-$X$7*(I99/K$1-1)^$X$8+1)),$X$6+20*10^4*(I99-L$1)^4+J$1^2*$X$5/((-$X$7*(I99/K$1-1)^$X$8+1)))</f>
        <v>189.26598926174429</v>
      </c>
      <c r="L99">
        <f t="shared" si="17"/>
        <v>11.124381260332587</v>
      </c>
      <c r="M99" s="20">
        <f t="shared" si="18"/>
        <v>3.2179094187753166E-4</v>
      </c>
      <c r="O99" s="2">
        <v>0.80331342999999999</v>
      </c>
      <c r="P99">
        <v>235.262091</v>
      </c>
      <c r="Q99">
        <f t="shared" ref="Q99:Q108" si="23">IF(O99&lt;R$1,$X$6+P$1^2*$X$5/((-$X$7*(O99/Q$1-1)^$X$8+1)),$X$6+20*10^4*(O99-R$1)^4+P$1^2*$X$5/((-$X$7*(O99/Q$1-1)^$X$8+1)))</f>
        <v>234.9291219948181</v>
      </c>
      <c r="R99">
        <f t="shared" si="19"/>
        <v>0.11086835841182037</v>
      </c>
      <c r="S99" s="20">
        <f t="shared" si="20"/>
        <v>2.0031049849615351E-6</v>
      </c>
    </row>
    <row r="100" spans="3:19" x14ac:dyDescent="0.25">
      <c r="C100" s="2">
        <v>0.81732939999999998</v>
      </c>
      <c r="D100">
        <v>164.02709899999999</v>
      </c>
      <c r="E100">
        <f t="shared" si="21"/>
        <v>164.29154170521639</v>
      </c>
      <c r="F100">
        <f t="shared" si="15"/>
        <v>6.9929944342165831E-2</v>
      </c>
      <c r="G100" s="20">
        <f t="shared" si="16"/>
        <v>2.5991537748330936E-6</v>
      </c>
      <c r="I100" s="2">
        <v>0.81385622000000002</v>
      </c>
      <c r="J100">
        <v>186.80677900000001</v>
      </c>
      <c r="K100">
        <f t="shared" si="22"/>
        <v>190.25129122525431</v>
      </c>
      <c r="L100">
        <f t="shared" si="17"/>
        <v>11.86466446992633</v>
      </c>
      <c r="M100" s="20">
        <f t="shared" si="18"/>
        <v>3.3999317296769829E-4</v>
      </c>
      <c r="O100" s="2">
        <v>0.80556214999999998</v>
      </c>
      <c r="P100">
        <v>236.74150499999999</v>
      </c>
      <c r="Q100">
        <f t="shared" si="23"/>
        <v>236.71759934197331</v>
      </c>
      <c r="R100">
        <f t="shared" si="19"/>
        <v>5.7148048568845785E-4</v>
      </c>
      <c r="S100" s="20">
        <f t="shared" si="20"/>
        <v>1.0196534589905673E-8</v>
      </c>
    </row>
    <row r="101" spans="3:19" x14ac:dyDescent="0.25">
      <c r="C101" s="2">
        <v>0.82058204000000001</v>
      </c>
      <c r="D101">
        <v>164.90343100000001</v>
      </c>
      <c r="E101">
        <f t="shared" si="21"/>
        <v>165.57078948998588</v>
      </c>
      <c r="F101">
        <f t="shared" si="15"/>
        <v>0.4453673541562238</v>
      </c>
      <c r="G101" s="20">
        <f t="shared" si="16"/>
        <v>1.6377929458649466E-5</v>
      </c>
      <c r="I101" s="2">
        <v>0.81657208999999997</v>
      </c>
      <c r="J101">
        <v>187.91079500000001</v>
      </c>
      <c r="K101">
        <f t="shared" si="22"/>
        <v>191.46113379963492</v>
      </c>
      <c r="L101">
        <f t="shared" si="17"/>
        <v>12.604905592193088</v>
      </c>
      <c r="M101" s="20">
        <f t="shared" si="18"/>
        <v>3.5697363152718782E-4</v>
      </c>
      <c r="O101" s="2">
        <v>0.80739371000000004</v>
      </c>
      <c r="P101">
        <v>238.121577</v>
      </c>
      <c r="Q101">
        <f t="shared" si="23"/>
        <v>238.26539847582563</v>
      </c>
      <c r="R101">
        <f t="shared" si="19"/>
        <v>2.0684616908662908E-2</v>
      </c>
      <c r="S101" s="20">
        <f t="shared" si="20"/>
        <v>3.6479592787291529E-7</v>
      </c>
    </row>
    <row r="102" spans="3:19" x14ac:dyDescent="0.25">
      <c r="C102" s="2">
        <v>0.8238354</v>
      </c>
      <c r="D102">
        <v>165.91424699999999</v>
      </c>
      <c r="E102">
        <f t="shared" si="21"/>
        <v>167.01501483035628</v>
      </c>
      <c r="F102">
        <f t="shared" si="15"/>
        <v>1.2116898163472936</v>
      </c>
      <c r="G102" s="20">
        <f t="shared" si="16"/>
        <v>4.4017370700752994E-5</v>
      </c>
      <c r="I102" s="2">
        <v>0.81928889999999999</v>
      </c>
      <c r="J102">
        <v>189.18964</v>
      </c>
      <c r="K102">
        <f t="shared" si="22"/>
        <v>192.79513838293488</v>
      </c>
      <c r="L102">
        <f t="shared" si="17"/>
        <v>12.999618589346055</v>
      </c>
      <c r="M102" s="20">
        <f t="shared" si="18"/>
        <v>3.6319169461610559E-4</v>
      </c>
      <c r="O102" s="2">
        <v>0.80961704999999995</v>
      </c>
      <c r="P102">
        <v>239.76617100000001</v>
      </c>
      <c r="Q102">
        <f t="shared" si="23"/>
        <v>240.25881954660252</v>
      </c>
      <c r="R102">
        <f t="shared" si="19"/>
        <v>0.24270259046956535</v>
      </c>
      <c r="S102" s="20">
        <f t="shared" si="20"/>
        <v>4.2218091443563003E-6</v>
      </c>
    </row>
    <row r="103" spans="3:19" x14ac:dyDescent="0.25">
      <c r="C103" s="2">
        <v>0.82655091000000003</v>
      </c>
      <c r="D103">
        <v>166.95073400000001</v>
      </c>
      <c r="E103">
        <f t="shared" si="21"/>
        <v>168.3564071289444</v>
      </c>
      <c r="F103">
        <f t="shared" si="15"/>
        <v>1.9759169454363004</v>
      </c>
      <c r="G103" s="20">
        <f t="shared" si="16"/>
        <v>7.0891149778917699E-5</v>
      </c>
      <c r="I103" s="2">
        <v>0.82198019</v>
      </c>
      <c r="J103">
        <v>190.60622799999999</v>
      </c>
      <c r="K103">
        <f t="shared" si="22"/>
        <v>194.2466812464038</v>
      </c>
      <c r="L103">
        <f t="shared" si="17"/>
        <v>13.252899839252027</v>
      </c>
      <c r="M103" s="20">
        <f t="shared" si="18"/>
        <v>3.647848068157172E-4</v>
      </c>
      <c r="O103" s="2">
        <v>0.81184062000000001</v>
      </c>
      <c r="P103">
        <v>241.45303100000001</v>
      </c>
      <c r="Q103">
        <f t="shared" si="23"/>
        <v>242.38324641305456</v>
      </c>
      <c r="R103">
        <f t="shared" si="19"/>
        <v>0.86530071468425562</v>
      </c>
      <c r="S103" s="20">
        <f t="shared" si="20"/>
        <v>1.4842318243435805E-5</v>
      </c>
    </row>
    <row r="104" spans="3:19" x14ac:dyDescent="0.25">
      <c r="C104" s="2">
        <v>0.82854271000000002</v>
      </c>
      <c r="D104">
        <v>168.017673</v>
      </c>
      <c r="E104">
        <f t="shared" si="21"/>
        <v>169.42400149441116</v>
      </c>
      <c r="F104">
        <f t="shared" si="15"/>
        <v>1.9777598341927483</v>
      </c>
      <c r="G104" s="20">
        <f t="shared" si="16"/>
        <v>7.0058949592568924E-5</v>
      </c>
      <c r="I104" s="2">
        <v>0.82436706000000004</v>
      </c>
      <c r="J104">
        <v>191.86930699999999</v>
      </c>
      <c r="K104">
        <f t="shared" si="22"/>
        <v>195.64898066680632</v>
      </c>
      <c r="L104">
        <f t="shared" si="17"/>
        <v>14.285933027549222</v>
      </c>
      <c r="M104" s="20">
        <f t="shared" si="18"/>
        <v>3.8805885319870379E-4</v>
      </c>
      <c r="O104" s="2">
        <v>0.81376809999999999</v>
      </c>
      <c r="P104">
        <v>242.98647700000001</v>
      </c>
      <c r="Q104">
        <f t="shared" si="23"/>
        <v>244.33495850215883</v>
      </c>
      <c r="R104">
        <f t="shared" si="19"/>
        <v>1.8184023616645051</v>
      </c>
      <c r="S104" s="20">
        <f t="shared" si="20"/>
        <v>3.0798231426296874E-5</v>
      </c>
    </row>
    <row r="105" spans="3:19" x14ac:dyDescent="0.25">
      <c r="C105" s="2">
        <v>0.83059137000000005</v>
      </c>
      <c r="D105">
        <v>169.145476</v>
      </c>
      <c r="E105">
        <f t="shared" si="21"/>
        <v>170.59987143547895</v>
      </c>
      <c r="F105">
        <f t="shared" si="15"/>
        <v>2.1152660827419854</v>
      </c>
      <c r="G105" s="20">
        <f t="shared" si="16"/>
        <v>7.3934005020016724E-5</v>
      </c>
      <c r="I105" s="2">
        <v>0.82626463999999999</v>
      </c>
      <c r="J105">
        <v>193.036768</v>
      </c>
      <c r="K105">
        <f t="shared" si="22"/>
        <v>196.84500655924359</v>
      </c>
      <c r="L105">
        <f t="shared" si="17"/>
        <v>14.502680924109704</v>
      </c>
      <c r="M105" s="20">
        <f t="shared" si="18"/>
        <v>3.8919586447670897E-4</v>
      </c>
      <c r="O105" s="2">
        <v>0.81554833000000004</v>
      </c>
      <c r="P105">
        <v>244.59026800000001</v>
      </c>
      <c r="Q105">
        <f t="shared" si="23"/>
        <v>246.23184977489709</v>
      </c>
      <c r="R105">
        <f t="shared" si="19"/>
        <v>2.6947907236742363</v>
      </c>
      <c r="S105" s="20">
        <f t="shared" si="20"/>
        <v>4.5045011060640786E-5</v>
      </c>
    </row>
    <row r="106" spans="3:19" x14ac:dyDescent="0.25">
      <c r="C106" s="2">
        <v>0.83307606999999995</v>
      </c>
      <c r="D106">
        <v>170.58127500000001</v>
      </c>
      <c r="E106">
        <f t="shared" si="21"/>
        <v>172.13715704537586</v>
      </c>
      <c r="F106">
        <f t="shared" si="15"/>
        <v>2.4207689391229472</v>
      </c>
      <c r="G106" s="20">
        <f t="shared" si="16"/>
        <v>8.3193735654533426E-5</v>
      </c>
      <c r="I106" s="2">
        <v>0.82851304999999997</v>
      </c>
      <c r="J106">
        <v>194.45782</v>
      </c>
      <c r="K106">
        <f t="shared" si="22"/>
        <v>198.35974791046897</v>
      </c>
      <c r="L106">
        <f t="shared" si="17"/>
        <v>15.225041418496744</v>
      </c>
      <c r="M106" s="20">
        <f t="shared" si="18"/>
        <v>4.0263141497779375E-4</v>
      </c>
      <c r="O106" s="2">
        <v>0.81747667999999996</v>
      </c>
      <c r="P106">
        <v>246.28573499999999</v>
      </c>
      <c r="Q106">
        <f t="shared" si="23"/>
        <v>248.39227186298058</v>
      </c>
      <c r="R106">
        <f t="shared" si="19"/>
        <v>4.4374975550961064</v>
      </c>
      <c r="S106" s="20">
        <f t="shared" si="20"/>
        <v>7.3157627147187905E-5</v>
      </c>
    </row>
    <row r="107" spans="3:19" x14ac:dyDescent="0.25">
      <c r="C107" s="2">
        <v>0.83538458999999998</v>
      </c>
      <c r="D107">
        <v>172.19940399999999</v>
      </c>
      <c r="E107">
        <f t="shared" si="21"/>
        <v>173.68018569268196</v>
      </c>
      <c r="F107">
        <f t="shared" si="15"/>
        <v>2.1927144213820879</v>
      </c>
      <c r="G107" s="20">
        <f t="shared" si="16"/>
        <v>7.3946697848586981E-5</v>
      </c>
      <c r="I107" s="2">
        <v>0.83034430000000004</v>
      </c>
      <c r="J107">
        <v>195.779775</v>
      </c>
      <c r="K107">
        <f t="shared" si="22"/>
        <v>199.6750400361359</v>
      </c>
      <c r="L107">
        <f t="shared" si="17"/>
        <v>15.173089701742786</v>
      </c>
      <c r="M107" s="20">
        <f t="shared" si="18"/>
        <v>3.9585704209061501E-4</v>
      </c>
      <c r="O107" s="2">
        <v>0.81940484000000002</v>
      </c>
      <c r="P107">
        <v>247.94681299999999</v>
      </c>
      <c r="Q107">
        <f t="shared" si="23"/>
        <v>250.66615226345317</v>
      </c>
      <c r="R107">
        <f t="shared" si="19"/>
        <v>7.3948060297580778</v>
      </c>
      <c r="S107" s="20">
        <f t="shared" si="20"/>
        <v>1.2028451621816757E-4</v>
      </c>
    </row>
    <row r="108" spans="3:19" x14ac:dyDescent="0.25">
      <c r="C108" s="2">
        <v>0.83760754000000004</v>
      </c>
      <c r="D108">
        <v>173.77061900000001</v>
      </c>
      <c r="E108">
        <f t="shared" si="21"/>
        <v>175.27580158368386</v>
      </c>
      <c r="F108">
        <f t="shared" si="15"/>
        <v>2.2655746102251824</v>
      </c>
      <c r="G108" s="20">
        <f t="shared" si="16"/>
        <v>7.5028397856552161E-5</v>
      </c>
      <c r="I108" s="2">
        <v>0.83256810000000003</v>
      </c>
      <c r="J108">
        <v>197.510222</v>
      </c>
      <c r="K108">
        <f t="shared" si="22"/>
        <v>201.37515338439806</v>
      </c>
      <c r="L108">
        <f t="shared" si="17"/>
        <v>14.937694606105122</v>
      </c>
      <c r="M108" s="20">
        <f t="shared" si="18"/>
        <v>3.8291680094232138E-4</v>
      </c>
      <c r="O108" s="2">
        <v>0.82088985999999997</v>
      </c>
      <c r="P108">
        <v>249.56106600000001</v>
      </c>
      <c r="Q108">
        <f t="shared" si="23"/>
        <v>252.49738844731479</v>
      </c>
      <c r="R108">
        <f t="shared" si="19"/>
        <v>8.6219895146046568</v>
      </c>
      <c r="S108" s="20">
        <f t="shared" si="20"/>
        <v>1.3843752497763595E-4</v>
      </c>
    </row>
    <row r="109" spans="3:19" x14ac:dyDescent="0.25">
      <c r="C109" s="2">
        <v>0.83968326000000004</v>
      </c>
      <c r="D109">
        <v>175.417755</v>
      </c>
      <c r="E109">
        <f t="shared" si="21"/>
        <v>176.86753080706774</v>
      </c>
      <c r="F109">
        <f t="shared" si="15"/>
        <v>2.1018498907589103</v>
      </c>
      <c r="G109" s="20">
        <f t="shared" si="16"/>
        <v>6.8305330855264508E-5</v>
      </c>
      <c r="I109" s="2">
        <v>0.83464395000000002</v>
      </c>
      <c r="J109">
        <v>199.18113299999999</v>
      </c>
      <c r="K109">
        <f t="shared" si="22"/>
        <v>203.06829899216618</v>
      </c>
      <c r="L109">
        <f t="shared" si="17"/>
        <v>15.110059450653351</v>
      </c>
      <c r="M109" s="20">
        <f t="shared" si="18"/>
        <v>3.8086387017248816E-4</v>
      </c>
    </row>
    <row r="110" spans="3:19" x14ac:dyDescent="0.25">
      <c r="C110" s="2">
        <v>0.84190741000000002</v>
      </c>
      <c r="D110">
        <v>177.21292299999999</v>
      </c>
      <c r="E110">
        <f t="shared" si="21"/>
        <v>178.68710781981727</v>
      </c>
      <c r="F110">
        <f t="shared" si="15"/>
        <v>2.1732208829797117</v>
      </c>
      <c r="G110" s="20">
        <f t="shared" si="16"/>
        <v>6.9201114924839004E-5</v>
      </c>
      <c r="I110" s="2">
        <v>0.83642439999999996</v>
      </c>
      <c r="J110">
        <v>200.82648599999999</v>
      </c>
      <c r="K110">
        <f t="shared" si="22"/>
        <v>204.605516707817</v>
      </c>
      <c r="L110">
        <f t="shared" si="17"/>
        <v>14.281073090623964</v>
      </c>
      <c r="M110" s="20">
        <f t="shared" si="18"/>
        <v>3.5409424107683265E-4</v>
      </c>
    </row>
    <row r="111" spans="3:19" x14ac:dyDescent="0.25">
      <c r="C111" s="2">
        <v>0.84378302000000005</v>
      </c>
      <c r="D111">
        <v>178.99789899999999</v>
      </c>
      <c r="E111">
        <f t="shared" si="21"/>
        <v>180.31705518016221</v>
      </c>
      <c r="F111">
        <f t="shared" si="15"/>
        <v>1.7401730276601906</v>
      </c>
      <c r="G111" s="20">
        <f t="shared" si="16"/>
        <v>5.4312096335888463E-5</v>
      </c>
      <c r="I111" s="2">
        <v>0.83805726999999997</v>
      </c>
      <c r="J111">
        <v>202.481953</v>
      </c>
      <c r="K111">
        <f t="shared" si="22"/>
        <v>206.0868366690633</v>
      </c>
      <c r="L111">
        <f t="shared" si="17"/>
        <v>12.995186267479266</v>
      </c>
      <c r="M111" s="20">
        <f t="shared" si="18"/>
        <v>3.1696394732097304E-4</v>
      </c>
    </row>
    <row r="112" spans="3:19" x14ac:dyDescent="0.25">
      <c r="C112" s="2">
        <v>0.84540713000000001</v>
      </c>
      <c r="D112">
        <v>180.71386000000001</v>
      </c>
      <c r="E112">
        <f t="shared" si="21"/>
        <v>181.8017162067232</v>
      </c>
      <c r="F112">
        <f t="shared" si="15"/>
        <v>1.1834311265061641</v>
      </c>
      <c r="G112" s="20">
        <f t="shared" si="16"/>
        <v>3.6237653085436051E-5</v>
      </c>
      <c r="I112" s="2">
        <v>0.83969033000000004</v>
      </c>
      <c r="J112">
        <v>204.17193700000001</v>
      </c>
      <c r="K112">
        <f t="shared" si="22"/>
        <v>207.63901755737612</v>
      </c>
      <c r="L112">
        <f t="shared" si="17"/>
        <v>12.020647591335418</v>
      </c>
      <c r="M112" s="20">
        <f t="shared" si="18"/>
        <v>2.8836049818397566E-4</v>
      </c>
    </row>
    <row r="113" spans="3:13" x14ac:dyDescent="0.25">
      <c r="C113" s="2">
        <v>0.84724944999999996</v>
      </c>
      <c r="D113">
        <v>182.384038</v>
      </c>
      <c r="E113">
        <f t="shared" si="21"/>
        <v>183.57103346214922</v>
      </c>
      <c r="F113">
        <f t="shared" si="15"/>
        <v>1.4089582271628229</v>
      </c>
      <c r="G113" s="20">
        <f t="shared" si="16"/>
        <v>4.2356928878497501E-5</v>
      </c>
      <c r="I113" s="2">
        <v>0.84102708999999998</v>
      </c>
      <c r="J113">
        <v>205.67064400000001</v>
      </c>
      <c r="K113">
        <f t="shared" si="22"/>
        <v>208.96373938546017</v>
      </c>
      <c r="L113">
        <f t="shared" si="17"/>
        <v>10.844477217739017</v>
      </c>
      <c r="M113" s="20">
        <f t="shared" si="18"/>
        <v>2.5636811186168212E-4</v>
      </c>
    </row>
    <row r="114" spans="3:13" x14ac:dyDescent="0.25">
      <c r="C114" s="2">
        <v>0.84878847999999996</v>
      </c>
      <c r="D114">
        <v>184.05939000000001</v>
      </c>
      <c r="E114">
        <f t="shared" si="21"/>
        <v>185.1207073121044</v>
      </c>
      <c r="F114">
        <f t="shared" si="15"/>
        <v>1.1263944369724932</v>
      </c>
      <c r="G114" s="20">
        <f t="shared" si="16"/>
        <v>3.3248690107721468E-5</v>
      </c>
      <c r="I114" s="2">
        <v>0.84248246999999998</v>
      </c>
      <c r="J114">
        <v>207.26558600000001</v>
      </c>
      <c r="K114">
        <f t="shared" si="22"/>
        <v>210.46300459760812</v>
      </c>
      <c r="L114">
        <f t="shared" si="17"/>
        <v>10.223485688330188</v>
      </c>
      <c r="M114" s="20">
        <f t="shared" si="18"/>
        <v>2.3798226638047375E-4</v>
      </c>
    </row>
    <row r="115" spans="3:13" x14ac:dyDescent="0.25">
      <c r="C115" s="2">
        <v>0.85043584999999999</v>
      </c>
      <c r="D115">
        <v>185.91636700000001</v>
      </c>
      <c r="E115">
        <f t="shared" si="21"/>
        <v>186.85400177503902</v>
      </c>
      <c r="F115">
        <f t="shared" si="15"/>
        <v>0.87915897136246479</v>
      </c>
      <c r="G115" s="20">
        <f t="shared" si="16"/>
        <v>2.543502470280747E-5</v>
      </c>
      <c r="I115" s="2">
        <v>0.84382303000000003</v>
      </c>
      <c r="J115">
        <v>208.865782</v>
      </c>
      <c r="K115">
        <f t="shared" si="22"/>
        <v>211.89790486864166</v>
      </c>
      <c r="L115">
        <f t="shared" si="17"/>
        <v>9.1937690905397567</v>
      </c>
      <c r="M115" s="20">
        <f t="shared" si="18"/>
        <v>2.1074583443022015E-4</v>
      </c>
    </row>
    <row r="116" spans="3:13" x14ac:dyDescent="0.25">
      <c r="C116" s="2">
        <v>0.85202971000000005</v>
      </c>
      <c r="D116">
        <v>187.80423999999999</v>
      </c>
      <c r="E116">
        <f t="shared" si="21"/>
        <v>188.60651314202482</v>
      </c>
      <c r="F116">
        <f t="shared" si="15"/>
        <v>0.64364219441439396</v>
      </c>
      <c r="G116" s="20">
        <f t="shared" si="16"/>
        <v>1.8248775182537913E-5</v>
      </c>
      <c r="I116" s="2">
        <v>0.84488087999999995</v>
      </c>
      <c r="J116">
        <v>210.499505</v>
      </c>
      <c r="K116">
        <f t="shared" si="22"/>
        <v>213.06755985619452</v>
      </c>
      <c r="L116">
        <f t="shared" si="17"/>
        <v>6.5949057444242651</v>
      </c>
      <c r="M116" s="20">
        <f t="shared" si="18"/>
        <v>1.4883546721029524E-4</v>
      </c>
    </row>
    <row r="117" spans="3:13" x14ac:dyDescent="0.25">
      <c r="C117" s="2">
        <v>0.85362461000000001</v>
      </c>
      <c r="D117">
        <v>189.88576900000001</v>
      </c>
      <c r="E117">
        <f t="shared" si="21"/>
        <v>190.43670128163717</v>
      </c>
      <c r="F117">
        <f t="shared" si="15"/>
        <v>0.30352637894992629</v>
      </c>
      <c r="G117" s="20">
        <f t="shared" si="16"/>
        <v>8.4180520236948491E-6</v>
      </c>
      <c r="I117" s="2">
        <v>0.84647722000000003</v>
      </c>
      <c r="J117">
        <v>212.534638</v>
      </c>
      <c r="K117">
        <f t="shared" si="22"/>
        <v>214.89652063904899</v>
      </c>
      <c r="L117">
        <f t="shared" si="17"/>
        <v>5.5784896006410012</v>
      </c>
      <c r="M117" s="20">
        <f t="shared" si="18"/>
        <v>1.2349722200892158E-4</v>
      </c>
    </row>
    <row r="118" spans="3:13" x14ac:dyDescent="0.25">
      <c r="C118" s="2">
        <v>0.85503651999999997</v>
      </c>
      <c r="D118">
        <v>191.77247299999999</v>
      </c>
      <c r="E118">
        <f t="shared" si="21"/>
        <v>192.12255317405794</v>
      </c>
      <c r="F118">
        <f t="shared" si="15"/>
        <v>0.12255612826844488</v>
      </c>
      <c r="G118" s="20">
        <f t="shared" si="16"/>
        <v>3.3324411991849705E-6</v>
      </c>
      <c r="I118" s="2">
        <v>0.84789258999999995</v>
      </c>
      <c r="J118">
        <v>214.614462</v>
      </c>
      <c r="K118">
        <f t="shared" si="22"/>
        <v>216.58399864797039</v>
      </c>
      <c r="L118">
        <f t="shared" si="17"/>
        <v>3.8790746076984259</v>
      </c>
      <c r="M118" s="20">
        <f t="shared" si="18"/>
        <v>8.4219016350586535E-5</v>
      </c>
    </row>
    <row r="119" spans="3:13" x14ac:dyDescent="0.25">
      <c r="C119" s="2">
        <v>0.85649074999999997</v>
      </c>
      <c r="D119">
        <v>193.76148699999999</v>
      </c>
      <c r="E119">
        <f t="shared" si="21"/>
        <v>193.92509089897547</v>
      </c>
      <c r="F119">
        <f t="shared" si="15"/>
        <v>2.6766235759979357E-2</v>
      </c>
      <c r="G119" s="20">
        <f t="shared" si="16"/>
        <v>7.1293901446934853E-7</v>
      </c>
      <c r="I119" s="2">
        <v>0.84906287999999996</v>
      </c>
      <c r="J119">
        <v>216.53312399999999</v>
      </c>
      <c r="K119">
        <f t="shared" si="22"/>
        <v>218.02718828921124</v>
      </c>
      <c r="L119">
        <f t="shared" si="17"/>
        <v>2.2322281002963238</v>
      </c>
      <c r="M119" s="20">
        <f t="shared" si="18"/>
        <v>4.7609090784720898E-5</v>
      </c>
    </row>
    <row r="120" spans="3:13" x14ac:dyDescent="0.25">
      <c r="C120" s="2">
        <v>0.85794568999999998</v>
      </c>
      <c r="D120">
        <v>195.88364000000001</v>
      </c>
      <c r="E120">
        <f t="shared" si="21"/>
        <v>195.79738441481058</v>
      </c>
      <c r="F120">
        <f t="shared" si="15"/>
        <v>7.4400259763717433E-3</v>
      </c>
      <c r="G120" s="20">
        <f t="shared" si="16"/>
        <v>1.9390013903951029E-7</v>
      </c>
      <c r="I120" s="2">
        <v>0.85039748999999998</v>
      </c>
      <c r="J120">
        <v>218.59322399999999</v>
      </c>
      <c r="K120">
        <f t="shared" si="22"/>
        <v>219.72715825342851</v>
      </c>
      <c r="L120">
        <f t="shared" si="17"/>
        <v>1.285806891098497</v>
      </c>
      <c r="M120" s="20">
        <f t="shared" si="18"/>
        <v>2.6909297370478979E-5</v>
      </c>
    </row>
    <row r="121" spans="3:13" x14ac:dyDescent="0.25">
      <c r="C121" s="2">
        <v>0.85929056999999998</v>
      </c>
      <c r="D121">
        <v>197.67616100000001</v>
      </c>
      <c r="E121">
        <f t="shared" si="21"/>
        <v>197.59082210039509</v>
      </c>
      <c r="F121">
        <f t="shared" si="15"/>
        <v>7.2827277857786948E-3</v>
      </c>
      <c r="G121" s="20">
        <f t="shared" si="16"/>
        <v>1.863740663237051E-7</v>
      </c>
      <c r="I121" s="2">
        <v>0.85144059000000005</v>
      </c>
      <c r="J121">
        <v>220.39067800000001</v>
      </c>
      <c r="K121">
        <f t="shared" si="22"/>
        <v>221.09680648220478</v>
      </c>
      <c r="L121">
        <f t="shared" si="17"/>
        <v>0.49861743338081971</v>
      </c>
      <c r="M121" s="20">
        <f t="shared" si="18"/>
        <v>1.0265521501270039E-5</v>
      </c>
    </row>
    <row r="122" spans="3:13" x14ac:dyDescent="0.25">
      <c r="C122" s="2">
        <v>0.86036604999999999</v>
      </c>
      <c r="D122">
        <v>199.39453399999999</v>
      </c>
      <c r="E122">
        <f t="shared" si="21"/>
        <v>199.0693606279695</v>
      </c>
      <c r="F122">
        <f t="shared" si="15"/>
        <v>0.10573772187768025</v>
      </c>
      <c r="G122" s="20">
        <f t="shared" si="16"/>
        <v>2.6595211696014651E-6</v>
      </c>
      <c r="I122" s="2">
        <v>0.85250703999999999</v>
      </c>
      <c r="J122">
        <v>222.26352900000001</v>
      </c>
      <c r="K122">
        <f t="shared" si="22"/>
        <v>222.53502938622438</v>
      </c>
      <c r="L122">
        <f t="shared" si="17"/>
        <v>7.3712459719984677E-2</v>
      </c>
      <c r="M122" s="20">
        <f t="shared" si="18"/>
        <v>1.4921225448051481E-6</v>
      </c>
    </row>
    <row r="123" spans="3:13" x14ac:dyDescent="0.25">
      <c r="C123" s="2">
        <v>0.86178871000000001</v>
      </c>
      <c r="D123">
        <v>201.614465</v>
      </c>
      <c r="E123">
        <f t="shared" si="21"/>
        <v>201.08705977074834</v>
      </c>
      <c r="F123">
        <f t="shared" si="15"/>
        <v>0.2781562758419916</v>
      </c>
      <c r="G123" s="20">
        <f t="shared" si="16"/>
        <v>6.8429834183702103E-6</v>
      </c>
      <c r="I123" s="2">
        <v>0.85345314999999999</v>
      </c>
      <c r="J123">
        <v>224.01860300000001</v>
      </c>
      <c r="K123">
        <f t="shared" si="22"/>
        <v>223.8436058434919</v>
      </c>
      <c r="L123">
        <f t="shared" si="17"/>
        <v>3.0624004785924835E-2</v>
      </c>
      <c r="M123" s="20">
        <f t="shared" si="18"/>
        <v>6.1023036565291982E-7</v>
      </c>
    </row>
    <row r="124" spans="3:13" x14ac:dyDescent="0.25">
      <c r="C124" s="2">
        <v>0.86286487999999995</v>
      </c>
      <c r="D124">
        <v>203.46022400000001</v>
      </c>
      <c r="E124">
        <f t="shared" si="21"/>
        <v>202.66109101583413</v>
      </c>
      <c r="F124">
        <f t="shared" si="15"/>
        <v>0.63861352638186408</v>
      </c>
      <c r="G124" s="20">
        <f t="shared" si="16"/>
        <v>1.5426914637669392E-5</v>
      </c>
      <c r="I124" s="2">
        <v>0.85442203999999999</v>
      </c>
      <c r="J124">
        <v>225.742874</v>
      </c>
      <c r="K124">
        <f t="shared" si="22"/>
        <v>225.21603227755799</v>
      </c>
      <c r="L124">
        <f t="shared" si="17"/>
        <v>0.27756220050566893</v>
      </c>
      <c r="M124" s="20">
        <f t="shared" si="18"/>
        <v>5.4466845341563545E-6</v>
      </c>
    </row>
    <row r="125" spans="3:13" x14ac:dyDescent="0.25">
      <c r="C125" s="2">
        <v>0.86394011999999998</v>
      </c>
      <c r="D125">
        <v>205.133396</v>
      </c>
      <c r="E125">
        <f t="shared" si="21"/>
        <v>204.27564194486973</v>
      </c>
      <c r="F125">
        <f t="shared" si="15"/>
        <v>0.73574201909242531</v>
      </c>
      <c r="G125" s="20">
        <f t="shared" si="16"/>
        <v>1.7484484004076978E-5</v>
      </c>
      <c r="I125" s="2">
        <v>0.85539175999999995</v>
      </c>
      <c r="J125">
        <v>227.620408</v>
      </c>
      <c r="K125">
        <f t="shared" si="22"/>
        <v>226.62292994968038</v>
      </c>
      <c r="L125">
        <f t="shared" si="17"/>
        <v>0.99496246086941909</v>
      </c>
      <c r="M125" s="20">
        <f t="shared" si="18"/>
        <v>1.9203672927254933E-5</v>
      </c>
    </row>
    <row r="126" spans="3:13" x14ac:dyDescent="0.25">
      <c r="C126" s="2">
        <v>0.86508863999999996</v>
      </c>
      <c r="D126">
        <v>207.160842</v>
      </c>
      <c r="E126">
        <f t="shared" si="21"/>
        <v>206.04729942035658</v>
      </c>
      <c r="F126">
        <f t="shared" si="15"/>
        <v>1.2399770766789266</v>
      </c>
      <c r="G126" s="20">
        <f t="shared" si="16"/>
        <v>2.8893378140679884E-5</v>
      </c>
      <c r="I126" s="2">
        <v>0.85665868000000001</v>
      </c>
      <c r="J126">
        <v>229.85872499999999</v>
      </c>
      <c r="K126">
        <f t="shared" si="22"/>
        <v>228.51209007700615</v>
      </c>
      <c r="L126">
        <f t="shared" si="17"/>
        <v>1.8134256158266335</v>
      </c>
      <c r="M126" s="20">
        <f t="shared" si="18"/>
        <v>3.4322408771572026E-5</v>
      </c>
    </row>
    <row r="127" spans="3:13" x14ac:dyDescent="0.25">
      <c r="C127" s="2">
        <v>0.86629091000000003</v>
      </c>
      <c r="D127">
        <v>209.12443300000001</v>
      </c>
      <c r="E127">
        <f t="shared" si="21"/>
        <v>207.9549238300612</v>
      </c>
      <c r="F127">
        <f t="shared" si="15"/>
        <v>1.3677516985709546</v>
      </c>
      <c r="G127" s="20">
        <f t="shared" si="16"/>
        <v>3.1275028192305662E-5</v>
      </c>
      <c r="I127" s="2">
        <v>0.85780836000000005</v>
      </c>
      <c r="J127">
        <v>231.86586800000001</v>
      </c>
      <c r="K127">
        <f t="shared" si="22"/>
        <v>230.2774361670825</v>
      </c>
      <c r="L127">
        <f t="shared" si="17"/>
        <v>2.5231156878256717</v>
      </c>
      <c r="M127" s="20">
        <f t="shared" si="18"/>
        <v>4.6931400949469618E-5</v>
      </c>
    </row>
    <row r="128" spans="3:13" x14ac:dyDescent="0.25">
      <c r="C128" s="2">
        <v>0.86767846999999998</v>
      </c>
      <c r="D128">
        <v>211.22820300000001</v>
      </c>
      <c r="E128">
        <f t="shared" si="21"/>
        <v>210.22535514279193</v>
      </c>
      <c r="F128">
        <f t="shared" si="15"/>
        <v>1.0057038247068406</v>
      </c>
      <c r="G128" s="20">
        <f t="shared" si="16"/>
        <v>2.2540642605309904E-5</v>
      </c>
      <c r="I128" s="2">
        <v>0.85885776999999996</v>
      </c>
      <c r="J128">
        <v>233.85435699999999</v>
      </c>
      <c r="K128">
        <f t="shared" si="22"/>
        <v>231.93198178581213</v>
      </c>
      <c r="L128">
        <f t="shared" si="17"/>
        <v>3.6955264641238448</v>
      </c>
      <c r="M128" s="20">
        <f t="shared" si="18"/>
        <v>6.7574895866653973E-5</v>
      </c>
    </row>
    <row r="129" spans="3:13" x14ac:dyDescent="0.25">
      <c r="C129" s="2">
        <v>0.86882307999999997</v>
      </c>
      <c r="D129">
        <v>213.28935300000001</v>
      </c>
      <c r="E129">
        <f t="shared" si="21"/>
        <v>212.1548517058159</v>
      </c>
      <c r="F129">
        <f t="shared" si="15"/>
        <v>1.2870931865054087</v>
      </c>
      <c r="G129" s="20">
        <f t="shared" si="16"/>
        <v>2.8292520394568149E-5</v>
      </c>
      <c r="I129" s="2">
        <v>0.86012540999999998</v>
      </c>
      <c r="J129">
        <v>236.22744499999999</v>
      </c>
      <c r="K129">
        <f t="shared" si="22"/>
        <v>233.9865609210612</v>
      </c>
      <c r="L129">
        <f t="shared" si="17"/>
        <v>5.0215614552413532</v>
      </c>
      <c r="M129" s="20">
        <f t="shared" si="18"/>
        <v>8.9986648410453248E-5</v>
      </c>
    </row>
    <row r="130" spans="3:13" x14ac:dyDescent="0.25">
      <c r="C130" s="2">
        <v>0.87026356000000005</v>
      </c>
      <c r="D130">
        <v>215.77228500000001</v>
      </c>
      <c r="E130">
        <f t="shared" si="21"/>
        <v>214.65734004407497</v>
      </c>
      <c r="F130">
        <f t="shared" si="15"/>
        <v>1.2431022547426893</v>
      </c>
      <c r="G130" s="20">
        <f t="shared" si="16"/>
        <v>2.6700262601871958E-5</v>
      </c>
      <c r="I130" s="2">
        <v>0.86108379000000002</v>
      </c>
      <c r="J130">
        <v>238.28455500000001</v>
      </c>
      <c r="K130">
        <f t="shared" si="22"/>
        <v>235.58125075478057</v>
      </c>
      <c r="L130">
        <f t="shared" si="17"/>
        <v>7.3078538422214585</v>
      </c>
      <c r="M130" s="20">
        <f t="shared" si="18"/>
        <v>1.2870578448645373E-4</v>
      </c>
    </row>
    <row r="131" spans="3:13" x14ac:dyDescent="0.25">
      <c r="C131" s="2">
        <v>0.87148418000000005</v>
      </c>
      <c r="D131">
        <v>217.898155</v>
      </c>
      <c r="E131">
        <f t="shared" ref="E131:E147" si="24">IF(C131&lt;F$1,$X$6+D$1^2*$X$5/((-$X$7*(C131/E$1-1)^$X$8+1)),$X$6+20*10^4*(C131-F$1)^4+D$1^2*$X$5/((-$X$7*(C131/E$1-1)^$X$8+1)))</f>
        <v>216.84391241253078</v>
      </c>
      <c r="F131">
        <f t="shared" si="15"/>
        <v>1.1114274332337928</v>
      </c>
      <c r="G131" s="20">
        <f t="shared" si="16"/>
        <v>2.3408522689677419E-5</v>
      </c>
      <c r="I131" s="2">
        <v>0.86232609000000005</v>
      </c>
      <c r="J131">
        <v>240.51915700000001</v>
      </c>
      <c r="K131">
        <f t="shared" ref="K131:K135" si="25">IF(I131&lt;L$1,$X$6+J$1^2*$X$5/((-$X$7*(I131/K$1-1)^$X$8+1)),$X$6+20*10^4*(I131-L$1)^4+J$1^2*$X$5/((-$X$7*(I131/K$1-1)^$X$8+1)))</f>
        <v>237.70233607551745</v>
      </c>
      <c r="L131">
        <f t="shared" si="17"/>
        <v>7.9344801206027622</v>
      </c>
      <c r="M131" s="20">
        <f t="shared" si="18"/>
        <v>1.3715736414354564E-4</v>
      </c>
    </row>
    <row r="132" spans="3:13" x14ac:dyDescent="0.25">
      <c r="C132" s="2">
        <v>0.87247582000000001</v>
      </c>
      <c r="D132">
        <v>219.930239</v>
      </c>
      <c r="E132">
        <f t="shared" si="24"/>
        <v>218.66573856048672</v>
      </c>
      <c r="F132">
        <f t="shared" ref="F132:F147" si="26">(E132-D132)^2</f>
        <v>1.5989613615292895</v>
      </c>
      <c r="G132" s="20">
        <f t="shared" ref="G132:G147" si="27">((E132-D132)/D132)^2</f>
        <v>3.305735311605766E-5</v>
      </c>
      <c r="I132" s="2">
        <v>0.86322262000000005</v>
      </c>
      <c r="J132">
        <v>242.51437000000001</v>
      </c>
      <c r="K132">
        <f t="shared" si="25"/>
        <v>239.27152483739428</v>
      </c>
      <c r="L132">
        <f t="shared" ref="L132:L135" si="28">(K132-J132)^2</f>
        <v>10.5160447486354</v>
      </c>
      <c r="M132" s="20">
        <f t="shared" ref="M132:M135" si="29">((K132-J132)/J132)^2</f>
        <v>1.7880409897732451E-4</v>
      </c>
    </row>
    <row r="133" spans="3:13" x14ac:dyDescent="0.25">
      <c r="C133" s="2">
        <v>0.87354710999999996</v>
      </c>
      <c r="D133">
        <v>222.08521300000001</v>
      </c>
      <c r="E133">
        <f t="shared" si="24"/>
        <v>220.6804392861776</v>
      </c>
      <c r="F133">
        <f t="shared" si="26"/>
        <v>1.9733891870464004</v>
      </c>
      <c r="G133" s="20">
        <f t="shared" si="27"/>
        <v>4.0010452037008843E-5</v>
      </c>
      <c r="I133" s="2">
        <v>0.86433926999999999</v>
      </c>
      <c r="J133">
        <v>244.571336</v>
      </c>
      <c r="K133">
        <f t="shared" si="25"/>
        <v>241.27184563286892</v>
      </c>
      <c r="L133">
        <f t="shared" si="28"/>
        <v>10.886636682790822</v>
      </c>
      <c r="M133" s="20">
        <f t="shared" si="29"/>
        <v>1.8200470608786096E-4</v>
      </c>
    </row>
    <row r="134" spans="3:13" x14ac:dyDescent="0.25">
      <c r="C134" s="2">
        <v>0.87466445000000004</v>
      </c>
      <c r="D134">
        <v>223.96143000000001</v>
      </c>
      <c r="E134">
        <f t="shared" si="24"/>
        <v>222.8340730074313</v>
      </c>
      <c r="F134">
        <f t="shared" si="26"/>
        <v>1.2709337886935597</v>
      </c>
      <c r="G134" s="20">
        <f t="shared" si="27"/>
        <v>2.533824098347766E-5</v>
      </c>
      <c r="I134" s="2">
        <v>0.86521228999999999</v>
      </c>
      <c r="J134">
        <v>246.45971700000001</v>
      </c>
      <c r="K134">
        <f t="shared" si="25"/>
        <v>242.87169774171409</v>
      </c>
      <c r="L134">
        <f t="shared" si="28"/>
        <v>12.87388219783068</v>
      </c>
      <c r="M134" s="20">
        <f t="shared" si="29"/>
        <v>2.1194229848320767E-4</v>
      </c>
    </row>
    <row r="135" spans="3:13" x14ac:dyDescent="0.25">
      <c r="C135" s="2">
        <v>0.87582981999999998</v>
      </c>
      <c r="D135">
        <v>225.92742100000001</v>
      </c>
      <c r="E135">
        <f t="shared" si="24"/>
        <v>225.13816683796722</v>
      </c>
      <c r="F135">
        <f t="shared" si="26"/>
        <v>0.62292213228608218</v>
      </c>
      <c r="G135" s="20">
        <f t="shared" si="27"/>
        <v>1.2203822206665882E-5</v>
      </c>
      <c r="I135" s="2">
        <v>0.86606081000000001</v>
      </c>
      <c r="J135">
        <v>248.677594</v>
      </c>
      <c r="K135">
        <f t="shared" si="25"/>
        <v>244.45733146300435</v>
      </c>
      <c r="L135">
        <f t="shared" si="28"/>
        <v>17.810615881168943</v>
      </c>
      <c r="M135" s="20">
        <f t="shared" si="29"/>
        <v>2.8800871116134631E-4</v>
      </c>
    </row>
    <row r="136" spans="3:13" x14ac:dyDescent="0.25">
      <c r="C136" s="2">
        <v>0.87687318999999997</v>
      </c>
      <c r="D136">
        <v>227.77356900000001</v>
      </c>
      <c r="E136">
        <f t="shared" si="24"/>
        <v>227.25202521841584</v>
      </c>
      <c r="F136">
        <f t="shared" si="26"/>
        <v>0.27200791610911751</v>
      </c>
      <c r="G136" s="20">
        <f t="shared" si="27"/>
        <v>5.24294002292656E-6</v>
      </c>
    </row>
    <row r="137" spans="3:13" x14ac:dyDescent="0.25">
      <c r="C137" s="2">
        <v>0.87791752999999995</v>
      </c>
      <c r="D137">
        <v>229.801334</v>
      </c>
      <c r="E137">
        <f t="shared" si="24"/>
        <v>229.416849771128</v>
      </c>
      <c r="F137">
        <f t="shared" si="26"/>
        <v>0.14782812225129449</v>
      </c>
      <c r="G137" s="20">
        <f t="shared" si="27"/>
        <v>2.7993162777408033E-6</v>
      </c>
    </row>
    <row r="138" spans="3:13" x14ac:dyDescent="0.25">
      <c r="C138" s="2">
        <v>0.87885539999999995</v>
      </c>
      <c r="D138">
        <v>231.63961399999999</v>
      </c>
      <c r="E138">
        <f t="shared" si="24"/>
        <v>231.40337184037634</v>
      </c>
      <c r="F138">
        <f t="shared" si="26"/>
        <v>5.5810357983649549E-2</v>
      </c>
      <c r="G138" s="20">
        <f t="shared" si="27"/>
        <v>1.0401336412871026E-6</v>
      </c>
    </row>
    <row r="139" spans="3:13" x14ac:dyDescent="0.25">
      <c r="C139" s="2">
        <v>0.87969304999999998</v>
      </c>
      <c r="D139">
        <v>233.48932199999999</v>
      </c>
      <c r="E139">
        <f t="shared" si="24"/>
        <v>233.21200130153764</v>
      </c>
      <c r="F139">
        <f t="shared" si="26"/>
        <v>7.6906769795644037E-2</v>
      </c>
      <c r="G139" s="20">
        <f t="shared" si="27"/>
        <v>1.4106865399167458E-6</v>
      </c>
    </row>
    <row r="140" spans="3:13" x14ac:dyDescent="0.25">
      <c r="C140" s="2">
        <v>0.88063011999999996</v>
      </c>
      <c r="D140">
        <v>235.17883800000001</v>
      </c>
      <c r="E140">
        <f t="shared" si="24"/>
        <v>235.27424808680499</v>
      </c>
      <c r="F140">
        <f t="shared" si="26"/>
        <v>9.1030846641328607E-3</v>
      </c>
      <c r="G140" s="20">
        <f t="shared" si="27"/>
        <v>1.6458570098171281E-7</v>
      </c>
    </row>
    <row r="141" spans="3:13" x14ac:dyDescent="0.25">
      <c r="C141" s="2">
        <v>0.88152587000000004</v>
      </c>
      <c r="D141">
        <v>237.02858499999999</v>
      </c>
      <c r="E141">
        <f t="shared" si="24"/>
        <v>237.28450651561252</v>
      </c>
      <c r="F141">
        <f t="shared" si="26"/>
        <v>6.5495822153413222E-2</v>
      </c>
      <c r="G141" s="20">
        <f t="shared" si="27"/>
        <v>1.1657680548240846E-6</v>
      </c>
    </row>
    <row r="142" spans="3:13" x14ac:dyDescent="0.25">
      <c r="C142" s="2">
        <v>0.88273376000000003</v>
      </c>
      <c r="D142">
        <v>239.05734000000001</v>
      </c>
      <c r="E142">
        <f t="shared" si="24"/>
        <v>240.05642651088948</v>
      </c>
      <c r="F142">
        <f t="shared" si="26"/>
        <v>0.99817385624129418</v>
      </c>
      <c r="G142" s="20">
        <f t="shared" si="27"/>
        <v>1.7466344639585172E-5</v>
      </c>
    </row>
    <row r="143" spans="3:13" x14ac:dyDescent="0.25">
      <c r="C143" s="2">
        <v>0.88384127000000001</v>
      </c>
      <c r="D143">
        <v>241.06572700000001</v>
      </c>
      <c r="E143">
        <f t="shared" si="24"/>
        <v>242.66064140668163</v>
      </c>
      <c r="F143">
        <f t="shared" si="26"/>
        <v>2.5437519646405984</v>
      </c>
      <c r="G143" s="20">
        <f t="shared" si="27"/>
        <v>4.3772749035472421E-5</v>
      </c>
    </row>
    <row r="144" spans="3:13" x14ac:dyDescent="0.25">
      <c r="C144" s="2">
        <v>0.88482316000000005</v>
      </c>
      <c r="D144">
        <v>243.245689</v>
      </c>
      <c r="E144">
        <f t="shared" si="24"/>
        <v>245.02037130934269</v>
      </c>
      <c r="F144">
        <f t="shared" si="26"/>
        <v>3.1494972990939174</v>
      </c>
      <c r="G144" s="20">
        <f t="shared" si="27"/>
        <v>5.3229322199564326E-5</v>
      </c>
    </row>
    <row r="145" spans="3:7" x14ac:dyDescent="0.25">
      <c r="C145" s="2">
        <v>0.88566266000000005</v>
      </c>
      <c r="D145">
        <v>245.43890500000001</v>
      </c>
      <c r="E145">
        <f t="shared" si="24"/>
        <v>247.07635585194743</v>
      </c>
      <c r="F145">
        <f t="shared" si="26"/>
        <v>2.6812452925433332</v>
      </c>
      <c r="G145" s="20">
        <f t="shared" si="27"/>
        <v>4.4509194792339048E-5</v>
      </c>
    </row>
    <row r="146" spans="3:7" x14ac:dyDescent="0.25">
      <c r="C146" s="2">
        <v>0.88659999</v>
      </c>
      <c r="D146">
        <v>247.17763600000001</v>
      </c>
      <c r="E146">
        <f t="shared" si="24"/>
        <v>249.41435091884662</v>
      </c>
      <c r="F146">
        <f t="shared" si="26"/>
        <v>5.002893628191023</v>
      </c>
      <c r="G146" s="20">
        <f t="shared" si="27"/>
        <v>8.1884729801815908E-5</v>
      </c>
    </row>
    <row r="147" spans="3:7" x14ac:dyDescent="0.25">
      <c r="C147" s="2">
        <v>0.88761679999999998</v>
      </c>
      <c r="D147">
        <v>248.969492</v>
      </c>
      <c r="E147">
        <f t="shared" si="24"/>
        <v>252.00185206224694</v>
      </c>
      <c r="F147">
        <f t="shared" si="26"/>
        <v>9.1952075471102486</v>
      </c>
      <c r="G147" s="20">
        <f t="shared" si="27"/>
        <v>1.4834375563857011E-4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F67C-5DC0-3249-ADB0-5AE334F7606C}">
  <dimension ref="A1:BP83"/>
  <sheetViews>
    <sheetView topLeftCell="AD1" workbookViewId="0">
      <selection activeCell="AP26" sqref="AP26"/>
    </sheetView>
  </sheetViews>
  <sheetFormatPr baseColWidth="10" defaultRowHeight="15.75" x14ac:dyDescent="0.25"/>
  <cols>
    <col min="3" max="3" width="10.875" style="2"/>
    <col min="5" max="5" width="10.875" style="6"/>
    <col min="6" max="6" width="10.875"/>
    <col min="7" max="7" width="12" customWidth="1"/>
    <col min="8" max="8" width="17" customWidth="1"/>
    <col min="9" max="9" width="12.125" bestFit="1" customWidth="1"/>
    <col min="10" max="10" width="10.875"/>
    <col min="11" max="11" width="6.375" customWidth="1"/>
    <col min="12" max="12" width="10.875" style="2"/>
    <col min="14" max="14" width="10.875" style="6"/>
    <col min="15" max="15" width="10.875"/>
    <col min="16" max="16" width="12.875" customWidth="1"/>
    <col min="17" max="17" width="17" customWidth="1"/>
    <col min="18" max="19" width="10.875"/>
    <col min="20" max="20" width="6.375" customWidth="1"/>
    <col min="21" max="21" width="10.875" style="2"/>
    <col min="23" max="23" width="10.875" style="6"/>
    <col min="24" max="24" width="10.875"/>
    <col min="25" max="25" width="11.875" customWidth="1"/>
    <col min="26" max="26" width="17" customWidth="1"/>
    <col min="27" max="28" width="10.875"/>
    <col min="29" max="29" width="5.625" customWidth="1"/>
    <col min="30" max="30" width="10.875" style="2"/>
    <col min="32" max="32" width="10.875" style="6"/>
    <col min="33" max="33" width="10.875"/>
    <col min="34" max="34" width="12.375" customWidth="1"/>
    <col min="35" max="35" width="17" customWidth="1"/>
    <col min="39" max="39" width="10.625" customWidth="1"/>
    <col min="41" max="41" width="13.625" customWidth="1"/>
    <col min="44" max="44" width="14.625" customWidth="1"/>
    <col min="45" max="45" width="11.125" bestFit="1" customWidth="1"/>
  </cols>
  <sheetData>
    <row r="1" spans="1:68" x14ac:dyDescent="0.25">
      <c r="A1" t="s">
        <v>9</v>
      </c>
      <c r="C1" t="s">
        <v>8</v>
      </c>
      <c r="D1">
        <v>0.2</v>
      </c>
      <c r="E1">
        <v>0.3</v>
      </c>
      <c r="F1">
        <v>196.05028205478925</v>
      </c>
      <c r="I1" s="7">
        <f>D3</f>
        <v>1.9790479999999999E-2</v>
      </c>
      <c r="J1">
        <f>_xlfn.XLOOKUP(I1+0.002,D3:D150,C3:C150,,-1,1)-AO9</f>
        <v>0.78236713000000002</v>
      </c>
      <c r="L1" t="s">
        <v>1</v>
      </c>
      <c r="M1">
        <v>0.3</v>
      </c>
      <c r="N1">
        <v>0.3</v>
      </c>
      <c r="O1">
        <v>220.03881019714296</v>
      </c>
      <c r="R1" s="7">
        <f>M3</f>
        <v>2.2409200000000001E-2</v>
      </c>
      <c r="S1">
        <f>_xlfn.XLOOKUP(R1+0.002,M3:M150,L3:L150,,-1,1)-AO10</f>
        <v>0.76942386000000007</v>
      </c>
      <c r="U1" t="s">
        <v>2</v>
      </c>
      <c r="V1">
        <v>0.4</v>
      </c>
      <c r="W1">
        <v>0.3</v>
      </c>
      <c r="X1">
        <v>246.33933787066999</v>
      </c>
      <c r="AA1" s="7">
        <f>V3</f>
        <v>2.594987E-2</v>
      </c>
      <c r="AB1">
        <f>_xlfn.XLOOKUP(AA1+0.002,V3:V150,U3:U150,,-1,1)-AO11</f>
        <v>0.73505491477470053</v>
      </c>
      <c r="AD1" t="s">
        <v>3</v>
      </c>
      <c r="AE1">
        <v>0.5</v>
      </c>
      <c r="AF1">
        <v>0.3</v>
      </c>
      <c r="AG1">
        <v>290.65022282343222</v>
      </c>
      <c r="AJ1">
        <f>AE3</f>
        <v>3.0950689999999999E-2</v>
      </c>
      <c r="AK1">
        <f>_xlfn.XLOOKUP(AJ1+0.002,AE3:AE150,AD3:AD150,,-1,1)-AO12</f>
        <v>0.69637185401237289</v>
      </c>
      <c r="AN1" t="s">
        <v>52</v>
      </c>
      <c r="AO1" t="s">
        <v>53</v>
      </c>
    </row>
    <row r="2" spans="1:68" ht="16.5" thickBot="1" x14ac:dyDescent="0.3">
      <c r="C2" s="3" t="s">
        <v>4</v>
      </c>
      <c r="D2" s="1" t="s">
        <v>10</v>
      </c>
      <c r="E2" s="5" t="s">
        <v>5</v>
      </c>
      <c r="F2" s="1" t="s">
        <v>58</v>
      </c>
      <c r="G2" s="1" t="s">
        <v>59</v>
      </c>
      <c r="H2" s="1" t="s">
        <v>135</v>
      </c>
      <c r="I2" s="1" t="s">
        <v>56</v>
      </c>
      <c r="J2" s="1" t="s">
        <v>37</v>
      </c>
      <c r="K2" s="1"/>
      <c r="L2" s="3" t="s">
        <v>4</v>
      </c>
      <c r="M2" s="1" t="s">
        <v>10</v>
      </c>
      <c r="N2" s="5" t="s">
        <v>5</v>
      </c>
      <c r="O2" s="1" t="s">
        <v>58</v>
      </c>
      <c r="P2" s="1" t="s">
        <v>59</v>
      </c>
      <c r="Q2" s="1" t="s">
        <v>135</v>
      </c>
      <c r="R2" s="1" t="s">
        <v>57</v>
      </c>
      <c r="S2" s="1" t="s">
        <v>37</v>
      </c>
      <c r="T2" s="1"/>
      <c r="U2" s="3" t="s">
        <v>4</v>
      </c>
      <c r="V2" s="1" t="s">
        <v>10</v>
      </c>
      <c r="W2" s="5" t="s">
        <v>5</v>
      </c>
      <c r="X2" s="1" t="s">
        <v>58</v>
      </c>
      <c r="Y2" s="1" t="s">
        <v>59</v>
      </c>
      <c r="Z2" s="1" t="s">
        <v>135</v>
      </c>
      <c r="AA2" s="1" t="s">
        <v>57</v>
      </c>
      <c r="AB2" s="1" t="s">
        <v>37</v>
      </c>
      <c r="AC2" s="1"/>
      <c r="AD2" s="3" t="s">
        <v>4</v>
      </c>
      <c r="AE2" s="1" t="s">
        <v>10</v>
      </c>
      <c r="AF2" s="5" t="s">
        <v>5</v>
      </c>
      <c r="AG2" s="1" t="s">
        <v>58</v>
      </c>
      <c r="AH2" s="1" t="s">
        <v>59</v>
      </c>
      <c r="AI2" s="1" t="s">
        <v>135</v>
      </c>
      <c r="AJ2" s="8" t="s">
        <v>57</v>
      </c>
      <c r="AK2" s="1" t="s">
        <v>37</v>
      </c>
      <c r="AN2" t="s">
        <v>32</v>
      </c>
      <c r="BA2" t="s">
        <v>69</v>
      </c>
      <c r="BB2" s="11" t="s">
        <v>68</v>
      </c>
      <c r="BC2" s="12">
        <v>6.86</v>
      </c>
      <c r="BO2" t="s">
        <v>41</v>
      </c>
      <c r="BP2" t="s">
        <v>51</v>
      </c>
    </row>
    <row r="3" spans="1:68" x14ac:dyDescent="0.25">
      <c r="C3" s="2">
        <v>0.70007154999999999</v>
      </c>
      <c r="D3">
        <v>1.9790479999999999E-2</v>
      </c>
      <c r="E3" s="6">
        <f>D3*10^4</f>
        <v>197.90479999999999</v>
      </c>
      <c r="F3">
        <f>IF(C3&lt;J$1,$AO$6+D$1^2*$AO$5/((-$AO$7*(C3/E$1-1)^$AO$8+1)),$AO$6+20*10^4*(C3-J$1)^4+D$1^2*$AO$5/((-$AO$7*(C3/E$1-1)^$AO$8+1)))</f>
        <v>198.77744227254581</v>
      </c>
      <c r="G3">
        <f>(F3-E3)^2</f>
        <v>0.76150453583392941</v>
      </c>
      <c r="H3" s="20">
        <f>((F3-E3)/E3)^2</f>
        <v>1.9442846122006936E-5</v>
      </c>
      <c r="I3">
        <f t="shared" ref="I3:I34" si="0">$BP$3*(1+TANH($BP$4*(C3/J$1)-$BP$5))+D$1^2/($BP$6*(-0.00152*(C3/0.3-1)^10.82+1))</f>
        <v>5.9180199142830799E-3</v>
      </c>
      <c r="J3">
        <f>(I3-D3)^2</f>
        <v>1.9244514882980906E-4</v>
      </c>
      <c r="L3" s="2">
        <v>0.70007154999999999</v>
      </c>
      <c r="M3">
        <v>2.2409200000000001E-2</v>
      </c>
      <c r="N3" s="6">
        <f>M3*10^4</f>
        <v>224.09200000000001</v>
      </c>
      <c r="O3">
        <f>IF(L3&lt;S$1,$AO$6+M$1^2*$AO$5/((-$AO$7*(L3/N$1-1)^$AO$8+1)),$AO$6+20*10^4*(L3-S$1)^4+M$1^2*$AO$5/((-$AO$7*(L3/N$1-1)^$AO$8+1)))</f>
        <v>225.7495946140773</v>
      </c>
      <c r="P3">
        <f>(O3-N3)^2</f>
        <v>2.7476199046180163</v>
      </c>
      <c r="Q3" s="20">
        <f>((O3-N3)/N3)^2</f>
        <v>5.4714690705133345E-5</v>
      </c>
      <c r="R3">
        <f t="shared" ref="R3:R34" si="1">$BP$3*(1+TANH($BP$4*(L3/S$1)-$BP$5))+M$1^2/($BP$6*(-0.00152*(L3/0.3-1)^10.82+1))</f>
        <v>1.3314934234808389E-2</v>
      </c>
      <c r="S3">
        <f>(R3-M3)^2</f>
        <v>8.2705669807936182E-5</v>
      </c>
      <c r="U3" s="2">
        <v>0.70036841000000005</v>
      </c>
      <c r="V3">
        <v>2.594987E-2</v>
      </c>
      <c r="W3" s="6">
        <f>V3*10^4</f>
        <v>259.49869999999999</v>
      </c>
      <c r="X3">
        <f>IF(U3&lt;AB$1,$AO$6+V$1^2*$AO$5/((-$AO$7*(U3/W$1-1)^$AO$8+1)),$AO$6+20*10^4*(U3-AB$1)^4+V$1^2*$AO$5/((-$AO$7*(U3/W$1-1)^$AO$8+1)))</f>
        <v>263.51254075100036</v>
      </c>
      <c r="Y3">
        <f>(X3-W3)^2</f>
        <v>16.110917574391237</v>
      </c>
      <c r="Z3" s="20">
        <f>((X3-W3)/W3)^2</f>
        <v>2.3924887411618277E-4</v>
      </c>
      <c r="AA3">
        <f t="shared" ref="AA3:AA34" si="2">$BP$3*(1+TANH($BP$4*(U3/AB$1)-$BP$5))+V$1^2/($BP$6*(-0.00152*(U3/0.3-1)^10.82+1))</f>
        <v>2.3683464360147295E-2</v>
      </c>
      <c r="AB3">
        <f>(AA3-V3)^2</f>
        <v>5.1365945243561478E-6</v>
      </c>
      <c r="AD3" s="2">
        <v>0.70008002000000003</v>
      </c>
      <c r="AE3">
        <v>3.0950689999999999E-2</v>
      </c>
      <c r="AF3" s="6">
        <f>AE3*10^4</f>
        <v>309.50689999999997</v>
      </c>
      <c r="AG3">
        <f>IF(AD3&lt;AK$1,$AO$6+AE$1^2*$AO$5/((-$AO$7*(AD3/AF$1-1)^$AO$8+1)),$AO$6+20*10^4*(AD3-AK$1)^4+AE$1^2*$AO$5/((-$AO$7*(AD3/AF$1-1)^$AO$8+1)))</f>
        <v>312.06060567891723</v>
      </c>
      <c r="AH3">
        <f>(AG3-AF3)^2</f>
        <v>6.5214126945342326</v>
      </c>
      <c r="AI3" s="20">
        <f>((AG3-AF3)/AF3)^2</f>
        <v>6.8077094769181779E-5</v>
      </c>
      <c r="AJ3">
        <f t="shared" ref="AJ3:AJ44" si="3">$BP$3*(1+TANH($BP$4*(AD3/AK$1)-$BP$5))+AE$1^2/($BP$6*(-0.00152*(AD3/0.3-1)^10.82+1))</f>
        <v>3.704130824345428E-2</v>
      </c>
      <c r="AK3">
        <f>(AJ3-AE3)^2</f>
        <v>3.7095630587498101E-5</v>
      </c>
      <c r="AN3" t="s">
        <v>33</v>
      </c>
      <c r="BA3" t="s">
        <v>70</v>
      </c>
      <c r="BB3" s="11" t="s">
        <v>77</v>
      </c>
      <c r="BC3" s="12">
        <v>32.92</v>
      </c>
      <c r="BO3" t="s">
        <v>32</v>
      </c>
      <c r="BP3">
        <v>7.7063519145859714E-3</v>
      </c>
    </row>
    <row r="4" spans="1:68" x14ac:dyDescent="0.25">
      <c r="C4" s="2">
        <v>0.70338369999999995</v>
      </c>
      <c r="D4">
        <v>1.9779399999999999E-2</v>
      </c>
      <c r="E4" s="6">
        <f t="shared" ref="E4:E67" si="4">D4*10^4</f>
        <v>197.79399999999998</v>
      </c>
      <c r="F4">
        <f t="shared" ref="F4:F67" si="5">IF(C4&lt;J$1,$AO$6+D$1^2*$AO$5/((-$AO$7*(C4/E$1-1)^$AO$8+1)),$AO$6+20*10^4*(C4-J$1)^4+D$1^2*$AO$5/((-$AO$7*(C4/E$1-1)^$AO$8+1)))</f>
        <v>198.7831128470113</v>
      </c>
      <c r="G4">
        <f t="shared" ref="G4:G67" si="6">(F4-E4)^2</f>
        <v>0.97834422412282518</v>
      </c>
      <c r="H4" s="20">
        <f t="shared" ref="H4:H67" si="7">((F4-E4)/E4)^2</f>
        <v>2.5007222530902742E-5</v>
      </c>
      <c r="I4">
        <f t="shared" si="0"/>
        <v>5.9378466354196354E-3</v>
      </c>
      <c r="J4">
        <f t="shared" ref="J4:J67" si="8">(I4-D4)^2</f>
        <v>1.9158859954452597E-4</v>
      </c>
      <c r="L4" s="2">
        <v>0.70368903999999999</v>
      </c>
      <c r="M4">
        <v>2.2402080000000001E-2</v>
      </c>
      <c r="N4" s="6">
        <f t="shared" ref="N4:N67" si="9">M4*10^4</f>
        <v>224.02080000000001</v>
      </c>
      <c r="O4">
        <f t="shared" ref="O4:O67" si="10">IF(L4&lt;S$1,$AO$6+M$1^2*$AO$5/((-$AO$7*(L4/N$1-1)^$AO$8+1)),$AO$6+20*10^4*(L4-S$1)^4+M$1^2*$AO$5/((-$AO$7*(L4/N$1-1)^$AO$8+1)))</f>
        <v>225.76360150690675</v>
      </c>
      <c r="P4">
        <f t="shared" ref="P4:P67" si="11">(O4-N4)^2</f>
        <v>3.0373570924764182</v>
      </c>
      <c r="Q4" s="20">
        <f t="shared" ref="Q4:Q67" si="12">((O4-N4)/N4)^2</f>
        <v>6.0522821477044267E-5</v>
      </c>
      <c r="R4">
        <f t="shared" si="1"/>
        <v>1.3363754530714056E-2</v>
      </c>
      <c r="S4">
        <f t="shared" ref="S4:S67" si="13">(R4-M4)^2</f>
        <v>8.1691327288742997E-5</v>
      </c>
      <c r="U4" s="2">
        <v>0.70398590999999999</v>
      </c>
      <c r="V4">
        <v>2.5967339999999998E-2</v>
      </c>
      <c r="W4" s="6">
        <f t="shared" ref="W4:W67" si="14">V4*10^4</f>
        <v>259.67339999999996</v>
      </c>
      <c r="X4">
        <f t="shared" ref="X4:X67" si="15">IF(U4&lt;AB$1,$AO$6+V$1^2*$AO$5/((-$AO$7*(U4/W$1-1)^$AO$8+1)),$AO$6+20*10^4*(U4-AB$1)^4+V$1^2*$AO$5/((-$AO$7*(U4/W$1-1)^$AO$8+1)))</f>
        <v>263.5376878570541</v>
      </c>
      <c r="Y4">
        <f t="shared" ref="Y4:Y67" si="16">(X4-W4)^2</f>
        <v>14.932720642176054</v>
      </c>
      <c r="Z4" s="20">
        <f t="shared" ref="Z4:Z67" si="17">((X4-W4)/W4)^2</f>
        <v>2.2145424612010417E-4</v>
      </c>
      <c r="AA4">
        <f t="shared" si="2"/>
        <v>2.3772070698057552E-2</v>
      </c>
      <c r="AB4">
        <f t="shared" ref="AB4:AB67" si="18">(AA4-V4)^2</f>
        <v>4.8192073080508764E-6</v>
      </c>
      <c r="AD4" s="2">
        <v>0.70339218000000003</v>
      </c>
      <c r="AE4">
        <v>3.0978289999999999E-2</v>
      </c>
      <c r="AF4" s="6">
        <f t="shared" ref="AF4:AF44" si="19">AE4*10^4</f>
        <v>309.78289999999998</v>
      </c>
      <c r="AG4">
        <f t="shared" ref="AG4:AG44" si="20">IF(AD4&lt;AK$1,$AO$6+AE$1^2*$AO$5/((-$AO$7*(AD4/AF$1-1)^$AO$8+1)),$AO$6+20*10^4*(AD4-AK$1)^4+AE$1^2*$AO$5/((-$AO$7*(AD4/AF$1-1)^$AO$8+1)))</f>
        <v>312.09650481353378</v>
      </c>
      <c r="AH4">
        <f t="shared" ref="AH4:AH44" si="21">(AG4-AF4)^2</f>
        <v>5.3527672332067695</v>
      </c>
      <c r="AI4" s="20">
        <f t="shared" ref="AI4:AI44" si="22">((AG4-AF4)/AF4)^2</f>
        <v>5.5778069135418446E-5</v>
      </c>
      <c r="AJ4">
        <f t="shared" si="3"/>
        <v>3.7175307719406706E-2</v>
      </c>
      <c r="AK4">
        <f t="shared" ref="AK4:AK44" si="23">(AJ4-AE4)^2</f>
        <v>3.8403028614640705E-5</v>
      </c>
      <c r="AN4" t="s">
        <v>34</v>
      </c>
      <c r="BA4" t="s">
        <v>71</v>
      </c>
      <c r="BB4" s="11" t="s">
        <v>72</v>
      </c>
      <c r="BC4" s="12">
        <v>0.309</v>
      </c>
      <c r="BO4" t="s">
        <v>33</v>
      </c>
      <c r="BP4">
        <v>17.965083925260107</v>
      </c>
    </row>
    <row r="5" spans="1:68" x14ac:dyDescent="0.25">
      <c r="C5" s="2">
        <v>0.7070012</v>
      </c>
      <c r="D5">
        <v>1.9787309999999999E-2</v>
      </c>
      <c r="E5" s="6">
        <f t="shared" si="4"/>
        <v>197.87309999999999</v>
      </c>
      <c r="F5">
        <f t="shared" si="5"/>
        <v>198.79005683476512</v>
      </c>
      <c r="G5">
        <f t="shared" si="6"/>
        <v>0.84080983682248722</v>
      </c>
      <c r="H5" s="20">
        <f t="shared" si="7"/>
        <v>2.1474559717613154E-5</v>
      </c>
      <c r="I5">
        <f t="shared" si="0"/>
        <v>5.9615951743863926E-3</v>
      </c>
      <c r="J5">
        <f t="shared" si="8"/>
        <v>1.9115039043919187E-4</v>
      </c>
      <c r="L5" s="2">
        <v>0.7070012</v>
      </c>
      <c r="M5">
        <v>2.2393730000000001E-2</v>
      </c>
      <c r="N5" s="6">
        <f t="shared" si="9"/>
        <v>223.93729999999999</v>
      </c>
      <c r="O5">
        <f t="shared" si="10"/>
        <v>225.77797737907076</v>
      </c>
      <c r="P5">
        <f t="shared" si="11"/>
        <v>3.388093213822835</v>
      </c>
      <c r="Q5" s="20">
        <f t="shared" si="12"/>
        <v>6.7561996525722319E-5</v>
      </c>
      <c r="R5">
        <f t="shared" si="1"/>
        <v>1.3412764274681563E-2</v>
      </c>
      <c r="S5">
        <f t="shared" si="13"/>
        <v>8.0657745359344527E-5</v>
      </c>
      <c r="U5" s="2">
        <v>0.70760341000000004</v>
      </c>
      <c r="V5">
        <v>2.596569E-2</v>
      </c>
      <c r="W5" s="6">
        <f t="shared" si="14"/>
        <v>259.65690000000001</v>
      </c>
      <c r="X5">
        <f t="shared" si="15"/>
        <v>263.56601856124576</v>
      </c>
      <c r="Y5">
        <f t="shared" si="16"/>
        <v>15.281207925876027</v>
      </c>
      <c r="Z5" s="20">
        <f t="shared" si="17"/>
        <v>2.266511617175639E-4</v>
      </c>
      <c r="AA5">
        <f t="shared" si="2"/>
        <v>2.3869731291707729E-2</v>
      </c>
      <c r="AB5">
        <f t="shared" si="18"/>
        <v>4.3930429068662035E-6</v>
      </c>
      <c r="AD5" s="2">
        <v>0.70670432999999999</v>
      </c>
      <c r="AE5">
        <v>3.1013659999999998E-2</v>
      </c>
      <c r="AF5" s="6">
        <f t="shared" si="19"/>
        <v>310.13659999999999</v>
      </c>
      <c r="AG5">
        <f t="shared" si="20"/>
        <v>312.13784374991394</v>
      </c>
      <c r="AH5">
        <f t="shared" si="21"/>
        <v>4.0049765465696634</v>
      </c>
      <c r="AI5" s="20">
        <f t="shared" si="22"/>
        <v>4.1638390541559538E-5</v>
      </c>
      <c r="AJ5">
        <f t="shared" si="3"/>
        <v>3.7322610887528931E-2</v>
      </c>
      <c r="AK5">
        <f t="shared" si="23"/>
        <v>3.9802861301252111E-5</v>
      </c>
      <c r="AN5" t="s">
        <v>35</v>
      </c>
      <c r="AO5">
        <v>538.3080953339504</v>
      </c>
      <c r="BA5" t="s">
        <v>73</v>
      </c>
      <c r="BB5" s="11" t="s">
        <v>78</v>
      </c>
      <c r="BC5" s="12">
        <v>3.76</v>
      </c>
      <c r="BO5" t="s">
        <v>34</v>
      </c>
      <c r="BP5">
        <v>20.828536194802084</v>
      </c>
    </row>
    <row r="6" spans="1:68" x14ac:dyDescent="0.25">
      <c r="C6" s="2">
        <v>0.71031334999999995</v>
      </c>
      <c r="D6">
        <v>1.9788529999999999E-2</v>
      </c>
      <c r="E6" s="6">
        <f t="shared" si="4"/>
        <v>197.88529999999997</v>
      </c>
      <c r="F6">
        <f t="shared" si="5"/>
        <v>198.79717760099933</v>
      </c>
      <c r="G6">
        <f t="shared" si="6"/>
        <v>0.83152075920434976</v>
      </c>
      <c r="H6" s="20">
        <f t="shared" si="7"/>
        <v>2.123469506096556E-5</v>
      </c>
      <c r="I6">
        <f t="shared" si="0"/>
        <v>5.9854386054587422E-3</v>
      </c>
      <c r="J6">
        <f t="shared" si="8"/>
        <v>1.905253320460589E-4</v>
      </c>
      <c r="L6" s="2">
        <v>0.71031334999999995</v>
      </c>
      <c r="M6">
        <v>2.2408609999999999E-2</v>
      </c>
      <c r="N6" s="6">
        <f t="shared" si="9"/>
        <v>224.08609999999999</v>
      </c>
      <c r="O6">
        <f t="shared" si="10"/>
        <v>225.79399910309778</v>
      </c>
      <c r="P6">
        <f t="shared" si="11"/>
        <v>2.9169193463622269</v>
      </c>
      <c r="Q6" s="20">
        <f t="shared" si="12"/>
        <v>5.8089091534312382E-5</v>
      </c>
      <c r="R6">
        <f t="shared" si="1"/>
        <v>1.3466284569567588E-2</v>
      </c>
      <c r="S6">
        <f t="shared" si="13"/>
        <v>7.996518410375821E-5</v>
      </c>
      <c r="U6" s="2">
        <v>0.71091556</v>
      </c>
      <c r="V6">
        <v>2.5979200000000001E-2</v>
      </c>
      <c r="W6" s="6">
        <f t="shared" si="14"/>
        <v>259.79200000000003</v>
      </c>
      <c r="X6">
        <f t="shared" si="15"/>
        <v>263.59506604508783</v>
      </c>
      <c r="Y6">
        <f t="shared" si="16"/>
        <v>14.463311343299784</v>
      </c>
      <c r="Z6" s="20">
        <f t="shared" si="17"/>
        <v>2.1429704793871822E-4</v>
      </c>
      <c r="AA6">
        <f t="shared" si="2"/>
        <v>2.3967883897271555E-2</v>
      </c>
      <c r="AB6">
        <f t="shared" si="18"/>
        <v>4.0453924650947461E-6</v>
      </c>
      <c r="AD6" s="2">
        <v>0.71001649</v>
      </c>
      <c r="AE6">
        <v>3.106269E-2</v>
      </c>
      <c r="AF6" s="6">
        <f t="shared" si="19"/>
        <v>310.62689999999998</v>
      </c>
      <c r="AG6">
        <f t="shared" si="20"/>
        <v>312.1865725931462</v>
      </c>
      <c r="AH6">
        <f t="shared" si="21"/>
        <v>2.4325785978114465</v>
      </c>
      <c r="AI6" s="20">
        <f t="shared" si="22"/>
        <v>2.5210923605228154E-5</v>
      </c>
      <c r="AJ6">
        <f t="shared" si="3"/>
        <v>3.7484616372490939E-2</v>
      </c>
      <c r="AK6">
        <f t="shared" si="23"/>
        <v>4.1241138333694631E-5</v>
      </c>
      <c r="AN6" t="s">
        <v>61</v>
      </c>
      <c r="AO6">
        <v>177.1997203993206</v>
      </c>
      <c r="BA6" t="s">
        <v>76</v>
      </c>
      <c r="BB6" s="11" t="s">
        <v>79</v>
      </c>
      <c r="BC6" s="12">
        <v>32</v>
      </c>
      <c r="BO6" t="s">
        <v>35</v>
      </c>
      <c r="BP6">
        <v>7</v>
      </c>
    </row>
    <row r="7" spans="1:68" x14ac:dyDescent="0.25">
      <c r="C7" s="2">
        <v>0.71362550999999996</v>
      </c>
      <c r="D7">
        <v>1.9791110000000001E-2</v>
      </c>
      <c r="E7" s="6">
        <f t="shared" si="4"/>
        <v>197.9111</v>
      </c>
      <c r="F7">
        <f t="shared" si="5"/>
        <v>198.80510731476014</v>
      </c>
      <c r="G7">
        <f t="shared" si="6"/>
        <v>0.79924907884462004</v>
      </c>
      <c r="H7" s="20">
        <f t="shared" si="7"/>
        <v>2.0405246200056102E-5</v>
      </c>
      <c r="I7">
        <f t="shared" si="0"/>
        <v>6.0114814720349675E-3</v>
      </c>
      <c r="J7">
        <f t="shared" si="8"/>
        <v>1.8987816236870779E-4</v>
      </c>
      <c r="L7" s="2">
        <v>0.71362550999999996</v>
      </c>
      <c r="M7">
        <v>2.2416660000000001E-2</v>
      </c>
      <c r="N7" s="6">
        <f t="shared" si="9"/>
        <v>224.16660000000002</v>
      </c>
      <c r="O7">
        <f t="shared" si="10"/>
        <v>225.81184095905957</v>
      </c>
      <c r="P7">
        <f t="shared" si="11"/>
        <v>2.7068178133671856</v>
      </c>
      <c r="Q7" s="20">
        <f t="shared" si="12"/>
        <v>5.3866308780342071E-5</v>
      </c>
      <c r="R7">
        <f t="shared" si="1"/>
        <v>1.3524734007305238E-2</v>
      </c>
      <c r="S7">
        <f t="shared" si="13"/>
        <v>7.9066347859560755E-5</v>
      </c>
      <c r="U7" s="2">
        <v>0.71422772000000001</v>
      </c>
      <c r="V7">
        <v>2.5992709999999999E-2</v>
      </c>
      <c r="W7" s="6">
        <f t="shared" si="14"/>
        <v>259.9271</v>
      </c>
      <c r="X7">
        <f t="shared" si="15"/>
        <v>263.62740881589991</v>
      </c>
      <c r="Y7">
        <f t="shared" si="16"/>
        <v>13.692285333026641</v>
      </c>
      <c r="Z7" s="20">
        <f t="shared" si="17"/>
        <v>2.0266223041164055E-4</v>
      </c>
      <c r="AA7">
        <f t="shared" si="2"/>
        <v>2.407520715794657E-2</v>
      </c>
      <c r="AB7">
        <f t="shared" si="18"/>
        <v>3.6768171492829754E-6</v>
      </c>
      <c r="AD7" s="2">
        <v>0.71302330000000003</v>
      </c>
      <c r="AE7">
        <v>3.109547E-2</v>
      </c>
      <c r="AF7" s="6">
        <f t="shared" si="19"/>
        <v>310.9547</v>
      </c>
      <c r="AG7">
        <f t="shared" si="20"/>
        <v>312.23935405783095</v>
      </c>
      <c r="AH7">
        <f t="shared" si="21"/>
        <v>1.6503360483015224</v>
      </c>
      <c r="AI7" s="20">
        <f t="shared" si="22"/>
        <v>1.7067823187349531E-5</v>
      </c>
      <c r="AJ7">
        <f t="shared" si="3"/>
        <v>3.7645728882608379E-2</v>
      </c>
      <c r="AK7">
        <f t="shared" si="23"/>
        <v>4.2905891429189962E-5</v>
      </c>
      <c r="AN7" t="s">
        <v>40</v>
      </c>
      <c r="AO7">
        <v>3.4858530079356464E-5</v>
      </c>
      <c r="BH7" t="s">
        <v>87</v>
      </c>
      <c r="BO7" t="s">
        <v>40</v>
      </c>
      <c r="BP7">
        <v>1</v>
      </c>
    </row>
    <row r="8" spans="1:68" x14ac:dyDescent="0.25">
      <c r="C8" s="2">
        <v>0.71693766000000003</v>
      </c>
      <c r="D8">
        <v>1.9793689999999999E-2</v>
      </c>
      <c r="E8" s="6">
        <f t="shared" si="4"/>
        <v>197.93689999999998</v>
      </c>
      <c r="F8">
        <f t="shared" si="5"/>
        <v>198.81393096048163</v>
      </c>
      <c r="G8">
        <f t="shared" si="6"/>
        <v>0.76918330564336124</v>
      </c>
      <c r="H8" s="20">
        <f t="shared" si="7"/>
        <v>1.9632532326778975E-5</v>
      </c>
      <c r="I8">
        <f t="shared" si="0"/>
        <v>6.039930113415133E-3</v>
      </c>
      <c r="J8">
        <f t="shared" si="8"/>
        <v>1.8916591101783093E-4</v>
      </c>
      <c r="L8" s="2">
        <v>0.71693766000000003</v>
      </c>
      <c r="M8">
        <v>2.2415149999999998E-2</v>
      </c>
      <c r="N8" s="6">
        <f t="shared" si="9"/>
        <v>224.15149999999997</v>
      </c>
      <c r="O8">
        <f t="shared" si="10"/>
        <v>225.83169416193289</v>
      </c>
      <c r="P8">
        <f t="shared" si="11"/>
        <v>2.8230524217934576</v>
      </c>
      <c r="Q8" s="20">
        <f t="shared" si="12"/>
        <v>5.6186974048815008E-5</v>
      </c>
      <c r="R8">
        <f t="shared" si="1"/>
        <v>1.358857385772828E-2</v>
      </c>
      <c r="S8">
        <f t="shared" si="13"/>
        <v>7.7908446395320285E-5</v>
      </c>
      <c r="U8" s="2">
        <v>0.71753986999999997</v>
      </c>
      <c r="V8">
        <v>2.6011690000000001E-2</v>
      </c>
      <c r="W8" s="6">
        <f t="shared" si="14"/>
        <v>260.11689999999999</v>
      </c>
      <c r="X8">
        <f t="shared" si="15"/>
        <v>263.66339264717089</v>
      </c>
      <c r="Y8">
        <f t="shared" si="16"/>
        <v>12.577610096437313</v>
      </c>
      <c r="Z8" s="20">
        <f t="shared" si="17"/>
        <v>1.8589212345720911E-4</v>
      </c>
      <c r="AA8">
        <f t="shared" si="2"/>
        <v>2.4192583475222861E-2</v>
      </c>
      <c r="AB8">
        <f t="shared" si="18"/>
        <v>3.3091485484867608E-6</v>
      </c>
      <c r="AD8" s="2">
        <v>0.71633544999999998</v>
      </c>
      <c r="AE8">
        <v>3.1128099999999999E-2</v>
      </c>
      <c r="AF8" s="6">
        <f t="shared" si="19"/>
        <v>311.28100000000001</v>
      </c>
      <c r="AG8">
        <f t="shared" si="20"/>
        <v>312.30983601674495</v>
      </c>
      <c r="AH8">
        <f t="shared" si="21"/>
        <v>1.0585035493516086</v>
      </c>
      <c r="AI8" s="20">
        <f t="shared" si="22"/>
        <v>1.0924135859401155E-5</v>
      </c>
      <c r="AJ8">
        <f t="shared" si="3"/>
        <v>3.7840287628649362E-2</v>
      </c>
      <c r="AK8">
        <f t="shared" si="23"/>
        <v>4.5053462762193559E-5</v>
      </c>
      <c r="AN8" t="s">
        <v>62</v>
      </c>
      <c r="AO8">
        <v>14.24391065400102</v>
      </c>
      <c r="BO8" t="s">
        <v>42</v>
      </c>
      <c r="BP8">
        <f>SUM(J3:J150)</f>
        <v>0.13957531924726554</v>
      </c>
    </row>
    <row r="9" spans="1:68" x14ac:dyDescent="0.25">
      <c r="C9" s="2">
        <v>0.72024982000000004</v>
      </c>
      <c r="D9">
        <v>1.9792179999999999E-2</v>
      </c>
      <c r="E9" s="6">
        <f t="shared" si="4"/>
        <v>197.92179999999999</v>
      </c>
      <c r="F9">
        <f t="shared" si="5"/>
        <v>198.8237419560964</v>
      </c>
      <c r="G9">
        <f t="shared" si="6"/>
        <v>0.813499292167015</v>
      </c>
      <c r="H9" s="20">
        <f t="shared" si="7"/>
        <v>2.0766816021785047E-5</v>
      </c>
      <c r="I9">
        <f t="shared" si="0"/>
        <v>6.0710131438537537E-3</v>
      </c>
      <c r="J9">
        <f t="shared" si="8"/>
        <v>1.8827041989420625E-4</v>
      </c>
      <c r="L9" s="2">
        <v>0.72024982000000004</v>
      </c>
      <c r="M9">
        <v>2.2423200000000001E-2</v>
      </c>
      <c r="N9" s="6">
        <f t="shared" si="9"/>
        <v>224.232</v>
      </c>
      <c r="O9">
        <f t="shared" si="10"/>
        <v>225.85376890206615</v>
      </c>
      <c r="P9">
        <f t="shared" si="11"/>
        <v>2.630134371708849</v>
      </c>
      <c r="Q9" s="20">
        <f t="shared" si="12"/>
        <v>5.230976340519096E-5</v>
      </c>
      <c r="R9">
        <f t="shared" si="1"/>
        <v>1.3658315052007968E-2</v>
      </c>
      <c r="S9">
        <f t="shared" si="13"/>
        <v>7.68232081515373E-5</v>
      </c>
      <c r="U9" s="2">
        <v>0.72085202999999998</v>
      </c>
      <c r="V9">
        <v>2.604159E-2</v>
      </c>
      <c r="W9" s="6">
        <f t="shared" si="14"/>
        <v>260.41590000000002</v>
      </c>
      <c r="X9">
        <f t="shared" si="15"/>
        <v>263.70339760216626</v>
      </c>
      <c r="Y9">
        <f t="shared" si="16"/>
        <v>10.807640484248781</v>
      </c>
      <c r="Z9" s="20">
        <f t="shared" si="17"/>
        <v>1.5936608187064761E-4</v>
      </c>
      <c r="AA9">
        <f t="shared" si="2"/>
        <v>2.4320993943086452E-2</v>
      </c>
      <c r="AB9">
        <f t="shared" si="18"/>
        <v>2.9604507910664495E-6</v>
      </c>
      <c r="AD9" s="2">
        <v>0.71964760999999999</v>
      </c>
      <c r="AE9">
        <v>3.116211E-2</v>
      </c>
      <c r="AF9" s="6">
        <f t="shared" si="19"/>
        <v>311.62110000000001</v>
      </c>
      <c r="AG9">
        <f t="shared" si="20"/>
        <v>312.39692018565688</v>
      </c>
      <c r="AH9">
        <f t="shared" si="21"/>
        <v>0.60189696047265862</v>
      </c>
      <c r="AI9" s="20">
        <f t="shared" si="22"/>
        <v>6.1982407029091237E-6</v>
      </c>
      <c r="AJ9">
        <f t="shared" si="3"/>
        <v>3.8054659128764601E-2</v>
      </c>
      <c r="AK9">
        <f t="shared" si="23"/>
        <v>4.7507233492433658E-5</v>
      </c>
      <c r="AM9">
        <v>0.2</v>
      </c>
      <c r="AN9" t="s">
        <v>63</v>
      </c>
      <c r="AO9">
        <v>0.08</v>
      </c>
      <c r="BO9" t="s">
        <v>43</v>
      </c>
      <c r="BP9">
        <f>SUM(S3:S150)</f>
        <v>3.1268154887187993</v>
      </c>
    </row>
    <row r="10" spans="1:68" x14ac:dyDescent="0.25">
      <c r="C10" s="2">
        <v>0.72356197</v>
      </c>
      <c r="D10">
        <v>1.9798860000000001E-2</v>
      </c>
      <c r="E10" s="6">
        <f t="shared" si="4"/>
        <v>197.98860000000002</v>
      </c>
      <c r="F10">
        <f t="shared" si="5"/>
        <v>198.83464272085811</v>
      </c>
      <c r="G10">
        <f t="shared" si="6"/>
        <v>0.71578828551696649</v>
      </c>
      <c r="H10" s="20">
        <f t="shared" si="7"/>
        <v>1.8260144800060283E-5</v>
      </c>
      <c r="I10">
        <f t="shared" si="0"/>
        <v>6.1049836650302162E-3</v>
      </c>
      <c r="J10">
        <f t="shared" si="8"/>
        <v>1.8752224907744552E-4</v>
      </c>
      <c r="L10" s="2">
        <v>0.72356197</v>
      </c>
      <c r="M10">
        <v>2.2447640000000001E-2</v>
      </c>
      <c r="N10" s="6">
        <f t="shared" si="9"/>
        <v>224.47640000000001</v>
      </c>
      <c r="O10">
        <f t="shared" si="10"/>
        <v>225.87829562278</v>
      </c>
      <c r="P10">
        <f t="shared" si="11"/>
        <v>1.9653113371696933</v>
      </c>
      <c r="Q10" s="20">
        <f t="shared" si="12"/>
        <v>3.9002278742535025E-5</v>
      </c>
      <c r="R10">
        <f t="shared" si="1"/>
        <v>1.3734523095862775E-2</v>
      </c>
      <c r="S10">
        <f t="shared" si="13"/>
        <v>7.5918406185161895E-5</v>
      </c>
      <c r="U10" s="2">
        <v>0.72416418000000005</v>
      </c>
      <c r="V10">
        <v>2.6056470000000002E-2</v>
      </c>
      <c r="W10" s="6">
        <f t="shared" si="14"/>
        <v>260.56470000000002</v>
      </c>
      <c r="X10">
        <f t="shared" si="15"/>
        <v>263.7478403411082</v>
      </c>
      <c r="Y10">
        <f t="shared" si="16"/>
        <v>10.132382431190333</v>
      </c>
      <c r="Z10" s="20">
        <f t="shared" si="17"/>
        <v>1.4923834167980546E-4</v>
      </c>
      <c r="AA10">
        <f t="shared" si="2"/>
        <v>2.4461528772445264E-2</v>
      </c>
      <c r="AB10">
        <f t="shared" si="18"/>
        <v>2.5438375193538145E-6</v>
      </c>
      <c r="AD10" s="2">
        <v>0.72295975999999995</v>
      </c>
      <c r="AE10">
        <v>3.1204309999999999E-2</v>
      </c>
      <c r="AF10" s="6">
        <f t="shared" si="19"/>
        <v>312.04309999999998</v>
      </c>
      <c r="AG10">
        <f t="shared" si="20"/>
        <v>312.50500648381109</v>
      </c>
      <c r="AH10">
        <f t="shared" si="21"/>
        <v>0.21335759978673932</v>
      </c>
      <c r="AI10" s="20">
        <f t="shared" si="22"/>
        <v>2.1911845118716817E-6</v>
      </c>
      <c r="AJ10">
        <f t="shared" si="3"/>
        <v>3.8291045560892988E-2</v>
      </c>
      <c r="AK10">
        <f t="shared" si="23"/>
        <v>5.0221820910025258E-5</v>
      </c>
      <c r="AM10">
        <v>0.3</v>
      </c>
      <c r="AN10" t="s">
        <v>63</v>
      </c>
      <c r="AO10">
        <v>0.08</v>
      </c>
      <c r="BA10" t="s">
        <v>74</v>
      </c>
      <c r="BO10" t="s">
        <v>44</v>
      </c>
      <c r="BP10">
        <f>SUM(AB3:AB150)</f>
        <v>10.703493516322604</v>
      </c>
    </row>
    <row r="11" spans="1:68" x14ac:dyDescent="0.25">
      <c r="C11" s="2">
        <v>0.72687413000000001</v>
      </c>
      <c r="D11">
        <v>1.9804180000000001E-2</v>
      </c>
      <c r="E11" s="6">
        <f t="shared" si="4"/>
        <v>198.04180000000002</v>
      </c>
      <c r="F11">
        <f t="shared" si="5"/>
        <v>198.84674577158239</v>
      </c>
      <c r="G11">
        <f t="shared" si="6"/>
        <v>0.64793769518833344</v>
      </c>
      <c r="H11" s="20">
        <f t="shared" si="7"/>
        <v>1.6520360373995003E-5</v>
      </c>
      <c r="I11">
        <f t="shared" si="0"/>
        <v>6.1421234036866841E-3</v>
      </c>
      <c r="J11">
        <f t="shared" si="8"/>
        <v>1.8665179044086822E-4</v>
      </c>
      <c r="L11" s="2">
        <v>0.72687413000000001</v>
      </c>
      <c r="M11">
        <v>2.2455679999999999E-2</v>
      </c>
      <c r="N11" s="6">
        <f t="shared" si="9"/>
        <v>224.55679999999998</v>
      </c>
      <c r="O11">
        <f t="shared" si="10"/>
        <v>225.90552748690959</v>
      </c>
      <c r="P11">
        <f t="shared" si="11"/>
        <v>1.8190658339455115</v>
      </c>
      <c r="Q11" s="20">
        <f t="shared" si="12"/>
        <v>3.6074140734137337E-5</v>
      </c>
      <c r="R11">
        <f t="shared" si="1"/>
        <v>1.3817827294996282E-2</v>
      </c>
      <c r="S11">
        <f t="shared" si="13"/>
        <v>7.4612499353340019E-5</v>
      </c>
      <c r="U11" s="2">
        <v>0.72747634000000005</v>
      </c>
      <c r="V11">
        <v>2.6082279999999999E-2</v>
      </c>
      <c r="W11" s="6">
        <f t="shared" si="14"/>
        <v>260.82279999999997</v>
      </c>
      <c r="X11">
        <f t="shared" si="15"/>
        <v>263.79717858308578</v>
      </c>
      <c r="Y11">
        <f t="shared" si="16"/>
        <v>8.8469279555195435</v>
      </c>
      <c r="Z11" s="20">
        <f t="shared" si="17"/>
        <v>1.3004731346390129E-4</v>
      </c>
      <c r="AA11">
        <f t="shared" si="2"/>
        <v>2.4615405892977563E-2</v>
      </c>
      <c r="AB11">
        <f t="shared" si="18"/>
        <v>2.1517196458528691E-6</v>
      </c>
      <c r="AD11" s="2">
        <v>0.72627191999999996</v>
      </c>
      <c r="AE11">
        <v>3.1282020000000001E-2</v>
      </c>
      <c r="AF11" s="6">
        <f t="shared" si="19"/>
        <v>312.8202</v>
      </c>
      <c r="AG11">
        <f t="shared" si="20"/>
        <v>312.63913501650393</v>
      </c>
      <c r="AH11">
        <f t="shared" si="21"/>
        <v>3.2784528248432594E-2</v>
      </c>
      <c r="AI11" s="20">
        <f t="shared" si="22"/>
        <v>3.3502665410205931E-7</v>
      </c>
      <c r="AJ11">
        <f t="shared" si="3"/>
        <v>3.8551933976423612E-2</v>
      </c>
      <c r="AK11">
        <f t="shared" si="23"/>
        <v>5.2851649224599366E-5</v>
      </c>
      <c r="AM11">
        <v>0.4</v>
      </c>
      <c r="AN11" t="s">
        <v>63</v>
      </c>
      <c r="AO11">
        <v>8.0369505225299509E-2</v>
      </c>
      <c r="BA11" t="s">
        <v>75</v>
      </c>
      <c r="BB11">
        <f>1-2*(BC5/BC3)^2</f>
        <v>0.97390928189993342</v>
      </c>
      <c r="BD11" t="s">
        <v>81</v>
      </c>
      <c r="BE11">
        <f>-0.357+0.45*EXP(-0.0375*BC6)</f>
        <v>-0.22146260463950901</v>
      </c>
      <c r="BO11" t="s">
        <v>45</v>
      </c>
      <c r="BP11">
        <f>SUM(AK3:AK150)</f>
        <v>2.6971976612274035E-2</v>
      </c>
    </row>
    <row r="12" spans="1:68" x14ac:dyDescent="0.25">
      <c r="C12" s="2">
        <v>0.73018627999999997</v>
      </c>
      <c r="D12">
        <v>1.9785850000000001E-2</v>
      </c>
      <c r="E12" s="6">
        <f t="shared" si="4"/>
        <v>197.85850000000002</v>
      </c>
      <c r="F12">
        <f t="shared" si="5"/>
        <v>198.8601743996341</v>
      </c>
      <c r="G12">
        <f t="shared" si="6"/>
        <v>1.0033516028823017</v>
      </c>
      <c r="H12" s="20">
        <f t="shared" si="7"/>
        <v>2.5629711891488888E-5</v>
      </c>
      <c r="I12">
        <f t="shared" si="0"/>
        <v>6.1827458460199224E-3</v>
      </c>
      <c r="J12">
        <f t="shared" si="8"/>
        <v>1.8504444262403005E-4</v>
      </c>
      <c r="L12" s="2">
        <v>0.73018627999999997</v>
      </c>
      <c r="M12">
        <v>2.2466460000000001E-2</v>
      </c>
      <c r="N12" s="6">
        <f t="shared" si="9"/>
        <v>224.66460000000001</v>
      </c>
      <c r="O12">
        <f t="shared" si="10"/>
        <v>225.93574190002596</v>
      </c>
      <c r="P12">
        <f t="shared" si="11"/>
        <v>1.6158017300015886</v>
      </c>
      <c r="Q12" s="20">
        <f t="shared" si="12"/>
        <v>3.2012439829422772E-5</v>
      </c>
      <c r="R12">
        <f t="shared" si="1"/>
        <v>1.3908927721436804E-2</v>
      </c>
      <c r="S12">
        <f t="shared" si="13"/>
        <v>7.3231358698651013E-5</v>
      </c>
      <c r="U12" s="2">
        <v>0.73078849000000001</v>
      </c>
      <c r="V12">
        <v>2.6120379999999999E-2</v>
      </c>
      <c r="W12" s="6">
        <f t="shared" si="14"/>
        <v>261.2038</v>
      </c>
      <c r="X12">
        <f t="shared" si="15"/>
        <v>263.85191385873873</v>
      </c>
      <c r="Y12">
        <f t="shared" si="16"/>
        <v>7.0125070088440999</v>
      </c>
      <c r="Z12" s="20">
        <f t="shared" si="17"/>
        <v>1.0278135214726594E-4</v>
      </c>
      <c r="AA12">
        <f t="shared" si="2"/>
        <v>2.4783985667387549E-2</v>
      </c>
      <c r="AB12">
        <f t="shared" si="18"/>
        <v>1.7859498122386733E-6</v>
      </c>
      <c r="AD12" s="2">
        <v>0.72958407000000003</v>
      </c>
      <c r="AE12">
        <v>3.132969E-2</v>
      </c>
      <c r="AF12" s="6">
        <f t="shared" si="19"/>
        <v>313.29689999999999</v>
      </c>
      <c r="AG12">
        <f t="shared" si="20"/>
        <v>312.80498918030264</v>
      </c>
      <c r="AH12">
        <f t="shared" si="21"/>
        <v>0.24197625453532126</v>
      </c>
      <c r="AI12" s="20">
        <f t="shared" si="22"/>
        <v>2.4652476576692209E-6</v>
      </c>
      <c r="AJ12">
        <f t="shared" si="3"/>
        <v>3.884013035736656E-2</v>
      </c>
      <c r="AK12">
        <f t="shared" si="23"/>
        <v>5.6406714361560345E-5</v>
      </c>
      <c r="AM12">
        <v>0.5</v>
      </c>
      <c r="AN12" t="s">
        <v>63</v>
      </c>
      <c r="AO12">
        <v>8.1414445987627121E-2</v>
      </c>
      <c r="BA12" t="s">
        <v>80</v>
      </c>
      <c r="BB12">
        <f>0.0524*BC4^4-0.15*BC4^3+0.1659*BC4^2-0.0706*BC4+0.0119</f>
        <v>1.9770645093164004E-3</v>
      </c>
      <c r="BD12" t="s">
        <v>82</v>
      </c>
      <c r="BE12">
        <f>0.0524*(BC4-BE11)^4-0.15*(BC4-BE11)^3+0.1659*(BC4-BE11)^2-0.0706*(BC4-BE11)+0.0119</f>
        <v>2.891026254085341E-3</v>
      </c>
      <c r="BO12" t="s">
        <v>46</v>
      </c>
      <c r="BP12">
        <f>SUM(BP8:BP11)</f>
        <v>13.996856300900943</v>
      </c>
    </row>
    <row r="13" spans="1:68" x14ac:dyDescent="0.25">
      <c r="C13" s="2">
        <v>0.73349843999999997</v>
      </c>
      <c r="D13">
        <v>1.9810709999999999E-2</v>
      </c>
      <c r="E13" s="6">
        <f t="shared" si="4"/>
        <v>198.10709999999997</v>
      </c>
      <c r="F13">
        <f t="shared" si="5"/>
        <v>198.87506400057697</v>
      </c>
      <c r="G13">
        <f t="shared" si="6"/>
        <v>0.58976870618222343</v>
      </c>
      <c r="H13" s="20">
        <f t="shared" si="7"/>
        <v>1.5027323767165984E-5</v>
      </c>
      <c r="I13">
        <f t="shared" si="0"/>
        <v>6.2272017906667525E-3</v>
      </c>
      <c r="J13">
        <f t="shared" si="8"/>
        <v>1.8451169527302369E-4</v>
      </c>
      <c r="L13" s="2">
        <v>0.73349843999999997</v>
      </c>
      <c r="M13">
        <v>2.2488169999999998E-2</v>
      </c>
      <c r="N13" s="6">
        <f t="shared" si="9"/>
        <v>224.8817</v>
      </c>
      <c r="O13">
        <f t="shared" si="10"/>
        <v>225.96924350214741</v>
      </c>
      <c r="P13">
        <f t="shared" si="11"/>
        <v>1.1827508690630575</v>
      </c>
      <c r="Q13" s="20">
        <f t="shared" si="12"/>
        <v>2.3387566990328103E-5</v>
      </c>
      <c r="R13">
        <f t="shared" si="1"/>
        <v>1.4008607595866482E-2</v>
      </c>
      <c r="S13">
        <f t="shared" si="13"/>
        <v>7.1902978565594581E-5</v>
      </c>
      <c r="U13" s="2">
        <v>0.73410065000000002</v>
      </c>
      <c r="V13">
        <v>2.6150280000000001E-2</v>
      </c>
      <c r="W13" s="6">
        <f t="shared" si="14"/>
        <v>261.50280000000004</v>
      </c>
      <c r="X13">
        <f t="shared" si="15"/>
        <v>263.91259692407851</v>
      </c>
      <c r="Y13">
        <f t="shared" si="16"/>
        <v>5.8071212152980927</v>
      </c>
      <c r="Z13" s="20">
        <f t="shared" si="17"/>
        <v>8.4919651785284156E-5</v>
      </c>
      <c r="AA13">
        <f t="shared" si="2"/>
        <v>2.4968795918909641E-2</v>
      </c>
      <c r="AB13">
        <f t="shared" si="18"/>
        <v>1.3959046338699327E-6</v>
      </c>
      <c r="AD13" s="2">
        <v>0.73289623000000004</v>
      </c>
      <c r="AE13">
        <v>3.1386909999999997E-2</v>
      </c>
      <c r="AF13" s="6">
        <f t="shared" si="19"/>
        <v>313.86909999999995</v>
      </c>
      <c r="AG13">
        <f t="shared" si="20"/>
        <v>313.00890534381188</v>
      </c>
      <c r="AH13">
        <f t="shared" si="21"/>
        <v>0.73993484653451347</v>
      </c>
      <c r="AI13" s="20">
        <f t="shared" si="22"/>
        <v>7.5109756896236458E-6</v>
      </c>
      <c r="AJ13">
        <f t="shared" si="3"/>
        <v>3.9158811073201835E-2</v>
      </c>
      <c r="AK13">
        <f t="shared" si="23"/>
        <v>6.0402446291635885E-5</v>
      </c>
      <c r="BA13" t="s">
        <v>83</v>
      </c>
      <c r="BB13">
        <f>1/(1+BB12*BC2)</f>
        <v>0.98661882186938121</v>
      </c>
      <c r="BD13" t="s">
        <v>84</v>
      </c>
      <c r="BE13">
        <f>1/(1+BE12*BC2)</f>
        <v>0.98055323666599392</v>
      </c>
      <c r="BO13" s="9" t="s">
        <v>50</v>
      </c>
      <c r="BP13">
        <f>BP12/4</f>
        <v>3.4992140752252356</v>
      </c>
    </row>
    <row r="14" spans="1:68" x14ac:dyDescent="0.25">
      <c r="C14" s="2">
        <v>0.73681059000000004</v>
      </c>
      <c r="D14">
        <v>1.9821490000000001E-2</v>
      </c>
      <c r="E14" s="6">
        <f t="shared" si="4"/>
        <v>198.2149</v>
      </c>
      <c r="F14">
        <f t="shared" si="5"/>
        <v>198.89156288828869</v>
      </c>
      <c r="G14">
        <f t="shared" si="6"/>
        <v>0.45787266438719099</v>
      </c>
      <c r="H14" s="20">
        <f t="shared" si="7"/>
        <v>1.1653922373484312E-5</v>
      </c>
      <c r="I14">
        <f t="shared" si="0"/>
        <v>6.2758838515808383E-3</v>
      </c>
      <c r="J14">
        <f t="shared" si="8"/>
        <v>1.8348344592809102E-4</v>
      </c>
      <c r="L14" s="2">
        <v>0.73681059000000004</v>
      </c>
      <c r="M14">
        <v>2.2490759999999999E-2</v>
      </c>
      <c r="N14" s="6">
        <f t="shared" si="9"/>
        <v>224.90759999999997</v>
      </c>
      <c r="O14">
        <f t="shared" si="10"/>
        <v>226.00636599949877</v>
      </c>
      <c r="P14">
        <f t="shared" si="11"/>
        <v>1.2072867216545862</v>
      </c>
      <c r="Q14" s="20">
        <f t="shared" si="12"/>
        <v>2.3867237879167475E-5</v>
      </c>
      <c r="R14">
        <f t="shared" si="1"/>
        <v>1.4117743304732429E-2</v>
      </c>
      <c r="S14">
        <f t="shared" si="13"/>
        <v>7.0107408579229448E-5</v>
      </c>
      <c r="U14" s="2">
        <v>0.73741279999999998</v>
      </c>
      <c r="V14">
        <v>2.6195220000000002E-2</v>
      </c>
      <c r="W14" s="6">
        <f t="shared" si="14"/>
        <v>261.9522</v>
      </c>
      <c r="X14">
        <f t="shared" si="15"/>
        <v>263.97983725551984</v>
      </c>
      <c r="Y14">
        <f t="shared" si="16"/>
        <v>4.1113128399720082</v>
      </c>
      <c r="Z14" s="20">
        <f t="shared" si="17"/>
        <v>5.9915118714483629E-5</v>
      </c>
      <c r="AA14">
        <f t="shared" si="2"/>
        <v>2.5171552939941756E-2</v>
      </c>
      <c r="AB14">
        <f t="shared" si="18"/>
        <v>1.0478942498482916E-6</v>
      </c>
      <c r="AD14" s="2">
        <v>0.73620838</v>
      </c>
      <c r="AE14">
        <v>3.146326E-2</v>
      </c>
      <c r="AF14" s="6">
        <f t="shared" si="19"/>
        <v>314.63260000000002</v>
      </c>
      <c r="AG14">
        <f t="shared" si="20"/>
        <v>313.25787575508963</v>
      </c>
      <c r="AH14">
        <f t="shared" si="21"/>
        <v>1.8898667495444597</v>
      </c>
      <c r="AI14" s="20">
        <f t="shared" si="22"/>
        <v>1.9090783204635557E-5</v>
      </c>
      <c r="AJ14">
        <f t="shared" si="3"/>
        <v>3.9511566740460836E-2</v>
      </c>
      <c r="AK14">
        <f t="shared" si="23"/>
        <v>6.4775241388547337E-5</v>
      </c>
    </row>
    <row r="15" spans="1:68" x14ac:dyDescent="0.25">
      <c r="C15" s="2">
        <v>0.74012275000000005</v>
      </c>
      <c r="D15">
        <v>1.9819980000000001E-2</v>
      </c>
      <c r="E15" s="6">
        <f t="shared" si="4"/>
        <v>198.19980000000001</v>
      </c>
      <c r="F15">
        <f t="shared" si="5"/>
        <v>198.90983391458732</v>
      </c>
      <c r="G15">
        <f t="shared" si="6"/>
        <v>0.50414815986418449</v>
      </c>
      <c r="H15" s="20">
        <f t="shared" si="7"/>
        <v>1.2833696439477112E-5</v>
      </c>
      <c r="I15">
        <f t="shared" si="0"/>
        <v>6.3292340442123339E-3</v>
      </c>
      <c r="J15">
        <f t="shared" si="8"/>
        <v>1.8200022644360126E-4</v>
      </c>
      <c r="L15" s="2">
        <v>0.74012275000000005</v>
      </c>
      <c r="M15">
        <v>2.2520660000000001E-2</v>
      </c>
      <c r="N15" s="6">
        <f t="shared" si="9"/>
        <v>225.20660000000001</v>
      </c>
      <c r="O15">
        <f t="shared" si="10"/>
        <v>226.0474758086707</v>
      </c>
      <c r="P15">
        <f t="shared" si="11"/>
        <v>0.70707212560758392</v>
      </c>
      <c r="Q15" s="20">
        <f t="shared" si="12"/>
        <v>1.3941242730056294E-5</v>
      </c>
      <c r="R15">
        <f t="shared" si="1"/>
        <v>1.4237321320266012E-2</v>
      </c>
      <c r="S15">
        <f t="shared" si="13"/>
        <v>6.861369968317723E-5</v>
      </c>
      <c r="U15" s="2">
        <v>0.74072495999999999</v>
      </c>
      <c r="V15">
        <v>2.6223750000000001E-2</v>
      </c>
      <c r="W15" s="6">
        <f t="shared" si="14"/>
        <v>262.23750000000001</v>
      </c>
      <c r="X15">
        <f t="shared" si="15"/>
        <v>264.05448545476696</v>
      </c>
      <c r="Y15">
        <f t="shared" si="16"/>
        <v>3.3014361428346608</v>
      </c>
      <c r="Z15" s="20">
        <f t="shared" si="17"/>
        <v>4.8007966369538749E-5</v>
      </c>
      <c r="AA15">
        <f t="shared" si="2"/>
        <v>2.5394195688589881E-2</v>
      </c>
      <c r="AB15">
        <f t="shared" si="18"/>
        <v>6.881603555791177E-7</v>
      </c>
      <c r="AD15" s="2">
        <v>0.73952054</v>
      </c>
      <c r="AE15">
        <v>3.1545080000000003E-2</v>
      </c>
      <c r="AF15" s="6">
        <f t="shared" si="19"/>
        <v>315.45080000000002</v>
      </c>
      <c r="AG15">
        <f t="shared" si="20"/>
        <v>313.55956128734294</v>
      </c>
      <c r="AH15">
        <f t="shared" si="21"/>
        <v>3.5767838682527739</v>
      </c>
      <c r="AI15" s="20">
        <f t="shared" si="22"/>
        <v>3.5944250468421821E-5</v>
      </c>
      <c r="AJ15">
        <f t="shared" si="3"/>
        <v>3.9902466948587914E-2</v>
      </c>
      <c r="AK15">
        <f t="shared" si="23"/>
        <v>6.9845916608427553E-5</v>
      </c>
      <c r="BA15" t="s">
        <v>85</v>
      </c>
      <c r="BB15">
        <f>1/(AO5*10^-4*PI()*BC2*BB13*BB11)</f>
        <v>0.8970717892643495</v>
      </c>
      <c r="BD15" t="s">
        <v>86</v>
      </c>
      <c r="BE15">
        <f>1/(AO5*10^-4*PI()*BC2*BE13*BB11)</f>
        <v>0.90262096820524929</v>
      </c>
    </row>
    <row r="16" spans="1:68" x14ac:dyDescent="0.25">
      <c r="C16" s="2">
        <v>0.74343490000000001</v>
      </c>
      <c r="D16">
        <v>1.981983E-2</v>
      </c>
      <c r="E16" s="6">
        <f t="shared" si="4"/>
        <v>198.19829999999999</v>
      </c>
      <c r="F16">
        <f t="shared" si="5"/>
        <v>198.93005545852731</v>
      </c>
      <c r="G16">
        <f t="shared" si="6"/>
        <v>0.53546605108452416</v>
      </c>
      <c r="H16" s="20">
        <f t="shared" si="7"/>
        <v>1.3631137268614117E-5</v>
      </c>
      <c r="I16">
        <f t="shared" si="0"/>
        <v>6.3877503541242258E-3</v>
      </c>
      <c r="J16">
        <f t="shared" si="8"/>
        <v>1.8042076361315026E-4</v>
      </c>
      <c r="L16" s="2">
        <v>0.74343490000000001</v>
      </c>
      <c r="M16">
        <v>2.2561500000000002E-2</v>
      </c>
      <c r="N16" s="6">
        <f t="shared" si="9"/>
        <v>225.61500000000001</v>
      </c>
      <c r="O16">
        <f t="shared" si="10"/>
        <v>226.09297428253569</v>
      </c>
      <c r="P16">
        <f t="shared" si="11"/>
        <v>0.22845941476550133</v>
      </c>
      <c r="Q16" s="20">
        <f t="shared" si="12"/>
        <v>4.4882094861663585E-6</v>
      </c>
      <c r="R16">
        <f t="shared" si="1"/>
        <v>1.4368452827443199E-2</v>
      </c>
      <c r="S16">
        <f t="shared" si="13"/>
        <v>6.7126021971741017E-5</v>
      </c>
      <c r="U16" s="2">
        <v>0.74403710999999995</v>
      </c>
      <c r="V16">
        <v>2.6249560000000002E-2</v>
      </c>
      <c r="W16" s="6">
        <f t="shared" si="14"/>
        <v>262.49560000000002</v>
      </c>
      <c r="X16">
        <f t="shared" si="15"/>
        <v>264.13796736016229</v>
      </c>
      <c r="Y16">
        <f t="shared" si="16"/>
        <v>2.6973705457263772</v>
      </c>
      <c r="Z16" s="20">
        <f t="shared" si="17"/>
        <v>3.9146825928509952E-5</v>
      </c>
      <c r="AA16">
        <f t="shared" si="2"/>
        <v>2.5638916168005722E-2</v>
      </c>
      <c r="AB16">
        <f t="shared" si="18"/>
        <v>3.7288588955265847E-7</v>
      </c>
      <c r="AD16" s="2">
        <v>0.74283268999999996</v>
      </c>
      <c r="AE16">
        <v>3.1617329999999999E-2</v>
      </c>
      <c r="AF16" s="6">
        <f t="shared" si="19"/>
        <v>316.17329999999998</v>
      </c>
      <c r="AG16">
        <f t="shared" si="20"/>
        <v>313.92229384793484</v>
      </c>
      <c r="AH16">
        <f t="shared" si="21"/>
        <v>5.0670286966351297</v>
      </c>
      <c r="AI16" s="20">
        <f t="shared" si="22"/>
        <v>5.0687746039676987E-5</v>
      </c>
      <c r="AJ16">
        <f t="shared" si="3"/>
        <v>4.0336115022428079E-2</v>
      </c>
      <c r="AK16">
        <f t="shared" si="23"/>
        <v>7.601721226731622E-5</v>
      </c>
    </row>
    <row r="17" spans="3:60" x14ac:dyDescent="0.25">
      <c r="C17" s="2">
        <v>0.74674706000000002</v>
      </c>
      <c r="D17">
        <v>1.9836070000000001E-2</v>
      </c>
      <c r="E17" s="6">
        <f t="shared" si="4"/>
        <v>198.36070000000001</v>
      </c>
      <c r="F17">
        <f t="shared" si="5"/>
        <v>198.95242340949619</v>
      </c>
      <c r="G17">
        <f t="shared" si="6"/>
        <v>0.35013659334578717</v>
      </c>
      <c r="H17" s="20">
        <f t="shared" si="7"/>
        <v>8.8986932750426238E-6</v>
      </c>
      <c r="I17">
        <f t="shared" si="0"/>
        <v>6.4519973121791767E-3</v>
      </c>
      <c r="J17">
        <f t="shared" si="8"/>
        <v>1.7913340171287135E-4</v>
      </c>
      <c r="L17" s="2">
        <v>0.74674706000000002</v>
      </c>
      <c r="M17">
        <v>2.261641E-2</v>
      </c>
      <c r="N17" s="6">
        <f t="shared" si="9"/>
        <v>226.16409999999999</v>
      </c>
      <c r="O17">
        <f t="shared" si="10"/>
        <v>226.1433021722157</v>
      </c>
      <c r="P17">
        <f t="shared" si="11"/>
        <v>4.3254964054509413E-4</v>
      </c>
      <c r="Q17" s="20">
        <f t="shared" si="12"/>
        <v>8.4564603746577248E-9</v>
      </c>
      <c r="R17">
        <f t="shared" si="1"/>
        <v>1.4512397319440946E-2</v>
      </c>
      <c r="S17">
        <f t="shared" si="13"/>
        <v>6.5675021526661947E-5</v>
      </c>
      <c r="U17" s="2">
        <v>0.74734926999999995</v>
      </c>
      <c r="V17">
        <v>2.6282199999999999E-2</v>
      </c>
      <c r="W17" s="6">
        <f t="shared" si="14"/>
        <v>262.822</v>
      </c>
      <c r="X17">
        <f t="shared" si="15"/>
        <v>264.23235757958668</v>
      </c>
      <c r="Y17">
        <f t="shared" si="16"/>
        <v>1.9891085022975792</v>
      </c>
      <c r="Z17" s="20">
        <f t="shared" si="17"/>
        <v>2.8796190774319258E-5</v>
      </c>
      <c r="AA17">
        <f t="shared" si="2"/>
        <v>2.5908206971275188E-2</v>
      </c>
      <c r="AB17">
        <f t="shared" si="18"/>
        <v>1.3987078553475676E-7</v>
      </c>
      <c r="AD17" s="2">
        <v>0.74614484999999997</v>
      </c>
      <c r="AE17">
        <v>3.168779E-2</v>
      </c>
      <c r="AF17" s="6">
        <f t="shared" si="19"/>
        <v>316.87790000000001</v>
      </c>
      <c r="AG17">
        <f t="shared" si="20"/>
        <v>314.35509322487235</v>
      </c>
      <c r="AH17">
        <f t="shared" si="21"/>
        <v>6.3645540246300367</v>
      </c>
      <c r="AI17" s="20">
        <f t="shared" si="22"/>
        <v>6.3384646816211555E-5</v>
      </c>
      <c r="AJ17">
        <f t="shared" si="3"/>
        <v>4.0817727328337779E-2</v>
      </c>
      <c r="AK17">
        <f t="shared" si="23"/>
        <v>8.3355755619375573E-5</v>
      </c>
      <c r="AN17">
        <v>0.2</v>
      </c>
      <c r="AO17" t="s">
        <v>54</v>
      </c>
      <c r="AP17">
        <f>SUM(G3:G150)</f>
        <v>283.43829842014645</v>
      </c>
    </row>
    <row r="18" spans="3:60" x14ac:dyDescent="0.25">
      <c r="C18" s="2">
        <v>0.75005920999999998</v>
      </c>
      <c r="D18">
        <v>1.9855049999999999E-2</v>
      </c>
      <c r="E18" s="6">
        <f t="shared" si="4"/>
        <v>198.5505</v>
      </c>
      <c r="F18">
        <f t="shared" si="5"/>
        <v>198.97715238416413</v>
      </c>
      <c r="G18">
        <f t="shared" si="6"/>
        <v>0.18203225691293531</v>
      </c>
      <c r="H18" s="20">
        <f t="shared" si="7"/>
        <v>4.6174944654018604E-6</v>
      </c>
      <c r="I18">
        <f t="shared" si="0"/>
        <v>6.5226157436918371E-3</v>
      </c>
      <c r="J18">
        <f t="shared" si="8"/>
        <v>1.7775380319877938E-4</v>
      </c>
      <c r="L18" s="2">
        <v>0.75005920999999998</v>
      </c>
      <c r="M18">
        <v>2.26254E-2</v>
      </c>
      <c r="N18" s="6">
        <f t="shared" si="9"/>
        <v>226.25399999999999</v>
      </c>
      <c r="O18">
        <f t="shared" si="10"/>
        <v>226.1989423652185</v>
      </c>
      <c r="P18">
        <f t="shared" si="11"/>
        <v>3.0313431477320542E-3</v>
      </c>
      <c r="Q18" s="20">
        <f t="shared" si="12"/>
        <v>5.9216477444970113E-8</v>
      </c>
      <c r="R18">
        <f t="shared" si="1"/>
        <v>1.4670584329210468E-2</v>
      </c>
      <c r="S18">
        <f t="shared" si="13"/>
        <v>6.3279092356238707E-5</v>
      </c>
      <c r="U18" s="2">
        <v>0.75066142000000002</v>
      </c>
      <c r="V18">
        <v>2.6331230000000001E-2</v>
      </c>
      <c r="W18" s="6">
        <f t="shared" si="14"/>
        <v>263.31229999999999</v>
      </c>
      <c r="X18">
        <f t="shared" si="15"/>
        <v>264.34038457546029</v>
      </c>
      <c r="Y18">
        <f t="shared" si="16"/>
        <v>1.0569578942993809</v>
      </c>
      <c r="Z18" s="20">
        <f t="shared" si="17"/>
        <v>1.5244577538676359E-5</v>
      </c>
      <c r="AA18">
        <f t="shared" si="2"/>
        <v>2.6204905861483115E-2</v>
      </c>
      <c r="AB18">
        <f t="shared" si="18"/>
        <v>1.5957787972033409E-8</v>
      </c>
      <c r="AD18" s="2">
        <v>0.74915166</v>
      </c>
      <c r="AE18">
        <v>3.1751990000000001E-2</v>
      </c>
      <c r="AF18" s="6">
        <f t="shared" si="19"/>
        <v>317.51990000000001</v>
      </c>
      <c r="AG18">
        <f t="shared" si="20"/>
        <v>314.81680515080723</v>
      </c>
      <c r="AH18">
        <f t="shared" si="21"/>
        <v>7.306721763732539</v>
      </c>
      <c r="AI18" s="20">
        <f t="shared" si="22"/>
        <v>7.247373968003716E-5</v>
      </c>
      <c r="AJ18">
        <f t="shared" si="3"/>
        <v>4.130140973771132E-2</v>
      </c>
      <c r="AK18">
        <f t="shared" si="23"/>
        <v>9.1191417326990512E-5</v>
      </c>
      <c r="AN18">
        <v>0.3</v>
      </c>
      <c r="AO18" t="s">
        <v>54</v>
      </c>
      <c r="AP18">
        <f>SUM(P3:P150)</f>
        <v>342.5217705890164</v>
      </c>
    </row>
    <row r="19" spans="3:60" x14ac:dyDescent="0.25">
      <c r="C19" s="2">
        <v>0.75337136999999998</v>
      </c>
      <c r="D19">
        <v>1.9861730000000001E-2</v>
      </c>
      <c r="E19" s="6">
        <f t="shared" si="4"/>
        <v>198.6173</v>
      </c>
      <c r="F19">
        <f t="shared" si="5"/>
        <v>199.0044781696887</v>
      </c>
      <c r="G19">
        <f t="shared" si="6"/>
        <v>0.14990693508348835</v>
      </c>
      <c r="H19" s="20">
        <f t="shared" si="7"/>
        <v>3.8000348303896864E-6</v>
      </c>
      <c r="I19">
        <f t="shared" si="0"/>
        <v>6.6003378542690413E-3</v>
      </c>
      <c r="J19">
        <f t="shared" si="8"/>
        <v>1.7586452164285478E-4</v>
      </c>
      <c r="L19" s="2">
        <v>0.75337136999999998</v>
      </c>
      <c r="M19">
        <v>2.263482E-2</v>
      </c>
      <c r="N19" s="6">
        <f t="shared" si="9"/>
        <v>226.34819999999999</v>
      </c>
      <c r="O19">
        <f t="shared" si="10"/>
        <v>226.26042538264883</v>
      </c>
      <c r="P19">
        <f t="shared" si="11"/>
        <v>7.7043834511422446E-3</v>
      </c>
      <c r="Q19" s="20">
        <f t="shared" si="12"/>
        <v>1.5037782509038884E-7</v>
      </c>
      <c r="R19">
        <f t="shared" si="1"/>
        <v>1.4844647106199914E-2</v>
      </c>
      <c r="S19">
        <f t="shared" si="13"/>
        <v>6.0686793715297603E-5</v>
      </c>
      <c r="U19" s="2">
        <v>0.75366823000000005</v>
      </c>
      <c r="V19">
        <v>2.636674E-2</v>
      </c>
      <c r="W19" s="6">
        <f t="shared" si="14"/>
        <v>263.66739999999999</v>
      </c>
      <c r="X19">
        <f t="shared" si="15"/>
        <v>264.45309594013725</v>
      </c>
      <c r="Y19">
        <f t="shared" si="16"/>
        <v>0.61731811034817152</v>
      </c>
      <c r="Z19" s="20">
        <f t="shared" si="17"/>
        <v>8.8796560680851558E-6</v>
      </c>
      <c r="AA19">
        <f t="shared" si="2"/>
        <v>2.6500705611369208E-2</v>
      </c>
      <c r="AB19">
        <f t="shared" si="18"/>
        <v>1.7946785029525808E-8</v>
      </c>
      <c r="AD19" s="2">
        <v>0.75215847000000002</v>
      </c>
      <c r="AE19">
        <v>3.1850339999999998E-2</v>
      </c>
      <c r="AF19" s="6">
        <f t="shared" si="19"/>
        <v>318.5034</v>
      </c>
      <c r="AG19">
        <f t="shared" si="20"/>
        <v>315.35202411998523</v>
      </c>
      <c r="AH19">
        <f t="shared" si="21"/>
        <v>9.931169937138856</v>
      </c>
      <c r="AI19" s="20">
        <f t="shared" si="22"/>
        <v>9.7897650232287692E-5</v>
      </c>
      <c r="AJ19">
        <f t="shared" si="3"/>
        <v>4.1834427392476774E-2</v>
      </c>
      <c r="AK19">
        <f t="shared" si="23"/>
        <v>9.96820010606137E-5</v>
      </c>
      <c r="AN19">
        <v>0.4</v>
      </c>
      <c r="AO19" t="s">
        <v>54</v>
      </c>
      <c r="AP19">
        <f>SUM(Y3:Y150)</f>
        <v>423.22775644129922</v>
      </c>
      <c r="BA19" t="s">
        <v>88</v>
      </c>
    </row>
    <row r="20" spans="3:60" x14ac:dyDescent="0.25">
      <c r="C20" s="2">
        <v>0.75668352000000005</v>
      </c>
      <c r="D20">
        <v>1.9895739999999999E-2</v>
      </c>
      <c r="E20" s="6">
        <f t="shared" si="4"/>
        <v>198.95739999999998</v>
      </c>
      <c r="F20">
        <f t="shared" si="5"/>
        <v>199.03465924155063</v>
      </c>
      <c r="G20">
        <f t="shared" si="6"/>
        <v>5.9689904049815981E-3</v>
      </c>
      <c r="H20" s="20">
        <f t="shared" si="7"/>
        <v>1.5079282830166147E-7</v>
      </c>
      <c r="I20">
        <f t="shared" si="0"/>
        <v>6.686001991572604E-3</v>
      </c>
      <c r="J20">
        <f t="shared" si="8"/>
        <v>1.7449717825129135E-4</v>
      </c>
      <c r="L20" s="2">
        <v>0.75668352000000005</v>
      </c>
      <c r="M20">
        <v>2.2640130000000001E-2</v>
      </c>
      <c r="N20" s="6">
        <f t="shared" si="9"/>
        <v>226.40130000000002</v>
      </c>
      <c r="O20">
        <f t="shared" si="10"/>
        <v>226.32833279433817</v>
      </c>
      <c r="P20">
        <f t="shared" si="11"/>
        <v>5.3242131020992981E-3</v>
      </c>
      <c r="Q20" s="20">
        <f t="shared" si="12"/>
        <v>1.0387178558455061E-7</v>
      </c>
      <c r="R20">
        <f t="shared" si="1"/>
        <v>1.5036455555564E-2</v>
      </c>
      <c r="S20">
        <f t="shared" si="13"/>
        <v>5.7815865056969133E-5</v>
      </c>
      <c r="U20" s="2">
        <v>0.75728572999999999</v>
      </c>
      <c r="V20">
        <v>2.6421090000000001E-2</v>
      </c>
      <c r="W20" s="6">
        <f t="shared" si="14"/>
        <v>264.21090000000004</v>
      </c>
      <c r="X20">
        <f t="shared" si="15"/>
        <v>264.61158834974788</v>
      </c>
      <c r="Y20">
        <f t="shared" si="16"/>
        <v>0.16055115362364608</v>
      </c>
      <c r="Z20" s="20">
        <f t="shared" si="17"/>
        <v>2.2999159739849367E-6</v>
      </c>
      <c r="AA20">
        <f t="shared" si="2"/>
        <v>2.6894008569639388E-2</v>
      </c>
      <c r="AB20">
        <f t="shared" si="18"/>
        <v>2.2365197350976373E-7</v>
      </c>
      <c r="AD20" s="2">
        <v>0.75547061999999998</v>
      </c>
      <c r="AE20">
        <v>3.1949909999999998E-2</v>
      </c>
      <c r="AF20" s="6">
        <f t="shared" si="19"/>
        <v>319.4991</v>
      </c>
      <c r="AG20">
        <f t="shared" si="20"/>
        <v>316.03657274212543</v>
      </c>
      <c r="AH20">
        <f t="shared" si="21"/>
        <v>11.989095011524384</v>
      </c>
      <c r="AI20" s="20">
        <f t="shared" si="22"/>
        <v>1.1744840511271311E-4</v>
      </c>
      <c r="AJ20">
        <f t="shared" si="3"/>
        <v>4.2485315322428482E-2</v>
      </c>
      <c r="AK20">
        <f t="shared" si="23"/>
        <v>1.1099476530785443E-4</v>
      </c>
      <c r="AN20">
        <v>0.5</v>
      </c>
      <c r="AO20" t="s">
        <v>54</v>
      </c>
      <c r="AP20">
        <f>SUM(AH3:AH150)</f>
        <v>266.7150417125124</v>
      </c>
      <c r="BA20" t="s">
        <v>90</v>
      </c>
      <c r="BB20">
        <f>1/(BB13*BB11)</f>
        <v>1.0407156820157006</v>
      </c>
      <c r="BD20" t="s">
        <v>91</v>
      </c>
      <c r="BE20">
        <f>1/(BE13*BB11)</f>
        <v>1.047153424920136</v>
      </c>
    </row>
    <row r="21" spans="3:60" x14ac:dyDescent="0.25">
      <c r="C21" s="2">
        <v>0.75999567999999995</v>
      </c>
      <c r="D21">
        <v>1.9914709999999999E-2</v>
      </c>
      <c r="E21" s="6">
        <f t="shared" si="4"/>
        <v>199.14709999999999</v>
      </c>
      <c r="F21">
        <f t="shared" si="5"/>
        <v>199.06797979555338</v>
      </c>
      <c r="G21">
        <f t="shared" si="6"/>
        <v>6.260006751673426E-3</v>
      </c>
      <c r="H21" s="20">
        <f t="shared" si="7"/>
        <v>1.5784354585800791E-7</v>
      </c>
      <c r="I21">
        <f t="shared" si="0"/>
        <v>6.7805747441204911E-3</v>
      </c>
      <c r="J21">
        <f t="shared" si="8"/>
        <v>1.7250550891973704E-4</v>
      </c>
      <c r="L21" s="2">
        <v>0.75999567999999995</v>
      </c>
      <c r="M21">
        <v>2.2665939999999999E-2</v>
      </c>
      <c r="N21" s="6">
        <f t="shared" si="9"/>
        <v>226.65939999999998</v>
      </c>
      <c r="O21">
        <f t="shared" si="10"/>
        <v>226.40330404084432</v>
      </c>
      <c r="P21">
        <f t="shared" si="11"/>
        <v>6.5585140295856548E-2</v>
      </c>
      <c r="Q21" s="20">
        <f t="shared" si="12"/>
        <v>1.2766092365195885E-6</v>
      </c>
      <c r="R21">
        <f t="shared" si="1"/>
        <v>1.5248165600953977E-2</v>
      </c>
      <c r="S21">
        <f t="shared" si="13"/>
        <v>5.5023377035142573E-5</v>
      </c>
      <c r="U21" s="2">
        <v>0.76059789</v>
      </c>
      <c r="V21">
        <v>2.6450999999999999E-2</v>
      </c>
      <c r="W21" s="6">
        <f t="shared" si="14"/>
        <v>264.51</v>
      </c>
      <c r="X21">
        <f t="shared" si="15"/>
        <v>264.7835723817077</v>
      </c>
      <c r="Y21">
        <f t="shared" si="16"/>
        <v>7.484184803322827E-2</v>
      </c>
      <c r="Z21" s="20">
        <f t="shared" si="17"/>
        <v>1.0696958520760175E-6</v>
      </c>
      <c r="AA21">
        <f t="shared" si="2"/>
        <v>2.7294448602232912E-2</v>
      </c>
      <c r="AB21">
        <f t="shared" si="18"/>
        <v>7.1140554460865466E-7</v>
      </c>
      <c r="AD21" s="2">
        <v>0.75878277999999999</v>
      </c>
      <c r="AE21">
        <v>3.2067239999999997E-2</v>
      </c>
      <c r="AF21" s="6">
        <f t="shared" si="19"/>
        <v>320.67239999999998</v>
      </c>
      <c r="AG21">
        <f t="shared" si="20"/>
        <v>316.83208144371804</v>
      </c>
      <c r="AH21">
        <f t="shared" si="21"/>
        <v>14.748046613723428</v>
      </c>
      <c r="AI21" s="20">
        <f t="shared" si="22"/>
        <v>1.4342053467742116E-4</v>
      </c>
      <c r="AJ21">
        <f t="shared" si="3"/>
        <v>4.3211080186248654E-2</v>
      </c>
      <c r="AK21">
        <f t="shared" si="23"/>
        <v>1.2418517409665053E-4</v>
      </c>
      <c r="AN21" t="s">
        <v>49</v>
      </c>
      <c r="AO21" t="s">
        <v>54</v>
      </c>
      <c r="AP21">
        <f>SUM(AP17:AP20)</f>
        <v>1315.9028671629746</v>
      </c>
      <c r="BA21" t="s">
        <v>89</v>
      </c>
      <c r="BB21">
        <f>(AO5*10^-4*PI()*BC2-BB20)/(AO6*10^-4*PI()*BC2)</f>
        <v>0.31268158297529614</v>
      </c>
      <c r="BD21" t="s">
        <v>92</v>
      </c>
      <c r="BE21">
        <f>(AO5*10^-4*PI()*BC2-BE20)/(AO6*10^-4*PI()*BC2)</f>
        <v>0.29582394945526896</v>
      </c>
      <c r="BH21" t="s">
        <v>93</v>
      </c>
    </row>
    <row r="22" spans="3:60" x14ac:dyDescent="0.25">
      <c r="C22" s="2">
        <v>0.76330783000000002</v>
      </c>
      <c r="D22">
        <v>1.9921399999999999E-2</v>
      </c>
      <c r="E22" s="6">
        <f t="shared" si="4"/>
        <v>199.214</v>
      </c>
      <c r="F22">
        <f t="shared" si="5"/>
        <v>199.10475166990767</v>
      </c>
      <c r="G22">
        <f t="shared" si="6"/>
        <v>1.1935197627962196E-2</v>
      </c>
      <c r="H22" s="20">
        <f t="shared" si="7"/>
        <v>3.0073910518036695E-7</v>
      </c>
      <c r="I22">
        <f t="shared" si="0"/>
        <v>6.8851738241877082E-3</v>
      </c>
      <c r="J22">
        <f t="shared" si="8"/>
        <v>1.6994319290693352E-4</v>
      </c>
      <c r="L22" s="2">
        <v>0.76330783000000002</v>
      </c>
      <c r="M22">
        <v>2.2702679999999999E-2</v>
      </c>
      <c r="N22" s="6">
        <f t="shared" si="9"/>
        <v>227.02679999999998</v>
      </c>
      <c r="O22">
        <f t="shared" si="10"/>
        <v>226.48604075814148</v>
      </c>
      <c r="P22">
        <f t="shared" si="11"/>
        <v>0.29242055765537478</v>
      </c>
      <c r="Q22" s="20">
        <f t="shared" si="12"/>
        <v>5.673533787966212E-6</v>
      </c>
      <c r="R22">
        <f t="shared" si="1"/>
        <v>1.5482270297820407E-2</v>
      </c>
      <c r="S22">
        <f t="shared" si="13"/>
        <v>5.2134316267329199E-5</v>
      </c>
      <c r="U22" s="2">
        <v>0.76391003999999996</v>
      </c>
      <c r="V22">
        <v>2.6489100000000002E-2</v>
      </c>
      <c r="W22" s="6">
        <f t="shared" si="14"/>
        <v>264.89100000000002</v>
      </c>
      <c r="X22">
        <f t="shared" si="15"/>
        <v>264.98682769501733</v>
      </c>
      <c r="Y22">
        <f t="shared" si="16"/>
        <v>9.1829471323297777E-3</v>
      </c>
      <c r="Z22" s="20">
        <f t="shared" si="17"/>
        <v>1.308722829365814E-7</v>
      </c>
      <c r="AA22">
        <f t="shared" si="2"/>
        <v>2.7738568666393029E-2</v>
      </c>
      <c r="AB22">
        <f t="shared" si="18"/>
        <v>1.561171948297971E-6</v>
      </c>
      <c r="AD22" s="2">
        <v>0.76209492999999995</v>
      </c>
      <c r="AE22">
        <v>3.2185940000000003E-2</v>
      </c>
      <c r="AF22" s="6">
        <f t="shared" si="19"/>
        <v>321.85940000000005</v>
      </c>
      <c r="AG22">
        <f t="shared" si="20"/>
        <v>317.75102574714924</v>
      </c>
      <c r="AH22">
        <f t="shared" si="21"/>
        <v>16.878739001487435</v>
      </c>
      <c r="AI22" s="20">
        <f t="shared" si="22"/>
        <v>1.6293245561397129E-4</v>
      </c>
      <c r="AJ22">
        <f t="shared" si="3"/>
        <v>4.4021032052401404E-2</v>
      </c>
      <c r="AK22">
        <f t="shared" si="23"/>
        <v>1.400694038888148E-4</v>
      </c>
      <c r="AO22" t="s">
        <v>55</v>
      </c>
      <c r="AP22">
        <f>AP21/4</f>
        <v>328.97571679074366</v>
      </c>
    </row>
    <row r="23" spans="3:60" x14ac:dyDescent="0.25">
      <c r="C23" s="2">
        <v>0.76661999000000003</v>
      </c>
      <c r="D23">
        <v>1.9943099999999998E-2</v>
      </c>
      <c r="E23" s="6">
        <f t="shared" si="4"/>
        <v>199.43099999999998</v>
      </c>
      <c r="F23">
        <f t="shared" si="5"/>
        <v>199.14531813969074</v>
      </c>
      <c r="G23">
        <f t="shared" si="6"/>
        <v>8.1614125309747695E-2</v>
      </c>
      <c r="H23" s="20">
        <f t="shared" si="7"/>
        <v>2.0520124746843761E-6</v>
      </c>
      <c r="I23">
        <f t="shared" si="0"/>
        <v>7.0011014493889592E-3</v>
      </c>
      <c r="J23">
        <f t="shared" si="8"/>
        <v>1.6749532648401824E-4</v>
      </c>
      <c r="L23" s="2">
        <v>0.76661999000000003</v>
      </c>
      <c r="M23">
        <v>2.2721649999999999E-2</v>
      </c>
      <c r="N23" s="6">
        <f t="shared" si="9"/>
        <v>227.2165</v>
      </c>
      <c r="O23">
        <f t="shared" si="10"/>
        <v>226.57731531515344</v>
      </c>
      <c r="P23">
        <f t="shared" si="11"/>
        <v>0.40855706134238956</v>
      </c>
      <c r="Q23" s="20">
        <f t="shared" si="12"/>
        <v>7.9135798625400647E-6</v>
      </c>
      <c r="R23">
        <f t="shared" si="1"/>
        <v>1.5741674452442567E-2</v>
      </c>
      <c r="S23">
        <f t="shared" si="13"/>
        <v>4.8720058644499685E-5</v>
      </c>
      <c r="U23" s="2">
        <v>0.76722219999999997</v>
      </c>
      <c r="V23">
        <v>2.6529509999999999E-2</v>
      </c>
      <c r="W23" s="6">
        <f t="shared" si="14"/>
        <v>265.29509999999999</v>
      </c>
      <c r="X23">
        <f t="shared" si="15"/>
        <v>265.22749549782247</v>
      </c>
      <c r="Y23">
        <f t="shared" si="16"/>
        <v>4.5703687146698571E-3</v>
      </c>
      <c r="Z23" s="20">
        <f t="shared" si="17"/>
        <v>6.493708373060151E-8</v>
      </c>
      <c r="AA23">
        <f t="shared" si="2"/>
        <v>2.8232179036943202E-2</v>
      </c>
      <c r="AB23">
        <f t="shared" si="18"/>
        <v>2.8990818493650924E-6</v>
      </c>
      <c r="AD23" s="2">
        <v>0.76540708999999996</v>
      </c>
      <c r="AE23">
        <v>3.2316930000000001E-2</v>
      </c>
      <c r="AF23" s="6">
        <f t="shared" si="19"/>
        <v>323.16930000000002</v>
      </c>
      <c r="AG23">
        <f t="shared" si="20"/>
        <v>318.80665599031079</v>
      </c>
      <c r="AH23">
        <f t="shared" si="21"/>
        <v>19.032662755277357</v>
      </c>
      <c r="AI23" s="20">
        <f t="shared" si="22"/>
        <v>1.8223817484705547E-4</v>
      </c>
      <c r="AJ23">
        <f t="shared" si="3"/>
        <v>4.4925625473841296E-2</v>
      </c>
      <c r="AK23">
        <f t="shared" si="23"/>
        <v>1.5897920155206598E-4</v>
      </c>
    </row>
    <row r="24" spans="3:60" x14ac:dyDescent="0.25">
      <c r="C24" s="2">
        <v>0.76993213999999999</v>
      </c>
      <c r="D24">
        <v>1.9949789999999998E-2</v>
      </c>
      <c r="E24" s="6">
        <f t="shared" si="4"/>
        <v>199.49789999999999</v>
      </c>
      <c r="F24">
        <f t="shared" si="5"/>
        <v>199.1900563906774</v>
      </c>
      <c r="G24">
        <f t="shared" si="6"/>
        <v>9.4767687800758754E-2</v>
      </c>
      <c r="H24" s="20">
        <f t="shared" si="7"/>
        <v>2.3811328557352731E-6</v>
      </c>
      <c r="I24">
        <f t="shared" si="0"/>
        <v>7.1298808207023723E-3</v>
      </c>
      <c r="J24">
        <f t="shared" si="8"/>
        <v>1.6435007136543953E-4</v>
      </c>
      <c r="L24" s="2">
        <v>0.76993213999999999</v>
      </c>
      <c r="M24">
        <v>2.276564E-2</v>
      </c>
      <c r="N24" s="6">
        <f t="shared" si="9"/>
        <v>227.65639999999999</v>
      </c>
      <c r="O24">
        <f t="shared" si="10"/>
        <v>226.67797639322222</v>
      </c>
      <c r="P24">
        <f t="shared" si="11"/>
        <v>0.95731275430001439</v>
      </c>
      <c r="Q24" s="20">
        <f t="shared" si="12"/>
        <v>1.8471157743276161E-5</v>
      </c>
      <c r="R24">
        <f t="shared" si="1"/>
        <v>1.6029776184543546E-2</v>
      </c>
      <c r="S24">
        <f t="shared" si="13"/>
        <v>4.537186134037558E-5</v>
      </c>
      <c r="U24" s="2">
        <v>0.77053435000000003</v>
      </c>
      <c r="V24">
        <v>2.660218E-2</v>
      </c>
      <c r="W24" s="6">
        <f t="shared" si="14"/>
        <v>266.02179999999998</v>
      </c>
      <c r="X24">
        <f t="shared" si="15"/>
        <v>265.51243211446808</v>
      </c>
      <c r="Y24">
        <f t="shared" si="16"/>
        <v>0.25945564281124006</v>
      </c>
      <c r="Z24" s="20">
        <f t="shared" si="17"/>
        <v>3.666305623873051E-6</v>
      </c>
      <c r="AA24">
        <f t="shared" si="2"/>
        <v>2.8782074179926904E-2</v>
      </c>
      <c r="AB24">
        <f t="shared" si="18"/>
        <v>4.7519386356791932E-6</v>
      </c>
      <c r="AD24" s="2">
        <v>0.76871924000000003</v>
      </c>
      <c r="AE24">
        <v>3.2426070000000001E-2</v>
      </c>
      <c r="AF24" s="6">
        <f t="shared" si="19"/>
        <v>324.26069999999999</v>
      </c>
      <c r="AG24">
        <f t="shared" si="20"/>
        <v>320.01299507278168</v>
      </c>
      <c r="AH24">
        <f t="shared" si="21"/>
        <v>18.04299714871469</v>
      </c>
      <c r="AI24" s="20">
        <f t="shared" si="22"/>
        <v>1.7160109258877265E-4</v>
      </c>
      <c r="AJ24">
        <f t="shared" si="3"/>
        <v>4.5936557205015348E-2</v>
      </c>
      <c r="AK24">
        <f t="shared" si="23"/>
        <v>1.8253326451688338E-4</v>
      </c>
      <c r="AM24" t="s">
        <v>128</v>
      </c>
      <c r="AN24" t="s">
        <v>94</v>
      </c>
      <c r="AP24">
        <f>AP21/COUNT(F3:F73,O3:O83,X3:X68,AG3:AG44)</f>
        <v>5.0611648737037482</v>
      </c>
    </row>
    <row r="25" spans="3:60" x14ac:dyDescent="0.25">
      <c r="C25" s="2">
        <v>0.7732443</v>
      </c>
      <c r="D25">
        <v>1.995647E-2</v>
      </c>
      <c r="E25" s="6">
        <f t="shared" si="4"/>
        <v>199.56470000000002</v>
      </c>
      <c r="F25">
        <f t="shared" si="5"/>
        <v>199.2393823139646</v>
      </c>
      <c r="G25">
        <f t="shared" si="6"/>
        <v>0.1058315968474393</v>
      </c>
      <c r="H25" s="20">
        <f t="shared" si="7"/>
        <v>2.657344754656317E-6</v>
      </c>
      <c r="I25">
        <f t="shared" si="0"/>
        <v>7.2733083881195279E-3</v>
      </c>
      <c r="J25">
        <f t="shared" si="8"/>
        <v>1.6086258847307843E-4</v>
      </c>
      <c r="L25" s="2">
        <v>0.7732443</v>
      </c>
      <c r="M25">
        <v>2.2799219999999999E-2</v>
      </c>
      <c r="N25" s="6">
        <f t="shared" si="9"/>
        <v>227.9922</v>
      </c>
      <c r="O25">
        <f t="shared" si="10"/>
        <v>226.78900231452207</v>
      </c>
      <c r="P25">
        <f t="shared" si="11"/>
        <v>1.4476846703394517</v>
      </c>
      <c r="Q25" s="20">
        <f t="shared" si="12"/>
        <v>2.7850564164582254E-5</v>
      </c>
      <c r="R25">
        <f t="shared" si="1"/>
        <v>1.6350583850331321E-2</v>
      </c>
      <c r="S25">
        <f t="shared" si="13"/>
        <v>4.1584908190813664E-5</v>
      </c>
      <c r="U25" s="2">
        <v>0.77384651000000004</v>
      </c>
      <c r="V25">
        <v>2.6637549999999999E-2</v>
      </c>
      <c r="W25" s="6">
        <f t="shared" si="14"/>
        <v>266.37549999999999</v>
      </c>
      <c r="X25">
        <f t="shared" si="15"/>
        <v>265.8492304846842</v>
      </c>
      <c r="Y25">
        <f t="shared" si="16"/>
        <v>0.27695960275071574</v>
      </c>
      <c r="Z25" s="20">
        <f t="shared" si="17"/>
        <v>3.9032635119404487E-6</v>
      </c>
      <c r="AA25">
        <f t="shared" si="2"/>
        <v>2.9396258681806356E-2</v>
      </c>
      <c r="AB25">
        <f t="shared" si="18"/>
        <v>7.6104735910737654E-6</v>
      </c>
      <c r="AD25" s="2">
        <v>0.77175572999999997</v>
      </c>
      <c r="AE25">
        <v>3.2556359999999999E-2</v>
      </c>
      <c r="AF25" s="6">
        <f t="shared" si="19"/>
        <v>325.56360000000001</v>
      </c>
      <c r="AG25">
        <f t="shared" si="20"/>
        <v>321.26401251964137</v>
      </c>
      <c r="AH25">
        <f t="shared" si="21"/>
        <v>18.48645250125675</v>
      </c>
      <c r="AI25" s="20">
        <f t="shared" si="22"/>
        <v>1.7441422194924784E-4</v>
      </c>
      <c r="AJ25">
        <f t="shared" si="3"/>
        <v>4.6967942732512279E-2</v>
      </c>
      <c r="AK25">
        <f t="shared" si="23"/>
        <v>2.076937168560461E-4</v>
      </c>
      <c r="AM25" t="s">
        <v>129</v>
      </c>
      <c r="AO25" t="s">
        <v>95</v>
      </c>
      <c r="AP25">
        <f>SQRT(AP24)</f>
        <v>2.2497032857031942</v>
      </c>
    </row>
    <row r="26" spans="3:60" x14ac:dyDescent="0.25">
      <c r="C26" s="2">
        <v>0.77655644999999995</v>
      </c>
      <c r="D26">
        <v>1.9969979999999998E-2</v>
      </c>
      <c r="E26" s="6">
        <f t="shared" si="4"/>
        <v>199.69979999999998</v>
      </c>
      <c r="F26">
        <f t="shared" si="5"/>
        <v>199.29375374438516</v>
      </c>
      <c r="G26">
        <f t="shared" si="6"/>
        <v>0.16487356169881998</v>
      </c>
      <c r="H26" s="20">
        <f t="shared" si="7"/>
        <v>4.1342407186594421E-6</v>
      </c>
      <c r="I26">
        <f t="shared" si="0"/>
        <v>7.4335139914301872E-3</v>
      </c>
      <c r="J26">
        <f t="shared" si="8"/>
        <v>1.571629799840263E-4</v>
      </c>
      <c r="L26" s="2">
        <v>0.77655644999999995</v>
      </c>
      <c r="M26">
        <v>2.284185E-2</v>
      </c>
      <c r="N26" s="6">
        <f t="shared" si="9"/>
        <v>228.41849999999999</v>
      </c>
      <c r="O26">
        <f t="shared" si="10"/>
        <v>226.91181305523733</v>
      </c>
      <c r="P26">
        <f t="shared" si="11"/>
        <v>2.2701055495182478</v>
      </c>
      <c r="Q26" s="20">
        <f t="shared" si="12"/>
        <v>4.3509440627219607E-5</v>
      </c>
      <c r="R26">
        <f t="shared" si="1"/>
        <v>1.6708850643528641E-2</v>
      </c>
      <c r="S26">
        <f t="shared" si="13"/>
        <v>3.761368110647811E-5</v>
      </c>
      <c r="U26" s="2">
        <v>0.77715866</v>
      </c>
      <c r="V26">
        <v>2.6697510000000001E-2</v>
      </c>
      <c r="W26" s="6">
        <f t="shared" si="14"/>
        <v>266.9751</v>
      </c>
      <c r="X26">
        <f t="shared" si="15"/>
        <v>266.2462308841931</v>
      </c>
      <c r="Y26">
        <f t="shared" si="16"/>
        <v>0.53125018797713419</v>
      </c>
      <c r="Z26" s="20">
        <f t="shared" si="17"/>
        <v>7.4534540946518135E-6</v>
      </c>
      <c r="AA26">
        <f t="shared" si="2"/>
        <v>3.0084205628149261E-2</v>
      </c>
      <c r="AB26">
        <f t="shared" si="18"/>
        <v>1.1469707277725314E-5</v>
      </c>
      <c r="AD26" s="2">
        <v>0.77477949000000002</v>
      </c>
      <c r="AE26">
        <v>3.2685909999999999E-2</v>
      </c>
      <c r="AF26" s="6">
        <f t="shared" si="19"/>
        <v>326.85910000000001</v>
      </c>
      <c r="AG26">
        <f t="shared" si="20"/>
        <v>322.65999435873618</v>
      </c>
      <c r="AH26">
        <f t="shared" si="21"/>
        <v>17.632488186493699</v>
      </c>
      <c r="AI26" s="20">
        <f t="shared" si="22"/>
        <v>1.6504122574658353E-4</v>
      </c>
      <c r="AJ26">
        <f t="shared" si="3"/>
        <v>4.8105884935415032E-2</v>
      </c>
      <c r="AK26">
        <f t="shared" si="23"/>
        <v>2.3777562700882785E-4</v>
      </c>
      <c r="AM26" t="s">
        <v>130</v>
      </c>
      <c r="AP26">
        <f>SQRT(SUM(H3:H73,Q3:Q83,Z3:Z68,AI3:AI44)/COUNT(H3:H73,Q3:Q83,Z3:Z68,AI3:AI44))</f>
        <v>8.1796891963666664E-3</v>
      </c>
    </row>
    <row r="27" spans="3:60" x14ac:dyDescent="0.25">
      <c r="C27" s="2">
        <v>0.77986860999999996</v>
      </c>
      <c r="D27">
        <v>1.997078E-2</v>
      </c>
      <c r="E27" s="6">
        <f t="shared" si="4"/>
        <v>199.70779999999999</v>
      </c>
      <c r="F27">
        <f t="shared" si="5"/>
        <v>199.35367658563189</v>
      </c>
      <c r="G27">
        <f t="shared" si="6"/>
        <v>0.12540339260372374</v>
      </c>
      <c r="H27" s="20">
        <f t="shared" si="7"/>
        <v>3.1442656478149542E-6</v>
      </c>
      <c r="I27">
        <f t="shared" si="0"/>
        <v>7.6130462229177321E-3</v>
      </c>
      <c r="J27">
        <f t="shared" si="8"/>
        <v>1.5271358410524002E-4</v>
      </c>
      <c r="L27" s="2">
        <v>0.77986860999999996</v>
      </c>
      <c r="M27">
        <v>2.287995E-2</v>
      </c>
      <c r="N27" s="6">
        <f t="shared" si="9"/>
        <v>228.79949999999999</v>
      </c>
      <c r="O27">
        <f t="shared" si="10"/>
        <v>227.04850206643519</v>
      </c>
      <c r="P27">
        <f t="shared" si="11"/>
        <v>3.0659937633482137</v>
      </c>
      <c r="Q27" s="20">
        <f t="shared" si="12"/>
        <v>5.8568098602669526E-5</v>
      </c>
      <c r="R27">
        <f t="shared" si="1"/>
        <v>1.71102657170887E-2</v>
      </c>
      <c r="S27">
        <f t="shared" si="13"/>
        <v>3.3289256724473669E-5</v>
      </c>
      <c r="U27" s="2">
        <v>0.78047082000000001</v>
      </c>
      <c r="V27">
        <v>2.6749269999999999E-2</v>
      </c>
      <c r="W27" s="6">
        <f t="shared" si="14"/>
        <v>267.49270000000001</v>
      </c>
      <c r="X27">
        <f t="shared" si="15"/>
        <v>266.71254936693344</v>
      </c>
      <c r="Y27">
        <f t="shared" si="16"/>
        <v>0.60863501027416811</v>
      </c>
      <c r="Z27" s="20">
        <f t="shared" si="17"/>
        <v>8.5061504842916126E-6</v>
      </c>
      <c r="AA27">
        <f t="shared" si="2"/>
        <v>3.085722081308119E-2</v>
      </c>
      <c r="AB27">
        <f t="shared" si="18"/>
        <v>1.6875259882694426E-5</v>
      </c>
      <c r="AD27" s="2">
        <v>0.77778630000000004</v>
      </c>
      <c r="AE27">
        <v>3.2832069999999998E-2</v>
      </c>
      <c r="AF27" s="6">
        <f t="shared" si="19"/>
        <v>328.32069999999999</v>
      </c>
      <c r="AG27">
        <f t="shared" si="20"/>
        <v>324.20916804560227</v>
      </c>
      <c r="AH27">
        <f t="shared" si="21"/>
        <v>16.904695012033528</v>
      </c>
      <c r="AI27" s="20">
        <f t="shared" si="22"/>
        <v>1.5682337992430041E-4</v>
      </c>
      <c r="AJ27">
        <f t="shared" si="3"/>
        <v>4.9359383876153934E-2</v>
      </c>
      <c r="AK27">
        <f t="shared" si="23"/>
        <v>2.7315210396091044E-4</v>
      </c>
    </row>
    <row r="28" spans="3:60" x14ac:dyDescent="0.25">
      <c r="C28" s="2">
        <v>0.78318076000000003</v>
      </c>
      <c r="D28">
        <v>1.9980189999999998E-2</v>
      </c>
      <c r="E28" s="6">
        <f t="shared" si="4"/>
        <v>199.80189999999999</v>
      </c>
      <c r="F28">
        <f t="shared" si="5"/>
        <v>199.41970921166842</v>
      </c>
      <c r="G28">
        <f t="shared" si="6"/>
        <v>0.14606979868550715</v>
      </c>
      <c r="H28" s="20">
        <f t="shared" si="7"/>
        <v>3.6589898362039465E-6</v>
      </c>
      <c r="I28">
        <f t="shared" si="0"/>
        <v>7.814975720108178E-3</v>
      </c>
      <c r="J28">
        <f t="shared" si="8"/>
        <v>1.4799243847568385E-4</v>
      </c>
      <c r="L28" s="2">
        <v>0.78318076000000003</v>
      </c>
      <c r="M28">
        <v>2.2903960000000001E-2</v>
      </c>
      <c r="N28" s="6">
        <f t="shared" si="9"/>
        <v>229.03960000000001</v>
      </c>
      <c r="O28">
        <f t="shared" si="10"/>
        <v>227.20185831632719</v>
      </c>
      <c r="P28">
        <f t="shared" si="11"/>
        <v>3.3772944959086013</v>
      </c>
      <c r="Q28" s="20">
        <f t="shared" si="12"/>
        <v>6.4379526636648788E-5</v>
      </c>
      <c r="R28">
        <f t="shared" si="1"/>
        <v>1.7561685574265191E-2</v>
      </c>
      <c r="S28">
        <f t="shared" si="13"/>
        <v>2.8539896039860188E-5</v>
      </c>
      <c r="U28" s="2">
        <v>0.78378296999999997</v>
      </c>
      <c r="V28">
        <v>2.6822889999999999E-2</v>
      </c>
      <c r="W28" s="6">
        <f t="shared" si="14"/>
        <v>268.22890000000001</v>
      </c>
      <c r="X28">
        <f t="shared" si="15"/>
        <v>267.25809114972054</v>
      </c>
      <c r="Y28">
        <f t="shared" si="16"/>
        <v>0.94246982378094268</v>
      </c>
      <c r="Z28" s="20">
        <f t="shared" si="17"/>
        <v>1.3099548181960079E-5</v>
      </c>
      <c r="AA28">
        <f t="shared" si="2"/>
        <v>3.1728880510861708E-2</v>
      </c>
      <c r="AB28">
        <f t="shared" si="18"/>
        <v>2.4068742892665137E-5</v>
      </c>
      <c r="AD28" s="2">
        <v>0.78079310999999996</v>
      </c>
      <c r="AE28">
        <v>3.2989159999999997E-2</v>
      </c>
      <c r="AF28" s="6">
        <f t="shared" si="19"/>
        <v>329.89159999999998</v>
      </c>
      <c r="AG28">
        <f t="shared" si="20"/>
        <v>325.93182044060359</v>
      </c>
      <c r="AH28">
        <f t="shared" si="21"/>
        <v>15.679854159013509</v>
      </c>
      <c r="AI28" s="20">
        <f t="shared" si="22"/>
        <v>1.4407860813544189E-4</v>
      </c>
      <c r="AJ28">
        <f t="shared" si="3"/>
        <v>5.0748030721645764E-2</v>
      </c>
      <c r="AK28">
        <f t="shared" si="23"/>
        <v>3.1537748930812726E-4</v>
      </c>
    </row>
    <row r="29" spans="3:60" x14ac:dyDescent="0.25">
      <c r="C29" s="2">
        <v>0.78649292000000004</v>
      </c>
      <c r="D29">
        <v>2.001325E-2</v>
      </c>
      <c r="E29" s="6">
        <f t="shared" si="4"/>
        <v>200.13249999999999</v>
      </c>
      <c r="F29">
        <f t="shared" si="5"/>
        <v>199.49252790142015</v>
      </c>
      <c r="G29">
        <f t="shared" si="6"/>
        <v>0.40956428696069302</v>
      </c>
      <c r="H29" s="20">
        <f t="shared" si="7"/>
        <v>1.0225553827136888E-5</v>
      </c>
      <c r="I29">
        <f t="shared" si="0"/>
        <v>8.043041774448664E-3</v>
      </c>
      <c r="J29">
        <f t="shared" si="8"/>
        <v>1.4328588496305685E-4</v>
      </c>
      <c r="L29" s="2">
        <v>0.78649292000000004</v>
      </c>
      <c r="M29">
        <v>2.2937969999999998E-2</v>
      </c>
      <c r="N29" s="6">
        <f t="shared" si="9"/>
        <v>229.37969999999999</v>
      </c>
      <c r="O29">
        <f t="shared" si="10"/>
        <v>227.37538418192966</v>
      </c>
      <c r="P29">
        <f t="shared" si="11"/>
        <v>4.0172818985669139</v>
      </c>
      <c r="Q29" s="20">
        <f t="shared" si="12"/>
        <v>7.6352339207610612E-5</v>
      </c>
      <c r="R29">
        <f t="shared" si="1"/>
        <v>1.8071462591169086E-2</v>
      </c>
      <c r="S29">
        <f t="shared" si="13"/>
        <v>2.3682894360206165E-5</v>
      </c>
      <c r="U29" s="2">
        <v>0.78709512999999998</v>
      </c>
      <c r="V29">
        <v>2.687602E-2</v>
      </c>
      <c r="W29" s="6">
        <f t="shared" si="14"/>
        <v>268.7602</v>
      </c>
      <c r="X29">
        <f t="shared" si="15"/>
        <v>267.89358855098976</v>
      </c>
      <c r="Y29">
        <f t="shared" si="16"/>
        <v>0.75101540355562069</v>
      </c>
      <c r="Z29" s="20">
        <f t="shared" si="17"/>
        <v>1.0397260696051036E-5</v>
      </c>
      <c r="AA29">
        <f t="shared" si="2"/>
        <v>3.2715650462903562E-2</v>
      </c>
      <c r="AB29">
        <f t="shared" si="18"/>
        <v>3.4101283943271257E-5</v>
      </c>
      <c r="AD29" s="2">
        <v>0.78410526999999997</v>
      </c>
      <c r="AE29">
        <v>3.3162499999999998E-2</v>
      </c>
      <c r="AF29" s="6">
        <f t="shared" si="19"/>
        <v>331.625</v>
      </c>
      <c r="AG29">
        <f t="shared" si="20"/>
        <v>328.04640841901005</v>
      </c>
      <c r="AH29">
        <f t="shared" si="21"/>
        <v>12.806317703532155</v>
      </c>
      <c r="AI29" s="20">
        <f t="shared" si="22"/>
        <v>1.1644738647982205E-4</v>
      </c>
      <c r="AJ29">
        <f t="shared" si="3"/>
        <v>5.2452413226850077E-2</v>
      </c>
      <c r="AK29">
        <f t="shared" si="23"/>
        <v>3.7210075229940565E-4</v>
      </c>
    </row>
    <row r="30" spans="3:60" x14ac:dyDescent="0.25">
      <c r="C30" s="2">
        <v>0.78980507</v>
      </c>
      <c r="D30">
        <v>2.0018569999999999E-2</v>
      </c>
      <c r="E30" s="6">
        <f t="shared" si="4"/>
        <v>200.1857</v>
      </c>
      <c r="F30">
        <f t="shared" si="5"/>
        <v>199.57325593645754</v>
      </c>
      <c r="G30">
        <f t="shared" si="6"/>
        <v>0.37508773096839448</v>
      </c>
      <c r="H30" s="20">
        <f t="shared" si="7"/>
        <v>9.3598040488893448E-6</v>
      </c>
      <c r="I30">
        <f t="shared" si="0"/>
        <v>8.3018388764998716E-3</v>
      </c>
      <c r="J30">
        <f t="shared" si="8"/>
        <v>1.3728178822039656E-4</v>
      </c>
      <c r="L30" s="2">
        <v>0.78980507</v>
      </c>
      <c r="M30">
        <v>2.2966509999999999E-2</v>
      </c>
      <c r="N30" s="6">
        <f t="shared" si="9"/>
        <v>229.6651</v>
      </c>
      <c r="O30">
        <f t="shared" si="10"/>
        <v>227.57330846354816</v>
      </c>
      <c r="P30">
        <f t="shared" si="11"/>
        <v>4.3755918319715343</v>
      </c>
      <c r="Q30" s="20">
        <f t="shared" si="12"/>
        <v>8.2955807216222448E-5</v>
      </c>
      <c r="R30">
        <f t="shared" si="1"/>
        <v>1.8649863264809722E-2</v>
      </c>
      <c r="S30">
        <f t="shared" si="13"/>
        <v>1.8633439036428878E-5</v>
      </c>
      <c r="U30" s="2">
        <v>0.79040728000000005</v>
      </c>
      <c r="V30">
        <v>2.6929149999999999E-2</v>
      </c>
      <c r="W30" s="6">
        <f t="shared" si="14"/>
        <v>269.29149999999998</v>
      </c>
      <c r="X30">
        <f t="shared" si="15"/>
        <v>268.63061826452497</v>
      </c>
      <c r="Y30">
        <f t="shared" si="16"/>
        <v>0.4367646682844688</v>
      </c>
      <c r="Z30" s="20">
        <f t="shared" si="17"/>
        <v>6.0228522361703268E-6</v>
      </c>
      <c r="AA30">
        <f t="shared" si="2"/>
        <v>3.3837669680190897E-2</v>
      </c>
      <c r="AB30">
        <f t="shared" si="18"/>
        <v>4.7727644171584956E-5</v>
      </c>
      <c r="AD30" s="2">
        <v>0.78741742000000003</v>
      </c>
      <c r="AE30">
        <v>3.3346760000000003E-2</v>
      </c>
      <c r="AF30" s="6">
        <f t="shared" si="19"/>
        <v>333.4676</v>
      </c>
      <c r="AG30">
        <f t="shared" si="20"/>
        <v>330.40689676629415</v>
      </c>
      <c r="AH30">
        <f t="shared" si="21"/>
        <v>9.3679042848174543</v>
      </c>
      <c r="AI30" s="20">
        <f t="shared" si="22"/>
        <v>8.4243258526001835E-5</v>
      </c>
      <c r="AJ30">
        <f t="shared" si="3"/>
        <v>5.4362676961936585E-2</v>
      </c>
      <c r="AK30">
        <f t="shared" si="23"/>
        <v>4.4166876575101369E-4</v>
      </c>
    </row>
    <row r="31" spans="3:60" x14ac:dyDescent="0.25">
      <c r="C31" s="2">
        <v>0.79311721999999996</v>
      </c>
      <c r="D31">
        <v>2.0060769999999999E-2</v>
      </c>
      <c r="E31" s="6">
        <f t="shared" si="4"/>
        <v>200.60769999999999</v>
      </c>
      <c r="F31">
        <f t="shared" si="5"/>
        <v>199.66366274050154</v>
      </c>
      <c r="G31">
        <f t="shared" si="6"/>
        <v>0.89120634732135906</v>
      </c>
      <c r="H31" s="20">
        <f t="shared" si="7"/>
        <v>2.2145376771595032E-5</v>
      </c>
      <c r="I31">
        <f t="shared" si="0"/>
        <v>8.5970833117563327E-3</v>
      </c>
      <c r="J31">
        <f t="shared" si="8"/>
        <v>1.3141611248621503E-4</v>
      </c>
      <c r="L31" s="2">
        <v>0.79311721999999996</v>
      </c>
      <c r="M31">
        <v>2.3030559999999999E-2</v>
      </c>
      <c r="N31" s="6">
        <f t="shared" si="9"/>
        <v>230.3056</v>
      </c>
      <c r="O31">
        <f t="shared" si="10"/>
        <v>227.80060930189677</v>
      </c>
      <c r="P31">
        <f t="shared" si="11"/>
        <v>6.2749783975836975</v>
      </c>
      <c r="Q31" s="20">
        <f t="shared" si="12"/>
        <v>1.1830503780568526E-4</v>
      </c>
      <c r="R31">
        <f t="shared" si="1"/>
        <v>1.9309666105370323E-2</v>
      </c>
      <c r="S31">
        <f t="shared" si="13"/>
        <v>1.3845051375092393E-5</v>
      </c>
      <c r="U31" s="2">
        <v>0.79371943</v>
      </c>
      <c r="V31">
        <v>2.7008230000000001E-2</v>
      </c>
      <c r="W31" s="6">
        <f t="shared" si="14"/>
        <v>270.08230000000003</v>
      </c>
      <c r="X31">
        <f t="shared" si="15"/>
        <v>269.48164955411028</v>
      </c>
      <c r="Y31">
        <f t="shared" si="16"/>
        <v>0.36078095814756178</v>
      </c>
      <c r="Z31" s="20">
        <f t="shared" si="17"/>
        <v>4.9459686681417281E-6</v>
      </c>
      <c r="AA31">
        <f t="shared" si="2"/>
        <v>3.5119869945678645E-2</v>
      </c>
      <c r="AB31">
        <f t="shared" si="18"/>
        <v>6.5798702608329423E-5</v>
      </c>
      <c r="AD31" s="2">
        <v>0.79042422999999995</v>
      </c>
      <c r="AE31">
        <v>3.3500700000000001E-2</v>
      </c>
      <c r="AF31" s="6">
        <f t="shared" si="19"/>
        <v>335.00700000000001</v>
      </c>
      <c r="AG31">
        <f t="shared" si="20"/>
        <v>332.77948960100366</v>
      </c>
      <c r="AH31">
        <f t="shared" si="21"/>
        <v>4.9618025776368517</v>
      </c>
      <c r="AI31" s="20">
        <f t="shared" si="22"/>
        <v>4.4211140345041545E-5</v>
      </c>
      <c r="AJ31">
        <f t="shared" si="3"/>
        <v>5.6298153162229435E-2</v>
      </c>
      <c r="AK31">
        <f t="shared" si="23"/>
        <v>5.1972387068404476E-4</v>
      </c>
    </row>
    <row r="32" spans="3:60" x14ac:dyDescent="0.25">
      <c r="C32" s="2">
        <v>0.79673472000000001</v>
      </c>
      <c r="D32">
        <v>2.011102E-2</v>
      </c>
      <c r="E32" s="6">
        <f t="shared" si="4"/>
        <v>201.11019999999999</v>
      </c>
      <c r="F32">
        <f t="shared" si="5"/>
        <v>199.77634547810561</v>
      </c>
      <c r="G32">
        <f t="shared" si="6"/>
        <v>1.7791678855780868</v>
      </c>
      <c r="H32" s="20">
        <f t="shared" si="7"/>
        <v>4.3989470563264673E-5</v>
      </c>
      <c r="I32">
        <f t="shared" si="0"/>
        <v>8.9697195920698629E-3</v>
      </c>
      <c r="J32">
        <f t="shared" si="8"/>
        <v>1.2412857477974424E-4</v>
      </c>
      <c r="L32" s="2">
        <v>0.79642937999999996</v>
      </c>
      <c r="M32">
        <v>2.308232E-2</v>
      </c>
      <c r="N32" s="6">
        <f t="shared" si="9"/>
        <v>230.82319999999999</v>
      </c>
      <c r="O32">
        <f t="shared" si="10"/>
        <v>228.06303555518457</v>
      </c>
      <c r="P32">
        <f t="shared" si="11"/>
        <v>7.6185077624231941</v>
      </c>
      <c r="Q32" s="20">
        <f t="shared" si="12"/>
        <v>1.4299175592968116E-4</v>
      </c>
      <c r="R32">
        <f t="shared" si="1"/>
        <v>2.0066976978254745E-2</v>
      </c>
      <c r="S32">
        <f t="shared" si="13"/>
        <v>9.0922935387878053E-6</v>
      </c>
      <c r="U32" s="2">
        <v>0.79703159000000001</v>
      </c>
      <c r="V32">
        <v>2.708868E-2</v>
      </c>
      <c r="W32" s="6">
        <f t="shared" si="14"/>
        <v>270.88679999999999</v>
      </c>
      <c r="X32">
        <f t="shared" si="15"/>
        <v>270.4600812621415</v>
      </c>
      <c r="Y32">
        <f t="shared" si="16"/>
        <v>0.18208888123954575</v>
      </c>
      <c r="Z32" s="20">
        <f t="shared" si="17"/>
        <v>2.4814626447512834E-6</v>
      </c>
      <c r="AA32">
        <f t="shared" si="2"/>
        <v>3.6593500933348191E-2</v>
      </c>
      <c r="AB32">
        <f t="shared" si="18"/>
        <v>9.0341620975013971E-5</v>
      </c>
      <c r="AD32" s="2">
        <v>0.79373638999999996</v>
      </c>
      <c r="AE32">
        <v>3.3687700000000001E-2</v>
      </c>
      <c r="AF32" s="6">
        <f t="shared" si="19"/>
        <v>336.87700000000001</v>
      </c>
      <c r="AG32">
        <f t="shared" si="20"/>
        <v>335.66549724339006</v>
      </c>
      <c r="AH32">
        <f t="shared" si="21"/>
        <v>1.4677389292734973</v>
      </c>
      <c r="AI32" s="20">
        <f t="shared" si="22"/>
        <v>1.2933202916246802E-5</v>
      </c>
      <c r="AJ32">
        <f t="shared" si="3"/>
        <v>5.8682451491162566E-2</v>
      </c>
      <c r="AK32">
        <f t="shared" si="23"/>
        <v>6.2473760210497329E-4</v>
      </c>
    </row>
    <row r="33" spans="3:37" x14ac:dyDescent="0.25">
      <c r="C33" s="2">
        <v>0.80004688000000002</v>
      </c>
      <c r="D33">
        <v>2.013231E-2</v>
      </c>
      <c r="E33" s="6">
        <f t="shared" si="4"/>
        <v>201.32310000000001</v>
      </c>
      <c r="F33">
        <f t="shared" si="5"/>
        <v>199.89566633315053</v>
      </c>
      <c r="G33">
        <f t="shared" si="6"/>
        <v>2.0375668732553556</v>
      </c>
      <c r="H33" s="20">
        <f t="shared" si="7"/>
        <v>5.0271825174107443E-5</v>
      </c>
      <c r="I33">
        <f t="shared" si="0"/>
        <v>9.3668896606628471E-3</v>
      </c>
      <c r="J33">
        <f t="shared" si="8"/>
        <v>1.1589427508261408E-4</v>
      </c>
      <c r="L33" s="2">
        <v>0.79974153000000003</v>
      </c>
      <c r="M33">
        <v>2.3104030000000001E-2</v>
      </c>
      <c r="N33" s="6">
        <f t="shared" si="9"/>
        <v>231.0403</v>
      </c>
      <c r="O33">
        <f t="shared" si="10"/>
        <v>228.36713033744718</v>
      </c>
      <c r="P33">
        <f t="shared" si="11"/>
        <v>7.1458360447927731</v>
      </c>
      <c r="Q33" s="20">
        <f t="shared" si="12"/>
        <v>1.3386824437480521E-4</v>
      </c>
      <c r="R33">
        <f t="shared" si="1"/>
        <v>2.0942385555934369E-2</v>
      </c>
      <c r="S33">
        <f t="shared" si="13"/>
        <v>4.6727067025598161E-6</v>
      </c>
      <c r="U33" s="2">
        <v>0.80003840000000004</v>
      </c>
      <c r="V33">
        <v>2.716244E-2</v>
      </c>
      <c r="W33" s="6">
        <f t="shared" si="14"/>
        <v>271.62439999999998</v>
      </c>
      <c r="X33">
        <f t="shared" si="15"/>
        <v>271.47067641704382</v>
      </c>
      <c r="Y33">
        <f t="shared" si="16"/>
        <v>2.3630939956879697E-2</v>
      </c>
      <c r="Z33" s="20">
        <f t="shared" si="17"/>
        <v>3.2029004221356026E-7</v>
      </c>
      <c r="AA33">
        <f t="shared" si="2"/>
        <v>3.8130195736221804E-2</v>
      </c>
      <c r="AB33">
        <f t="shared" si="18"/>
        <v>1.2029166588942631E-4</v>
      </c>
      <c r="AD33" s="2">
        <v>0.79674319999999998</v>
      </c>
      <c r="AE33">
        <v>3.3925379999999998E-2</v>
      </c>
      <c r="AF33" s="6">
        <f t="shared" si="19"/>
        <v>339.25379999999996</v>
      </c>
      <c r="AG33">
        <f t="shared" si="20"/>
        <v>338.5507474254606</v>
      </c>
      <c r="AH33">
        <f t="shared" si="21"/>
        <v>0.49428292256641687</v>
      </c>
      <c r="AI33" s="20">
        <f t="shared" si="22"/>
        <v>4.2946340595859599E-6</v>
      </c>
      <c r="AJ33">
        <f t="shared" si="3"/>
        <v>6.1108938120115273E-2</v>
      </c>
      <c r="AK33">
        <f t="shared" si="23"/>
        <v>7.3894583206968515E-4</v>
      </c>
    </row>
    <row r="34" spans="3:37" x14ac:dyDescent="0.25">
      <c r="C34" s="2">
        <v>0.80305369000000004</v>
      </c>
      <c r="D34">
        <v>2.0161410000000001E-2</v>
      </c>
      <c r="E34" s="6">
        <f t="shared" si="4"/>
        <v>201.61410000000001</v>
      </c>
      <c r="F34">
        <f t="shared" si="5"/>
        <v>200.02067064972084</v>
      </c>
      <c r="G34">
        <f t="shared" si="6"/>
        <v>2.5390170943310855</v>
      </c>
      <c r="H34" s="20">
        <f t="shared" si="7"/>
        <v>6.2463141383280153E-5</v>
      </c>
      <c r="I34">
        <f t="shared" si="0"/>
        <v>9.7842792094062353E-3</v>
      </c>
      <c r="J34">
        <f t="shared" si="8"/>
        <v>1.076848434450892E-4</v>
      </c>
      <c r="L34" s="2">
        <v>0.80305369000000004</v>
      </c>
      <c r="M34">
        <v>2.3151270000000002E-2</v>
      </c>
      <c r="N34" s="6">
        <f t="shared" si="9"/>
        <v>231.51270000000002</v>
      </c>
      <c r="O34">
        <f t="shared" si="10"/>
        <v>228.72026775158957</v>
      </c>
      <c r="P34">
        <f t="shared" si="11"/>
        <v>7.7976778619626375</v>
      </c>
      <c r="Q34" s="20">
        <f t="shared" si="12"/>
        <v>1.4548413953899294E-4</v>
      </c>
      <c r="R34">
        <f t="shared" si="1"/>
        <v>2.1962676287615498E-2</v>
      </c>
      <c r="S34">
        <f t="shared" si="13"/>
        <v>1.4127550131199765E-6</v>
      </c>
      <c r="U34" s="2">
        <v>0.80304520999999995</v>
      </c>
      <c r="V34">
        <v>2.7250799999999999E-2</v>
      </c>
      <c r="W34" s="6">
        <f t="shared" si="14"/>
        <v>272.50799999999998</v>
      </c>
      <c r="X34">
        <f t="shared" si="15"/>
        <v>272.60958185310147</v>
      </c>
      <c r="Y34">
        <f t="shared" si="16"/>
        <v>1.0318872879533288E-2</v>
      </c>
      <c r="Z34" s="20">
        <f t="shared" si="17"/>
        <v>1.3895486275483301E-7</v>
      </c>
      <c r="AA34">
        <f t="shared" si="2"/>
        <v>3.989519284601821E-2</v>
      </c>
      <c r="AB34">
        <f t="shared" si="18"/>
        <v>1.5988067044443651E-4</v>
      </c>
      <c r="AD34" s="2">
        <v>0.79913931999999999</v>
      </c>
      <c r="AE34">
        <v>3.4135180000000001E-2</v>
      </c>
      <c r="AF34" s="6">
        <f t="shared" si="19"/>
        <v>341.35180000000003</v>
      </c>
      <c r="AG34">
        <f t="shared" si="20"/>
        <v>341.04274767187371</v>
      </c>
      <c r="AH34">
        <f t="shared" si="21"/>
        <v>9.5513341520294309E-2</v>
      </c>
      <c r="AI34" s="20">
        <f t="shared" si="22"/>
        <v>8.1970888867577444E-7</v>
      </c>
      <c r="AJ34">
        <f t="shared" si="3"/>
        <v>6.324717998083014E-2</v>
      </c>
      <c r="AK34">
        <f t="shared" si="23"/>
        <v>8.4750854288385405E-4</v>
      </c>
    </row>
    <row r="35" spans="3:37" x14ac:dyDescent="0.25">
      <c r="C35" s="2">
        <v>0.80636584</v>
      </c>
      <c r="D35">
        <v>2.0194050000000002E-2</v>
      </c>
      <c r="E35" s="6">
        <f t="shared" si="4"/>
        <v>201.94050000000001</v>
      </c>
      <c r="F35">
        <f t="shared" si="5"/>
        <v>200.18093901831912</v>
      </c>
      <c r="G35">
        <f t="shared" si="6"/>
        <v>3.0960548482538233</v>
      </c>
      <c r="H35" s="20">
        <f t="shared" si="7"/>
        <v>7.5920977549576475E-5</v>
      </c>
      <c r="I35">
        <f t="shared" ref="I35:I66" si="24">$BP$3*(1+TANH($BP$4*(C35/J$1)-$BP$5))+D$1^2/($BP$6*(-0.00152*(C35/0.3-1)^10.82+1))</f>
        <v>1.0321495885002432E-2</v>
      </c>
      <c r="J35">
        <f t="shared" si="8"/>
        <v>9.7467324753555435E-5</v>
      </c>
      <c r="L35" s="2">
        <v>0.80636584</v>
      </c>
      <c r="M35">
        <v>2.3231720000000001E-2</v>
      </c>
      <c r="N35" s="6">
        <f t="shared" si="9"/>
        <v>232.31720000000001</v>
      </c>
      <c r="O35">
        <f t="shared" si="10"/>
        <v>229.13068180357146</v>
      </c>
      <c r="P35">
        <f t="shared" si="11"/>
        <v>10.153898216170267</v>
      </c>
      <c r="Q35" s="20">
        <f t="shared" si="12"/>
        <v>1.8813520727692422E-4</v>
      </c>
      <c r="R35">
        <f t="shared" ref="R35:R66" si="25">$BP$3*(1+TANH($BP$4*(L35/S$1)-$BP$5))+M$1^2/($BP$6*(-0.00152*(L35/0.3-1)^10.82+1))</f>
        <v>2.3163335951531572E-2</v>
      </c>
      <c r="S35">
        <f t="shared" si="13"/>
        <v>4.6763780849323623E-9</v>
      </c>
      <c r="U35" s="2">
        <v>0.80605201999999998</v>
      </c>
      <c r="V35">
        <v>2.7336429999999998E-2</v>
      </c>
      <c r="W35" s="6">
        <f t="shared" si="14"/>
        <v>273.36429999999996</v>
      </c>
      <c r="X35">
        <f t="shared" si="15"/>
        <v>273.88902697471553</v>
      </c>
      <c r="Y35">
        <f t="shared" si="16"/>
        <v>0.27533839799416171</v>
      </c>
      <c r="Z35" s="20">
        <f t="shared" si="17"/>
        <v>3.6845392452217829E-6</v>
      </c>
      <c r="AA35">
        <f t="shared" ref="AA35:AA66" si="26">$BP$3*(1+TANH($BP$4*(U35/AB$1)-$BP$5))+V$1^2/($BP$6*(-0.00152*(U35/0.3-1)^10.82+1))</f>
        <v>4.1937198785199643E-2</v>
      </c>
      <c r="AB35">
        <f t="shared" si="18"/>
        <v>2.1318244911886031E-4</v>
      </c>
      <c r="AD35" s="2">
        <v>0.80169024</v>
      </c>
      <c r="AE35">
        <v>3.435324E-2</v>
      </c>
      <c r="AF35" s="6">
        <f t="shared" si="19"/>
        <v>343.5324</v>
      </c>
      <c r="AG35">
        <f t="shared" si="20"/>
        <v>343.89478447516859</v>
      </c>
      <c r="AH35">
        <f t="shared" si="21"/>
        <v>0.13132250784321914</v>
      </c>
      <c r="AI35" s="20">
        <f t="shared" si="22"/>
        <v>1.1127657777878421E-6</v>
      </c>
      <c r="AJ35">
        <f t="shared" si="3"/>
        <v>6.5752128994423453E-2</v>
      </c>
      <c r="AK35">
        <f t="shared" si="23"/>
        <v>9.8589023008412635E-4</v>
      </c>
    </row>
    <row r="36" spans="3:37" x14ac:dyDescent="0.25">
      <c r="C36" s="2">
        <v>0.80967800000000001</v>
      </c>
      <c r="D36">
        <v>2.020893E-2</v>
      </c>
      <c r="E36" s="6">
        <f t="shared" si="4"/>
        <v>202.08930000000001</v>
      </c>
      <c r="F36">
        <f t="shared" si="5"/>
        <v>200.36994941208985</v>
      </c>
      <c r="G36">
        <f t="shared" si="6"/>
        <v>2.9561664441470006</v>
      </c>
      <c r="H36" s="20">
        <f t="shared" si="7"/>
        <v>7.238394414499202E-5</v>
      </c>
      <c r="I36">
        <f t="shared" si="24"/>
        <v>1.0960834452734864E-2</v>
      </c>
      <c r="J36">
        <f t="shared" si="8"/>
        <v>8.5527271251345234E-5</v>
      </c>
      <c r="L36" s="2">
        <v>0.80998334000000005</v>
      </c>
      <c r="M36">
        <v>2.3309719999999999E-2</v>
      </c>
      <c r="N36" s="6">
        <f t="shared" si="9"/>
        <v>233.09719999999999</v>
      </c>
      <c r="O36">
        <f t="shared" si="10"/>
        <v>229.6551670662879</v>
      </c>
      <c r="P36">
        <f t="shared" si="11"/>
        <v>11.847590716758621</v>
      </c>
      <c r="Q36" s="20">
        <f t="shared" si="12"/>
        <v>2.1804991880446583E-4</v>
      </c>
      <c r="R36">
        <f t="shared" si="25"/>
        <v>2.4737875280185066E-2</v>
      </c>
      <c r="S36">
        <f t="shared" si="13"/>
        <v>2.0396275043204857E-6</v>
      </c>
      <c r="U36" s="2">
        <v>0.80905883000000001</v>
      </c>
      <c r="V36">
        <v>2.7478490000000001E-2</v>
      </c>
      <c r="W36" s="6">
        <f t="shared" si="14"/>
        <v>274.78489999999999</v>
      </c>
      <c r="X36">
        <f t="shared" si="15"/>
        <v>275.32203068745156</v>
      </c>
      <c r="Y36">
        <f t="shared" si="16"/>
        <v>0.28850937540219118</v>
      </c>
      <c r="Z36" s="20">
        <f t="shared" si="17"/>
        <v>3.8209750620561378E-6</v>
      </c>
      <c r="AA36">
        <f t="shared" si="26"/>
        <v>4.4319953751928223E-2</v>
      </c>
      <c r="AB36">
        <f t="shared" si="18"/>
        <v>2.8363490130751224E-4</v>
      </c>
      <c r="AD36" s="2">
        <v>0.80439594999999997</v>
      </c>
      <c r="AE36">
        <v>3.4620129999999999E-2</v>
      </c>
      <c r="AF36" s="6">
        <f t="shared" si="19"/>
        <v>346.2013</v>
      </c>
      <c r="AG36">
        <f t="shared" si="20"/>
        <v>347.15685312518912</v>
      </c>
      <c r="AH36">
        <f t="shared" si="21"/>
        <v>0.91308177505867971</v>
      </c>
      <c r="AI36" s="20">
        <f t="shared" si="22"/>
        <v>7.6181985227493511E-6</v>
      </c>
      <c r="AJ36">
        <f t="shared" si="3"/>
        <v>6.870674116734983E-2</v>
      </c>
      <c r="AK36">
        <f t="shared" si="23"/>
        <v>1.1618970608740981E-3</v>
      </c>
    </row>
    <row r="37" spans="3:37" x14ac:dyDescent="0.25">
      <c r="C37" s="2">
        <v>0.81299014999999997</v>
      </c>
      <c r="D37">
        <v>2.0237459999999999E-2</v>
      </c>
      <c r="E37" s="6">
        <f t="shared" si="4"/>
        <v>202.37459999999999</v>
      </c>
      <c r="F37">
        <f t="shared" si="5"/>
        <v>200.59367267590309</v>
      </c>
      <c r="G37">
        <f t="shared" si="6"/>
        <v>3.1717021337149216</v>
      </c>
      <c r="H37" s="20">
        <f t="shared" si="7"/>
        <v>7.7442682455240453E-5</v>
      </c>
      <c r="I37">
        <f t="shared" si="24"/>
        <v>1.1732121075622446E-2</v>
      </c>
      <c r="J37">
        <f t="shared" si="8"/>
        <v>7.2340790218531915E-5</v>
      </c>
      <c r="L37" s="2">
        <v>0.81329549999999995</v>
      </c>
      <c r="M37">
        <v>2.3351920000000002E-2</v>
      </c>
      <c r="N37" s="6">
        <f t="shared" si="9"/>
        <v>233.51920000000001</v>
      </c>
      <c r="O37">
        <f t="shared" si="10"/>
        <v>230.21612408979129</v>
      </c>
      <c r="P37">
        <f t="shared" si="11"/>
        <v>10.910310468601157</v>
      </c>
      <c r="Q37" s="20">
        <f t="shared" si="12"/>
        <v>2.000745832408327E-4</v>
      </c>
      <c r="R37">
        <f t="shared" si="25"/>
        <v>2.6493872762263511E-2</v>
      </c>
      <c r="S37">
        <f t="shared" si="13"/>
        <v>9.8718671602952958E-6</v>
      </c>
      <c r="U37" s="2">
        <v>0.81236640999999998</v>
      </c>
      <c r="V37">
        <v>2.763113E-2</v>
      </c>
      <c r="W37" s="6">
        <f t="shared" si="14"/>
        <v>276.31130000000002</v>
      </c>
      <c r="X37">
        <f t="shared" si="15"/>
        <v>277.09231899180924</v>
      </c>
      <c r="Y37">
        <f t="shared" si="16"/>
        <v>0.60999066556668924</v>
      </c>
      <c r="Z37" s="20">
        <f t="shared" si="17"/>
        <v>7.9896158226159858E-6</v>
      </c>
      <c r="AA37">
        <f t="shared" si="26"/>
        <v>4.7437282774320293E-2</v>
      </c>
      <c r="AB37">
        <f t="shared" si="18"/>
        <v>3.9228368771971543E-4</v>
      </c>
      <c r="AD37" s="2">
        <v>0.80687023000000002</v>
      </c>
      <c r="AE37">
        <v>3.4886970000000003E-2</v>
      </c>
      <c r="AF37" s="6">
        <f t="shared" si="19"/>
        <v>348.86970000000002</v>
      </c>
      <c r="AG37">
        <f t="shared" si="20"/>
        <v>350.36545152897992</v>
      </c>
      <c r="AH37">
        <f t="shared" si="21"/>
        <v>2.237272636445693</v>
      </c>
      <c r="AI37" s="20">
        <f t="shared" si="22"/>
        <v>1.8381984998983293E-5</v>
      </c>
      <c r="AJ37">
        <f t="shared" si="3"/>
        <v>7.172331144580027E-2</v>
      </c>
      <c r="AK37">
        <f t="shared" si="23"/>
        <v>1.3569160511115825E-3</v>
      </c>
    </row>
    <row r="38" spans="3:37" x14ac:dyDescent="0.25">
      <c r="C38" s="2">
        <v>0.81630230999999998</v>
      </c>
      <c r="D38">
        <v>2.0265999999999999E-2</v>
      </c>
      <c r="E38" s="6">
        <f t="shared" si="4"/>
        <v>202.66</v>
      </c>
      <c r="F38">
        <f t="shared" si="5"/>
        <v>200.85885626028161</v>
      </c>
      <c r="G38">
        <f t="shared" si="6"/>
        <v>3.2441187711267259</v>
      </c>
      <c r="H38" s="20">
        <f t="shared" si="7"/>
        <v>7.8987918473864504E-5</v>
      </c>
      <c r="I38">
        <f t="shared" si="24"/>
        <v>1.2678123235454102E-2</v>
      </c>
      <c r="J38">
        <f t="shared" si="8"/>
        <v>5.757587379393552E-5</v>
      </c>
      <c r="L38" s="2">
        <v>0.81660765000000002</v>
      </c>
      <c r="M38">
        <v>2.341735E-2</v>
      </c>
      <c r="N38" s="6">
        <f t="shared" si="9"/>
        <v>234.17349999999999</v>
      </c>
      <c r="O38">
        <f t="shared" si="10"/>
        <v>230.86580154921154</v>
      </c>
      <c r="P38">
        <f t="shared" si="11"/>
        <v>10.940869041348314</v>
      </c>
      <c r="Q38" s="20">
        <f t="shared" si="12"/>
        <v>1.9951535516981035E-4</v>
      </c>
      <c r="R38">
        <f t="shared" si="25"/>
        <v>2.8652013560636645E-2</v>
      </c>
      <c r="S38">
        <f t="shared" si="13"/>
        <v>2.7401702593057122E-5</v>
      </c>
      <c r="U38" s="2">
        <v>0.81542442000000004</v>
      </c>
      <c r="V38">
        <v>2.7811010000000001E-2</v>
      </c>
      <c r="W38" s="6">
        <f t="shared" si="14"/>
        <v>278.11009999999999</v>
      </c>
      <c r="X38">
        <f t="shared" si="15"/>
        <v>278.92637904413886</v>
      </c>
      <c r="Y38">
        <f t="shared" si="16"/>
        <v>0.66631147790026157</v>
      </c>
      <c r="Z38" s="20">
        <f t="shared" si="17"/>
        <v>8.6147716869498679E-6</v>
      </c>
      <c r="AA38">
        <f t="shared" si="26"/>
        <v>5.0915413574956443E-2</v>
      </c>
      <c r="AB38">
        <f t="shared" si="18"/>
        <v>5.3381346455446007E-4</v>
      </c>
      <c r="AD38" s="2">
        <v>0.80908849999999999</v>
      </c>
      <c r="AE38">
        <v>3.515356E-2</v>
      </c>
      <c r="AF38" s="6">
        <f t="shared" si="19"/>
        <v>351.53559999999999</v>
      </c>
      <c r="AG38">
        <f t="shared" si="20"/>
        <v>353.43498247355808</v>
      </c>
      <c r="AH38">
        <f t="shared" si="21"/>
        <v>3.6076537808596543</v>
      </c>
      <c r="AI38" s="20">
        <f t="shared" si="22"/>
        <v>2.9193504156105304E-5</v>
      </c>
      <c r="AJ38">
        <f t="shared" si="3"/>
        <v>7.4729742620184753E-2</v>
      </c>
      <c r="AK38">
        <f t="shared" si="23"/>
        <v>1.5662742307862136E-3</v>
      </c>
    </row>
    <row r="39" spans="3:37" x14ac:dyDescent="0.25">
      <c r="C39" s="2">
        <v>0.81961446000000004</v>
      </c>
      <c r="D39">
        <v>2.0324600000000002E-2</v>
      </c>
      <c r="E39" s="6">
        <f t="shared" si="4"/>
        <v>203.24600000000001</v>
      </c>
      <c r="F39">
        <f t="shared" si="5"/>
        <v>201.17305156584663</v>
      </c>
      <c r="G39">
        <f t="shared" si="6"/>
        <v>4.2971152106589283</v>
      </c>
      <c r="H39" s="20">
        <f t="shared" si="7"/>
        <v>1.0402386440025021E-4</v>
      </c>
      <c r="I39">
        <f t="shared" si="24"/>
        <v>1.3862462557770404E-2</v>
      </c>
      <c r="J39">
        <f t="shared" si="8"/>
        <v>4.1759220322265692E-5</v>
      </c>
      <c r="L39" s="2">
        <v>0.81991981000000003</v>
      </c>
      <c r="M39">
        <v>2.3495060000000002E-2</v>
      </c>
      <c r="N39" s="6">
        <f t="shared" si="9"/>
        <v>234.95060000000001</v>
      </c>
      <c r="O39">
        <f t="shared" si="10"/>
        <v>231.61652289860208</v>
      </c>
      <c r="P39">
        <f t="shared" si="11"/>
        <v>11.116070118065981</v>
      </c>
      <c r="Q39" s="20">
        <f t="shared" si="12"/>
        <v>2.0137157214683487E-4</v>
      </c>
      <c r="R39">
        <f t="shared" si="25"/>
        <v>3.1360800713838746E-2</v>
      </c>
      <c r="S39">
        <f t="shared" si="13"/>
        <v>6.1869876977340438E-5</v>
      </c>
      <c r="U39" s="2">
        <v>0.81843124</v>
      </c>
      <c r="V39">
        <v>2.7996790000000001E-2</v>
      </c>
      <c r="W39" s="6">
        <f t="shared" si="14"/>
        <v>279.96789999999999</v>
      </c>
      <c r="X39">
        <f t="shared" si="15"/>
        <v>280.93122172504775</v>
      </c>
      <c r="Y39">
        <f t="shared" si="16"/>
        <v>0.9279887459489975</v>
      </c>
      <c r="Z39" s="20">
        <f t="shared" si="17"/>
        <v>1.183930557534032E-5</v>
      </c>
      <c r="AA39">
        <f t="shared" si="26"/>
        <v>5.5072829687331501E-2</v>
      </c>
      <c r="AB39">
        <f t="shared" si="18"/>
        <v>7.3311192514995051E-4</v>
      </c>
      <c r="AD39" s="2">
        <v>0.81134255</v>
      </c>
      <c r="AE39">
        <v>3.5464740000000002E-2</v>
      </c>
      <c r="AF39" s="6">
        <f t="shared" si="19"/>
        <v>354.6474</v>
      </c>
      <c r="AG39">
        <f t="shared" si="20"/>
        <v>356.75009842525873</v>
      </c>
      <c r="AH39">
        <f t="shared" si="21"/>
        <v>4.421340667585512</v>
      </c>
      <c r="AI39" s="20">
        <f t="shared" si="22"/>
        <v>3.5152840071790626E-5</v>
      </c>
      <c r="AJ39">
        <f t="shared" si="3"/>
        <v>7.8131710708883695E-2</v>
      </c>
      <c r="AK39">
        <f t="shared" si="23"/>
        <v>1.820470389472739E-3</v>
      </c>
    </row>
    <row r="40" spans="3:37" x14ac:dyDescent="0.25">
      <c r="C40" s="2">
        <v>0.82292662000000005</v>
      </c>
      <c r="D40">
        <v>2.035723E-2</v>
      </c>
      <c r="E40" s="6">
        <f t="shared" si="4"/>
        <v>203.57230000000001</v>
      </c>
      <c r="F40">
        <f t="shared" si="5"/>
        <v>201.54466024572363</v>
      </c>
      <c r="G40">
        <f t="shared" si="6"/>
        <v>4.1113229731219745</v>
      </c>
      <c r="H40" s="20">
        <f t="shared" si="7"/>
        <v>9.9207436605970982E-5</v>
      </c>
      <c r="I40">
        <f t="shared" si="24"/>
        <v>1.5384253815421439E-2</v>
      </c>
      <c r="J40">
        <f t="shared" si="8"/>
        <v>2.4730492132385545E-5</v>
      </c>
      <c r="L40" s="2">
        <v>0.82323195999999998</v>
      </c>
      <c r="M40">
        <v>2.355229E-2</v>
      </c>
      <c r="N40" s="6">
        <f t="shared" si="9"/>
        <v>235.52289999999999</v>
      </c>
      <c r="O40">
        <f t="shared" si="10"/>
        <v>232.48179528692555</v>
      </c>
      <c r="P40">
        <f t="shared" si="11"/>
        <v>9.2483178758836111</v>
      </c>
      <c r="Q40" s="20">
        <f t="shared" si="12"/>
        <v>1.6672336541766674E-4</v>
      </c>
      <c r="R40">
        <f t="shared" si="25"/>
        <v>3.485272903629421E-2</v>
      </c>
      <c r="S40">
        <f t="shared" si="13"/>
        <v>1.2769992241300202E-4</v>
      </c>
      <c r="U40" s="2">
        <v>0.82143805000000003</v>
      </c>
      <c r="V40">
        <v>2.8208090000000002E-2</v>
      </c>
      <c r="W40" s="6">
        <f t="shared" si="14"/>
        <v>282.08090000000004</v>
      </c>
      <c r="X40">
        <f t="shared" si="15"/>
        <v>283.15290780860494</v>
      </c>
      <c r="Y40">
        <f t="shared" si="16"/>
        <v>1.1492007417098677</v>
      </c>
      <c r="Z40" s="20">
        <f t="shared" si="17"/>
        <v>1.4442704859223295E-5</v>
      </c>
      <c r="AA40">
        <f t="shared" si="26"/>
        <v>6.0217250983028311E-2</v>
      </c>
      <c r="AB40">
        <f t="shared" si="18"/>
        <v>1.0245863868374218E-3</v>
      </c>
      <c r="AD40" s="2">
        <v>0.81329549999999995</v>
      </c>
      <c r="AE40">
        <v>3.5773079999999999E-2</v>
      </c>
      <c r="AF40" s="6">
        <f t="shared" si="19"/>
        <v>357.73079999999999</v>
      </c>
      <c r="AG40">
        <f t="shared" si="20"/>
        <v>359.78943327772254</v>
      </c>
      <c r="AH40">
        <f t="shared" si="21"/>
        <v>4.2379709721466874</v>
      </c>
      <c r="AI40" s="20">
        <f t="shared" si="22"/>
        <v>3.3116567037578553E-5</v>
      </c>
      <c r="AJ40">
        <f t="shared" si="3"/>
        <v>8.1414935293368851E-2</v>
      </c>
      <c r="AK40">
        <f t="shared" si="23"/>
        <v>2.0831789546208223E-3</v>
      </c>
    </row>
    <row r="41" spans="3:37" x14ac:dyDescent="0.25">
      <c r="C41" s="2">
        <v>0.82623877000000001</v>
      </c>
      <c r="D41">
        <v>2.0384409999999999E-2</v>
      </c>
      <c r="E41" s="6">
        <f t="shared" si="4"/>
        <v>203.8441</v>
      </c>
      <c r="F41">
        <f t="shared" si="5"/>
        <v>201.98297502147116</v>
      </c>
      <c r="G41">
        <f t="shared" si="6"/>
        <v>3.4637861857039569</v>
      </c>
      <c r="H41" s="20">
        <f t="shared" si="7"/>
        <v>8.3359439162517413E-5</v>
      </c>
      <c r="I41">
        <f t="shared" si="24"/>
        <v>1.7407025011576736E-2</v>
      </c>
      <c r="J41">
        <f t="shared" si="8"/>
        <v>8.8648213692881938E-6</v>
      </c>
      <c r="L41" s="2">
        <v>0.82623877000000001</v>
      </c>
      <c r="M41">
        <v>2.3642440000000001E-2</v>
      </c>
      <c r="N41" s="6">
        <f t="shared" si="9"/>
        <v>236.42440000000002</v>
      </c>
      <c r="O41">
        <f t="shared" si="10"/>
        <v>233.37890731399463</v>
      </c>
      <c r="P41">
        <f t="shared" si="11"/>
        <v>9.2750257005123178</v>
      </c>
      <c r="Q41" s="20">
        <f t="shared" si="12"/>
        <v>1.6593214624087825E-4</v>
      </c>
      <c r="R41">
        <f t="shared" si="25"/>
        <v>3.9020203128027162E-2</v>
      </c>
      <c r="S41">
        <f t="shared" si="13"/>
        <v>2.3647559882171169E-4</v>
      </c>
      <c r="U41" s="2">
        <v>0.82444485999999995</v>
      </c>
      <c r="V41">
        <v>2.841436E-2</v>
      </c>
      <c r="W41" s="6">
        <f t="shared" si="14"/>
        <v>284.14359999999999</v>
      </c>
      <c r="X41">
        <f t="shared" si="15"/>
        <v>285.60962362795306</v>
      </c>
      <c r="Y41">
        <f t="shared" si="16"/>
        <v>2.1492252777166625</v>
      </c>
      <c r="Z41" s="20">
        <f t="shared" si="17"/>
        <v>2.6619885478501195E-5</v>
      </c>
      <c r="AA41">
        <f t="shared" si="26"/>
        <v>6.6741116863709787E-2</v>
      </c>
      <c r="AB41">
        <f t="shared" si="18"/>
        <v>1.4689402916899254E-3</v>
      </c>
      <c r="AD41" s="2">
        <v>0.81524843999999996</v>
      </c>
      <c r="AE41">
        <v>3.608571E-2</v>
      </c>
      <c r="AF41" s="6">
        <f t="shared" si="19"/>
        <v>360.8571</v>
      </c>
      <c r="AG41">
        <f t="shared" si="20"/>
        <v>362.99056674388385</v>
      </c>
      <c r="AH41">
        <f t="shared" si="21"/>
        <v>4.5516803472583307</v>
      </c>
      <c r="AI41" s="20">
        <f t="shared" si="22"/>
        <v>3.4954351230570206E-5</v>
      </c>
      <c r="AJ41">
        <f t="shared" si="3"/>
        <v>8.5070091667076797E-2</v>
      </c>
      <c r="AK41">
        <f t="shared" si="23"/>
        <v>2.3994696473058495E-3</v>
      </c>
    </row>
    <row r="42" spans="3:37" x14ac:dyDescent="0.25">
      <c r="C42" s="2">
        <v>0.82985626999999995</v>
      </c>
      <c r="D42">
        <v>2.0429200000000002E-2</v>
      </c>
      <c r="E42" s="6">
        <f t="shared" si="4"/>
        <v>204.292</v>
      </c>
      <c r="F42">
        <f t="shared" si="5"/>
        <v>202.55001180203408</v>
      </c>
      <c r="G42">
        <f t="shared" si="6"/>
        <v>3.0345228818525665</v>
      </c>
      <c r="H42" s="20">
        <f t="shared" si="7"/>
        <v>7.2708920426165023E-5</v>
      </c>
      <c r="I42">
        <f t="shared" si="24"/>
        <v>2.0537488368812366E-2</v>
      </c>
      <c r="J42">
        <f t="shared" si="8"/>
        <v>1.1726370820042594E-8</v>
      </c>
      <c r="L42" s="2">
        <v>0.82955093000000002</v>
      </c>
      <c r="M42">
        <v>2.3713330000000001E-2</v>
      </c>
      <c r="N42" s="6">
        <f t="shared" si="9"/>
        <v>237.13330000000002</v>
      </c>
      <c r="O42">
        <f t="shared" si="10"/>
        <v>234.5050286241358</v>
      </c>
      <c r="P42">
        <f t="shared" si="11"/>
        <v>6.9078104251871792</v>
      </c>
      <c r="Q42" s="20">
        <f t="shared" si="12"/>
        <v>1.2284438779418358E-4</v>
      </c>
      <c r="R42">
        <f t="shared" si="25"/>
        <v>4.5329175765019374E-2</v>
      </c>
      <c r="S42">
        <f t="shared" si="13"/>
        <v>4.6724478813710594E-4</v>
      </c>
      <c r="U42" s="2">
        <v>0.82745166999999997</v>
      </c>
      <c r="V42">
        <v>2.864206E-2</v>
      </c>
      <c r="W42" s="6">
        <f t="shared" si="14"/>
        <v>286.42059999999998</v>
      </c>
      <c r="X42">
        <f t="shared" si="15"/>
        <v>288.32088820070413</v>
      </c>
      <c r="Y42">
        <f t="shared" si="16"/>
        <v>3.6110952457354291</v>
      </c>
      <c r="Z42" s="20">
        <f t="shared" si="17"/>
        <v>4.4018013889647886E-5</v>
      </c>
      <c r="AA42">
        <f t="shared" si="26"/>
        <v>7.5283606951601106E-2</v>
      </c>
      <c r="AB42">
        <f t="shared" si="18"/>
        <v>2.1754339020384106E-3</v>
      </c>
      <c r="AD42" s="2">
        <v>0.81706332000000004</v>
      </c>
      <c r="AE42">
        <v>3.6389989999999997E-2</v>
      </c>
      <c r="AF42" s="6">
        <f t="shared" si="19"/>
        <v>363.89989999999995</v>
      </c>
      <c r="AG42">
        <f t="shared" si="20"/>
        <v>366.11626840002123</v>
      </c>
      <c r="AH42">
        <f t="shared" si="21"/>
        <v>4.9122888846128934</v>
      </c>
      <c r="AI42" s="20">
        <f t="shared" si="22"/>
        <v>3.7095397282814227E-5</v>
      </c>
      <c r="AJ42">
        <f t="shared" si="3"/>
        <v>8.8864608644227544E-2</v>
      </c>
      <c r="AK42">
        <f t="shared" si="23"/>
        <v>2.7535856018571134E-3</v>
      </c>
    </row>
    <row r="43" spans="3:37" x14ac:dyDescent="0.25">
      <c r="C43" s="2">
        <v>0.83316842999999996</v>
      </c>
      <c r="D43">
        <v>2.0505550000000001E-2</v>
      </c>
      <c r="E43" s="6">
        <f t="shared" si="4"/>
        <v>205.05549999999999</v>
      </c>
      <c r="F43">
        <f t="shared" si="5"/>
        <v>203.16226144263123</v>
      </c>
      <c r="G43">
        <f t="shared" si="6"/>
        <v>3.5843522351077479</v>
      </c>
      <c r="H43" s="20">
        <f t="shared" si="7"/>
        <v>8.524478827781623E-5</v>
      </c>
      <c r="I43">
        <f t="shared" si="24"/>
        <v>2.4890595625970541E-2</v>
      </c>
      <c r="J43">
        <f t="shared" si="8"/>
        <v>1.9228625141843364E-5</v>
      </c>
      <c r="L43" s="2">
        <v>0.83316842999999996</v>
      </c>
      <c r="M43">
        <v>2.37909E-2</v>
      </c>
      <c r="N43" s="6">
        <f t="shared" si="9"/>
        <v>237.90899999999999</v>
      </c>
      <c r="O43">
        <f t="shared" si="10"/>
        <v>235.92046018857485</v>
      </c>
      <c r="P43">
        <f t="shared" si="11"/>
        <v>3.9542905816227378</v>
      </c>
      <c r="Q43" s="20">
        <f t="shared" si="12"/>
        <v>6.986293669326961E-5</v>
      </c>
      <c r="R43">
        <f t="shared" si="25"/>
        <v>5.5803132955558409E-2</v>
      </c>
      <c r="S43">
        <f t="shared" si="13"/>
        <v>1.0247830588009401E-3</v>
      </c>
      <c r="U43" s="2">
        <v>0.83015313999999996</v>
      </c>
      <c r="V43">
        <v>2.8876300000000001E-2</v>
      </c>
      <c r="W43" s="6">
        <f t="shared" si="14"/>
        <v>288.76300000000003</v>
      </c>
      <c r="X43">
        <f t="shared" si="15"/>
        <v>290.99119869286073</v>
      </c>
      <c r="Y43">
        <f t="shared" si="16"/>
        <v>4.9648694148661372</v>
      </c>
      <c r="Z43" s="20">
        <f t="shared" si="17"/>
        <v>5.9542181196042688E-5</v>
      </c>
      <c r="AA43">
        <f t="shared" si="26"/>
        <v>8.5583951303648251E-2</v>
      </c>
      <c r="AB43">
        <f t="shared" si="18"/>
        <v>3.215757716376159E-3</v>
      </c>
      <c r="AD43" s="2">
        <v>0.81855211999999999</v>
      </c>
      <c r="AE43">
        <v>3.6702350000000002E-2</v>
      </c>
      <c r="AF43" s="6">
        <f t="shared" si="19"/>
        <v>367.02350000000001</v>
      </c>
      <c r="AG43">
        <f t="shared" si="20"/>
        <v>368.7928675185367</v>
      </c>
      <c r="AH43">
        <f t="shared" si="21"/>
        <v>3.1306614156526589</v>
      </c>
      <c r="AI43" s="20">
        <f t="shared" si="22"/>
        <v>2.3240654580308347E-5</v>
      </c>
      <c r="AJ43">
        <f t="shared" si="3"/>
        <v>9.2317273397415009E-2</v>
      </c>
      <c r="AK43">
        <f t="shared" si="23"/>
        <v>3.0930197045003394E-3</v>
      </c>
    </row>
    <row r="44" spans="3:37" x14ac:dyDescent="0.25">
      <c r="C44" s="2">
        <v>0.83617523999999999</v>
      </c>
      <c r="D44">
        <v>2.0565650000000001E-2</v>
      </c>
      <c r="E44" s="6">
        <f t="shared" si="4"/>
        <v>205.65650000000002</v>
      </c>
      <c r="F44">
        <f t="shared" si="5"/>
        <v>203.80589891375521</v>
      </c>
      <c r="G44">
        <f t="shared" si="6"/>
        <v>3.424724380410463</v>
      </c>
      <c r="H44" s="20">
        <f t="shared" si="7"/>
        <v>8.0973095972781113E-5</v>
      </c>
      <c r="I44">
        <f t="shared" si="24"/>
        <v>3.1252756546491997E-2</v>
      </c>
      <c r="J44">
        <f t="shared" si="8"/>
        <v>1.1421424633607208E-4</v>
      </c>
      <c r="L44" s="2">
        <v>0.83648058000000003</v>
      </c>
      <c r="M44">
        <v>2.3904140000000001E-2</v>
      </c>
      <c r="N44" s="6">
        <f t="shared" si="9"/>
        <v>239.04140000000001</v>
      </c>
      <c r="O44">
        <f t="shared" si="10"/>
        <v>237.40738598212562</v>
      </c>
      <c r="P44">
        <f t="shared" si="11"/>
        <v>2.6700018106100147</v>
      </c>
      <c r="Q44" s="20">
        <f t="shared" si="12"/>
        <v>4.6726721277456272E-5</v>
      </c>
      <c r="R44">
        <f t="shared" si="25"/>
        <v>7.2016822776464276E-2</v>
      </c>
      <c r="S44">
        <f t="shared" si="13"/>
        <v>2.3148302439486819E-3</v>
      </c>
      <c r="U44" s="2">
        <v>0.83255349999999995</v>
      </c>
      <c r="V44">
        <v>2.9153459999999999E-2</v>
      </c>
      <c r="W44" s="6">
        <f t="shared" si="14"/>
        <v>291.53460000000001</v>
      </c>
      <c r="X44">
        <f t="shared" si="15"/>
        <v>293.56371629452144</v>
      </c>
      <c r="Y44">
        <f t="shared" si="16"/>
        <v>4.1173129366923771</v>
      </c>
      <c r="Z44" s="20">
        <f t="shared" si="17"/>
        <v>4.844329401963226E-5</v>
      </c>
      <c r="AA44">
        <f t="shared" si="26"/>
        <v>9.8021265332044027E-2</v>
      </c>
      <c r="AB44">
        <f t="shared" si="18"/>
        <v>4.7427746112523126E-3</v>
      </c>
      <c r="AD44" s="2">
        <v>0.81990708999999995</v>
      </c>
      <c r="AE44">
        <v>3.695888E-2</v>
      </c>
      <c r="AF44" s="6">
        <f t="shared" si="19"/>
        <v>369.58879999999999</v>
      </c>
      <c r="AG44">
        <f t="shared" si="20"/>
        <v>371.31984843285534</v>
      </c>
      <c r="AH44">
        <f t="shared" si="21"/>
        <v>2.9965286768909483</v>
      </c>
      <c r="AI44" s="20">
        <f t="shared" si="22"/>
        <v>2.1937181802843935E-5</v>
      </c>
      <c r="AJ44">
        <f t="shared" si="3"/>
        <v>9.5772732176098802E-2</v>
      </c>
      <c r="AK44">
        <f t="shared" si="23"/>
        <v>3.4590692077920019E-3</v>
      </c>
    </row>
    <row r="45" spans="3:37" x14ac:dyDescent="0.25">
      <c r="C45" s="2">
        <v>0.83948738999999994</v>
      </c>
      <c r="D45">
        <v>2.0611520000000001E-2</v>
      </c>
      <c r="E45" s="6">
        <f t="shared" si="4"/>
        <v>206.11520000000002</v>
      </c>
      <c r="F45">
        <f t="shared" si="5"/>
        <v>204.62430908480971</v>
      </c>
      <c r="G45">
        <f t="shared" si="6"/>
        <v>2.2227557209969881</v>
      </c>
      <c r="H45" s="20">
        <f t="shared" si="7"/>
        <v>5.2320477218209076E-5</v>
      </c>
      <c r="I45">
        <f t="shared" si="24"/>
        <v>4.4557252009495757E-2</v>
      </c>
      <c r="J45">
        <f t="shared" si="8"/>
        <v>5.7339808147058963E-4</v>
      </c>
      <c r="L45" s="2">
        <v>0.83979274000000004</v>
      </c>
      <c r="M45">
        <v>2.397229E-2</v>
      </c>
      <c r="N45" s="6">
        <f t="shared" si="9"/>
        <v>239.72290000000001</v>
      </c>
      <c r="O45">
        <f t="shared" si="10"/>
        <v>239.09926109674444</v>
      </c>
      <c r="P45">
        <f t="shared" si="11"/>
        <v>0.38892548165380747</v>
      </c>
      <c r="Q45" s="20">
        <f t="shared" si="12"/>
        <v>6.7677974513173256E-6</v>
      </c>
      <c r="R45">
        <f t="shared" si="25"/>
        <v>0.10422487018541585</v>
      </c>
      <c r="S45">
        <f t="shared" si="13"/>
        <v>6.4404766264165988E-3</v>
      </c>
      <c r="U45" s="2">
        <v>0.83496183000000002</v>
      </c>
      <c r="V45">
        <v>2.941889E-2</v>
      </c>
      <c r="W45" s="6">
        <f t="shared" si="14"/>
        <v>294.18889999999999</v>
      </c>
      <c r="X45">
        <f t="shared" si="15"/>
        <v>296.34666122486578</v>
      </c>
      <c r="Y45">
        <f t="shared" si="16"/>
        <v>4.6559335035343326</v>
      </c>
      <c r="Z45" s="20">
        <f t="shared" si="17"/>
        <v>5.3796522652388407E-5</v>
      </c>
      <c r="AA45">
        <f t="shared" si="26"/>
        <v>0.11561696912348683</v>
      </c>
      <c r="AB45">
        <f t="shared" si="18"/>
        <v>7.4301088445788959E-3</v>
      </c>
    </row>
    <row r="46" spans="3:37" x14ac:dyDescent="0.25">
      <c r="C46" s="2">
        <v>0.84249419999999997</v>
      </c>
      <c r="D46">
        <v>2.072216E-2</v>
      </c>
      <c r="E46" s="6">
        <f t="shared" si="4"/>
        <v>207.2216</v>
      </c>
      <c r="F46">
        <f t="shared" si="5"/>
        <v>205.47880031652281</v>
      </c>
      <c r="G46">
        <f t="shared" si="6"/>
        <v>3.0373507367281851</v>
      </c>
      <c r="H46" s="20">
        <f t="shared" si="7"/>
        <v>7.0733459495365234E-5</v>
      </c>
      <c r="I46">
        <f t="shared" si="24"/>
        <v>7.5680324601067522E-2</v>
      </c>
      <c r="J46">
        <f t="shared" si="8"/>
        <v>3.0203998563180308E-3</v>
      </c>
      <c r="L46" s="2">
        <v>0.84279954999999995</v>
      </c>
      <c r="M46">
        <v>2.408157E-2</v>
      </c>
      <c r="N46" s="6">
        <f t="shared" si="9"/>
        <v>240.81569999999999</v>
      </c>
      <c r="O46">
        <f t="shared" si="10"/>
        <v>240.83289114805822</v>
      </c>
      <c r="P46">
        <f t="shared" si="11"/>
        <v>2.9553557156001826E-4</v>
      </c>
      <c r="Q46" s="20">
        <f t="shared" si="12"/>
        <v>5.096126109997775E-9</v>
      </c>
      <c r="R46">
        <f t="shared" si="25"/>
        <v>0.18345075713599951</v>
      </c>
      <c r="S46">
        <f t="shared" si="13"/>
        <v>2.5398537808389233E-2</v>
      </c>
      <c r="U46" s="2">
        <v>0.83694071999999997</v>
      </c>
      <c r="V46">
        <v>2.967241E-2</v>
      </c>
      <c r="W46" s="6">
        <f t="shared" si="14"/>
        <v>296.72410000000002</v>
      </c>
      <c r="X46">
        <f t="shared" si="15"/>
        <v>298.79405973593902</v>
      </c>
      <c r="Y46">
        <f t="shared" si="16"/>
        <v>4.2847333084086303</v>
      </c>
      <c r="Z46" s="20">
        <f t="shared" si="17"/>
        <v>4.8665159725342953E-5</v>
      </c>
      <c r="AA46">
        <f t="shared" si="26"/>
        <v>0.13662783426785946</v>
      </c>
      <c r="AB46">
        <f t="shared" si="18"/>
        <v>1.1439462780317822E-2</v>
      </c>
    </row>
    <row r="47" spans="3:37" x14ac:dyDescent="0.25">
      <c r="C47" s="2">
        <v>0.84550102000000005</v>
      </c>
      <c r="D47">
        <v>2.0810950000000002E-2</v>
      </c>
      <c r="E47" s="6">
        <f t="shared" si="4"/>
        <v>208.10950000000003</v>
      </c>
      <c r="F47">
        <f t="shared" si="5"/>
        <v>206.45217239013451</v>
      </c>
      <c r="G47">
        <f t="shared" si="6"/>
        <v>2.7467348064225523</v>
      </c>
      <c r="H47" s="20">
        <f t="shared" si="7"/>
        <v>6.3420975723535496E-5</v>
      </c>
      <c r="I47">
        <f t="shared" si="24"/>
        <v>0.29636642264753271</v>
      </c>
      <c r="J47">
        <f t="shared" si="8"/>
        <v>7.5930818506005152E-2</v>
      </c>
      <c r="L47" s="2">
        <v>0.84611170000000002</v>
      </c>
      <c r="M47">
        <v>2.4204360000000001E-2</v>
      </c>
      <c r="N47" s="6">
        <f t="shared" si="9"/>
        <v>242.0436</v>
      </c>
      <c r="O47">
        <f t="shared" si="10"/>
        <v>242.98525407116637</v>
      </c>
      <c r="P47">
        <f t="shared" si="11"/>
        <v>0.88671238974419631</v>
      </c>
      <c r="Q47" s="20">
        <f t="shared" si="12"/>
        <v>1.5135458071202346E-5</v>
      </c>
      <c r="R47">
        <f t="shared" si="25"/>
        <v>1.7406588965337428</v>
      </c>
      <c r="S47">
        <f t="shared" si="13"/>
        <v>2.9462161759872663</v>
      </c>
      <c r="U47" s="2">
        <v>0.83903574000000003</v>
      </c>
      <c r="V47">
        <v>2.9926709999999999E-2</v>
      </c>
      <c r="W47" s="6">
        <f t="shared" si="14"/>
        <v>299.26709999999997</v>
      </c>
      <c r="X47">
        <f t="shared" si="15"/>
        <v>301.55242785739449</v>
      </c>
      <c r="Y47">
        <f t="shared" si="16"/>
        <v>5.2227234157834292</v>
      </c>
      <c r="Z47" s="20">
        <f t="shared" si="17"/>
        <v>5.8314838438505789E-5</v>
      </c>
      <c r="AA47">
        <f t="shared" si="26"/>
        <v>0.17090545630661011</v>
      </c>
      <c r="AB47">
        <f t="shared" si="18"/>
        <v>1.9875006910183533E-2</v>
      </c>
    </row>
    <row r="48" spans="3:37" x14ac:dyDescent="0.25">
      <c r="C48" s="2">
        <v>0.84850782999999996</v>
      </c>
      <c r="D48">
        <v>2.090204E-2</v>
      </c>
      <c r="E48" s="6">
        <f t="shared" si="4"/>
        <v>209.0204</v>
      </c>
      <c r="F48">
        <f t="shared" si="5"/>
        <v>207.55798104609261</v>
      </c>
      <c r="G48">
        <f t="shared" si="6"/>
        <v>2.1386691967475797</v>
      </c>
      <c r="H48" s="20">
        <f t="shared" si="7"/>
        <v>4.8951529426848796E-5</v>
      </c>
      <c r="I48">
        <f t="shared" si="24"/>
        <v>-0.13921931504885068</v>
      </c>
      <c r="J48">
        <f t="shared" si="8"/>
        <v>2.5638848342680105E-2</v>
      </c>
      <c r="L48" s="2">
        <v>0.84942386000000003</v>
      </c>
      <c r="M48">
        <v>2.435816E-2</v>
      </c>
      <c r="N48" s="6">
        <f t="shared" si="9"/>
        <v>243.58160000000001</v>
      </c>
      <c r="O48">
        <f t="shared" si="10"/>
        <v>245.42131389284651</v>
      </c>
      <c r="P48">
        <f t="shared" si="11"/>
        <v>3.3845472075324379</v>
      </c>
      <c r="Q48" s="20">
        <f t="shared" si="12"/>
        <v>5.7044216338192489E-5</v>
      </c>
      <c r="R48">
        <f t="shared" si="25"/>
        <v>-0.21344046794303378</v>
      </c>
      <c r="S48">
        <f t="shared" si="13"/>
        <v>5.6548187451589405E-2</v>
      </c>
      <c r="U48" s="2">
        <v>0.84128555000000005</v>
      </c>
      <c r="V48">
        <v>3.0175859999999999E-2</v>
      </c>
      <c r="W48" s="6">
        <f t="shared" si="14"/>
        <v>301.7586</v>
      </c>
      <c r="X48">
        <f t="shared" si="15"/>
        <v>304.71746537107549</v>
      </c>
      <c r="Y48">
        <f t="shared" si="16"/>
        <v>8.7548842841496963</v>
      </c>
      <c r="Z48" s="20">
        <f t="shared" si="17"/>
        <v>9.614597279279156E-5</v>
      </c>
      <c r="AA48">
        <f t="shared" si="26"/>
        <v>0.2382371785821267</v>
      </c>
      <c r="AB48">
        <f t="shared" si="18"/>
        <v>4.3289512290133225E-2</v>
      </c>
    </row>
    <row r="49" spans="3:28" x14ac:dyDescent="0.25">
      <c r="C49" s="2">
        <v>0.85114504000000002</v>
      </c>
      <c r="D49">
        <v>2.1000069999999999E-2</v>
      </c>
      <c r="E49" s="6">
        <f t="shared" si="4"/>
        <v>210.00069999999999</v>
      </c>
      <c r="F49">
        <f t="shared" si="5"/>
        <v>208.64865874335339</v>
      </c>
      <c r="G49">
        <f t="shared" si="6"/>
        <v>1.8280155596745191</v>
      </c>
      <c r="H49" s="20">
        <f t="shared" si="7"/>
        <v>4.1451323650001249E-5</v>
      </c>
      <c r="I49">
        <f t="shared" si="24"/>
        <v>-5.8304287177052321E-2</v>
      </c>
      <c r="J49">
        <f t="shared" si="8"/>
        <v>6.2891810672654905E-3</v>
      </c>
      <c r="L49" s="2">
        <v>0.85212531999999996</v>
      </c>
      <c r="M49">
        <v>2.4557309999999999E-2</v>
      </c>
      <c r="N49" s="6">
        <f t="shared" si="9"/>
        <v>245.57309999999998</v>
      </c>
      <c r="O49">
        <f t="shared" si="10"/>
        <v>247.64187941946528</v>
      </c>
      <c r="P49">
        <f t="shared" si="11"/>
        <v>4.2798482864031868</v>
      </c>
      <c r="Q49" s="20">
        <f t="shared" si="12"/>
        <v>7.0968690056102702E-5</v>
      </c>
      <c r="R49">
        <f t="shared" si="25"/>
        <v>-0.10737535851240544</v>
      </c>
      <c r="S49">
        <f t="shared" si="13"/>
        <v>1.7406229020804253E-2</v>
      </c>
      <c r="U49" s="2">
        <v>0.84338904000000003</v>
      </c>
      <c r="V49">
        <v>3.0439520000000001E-2</v>
      </c>
      <c r="W49" s="6">
        <f t="shared" si="14"/>
        <v>304.39519999999999</v>
      </c>
      <c r="X49">
        <f t="shared" si="15"/>
        <v>307.87817371711202</v>
      </c>
      <c r="Y49">
        <f t="shared" si="16"/>
        <v>12.131105914093201</v>
      </c>
      <c r="Z49" s="20">
        <f t="shared" si="17"/>
        <v>1.3092566695148408E-4</v>
      </c>
      <c r="AA49">
        <f t="shared" si="26"/>
        <v>0.38928121182817338</v>
      </c>
      <c r="AB49">
        <f t="shared" si="18"/>
        <v>0.12876735979410575</v>
      </c>
    </row>
    <row r="50" spans="3:28" x14ac:dyDescent="0.25">
      <c r="C50" s="2">
        <v>0.85365203999999995</v>
      </c>
      <c r="D50">
        <v>2.1135919999999999E-2</v>
      </c>
      <c r="E50" s="6">
        <f t="shared" si="4"/>
        <v>211.35919999999999</v>
      </c>
      <c r="F50">
        <f t="shared" si="5"/>
        <v>209.80073097043146</v>
      </c>
      <c r="G50">
        <f t="shared" si="6"/>
        <v>2.4288257161242686</v>
      </c>
      <c r="H50" s="20">
        <f t="shared" si="7"/>
        <v>5.4369337312814379E-5</v>
      </c>
      <c r="I50">
        <f t="shared" si="24"/>
        <v>-3.6529626408139046E-2</v>
      </c>
      <c r="J50">
        <f t="shared" si="8"/>
        <v>3.3253152425492382E-3</v>
      </c>
      <c r="L50" s="2">
        <v>0.85480915999999996</v>
      </c>
      <c r="M50">
        <v>2.4746959999999998E-2</v>
      </c>
      <c r="N50" s="6">
        <f t="shared" si="9"/>
        <v>247.46959999999999</v>
      </c>
      <c r="O50">
        <f t="shared" si="10"/>
        <v>250.07800956284873</v>
      </c>
      <c r="P50">
        <f t="shared" si="11"/>
        <v>6.8038004475608016</v>
      </c>
      <c r="Q50" s="20">
        <f t="shared" si="12"/>
        <v>1.1109841287713608E-4</v>
      </c>
      <c r="R50">
        <f t="shared" si="25"/>
        <v>-7.0061042740799093E-2</v>
      </c>
      <c r="S50">
        <f t="shared" si="13"/>
        <v>8.9885573836993686E-3</v>
      </c>
      <c r="U50" s="2">
        <v>0.84503817000000003</v>
      </c>
      <c r="V50">
        <v>3.0694289999999999E-2</v>
      </c>
      <c r="W50" s="6">
        <f t="shared" si="14"/>
        <v>306.94290000000001</v>
      </c>
      <c r="X50">
        <f t="shared" si="15"/>
        <v>310.50008087068682</v>
      </c>
      <c r="Y50">
        <f t="shared" si="16"/>
        <v>12.65353574678015</v>
      </c>
      <c r="Z50" s="20">
        <f t="shared" si="17"/>
        <v>1.3430640124277121E-4</v>
      </c>
      <c r="AA50">
        <f t="shared" si="26"/>
        <v>0.8139555669778783</v>
      </c>
      <c r="AB50">
        <f t="shared" si="18"/>
        <v>0.61349822801301657</v>
      </c>
    </row>
    <row r="51" spans="3:28" x14ac:dyDescent="0.25">
      <c r="C51" s="2">
        <v>0.85665884999999997</v>
      </c>
      <c r="D51">
        <v>2.1321690000000001E-2</v>
      </c>
      <c r="E51" s="6">
        <f t="shared" si="4"/>
        <v>213.21690000000001</v>
      </c>
      <c r="F51">
        <f t="shared" si="5"/>
        <v>211.34571370877097</v>
      </c>
      <c r="G51">
        <f t="shared" si="6"/>
        <v>3.5013381364834788</v>
      </c>
      <c r="H51" s="20">
        <f t="shared" si="7"/>
        <v>7.7017746029538978E-5</v>
      </c>
      <c r="I51">
        <f t="shared" si="24"/>
        <v>-2.4487541213214264E-2</v>
      </c>
      <c r="J51">
        <f t="shared" si="8"/>
        <v>2.098485664345724E-3</v>
      </c>
      <c r="L51" s="2">
        <v>0.85696419999999995</v>
      </c>
      <c r="M51">
        <v>2.4975219999999999E-2</v>
      </c>
      <c r="N51" s="6">
        <f t="shared" si="9"/>
        <v>249.75219999999999</v>
      </c>
      <c r="O51">
        <f t="shared" si="10"/>
        <v>252.21573545347078</v>
      </c>
      <c r="P51">
        <f t="shared" si="11"/>
        <v>6.069006930507566</v>
      </c>
      <c r="Q51" s="20">
        <f t="shared" si="12"/>
        <v>9.7296896664061954E-5</v>
      </c>
      <c r="R51">
        <f t="shared" si="25"/>
        <v>-5.3853779910561457E-2</v>
      </c>
      <c r="S51">
        <f t="shared" si="13"/>
        <v>6.2140112268992981E-3</v>
      </c>
      <c r="U51" s="2">
        <v>0.84686870000000003</v>
      </c>
      <c r="V51">
        <v>3.100021E-2</v>
      </c>
      <c r="W51" s="6">
        <f t="shared" si="14"/>
        <v>310.00209999999998</v>
      </c>
      <c r="X51">
        <f t="shared" si="15"/>
        <v>313.56646717584829</v>
      </c>
      <c r="Y51">
        <f t="shared" si="16"/>
        <v>12.704713364264812</v>
      </c>
      <c r="Z51" s="20">
        <f t="shared" si="17"/>
        <v>1.3220126157793163E-4</v>
      </c>
      <c r="AA51">
        <f t="shared" si="26"/>
        <v>-3.0024297142875049</v>
      </c>
      <c r="AB51">
        <f t="shared" si="18"/>
        <v>9.2016971055629</v>
      </c>
    </row>
    <row r="52" spans="3:28" x14ac:dyDescent="0.25">
      <c r="C52" s="2">
        <v>0.85936031999999996</v>
      </c>
      <c r="D52">
        <v>2.149353E-2</v>
      </c>
      <c r="E52" s="6">
        <f t="shared" si="4"/>
        <v>214.93530000000001</v>
      </c>
      <c r="F52">
        <f t="shared" si="5"/>
        <v>212.9013557019322</v>
      </c>
      <c r="G52">
        <f t="shared" si="6"/>
        <v>4.1369294076425511</v>
      </c>
      <c r="H52" s="20">
        <f t="shared" si="7"/>
        <v>8.9549386398263815E-5</v>
      </c>
      <c r="I52">
        <f t="shared" si="24"/>
        <v>-1.8394079448666428E-2</v>
      </c>
      <c r="J52">
        <f t="shared" si="8"/>
        <v>1.5910213875293432E-3</v>
      </c>
      <c r="L52" s="2">
        <v>0.85920976999999998</v>
      </c>
      <c r="M52">
        <v>2.5170600000000001E-2</v>
      </c>
      <c r="N52" s="6">
        <f t="shared" si="9"/>
        <v>251.70600000000002</v>
      </c>
      <c r="O52">
        <f t="shared" si="10"/>
        <v>254.63093628588973</v>
      </c>
      <c r="P52">
        <f t="shared" si="11"/>
        <v>8.5552522765143166</v>
      </c>
      <c r="Q52" s="20">
        <f t="shared" si="12"/>
        <v>1.3503479340189645E-4</v>
      </c>
      <c r="R52">
        <f t="shared" si="25"/>
        <v>-4.2733716734221994E-2</v>
      </c>
      <c r="S52">
        <f t="shared" si="13"/>
        <v>4.6109962311415417E-3</v>
      </c>
      <c r="U52" s="2">
        <v>0.84859417999999998</v>
      </c>
      <c r="V52">
        <v>3.1298600000000003E-2</v>
      </c>
      <c r="W52" s="6">
        <f t="shared" si="14"/>
        <v>312.98600000000005</v>
      </c>
      <c r="X52">
        <f t="shared" si="15"/>
        <v>316.61487183797834</v>
      </c>
      <c r="Y52">
        <f t="shared" si="16"/>
        <v>13.168710816471968</v>
      </c>
      <c r="Z52" s="20">
        <f t="shared" si="17"/>
        <v>1.3442914521075521E-4</v>
      </c>
      <c r="AA52">
        <f t="shared" si="26"/>
        <v>-0.53037960596218903</v>
      </c>
      <c r="AB52">
        <f t="shared" si="18"/>
        <v>0.3154824070529032</v>
      </c>
    </row>
    <row r="53" spans="3:28" x14ac:dyDescent="0.25">
      <c r="C53" s="2">
        <v>0.86236712999999998</v>
      </c>
      <c r="D53">
        <v>2.168161E-2</v>
      </c>
      <c r="E53" s="6">
        <f t="shared" si="4"/>
        <v>216.81610000000001</v>
      </c>
      <c r="F53">
        <f t="shared" si="5"/>
        <v>214.84024841202944</v>
      </c>
      <c r="G53">
        <f t="shared" si="6"/>
        <v>3.9039894976858109</v>
      </c>
      <c r="H53" s="20">
        <f t="shared" si="7"/>
        <v>8.3047312770424529E-5</v>
      </c>
      <c r="I53">
        <f t="shared" si="24"/>
        <v>-1.3973356882272962E-2</v>
      </c>
      <c r="J53">
        <f t="shared" si="8"/>
        <v>1.2712766633759815E-3</v>
      </c>
      <c r="L53" s="2">
        <v>0.86116694999999999</v>
      </c>
      <c r="M53">
        <v>2.5399370000000001E-2</v>
      </c>
      <c r="N53" s="6">
        <f t="shared" si="9"/>
        <v>253.99370000000002</v>
      </c>
      <c r="O53">
        <f t="shared" si="10"/>
        <v>256.90522201142835</v>
      </c>
      <c r="P53">
        <f t="shared" si="11"/>
        <v>8.4769604230316791</v>
      </c>
      <c r="Q53" s="20">
        <f t="shared" si="12"/>
        <v>1.3139966751367623E-4</v>
      </c>
      <c r="R53">
        <f t="shared" si="25"/>
        <v>-3.5757821936978018E-2</v>
      </c>
      <c r="S53">
        <f t="shared" si="13"/>
        <v>3.7402021256163695E-3</v>
      </c>
      <c r="U53" s="2">
        <v>0.85006932999999996</v>
      </c>
      <c r="V53">
        <v>3.1602110000000003E-2</v>
      </c>
      <c r="W53" s="6">
        <f t="shared" si="14"/>
        <v>316.02110000000005</v>
      </c>
      <c r="X53">
        <f t="shared" si="15"/>
        <v>319.34866316510079</v>
      </c>
      <c r="Y53">
        <f t="shared" si="16"/>
        <v>11.072676617735265</v>
      </c>
      <c r="Z53" s="20">
        <f t="shared" si="17"/>
        <v>1.1087163588502691E-4</v>
      </c>
      <c r="AA53">
        <f t="shared" si="26"/>
        <v>-0.30466335025455082</v>
      </c>
      <c r="AB53">
        <f t="shared" si="18"/>
        <v>0.11307445976020492</v>
      </c>
    </row>
    <row r="54" spans="3:28" x14ac:dyDescent="0.25">
      <c r="C54" s="2">
        <v>0.86506859999999997</v>
      </c>
      <c r="D54">
        <v>2.1899890000000002E-2</v>
      </c>
      <c r="E54" s="6">
        <f t="shared" si="4"/>
        <v>218.99890000000002</v>
      </c>
      <c r="F54">
        <f t="shared" si="5"/>
        <v>216.78931484200598</v>
      </c>
      <c r="G54">
        <f t="shared" si="6"/>
        <v>4.8822665704275536</v>
      </c>
      <c r="H54" s="20">
        <f t="shared" si="7"/>
        <v>1.017976192405773E-4</v>
      </c>
      <c r="I54">
        <f t="shared" si="24"/>
        <v>-1.1153412901100199E-2</v>
      </c>
      <c r="J54">
        <f t="shared" si="8"/>
        <v>1.092520832671879E-3</v>
      </c>
      <c r="L54" s="2">
        <v>0.86340002999999999</v>
      </c>
      <c r="M54">
        <v>2.5699940000000001E-2</v>
      </c>
      <c r="N54" s="6">
        <f t="shared" si="9"/>
        <v>256.99940000000004</v>
      </c>
      <c r="O54">
        <f t="shared" si="10"/>
        <v>259.70950537012368</v>
      </c>
      <c r="P54">
        <f t="shared" si="11"/>
        <v>7.3446711171730046</v>
      </c>
      <c r="Q54" s="20">
        <f t="shared" si="12"/>
        <v>1.112008571133144E-4</v>
      </c>
      <c r="R54">
        <f t="shared" si="25"/>
        <v>-2.9706657642206813E-2</v>
      </c>
      <c r="S54">
        <f t="shared" si="13"/>
        <v>3.0698910622853981E-3</v>
      </c>
      <c r="U54" s="2">
        <v>0.85175573000000004</v>
      </c>
      <c r="V54">
        <v>3.1940740000000002E-2</v>
      </c>
      <c r="W54" s="6">
        <f t="shared" si="14"/>
        <v>319.4074</v>
      </c>
      <c r="X54">
        <f t="shared" si="15"/>
        <v>322.62523091422651</v>
      </c>
      <c r="Y54">
        <f t="shared" si="16"/>
        <v>10.354435792551822</v>
      </c>
      <c r="Z54" s="20">
        <f t="shared" si="17"/>
        <v>1.0149309401903244E-4</v>
      </c>
      <c r="AA54">
        <f t="shared" si="26"/>
        <v>-0.20129061262792913</v>
      </c>
      <c r="AB54">
        <f t="shared" si="18"/>
        <v>5.4396863848653422E-2</v>
      </c>
    </row>
    <row r="55" spans="3:28" x14ac:dyDescent="0.25">
      <c r="C55" s="2">
        <v>0.86763358999999995</v>
      </c>
      <c r="D55">
        <v>2.2059200000000001E-2</v>
      </c>
      <c r="E55" s="6">
        <f t="shared" si="4"/>
        <v>220.59200000000001</v>
      </c>
      <c r="F55">
        <f t="shared" si="5"/>
        <v>218.84180777951062</v>
      </c>
      <c r="G55">
        <f t="shared" si="6"/>
        <v>3.0631728086616019</v>
      </c>
      <c r="H55" s="20">
        <f t="shared" si="7"/>
        <v>6.2949456050237E-5</v>
      </c>
      <c r="I55">
        <f t="shared" si="24"/>
        <v>-9.082393614736799E-3</v>
      </c>
      <c r="J55">
        <f t="shared" si="8"/>
        <v>9.6979885286541578E-4</v>
      </c>
      <c r="L55" s="2">
        <v>0.86536546999999997</v>
      </c>
      <c r="M55">
        <v>2.5959900000000001E-2</v>
      </c>
      <c r="N55" s="6">
        <f t="shared" si="9"/>
        <v>259.59899999999999</v>
      </c>
      <c r="O55">
        <f t="shared" si="10"/>
        <v>262.37836469563695</v>
      </c>
      <c r="P55">
        <f t="shared" si="11"/>
        <v>7.724868111353115</v>
      </c>
      <c r="Q55" s="20">
        <f t="shared" si="12"/>
        <v>1.1462650292435809E-4</v>
      </c>
      <c r="R55">
        <f t="shared" si="25"/>
        <v>-2.5510325254027917E-2</v>
      </c>
      <c r="S55">
        <f t="shared" si="13"/>
        <v>2.6491840877003732E-3</v>
      </c>
      <c r="U55" s="2">
        <v>0.85306645000000003</v>
      </c>
      <c r="V55">
        <v>3.2259200000000002E-2</v>
      </c>
      <c r="W55" s="6">
        <f t="shared" si="14"/>
        <v>322.59200000000004</v>
      </c>
      <c r="X55">
        <f t="shared" si="15"/>
        <v>325.28848777654838</v>
      </c>
      <c r="Y55">
        <f t="shared" si="16"/>
        <v>7.2710463290745988</v>
      </c>
      <c r="Z55" s="20">
        <f t="shared" si="17"/>
        <v>6.98698362993599E-5</v>
      </c>
      <c r="AA55">
        <f t="shared" si="26"/>
        <v>-0.15745122017421134</v>
      </c>
      <c r="AB55">
        <f t="shared" si="18"/>
        <v>3.5990043522675819E-2</v>
      </c>
    </row>
    <row r="56" spans="3:28" x14ac:dyDescent="0.25">
      <c r="C56" s="2">
        <v>0.87021282</v>
      </c>
      <c r="D56">
        <v>2.2284450000000001E-2</v>
      </c>
      <c r="E56" s="6">
        <f t="shared" si="4"/>
        <v>222.84450000000001</v>
      </c>
      <c r="F56">
        <f t="shared" si="5"/>
        <v>221.12619514541035</v>
      </c>
      <c r="G56">
        <f t="shared" si="6"/>
        <v>2.9525715733063964</v>
      </c>
      <c r="H56" s="20">
        <f t="shared" si="7"/>
        <v>5.9456124117081441E-5</v>
      </c>
      <c r="I56">
        <f t="shared" si="24"/>
        <v>-7.3917232259816095E-3</v>
      </c>
      <c r="J56">
        <f t="shared" si="8"/>
        <v>8.8067525733846763E-4</v>
      </c>
      <c r="L56" s="2">
        <v>0.86732823999999997</v>
      </c>
      <c r="M56">
        <v>2.6234569999999999E-2</v>
      </c>
      <c r="N56" s="6">
        <f t="shared" si="9"/>
        <v>262.34569999999997</v>
      </c>
      <c r="O56">
        <f t="shared" si="10"/>
        <v>265.24802811263004</v>
      </c>
      <c r="P56">
        <f t="shared" si="11"/>
        <v>8.4235084733628423</v>
      </c>
      <c r="Q56" s="20">
        <f t="shared" si="12"/>
        <v>1.2238976941413964E-4</v>
      </c>
      <c r="R56">
        <f t="shared" si="25"/>
        <v>-2.2059398166687429E-2</v>
      </c>
      <c r="S56">
        <f t="shared" si="13"/>
        <v>2.3323073612850184E-3</v>
      </c>
      <c r="U56" s="2">
        <v>0.85424153999999997</v>
      </c>
      <c r="V56">
        <v>3.2557570000000001E-2</v>
      </c>
      <c r="W56" s="6">
        <f t="shared" si="14"/>
        <v>325.57569999999998</v>
      </c>
      <c r="X56">
        <f t="shared" si="15"/>
        <v>327.7666697218084</v>
      </c>
      <c r="Y56">
        <f t="shared" si="16"/>
        <v>4.8003483218812422</v>
      </c>
      <c r="Z56" s="20">
        <f t="shared" si="17"/>
        <v>4.5286502974747511E-5</v>
      </c>
      <c r="AA56">
        <f t="shared" si="26"/>
        <v>-0.13068937803611752</v>
      </c>
      <c r="AB56">
        <f t="shared" si="18"/>
        <v>2.6649566043106858E-2</v>
      </c>
    </row>
    <row r="57" spans="3:28" x14ac:dyDescent="0.25">
      <c r="C57" s="2">
        <v>0.87276372999999996</v>
      </c>
      <c r="D57">
        <v>2.255621E-2</v>
      </c>
      <c r="E57" s="6">
        <f t="shared" si="4"/>
        <v>225.56210000000002</v>
      </c>
      <c r="F57">
        <f t="shared" si="5"/>
        <v>223.62813478746227</v>
      </c>
      <c r="G57">
        <f t="shared" si="6"/>
        <v>3.7402214433061562</v>
      </c>
      <c r="H57" s="20">
        <f t="shared" si="7"/>
        <v>7.3513154203729442E-5</v>
      </c>
      <c r="I57">
        <f t="shared" si="24"/>
        <v>-5.986701553372463E-3</v>
      </c>
      <c r="J57">
        <f t="shared" si="8"/>
        <v>8.146977999436432E-4</v>
      </c>
      <c r="L57" s="2">
        <v>0.86922575000000002</v>
      </c>
      <c r="M57">
        <v>2.6502680000000001E-2</v>
      </c>
      <c r="N57" s="6">
        <f t="shared" si="9"/>
        <v>265.02679999999998</v>
      </c>
      <c r="O57">
        <f t="shared" si="10"/>
        <v>268.23379418853642</v>
      </c>
      <c r="P57">
        <f t="shared" si="11"/>
        <v>10.284811725306509</v>
      </c>
      <c r="Q57" s="20">
        <f t="shared" si="12"/>
        <v>1.4642551501776487E-4</v>
      </c>
      <c r="R57">
        <f t="shared" si="25"/>
        <v>-1.9242972811562821E-2</v>
      </c>
      <c r="S57">
        <f t="shared" si="13"/>
        <v>2.0926647511560455E-3</v>
      </c>
      <c r="U57" s="2">
        <v>0.85557978000000001</v>
      </c>
      <c r="V57">
        <v>3.287371E-2</v>
      </c>
      <c r="W57" s="6">
        <f t="shared" si="14"/>
        <v>328.7371</v>
      </c>
      <c r="X57">
        <f t="shared" si="15"/>
        <v>330.69742272178115</v>
      </c>
      <c r="Y57">
        <f t="shared" si="16"/>
        <v>3.8428651735314703</v>
      </c>
      <c r="Z57" s="20">
        <f t="shared" si="17"/>
        <v>3.5559668876732467E-5</v>
      </c>
      <c r="AA57">
        <f t="shared" si="26"/>
        <v>-0.10858030101732644</v>
      </c>
      <c r="AB57">
        <f t="shared" si="18"/>
        <v>2.0009237232889908E-2</v>
      </c>
    </row>
    <row r="58" spans="3:28" x14ac:dyDescent="0.25">
      <c r="C58" s="2">
        <v>0.87516408999999995</v>
      </c>
      <c r="D58">
        <v>2.277624E-2</v>
      </c>
      <c r="E58" s="6">
        <f t="shared" si="4"/>
        <v>227.76239999999999</v>
      </c>
      <c r="F58">
        <f t="shared" si="5"/>
        <v>226.22922313632313</v>
      </c>
      <c r="G58">
        <f t="shared" si="6"/>
        <v>2.3506312953140043</v>
      </c>
      <c r="H58" s="20">
        <f t="shared" si="7"/>
        <v>4.5312753437548878E-5</v>
      </c>
      <c r="I58">
        <f t="shared" si="24"/>
        <v>-4.8382959036205094E-3</v>
      </c>
      <c r="J58">
        <f t="shared" si="8"/>
        <v>7.6256259317234603E-4</v>
      </c>
      <c r="L58" s="2">
        <v>0.87095286000000005</v>
      </c>
      <c r="M58">
        <v>2.677382E-2</v>
      </c>
      <c r="N58" s="6">
        <f t="shared" si="9"/>
        <v>267.73820000000001</v>
      </c>
      <c r="O58">
        <f t="shared" si="10"/>
        <v>271.14832371243023</v>
      </c>
      <c r="P58">
        <f t="shared" si="11"/>
        <v>11.628943734078867</v>
      </c>
      <c r="Q58" s="20">
        <f t="shared" si="12"/>
        <v>1.622256752713814E-4</v>
      </c>
      <c r="R58">
        <f t="shared" si="25"/>
        <v>-1.7020112431860981E-2</v>
      </c>
      <c r="S58">
        <f t="shared" si="13"/>
        <v>1.9179085178464054E-3</v>
      </c>
      <c r="U58" s="2">
        <v>0.85681766000000004</v>
      </c>
      <c r="V58">
        <v>3.323545E-2</v>
      </c>
      <c r="W58" s="6">
        <f t="shared" si="14"/>
        <v>332.35449999999997</v>
      </c>
      <c r="X58">
        <f t="shared" si="15"/>
        <v>333.51548756848979</v>
      </c>
      <c r="Y58">
        <f t="shared" si="16"/>
        <v>1.3478921341878944</v>
      </c>
      <c r="Z58" s="20">
        <f t="shared" si="17"/>
        <v>1.2202589794227218E-5</v>
      </c>
      <c r="AA58">
        <f t="shared" si="26"/>
        <v>-9.3183289826902285E-2</v>
      </c>
      <c r="AB58">
        <f t="shared" si="18"/>
        <v>1.5981697779422006E-2</v>
      </c>
    </row>
    <row r="59" spans="3:28" x14ac:dyDescent="0.25">
      <c r="C59" s="2">
        <v>0.87725911000000001</v>
      </c>
      <c r="D59">
        <v>2.303848E-2</v>
      </c>
      <c r="E59" s="6">
        <f t="shared" si="4"/>
        <v>230.38480000000001</v>
      </c>
      <c r="F59">
        <f t="shared" si="5"/>
        <v>228.71838574714343</v>
      </c>
      <c r="G59">
        <f t="shared" si="6"/>
        <v>2.7769364621235648</v>
      </c>
      <c r="H59" s="20">
        <f t="shared" si="7"/>
        <v>5.2318863098219356E-5</v>
      </c>
      <c r="I59">
        <f t="shared" si="24"/>
        <v>-3.9385158986417878E-3</v>
      </c>
      <c r="J59">
        <f t="shared" si="8"/>
        <v>7.2775830771533597E-4</v>
      </c>
      <c r="L59" s="2">
        <v>0.87257960999999995</v>
      </c>
      <c r="M59">
        <v>2.711326E-2</v>
      </c>
      <c r="N59" s="6">
        <f t="shared" si="9"/>
        <v>271.13260000000002</v>
      </c>
      <c r="O59">
        <f t="shared" si="10"/>
        <v>274.08012313156598</v>
      </c>
      <c r="P59">
        <f t="shared" si="11"/>
        <v>8.6878926111163945</v>
      </c>
      <c r="Q59" s="20">
        <f t="shared" si="12"/>
        <v>1.1818189968229963E-4</v>
      </c>
      <c r="R59">
        <f t="shared" si="25"/>
        <v>-1.5162045824398108E-2</v>
      </c>
      <c r="S59">
        <f t="shared" si="13"/>
        <v>1.7872014825463882E-3</v>
      </c>
      <c r="U59" s="2">
        <v>0.85818936000000001</v>
      </c>
      <c r="V59">
        <v>3.3604630000000003E-2</v>
      </c>
      <c r="W59" s="6">
        <f t="shared" si="14"/>
        <v>336.04630000000003</v>
      </c>
      <c r="X59">
        <f t="shared" si="15"/>
        <v>336.76374736103594</v>
      </c>
      <c r="Y59">
        <f t="shared" si="16"/>
        <v>0.5147307158573895</v>
      </c>
      <c r="Z59" s="20">
        <f t="shared" si="17"/>
        <v>4.5580790093467956E-6</v>
      </c>
      <c r="AA59">
        <f t="shared" si="26"/>
        <v>-7.9882086108932507E-2</v>
      </c>
      <c r="AB59">
        <f t="shared" si="18"/>
        <v>1.2879234733189443E-2</v>
      </c>
    </row>
    <row r="60" spans="3:28" x14ac:dyDescent="0.25">
      <c r="C60" s="2">
        <v>0.87906150999999999</v>
      </c>
      <c r="D60">
        <v>2.3265870000000001E-2</v>
      </c>
      <c r="E60" s="6">
        <f t="shared" si="4"/>
        <v>232.65870000000001</v>
      </c>
      <c r="F60">
        <f t="shared" si="5"/>
        <v>231.04174235662745</v>
      </c>
      <c r="G60">
        <f t="shared" si="6"/>
        <v>2.6145520204609367</v>
      </c>
      <c r="H60" s="20">
        <f t="shared" si="7"/>
        <v>4.8301285908945394E-5</v>
      </c>
      <c r="I60">
        <f t="shared" si="24"/>
        <v>-3.223887910942815E-3</v>
      </c>
      <c r="J60">
        <f t="shared" si="8"/>
        <v>7.0170727418035754E-4</v>
      </c>
      <c r="L60" s="2">
        <v>0.87414787000000005</v>
      </c>
      <c r="M60">
        <v>2.7421839999999999E-2</v>
      </c>
      <c r="N60" s="6">
        <f t="shared" si="9"/>
        <v>274.21839999999997</v>
      </c>
      <c r="O60">
        <f t="shared" si="10"/>
        <v>277.09263260812622</v>
      </c>
      <c r="P60">
        <f t="shared" si="11"/>
        <v>8.2612130856162196</v>
      </c>
      <c r="Q60" s="20">
        <f t="shared" si="12"/>
        <v>1.0986279389664694E-4</v>
      </c>
      <c r="R60">
        <f t="shared" si="25"/>
        <v>-1.3547565790925489E-2</v>
      </c>
      <c r="S60">
        <f t="shared" si="13"/>
        <v>1.6784922108615192E-3</v>
      </c>
      <c r="U60" s="2">
        <v>0.85931844000000002</v>
      </c>
      <c r="V60">
        <v>3.3966209999999997E-2</v>
      </c>
      <c r="W60" s="6">
        <f t="shared" si="14"/>
        <v>339.66209999999995</v>
      </c>
      <c r="X60">
        <f t="shared" si="15"/>
        <v>339.54075762732657</v>
      </c>
      <c r="Y60">
        <f t="shared" si="16"/>
        <v>1.4723971406005974E-2</v>
      </c>
      <c r="Z60" s="20">
        <f t="shared" si="17"/>
        <v>1.2762353936241178E-7</v>
      </c>
      <c r="AA60">
        <f t="shared" si="26"/>
        <v>-7.1036242596143731E-2</v>
      </c>
      <c r="AB60">
        <f t="shared" si="18"/>
        <v>1.1025515051205411E-2</v>
      </c>
    </row>
    <row r="61" spans="3:28" x14ac:dyDescent="0.25">
      <c r="C61" s="2">
        <v>0.88093069999999996</v>
      </c>
      <c r="D61">
        <v>2.3525540000000001E-2</v>
      </c>
      <c r="E61" s="6">
        <f t="shared" si="4"/>
        <v>235.25540000000001</v>
      </c>
      <c r="F61">
        <f t="shared" si="5"/>
        <v>233.64864166725832</v>
      </c>
      <c r="G61">
        <f t="shared" si="6"/>
        <v>2.5816723398348591</v>
      </c>
      <c r="H61" s="20">
        <f t="shared" si="7"/>
        <v>4.6646806839356266E-5</v>
      </c>
      <c r="I61">
        <f t="shared" si="24"/>
        <v>-2.5293367822658954E-3</v>
      </c>
      <c r="J61">
        <f t="shared" si="8"/>
        <v>6.7885660413905848E-4</v>
      </c>
      <c r="L61" s="2">
        <v>0.87613030999999997</v>
      </c>
      <c r="M61">
        <v>2.779827E-2</v>
      </c>
      <c r="N61" s="6">
        <f t="shared" si="9"/>
        <v>277.98270000000002</v>
      </c>
      <c r="O61">
        <f t="shared" si="10"/>
        <v>281.1872232428147</v>
      </c>
      <c r="P61">
        <f t="shared" si="11"/>
        <v>10.268969213739469</v>
      </c>
      <c r="Q61" s="20">
        <f t="shared" si="12"/>
        <v>1.3288969791151056E-4</v>
      </c>
      <c r="R61">
        <f t="shared" si="25"/>
        <v>-1.1710327606599858E-2</v>
      </c>
      <c r="S61">
        <f t="shared" si="13"/>
        <v>1.5609292848402282E-3</v>
      </c>
      <c r="U61" s="2">
        <v>0.86029703999999996</v>
      </c>
      <c r="V61">
        <v>3.4377110000000002E-2</v>
      </c>
      <c r="W61" s="6">
        <f t="shared" si="14"/>
        <v>343.77110000000005</v>
      </c>
      <c r="X61">
        <f t="shared" si="15"/>
        <v>342.02618726450771</v>
      </c>
      <c r="Y61">
        <f t="shared" si="16"/>
        <v>3.0447204544833428</v>
      </c>
      <c r="Z61" s="20">
        <f t="shared" si="17"/>
        <v>2.5763727511830042E-5</v>
      </c>
      <c r="AA61">
        <f t="shared" si="26"/>
        <v>-6.4518919515258996E-2</v>
      </c>
      <c r="AB61">
        <f t="shared" si="18"/>
        <v>9.7804246538829784E-3</v>
      </c>
    </row>
    <row r="62" spans="3:28" x14ac:dyDescent="0.25">
      <c r="C62" s="2">
        <v>0.88265780999999999</v>
      </c>
      <c r="D62">
        <v>2.3790200000000001E-2</v>
      </c>
      <c r="E62" s="6">
        <f t="shared" si="4"/>
        <v>237.90200000000002</v>
      </c>
      <c r="F62">
        <f t="shared" si="5"/>
        <v>236.25600723262295</v>
      </c>
      <c r="G62">
        <f t="shared" si="6"/>
        <v>2.7092921902576137</v>
      </c>
      <c r="H62" s="20">
        <f t="shared" si="7"/>
        <v>4.7869584614455511E-5</v>
      </c>
      <c r="I62">
        <f t="shared" si="24"/>
        <v>-1.9220282949953221E-3</v>
      </c>
      <c r="J62">
        <f t="shared" si="8"/>
        <v>6.611186838939581E-4</v>
      </c>
      <c r="L62" s="2">
        <v>0.87745357000000002</v>
      </c>
      <c r="M62">
        <v>2.8138489999999999E-2</v>
      </c>
      <c r="N62" s="6">
        <f t="shared" si="9"/>
        <v>281.38489999999996</v>
      </c>
      <c r="O62">
        <f t="shared" si="10"/>
        <v>284.11512636439187</v>
      </c>
      <c r="P62">
        <f t="shared" si="11"/>
        <v>7.454136000820669</v>
      </c>
      <c r="Q62" s="20">
        <f t="shared" si="12"/>
        <v>9.414466967525748E-5</v>
      </c>
      <c r="R62">
        <f t="shared" si="25"/>
        <v>-1.0589976339966486E-2</v>
      </c>
      <c r="S62">
        <f t="shared" si="13"/>
        <v>1.4998941050459174E-3</v>
      </c>
      <c r="U62" s="2">
        <v>0.86152671999999997</v>
      </c>
      <c r="V62">
        <v>3.4709610000000002E-2</v>
      </c>
      <c r="W62" s="6">
        <f t="shared" si="14"/>
        <v>347.09610000000004</v>
      </c>
      <c r="X62">
        <f t="shared" si="15"/>
        <v>345.25684607365821</v>
      </c>
      <c r="Y62">
        <f t="shared" si="16"/>
        <v>3.382855005563822</v>
      </c>
      <c r="Z62" s="20">
        <f t="shared" si="17"/>
        <v>2.8079147343151955E-5</v>
      </c>
      <c r="AA62">
        <f t="shared" si="26"/>
        <v>-5.7507811765055449E-2</v>
      </c>
      <c r="AB62">
        <f t="shared" si="18"/>
        <v>8.5040528769941247E-3</v>
      </c>
    </row>
    <row r="63" spans="3:28" x14ac:dyDescent="0.25">
      <c r="C63" s="2">
        <v>0.88406697999999995</v>
      </c>
      <c r="D63">
        <v>2.4063770000000002E-2</v>
      </c>
      <c r="E63" s="6">
        <f t="shared" si="4"/>
        <v>240.63770000000002</v>
      </c>
      <c r="F63">
        <f t="shared" si="5"/>
        <v>238.54026848153492</v>
      </c>
      <c r="G63">
        <f t="shared" si="6"/>
        <v>4.3992189746508172</v>
      </c>
      <c r="H63" s="20">
        <f t="shared" si="7"/>
        <v>7.5971070129774134E-5</v>
      </c>
      <c r="I63">
        <f t="shared" si="24"/>
        <v>-1.4469300186371247E-3</v>
      </c>
      <c r="J63">
        <f t="shared" si="8"/>
        <v>6.5079581544089235E-4</v>
      </c>
      <c r="L63" s="2">
        <v>0.87889021000000001</v>
      </c>
      <c r="M63">
        <v>2.853371E-2</v>
      </c>
      <c r="N63" s="6">
        <f t="shared" si="9"/>
        <v>285.33710000000002</v>
      </c>
      <c r="O63">
        <f t="shared" si="10"/>
        <v>287.48749675363825</v>
      </c>
      <c r="P63">
        <f t="shared" si="11"/>
        <v>4.6242061980578528</v>
      </c>
      <c r="Q63" s="20">
        <f t="shared" si="12"/>
        <v>5.6796386440811984E-5</v>
      </c>
      <c r="R63">
        <f t="shared" si="25"/>
        <v>-9.4552082752890551E-3</v>
      </c>
      <c r="S63">
        <f t="shared" si="13"/>
        <v>1.4431579117265905E-3</v>
      </c>
      <c r="U63" s="2">
        <v>0.86249604999999996</v>
      </c>
      <c r="V63">
        <v>3.4997739999999999E-2</v>
      </c>
      <c r="W63" s="6">
        <f t="shared" si="14"/>
        <v>349.97739999999999</v>
      </c>
      <c r="X63">
        <f t="shared" si="15"/>
        <v>347.89122202064743</v>
      </c>
      <c r="Y63">
        <f t="shared" si="16"/>
        <v>4.3521385615355124</v>
      </c>
      <c r="Z63" s="20">
        <f t="shared" si="17"/>
        <v>3.5532250314996274E-5</v>
      </c>
      <c r="AA63">
        <f t="shared" si="26"/>
        <v>-5.272306057900094E-2</v>
      </c>
      <c r="AB63">
        <f t="shared" si="18"/>
        <v>7.694938854220853E-3</v>
      </c>
    </row>
    <row r="64" spans="3:28" x14ac:dyDescent="0.25">
      <c r="C64" s="2">
        <v>0.88612900000000006</v>
      </c>
      <c r="D64">
        <v>2.4350960000000001E-2</v>
      </c>
      <c r="E64" s="6">
        <f t="shared" si="4"/>
        <v>243.50960000000001</v>
      </c>
      <c r="F64">
        <f t="shared" si="5"/>
        <v>242.16844343042422</v>
      </c>
      <c r="G64">
        <f t="shared" si="6"/>
        <v>1.7987009441162933</v>
      </c>
      <c r="H64" s="20">
        <f t="shared" si="7"/>
        <v>3.033379783612676E-5</v>
      </c>
      <c r="I64">
        <f t="shared" si="24"/>
        <v>-7.7922926353930083E-4</v>
      </c>
      <c r="J64">
        <f t="shared" si="8"/>
        <v>6.3152641242130597E-4</v>
      </c>
      <c r="L64" s="2">
        <v>0.88058398000000004</v>
      </c>
      <c r="M64">
        <v>2.8968790000000001E-2</v>
      </c>
      <c r="N64" s="6">
        <f t="shared" si="9"/>
        <v>289.68790000000001</v>
      </c>
      <c r="O64">
        <f t="shared" si="10"/>
        <v>291.74719836596745</v>
      </c>
      <c r="P64">
        <f t="shared" si="11"/>
        <v>4.2407097600761521</v>
      </c>
      <c r="Q64" s="20">
        <f t="shared" si="12"/>
        <v>5.0533320790364065E-5</v>
      </c>
      <c r="R64">
        <f t="shared" si="25"/>
        <v>-8.2118030652658918E-3</v>
      </c>
      <c r="S64">
        <f t="shared" si="13"/>
        <v>1.3823965006848984E-3</v>
      </c>
      <c r="U64" s="2">
        <v>0.86347541999999999</v>
      </c>
      <c r="V64">
        <v>3.5339889999999999E-2</v>
      </c>
      <c r="W64" s="6">
        <f t="shared" si="14"/>
        <v>353.39889999999997</v>
      </c>
      <c r="X64">
        <f t="shared" si="15"/>
        <v>350.6345664931049</v>
      </c>
      <c r="Y64">
        <f t="shared" si="16"/>
        <v>7.6415397373427991</v>
      </c>
      <c r="Z64" s="20">
        <f t="shared" si="17"/>
        <v>6.1185778350336228E-5</v>
      </c>
      <c r="AA64">
        <f t="shared" si="26"/>
        <v>-4.8429286560513887E-2</v>
      </c>
      <c r="AB64">
        <f t="shared" si="18"/>
        <v>7.0172749416265489E-3</v>
      </c>
    </row>
    <row r="65" spans="3:28" x14ac:dyDescent="0.25">
      <c r="C65" s="2">
        <v>0.88786883000000005</v>
      </c>
      <c r="D65">
        <v>2.4673589999999999E-2</v>
      </c>
      <c r="E65" s="6">
        <f t="shared" si="4"/>
        <v>246.73589999999999</v>
      </c>
      <c r="F65">
        <f t="shared" si="5"/>
        <v>245.52934752965348</v>
      </c>
      <c r="G65">
        <f t="shared" si="6"/>
        <v>1.4557688636992627</v>
      </c>
      <c r="H65" s="20">
        <f t="shared" si="7"/>
        <v>2.3912651731604926E-5</v>
      </c>
      <c r="I65">
        <f t="shared" si="24"/>
        <v>-2.3710993920195156E-4</v>
      </c>
      <c r="J65">
        <f t="shared" si="8"/>
        <v>6.2054297146095603E-4</v>
      </c>
      <c r="L65" s="2">
        <v>0.88206035000000005</v>
      </c>
      <c r="M65">
        <v>2.939379E-2</v>
      </c>
      <c r="N65" s="6">
        <f t="shared" si="9"/>
        <v>293.93790000000001</v>
      </c>
      <c r="O65">
        <f t="shared" si="10"/>
        <v>295.73689827811074</v>
      </c>
      <c r="P65">
        <f t="shared" si="11"/>
        <v>3.2363948046453719</v>
      </c>
      <c r="Q65" s="20">
        <f t="shared" si="12"/>
        <v>3.7458494720175233E-5</v>
      </c>
      <c r="R65">
        <f t="shared" si="25"/>
        <v>-7.2003686496235272E-3</v>
      </c>
      <c r="S65">
        <f t="shared" si="13"/>
        <v>1.3391324472738161E-3</v>
      </c>
      <c r="U65" s="2">
        <v>0.86448334000000004</v>
      </c>
      <c r="V65">
        <v>3.5655220000000001E-2</v>
      </c>
      <c r="W65" s="6">
        <f t="shared" si="14"/>
        <v>356.55220000000003</v>
      </c>
      <c r="X65">
        <f t="shared" si="15"/>
        <v>353.54688366370982</v>
      </c>
      <c r="Y65">
        <f t="shared" si="16"/>
        <v>9.0319262811727921</v>
      </c>
      <c r="Z65" s="20">
        <f t="shared" si="17"/>
        <v>7.1045102186372653E-5</v>
      </c>
      <c r="AA65">
        <f t="shared" si="26"/>
        <v>-4.4484953747582059E-2</v>
      </c>
      <c r="AB65">
        <f t="shared" si="18"/>
        <v>6.4224474482926413E-3</v>
      </c>
    </row>
    <row r="66" spans="3:28" x14ac:dyDescent="0.25">
      <c r="C66" s="2">
        <v>0.88944539</v>
      </c>
      <c r="D66">
        <v>2.5000519999999998E-2</v>
      </c>
      <c r="E66" s="6">
        <f t="shared" si="4"/>
        <v>250.00519999999997</v>
      </c>
      <c r="F66">
        <f t="shared" si="5"/>
        <v>248.84749426670206</v>
      </c>
      <c r="G66">
        <f t="shared" si="6"/>
        <v>1.3402825649108667</v>
      </c>
      <c r="H66" s="20">
        <f t="shared" si="7"/>
        <v>2.1443628974331166E-5</v>
      </c>
      <c r="I66">
        <f t="shared" si="24"/>
        <v>2.4008991319745404E-4</v>
      </c>
      <c r="J66">
        <f t="shared" si="8"/>
        <v>6.1307889808343669E-4</v>
      </c>
      <c r="L66" s="2">
        <v>0.88356915999999996</v>
      </c>
      <c r="M66">
        <v>2.985869E-2</v>
      </c>
      <c r="N66" s="6">
        <f t="shared" si="9"/>
        <v>298.58690000000001</v>
      </c>
      <c r="O66">
        <f t="shared" si="10"/>
        <v>300.11069101609792</v>
      </c>
      <c r="P66">
        <f t="shared" si="11"/>
        <v>2.3219390607406787</v>
      </c>
      <c r="Q66" s="20">
        <f t="shared" si="12"/>
        <v>2.6044097814612489E-5</v>
      </c>
      <c r="R66">
        <f t="shared" si="25"/>
        <v>-6.2274993912546555E-3</v>
      </c>
      <c r="S66">
        <f t="shared" si="13"/>
        <v>1.3022130647815002E-3</v>
      </c>
      <c r="U66" s="2">
        <v>0.86511895000000005</v>
      </c>
      <c r="V66">
        <v>3.6029949999999998E-2</v>
      </c>
      <c r="W66" s="6">
        <f t="shared" si="14"/>
        <v>360.29949999999997</v>
      </c>
      <c r="X66">
        <f t="shared" si="15"/>
        <v>355.43145406100422</v>
      </c>
      <c r="Y66">
        <f t="shared" si="16"/>
        <v>23.697871264173006</v>
      </c>
      <c r="Z66" s="20">
        <f t="shared" si="17"/>
        <v>1.8255007554856712E-4</v>
      </c>
      <c r="AA66">
        <f t="shared" si="26"/>
        <v>-4.2210511691161974E-2</v>
      </c>
      <c r="AB66">
        <f t="shared" si="18"/>
        <v>6.1215698456461845E-3</v>
      </c>
    </row>
    <row r="67" spans="3:28" x14ac:dyDescent="0.25">
      <c r="C67" s="2">
        <v>0.89117674000000002</v>
      </c>
      <c r="D67">
        <v>2.531253E-2</v>
      </c>
      <c r="E67" s="6">
        <f t="shared" si="4"/>
        <v>253.12530000000001</v>
      </c>
      <c r="F67">
        <f t="shared" si="5"/>
        <v>252.83647787411624</v>
      </c>
      <c r="G67">
        <f t="shared" si="6"/>
        <v>8.341822040001963E-2</v>
      </c>
      <c r="H67" s="20">
        <f t="shared" si="7"/>
        <v>1.3019365220596283E-6</v>
      </c>
      <c r="I67">
        <f t="shared" ref="I67:I73" si="27">$BP$3*(1+TANH($BP$4*(C67/J$1)-$BP$5))+D$1^2/($BP$6*(-0.00152*(C67/0.3-1)^10.82+1))</f>
        <v>7.5101257212988482E-4</v>
      </c>
      <c r="J67">
        <f t="shared" si="8"/>
        <v>6.0326813835956741E-4</v>
      </c>
      <c r="L67" s="2">
        <v>0.88476604999999997</v>
      </c>
      <c r="M67">
        <v>3.0268280000000002E-2</v>
      </c>
      <c r="N67" s="6">
        <f t="shared" si="9"/>
        <v>302.68280000000004</v>
      </c>
      <c r="O67">
        <f t="shared" si="10"/>
        <v>303.8161080471898</v>
      </c>
      <c r="P67">
        <f t="shared" si="11"/>
        <v>1.2843871298250615</v>
      </c>
      <c r="Q67" s="20">
        <f t="shared" si="12"/>
        <v>1.4019110518200202E-5</v>
      </c>
      <c r="R67">
        <f t="shared" ref="R67:R83" si="28">$BP$3*(1+TANH($BP$4*(L67/S$1)-$BP$5))+M$1^2/($BP$6*(-0.00152*(L67/0.3-1)^10.82+1))</f>
        <v>-5.4947167681347305E-3</v>
      </c>
      <c r="S67">
        <f t="shared" si="13"/>
        <v>1.2789919378376154E-3</v>
      </c>
      <c r="U67" s="2">
        <v>0.86615615000000001</v>
      </c>
      <c r="V67">
        <v>3.6451900000000002E-2</v>
      </c>
      <c r="W67" s="6">
        <f t="shared" si="14"/>
        <v>364.51900000000001</v>
      </c>
      <c r="X67">
        <f t="shared" si="15"/>
        <v>358.58936645052654</v>
      </c>
      <c r="Y67">
        <f t="shared" si="16"/>
        <v>35.160554031041279</v>
      </c>
      <c r="Z67" s="20">
        <f t="shared" si="17"/>
        <v>2.6461555465586979E-4</v>
      </c>
      <c r="AA67">
        <f t="shared" ref="AA67:AA68" si="29">$BP$3*(1+TANH($BP$4*(U67/AB$1)-$BP$5))+V$1^2/($BP$6*(-0.00152*(U67/0.3-1)^10.82+1))</f>
        <v>-3.880486276864839E-2</v>
      </c>
      <c r="AB67">
        <f t="shared" si="18"/>
        <v>5.6635803424166242E-3</v>
      </c>
    </row>
    <row r="68" spans="3:28" x14ac:dyDescent="0.25">
      <c r="C68" s="2">
        <v>0.89256365999999998</v>
      </c>
      <c r="D68">
        <v>2.5638560000000001E-2</v>
      </c>
      <c r="E68" s="6">
        <f t="shared" ref="E68:E73" si="30">D68*10^4</f>
        <v>256.38560000000001</v>
      </c>
      <c r="F68">
        <f t="shared" ref="F68:F73" si="31">IF(C68&lt;J$1,$AO$6+D$1^2*$AO$5/((-$AO$7*(C68/E$1-1)^$AO$8+1)),$AO$6+20*10^4*(C68-J$1)^4+D$1^2*$AO$5/((-$AO$7*(C68/E$1-1)^$AO$8+1)))</f>
        <v>256.333319307046</v>
      </c>
      <c r="G68">
        <f t="shared" ref="G68:G73" si="32">(F68-E68)^2</f>
        <v>2.7332708557518712E-3</v>
      </c>
      <c r="H68" s="20">
        <f t="shared" ref="H68:H73" si="33">((F68-E68)/E68)^2</f>
        <v>4.1581046198301459E-8</v>
      </c>
      <c r="I68">
        <f t="shared" si="27"/>
        <v>1.1516558149716298E-3</v>
      </c>
      <c r="J68">
        <f t="shared" ref="J68:J73" si="34">(I68-D68)^2</f>
        <v>5.9960847656675997E-4</v>
      </c>
      <c r="L68" s="2">
        <v>0.88575294999999998</v>
      </c>
      <c r="M68">
        <v>3.068941E-2</v>
      </c>
      <c r="N68" s="6">
        <f t="shared" ref="N68:N83" si="35">M68*10^4</f>
        <v>306.89409999999998</v>
      </c>
      <c r="O68">
        <f t="shared" ref="O68:O83" si="36">IF(L68&lt;S$1,$AO$6+M$1^2*$AO$5/((-$AO$7*(L68/N$1-1)^$AO$8+1)),$AO$6+20*10^4*(L68-S$1)^4+M$1^2*$AO$5/((-$AO$7*(L68/N$1-1)^$AO$8+1)))</f>
        <v>307.04381968560472</v>
      </c>
      <c r="P68">
        <f t="shared" ref="P68:P83" si="37">(O68-N68)^2</f>
        <v>2.2415984257581199E-2</v>
      </c>
      <c r="Q68" s="20">
        <f t="shared" ref="Q68:Q83" si="38">((O68-N68)/N68)^2</f>
        <v>2.3800207006795201E-7</v>
      </c>
      <c r="R68">
        <f t="shared" si="28"/>
        <v>-4.9140467269529649E-3</v>
      </c>
      <c r="S68">
        <f t="shared" ref="S68:S83" si="39">(R68-M68)^2</f>
        <v>1.2676061309080122E-3</v>
      </c>
      <c r="U68" s="2">
        <v>0.86689218000000001</v>
      </c>
      <c r="V68">
        <v>3.6846360000000002E-2</v>
      </c>
      <c r="W68" s="6">
        <f t="shared" ref="W68" si="40">V68*10^4</f>
        <v>368.46360000000004</v>
      </c>
      <c r="X68">
        <f t="shared" ref="X68" si="41">IF(U68&lt;AB$1,$AO$6+V$1^2*$AO$5/((-$AO$7*(U68/W$1-1)^$AO$8+1)),$AO$6+20*10^4*(U68-AB$1)^4+V$1^2*$AO$5/((-$AO$7*(U68/W$1-1)^$AO$8+1)))</f>
        <v>360.89454477085854</v>
      </c>
      <c r="Y68">
        <f t="shared" ref="Y68" si="42">(X68-W68)^2</f>
        <v>57.290597061794244</v>
      </c>
      <c r="Z68" s="20">
        <f t="shared" ref="Z68" si="43">((X68-W68)/W68)^2</f>
        <v>4.2198223341659091E-4</v>
      </c>
      <c r="AA68">
        <f t="shared" si="29"/>
        <v>-3.6591266603888284E-2</v>
      </c>
      <c r="AB68">
        <f t="shared" ref="AB68" si="44">(AA68-V68)^2</f>
        <v>5.3930850012121195E-3</v>
      </c>
    </row>
    <row r="69" spans="3:28" x14ac:dyDescent="0.25">
      <c r="C69" s="2">
        <v>0.89436842999999999</v>
      </c>
      <c r="D69">
        <v>2.5972970000000001E-2</v>
      </c>
      <c r="E69" s="6">
        <f t="shared" si="30"/>
        <v>259.72970000000004</v>
      </c>
      <c r="F69">
        <f t="shared" si="31"/>
        <v>261.35812776383966</v>
      </c>
      <c r="G69">
        <f t="shared" si="32"/>
        <v>2.6517769820437205</v>
      </c>
      <c r="H69" s="20">
        <f t="shared" si="33"/>
        <v>3.9309160479210283E-5</v>
      </c>
      <c r="I69">
        <f t="shared" si="27"/>
        <v>1.6629135105617021E-3</v>
      </c>
      <c r="J69">
        <f t="shared" si="34"/>
        <v>5.909788465196811E-4</v>
      </c>
      <c r="L69" s="2">
        <v>0.88676087999999997</v>
      </c>
      <c r="M69">
        <v>3.10642E-2</v>
      </c>
      <c r="N69" s="6">
        <f t="shared" si="35"/>
        <v>310.642</v>
      </c>
      <c r="O69">
        <f t="shared" si="36"/>
        <v>310.51547494725253</v>
      </c>
      <c r="P69">
        <f t="shared" si="37"/>
        <v>1.6008588972749489E-2</v>
      </c>
      <c r="Q69" s="20">
        <f t="shared" si="38"/>
        <v>1.658947746181747E-7</v>
      </c>
      <c r="R69">
        <f t="shared" si="28"/>
        <v>-4.3413046808711128E-3</v>
      </c>
      <c r="S69">
        <f t="shared" si="39"/>
        <v>1.2535497617071863E-3</v>
      </c>
    </row>
    <row r="70" spans="3:28" x14ac:dyDescent="0.25">
      <c r="C70" s="2">
        <v>0.89574361000000002</v>
      </c>
      <c r="D70">
        <v>2.6310819999999999E-2</v>
      </c>
      <c r="E70" s="6">
        <f t="shared" si="30"/>
        <v>263.10820000000001</v>
      </c>
      <c r="F70">
        <f t="shared" si="31"/>
        <v>265.61339874463829</v>
      </c>
      <c r="G70">
        <f t="shared" si="32"/>
        <v>6.2760207501372047</v>
      </c>
      <c r="H70" s="20">
        <f t="shared" si="33"/>
        <v>9.0659976859057119E-5</v>
      </c>
      <c r="I70">
        <f t="shared" si="27"/>
        <v>2.0455938731342546E-3</v>
      </c>
      <c r="J70">
        <f t="shared" si="34"/>
        <v>5.8880119898792793E-4</v>
      </c>
      <c r="L70" s="2">
        <v>0.88785155999999998</v>
      </c>
      <c r="M70">
        <v>3.1429029999999997E-2</v>
      </c>
      <c r="N70" s="6">
        <f t="shared" si="35"/>
        <v>314.29029999999995</v>
      </c>
      <c r="O70">
        <f t="shared" si="36"/>
        <v>314.4895726273179</v>
      </c>
      <c r="P70">
        <f t="shared" si="37"/>
        <v>3.9709579998199712E-2</v>
      </c>
      <c r="Q70" s="20">
        <f t="shared" si="38"/>
        <v>4.0200674381509475E-7</v>
      </c>
      <c r="R70">
        <f t="shared" si="28"/>
        <v>-3.7430348883664847E-3</v>
      </c>
      <c r="S70">
        <f t="shared" si="39"/>
        <v>1.2370741485114621E-3</v>
      </c>
    </row>
    <row r="71" spans="3:28" x14ac:dyDescent="0.25">
      <c r="C71" s="2">
        <v>0.89720308000000004</v>
      </c>
      <c r="D71">
        <v>2.6621949999999998E-2</v>
      </c>
      <c r="E71" s="6">
        <f t="shared" si="30"/>
        <v>266.21949999999998</v>
      </c>
      <c r="F71">
        <f t="shared" si="31"/>
        <v>270.61595586567563</v>
      </c>
      <c r="G71">
        <f t="shared" si="32"/>
        <v>19.328824178833813</v>
      </c>
      <c r="H71" s="20">
        <f t="shared" si="33"/>
        <v>2.727254762012305E-4</v>
      </c>
      <c r="I71">
        <f t="shared" si="27"/>
        <v>2.4457933599993354E-3</v>
      </c>
      <c r="J71">
        <f t="shared" si="34"/>
        <v>5.8448654988184823E-4</v>
      </c>
      <c r="L71" s="2">
        <v>0.88896474000000003</v>
      </c>
      <c r="M71">
        <v>3.1868340000000002E-2</v>
      </c>
      <c r="N71" s="6">
        <f t="shared" si="35"/>
        <v>318.68340000000001</v>
      </c>
      <c r="O71">
        <f t="shared" si="36"/>
        <v>318.80172975329407</v>
      </c>
      <c r="P71">
        <f t="shared" si="37"/>
        <v>1.4001930514633769E-2</v>
      </c>
      <c r="Q71" s="20">
        <f t="shared" si="38"/>
        <v>1.3786976463709635E-7</v>
      </c>
      <c r="R71">
        <f t="shared" si="28"/>
        <v>-3.1538639250816812E-3</v>
      </c>
      <c r="S71">
        <f t="shared" si="39"/>
        <v>1.2265547677700066E-3</v>
      </c>
    </row>
    <row r="72" spans="3:28" x14ac:dyDescent="0.25">
      <c r="C72" s="2">
        <v>0.89878811999999997</v>
      </c>
      <c r="D72">
        <v>2.694711E-2</v>
      </c>
      <c r="E72" s="6">
        <f t="shared" si="30"/>
        <v>269.47109999999998</v>
      </c>
      <c r="F72">
        <f t="shared" si="31"/>
        <v>276.73992050137201</v>
      </c>
      <c r="G72">
        <f t="shared" si="32"/>
        <v>52.835751481166383</v>
      </c>
      <c r="H72" s="20">
        <f t="shared" si="33"/>
        <v>7.2761810751684132E-4</v>
      </c>
      <c r="I72">
        <f t="shared" si="27"/>
        <v>2.8739649977810402E-3</v>
      </c>
      <c r="J72">
        <f t="shared" si="34"/>
        <v>5.7951631029785964E-4</v>
      </c>
      <c r="L72" s="2">
        <v>0.88992366000000001</v>
      </c>
      <c r="M72">
        <v>3.228901E-2</v>
      </c>
      <c r="N72" s="6">
        <f t="shared" si="35"/>
        <v>322.89010000000002</v>
      </c>
      <c r="O72">
        <f t="shared" si="36"/>
        <v>322.7448765453131</v>
      </c>
      <c r="P72">
        <f t="shared" si="37"/>
        <v>2.1089851791202034E-2</v>
      </c>
      <c r="Q72" s="20">
        <f t="shared" si="38"/>
        <v>2.0228518116104045E-7</v>
      </c>
      <c r="R72">
        <f t="shared" si="28"/>
        <v>-2.6625746606478221E-3</v>
      </c>
      <c r="S72">
        <f t="shared" si="39"/>
        <v>1.221613270290432E-3</v>
      </c>
    </row>
    <row r="73" spans="3:28" x14ac:dyDescent="0.25">
      <c r="C73" s="2">
        <v>0.90000948999999997</v>
      </c>
      <c r="D73">
        <v>2.7281260000000002E-2</v>
      </c>
      <c r="E73" s="6">
        <f t="shared" si="30"/>
        <v>272.81260000000003</v>
      </c>
      <c r="F73">
        <f t="shared" si="31"/>
        <v>282.06252735559605</v>
      </c>
      <c r="G73">
        <f t="shared" si="32"/>
        <v>85.561156083803482</v>
      </c>
      <c r="H73" s="20">
        <f t="shared" si="33"/>
        <v>1.1496027522794434E-3</v>
      </c>
      <c r="I73">
        <f t="shared" si="27"/>
        <v>3.1995331504262388E-3</v>
      </c>
      <c r="J73">
        <f t="shared" si="34"/>
        <v>5.7992956805748188E-4</v>
      </c>
      <c r="L73" s="2">
        <v>0.89062472999999998</v>
      </c>
      <c r="M73">
        <v>3.2682969999999999E-2</v>
      </c>
      <c r="N73" s="6">
        <f t="shared" si="35"/>
        <v>326.8297</v>
      </c>
      <c r="O73">
        <f t="shared" si="36"/>
        <v>325.77401456144332</v>
      </c>
      <c r="P73">
        <f t="shared" si="37"/>
        <v>1.1144717451806085</v>
      </c>
      <c r="Q73" s="20">
        <f t="shared" si="38"/>
        <v>1.0433404179414834E-5</v>
      </c>
      <c r="R73">
        <f t="shared" si="28"/>
        <v>-2.3123825989000068E-3</v>
      </c>
      <c r="S73">
        <f t="shared" si="39"/>
        <v>1.2246747035213374E-3</v>
      </c>
    </row>
    <row r="74" spans="3:28" x14ac:dyDescent="0.25">
      <c r="L74" s="2">
        <v>0.89133220000000002</v>
      </c>
      <c r="M74">
        <v>3.3067550000000001E-2</v>
      </c>
      <c r="N74" s="6">
        <f t="shared" si="35"/>
        <v>330.6755</v>
      </c>
      <c r="O74">
        <f t="shared" si="36"/>
        <v>328.96636826814654</v>
      </c>
      <c r="P74">
        <f t="shared" si="37"/>
        <v>2.9211312768284099</v>
      </c>
      <c r="Q74" s="20">
        <f t="shared" si="38"/>
        <v>2.6714499190282337E-5</v>
      </c>
      <c r="R74">
        <f t="shared" si="28"/>
        <v>-1.9663496537548394E-3</v>
      </c>
      <c r="S74">
        <f t="shared" si="39"/>
        <v>1.2273741249493636E-3</v>
      </c>
    </row>
    <row r="75" spans="3:28" x14ac:dyDescent="0.25">
      <c r="L75" s="2">
        <v>0.89203021000000005</v>
      </c>
      <c r="M75">
        <v>3.3434110000000003E-2</v>
      </c>
      <c r="N75" s="6">
        <f t="shared" si="35"/>
        <v>334.34110000000004</v>
      </c>
      <c r="O75">
        <f t="shared" si="36"/>
        <v>332.25961531877743</v>
      </c>
      <c r="P75">
        <f t="shared" si="37"/>
        <v>4.3325784781643701</v>
      </c>
      <c r="Q75" s="20">
        <f t="shared" si="38"/>
        <v>3.8758494922149559E-5</v>
      </c>
      <c r="R75">
        <f t="shared" si="28"/>
        <v>-1.631910149319845E-3</v>
      </c>
      <c r="S75">
        <f t="shared" si="39"/>
        <v>1.2296257691125059E-3</v>
      </c>
    </row>
    <row r="76" spans="3:28" x14ac:dyDescent="0.25">
      <c r="L76" s="2">
        <v>0.89290844000000003</v>
      </c>
      <c r="M76">
        <v>3.3840799999999997E-2</v>
      </c>
      <c r="N76" s="6">
        <f t="shared" si="35"/>
        <v>338.40799999999996</v>
      </c>
      <c r="O76">
        <f t="shared" si="36"/>
        <v>336.6231358885093</v>
      </c>
      <c r="P76">
        <f t="shared" si="37"/>
        <v>3.1857398964873527</v>
      </c>
      <c r="Q76" s="20">
        <f t="shared" si="38"/>
        <v>2.7818202993826274E-5</v>
      </c>
      <c r="R76">
        <f t="shared" si="28"/>
        <v>-1.2205639655218821E-3</v>
      </c>
      <c r="S76">
        <f t="shared" si="39"/>
        <v>1.2292992431227963E-3</v>
      </c>
    </row>
    <row r="77" spans="3:28" x14ac:dyDescent="0.25">
      <c r="L77" s="2">
        <v>0.89398739000000005</v>
      </c>
      <c r="M77">
        <v>3.4262670000000002E-2</v>
      </c>
      <c r="N77" s="6">
        <f t="shared" si="35"/>
        <v>342.62670000000003</v>
      </c>
      <c r="O77">
        <f t="shared" si="36"/>
        <v>342.35484627756136</v>
      </c>
      <c r="P77">
        <f t="shared" si="37"/>
        <v>7.3904446403757998E-2</v>
      </c>
      <c r="Q77" s="20">
        <f t="shared" si="38"/>
        <v>6.2954700391507606E-7</v>
      </c>
      <c r="R77">
        <f t="shared" si="28"/>
        <v>-7.2898320497076334E-4</v>
      </c>
      <c r="S77">
        <f t="shared" si="39"/>
        <v>1.2244157940169409E-3</v>
      </c>
    </row>
    <row r="78" spans="3:28" x14ac:dyDescent="0.25">
      <c r="L78" s="2">
        <v>0.89480915999999999</v>
      </c>
      <c r="M78">
        <v>3.4694389999999999E-2</v>
      </c>
      <c r="N78" s="6">
        <f t="shared" si="35"/>
        <v>346.94389999999999</v>
      </c>
      <c r="O78">
        <f t="shared" si="36"/>
        <v>347.02630731414177</v>
      </c>
      <c r="P78">
        <f t="shared" si="37"/>
        <v>6.7909654240636309E-3</v>
      </c>
      <c r="Q78" s="20">
        <f t="shared" si="38"/>
        <v>5.6417392116872442E-8</v>
      </c>
      <c r="R78">
        <f t="shared" si="28"/>
        <v>-3.6432832976285995E-4</v>
      </c>
      <c r="S78">
        <f t="shared" si="39"/>
        <v>1.2291137309256503E-3</v>
      </c>
    </row>
    <row r="79" spans="3:28" x14ac:dyDescent="0.25">
      <c r="L79" s="2">
        <v>0.89526554000000003</v>
      </c>
      <c r="M79">
        <v>3.5127249999999999E-2</v>
      </c>
      <c r="N79" s="6">
        <f t="shared" si="35"/>
        <v>351.27249999999998</v>
      </c>
      <c r="O79">
        <f t="shared" si="36"/>
        <v>349.74643536302517</v>
      </c>
      <c r="P79">
        <f t="shared" si="37"/>
        <v>2.328873276225055</v>
      </c>
      <c r="Q79" s="20">
        <f t="shared" si="38"/>
        <v>1.8873722015894389E-5</v>
      </c>
      <c r="R79">
        <f t="shared" si="28"/>
        <v>-1.6532738682529038E-4</v>
      </c>
      <c r="S79">
        <f t="shared" si="39"/>
        <v>1.2455660186050516E-3</v>
      </c>
    </row>
    <row r="80" spans="3:28" x14ac:dyDescent="0.25">
      <c r="L80" s="2">
        <v>0.89576391</v>
      </c>
      <c r="M80">
        <v>3.5559550000000002E-2</v>
      </c>
      <c r="N80" s="6">
        <f t="shared" si="35"/>
        <v>355.59550000000002</v>
      </c>
      <c r="O80">
        <f t="shared" si="36"/>
        <v>352.82745815850728</v>
      </c>
      <c r="P80">
        <f t="shared" si="37"/>
        <v>7.6620556362544727</v>
      </c>
      <c r="Q80" s="20">
        <f t="shared" si="38"/>
        <v>6.059444170057684E-5</v>
      </c>
      <c r="R80">
        <f t="shared" si="28"/>
        <v>4.9188489614365033E-5</v>
      </c>
      <c r="S80">
        <f t="shared" si="39"/>
        <v>1.2609857745982779E-3</v>
      </c>
    </row>
    <row r="81" spans="12:19" x14ac:dyDescent="0.25">
      <c r="L81" s="2">
        <v>0.89642633999999999</v>
      </c>
      <c r="M81">
        <v>3.5967550000000001E-2</v>
      </c>
      <c r="N81" s="6">
        <f t="shared" si="35"/>
        <v>359.6755</v>
      </c>
      <c r="O81">
        <f t="shared" si="36"/>
        <v>357.11472680102673</v>
      </c>
      <c r="P81">
        <f t="shared" si="37"/>
        <v>6.5575593765797722</v>
      </c>
      <c r="Q81" s="20">
        <f t="shared" si="38"/>
        <v>5.0689793227017228E-5</v>
      </c>
      <c r="R81">
        <f t="shared" si="28"/>
        <v>3.2990518624450779E-4</v>
      </c>
      <c r="S81">
        <f t="shared" si="39"/>
        <v>1.2700417278713935E-3</v>
      </c>
    </row>
    <row r="82" spans="12:19" x14ac:dyDescent="0.25">
      <c r="L82" s="2">
        <v>0.89699843999999995</v>
      </c>
      <c r="M82">
        <v>3.6376659999999998E-2</v>
      </c>
      <c r="N82" s="6">
        <f t="shared" si="35"/>
        <v>363.76659999999998</v>
      </c>
      <c r="O82">
        <f t="shared" si="36"/>
        <v>361.00816427313453</v>
      </c>
      <c r="P82">
        <f t="shared" si="37"/>
        <v>7.6089676592477629</v>
      </c>
      <c r="Q82" s="20">
        <f t="shared" si="38"/>
        <v>5.7501622135310815E-5</v>
      </c>
      <c r="R82">
        <f t="shared" si="28"/>
        <v>5.6837905811270642E-4</v>
      </c>
      <c r="S82">
        <f t="shared" si="39"/>
        <v>1.2822329840131285E-3</v>
      </c>
    </row>
    <row r="83" spans="12:19" x14ac:dyDescent="0.25">
      <c r="L83" s="2">
        <v>0.89760065</v>
      </c>
      <c r="M83">
        <v>3.6793260000000001E-2</v>
      </c>
      <c r="N83" s="6">
        <f t="shared" si="35"/>
        <v>367.93260000000004</v>
      </c>
      <c r="O83">
        <f t="shared" si="36"/>
        <v>365.31473360505402</v>
      </c>
      <c r="P83">
        <f t="shared" si="37"/>
        <v>6.8532244617876721</v>
      </c>
      <c r="Q83" s="20">
        <f t="shared" si="38"/>
        <v>5.06242284790109E-5</v>
      </c>
      <c r="R83">
        <f t="shared" si="28"/>
        <v>8.1552732526447846E-4</v>
      </c>
      <c r="S83">
        <f t="shared" si="39"/>
        <v>1.294397248414732E-3</v>
      </c>
    </row>
  </sheetData>
  <phoneticPr fontId="1" type="noConversion"/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7E893-3CFD-9242-82D3-DD381E86800B}">
  <dimension ref="A1:AP114"/>
  <sheetViews>
    <sheetView topLeftCell="J1" workbookViewId="0">
      <selection activeCell="X24" sqref="X24"/>
    </sheetView>
  </sheetViews>
  <sheetFormatPr baseColWidth="10" defaultRowHeight="15.75" x14ac:dyDescent="0.25"/>
  <cols>
    <col min="3" max="3" width="10.875" style="2"/>
    <col min="6" max="7" width="17" customWidth="1"/>
    <col min="8" max="8" width="6.375" customWidth="1"/>
    <col min="9" max="9" width="10.875" style="2"/>
    <col min="12" max="13" width="17" customWidth="1"/>
    <col min="14" max="14" width="5.625" customWidth="1"/>
    <col min="15" max="15" width="10.875" style="2"/>
    <col min="18" max="19" width="17" customWidth="1"/>
  </cols>
  <sheetData>
    <row r="1" spans="1:42" x14ac:dyDescent="0.25">
      <c r="A1" t="s">
        <v>11</v>
      </c>
      <c r="C1" t="s">
        <v>8</v>
      </c>
      <c r="D1">
        <v>0.2</v>
      </c>
      <c r="E1">
        <v>0.3</v>
      </c>
      <c r="F1">
        <f>_xlfn.XLOOKUP(D3+20,D3:D150,C3:C150,,-1,1)-W9</f>
        <v>0.7214635819058357</v>
      </c>
      <c r="I1" t="s">
        <v>1</v>
      </c>
      <c r="J1">
        <v>0.3</v>
      </c>
      <c r="K1">
        <v>0.3</v>
      </c>
      <c r="L1">
        <f>_xlfn.XLOOKUP(J3+20,J3:J150,I3:I150,,-1,1)-W10</f>
        <v>0.72113542677333353</v>
      </c>
      <c r="O1" t="s">
        <v>2</v>
      </c>
      <c r="P1">
        <v>0.4</v>
      </c>
      <c r="Q1">
        <v>0.3</v>
      </c>
      <c r="R1">
        <f>_xlfn.XLOOKUP(P3+20,P3:P150,O3:O150,,-1,1)-W11</f>
        <v>0.68774281992673447</v>
      </c>
      <c r="V1" t="s">
        <v>41</v>
      </c>
    </row>
    <row r="2" spans="1:42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V2" t="s">
        <v>32</v>
      </c>
      <c r="AI2" t="s">
        <v>69</v>
      </c>
      <c r="AJ2" s="11" t="s">
        <v>68</v>
      </c>
      <c r="AK2" s="12">
        <v>8.83</v>
      </c>
    </row>
    <row r="3" spans="1:42" x14ac:dyDescent="0.25">
      <c r="C3" s="2">
        <v>0.54968189999999995</v>
      </c>
      <c r="D3">
        <v>215.244314</v>
      </c>
      <c r="E3">
        <f>IF(C3&lt;F$1,$W$6+D$1^2*$W$5/((-$W$7*(C3/E$1-1)^$W$8+1)),$W$6+20*10^4*(C3-F$1)^4+D$1^2*$W$5/((-$W$7*(C3/E$1-1)^$W$8+1)))</f>
        <v>215.39906636209651</v>
      </c>
      <c r="F3">
        <f>(E3-D3)^2</f>
        <v>2.3948293574446975E-2</v>
      </c>
      <c r="G3" s="20">
        <f>((E3-D3)/D3)^2</f>
        <v>5.1690555321728852E-7</v>
      </c>
      <c r="I3" s="2">
        <v>0.52728512000000005</v>
      </c>
      <c r="J3">
        <v>235.882552</v>
      </c>
      <c r="K3">
        <f>IF(I3&lt;L$1,$W$6+J$1^2*$W$5/((-$W$7*(I3/K$1-1)^$W$8+1)),$W$6+20*10^4*(I3-L$1)^4+J$1^2*$W$5/((-$W$7*(I3/K$1-1)^$W$8+1)))</f>
        <v>235.83579819445237</v>
      </c>
      <c r="L3">
        <f>(K3-J3)^2</f>
        <v>2.1859183331863642E-3</v>
      </c>
      <c r="M3" s="20">
        <f>((K3-J3)/J3)^2</f>
        <v>3.9286405685905601E-8</v>
      </c>
      <c r="O3" s="2">
        <v>0.50024634000000001</v>
      </c>
      <c r="P3">
        <v>264.47744899999998</v>
      </c>
      <c r="Q3">
        <f>IF(O3&lt;R$1,$W$6+P$1^2*$W$5/((-$W$7*(O3/Q$1-1)^$W$8+1)),$W$6+20*10^4*(O3-R$1)^4+P$1^2*$W$5/((-$W$7*(O3/Q$1-1)^$W$8+1)))</f>
        <v>264.44152857481095</v>
      </c>
      <c r="R3">
        <f>(Q3-P3)^2</f>
        <v>1.2902769457609356E-3</v>
      </c>
      <c r="S3" s="20">
        <f>((Q3-P3)/P3)^2</f>
        <v>1.8446146051395523E-8</v>
      </c>
      <c r="V3" t="s">
        <v>33</v>
      </c>
      <c r="AI3" t="s">
        <v>70</v>
      </c>
      <c r="AJ3" s="11" t="s">
        <v>77</v>
      </c>
      <c r="AK3" s="12">
        <v>28.35</v>
      </c>
    </row>
    <row r="4" spans="1:42" x14ac:dyDescent="0.25">
      <c r="C4" s="2">
        <v>0.55305556</v>
      </c>
      <c r="D4">
        <v>215.199726</v>
      </c>
      <c r="E4">
        <f t="shared" ref="E4:E67" si="0">IF(C4&lt;F$1,$W$6+D$1^2*$W$5/((-$W$7*(C4/E$1-1)^$W$8+1)),$W$6+20*10^4*(C4-F$1)^4+D$1^2*$W$5/((-$W$7*(C4/E$1-1)^$W$8+1)))</f>
        <v>215.40111637457923</v>
      </c>
      <c r="F4">
        <f t="shared" ref="F4:F67" si="1">(E4-D4)^2</f>
        <v>4.0558082973163927E-2</v>
      </c>
      <c r="G4" s="20">
        <f t="shared" ref="G4:G67" si="2">((E4-D4)/D4)^2</f>
        <v>8.7577791933063666E-7</v>
      </c>
      <c r="I4" s="2">
        <v>0.53065872000000003</v>
      </c>
      <c r="J4">
        <v>235.869812</v>
      </c>
      <c r="K4">
        <f t="shared" ref="K4:K67" si="3">IF(I4&lt;L$1,$W$6+J$1^2*$W$5/((-$W$7*(I4/K$1-1)^$W$8+1)),$W$6+20*10^4*(I4-L$1)^4+J$1^2*$W$5/((-$W$7*(I4/K$1-1)^$W$8+1)))</f>
        <v>235.83796641638142</v>
      </c>
      <c r="L4">
        <f t="shared" ref="L4:L67" si="4">(K4-J4)^2</f>
        <v>1.0141411960077325E-3</v>
      </c>
      <c r="M4" s="20">
        <f t="shared" ref="M4:M67" si="5">((K4-J4)/J4)^2</f>
        <v>1.8228616282714379E-8</v>
      </c>
      <c r="O4" s="2">
        <v>0.50331678000000002</v>
      </c>
      <c r="P4">
        <v>264.52766100000002</v>
      </c>
      <c r="Q4">
        <f t="shared" ref="Q4:Q67" si="6">IF(O4&lt;R$1,$W$6+P$1^2*$W$5/((-$W$7*(O4/Q$1-1)^$W$8+1)),$W$6+20*10^4*(O4-R$1)^4+P$1^2*$W$5/((-$W$7*(O4/Q$1-1)^$W$8+1)))</f>
        <v>264.44279158036852</v>
      </c>
      <c r="R4">
        <f t="shared" ref="R4:R67" si="7">(Q4-P4)^2</f>
        <v>7.2028183885880278E-3</v>
      </c>
      <c r="S4" s="20">
        <f t="shared" ref="S4:S67" si="8">((Q4-P4)/P4)^2</f>
        <v>1.0293433922427634E-7</v>
      </c>
      <c r="V4" t="s">
        <v>34</v>
      </c>
      <c r="AI4" t="s">
        <v>71</v>
      </c>
      <c r="AJ4" s="11" t="s">
        <v>72</v>
      </c>
      <c r="AK4" s="12">
        <v>0.26600000000000001</v>
      </c>
    </row>
    <row r="5" spans="1:42" x14ac:dyDescent="0.25">
      <c r="C5" s="2">
        <v>0.55642913000000005</v>
      </c>
      <c r="D5">
        <v>215.199726</v>
      </c>
      <c r="E5">
        <f t="shared" si="0"/>
        <v>215.40339997582441</v>
      </c>
      <c r="F5">
        <f t="shared" si="1"/>
        <v>4.1483088428124495E-2</v>
      </c>
      <c r="G5" s="20">
        <f t="shared" si="2"/>
        <v>8.9575172709790417E-7</v>
      </c>
      <c r="I5" s="2">
        <v>0.53403215999999998</v>
      </c>
      <c r="J5">
        <v>235.93276399999999</v>
      </c>
      <c r="K5">
        <f t="shared" si="3"/>
        <v>235.84040667523897</v>
      </c>
      <c r="L5">
        <f t="shared" si="4"/>
        <v>8.5298754370134386E-3</v>
      </c>
      <c r="M5" s="20">
        <f t="shared" si="5"/>
        <v>1.5323789516206229E-7</v>
      </c>
      <c r="O5" s="2">
        <v>0.50638731999999997</v>
      </c>
      <c r="P5">
        <v>264.52766100000002</v>
      </c>
      <c r="Q5">
        <f t="shared" si="6"/>
        <v>264.444218522195</v>
      </c>
      <c r="R5">
        <f t="shared" si="7"/>
        <v>6.9626471022415908E-3</v>
      </c>
      <c r="S5" s="20">
        <f t="shared" si="8"/>
        <v>9.9502089328890431E-8</v>
      </c>
      <c r="V5" t="s">
        <v>35</v>
      </c>
      <c r="W5">
        <v>408.74785324471424</v>
      </c>
      <c r="AI5" t="s">
        <v>73</v>
      </c>
      <c r="AJ5" s="11" t="s">
        <v>78</v>
      </c>
      <c r="AK5" s="12">
        <v>3.73</v>
      </c>
    </row>
    <row r="6" spans="1:42" x14ac:dyDescent="0.25">
      <c r="C6" s="2">
        <v>0.55980278999999999</v>
      </c>
      <c r="D6">
        <v>215.155137</v>
      </c>
      <c r="E6">
        <f t="shared" si="0"/>
        <v>215.40594039361301</v>
      </c>
      <c r="F6">
        <f t="shared" si="1"/>
        <v>6.2902342247803347E-2</v>
      </c>
      <c r="G6" s="20">
        <f t="shared" si="2"/>
        <v>1.3588245287423603E-6</v>
      </c>
      <c r="I6" s="2">
        <v>0.53740584000000002</v>
      </c>
      <c r="J6">
        <v>235.88180600000001</v>
      </c>
      <c r="K6">
        <f t="shared" si="3"/>
        <v>235.84314880292681</v>
      </c>
      <c r="L6">
        <f t="shared" si="4"/>
        <v>1.4943788855567145E-3</v>
      </c>
      <c r="M6" s="20">
        <f t="shared" si="5"/>
        <v>2.6857886500400524E-8</v>
      </c>
      <c r="O6" s="2">
        <v>0.50945786000000004</v>
      </c>
      <c r="P6">
        <v>264.52766100000002</v>
      </c>
      <c r="Q6">
        <f t="shared" si="6"/>
        <v>264.44582771617019</v>
      </c>
      <c r="R6">
        <f t="shared" si="7"/>
        <v>6.6966863423747365E-3</v>
      </c>
      <c r="S6" s="20">
        <f t="shared" si="8"/>
        <v>9.5701286143312995E-8</v>
      </c>
      <c r="V6" t="s">
        <v>61</v>
      </c>
      <c r="W6">
        <v>199.03334637488214</v>
      </c>
      <c r="AI6" t="s">
        <v>76</v>
      </c>
      <c r="AJ6" s="11" t="s">
        <v>79</v>
      </c>
      <c r="AK6" s="12">
        <v>25</v>
      </c>
    </row>
    <row r="7" spans="1:42" x14ac:dyDescent="0.25">
      <c r="C7" s="2">
        <v>0.56287332000000001</v>
      </c>
      <c r="D7">
        <v>215.16076100000001</v>
      </c>
      <c r="E7">
        <f t="shared" si="0"/>
        <v>215.40849683591591</v>
      </c>
      <c r="F7">
        <f t="shared" si="1"/>
        <v>6.1373044396951758E-2</v>
      </c>
      <c r="G7" s="20">
        <f t="shared" si="2"/>
        <v>1.3257191312846163E-6</v>
      </c>
      <c r="I7" s="2">
        <v>0.54077971000000002</v>
      </c>
      <c r="J7">
        <v>235.72967600000001</v>
      </c>
      <c r="K7">
        <f t="shared" si="3"/>
        <v>235.84622507927745</v>
      </c>
      <c r="L7">
        <f t="shared" si="4"/>
        <v>1.3583687880417484E-2</v>
      </c>
      <c r="M7" s="20">
        <f t="shared" si="5"/>
        <v>2.4444951246583532E-7</v>
      </c>
      <c r="O7" s="2">
        <v>0.5125284</v>
      </c>
      <c r="P7">
        <v>264.52766100000002</v>
      </c>
      <c r="Q7">
        <f t="shared" si="6"/>
        <v>264.4476392576741</v>
      </c>
      <c r="R7">
        <f t="shared" si="7"/>
        <v>6.4034792448768195E-3</v>
      </c>
      <c r="S7" s="20">
        <f t="shared" si="8"/>
        <v>9.1511109852788394E-8</v>
      </c>
      <c r="V7" t="s">
        <v>40</v>
      </c>
      <c r="W7">
        <v>5.1125160943396144E-3</v>
      </c>
      <c r="AP7" t="s">
        <v>87</v>
      </c>
    </row>
    <row r="8" spans="1:42" x14ac:dyDescent="0.25">
      <c r="C8" s="2">
        <v>0.56594390000000006</v>
      </c>
      <c r="D8">
        <v>215.141651</v>
      </c>
      <c r="E8">
        <f t="shared" si="0"/>
        <v>215.41130716072843</v>
      </c>
      <c r="F8">
        <f t="shared" si="1"/>
        <v>7.2714445018797355E-2</v>
      </c>
      <c r="G8" s="20">
        <f t="shared" si="2"/>
        <v>1.5709837746944519E-6</v>
      </c>
      <c r="I8" s="2">
        <v>0.54385024999999998</v>
      </c>
      <c r="J8">
        <v>235.72967600000001</v>
      </c>
      <c r="K8">
        <f t="shared" si="3"/>
        <v>235.84934471197863</v>
      </c>
      <c r="L8">
        <f t="shared" si="4"/>
        <v>1.4320600626621684E-2</v>
      </c>
      <c r="M8" s="20">
        <f t="shared" si="5"/>
        <v>2.5771085674327324E-7</v>
      </c>
      <c r="O8" s="2">
        <v>0.51559885000000005</v>
      </c>
      <c r="P8">
        <v>264.57225</v>
      </c>
      <c r="Q8">
        <f t="shared" si="6"/>
        <v>264.44967505636635</v>
      </c>
      <c r="R8">
        <f t="shared" si="7"/>
        <v>1.5024616806792818E-2</v>
      </c>
      <c r="S8" s="20">
        <f t="shared" si="8"/>
        <v>2.1464205764336487E-7</v>
      </c>
      <c r="V8" t="s">
        <v>62</v>
      </c>
      <c r="W8">
        <v>9.077055979584717</v>
      </c>
    </row>
    <row r="9" spans="1:42" x14ac:dyDescent="0.25">
      <c r="C9" s="2">
        <v>0.56901444000000001</v>
      </c>
      <c r="D9">
        <v>215.141651</v>
      </c>
      <c r="E9">
        <f t="shared" si="0"/>
        <v>215.41439322811095</v>
      </c>
      <c r="F9">
        <f t="shared" si="1"/>
        <v>7.4388322994929215E-2</v>
      </c>
      <c r="G9" s="20">
        <f t="shared" si="2"/>
        <v>1.6071476365054269E-6</v>
      </c>
      <c r="I9" s="2">
        <v>0.54692079000000005</v>
      </c>
      <c r="J9">
        <v>235.72967600000001</v>
      </c>
      <c r="K9">
        <f t="shared" si="3"/>
        <v>235.85279891312246</v>
      </c>
      <c r="L9">
        <f t="shared" si="4"/>
        <v>1.5159251735756852E-2</v>
      </c>
      <c r="M9" s="20">
        <f t="shared" si="5"/>
        <v>2.7280306561628239E-7</v>
      </c>
      <c r="O9" s="2">
        <v>0.51866933999999998</v>
      </c>
      <c r="P9">
        <v>264.59772900000002</v>
      </c>
      <c r="Q9">
        <f t="shared" si="6"/>
        <v>264.45195918722385</v>
      </c>
      <c r="R9">
        <f t="shared" si="7"/>
        <v>2.1248838316798479E-2</v>
      </c>
      <c r="S9" s="20">
        <f t="shared" si="8"/>
        <v>3.0350298528344E-7</v>
      </c>
      <c r="U9">
        <v>0.2</v>
      </c>
      <c r="V9" t="s">
        <v>63</v>
      </c>
      <c r="W9">
        <v>7.3670648094164334E-2</v>
      </c>
    </row>
    <row r="10" spans="1:42" x14ac:dyDescent="0.25">
      <c r="C10" s="2">
        <v>0.57208497999999997</v>
      </c>
      <c r="D10">
        <v>215.141651</v>
      </c>
      <c r="E10">
        <f t="shared" si="0"/>
        <v>215.4177786493982</v>
      </c>
      <c r="F10">
        <f t="shared" si="1"/>
        <v>7.6246478762178146E-2</v>
      </c>
      <c r="G10" s="20">
        <f t="shared" si="2"/>
        <v>1.647292790063958E-6</v>
      </c>
      <c r="I10" s="2">
        <v>0.54999133</v>
      </c>
      <c r="J10">
        <v>235.72967600000001</v>
      </c>
      <c r="K10">
        <f t="shared" si="3"/>
        <v>235.85661880346598</v>
      </c>
      <c r="L10">
        <f t="shared" si="4"/>
        <v>1.6114475351798725E-2</v>
      </c>
      <c r="M10" s="20">
        <f t="shared" si="5"/>
        <v>2.8999309157189283E-7</v>
      </c>
      <c r="O10" s="2">
        <v>0.52173988000000004</v>
      </c>
      <c r="P10">
        <v>264.59772900000002</v>
      </c>
      <c r="Q10">
        <f t="shared" si="6"/>
        <v>264.45451784068604</v>
      </c>
      <c r="R10">
        <f t="shared" si="7"/>
        <v>2.0509436152053584E-2</v>
      </c>
      <c r="S10" s="20">
        <f t="shared" si="8"/>
        <v>2.9294190137949293E-7</v>
      </c>
      <c r="U10">
        <v>0.3</v>
      </c>
      <c r="V10" t="s">
        <v>63</v>
      </c>
      <c r="W10">
        <v>5.6756653226666495E-2</v>
      </c>
      <c r="AI10" t="s">
        <v>74</v>
      </c>
    </row>
    <row r="11" spans="1:42" x14ac:dyDescent="0.25">
      <c r="C11" s="2">
        <v>0.57515552000000003</v>
      </c>
      <c r="D11">
        <v>215.141651</v>
      </c>
      <c r="E11">
        <f t="shared" si="0"/>
        <v>215.42148874233069</v>
      </c>
      <c r="F11">
        <f t="shared" si="1"/>
        <v>7.8309162032742574E-2</v>
      </c>
      <c r="G11" s="20">
        <f t="shared" si="2"/>
        <v>1.6918567271132296E-6</v>
      </c>
      <c r="I11" s="2">
        <v>0.55306186999999996</v>
      </c>
      <c r="J11">
        <v>235.72967600000001</v>
      </c>
      <c r="K11">
        <f t="shared" si="3"/>
        <v>235.86083797836099</v>
      </c>
      <c r="L11">
        <f t="shared" si="4"/>
        <v>1.7203464567565802E-2</v>
      </c>
      <c r="M11" s="20">
        <f t="shared" si="5"/>
        <v>3.0959033830034403E-7</v>
      </c>
      <c r="O11" s="2">
        <v>0.52481042</v>
      </c>
      <c r="P11">
        <v>264.59772900000002</v>
      </c>
      <c r="Q11">
        <f t="shared" si="6"/>
        <v>264.45737949545048</v>
      </c>
      <c r="R11">
        <f t="shared" si="7"/>
        <v>1.9697983427299476E-2</v>
      </c>
      <c r="S11" s="20">
        <f t="shared" si="8"/>
        <v>2.8135169956669282E-7</v>
      </c>
      <c r="U11">
        <v>0.4</v>
      </c>
      <c r="V11" t="s">
        <v>63</v>
      </c>
      <c r="W11">
        <v>6.5321060073265505E-2</v>
      </c>
      <c r="AI11" t="s">
        <v>75</v>
      </c>
      <c r="AJ11">
        <f>1-2*(AK5/AK3)^2</f>
        <v>0.96537884655462547</v>
      </c>
      <c r="AL11" t="s">
        <v>81</v>
      </c>
      <c r="AM11">
        <f>-0.357+0.45*EXP(-0.0375*AK6)</f>
        <v>-0.18077746799544042</v>
      </c>
    </row>
    <row r="12" spans="1:42" x14ac:dyDescent="0.25">
      <c r="C12" s="2">
        <v>0.57822636000000005</v>
      </c>
      <c r="D12">
        <v>214.989521</v>
      </c>
      <c r="E12">
        <f t="shared" si="0"/>
        <v>215.42555109323305</v>
      </c>
      <c r="F12">
        <f t="shared" si="1"/>
        <v>0.19012224220482873</v>
      </c>
      <c r="G12" s="20">
        <f t="shared" si="2"/>
        <v>4.1133753704523373E-6</v>
      </c>
      <c r="I12" s="2">
        <v>0.55613241000000002</v>
      </c>
      <c r="J12">
        <v>235.72967600000001</v>
      </c>
      <c r="K12">
        <f t="shared" si="3"/>
        <v>235.86549267451971</v>
      </c>
      <c r="L12">
        <f t="shared" si="4"/>
        <v>1.84461690775908E-2</v>
      </c>
      <c r="M12" s="20">
        <f t="shared" si="5"/>
        <v>3.3195381678196015E-7</v>
      </c>
      <c r="O12" s="2">
        <v>0.52788095999999995</v>
      </c>
      <c r="P12">
        <v>264.59772900000002</v>
      </c>
      <c r="Q12">
        <f t="shared" si="6"/>
        <v>264.46057518054374</v>
      </c>
      <c r="R12">
        <f t="shared" si="7"/>
        <v>1.881117019144397E-2</v>
      </c>
      <c r="S12" s="20">
        <f t="shared" si="8"/>
        <v>2.6868510290581875E-7</v>
      </c>
      <c r="AI12" t="s">
        <v>80</v>
      </c>
      <c r="AJ12">
        <f>0.0524*AK4^4-0.15*AK4^3+0.1659*AK4^2-0.0706*AK4+0.0119</f>
        <v>2.2979919644864014E-3</v>
      </c>
      <c r="AL12" t="s">
        <v>82</v>
      </c>
      <c r="AM12">
        <f>0.0524*(AK4-AM11)^4-0.15*(AK4-AM11)^3+0.1659*(AK4-AM11)^2-0.0706*(AK4-AM11)+0.0119</f>
        <v>2.1834684596709411E-3</v>
      </c>
    </row>
    <row r="13" spans="1:42" x14ac:dyDescent="0.25">
      <c r="C13" s="2">
        <v>0.58129690000000001</v>
      </c>
      <c r="D13">
        <v>214.989521</v>
      </c>
      <c r="E13">
        <f t="shared" si="0"/>
        <v>215.42999405492984</v>
      </c>
      <c r="F13">
        <f t="shared" si="1"/>
        <v>0.19401651211922516</v>
      </c>
      <c r="G13" s="20">
        <f t="shared" si="2"/>
        <v>4.1976295522145864E-6</v>
      </c>
      <c r="I13" s="2">
        <v>0.55920294999999998</v>
      </c>
      <c r="J13">
        <v>235.72967600000001</v>
      </c>
      <c r="K13">
        <f t="shared" si="3"/>
        <v>235.87062194658074</v>
      </c>
      <c r="L13">
        <f t="shared" si="4"/>
        <v>1.9865759857537652E-2</v>
      </c>
      <c r="M13" s="20">
        <f t="shared" si="5"/>
        <v>3.5750050757123193E-7</v>
      </c>
      <c r="O13" s="2">
        <v>0.53095150000000002</v>
      </c>
      <c r="P13">
        <v>264.59772900000002</v>
      </c>
      <c r="Q13">
        <f t="shared" si="6"/>
        <v>264.46413862491431</v>
      </c>
      <c r="R13">
        <f t="shared" si="7"/>
        <v>1.7846388315538766E-2</v>
      </c>
      <c r="S13" s="20">
        <f t="shared" si="8"/>
        <v>2.549048587758091E-7</v>
      </c>
      <c r="AI13" t="s">
        <v>83</v>
      </c>
      <c r="AJ13">
        <f>1/(1+AJ12*AK2)</f>
        <v>0.98011227806998724</v>
      </c>
      <c r="AL13" t="s">
        <v>84</v>
      </c>
      <c r="AM13">
        <f>1/(1+AM12*AK2)</f>
        <v>0.98108466172429676</v>
      </c>
    </row>
    <row r="14" spans="1:42" x14ac:dyDescent="0.25">
      <c r="C14" s="2">
        <v>0.58436743999999996</v>
      </c>
      <c r="D14">
        <v>214.989521</v>
      </c>
      <c r="E14">
        <f t="shared" si="0"/>
        <v>215.43484925015585</v>
      </c>
      <c r="F14">
        <f t="shared" si="1"/>
        <v>0.19831725038687426</v>
      </c>
      <c r="G14" s="20">
        <f t="shared" si="2"/>
        <v>4.290677849245769E-6</v>
      </c>
      <c r="I14" s="2">
        <v>0.56227349000000004</v>
      </c>
      <c r="J14">
        <v>235.72967600000001</v>
      </c>
      <c r="K14">
        <f t="shared" si="3"/>
        <v>235.87626785406619</v>
      </c>
      <c r="L14">
        <f t="shared" si="4"/>
        <v>2.1489171678558235E-2</v>
      </c>
      <c r="M14" s="20">
        <f t="shared" si="5"/>
        <v>3.8671512378395059E-7</v>
      </c>
      <c r="O14" s="2">
        <v>0.53402203000000004</v>
      </c>
      <c r="P14">
        <v>264.59772900000002</v>
      </c>
      <c r="Q14">
        <f t="shared" si="6"/>
        <v>264.46810643968297</v>
      </c>
      <c r="R14">
        <f t="shared" si="7"/>
        <v>1.6802008143146113E-2</v>
      </c>
      <c r="S14" s="20">
        <f t="shared" si="8"/>
        <v>2.3998769034682167E-7</v>
      </c>
    </row>
    <row r="15" spans="1:42" x14ac:dyDescent="0.25">
      <c r="C15" s="2">
        <v>0.58743798000000003</v>
      </c>
      <c r="D15">
        <v>214.989521</v>
      </c>
      <c r="E15">
        <f t="shared" si="0"/>
        <v>215.44015015605305</v>
      </c>
      <c r="F15">
        <f t="shared" si="1"/>
        <v>0.20306663628508786</v>
      </c>
      <c r="G15" s="20">
        <f t="shared" si="2"/>
        <v>4.3934328281053101E-6</v>
      </c>
      <c r="I15" s="2">
        <v>0.56534403</v>
      </c>
      <c r="J15">
        <v>235.72967600000001</v>
      </c>
      <c r="K15">
        <f t="shared" si="3"/>
        <v>235.8824756593707</v>
      </c>
      <c r="L15">
        <f t="shared" si="4"/>
        <v>2.3347735903797656E-2</v>
      </c>
      <c r="M15" s="20">
        <f t="shared" si="5"/>
        <v>4.2016149878504174E-7</v>
      </c>
      <c r="O15" s="2">
        <v>0.53709256999999999</v>
      </c>
      <c r="P15">
        <v>264.59772900000002</v>
      </c>
      <c r="Q15">
        <f t="shared" si="6"/>
        <v>264.47251837876127</v>
      </c>
      <c r="R15">
        <f t="shared" si="7"/>
        <v>1.5677699670993778E-2</v>
      </c>
      <c r="S15" s="20">
        <f t="shared" si="8"/>
        <v>2.2392888409161418E-7</v>
      </c>
      <c r="U15">
        <v>0.2</v>
      </c>
      <c r="V15" t="s">
        <v>38</v>
      </c>
      <c r="X15">
        <f>SUM(F3:F150)</f>
        <v>113.07468670253375</v>
      </c>
      <c r="AI15" t="s">
        <v>85</v>
      </c>
      <c r="AJ15">
        <f>1/(W5*10^-4*PI()*AK2*AJ13*AJ11)</f>
        <v>0.93209532761062186</v>
      </c>
      <c r="AL15" t="s">
        <v>86</v>
      </c>
      <c r="AM15">
        <f>1/(W5*10^-4*PI()*AK2*AM13*AJ11)</f>
        <v>0.93117149881562888</v>
      </c>
    </row>
    <row r="16" spans="1:42" x14ac:dyDescent="0.25">
      <c r="C16" s="2">
        <v>0.59050855999999996</v>
      </c>
      <c r="D16">
        <v>214.97041200000001</v>
      </c>
      <c r="E16">
        <f t="shared" si="0"/>
        <v>215.44593270489895</v>
      </c>
      <c r="F16">
        <f t="shared" si="1"/>
        <v>0.22611994078758524</v>
      </c>
      <c r="G16" s="20">
        <f t="shared" si="2"/>
        <v>4.8930706383729251E-6</v>
      </c>
      <c r="I16" s="2">
        <v>0.56841456999999995</v>
      </c>
      <c r="J16">
        <v>235.72967600000001</v>
      </c>
      <c r="K16">
        <f t="shared" si="3"/>
        <v>235.88929403747954</v>
      </c>
      <c r="L16">
        <f t="shared" si="4"/>
        <v>2.5477917888817411E-2</v>
      </c>
      <c r="M16" s="20">
        <f t="shared" si="5"/>
        <v>4.5849585630898532E-7</v>
      </c>
      <c r="O16" s="2">
        <v>0.54016310999999995</v>
      </c>
      <c r="P16">
        <v>264.59772900000002</v>
      </c>
      <c r="Q16">
        <f t="shared" si="6"/>
        <v>264.47741748155102</v>
      </c>
      <c r="R16">
        <f t="shared" si="7"/>
        <v>1.4474861471504123E-2</v>
      </c>
      <c r="S16" s="20">
        <f t="shared" si="8"/>
        <v>2.0674841620366089E-7</v>
      </c>
      <c r="U16">
        <v>0.3</v>
      </c>
      <c r="V16" t="s">
        <v>38</v>
      </c>
      <c r="X16">
        <f>SUM(L3:L150)</f>
        <v>96.213026375918858</v>
      </c>
    </row>
    <row r="17" spans="3:42" x14ac:dyDescent="0.25">
      <c r="C17" s="2">
        <v>0.59357919999999997</v>
      </c>
      <c r="D17">
        <v>214.919453</v>
      </c>
      <c r="E17">
        <f t="shared" si="0"/>
        <v>215.45223534283002</v>
      </c>
      <c r="F17">
        <f t="shared" si="1"/>
        <v>0.28385702483144259</v>
      </c>
      <c r="G17" s="20">
        <f t="shared" si="2"/>
        <v>6.1453722275610244E-6</v>
      </c>
      <c r="I17" s="2">
        <v>0.57148511000000002</v>
      </c>
      <c r="J17">
        <v>235.72967600000001</v>
      </c>
      <c r="K17">
        <f t="shared" si="3"/>
        <v>235.89677529817396</v>
      </c>
      <c r="L17">
        <f t="shared" si="4"/>
        <v>2.7922175450227196E-2</v>
      </c>
      <c r="M17" s="20">
        <f t="shared" si="5"/>
        <v>5.0248225930112993E-7</v>
      </c>
      <c r="O17" s="2">
        <v>0.54323365000000001</v>
      </c>
      <c r="P17">
        <v>264.59772900000002</v>
      </c>
      <c r="Q17">
        <f t="shared" si="6"/>
        <v>264.48285035628129</v>
      </c>
      <c r="R17">
        <f t="shared" si="7"/>
        <v>1.3197102782653862E-2</v>
      </c>
      <c r="S17" s="20">
        <f t="shared" si="8"/>
        <v>1.8849783841883552E-7</v>
      </c>
      <c r="U17">
        <v>0.4</v>
      </c>
      <c r="V17" t="s">
        <v>38</v>
      </c>
      <c r="X17">
        <f>SUM(R3:R150)</f>
        <v>90.418341360068695</v>
      </c>
    </row>
    <row r="18" spans="3:42" x14ac:dyDescent="0.25">
      <c r="C18" s="2">
        <v>0.59664974000000004</v>
      </c>
      <c r="D18">
        <v>214.919453</v>
      </c>
      <c r="E18">
        <f t="shared" si="0"/>
        <v>215.45909880533756</v>
      </c>
      <c r="F18">
        <f t="shared" si="1"/>
        <v>0.29121759521842022</v>
      </c>
      <c r="G18" s="20">
        <f t="shared" si="2"/>
        <v>6.3047251442697102E-6</v>
      </c>
      <c r="I18" s="2">
        <v>0.57455564999999997</v>
      </c>
      <c r="J18">
        <v>235.72967600000001</v>
      </c>
      <c r="K18">
        <f t="shared" si="3"/>
        <v>235.90497562155352</v>
      </c>
      <c r="L18">
        <f t="shared" si="4"/>
        <v>3.0729957316802534E-2</v>
      </c>
      <c r="M18" s="20">
        <f t="shared" si="5"/>
        <v>5.5301057785769993E-7</v>
      </c>
      <c r="O18" s="2">
        <v>0.54630418999999997</v>
      </c>
      <c r="P18">
        <v>264.59772900000002</v>
      </c>
      <c r="Q18">
        <f t="shared" si="6"/>
        <v>264.4888674146606</v>
      </c>
      <c r="R18">
        <f t="shared" si="7"/>
        <v>1.1850844762610018E-2</v>
      </c>
      <c r="S18" s="20">
        <f t="shared" si="8"/>
        <v>1.6926886590027372E-7</v>
      </c>
      <c r="U18" t="s">
        <v>39</v>
      </c>
      <c r="V18" t="s">
        <v>38</v>
      </c>
      <c r="X18">
        <f>SUM(X15:X17)</f>
        <v>299.70605443852128</v>
      </c>
    </row>
    <row r="19" spans="3:42" x14ac:dyDescent="0.25">
      <c r="C19" s="2">
        <v>0.59972027999999999</v>
      </c>
      <c r="D19">
        <v>214.919453</v>
      </c>
      <c r="E19">
        <f t="shared" si="0"/>
        <v>215.46656722497391</v>
      </c>
      <c r="F19">
        <f t="shared" si="1"/>
        <v>0.2993339751688025</v>
      </c>
      <c r="G19" s="20">
        <f t="shared" si="2"/>
        <v>6.4804409855987411E-6</v>
      </c>
      <c r="I19" s="2">
        <v>0.57762619000000004</v>
      </c>
      <c r="J19">
        <v>235.72967600000001</v>
      </c>
      <c r="K19">
        <f t="shared" si="3"/>
        <v>235.91395530778181</v>
      </c>
      <c r="L19">
        <f t="shared" si="4"/>
        <v>3.3958863276536799E-2</v>
      </c>
      <c r="M19" s="20">
        <f t="shared" si="5"/>
        <v>6.1111736701566848E-7</v>
      </c>
      <c r="O19" s="2">
        <v>0.54937475999999996</v>
      </c>
      <c r="P19">
        <v>264.58499</v>
      </c>
      <c r="Q19">
        <f t="shared" si="6"/>
        <v>264.49552320166293</v>
      </c>
      <c r="R19">
        <f t="shared" si="7"/>
        <v>8.0043080046861195E-3</v>
      </c>
      <c r="S19" s="20">
        <f t="shared" si="8"/>
        <v>1.1433873581611071E-7</v>
      </c>
      <c r="V19" s="9" t="s">
        <v>50</v>
      </c>
      <c r="X19">
        <f>X18/3</f>
        <v>99.902018146173759</v>
      </c>
      <c r="AI19" t="s">
        <v>88</v>
      </c>
    </row>
    <row r="20" spans="3:42" x14ac:dyDescent="0.25">
      <c r="C20" s="2">
        <v>0.60279081999999995</v>
      </c>
      <c r="D20">
        <v>214.919453</v>
      </c>
      <c r="E20">
        <f t="shared" si="0"/>
        <v>215.47468758515976</v>
      </c>
      <c r="F20">
        <f t="shared" si="1"/>
        <v>0.30828544455752216</v>
      </c>
      <c r="G20" s="20">
        <f t="shared" si="2"/>
        <v>6.6742361238728982E-6</v>
      </c>
      <c r="I20" s="2">
        <v>0.58069672999999999</v>
      </c>
      <c r="J20">
        <v>235.72967600000001</v>
      </c>
      <c r="K20">
        <f t="shared" si="3"/>
        <v>235.92377904205094</v>
      </c>
      <c r="L20">
        <f t="shared" si="4"/>
        <v>3.7675990933423713E-2</v>
      </c>
      <c r="M20" s="20">
        <f t="shared" si="5"/>
        <v>6.7801010273651836E-7</v>
      </c>
      <c r="O20" s="2">
        <v>0.55244536</v>
      </c>
      <c r="P20">
        <v>264.55313999999998</v>
      </c>
      <c r="Q20">
        <f t="shared" si="6"/>
        <v>264.50287655703426</v>
      </c>
      <c r="R20">
        <f t="shared" si="7"/>
        <v>2.5264136987691076E-3</v>
      </c>
      <c r="S20" s="20">
        <f t="shared" si="8"/>
        <v>3.6097624784621352E-8</v>
      </c>
      <c r="AI20" t="s">
        <v>90</v>
      </c>
      <c r="AJ20">
        <f>1/(AJ13*AJ11)</f>
        <v>1.0568817337232614</v>
      </c>
      <c r="AL20" t="s">
        <v>91</v>
      </c>
      <c r="AM20">
        <f>1/(AM13*AJ11)</f>
        <v>1.0558342252232258</v>
      </c>
    </row>
    <row r="21" spans="3:42" x14ac:dyDescent="0.25">
      <c r="C21" s="2">
        <v>0.60586136999999995</v>
      </c>
      <c r="D21">
        <v>214.913083</v>
      </c>
      <c r="E21">
        <f t="shared" si="0"/>
        <v>215.48351014360301</v>
      </c>
      <c r="F21">
        <f t="shared" si="1"/>
        <v>0.32538712615909199</v>
      </c>
      <c r="G21" s="20">
        <f t="shared" si="2"/>
        <v>7.0448971575607153E-6</v>
      </c>
      <c r="I21" s="2">
        <v>0.58376726000000001</v>
      </c>
      <c r="J21">
        <v>235.72967600000001</v>
      </c>
      <c r="K21">
        <f t="shared" si="3"/>
        <v>235.93451613932262</v>
      </c>
      <c r="L21">
        <f t="shared" si="4"/>
        <v>4.1959482677707466E-2</v>
      </c>
      <c r="M21" s="20">
        <f t="shared" si="5"/>
        <v>7.550950208942091E-7</v>
      </c>
      <c r="O21" s="2">
        <v>0.55551594999999998</v>
      </c>
      <c r="P21">
        <v>264.52766100000002</v>
      </c>
      <c r="Q21">
        <f t="shared" si="6"/>
        <v>264.51099084828235</v>
      </c>
      <c r="R21">
        <f t="shared" si="7"/>
        <v>2.7789395829034153E-4</v>
      </c>
      <c r="S21" s="20">
        <f t="shared" si="8"/>
        <v>3.9713386382691148E-9</v>
      </c>
      <c r="AI21" t="s">
        <v>89</v>
      </c>
      <c r="AJ21">
        <f>(W5*10^-4*PI()*AK2-AJ20)/(W6*10^-4*PI()*AK2)</f>
        <v>0.13945346129168368</v>
      </c>
      <c r="AL21" t="s">
        <v>92</v>
      </c>
      <c r="AM21">
        <f>(W5*10^-4*PI()*AK2-AM20)/(W6*10^-4*PI()*AK2)</f>
        <v>0.14135069632087213</v>
      </c>
      <c r="AP21" t="s">
        <v>93</v>
      </c>
    </row>
    <row r="22" spans="3:42" x14ac:dyDescent="0.25">
      <c r="C22" s="2">
        <v>0.60893204000000001</v>
      </c>
      <c r="D22">
        <v>214.84938500000001</v>
      </c>
      <c r="E22">
        <f t="shared" si="0"/>
        <v>215.49308894811116</v>
      </c>
      <c r="F22">
        <f t="shared" si="1"/>
        <v>0.41435477281388544</v>
      </c>
      <c r="G22" s="20">
        <f t="shared" si="2"/>
        <v>8.9764396617002268E-6</v>
      </c>
      <c r="I22" s="2">
        <v>0.58683779999999997</v>
      </c>
      <c r="J22">
        <v>235.72967600000001</v>
      </c>
      <c r="K22">
        <f t="shared" si="3"/>
        <v>235.94624098591581</v>
      </c>
      <c r="L22">
        <f t="shared" si="4"/>
        <v>4.6900393124708575E-2</v>
      </c>
      <c r="M22" s="20">
        <f t="shared" si="5"/>
        <v>8.4401072335583327E-7</v>
      </c>
      <c r="O22" s="2">
        <v>0.55858649000000005</v>
      </c>
      <c r="P22">
        <v>264.52766100000002</v>
      </c>
      <c r="Q22">
        <f t="shared" si="6"/>
        <v>264.51993434735334</v>
      </c>
      <c r="R22">
        <f t="shared" si="7"/>
        <v>5.9701161122470024E-5</v>
      </c>
      <c r="S22" s="20">
        <f t="shared" si="8"/>
        <v>8.5317985815107756E-10</v>
      </c>
      <c r="U22" t="s">
        <v>128</v>
      </c>
      <c r="V22" t="s">
        <v>94</v>
      </c>
      <c r="X22">
        <f>X18/COUNT(E3:E114,K3:K106,Q3:Q110)</f>
        <v>0.92501868653864594</v>
      </c>
    </row>
    <row r="23" spans="3:42" x14ac:dyDescent="0.25">
      <c r="C23" s="2">
        <v>0.61200257999999996</v>
      </c>
      <c r="D23">
        <v>214.84938500000001</v>
      </c>
      <c r="E23">
        <f t="shared" si="0"/>
        <v>215.50348058080195</v>
      </c>
      <c r="F23">
        <f t="shared" si="1"/>
        <v>0.42784102882462222</v>
      </c>
      <c r="G23" s="20">
        <f t="shared" si="2"/>
        <v>9.268601285712691E-6</v>
      </c>
      <c r="I23" s="2">
        <v>0.58990834000000003</v>
      </c>
      <c r="J23">
        <v>235.72967600000001</v>
      </c>
      <c r="K23">
        <f t="shared" si="3"/>
        <v>235.95903314769404</v>
      </c>
      <c r="L23">
        <f t="shared" si="4"/>
        <v>5.260470119834177E-2</v>
      </c>
      <c r="M23" s="20">
        <f t="shared" si="5"/>
        <v>9.4666438706116463E-7</v>
      </c>
      <c r="O23" s="2">
        <v>0.56165703</v>
      </c>
      <c r="P23">
        <v>264.52766100000002</v>
      </c>
      <c r="Q23">
        <f t="shared" si="6"/>
        <v>264.52978085239886</v>
      </c>
      <c r="R23">
        <f t="shared" si="7"/>
        <v>4.4937741928448489E-6</v>
      </c>
      <c r="S23" s="20">
        <f t="shared" si="8"/>
        <v>6.4219816772898936E-11</v>
      </c>
      <c r="U23" t="s">
        <v>129</v>
      </c>
      <c r="W23" t="s">
        <v>95</v>
      </c>
      <c r="X23">
        <f>SQRT(X22)</f>
        <v>0.96177891770335966</v>
      </c>
    </row>
    <row r="24" spans="3:42" x14ac:dyDescent="0.25">
      <c r="C24" s="2">
        <v>0.61507312000000003</v>
      </c>
      <c r="D24">
        <v>214.84938500000001</v>
      </c>
      <c r="E24">
        <f t="shared" si="0"/>
        <v>215.51474671727988</v>
      </c>
      <c r="F24">
        <f t="shared" si="1"/>
        <v>0.4427062148216106</v>
      </c>
      <c r="G24" s="20">
        <f t="shared" si="2"/>
        <v>9.5906355759315517E-6</v>
      </c>
      <c r="I24" s="2">
        <v>0.59297900000000003</v>
      </c>
      <c r="J24">
        <v>235.672348</v>
      </c>
      <c r="K24">
        <f t="shared" si="3"/>
        <v>235.97297841330101</v>
      </c>
      <c r="L24">
        <f t="shared" si="4"/>
        <v>9.0378645401534646E-2</v>
      </c>
      <c r="M24" s="20">
        <f t="shared" si="5"/>
        <v>1.6272286061995013E-6</v>
      </c>
      <c r="O24" s="2">
        <v>0.56472756999999996</v>
      </c>
      <c r="P24">
        <v>264.52766100000002</v>
      </c>
      <c r="Q24">
        <f t="shared" si="6"/>
        <v>264.54060965751387</v>
      </c>
      <c r="R24">
        <f t="shared" si="7"/>
        <v>1.6766773141087461E-4</v>
      </c>
      <c r="S24" s="20">
        <f t="shared" si="8"/>
        <v>2.3961130506019969E-9</v>
      </c>
      <c r="U24" t="s">
        <v>130</v>
      </c>
      <c r="X24">
        <f>SQRT(SUM(G3:G114,M3:M106,S3:S110)/COUNT(G3:G114,M3:M106,S3:S110))</f>
        <v>3.8226857697440542E-3</v>
      </c>
    </row>
    <row r="25" spans="3:42" x14ac:dyDescent="0.25">
      <c r="C25" s="2">
        <v>0.61814365999999998</v>
      </c>
      <c r="D25">
        <v>214.84938500000001</v>
      </c>
      <c r="E25">
        <f t="shared" si="0"/>
        <v>215.52695282687645</v>
      </c>
      <c r="F25">
        <f t="shared" si="1"/>
        <v>0.45909816001806258</v>
      </c>
      <c r="G25" s="20">
        <f t="shared" si="2"/>
        <v>9.9457450537218315E-6</v>
      </c>
      <c r="I25" s="2">
        <v>0.59604955999999998</v>
      </c>
      <c r="J25">
        <v>235.65960799999999</v>
      </c>
      <c r="K25">
        <f t="shared" si="3"/>
        <v>235.98816699960278</v>
      </c>
      <c r="L25">
        <f t="shared" si="4"/>
        <v>0.10795101621998675</v>
      </c>
      <c r="M25" s="20">
        <f t="shared" si="5"/>
        <v>1.94382173155888E-6</v>
      </c>
      <c r="O25" s="2">
        <v>0.56779811000000002</v>
      </c>
      <c r="P25">
        <v>264.52766100000002</v>
      </c>
      <c r="Q25">
        <f t="shared" si="6"/>
        <v>264.55250604703292</v>
      </c>
      <c r="R25">
        <f t="shared" si="7"/>
        <v>6.17276362066893E-4</v>
      </c>
      <c r="S25" s="20">
        <f t="shared" si="8"/>
        <v>8.8213989330607496E-9</v>
      </c>
    </row>
    <row r="26" spans="3:42" x14ac:dyDescent="0.25">
      <c r="C26" s="2">
        <v>0.62121417000000001</v>
      </c>
      <c r="D26">
        <v>214.86212499999999</v>
      </c>
      <c r="E26">
        <f t="shared" si="0"/>
        <v>215.54016870728572</v>
      </c>
      <c r="F26">
        <f t="shared" si="1"/>
        <v>0.45974326898976847</v>
      </c>
      <c r="G26" s="20">
        <f t="shared" si="2"/>
        <v>9.9585394081069111E-6</v>
      </c>
      <c r="I26" s="2">
        <v>0.59912012000000003</v>
      </c>
      <c r="J26">
        <v>235.65323799999999</v>
      </c>
      <c r="K26">
        <f t="shared" si="3"/>
        <v>236.00469690838605</v>
      </c>
      <c r="L26">
        <f t="shared" si="4"/>
        <v>0.12352336428392387</v>
      </c>
      <c r="M26" s="20">
        <f t="shared" si="5"/>
        <v>2.2243457193542046E-6</v>
      </c>
      <c r="O26" s="2">
        <v>0.57086864999999998</v>
      </c>
      <c r="P26">
        <v>264.52766100000002</v>
      </c>
      <c r="Q26">
        <f t="shared" si="6"/>
        <v>264.5655616859911</v>
      </c>
      <c r="R26">
        <f t="shared" si="7"/>
        <v>1.4364619985941438E-3</v>
      </c>
      <c r="S26" s="20">
        <f t="shared" si="8"/>
        <v>2.0528251396750389E-8</v>
      </c>
    </row>
    <row r="27" spans="3:42" x14ac:dyDescent="0.25">
      <c r="C27" s="2">
        <v>0.62428459999999997</v>
      </c>
      <c r="D27">
        <v>214.919453</v>
      </c>
      <c r="E27">
        <f t="shared" si="0"/>
        <v>215.55446877959344</v>
      </c>
      <c r="F27">
        <f t="shared" si="1"/>
        <v>0.40324504033265268</v>
      </c>
      <c r="G27" s="20">
        <f t="shared" si="2"/>
        <v>8.7300670935782766E-6</v>
      </c>
      <c r="I27" s="2">
        <v>0.60219078000000004</v>
      </c>
      <c r="J27">
        <v>235.58954</v>
      </c>
      <c r="K27">
        <f t="shared" si="3"/>
        <v>236.0226730904001</v>
      </c>
      <c r="L27">
        <f t="shared" si="4"/>
        <v>0.18760427399954549</v>
      </c>
      <c r="M27" s="20">
        <f t="shared" si="5"/>
        <v>3.3801091125441929E-6</v>
      </c>
      <c r="O27" s="2">
        <v>0.57393919000000004</v>
      </c>
      <c r="P27">
        <v>264.52766100000002</v>
      </c>
      <c r="Q27">
        <f t="shared" si="6"/>
        <v>264.57987503395248</v>
      </c>
      <c r="R27">
        <f t="shared" si="7"/>
        <v>2.7263053415878739E-3</v>
      </c>
      <c r="S27" s="20">
        <f t="shared" si="8"/>
        <v>3.8961198758611897E-8</v>
      </c>
    </row>
    <row r="28" spans="3:42" x14ac:dyDescent="0.25">
      <c r="C28" s="2">
        <v>0.62735505999999996</v>
      </c>
      <c r="D28">
        <v>214.957672</v>
      </c>
      <c r="E28">
        <f t="shared" si="0"/>
        <v>215.56993330869187</v>
      </c>
      <c r="F28">
        <f t="shared" si="1"/>
        <v>0.37486391012108189</v>
      </c>
      <c r="G28" s="20">
        <f t="shared" si="2"/>
        <v>8.1127432330968742E-6</v>
      </c>
      <c r="I28" s="2">
        <v>0.60526131999999999</v>
      </c>
      <c r="J28">
        <v>235.58954</v>
      </c>
      <c r="K28">
        <f t="shared" si="3"/>
        <v>236.04220579704321</v>
      </c>
      <c r="L28">
        <f t="shared" si="4"/>
        <v>0.20490632381276436</v>
      </c>
      <c r="M28" s="20">
        <f t="shared" si="5"/>
        <v>3.6918441012656992E-6</v>
      </c>
      <c r="O28" s="2">
        <v>0.57700973</v>
      </c>
      <c r="P28">
        <v>264.52766100000002</v>
      </c>
      <c r="Q28">
        <f t="shared" si="6"/>
        <v>264.59555178378946</v>
      </c>
      <c r="R28">
        <f t="shared" si="7"/>
        <v>4.6091585235440999E-3</v>
      </c>
      <c r="S28" s="20">
        <f t="shared" si="8"/>
        <v>6.5868756007043801E-8</v>
      </c>
    </row>
    <row r="29" spans="3:42" x14ac:dyDescent="0.25">
      <c r="C29" s="2">
        <v>0.63042553999999995</v>
      </c>
      <c r="D29">
        <v>214.989521</v>
      </c>
      <c r="E29">
        <f t="shared" si="0"/>
        <v>215.58664749346613</v>
      </c>
      <c r="F29">
        <f t="shared" si="1"/>
        <v>0.35656004919916201</v>
      </c>
      <c r="G29" s="20">
        <f t="shared" si="2"/>
        <v>7.7143279368806852E-6</v>
      </c>
      <c r="I29" s="2">
        <v>0.60833190000000004</v>
      </c>
      <c r="J29">
        <v>235.57042999999999</v>
      </c>
      <c r="K29">
        <f t="shared" si="3"/>
        <v>236.06341521795059</v>
      </c>
      <c r="L29">
        <f t="shared" si="4"/>
        <v>0.24303442511780476</v>
      </c>
      <c r="M29" s="20">
        <f t="shared" si="5"/>
        <v>4.3795172889602882E-6</v>
      </c>
      <c r="O29" s="2">
        <v>0.58008026999999995</v>
      </c>
      <c r="P29">
        <v>264.52766100000002</v>
      </c>
      <c r="Q29">
        <f t="shared" si="6"/>
        <v>264.612705327149</v>
      </c>
      <c r="R29">
        <f t="shared" si="7"/>
        <v>7.2325375802224012E-3</v>
      </c>
      <c r="S29" s="20">
        <f t="shared" si="8"/>
        <v>1.033590514949634E-7</v>
      </c>
    </row>
    <row r="30" spans="3:42" x14ac:dyDescent="0.25">
      <c r="C30" s="2">
        <v>0.63349606999999997</v>
      </c>
      <c r="D30">
        <v>214.989521</v>
      </c>
      <c r="E30">
        <f t="shared" si="0"/>
        <v>215.60470258604099</v>
      </c>
      <c r="F30">
        <f t="shared" si="1"/>
        <v>0.37844838380390761</v>
      </c>
      <c r="G30" s="20">
        <f t="shared" si="2"/>
        <v>8.1878913422942458E-6</v>
      </c>
      <c r="I30" s="2">
        <v>0.61140254000000005</v>
      </c>
      <c r="J30">
        <v>235.51947200000001</v>
      </c>
      <c r="K30">
        <f t="shared" si="3"/>
        <v>236.08642899015814</v>
      </c>
      <c r="L30">
        <f t="shared" si="4"/>
        <v>0.32144022868916888</v>
      </c>
      <c r="M30" s="20">
        <f t="shared" si="5"/>
        <v>5.7949085980898722E-6</v>
      </c>
      <c r="O30" s="2">
        <v>0.58315092000000002</v>
      </c>
      <c r="P30">
        <v>264.47033299999998</v>
      </c>
      <c r="Q30">
        <f t="shared" si="6"/>
        <v>264.63145795044676</v>
      </c>
      <c r="R30">
        <f t="shared" si="7"/>
        <v>2.5961249656476164E-2</v>
      </c>
      <c r="S30" s="20">
        <f t="shared" si="8"/>
        <v>3.7116897663236796E-7</v>
      </c>
    </row>
    <row r="31" spans="3:42" x14ac:dyDescent="0.25">
      <c r="C31" s="2">
        <v>0.63656661000000003</v>
      </c>
      <c r="D31">
        <v>214.989521</v>
      </c>
      <c r="E31">
        <f t="shared" si="0"/>
        <v>215.62419567404373</v>
      </c>
      <c r="F31">
        <f t="shared" si="1"/>
        <v>0.40281194187252356</v>
      </c>
      <c r="G31" s="20">
        <f t="shared" si="2"/>
        <v>8.7150072574750762E-6</v>
      </c>
      <c r="I31" s="2">
        <v>0.61447308</v>
      </c>
      <c r="J31">
        <v>235.51947200000001</v>
      </c>
      <c r="K31">
        <f t="shared" si="3"/>
        <v>236.11138200841538</v>
      </c>
      <c r="L31">
        <f t="shared" si="4"/>
        <v>0.35035745806228141</v>
      </c>
      <c r="M31" s="20">
        <f t="shared" si="5"/>
        <v>6.3162269838144797E-6</v>
      </c>
      <c r="O31" s="2">
        <v>0.58622149000000001</v>
      </c>
      <c r="P31">
        <v>264.45759299999997</v>
      </c>
      <c r="Q31">
        <f t="shared" si="6"/>
        <v>264.65193882524289</v>
      </c>
      <c r="R31">
        <f t="shared" si="7"/>
        <v>3.7770299789351425E-2</v>
      </c>
      <c r="S31" s="20">
        <f t="shared" si="8"/>
        <v>5.400554464228924E-7</v>
      </c>
    </row>
    <row r="32" spans="3:42" x14ac:dyDescent="0.25">
      <c r="C32" s="2">
        <v>0.63963714999999999</v>
      </c>
      <c r="D32">
        <v>214.989521</v>
      </c>
      <c r="E32">
        <f t="shared" si="0"/>
        <v>215.64523067011126</v>
      </c>
      <c r="F32">
        <f t="shared" si="1"/>
        <v>0.42995517147742285</v>
      </c>
      <c r="G32" s="20">
        <f t="shared" si="2"/>
        <v>9.3022625456335186E-6</v>
      </c>
      <c r="I32" s="2">
        <v>0.61754361999999996</v>
      </c>
      <c r="J32">
        <v>235.51947200000001</v>
      </c>
      <c r="K32">
        <f t="shared" si="3"/>
        <v>236.13842041089805</v>
      </c>
      <c r="L32">
        <f t="shared" si="4"/>
        <v>0.38309713535321183</v>
      </c>
      <c r="M32" s="20">
        <f t="shared" si="5"/>
        <v>6.9064562721819999E-6</v>
      </c>
      <c r="O32" s="2">
        <v>0.58929202999999997</v>
      </c>
      <c r="P32">
        <v>264.45759299999997</v>
      </c>
      <c r="Q32">
        <f t="shared" si="6"/>
        <v>264.67428777266269</v>
      </c>
      <c r="R32">
        <f t="shared" si="7"/>
        <v>4.6956624499347892E-2</v>
      </c>
      <c r="S32" s="20">
        <f t="shared" si="8"/>
        <v>6.7140533561920408E-7</v>
      </c>
    </row>
    <row r="33" spans="3:19" x14ac:dyDescent="0.25">
      <c r="C33" s="2">
        <v>0.64270755999999996</v>
      </c>
      <c r="D33">
        <v>215.05322000000001</v>
      </c>
      <c r="E33">
        <f t="shared" si="0"/>
        <v>215.66791772018911</v>
      </c>
      <c r="F33">
        <f t="shared" si="1"/>
        <v>0.37785328720567596</v>
      </c>
      <c r="G33" s="20">
        <f t="shared" si="2"/>
        <v>8.1701739946119242E-6</v>
      </c>
      <c r="I33" s="2">
        <v>0.62061414000000004</v>
      </c>
      <c r="J33">
        <v>235.53221099999999</v>
      </c>
      <c r="K33">
        <f t="shared" si="3"/>
        <v>236.16769933229759</v>
      </c>
      <c r="L33">
        <f t="shared" si="4"/>
        <v>0.40384542048638228</v>
      </c>
      <c r="M33" s="20">
        <f t="shared" si="5"/>
        <v>7.2797178079955321E-6</v>
      </c>
      <c r="O33" s="2">
        <v>0.59236257000000003</v>
      </c>
      <c r="P33">
        <v>264.45759299999997</v>
      </c>
      <c r="Q33">
        <f t="shared" si="6"/>
        <v>264.69865443067783</v>
      </c>
      <c r="R33">
        <f t="shared" si="7"/>
        <v>5.8110613360456601E-2</v>
      </c>
      <c r="S33" s="20">
        <f t="shared" si="8"/>
        <v>8.3088970474990176E-7</v>
      </c>
    </row>
    <row r="34" spans="3:19" x14ac:dyDescent="0.25">
      <c r="C34" s="2">
        <v>0.64577788000000003</v>
      </c>
      <c r="D34">
        <v>215.161507</v>
      </c>
      <c r="E34">
        <f t="shared" si="0"/>
        <v>215.69237577276866</v>
      </c>
      <c r="F34">
        <f t="shared" si="1"/>
        <v>0.28182165390089897</v>
      </c>
      <c r="G34" s="20">
        <f t="shared" si="2"/>
        <v>6.0875873290093911E-6</v>
      </c>
      <c r="I34" s="2">
        <v>0.62368456000000005</v>
      </c>
      <c r="J34">
        <v>235.58954</v>
      </c>
      <c r="K34">
        <f t="shared" si="3"/>
        <v>236.19938378125704</v>
      </c>
      <c r="L34">
        <f t="shared" si="4"/>
        <v>0.37190943753788563</v>
      </c>
      <c r="M34" s="20">
        <f t="shared" si="5"/>
        <v>6.7007773973531021E-6</v>
      </c>
      <c r="O34" s="2">
        <v>0.59543310999999999</v>
      </c>
      <c r="P34">
        <v>264.45759299999997</v>
      </c>
      <c r="Q34">
        <f t="shared" si="6"/>
        <v>264.7251987462256</v>
      </c>
      <c r="R34">
        <f t="shared" si="7"/>
        <v>7.1612835412974529E-2</v>
      </c>
      <c r="S34" s="20">
        <f t="shared" si="8"/>
        <v>1.0239500881448308E-6</v>
      </c>
    </row>
    <row r="35" spans="3:19" x14ac:dyDescent="0.25">
      <c r="C35" s="2">
        <v>0.64884828000000005</v>
      </c>
      <c r="D35">
        <v>215.23157499999999</v>
      </c>
      <c r="E35">
        <f t="shared" si="0"/>
        <v>215.71873329423394</v>
      </c>
      <c r="F35">
        <f t="shared" si="1"/>
        <v>0.23732320364093187</v>
      </c>
      <c r="G35" s="20">
        <f t="shared" si="2"/>
        <v>5.1230457566119808E-6</v>
      </c>
      <c r="I35" s="2">
        <v>0.62675510000000001</v>
      </c>
      <c r="J35">
        <v>235.58954</v>
      </c>
      <c r="K35">
        <f t="shared" si="3"/>
        <v>236.23365326478401</v>
      </c>
      <c r="L35">
        <f t="shared" si="4"/>
        <v>0.414881897870717</v>
      </c>
      <c r="M35" s="20">
        <f t="shared" si="5"/>
        <v>7.4750220436120618E-6</v>
      </c>
      <c r="O35" s="2">
        <v>0.59850365000000005</v>
      </c>
      <c r="P35">
        <v>264.45759299999997</v>
      </c>
      <c r="Q35">
        <f t="shared" si="6"/>
        <v>264.75409183988478</v>
      </c>
      <c r="R35">
        <f t="shared" si="7"/>
        <v>8.7911562053035214E-2</v>
      </c>
      <c r="S35" s="20">
        <f t="shared" si="8"/>
        <v>1.2569960565595232E-6</v>
      </c>
    </row>
    <row r="36" spans="3:19" x14ac:dyDescent="0.25">
      <c r="C36" s="2">
        <v>0.65191874000000005</v>
      </c>
      <c r="D36">
        <v>215.26979399999999</v>
      </c>
      <c r="E36">
        <f t="shared" si="0"/>
        <v>215.74712629780399</v>
      </c>
      <c r="F36">
        <f t="shared" si="1"/>
        <v>0.22784612252684378</v>
      </c>
      <c r="G36" s="20">
        <f t="shared" si="2"/>
        <v>4.9167197189478947E-6</v>
      </c>
      <c r="I36" s="2">
        <v>0.62982563999999996</v>
      </c>
      <c r="J36">
        <v>235.58954</v>
      </c>
      <c r="K36">
        <f t="shared" si="3"/>
        <v>236.27069589523526</v>
      </c>
      <c r="L36">
        <f t="shared" si="4"/>
        <v>0.46397335361375408</v>
      </c>
      <c r="M36" s="20">
        <f t="shared" si="5"/>
        <v>8.3595140296821725E-6</v>
      </c>
      <c r="O36" s="2">
        <v>0.60157417999999996</v>
      </c>
      <c r="P36">
        <v>264.45759299999997</v>
      </c>
      <c r="Q36">
        <f t="shared" si="6"/>
        <v>264.78551661744586</v>
      </c>
      <c r="R36">
        <f t="shared" si="7"/>
        <v>0.10753389887879852</v>
      </c>
      <c r="S36" s="20">
        <f t="shared" si="8"/>
        <v>1.5375643849392099E-6</v>
      </c>
    </row>
    <row r="37" spans="3:19" x14ac:dyDescent="0.25">
      <c r="C37" s="2">
        <v>0.65498928000000001</v>
      </c>
      <c r="D37">
        <v>215.26979399999999</v>
      </c>
      <c r="E37">
        <f t="shared" si="0"/>
        <v>215.77770080230746</v>
      </c>
      <c r="F37">
        <f t="shared" si="1"/>
        <v>0.25796931983020344</v>
      </c>
      <c r="G37" s="20">
        <f t="shared" si="2"/>
        <v>5.5667519272499565E-6</v>
      </c>
      <c r="I37" s="2">
        <v>0.63289616999999998</v>
      </c>
      <c r="J37">
        <v>235.59591</v>
      </c>
      <c r="K37">
        <f t="shared" si="3"/>
        <v>236.31071376691685</v>
      </c>
      <c r="L37">
        <f t="shared" si="4"/>
        <v>0.51094442519851069</v>
      </c>
      <c r="M37" s="20">
        <f t="shared" si="5"/>
        <v>9.205304766458207E-6</v>
      </c>
      <c r="O37" s="2">
        <v>0.60464472000000002</v>
      </c>
      <c r="P37">
        <v>264.45759299999997</v>
      </c>
      <c r="Q37">
        <f t="shared" si="6"/>
        <v>264.81966895451393</v>
      </c>
      <c r="R37">
        <f t="shared" si="7"/>
        <v>0.13109899683719153</v>
      </c>
      <c r="S37" s="20">
        <f t="shared" si="8"/>
        <v>1.8745079508864179E-6</v>
      </c>
    </row>
    <row r="38" spans="3:19" x14ac:dyDescent="0.25">
      <c r="C38" s="2">
        <v>0.65805977999999998</v>
      </c>
      <c r="D38">
        <v>215.288903</v>
      </c>
      <c r="E38">
        <f t="shared" si="0"/>
        <v>215.81061175148437</v>
      </c>
      <c r="F38">
        <f t="shared" si="1"/>
        <v>0.27218002137537839</v>
      </c>
      <c r="G38" s="20">
        <f t="shared" si="2"/>
        <v>5.8723638187863478E-6</v>
      </c>
      <c r="I38" s="2">
        <v>0.63596651000000004</v>
      </c>
      <c r="J38">
        <v>235.69145700000001</v>
      </c>
      <c r="K38">
        <f t="shared" si="3"/>
        <v>236.35392028860258</v>
      </c>
      <c r="L38">
        <f t="shared" si="4"/>
        <v>0.43885760874612734</v>
      </c>
      <c r="M38" s="20">
        <f t="shared" si="5"/>
        <v>7.900161147426592E-6</v>
      </c>
      <c r="O38" s="2">
        <v>0.60771525999999998</v>
      </c>
      <c r="P38">
        <v>264.45759299999997</v>
      </c>
      <c r="Q38">
        <f t="shared" si="6"/>
        <v>264.85675790370567</v>
      </c>
      <c r="R38">
        <f t="shared" si="7"/>
        <v>0.15933262035037749</v>
      </c>
      <c r="S38" s="20">
        <f t="shared" si="8"/>
        <v>2.2782040357887748E-6</v>
      </c>
    </row>
    <row r="39" spans="3:19" x14ac:dyDescent="0.25">
      <c r="C39" s="2">
        <v>0.66113012000000004</v>
      </c>
      <c r="D39">
        <v>215.39081999999999</v>
      </c>
      <c r="E39">
        <f t="shared" si="0"/>
        <v>215.84602496030871</v>
      </c>
      <c r="F39">
        <f t="shared" si="1"/>
        <v>0.2072115558896632</v>
      </c>
      <c r="G39" s="20">
        <f t="shared" si="2"/>
        <v>4.4664203382772042E-6</v>
      </c>
      <c r="I39" s="2">
        <v>0.63903697000000004</v>
      </c>
      <c r="J39">
        <v>235.72967600000001</v>
      </c>
      <c r="K39">
        <f t="shared" si="3"/>
        <v>236.40055059772817</v>
      </c>
      <c r="L39">
        <f t="shared" si="4"/>
        <v>0.45007272587691788</v>
      </c>
      <c r="M39" s="20">
        <f t="shared" si="5"/>
        <v>8.0994247941598561E-6</v>
      </c>
      <c r="O39" s="2">
        <v>0.61078580000000005</v>
      </c>
      <c r="P39">
        <v>264.45759299999997</v>
      </c>
      <c r="Q39">
        <f t="shared" si="6"/>
        <v>264.8970069733474</v>
      </c>
      <c r="R39">
        <f t="shared" si="7"/>
        <v>0.19308463997297381</v>
      </c>
      <c r="S39" s="20">
        <f t="shared" si="8"/>
        <v>2.7608044421031166E-6</v>
      </c>
    </row>
    <row r="40" spans="3:19" x14ac:dyDescent="0.25">
      <c r="C40" s="2">
        <v>0.66420036999999998</v>
      </c>
      <c r="D40">
        <v>215.530957</v>
      </c>
      <c r="E40">
        <f t="shared" si="0"/>
        <v>215.88412042771699</v>
      </c>
      <c r="F40">
        <f t="shared" si="1"/>
        <v>0.12472440667681561</v>
      </c>
      <c r="G40" s="20">
        <f t="shared" si="2"/>
        <v>2.6849248353043613E-6</v>
      </c>
      <c r="I40" s="2">
        <v>0.64210747000000001</v>
      </c>
      <c r="J40">
        <v>235.748786</v>
      </c>
      <c r="K40">
        <f t="shared" si="3"/>
        <v>236.45085055656313</v>
      </c>
      <c r="L40">
        <f t="shared" si="4"/>
        <v>0.4928946415821841</v>
      </c>
      <c r="M40" s="20">
        <f t="shared" si="5"/>
        <v>8.8686020309863242E-6</v>
      </c>
      <c r="O40" s="2">
        <v>0.61385634</v>
      </c>
      <c r="P40">
        <v>264.45759299999997</v>
      </c>
      <c r="Q40">
        <f t="shared" si="6"/>
        <v>264.94065497098848</v>
      </c>
      <c r="R40">
        <f t="shared" si="7"/>
        <v>0.23334886781529571</v>
      </c>
      <c r="S40" s="20">
        <f t="shared" si="8"/>
        <v>3.3365191084820355E-6</v>
      </c>
    </row>
    <row r="41" spans="3:19" x14ac:dyDescent="0.25">
      <c r="C41" s="2">
        <v>0.66727082000000004</v>
      </c>
      <c r="D41">
        <v>215.57554500000001</v>
      </c>
      <c r="E41">
        <f t="shared" si="0"/>
        <v>215.92509463062399</v>
      </c>
      <c r="F41">
        <f t="shared" si="1"/>
        <v>0.1221849442693629</v>
      </c>
      <c r="G41" s="20">
        <f t="shared" si="2"/>
        <v>2.6291702511775707E-6</v>
      </c>
      <c r="I41" s="2">
        <v>0.64548064999999999</v>
      </c>
      <c r="J41">
        <v>235.94624999999999</v>
      </c>
      <c r="K41">
        <f t="shared" si="3"/>
        <v>236.51065309120526</v>
      </c>
      <c r="L41">
        <f t="shared" si="4"/>
        <v>0.3185508493620578</v>
      </c>
      <c r="M41" s="20">
        <f t="shared" si="5"/>
        <v>5.7220626536947963E-6</v>
      </c>
      <c r="O41" s="2">
        <v>0.61692674999999997</v>
      </c>
      <c r="P41">
        <v>264.52129100000002</v>
      </c>
      <c r="Q41">
        <f t="shared" si="6"/>
        <v>264.98795493057446</v>
      </c>
      <c r="R41">
        <f t="shared" si="7"/>
        <v>0.21777522409918679</v>
      </c>
      <c r="S41" s="20">
        <f t="shared" si="8"/>
        <v>3.1123412020288097E-6</v>
      </c>
    </row>
    <row r="42" spans="3:19" x14ac:dyDescent="0.25">
      <c r="C42" s="2">
        <v>0.67034117999999998</v>
      </c>
      <c r="D42">
        <v>215.665469</v>
      </c>
      <c r="E42">
        <f t="shared" si="0"/>
        <v>215.96915095937848</v>
      </c>
      <c r="F42">
        <f t="shared" si="1"/>
        <v>9.2222732451952685E-2</v>
      </c>
      <c r="G42" s="20">
        <f t="shared" si="2"/>
        <v>1.9827901710464813E-6</v>
      </c>
      <c r="I42" s="2">
        <v>0.64855105999999996</v>
      </c>
      <c r="J42">
        <v>236.00994800000001</v>
      </c>
      <c r="K42">
        <f t="shared" si="3"/>
        <v>236.56953107174226</v>
      </c>
      <c r="L42">
        <f t="shared" si="4"/>
        <v>0.31313321418049544</v>
      </c>
      <c r="M42" s="20">
        <f t="shared" si="5"/>
        <v>5.6217110228275506E-6</v>
      </c>
      <c r="O42" s="2">
        <v>0.61999713000000001</v>
      </c>
      <c r="P42">
        <v>264.60409900000002</v>
      </c>
      <c r="Q42">
        <f t="shared" si="6"/>
        <v>265.03918058569587</v>
      </c>
      <c r="R42">
        <f t="shared" si="7"/>
        <v>0.18929598621161942</v>
      </c>
      <c r="S42" s="20">
        <f t="shared" si="8"/>
        <v>2.7036363087051924E-6</v>
      </c>
    </row>
    <row r="43" spans="3:19" x14ac:dyDescent="0.25">
      <c r="C43" s="2">
        <v>0.67341134999999996</v>
      </c>
      <c r="D43">
        <v>215.849448</v>
      </c>
      <c r="E43">
        <f t="shared" si="0"/>
        <v>216.016510288418</v>
      </c>
      <c r="F43">
        <f t="shared" si="1"/>
        <v>2.790980821146205E-2</v>
      </c>
      <c r="G43" s="20">
        <f t="shared" si="2"/>
        <v>5.9903882026860167E-7</v>
      </c>
      <c r="I43" s="2">
        <v>0.65131844000000005</v>
      </c>
      <c r="J43">
        <v>236.07364699999999</v>
      </c>
      <c r="K43">
        <f t="shared" si="3"/>
        <v>236.62648603979903</v>
      </c>
      <c r="L43">
        <f t="shared" si="4"/>
        <v>0.30563100392592368</v>
      </c>
      <c r="M43" s="20">
        <f t="shared" si="5"/>
        <v>5.4840624206646661E-6</v>
      </c>
      <c r="O43" s="2">
        <v>0.62306746999999996</v>
      </c>
      <c r="P43">
        <v>264.69964599999997</v>
      </c>
      <c r="Q43">
        <f t="shared" si="6"/>
        <v>265.09462266504721</v>
      </c>
      <c r="R43">
        <f t="shared" si="7"/>
        <v>0.15600656593183834</v>
      </c>
      <c r="S43" s="20">
        <f t="shared" si="8"/>
        <v>2.226568989471368E-6</v>
      </c>
    </row>
    <row r="44" spans="3:19" x14ac:dyDescent="0.25">
      <c r="C44" s="2">
        <v>0.67648165999999998</v>
      </c>
      <c r="D44">
        <v>215.96410499999999</v>
      </c>
      <c r="E44">
        <f t="shared" si="0"/>
        <v>216.06741743698021</v>
      </c>
      <c r="F44">
        <f t="shared" si="1"/>
        <v>1.0673459634791533E-2</v>
      </c>
      <c r="G44" s="20">
        <f t="shared" si="2"/>
        <v>2.2884533526588595E-7</v>
      </c>
      <c r="I44" s="2">
        <v>0.65438876999999995</v>
      </c>
      <c r="J44">
        <v>236.17556400000001</v>
      </c>
      <c r="K44">
        <f t="shared" si="3"/>
        <v>236.69428771337144</v>
      </c>
      <c r="L44">
        <f t="shared" si="4"/>
        <v>0.26907429081384454</v>
      </c>
      <c r="M44" s="20">
        <f t="shared" si="5"/>
        <v>4.8239442717137657E-6</v>
      </c>
      <c r="O44" s="2">
        <v>0.62613770000000002</v>
      </c>
      <c r="P44">
        <v>264.85252200000002</v>
      </c>
      <c r="Q44">
        <f t="shared" si="6"/>
        <v>265.15459042600219</v>
      </c>
      <c r="R44">
        <f t="shared" si="7"/>
        <v>9.1245333987425625E-2</v>
      </c>
      <c r="S44" s="20">
        <f t="shared" si="8"/>
        <v>1.3007757732273498E-6</v>
      </c>
    </row>
    <row r="45" spans="3:19" x14ac:dyDescent="0.25">
      <c r="C45" s="2">
        <v>0.67955198999999999</v>
      </c>
      <c r="D45">
        <v>216.066022</v>
      </c>
      <c r="E45">
        <f t="shared" si="0"/>
        <v>216.12212917227387</v>
      </c>
      <c r="F45">
        <f t="shared" si="1"/>
        <v>3.1480147805695979E-3</v>
      </c>
      <c r="G45" s="20">
        <f t="shared" si="2"/>
        <v>6.7431653687865983E-8</v>
      </c>
      <c r="I45" s="2">
        <v>0.65745911999999995</v>
      </c>
      <c r="J45">
        <v>236.27111099999999</v>
      </c>
      <c r="K45">
        <f t="shared" si="3"/>
        <v>236.76727655259486</v>
      </c>
      <c r="L45">
        <f t="shared" si="4"/>
        <v>0.24618025558177695</v>
      </c>
      <c r="M45" s="20">
        <f t="shared" si="5"/>
        <v>4.4099327972811821E-6</v>
      </c>
      <c r="O45" s="2">
        <v>0.62920787</v>
      </c>
      <c r="P45">
        <v>265.03724699999998</v>
      </c>
      <c r="Q45">
        <f t="shared" si="6"/>
        <v>265.21941646322063</v>
      </c>
      <c r="R45">
        <f t="shared" si="7"/>
        <v>3.3185713330098246E-2</v>
      </c>
      <c r="S45" s="20">
        <f t="shared" si="8"/>
        <v>4.7242985374800622E-7</v>
      </c>
    </row>
    <row r="46" spans="3:19" x14ac:dyDescent="0.25">
      <c r="C46" s="2">
        <v>0.68262226999999998</v>
      </c>
      <c r="D46">
        <v>216.19341900000001</v>
      </c>
      <c r="E46">
        <f t="shared" si="0"/>
        <v>216.18092310966051</v>
      </c>
      <c r="F46">
        <f t="shared" si="1"/>
        <v>1.561472753766608E-4</v>
      </c>
      <c r="G46" s="20">
        <f t="shared" si="2"/>
        <v>3.3407922622770534E-9</v>
      </c>
      <c r="I46" s="2">
        <v>0.66052920999999998</v>
      </c>
      <c r="J46">
        <v>236.494055</v>
      </c>
      <c r="K46">
        <f t="shared" si="3"/>
        <v>236.84581659539907</v>
      </c>
      <c r="L46">
        <f t="shared" si="4"/>
        <v>0.12373621999769796</v>
      </c>
      <c r="M46" s="20">
        <f t="shared" si="5"/>
        <v>2.2123630115203535E-6</v>
      </c>
      <c r="O46" s="2">
        <v>0.63227798000000002</v>
      </c>
      <c r="P46">
        <v>265.24745100000001</v>
      </c>
      <c r="Q46">
        <f t="shared" si="6"/>
        <v>265.28945512358661</v>
      </c>
      <c r="R46">
        <f t="shared" si="7"/>
        <v>1.7643463982778438E-3</v>
      </c>
      <c r="S46" s="20">
        <f t="shared" si="8"/>
        <v>2.5077337049674031E-8</v>
      </c>
    </row>
    <row r="47" spans="3:19" x14ac:dyDescent="0.25">
      <c r="C47" s="2">
        <v>0.68569252000000003</v>
      </c>
      <c r="D47">
        <v>216.33992499999999</v>
      </c>
      <c r="E47">
        <f t="shared" si="0"/>
        <v>216.24410081805621</v>
      </c>
      <c r="F47">
        <f t="shared" si="1"/>
        <v>9.1822738451952397E-3</v>
      </c>
      <c r="G47" s="20">
        <f t="shared" si="2"/>
        <v>1.9619001078974048E-7</v>
      </c>
      <c r="I47" s="2">
        <v>0.66359957000000003</v>
      </c>
      <c r="J47">
        <v>236.58323300000001</v>
      </c>
      <c r="K47">
        <f t="shared" si="3"/>
        <v>236.93031974920655</v>
      </c>
      <c r="L47">
        <f t="shared" si="4"/>
        <v>0.12046921147476324</v>
      </c>
      <c r="M47" s="20">
        <f t="shared" si="5"/>
        <v>2.1523264516287357E-6</v>
      </c>
      <c r="O47" s="2">
        <v>0.63534842000000002</v>
      </c>
      <c r="P47">
        <v>265.29840999999999</v>
      </c>
      <c r="Q47">
        <f t="shared" si="6"/>
        <v>265.3650949483951</v>
      </c>
      <c r="R47">
        <f t="shared" si="7"/>
        <v>4.4468823424580646E-3</v>
      </c>
      <c r="S47" s="20">
        <f t="shared" si="8"/>
        <v>6.3180978047498949E-8</v>
      </c>
    </row>
    <row r="48" spans="3:19" x14ac:dyDescent="0.25">
      <c r="C48" s="2">
        <v>0.68876278999999996</v>
      </c>
      <c r="D48">
        <v>216.473691</v>
      </c>
      <c r="E48">
        <f t="shared" si="0"/>
        <v>216.31198932754077</v>
      </c>
      <c r="F48">
        <f t="shared" si="1"/>
        <v>2.6147430876112231E-2</v>
      </c>
      <c r="G48" s="20">
        <f t="shared" si="2"/>
        <v>5.5798018842567378E-7</v>
      </c>
      <c r="I48" s="2">
        <v>0.66666972999999996</v>
      </c>
      <c r="J48">
        <v>236.76795799999999</v>
      </c>
      <c r="K48">
        <f t="shared" si="3"/>
        <v>237.02120084412439</v>
      </c>
      <c r="L48">
        <f t="shared" si="4"/>
        <v>6.4131938100215558E-2</v>
      </c>
      <c r="M48" s="20">
        <f t="shared" si="5"/>
        <v>1.144006540779964E-6</v>
      </c>
      <c r="O48" s="2">
        <v>0.63841882999999999</v>
      </c>
      <c r="P48">
        <v>265.36210799999998</v>
      </c>
      <c r="Q48">
        <f t="shared" si="6"/>
        <v>265.44673287220985</v>
      </c>
      <c r="R48">
        <f t="shared" si="7"/>
        <v>7.1613689965371891E-3</v>
      </c>
      <c r="S48" s="20">
        <f t="shared" si="8"/>
        <v>1.016993634794419E-7</v>
      </c>
    </row>
    <row r="49" spans="3:19" x14ac:dyDescent="0.25">
      <c r="C49" s="2">
        <v>0.69183300000000003</v>
      </c>
      <c r="D49">
        <v>216.632937</v>
      </c>
      <c r="E49">
        <f t="shared" si="0"/>
        <v>216.38493999287613</v>
      </c>
      <c r="F49">
        <f t="shared" si="1"/>
        <v>6.1502515542397357E-2</v>
      </c>
      <c r="G49" s="20">
        <f t="shared" si="2"/>
        <v>1.3105207570017002E-6</v>
      </c>
      <c r="I49" s="2">
        <v>0.66974014999999998</v>
      </c>
      <c r="J49">
        <v>236.82528600000001</v>
      </c>
      <c r="K49">
        <f t="shared" si="3"/>
        <v>237.11893311100999</v>
      </c>
      <c r="L49">
        <f t="shared" si="4"/>
        <v>8.6228625804512654E-2</v>
      </c>
      <c r="M49" s="20">
        <f t="shared" si="5"/>
        <v>1.5374299037701061E-6</v>
      </c>
      <c r="O49" s="2">
        <v>0.64148901000000003</v>
      </c>
      <c r="P49">
        <v>265.54046399999999</v>
      </c>
      <c r="Q49">
        <f t="shared" si="6"/>
        <v>265.5347956439864</v>
      </c>
      <c r="R49">
        <f t="shared" si="7"/>
        <v>3.2130259896763567E-5</v>
      </c>
      <c r="S49" s="20">
        <f t="shared" si="8"/>
        <v>4.5567249933680066E-10</v>
      </c>
    </row>
    <row r="50" spans="3:19" x14ac:dyDescent="0.25">
      <c r="C50" s="2">
        <v>0.69490311999999999</v>
      </c>
      <c r="D50">
        <v>216.843141</v>
      </c>
      <c r="E50">
        <f t="shared" si="0"/>
        <v>216.4633349798379</v>
      </c>
      <c r="F50">
        <f t="shared" si="1"/>
        <v>0.14425261295137881</v>
      </c>
      <c r="G50" s="20">
        <f t="shared" si="2"/>
        <v>3.0678372024484423E-6</v>
      </c>
      <c r="I50" s="2">
        <v>0.67281024</v>
      </c>
      <c r="J50">
        <v>237.04822999999999</v>
      </c>
      <c r="K50">
        <f t="shared" si="3"/>
        <v>237.22399151602065</v>
      </c>
      <c r="L50">
        <f t="shared" si="4"/>
        <v>3.0892110513879641E-2</v>
      </c>
      <c r="M50" s="20">
        <f t="shared" si="5"/>
        <v>5.4976127635400126E-7</v>
      </c>
      <c r="O50" s="2">
        <v>0.6445592</v>
      </c>
      <c r="P50">
        <v>265.71244899999999</v>
      </c>
      <c r="Q50">
        <f t="shared" si="6"/>
        <v>265.6297522080261</v>
      </c>
      <c r="R50">
        <f t="shared" si="7"/>
        <v>6.838759402772455E-3</v>
      </c>
      <c r="S50" s="20">
        <f t="shared" si="8"/>
        <v>9.6862019724937185E-8</v>
      </c>
    </row>
    <row r="51" spans="3:19" x14ac:dyDescent="0.25">
      <c r="C51" s="2">
        <v>0.69797332000000001</v>
      </c>
      <c r="D51">
        <v>217.00875600000001</v>
      </c>
      <c r="E51">
        <f t="shared" si="0"/>
        <v>216.54759515323497</v>
      </c>
      <c r="F51">
        <f t="shared" si="1"/>
        <v>0.21266932658904858</v>
      </c>
      <c r="G51" s="20">
        <f t="shared" si="2"/>
        <v>4.5159626476480642E-6</v>
      </c>
      <c r="I51" s="2">
        <v>0.67588048999999994</v>
      </c>
      <c r="J51">
        <v>237.19473600000001</v>
      </c>
      <c r="K51">
        <f t="shared" si="3"/>
        <v>237.33692397188884</v>
      </c>
      <c r="L51">
        <f t="shared" si="4"/>
        <v>2.0217419349858878E-2</v>
      </c>
      <c r="M51" s="20">
        <f t="shared" si="5"/>
        <v>3.5934832602058572E-7</v>
      </c>
      <c r="O51" s="2">
        <v>0.64762945000000005</v>
      </c>
      <c r="P51">
        <v>265.85895499999998</v>
      </c>
      <c r="Q51">
        <f t="shared" si="6"/>
        <v>265.7320993035583</v>
      </c>
      <c r="R51">
        <f t="shared" si="7"/>
        <v>1.609236771970373E-2</v>
      </c>
      <c r="S51" s="20">
        <f t="shared" si="8"/>
        <v>2.2767605683371568E-7</v>
      </c>
    </row>
    <row r="52" spans="3:19" x14ac:dyDescent="0.25">
      <c r="C52" s="2">
        <v>0.70104348000000005</v>
      </c>
      <c r="D52">
        <v>217.199851</v>
      </c>
      <c r="E52">
        <f t="shared" si="0"/>
        <v>216.63817085020656</v>
      </c>
      <c r="F52">
        <f t="shared" si="1"/>
        <v>0.31548459067197204</v>
      </c>
      <c r="G52" s="20">
        <f t="shared" si="2"/>
        <v>6.6874277918442973E-6</v>
      </c>
      <c r="I52" s="2">
        <v>0.67895079999999997</v>
      </c>
      <c r="J52">
        <v>237.309393</v>
      </c>
      <c r="K52">
        <f t="shared" si="3"/>
        <v>237.45830068187087</v>
      </c>
      <c r="L52">
        <f t="shared" si="4"/>
        <v>2.2173497720155269E-2</v>
      </c>
      <c r="M52" s="20">
        <f t="shared" si="5"/>
        <v>3.9373529616940639E-7</v>
      </c>
      <c r="O52" s="2">
        <v>0.65069955999999995</v>
      </c>
      <c r="P52">
        <v>266.06915900000001</v>
      </c>
      <c r="Q52">
        <f t="shared" si="6"/>
        <v>265.84235955783777</v>
      </c>
      <c r="R52">
        <f t="shared" si="7"/>
        <v>5.1437986965106028E-2</v>
      </c>
      <c r="S52" s="20">
        <f t="shared" si="8"/>
        <v>7.2659915804091632E-7</v>
      </c>
    </row>
    <row r="53" spans="3:19" x14ac:dyDescent="0.25">
      <c r="C53" s="2">
        <v>0.70411358999999996</v>
      </c>
      <c r="D53">
        <v>217.410055</v>
      </c>
      <c r="E53">
        <f t="shared" si="0"/>
        <v>216.7355561573184</v>
      </c>
      <c r="F53">
        <f t="shared" si="1"/>
        <v>0.45494868877881883</v>
      </c>
      <c r="G53" s="20">
        <f t="shared" si="2"/>
        <v>9.6250538034220348E-6</v>
      </c>
      <c r="I53" s="2">
        <v>0.68202076</v>
      </c>
      <c r="J53">
        <v>237.596035</v>
      </c>
      <c r="K53">
        <f t="shared" si="3"/>
        <v>237.58872233891378</v>
      </c>
      <c r="L53">
        <f t="shared" si="4"/>
        <v>5.3475012161880165E-5</v>
      </c>
      <c r="M53" s="20">
        <f t="shared" si="5"/>
        <v>9.4726723175911563E-10</v>
      </c>
      <c r="O53" s="2">
        <v>0.65376979999999996</v>
      </c>
      <c r="P53">
        <v>266.215665</v>
      </c>
      <c r="Q53">
        <f t="shared" si="6"/>
        <v>265.96110959725002</v>
      </c>
      <c r="R53">
        <f t="shared" si="7"/>
        <v>6.4798453069207632E-2</v>
      </c>
      <c r="S53" s="20">
        <f t="shared" si="8"/>
        <v>9.1431832417792473E-7</v>
      </c>
    </row>
    <row r="54" spans="3:19" x14ac:dyDescent="0.25">
      <c r="C54" s="2">
        <v>0.70718382999999996</v>
      </c>
      <c r="D54">
        <v>217.55656099999999</v>
      </c>
      <c r="E54">
        <f t="shared" si="0"/>
        <v>216.84029768769724</v>
      </c>
      <c r="F54">
        <f t="shared" si="1"/>
        <v>0.51303313255089722</v>
      </c>
      <c r="G54" s="20">
        <f t="shared" si="2"/>
        <v>1.0839295177201457E-5</v>
      </c>
      <c r="I54" s="2">
        <v>0.68509098999999996</v>
      </c>
      <c r="J54">
        <v>237.74891099999999</v>
      </c>
      <c r="K54">
        <f t="shared" si="3"/>
        <v>237.72888262278786</v>
      </c>
      <c r="L54">
        <f t="shared" si="4"/>
        <v>4.0113589375129357E-4</v>
      </c>
      <c r="M54" s="20">
        <f t="shared" si="5"/>
        <v>7.0966674036962661E-9</v>
      </c>
      <c r="O54" s="2">
        <v>0.65683985</v>
      </c>
      <c r="P54">
        <v>266.457719</v>
      </c>
      <c r="Q54">
        <f t="shared" si="6"/>
        <v>266.08894403473442</v>
      </c>
      <c r="R54">
        <f t="shared" si="7"/>
        <v>0.13599497500662422</v>
      </c>
      <c r="S54" s="20">
        <f t="shared" si="8"/>
        <v>1.9154298445151533E-6</v>
      </c>
    </row>
    <row r="55" spans="3:19" x14ac:dyDescent="0.25">
      <c r="C55" s="2">
        <v>0.71025377999999995</v>
      </c>
      <c r="D55">
        <v>217.84957299999999</v>
      </c>
      <c r="E55">
        <f t="shared" si="0"/>
        <v>216.95297252578393</v>
      </c>
      <c r="F55">
        <f t="shared" si="1"/>
        <v>0.8038924103644598</v>
      </c>
      <c r="G55" s="20">
        <f t="shared" si="2"/>
        <v>1.6938872630264336E-5</v>
      </c>
      <c r="I55" s="2">
        <v>0.68816105999999999</v>
      </c>
      <c r="J55">
        <v>237.97822500000001</v>
      </c>
      <c r="K55">
        <f t="shared" si="3"/>
        <v>237.87948455755316</v>
      </c>
      <c r="L55">
        <f t="shared" si="4"/>
        <v>9.7496749746004176E-3</v>
      </c>
      <c r="M55" s="20">
        <f t="shared" si="5"/>
        <v>1.7215343630615292E-7</v>
      </c>
      <c r="O55" s="2">
        <v>0.65990992999999998</v>
      </c>
      <c r="P55">
        <v>266.68703199999999</v>
      </c>
      <c r="Q55">
        <f t="shared" si="6"/>
        <v>266.22652213441791</v>
      </c>
      <c r="R55">
        <f t="shared" si="7"/>
        <v>0.2120693362984277</v>
      </c>
      <c r="S55" s="20">
        <f t="shared" si="8"/>
        <v>2.9817695888188392E-6</v>
      </c>
    </row>
    <row r="56" spans="3:19" x14ac:dyDescent="0.25">
      <c r="C56" s="2">
        <v>0.71332390000000001</v>
      </c>
      <c r="D56">
        <v>218.05977799999999</v>
      </c>
      <c r="E56">
        <f t="shared" si="0"/>
        <v>217.07424683766902</v>
      </c>
      <c r="F56">
        <f t="shared" si="1"/>
        <v>0.97127167192543606</v>
      </c>
      <c r="G56" s="20">
        <f t="shared" si="2"/>
        <v>2.0426294591560399E-5</v>
      </c>
      <c r="I56" s="2">
        <v>0.69123122999999997</v>
      </c>
      <c r="J56">
        <v>238.16295</v>
      </c>
      <c r="K56">
        <f t="shared" si="3"/>
        <v>238.04132278782913</v>
      </c>
      <c r="L56">
        <f t="shared" si="4"/>
        <v>1.4793178740456402E-2</v>
      </c>
      <c r="M56" s="20">
        <f t="shared" si="5"/>
        <v>2.6080331218058409E-7</v>
      </c>
      <c r="O56" s="2">
        <v>0.66298025000000005</v>
      </c>
      <c r="P56">
        <v>266.79531900000001</v>
      </c>
      <c r="Q56">
        <f t="shared" si="6"/>
        <v>266.37455268891335</v>
      </c>
      <c r="R56">
        <f t="shared" si="7"/>
        <v>0.17704428854546919</v>
      </c>
      <c r="S56" s="20">
        <f t="shared" si="8"/>
        <v>2.4872847663278326E-6</v>
      </c>
    </row>
    <row r="57" spans="3:19" x14ac:dyDescent="0.25">
      <c r="C57" s="2">
        <v>0.71639392999999996</v>
      </c>
      <c r="D57">
        <v>218.308201</v>
      </c>
      <c r="E57">
        <f t="shared" si="0"/>
        <v>217.20482542872162</v>
      </c>
      <c r="F57">
        <f t="shared" si="1"/>
        <v>1.2174376512938854</v>
      </c>
      <c r="G57" s="20">
        <f t="shared" si="2"/>
        <v>2.5545042368280962E-5</v>
      </c>
      <c r="I57" s="2">
        <v>0.69430137000000003</v>
      </c>
      <c r="J57">
        <v>238.36041399999999</v>
      </c>
      <c r="K57">
        <f t="shared" si="3"/>
        <v>238.21523934017549</v>
      </c>
      <c r="L57">
        <f t="shared" si="4"/>
        <v>2.1075681855160795E-2</v>
      </c>
      <c r="M57" s="20">
        <f t="shared" si="5"/>
        <v>3.709482887915019E-7</v>
      </c>
      <c r="O57" s="2">
        <v>0.66605018999999999</v>
      </c>
      <c r="P57">
        <v>267.09470099999999</v>
      </c>
      <c r="Q57">
        <f t="shared" si="6"/>
        <v>266.53375424948661</v>
      </c>
      <c r="R57">
        <f t="shared" si="7"/>
        <v>0.31466125691152097</v>
      </c>
      <c r="S57" s="20">
        <f t="shared" si="8"/>
        <v>4.4107529086797855E-6</v>
      </c>
    </row>
    <row r="58" spans="3:19" x14ac:dyDescent="0.25">
      <c r="C58" s="2">
        <v>0.71946405999999996</v>
      </c>
      <c r="D58">
        <v>218.512035</v>
      </c>
      <c r="E58">
        <f t="shared" si="0"/>
        <v>217.34550465276607</v>
      </c>
      <c r="F58">
        <f t="shared" si="1"/>
        <v>1.3607930510177142</v>
      </c>
      <c r="G58" s="20">
        <f t="shared" si="2"/>
        <v>2.849977029131175E-5</v>
      </c>
      <c r="I58" s="2">
        <v>0.69737128000000004</v>
      </c>
      <c r="J58">
        <v>238.67253600000001</v>
      </c>
      <c r="K58">
        <f t="shared" si="3"/>
        <v>238.40214312751115</v>
      </c>
      <c r="L58">
        <f t="shared" si="4"/>
        <v>7.3112305492774504E-2</v>
      </c>
      <c r="M58" s="20">
        <f t="shared" si="5"/>
        <v>1.2834695912908669E-6</v>
      </c>
      <c r="O58" s="2">
        <v>0.66912013000000004</v>
      </c>
      <c r="P58">
        <v>267.38771300000002</v>
      </c>
      <c r="Q58">
        <f t="shared" si="6"/>
        <v>266.7049491242982</v>
      </c>
      <c r="R58">
        <f t="shared" si="7"/>
        <v>0.46616650996337511</v>
      </c>
      <c r="S58" s="20">
        <f t="shared" si="8"/>
        <v>6.5201588514066137E-6</v>
      </c>
    </row>
    <row r="59" spans="3:19" x14ac:dyDescent="0.25">
      <c r="C59" s="2">
        <v>0.72253396999999997</v>
      </c>
      <c r="D59">
        <v>218.82415700000001</v>
      </c>
      <c r="E59">
        <f t="shared" si="0"/>
        <v>217.497140888546</v>
      </c>
      <c r="F59">
        <f t="shared" si="1"/>
        <v>1.7609717600585333</v>
      </c>
      <c r="G59" s="20">
        <f t="shared" si="2"/>
        <v>3.6775777509581985E-5</v>
      </c>
      <c r="I59" s="2">
        <v>0.70044150000000005</v>
      </c>
      <c r="J59">
        <v>238.83178100000001</v>
      </c>
      <c r="K59">
        <f t="shared" si="3"/>
        <v>238.60307089287798</v>
      </c>
      <c r="L59">
        <f t="shared" si="4"/>
        <v>5.2308313099768758E-2</v>
      </c>
      <c r="M59" s="20">
        <f t="shared" si="5"/>
        <v>9.1703620073288403E-7</v>
      </c>
      <c r="O59" s="2">
        <v>0.67219021000000001</v>
      </c>
      <c r="P59">
        <v>267.61702700000001</v>
      </c>
      <c r="Q59">
        <f t="shared" si="6"/>
        <v>266.88901113576736</v>
      </c>
      <c r="R59">
        <f t="shared" si="7"/>
        <v>0.53000709857440576</v>
      </c>
      <c r="S59" s="20">
        <f t="shared" si="8"/>
        <v>7.4003831020350377E-6</v>
      </c>
    </row>
    <row r="60" spans="3:19" x14ac:dyDescent="0.25">
      <c r="C60" s="2">
        <v>0.72560391000000002</v>
      </c>
      <c r="D60">
        <v>219.12353899999999</v>
      </c>
      <c r="E60">
        <f t="shared" si="0"/>
        <v>217.66076944933411</v>
      </c>
      <c r="F60">
        <f t="shared" si="1"/>
        <v>2.1396947583552675</v>
      </c>
      <c r="G60" s="20">
        <f t="shared" si="2"/>
        <v>4.4562931847636873E-5</v>
      </c>
      <c r="I60" s="2">
        <v>0.70351143000000005</v>
      </c>
      <c r="J60">
        <v>239.13116299999999</v>
      </c>
      <c r="K60">
        <f t="shared" si="3"/>
        <v>238.81907739450975</v>
      </c>
      <c r="L60">
        <f t="shared" si="4"/>
        <v>9.73974251542091E-2</v>
      </c>
      <c r="M60" s="20">
        <f t="shared" si="5"/>
        <v>1.7032371604425654E-6</v>
      </c>
      <c r="O60" s="2">
        <v>0.67526025000000001</v>
      </c>
      <c r="P60">
        <v>267.86545000000001</v>
      </c>
      <c r="Q60">
        <f t="shared" si="6"/>
        <v>267.08686126044864</v>
      </c>
      <c r="R60">
        <f t="shared" si="7"/>
        <v>0.60620042535618623</v>
      </c>
      <c r="S60" s="20">
        <f t="shared" si="8"/>
        <v>8.4485627730958954E-6</v>
      </c>
    </row>
    <row r="61" spans="3:19" x14ac:dyDescent="0.25">
      <c r="C61" s="2">
        <v>0.72867389000000005</v>
      </c>
      <c r="D61">
        <v>219.39744099999999</v>
      </c>
      <c r="E61">
        <f t="shared" si="0"/>
        <v>217.83783035176313</v>
      </c>
      <c r="F61">
        <f t="shared" si="1"/>
        <v>2.4323853740937844</v>
      </c>
      <c r="G61" s="20">
        <f t="shared" si="2"/>
        <v>5.053232350687073E-5</v>
      </c>
      <c r="I61" s="2">
        <v>0.70658133000000001</v>
      </c>
      <c r="J61">
        <v>239.44965500000001</v>
      </c>
      <c r="K61">
        <f t="shared" si="3"/>
        <v>239.05137350882015</v>
      </c>
      <c r="L61">
        <f t="shared" si="4"/>
        <v>0.15862814621645166</v>
      </c>
      <c r="M61" s="20">
        <f t="shared" si="5"/>
        <v>2.7666346870011135E-6</v>
      </c>
      <c r="O61" s="2">
        <v>0.67833009</v>
      </c>
      <c r="P61">
        <v>268.20942100000002</v>
      </c>
      <c r="Q61">
        <f t="shared" si="6"/>
        <v>267.29949060711562</v>
      </c>
      <c r="R61">
        <f t="shared" si="7"/>
        <v>0.82797331989476786</v>
      </c>
      <c r="S61" s="20">
        <f t="shared" si="8"/>
        <v>1.1509813467708805E-5</v>
      </c>
    </row>
    <row r="62" spans="3:19" x14ac:dyDescent="0.25">
      <c r="C62" s="2">
        <v>0.73174375999999997</v>
      </c>
      <c r="D62">
        <v>219.72867199999999</v>
      </c>
      <c r="E62">
        <f t="shared" si="0"/>
        <v>218.03030038146846</v>
      </c>
      <c r="F62">
        <f t="shared" si="1"/>
        <v>2.8844661546333903</v>
      </c>
      <c r="G62" s="20">
        <f t="shared" si="2"/>
        <v>5.9743682132974218E-5</v>
      </c>
      <c r="I62" s="2">
        <v>0.70965129000000005</v>
      </c>
      <c r="J62">
        <v>239.73629700000001</v>
      </c>
      <c r="K62">
        <f t="shared" si="3"/>
        <v>239.30127436114211</v>
      </c>
      <c r="L62">
        <f t="shared" si="4"/>
        <v>0.18924469631889237</v>
      </c>
      <c r="M62" s="20">
        <f t="shared" si="5"/>
        <v>3.2927300814089352E-6</v>
      </c>
      <c r="O62" s="2">
        <v>0.68140012999999999</v>
      </c>
      <c r="P62">
        <v>268.45784400000002</v>
      </c>
      <c r="Q62">
        <f t="shared" si="6"/>
        <v>267.52800878580524</v>
      </c>
      <c r="R62">
        <f t="shared" si="7"/>
        <v>0.86459352555665547</v>
      </c>
      <c r="S62" s="20">
        <f t="shared" si="8"/>
        <v>1.1996644320797007E-5</v>
      </c>
    </row>
    <row r="63" spans="3:19" x14ac:dyDescent="0.25">
      <c r="C63" s="2">
        <v>0.73481366999999997</v>
      </c>
      <c r="D63">
        <v>220.04079400000001</v>
      </c>
      <c r="E63">
        <f t="shared" si="0"/>
        <v>218.24074299469885</v>
      </c>
      <c r="F63">
        <f t="shared" si="1"/>
        <v>3.2401836216857047</v>
      </c>
      <c r="G63" s="20">
        <f t="shared" si="2"/>
        <v>6.6921122293455397E-5</v>
      </c>
      <c r="I63" s="2">
        <v>0.71272120999999999</v>
      </c>
      <c r="J63">
        <v>240.04204899999999</v>
      </c>
      <c r="K63">
        <f t="shared" si="3"/>
        <v>239.57020698565216</v>
      </c>
      <c r="L63">
        <f t="shared" si="4"/>
        <v>0.22263488650381627</v>
      </c>
      <c r="M63" s="20">
        <f t="shared" si="5"/>
        <v>3.8638349632264162E-6</v>
      </c>
      <c r="O63" s="2">
        <v>0.68447000999999996</v>
      </c>
      <c r="P63">
        <v>268.78270500000002</v>
      </c>
      <c r="Q63">
        <f t="shared" si="6"/>
        <v>267.77355756215491</v>
      </c>
      <c r="R63">
        <f t="shared" si="7"/>
        <v>1.0183785513093608</v>
      </c>
      <c r="S63" s="20">
        <f t="shared" si="8"/>
        <v>1.4096347689489658E-5</v>
      </c>
    </row>
    <row r="64" spans="3:19" x14ac:dyDescent="0.25">
      <c r="C64" s="2">
        <v>0.73788346000000005</v>
      </c>
      <c r="D64">
        <v>220.41024400000001</v>
      </c>
      <c r="E64">
        <f t="shared" si="0"/>
        <v>218.47229162217295</v>
      </c>
      <c r="F64">
        <f t="shared" si="1"/>
        <v>3.7556594187255543</v>
      </c>
      <c r="G64" s="20">
        <f t="shared" si="2"/>
        <v>7.7307681865097517E-5</v>
      </c>
      <c r="I64" s="2">
        <v>0.71579092</v>
      </c>
      <c r="J64">
        <v>240.44971699999999</v>
      </c>
      <c r="K64">
        <f t="shared" si="3"/>
        <v>239.85973181847771</v>
      </c>
      <c r="L64">
        <f t="shared" si="4"/>
        <v>0.34808251441587801</v>
      </c>
      <c r="M64" s="20">
        <f t="shared" si="5"/>
        <v>6.020515335223275E-6</v>
      </c>
      <c r="O64" s="2">
        <v>0.68753978999999998</v>
      </c>
      <c r="P64">
        <v>269.158525</v>
      </c>
      <c r="Q64">
        <f t="shared" si="6"/>
        <v>268.03740268685959</v>
      </c>
      <c r="R64">
        <f t="shared" si="7"/>
        <v>1.25691524102129</v>
      </c>
      <c r="S64" s="20">
        <f t="shared" si="8"/>
        <v>1.7349609850465256E-5</v>
      </c>
    </row>
    <row r="65" spans="3:19" x14ac:dyDescent="0.25">
      <c r="C65" s="2">
        <v>0.74095339999999998</v>
      </c>
      <c r="D65">
        <v>220.70962499999999</v>
      </c>
      <c r="E65">
        <f t="shared" si="0"/>
        <v>218.72872930880291</v>
      </c>
      <c r="F65">
        <f t="shared" si="1"/>
        <v>3.9239477394031446</v>
      </c>
      <c r="G65" s="20">
        <f t="shared" si="2"/>
        <v>8.0552805175477938E-5</v>
      </c>
      <c r="I65" s="2">
        <v>0.71886074</v>
      </c>
      <c r="J65">
        <v>240.80642800000001</v>
      </c>
      <c r="K65">
        <f t="shared" si="3"/>
        <v>240.17161694617081</v>
      </c>
      <c r="L65">
        <f t="shared" si="4"/>
        <v>0.40298507406373468</v>
      </c>
      <c r="M65" s="20">
        <f t="shared" si="5"/>
        <v>6.9494880036200517E-6</v>
      </c>
      <c r="O65" s="2">
        <v>0.69060966999999995</v>
      </c>
      <c r="P65">
        <v>269.483386</v>
      </c>
      <c r="Q65">
        <f t="shared" si="6"/>
        <v>268.32094258766256</v>
      </c>
      <c r="R65">
        <f t="shared" si="7"/>
        <v>1.351274686886708</v>
      </c>
      <c r="S65" s="20">
        <f t="shared" si="8"/>
        <v>1.860714106992841E-5</v>
      </c>
    </row>
    <row r="66" spans="3:19" x14ac:dyDescent="0.25">
      <c r="C66" s="2">
        <v>0.74402309</v>
      </c>
      <c r="D66">
        <v>221.13003399999999</v>
      </c>
      <c r="E66">
        <f t="shared" si="0"/>
        <v>219.01443191131312</v>
      </c>
      <c r="F66">
        <f t="shared" si="1"/>
        <v>4.4757721976562479</v>
      </c>
      <c r="G66" s="20">
        <f t="shared" si="2"/>
        <v>9.1531906616615063E-5</v>
      </c>
      <c r="I66" s="2">
        <v>0.72193046000000005</v>
      </c>
      <c r="J66">
        <v>241.21409700000001</v>
      </c>
      <c r="K66">
        <f t="shared" si="3"/>
        <v>240.50776266459866</v>
      </c>
      <c r="L66">
        <f t="shared" si="4"/>
        <v>0.49890819336686842</v>
      </c>
      <c r="M66" s="20">
        <f t="shared" si="5"/>
        <v>8.5746275674436629E-6</v>
      </c>
      <c r="O66" s="2">
        <v>0.69367953000000004</v>
      </c>
      <c r="P66">
        <v>269.820987</v>
      </c>
      <c r="Q66">
        <f t="shared" si="6"/>
        <v>268.62585805368838</v>
      </c>
      <c r="R66">
        <f t="shared" si="7"/>
        <v>1.4283331983119394</v>
      </c>
      <c r="S66" s="20">
        <f t="shared" si="8"/>
        <v>1.9619054666067002E-5</v>
      </c>
    </row>
    <row r="67" spans="3:19" x14ac:dyDescent="0.25">
      <c r="C67" s="2">
        <v>0.74678990000000001</v>
      </c>
      <c r="D67">
        <v>221.47400500000001</v>
      </c>
      <c r="E67">
        <f t="shared" si="0"/>
        <v>219.30124676276728</v>
      </c>
      <c r="F67">
        <f t="shared" si="1"/>
        <v>4.72087835746267</v>
      </c>
      <c r="G67" s="20">
        <f t="shared" si="2"/>
        <v>9.6244803833793184E-5</v>
      </c>
      <c r="I67" s="2">
        <v>0.72500023000000002</v>
      </c>
      <c r="J67">
        <v>241.59628599999999</v>
      </c>
      <c r="K67">
        <f t="shared" si="3"/>
        <v>240.87035820183644</v>
      </c>
      <c r="L67">
        <f t="shared" si="4"/>
        <v>0.52697116814658485</v>
      </c>
      <c r="M67" s="20">
        <f t="shared" si="5"/>
        <v>9.028307596606903E-6</v>
      </c>
      <c r="O67" s="2">
        <v>0.69674912</v>
      </c>
      <c r="P67">
        <v>270.29235399999999</v>
      </c>
      <c r="Q67">
        <f t="shared" si="6"/>
        <v>268.95434308784832</v>
      </c>
      <c r="R67">
        <f t="shared" si="7"/>
        <v>1.7902732010369544</v>
      </c>
      <c r="S67" s="20">
        <f t="shared" si="8"/>
        <v>2.4504835388192383E-5</v>
      </c>
    </row>
    <row r="68" spans="3:19" x14ac:dyDescent="0.25">
      <c r="C68" s="2">
        <v>0.75016252000000005</v>
      </c>
      <c r="D68">
        <v>221.94537199999999</v>
      </c>
      <c r="E68">
        <f t="shared" ref="E68:E114" si="9">IF(C68&lt;F$1,$W$6+D$1^2*$W$5/((-$W$7*(C68/E$1-1)^$W$8+1)),$W$6+20*10^4*(C68-F$1)^4+D$1^2*$W$5/((-$W$7*(C68/E$1-1)^$W$8+1)))</f>
        <v>219.69481736017494</v>
      </c>
      <c r="F68">
        <f t="shared" ref="F68:F114" si="10">(E68-D68)^2</f>
        <v>5.0649961868380808</v>
      </c>
      <c r="G68" s="20">
        <f t="shared" ref="G68:G114" si="11">((E68-D68)/D68)^2</f>
        <v>1.0282221036101624E-4</v>
      </c>
      <c r="I68" s="2">
        <v>0.72806998000000001</v>
      </c>
      <c r="J68">
        <v>241.984846</v>
      </c>
      <c r="K68">
        <f t="shared" ref="K68:K106" si="12">IF(I68&lt;L$1,$W$6+J$1^2*$W$5/((-$W$7*(I68/K$1-1)^$W$8+1)),$W$6+20*10^4*(I68-L$1)^4+J$1^2*$W$5/((-$W$7*(I68/K$1-1)^$W$8+1)))</f>
        <v>241.26209024826287</v>
      </c>
      <c r="L68">
        <f t="shared" ref="L68:L106" si="13">(K68-J68)^2</f>
        <v>0.52237587666911756</v>
      </c>
      <c r="M68" s="20">
        <f t="shared" ref="M68:M106" si="14">((K68-J68)/J68)^2</f>
        <v>8.9208610237830042E-6</v>
      </c>
      <c r="O68" s="2">
        <v>0.69981886999999998</v>
      </c>
      <c r="P68">
        <v>270.68091299999998</v>
      </c>
      <c r="Q68">
        <f t="shared" ref="Q68:Q110" si="15">IF(O68&lt;R$1,$W$6+P$1^2*$W$5/((-$W$7*(O68/Q$1-1)^$W$8+1)),$W$6+20*10^4*(O68-R$1)^4+P$1^2*$W$5/((-$W$7*(O68/Q$1-1)^$W$8+1)))</f>
        <v>269.30923228344636</v>
      </c>
      <c r="R68">
        <f t="shared" ref="R68:R110" si="16">(Q68-P68)^2</f>
        <v>1.8815079881650316</v>
      </c>
      <c r="S68" s="20">
        <f t="shared" ref="S68:S110" si="17">((Q68-P68)/P68)^2</f>
        <v>2.5679750574749671E-5</v>
      </c>
    </row>
    <row r="69" spans="3:19" x14ac:dyDescent="0.25">
      <c r="C69" s="2">
        <v>0.75323231000000002</v>
      </c>
      <c r="D69">
        <v>222.31482199999999</v>
      </c>
      <c r="E69">
        <f t="shared" si="9"/>
        <v>220.10195728946115</v>
      </c>
      <c r="F69">
        <f t="shared" si="10"/>
        <v>4.8967702271481359</v>
      </c>
      <c r="G69" s="20">
        <f t="shared" si="11"/>
        <v>9.907700931480148E-5</v>
      </c>
      <c r="I69" s="2">
        <v>0.73113969999999995</v>
      </c>
      <c r="J69">
        <v>242.39251400000001</v>
      </c>
      <c r="K69">
        <f t="shared" si="12"/>
        <v>241.68634319082557</v>
      </c>
      <c r="L69">
        <f t="shared" si="13"/>
        <v>0.49867721173008034</v>
      </c>
      <c r="M69" s="20">
        <f t="shared" si="14"/>
        <v>8.4875259760132152E-6</v>
      </c>
      <c r="O69" s="2">
        <v>0.70288859000000004</v>
      </c>
      <c r="P69">
        <v>271.08858199999997</v>
      </c>
      <c r="Q69">
        <f t="shared" si="15"/>
        <v>269.6938790061181</v>
      </c>
      <c r="R69">
        <f t="shared" si="16"/>
        <v>1.9451964411430758</v>
      </c>
      <c r="S69" s="20">
        <f t="shared" si="17"/>
        <v>2.6469212134218364E-5</v>
      </c>
    </row>
    <row r="70" spans="3:19" x14ac:dyDescent="0.25">
      <c r="C70" s="2">
        <v>0.75630195</v>
      </c>
      <c r="D70">
        <v>222.76070999999999</v>
      </c>
      <c r="E70">
        <f t="shared" si="9"/>
        <v>220.56338454391238</v>
      </c>
      <c r="F70">
        <f t="shared" si="10"/>
        <v>4.8282391599706296</v>
      </c>
      <c r="G70" s="20">
        <f t="shared" si="11"/>
        <v>9.7299719271233765E-5</v>
      </c>
      <c r="I70" s="2">
        <v>0.73420923999999999</v>
      </c>
      <c r="J70">
        <v>242.882991</v>
      </c>
      <c r="K70">
        <f t="shared" si="12"/>
        <v>242.14721650357566</v>
      </c>
      <c r="L70">
        <f t="shared" si="13"/>
        <v>0.54136410958849246</v>
      </c>
      <c r="M70" s="20">
        <f t="shared" si="14"/>
        <v>9.1768842839106477E-6</v>
      </c>
      <c r="O70" s="2">
        <v>0.70595814000000001</v>
      </c>
      <c r="P70">
        <v>271.57905899999997</v>
      </c>
      <c r="Q70">
        <f t="shared" si="15"/>
        <v>270.1122380341925</v>
      </c>
      <c r="R70">
        <f t="shared" si="16"/>
        <v>2.1515637457323638</v>
      </c>
      <c r="S70" s="20">
        <f t="shared" si="17"/>
        <v>2.917169467272834E-5</v>
      </c>
    </row>
    <row r="71" spans="3:19" x14ac:dyDescent="0.25">
      <c r="C71" s="2">
        <v>0.75937153999999996</v>
      </c>
      <c r="D71">
        <v>223.232077</v>
      </c>
      <c r="E71">
        <f t="shared" si="9"/>
        <v>221.0875306084211</v>
      </c>
      <c r="F71">
        <f t="shared" si="10"/>
        <v>4.5990792256340773</v>
      </c>
      <c r="G71" s="20">
        <f t="shared" si="11"/>
        <v>9.2290647059190258E-5</v>
      </c>
      <c r="I71" s="2">
        <v>0.73727883999999999</v>
      </c>
      <c r="J71">
        <v>243.34798799999999</v>
      </c>
      <c r="K71">
        <f t="shared" si="12"/>
        <v>242.64965306469713</v>
      </c>
      <c r="L71">
        <f t="shared" si="13"/>
        <v>0.48767168186443982</v>
      </c>
      <c r="M71" s="20">
        <f t="shared" si="14"/>
        <v>8.2351595553629539E-6</v>
      </c>
      <c r="O71" s="2">
        <v>0.70902779000000005</v>
      </c>
      <c r="P71">
        <v>272.01857699999999</v>
      </c>
      <c r="Q71">
        <f t="shared" si="15"/>
        <v>270.56894293952519</v>
      </c>
      <c r="R71">
        <f t="shared" si="16"/>
        <v>2.1014389092886763</v>
      </c>
      <c r="S71" s="20">
        <f t="shared" si="17"/>
        <v>2.8400085037428212E-5</v>
      </c>
    </row>
    <row r="72" spans="3:19" x14ac:dyDescent="0.25">
      <c r="C72" s="2">
        <v>0.76244113999999996</v>
      </c>
      <c r="D72">
        <v>223.69707399999999</v>
      </c>
      <c r="E72">
        <f t="shared" si="9"/>
        <v>221.68387813221801</v>
      </c>
      <c r="F72">
        <f t="shared" si="10"/>
        <v>4.0529576020544154</v>
      </c>
      <c r="G72" s="20">
        <f t="shared" si="11"/>
        <v>8.0993740012587248E-5</v>
      </c>
      <c r="I72" s="2">
        <v>0.74034825999999998</v>
      </c>
      <c r="J72">
        <v>243.902163</v>
      </c>
      <c r="K72">
        <f t="shared" si="12"/>
        <v>243.19936218048508</v>
      </c>
      <c r="L72">
        <f t="shared" si="13"/>
        <v>0.49392899191084289</v>
      </c>
      <c r="M72" s="20">
        <f t="shared" si="14"/>
        <v>8.3029651469419467E-6</v>
      </c>
      <c r="O72" s="2">
        <v>0.71209721999999998</v>
      </c>
      <c r="P72">
        <v>272.56638199999998</v>
      </c>
      <c r="Q72">
        <f t="shared" si="15"/>
        <v>271.06918763036265</v>
      </c>
      <c r="R72">
        <f t="shared" si="16"/>
        <v>2.2415909804737137</v>
      </c>
      <c r="S72" s="20">
        <f t="shared" si="17"/>
        <v>3.0172534430878344E-5</v>
      </c>
    </row>
    <row r="73" spans="3:19" x14ac:dyDescent="0.25">
      <c r="C73" s="2">
        <v>0.76551051000000003</v>
      </c>
      <c r="D73">
        <v>224.27672799999999</v>
      </c>
      <c r="E73">
        <f t="shared" si="9"/>
        <v>222.36303220829416</v>
      </c>
      <c r="F73">
        <f t="shared" si="10"/>
        <v>3.6622315831926184</v>
      </c>
      <c r="G73" s="20">
        <f t="shared" si="11"/>
        <v>7.2807711535025299E-5</v>
      </c>
      <c r="I73" s="2">
        <v>0.74341780000000002</v>
      </c>
      <c r="J73">
        <v>244.39901</v>
      </c>
      <c r="K73">
        <f t="shared" si="12"/>
        <v>243.80305847396724</v>
      </c>
      <c r="L73">
        <f t="shared" si="13"/>
        <v>0.35515822138077957</v>
      </c>
      <c r="M73" s="20">
        <f t="shared" si="14"/>
        <v>5.9459737515268677E-6</v>
      </c>
      <c r="O73" s="2">
        <v>0.71516676000000001</v>
      </c>
      <c r="P73">
        <v>273.06322799999998</v>
      </c>
      <c r="Q73">
        <f t="shared" si="15"/>
        <v>271.61894127353764</v>
      </c>
      <c r="R73">
        <f t="shared" si="16"/>
        <v>2.0859641482352944</v>
      </c>
      <c r="S73" s="20">
        <f t="shared" si="17"/>
        <v>2.7975663793652642E-5</v>
      </c>
    </row>
    <row r="74" spans="3:19" x14ac:dyDescent="0.25">
      <c r="C74" s="2">
        <v>0.76858000000000004</v>
      </c>
      <c r="D74">
        <v>224.79268400000001</v>
      </c>
      <c r="E74">
        <f t="shared" si="9"/>
        <v>223.13708458488685</v>
      </c>
      <c r="F74">
        <f t="shared" si="10"/>
        <v>2.7410094233230327</v>
      </c>
      <c r="G74" s="20">
        <f t="shared" si="11"/>
        <v>5.4243310018302963E-5</v>
      </c>
      <c r="I74" s="2">
        <v>0.74648720999999996</v>
      </c>
      <c r="J74">
        <v>244.959554</v>
      </c>
      <c r="K74">
        <f t="shared" si="12"/>
        <v>244.46834790639915</v>
      </c>
      <c r="L74">
        <f t="shared" si="13"/>
        <v>0.24128342639060854</v>
      </c>
      <c r="M74" s="20">
        <f t="shared" si="14"/>
        <v>4.0210430823129943E-6</v>
      </c>
      <c r="O74" s="2">
        <v>0.71823608000000005</v>
      </c>
      <c r="P74">
        <v>273.668362</v>
      </c>
      <c r="Q74">
        <f t="shared" si="15"/>
        <v>272.22476461822549</v>
      </c>
      <c r="R74">
        <f t="shared" si="16"/>
        <v>2.0839734006662187</v>
      </c>
      <c r="S74" s="20">
        <f t="shared" si="17"/>
        <v>2.7825500568395604E-5</v>
      </c>
    </row>
    <row r="75" spans="3:19" x14ac:dyDescent="0.25">
      <c r="C75" s="2">
        <v>0.77164935000000001</v>
      </c>
      <c r="D75">
        <v>225.38507799999999</v>
      </c>
      <c r="E75">
        <f t="shared" si="9"/>
        <v>224.01956648548432</v>
      </c>
      <c r="F75">
        <f t="shared" si="10"/>
        <v>1.8646216962748903</v>
      </c>
      <c r="G75" s="20">
        <f t="shared" si="11"/>
        <v>3.6706283482022874E-5</v>
      </c>
      <c r="I75" s="2">
        <v>0.74925372999999995</v>
      </c>
      <c r="J75">
        <v>245.450031</v>
      </c>
      <c r="K75">
        <f t="shared" si="12"/>
        <v>245.12800877436086</v>
      </c>
      <c r="L75">
        <f t="shared" si="13"/>
        <v>0.10369831380557938</v>
      </c>
      <c r="M75" s="20">
        <f t="shared" si="14"/>
        <v>1.7212561777609506E-6</v>
      </c>
      <c r="O75" s="2">
        <v>0.72130534000000002</v>
      </c>
      <c r="P75">
        <v>274.29897499999998</v>
      </c>
      <c r="Q75">
        <f t="shared" si="15"/>
        <v>272.89404580947615</v>
      </c>
      <c r="R75">
        <f t="shared" si="16"/>
        <v>1.9738260303859458</v>
      </c>
      <c r="S75" s="20">
        <f t="shared" si="17"/>
        <v>2.6233757674808217E-5</v>
      </c>
    </row>
    <row r="76" spans="3:19" x14ac:dyDescent="0.25">
      <c r="C76" s="2">
        <v>0.77502172999999996</v>
      </c>
      <c r="D76">
        <v>225.971102</v>
      </c>
      <c r="E76">
        <f t="shared" si="9"/>
        <v>225.13270670656692</v>
      </c>
      <c r="F76">
        <f t="shared" si="10"/>
        <v>0.70290666805074153</v>
      </c>
      <c r="G76" s="20">
        <f t="shared" si="11"/>
        <v>1.3765495732416366E-5</v>
      </c>
      <c r="I76" s="2">
        <v>0.75262596999999998</v>
      </c>
      <c r="J76">
        <v>246.106123</v>
      </c>
      <c r="K76">
        <f t="shared" si="12"/>
        <v>246.01997253462008</v>
      </c>
      <c r="L76">
        <f t="shared" si="13"/>
        <v>7.4219026851760853E-3</v>
      </c>
      <c r="M76" s="20">
        <f t="shared" si="14"/>
        <v>1.2253789565248488E-7</v>
      </c>
      <c r="O76" s="2">
        <v>0.72437474999999996</v>
      </c>
      <c r="P76">
        <v>274.85951999999997</v>
      </c>
      <c r="Q76">
        <f t="shared" si="15"/>
        <v>273.6349832606731</v>
      </c>
      <c r="R76">
        <f t="shared" si="16"/>
        <v>1.4994902259613057</v>
      </c>
      <c r="S76" s="20">
        <f t="shared" si="17"/>
        <v>1.9848243159312716E-5</v>
      </c>
    </row>
    <row r="77" spans="3:19" x14ac:dyDescent="0.25">
      <c r="C77" s="2">
        <v>0.77839411000000003</v>
      </c>
      <c r="D77">
        <v>226.56349599999999</v>
      </c>
      <c r="E77">
        <f t="shared" si="9"/>
        <v>226.41916322044426</v>
      </c>
      <c r="F77">
        <f t="shared" si="10"/>
        <v>2.0831951254281569E-2</v>
      </c>
      <c r="G77" s="20">
        <f t="shared" si="11"/>
        <v>4.0583553920594802E-7</v>
      </c>
      <c r="I77" s="2">
        <v>0.75569520999999995</v>
      </c>
      <c r="J77">
        <v>246.74947599999999</v>
      </c>
      <c r="K77">
        <f t="shared" si="12"/>
        <v>246.92756316675673</v>
      </c>
      <c r="L77">
        <f t="shared" si="13"/>
        <v>3.1715038963442792E-2</v>
      </c>
      <c r="M77" s="20">
        <f t="shared" si="14"/>
        <v>5.2089809738429148E-7</v>
      </c>
      <c r="O77" s="2">
        <v>0.72744379000000003</v>
      </c>
      <c r="P77">
        <v>275.59841899999998</v>
      </c>
      <c r="Q77">
        <f t="shared" si="15"/>
        <v>274.45642725303526</v>
      </c>
      <c r="R77">
        <f t="shared" si="16"/>
        <v>1.3041451501355337</v>
      </c>
      <c r="S77" s="20">
        <f t="shared" si="17"/>
        <v>1.7170086652430494E-5</v>
      </c>
    </row>
    <row r="78" spans="3:19" x14ac:dyDescent="0.25">
      <c r="C78" s="2">
        <v>0.78176635999999999</v>
      </c>
      <c r="D78">
        <v>227.21247199999999</v>
      </c>
      <c r="E78">
        <f t="shared" si="9"/>
        <v>227.906633188314</v>
      </c>
      <c r="F78">
        <f t="shared" si="10"/>
        <v>0.48185975536152209</v>
      </c>
      <c r="G78" s="20">
        <f t="shared" si="11"/>
        <v>9.3337533968638129E-6</v>
      </c>
      <c r="I78" s="2">
        <v>0.75876436999999997</v>
      </c>
      <c r="J78">
        <v>247.43104700000001</v>
      </c>
      <c r="K78">
        <f t="shared" si="12"/>
        <v>247.93965315982382</v>
      </c>
      <c r="L78">
        <f t="shared" si="13"/>
        <v>0.25868022581072619</v>
      </c>
      <c r="M78" s="20">
        <f t="shared" si="14"/>
        <v>4.225273692783651E-6</v>
      </c>
      <c r="O78" s="2">
        <v>0.73051292000000001</v>
      </c>
      <c r="P78">
        <v>276.29910000000001</v>
      </c>
      <c r="Q78">
        <f t="shared" si="15"/>
        <v>275.3683671574035</v>
      </c>
      <c r="R78">
        <f t="shared" si="16"/>
        <v>0.86626362428778447</v>
      </c>
      <c r="S78" s="20">
        <f t="shared" si="17"/>
        <v>1.1347263437927444E-5</v>
      </c>
    </row>
    <row r="79" spans="3:19" x14ac:dyDescent="0.25">
      <c r="C79" s="2">
        <v>0.78453154999999997</v>
      </c>
      <c r="D79">
        <v>228.364665</v>
      </c>
      <c r="E79">
        <f t="shared" si="9"/>
        <v>229.29929740393564</v>
      </c>
      <c r="F79">
        <f t="shared" si="10"/>
        <v>0.87353773048650873</v>
      </c>
      <c r="G79" s="20">
        <f t="shared" si="11"/>
        <v>1.6750348833087338E-5</v>
      </c>
      <c r="I79" s="2">
        <v>0.76183323999999997</v>
      </c>
      <c r="J79">
        <v>248.25912500000001</v>
      </c>
      <c r="K79">
        <f t="shared" si="12"/>
        <v>249.07080998217407</v>
      </c>
      <c r="L79">
        <f t="shared" si="13"/>
        <v>0.65883251028689971</v>
      </c>
      <c r="M79" s="20">
        <f t="shared" si="14"/>
        <v>1.0689676949478861E-5</v>
      </c>
      <c r="O79" s="2">
        <v>0.73358201999999995</v>
      </c>
      <c r="P79">
        <v>277.01252099999999</v>
      </c>
      <c r="Q79">
        <f t="shared" si="15"/>
        <v>276.38161036026253</v>
      </c>
      <c r="R79">
        <f t="shared" si="16"/>
        <v>0.39804823533393718</v>
      </c>
      <c r="S79" s="20">
        <f t="shared" si="17"/>
        <v>5.1872467057936186E-6</v>
      </c>
    </row>
    <row r="80" spans="3:19" x14ac:dyDescent="0.25">
      <c r="C80" s="2">
        <v>0.78729651</v>
      </c>
      <c r="D80">
        <v>229.62663599999999</v>
      </c>
      <c r="E80">
        <f t="shared" si="9"/>
        <v>230.87059576495776</v>
      </c>
      <c r="F80">
        <f t="shared" si="10"/>
        <v>1.5474358968337778</v>
      </c>
      <c r="G80" s="20">
        <f t="shared" si="11"/>
        <v>2.934729923089285E-5</v>
      </c>
      <c r="I80" s="2">
        <v>0.76429643999999997</v>
      </c>
      <c r="J80">
        <v>248.89048299999999</v>
      </c>
      <c r="K80">
        <f t="shared" si="12"/>
        <v>250.0761507110798</v>
      </c>
      <c r="L80">
        <f t="shared" si="13"/>
        <v>1.4058079210972498</v>
      </c>
      <c r="M80" s="20">
        <f t="shared" si="14"/>
        <v>2.2693914015239957E-5</v>
      </c>
      <c r="O80" s="2">
        <v>0.73665113000000004</v>
      </c>
      <c r="P80">
        <v>277.71957200000003</v>
      </c>
      <c r="Q80">
        <f t="shared" si="15"/>
        <v>277.50805524317286</v>
      </c>
      <c r="R80">
        <f t="shared" si="16"/>
        <v>4.4739338418682419E-2</v>
      </c>
      <c r="S80" s="20">
        <f t="shared" si="17"/>
        <v>5.8006489496129778E-7</v>
      </c>
    </row>
    <row r="81" spans="3:19" x14ac:dyDescent="0.25">
      <c r="C81" s="2">
        <v>0.78944605999999995</v>
      </c>
      <c r="D81">
        <v>231.00227000000001</v>
      </c>
      <c r="E81">
        <f t="shared" si="9"/>
        <v>232.23176140274228</v>
      </c>
      <c r="F81">
        <f t="shared" si="10"/>
        <v>1.5116491094171529</v>
      </c>
      <c r="G81" s="20">
        <f t="shared" si="11"/>
        <v>2.8328168519850205E-5</v>
      </c>
      <c r="I81" s="2">
        <v>0.76706246</v>
      </c>
      <c r="J81">
        <v>249.63012900000001</v>
      </c>
      <c r="K81">
        <f t="shared" si="12"/>
        <v>251.32153369872526</v>
      </c>
      <c r="L81">
        <f t="shared" si="13"/>
        <v>2.8608498548698553</v>
      </c>
      <c r="M81" s="20">
        <f t="shared" si="14"/>
        <v>4.5909341460486666E-5</v>
      </c>
      <c r="O81" s="2">
        <v>0.73972020000000005</v>
      </c>
      <c r="P81">
        <v>278.44573200000002</v>
      </c>
      <c r="Q81">
        <f t="shared" si="15"/>
        <v>278.76071128557317</v>
      </c>
      <c r="R81">
        <f t="shared" si="16"/>
        <v>9.9211950340168706E-2</v>
      </c>
      <c r="S81" s="20">
        <f t="shared" si="17"/>
        <v>1.2796254126482452E-6</v>
      </c>
    </row>
    <row r="82" spans="3:19" x14ac:dyDescent="0.25">
      <c r="C82" s="2">
        <v>0.79159367999999997</v>
      </c>
      <c r="D82">
        <v>232.401442</v>
      </c>
      <c r="E82">
        <f t="shared" si="9"/>
        <v>233.72881943426177</v>
      </c>
      <c r="F82">
        <f t="shared" si="10"/>
        <v>1.7619308529873405</v>
      </c>
      <c r="G82" s="20">
        <f t="shared" si="11"/>
        <v>3.2622048094007408E-5</v>
      </c>
      <c r="I82" s="2">
        <v>0.76989735000000004</v>
      </c>
      <c r="J82">
        <v>250.50709900000001</v>
      </c>
      <c r="K82">
        <f t="shared" si="12"/>
        <v>252.74154354584476</v>
      </c>
      <c r="L82">
        <f t="shared" si="13"/>
        <v>4.9927424284553616</v>
      </c>
      <c r="M82" s="20">
        <f t="shared" si="14"/>
        <v>7.9560789935018741E-5</v>
      </c>
      <c r="O82" s="2">
        <v>0.74248638</v>
      </c>
      <c r="P82">
        <v>279.10257000000001</v>
      </c>
      <c r="Q82">
        <f t="shared" si="15"/>
        <v>280.00970863122313</v>
      </c>
      <c r="R82">
        <f t="shared" si="16"/>
        <v>0.82290049625735529</v>
      </c>
      <c r="S82" s="20">
        <f t="shared" si="17"/>
        <v>1.0563787421497826E-5</v>
      </c>
    </row>
    <row r="83" spans="3:19" x14ac:dyDescent="0.25">
      <c r="C83" s="2">
        <v>0.79333138999999997</v>
      </c>
      <c r="D83">
        <v>233.69109800000001</v>
      </c>
      <c r="E83">
        <f t="shared" si="9"/>
        <v>235.05148765385684</v>
      </c>
      <c r="F83">
        <f t="shared" si="10"/>
        <v>1.8506600103206998</v>
      </c>
      <c r="G83" s="20">
        <f t="shared" si="11"/>
        <v>3.3887716285722158E-5</v>
      </c>
      <c r="I83" s="2">
        <v>0.77194728999999995</v>
      </c>
      <c r="J83">
        <v>251.55645699999999</v>
      </c>
      <c r="K83">
        <f t="shared" si="12"/>
        <v>253.86959234387149</v>
      </c>
      <c r="L83">
        <f t="shared" si="13"/>
        <v>5.3505951190674939</v>
      </c>
      <c r="M83" s="20">
        <f t="shared" si="14"/>
        <v>8.4553414504698768E-5</v>
      </c>
      <c r="O83" s="2">
        <v>0.74555508000000004</v>
      </c>
      <c r="P83">
        <v>280.01420100000001</v>
      </c>
      <c r="Q83">
        <f t="shared" si="15"/>
        <v>281.54273519753099</v>
      </c>
      <c r="R83">
        <f t="shared" si="16"/>
        <v>2.3364167930216571</v>
      </c>
      <c r="S83" s="20">
        <f t="shared" si="17"/>
        <v>2.979821192530702E-5</v>
      </c>
    </row>
    <row r="84" spans="3:19" x14ac:dyDescent="0.25">
      <c r="C84" s="2">
        <v>0.79513423000000005</v>
      </c>
      <c r="D84">
        <v>235.07358400000001</v>
      </c>
      <c r="E84">
        <f t="shared" si="9"/>
        <v>236.54037835142381</v>
      </c>
      <c r="F84">
        <f t="shared" si="10"/>
        <v>2.1514856693687672</v>
      </c>
      <c r="G84" s="20">
        <f t="shared" si="11"/>
        <v>3.8934159183450882E-5</v>
      </c>
      <c r="I84" s="2">
        <v>0.77410661000000003</v>
      </c>
      <c r="J84">
        <v>252.60971599999999</v>
      </c>
      <c r="K84">
        <f t="shared" si="12"/>
        <v>255.15975221175754</v>
      </c>
      <c r="L84">
        <f t="shared" si="13"/>
        <v>6.5026846812747632</v>
      </c>
      <c r="M84" s="20">
        <f t="shared" si="14"/>
        <v>1.0190431972940416E-4</v>
      </c>
      <c r="O84" s="2">
        <v>0.74771430999999999</v>
      </c>
      <c r="P84">
        <v>281.11130300000002</v>
      </c>
      <c r="Q84">
        <f t="shared" si="15"/>
        <v>282.72321880624503</v>
      </c>
      <c r="R84">
        <f t="shared" si="16"/>
        <v>2.5982725664224953</v>
      </c>
      <c r="S84" s="20">
        <f t="shared" si="17"/>
        <v>3.2879718564070328E-5</v>
      </c>
    </row>
    <row r="85" spans="3:19" x14ac:dyDescent="0.25">
      <c r="C85" s="2">
        <v>0.79649420000000004</v>
      </c>
      <c r="D85">
        <v>236.5181</v>
      </c>
      <c r="E85">
        <f t="shared" si="9"/>
        <v>237.74971427911316</v>
      </c>
      <c r="F85">
        <f t="shared" si="10"/>
        <v>1.516873732515428</v>
      </c>
      <c r="G85" s="20">
        <f t="shared" si="11"/>
        <v>2.711569046607761E-5</v>
      </c>
      <c r="I85" s="2">
        <v>0.77601056000000002</v>
      </c>
      <c r="J85">
        <v>253.723198</v>
      </c>
      <c r="K85">
        <f t="shared" si="12"/>
        <v>256.39240304210239</v>
      </c>
      <c r="L85">
        <f t="shared" si="13"/>
        <v>7.1246555567848251</v>
      </c>
      <c r="M85" s="20">
        <f t="shared" si="14"/>
        <v>1.1067346817570264E-4</v>
      </c>
      <c r="O85" s="2">
        <v>0.74953069999999999</v>
      </c>
      <c r="P85">
        <v>281.997972</v>
      </c>
      <c r="Q85">
        <f t="shared" si="15"/>
        <v>283.78678124883669</v>
      </c>
      <c r="R85">
        <f t="shared" si="16"/>
        <v>3.1998385287236655</v>
      </c>
      <c r="S85" s="20">
        <f t="shared" si="17"/>
        <v>4.0237972843790688E-5</v>
      </c>
    </row>
    <row r="86" spans="3:19" x14ac:dyDescent="0.25">
      <c r="C86" s="2">
        <v>0.79779414999999998</v>
      </c>
      <c r="D86">
        <v>237.855706</v>
      </c>
      <c r="E86">
        <f t="shared" si="9"/>
        <v>238.9812873387379</v>
      </c>
      <c r="F86">
        <f t="shared" si="10"/>
        <v>1.266933350115008</v>
      </c>
      <c r="G86" s="20">
        <f t="shared" si="11"/>
        <v>2.2393739393454209E-5</v>
      </c>
      <c r="I86" s="2">
        <v>0.77789207999999999</v>
      </c>
      <c r="J86">
        <v>255.04448199999999</v>
      </c>
      <c r="K86">
        <f t="shared" si="12"/>
        <v>257.70635097758816</v>
      </c>
      <c r="L86">
        <f t="shared" si="13"/>
        <v>7.085546453846292</v>
      </c>
      <c r="M86" s="20">
        <f t="shared" si="14"/>
        <v>1.0892849067562905E-4</v>
      </c>
      <c r="O86" s="2">
        <v>0.75134703999999997</v>
      </c>
      <c r="P86">
        <v>282.910751</v>
      </c>
      <c r="Q86">
        <f t="shared" si="15"/>
        <v>284.91909723645801</v>
      </c>
      <c r="R86">
        <f t="shared" si="16"/>
        <v>4.0334546054950531</v>
      </c>
      <c r="S86" s="20">
        <f t="shared" si="17"/>
        <v>5.0393934877228254E-5</v>
      </c>
    </row>
    <row r="87" spans="3:19" x14ac:dyDescent="0.25">
      <c r="C87" s="2">
        <v>0.79900112000000001</v>
      </c>
      <c r="D87">
        <v>239.16099199999999</v>
      </c>
      <c r="E87">
        <f t="shared" si="9"/>
        <v>240.19635900174183</v>
      </c>
      <c r="F87">
        <f t="shared" si="10"/>
        <v>1.0719848282958715</v>
      </c>
      <c r="G87" s="20">
        <f t="shared" si="11"/>
        <v>1.8741655326398038E-5</v>
      </c>
      <c r="I87" s="2">
        <v>0.77975969000000001</v>
      </c>
      <c r="J87">
        <v>256.486717</v>
      </c>
      <c r="K87">
        <f t="shared" si="12"/>
        <v>259.11342615287197</v>
      </c>
      <c r="L87">
        <f t="shared" si="13"/>
        <v>6.8996009737813688</v>
      </c>
      <c r="M87" s="20">
        <f t="shared" si="14"/>
        <v>1.0488037160763157E-4</v>
      </c>
      <c r="O87" s="2">
        <v>0.75306388000000002</v>
      </c>
      <c r="P87">
        <v>283.907422</v>
      </c>
      <c r="Q87">
        <f t="shared" si="15"/>
        <v>286.05655039142817</v>
      </c>
      <c r="R87">
        <f t="shared" si="16"/>
        <v>4.6187528428426683</v>
      </c>
      <c r="S87" s="20">
        <f t="shared" si="17"/>
        <v>5.7302191375405724E-5</v>
      </c>
    </row>
    <row r="88" spans="3:19" x14ac:dyDescent="0.25">
      <c r="C88" s="2">
        <v>0.80033869000000002</v>
      </c>
      <c r="D88">
        <v>240.75543099999999</v>
      </c>
      <c r="E88">
        <f t="shared" si="9"/>
        <v>241.63027137035485</v>
      </c>
      <c r="F88">
        <f t="shared" si="10"/>
        <v>0.76534567360262928</v>
      </c>
      <c r="G88" s="20">
        <f t="shared" si="11"/>
        <v>1.3203997880607242E-5</v>
      </c>
      <c r="I88" s="2">
        <v>0.78119864000000006</v>
      </c>
      <c r="J88">
        <v>257.82090299999999</v>
      </c>
      <c r="K88">
        <f t="shared" si="12"/>
        <v>260.27340275982419</v>
      </c>
      <c r="L88">
        <f t="shared" si="13"/>
        <v>6.0147550719377909</v>
      </c>
      <c r="M88" s="20">
        <f t="shared" si="14"/>
        <v>9.0486063838404968E-5</v>
      </c>
      <c r="O88" s="2">
        <v>0.75496761000000001</v>
      </c>
      <c r="P88">
        <v>285.12539099999998</v>
      </c>
      <c r="Q88">
        <f t="shared" si="15"/>
        <v>287.39897409250989</v>
      </c>
      <c r="R88">
        <f t="shared" si="16"/>
        <v>5.1691800785469235</v>
      </c>
      <c r="S88" s="20">
        <f t="shared" si="17"/>
        <v>6.3584297034425532E-5</v>
      </c>
    </row>
    <row r="89" spans="3:19" x14ac:dyDescent="0.25">
      <c r="C89" s="2">
        <v>0.80151419999999995</v>
      </c>
      <c r="D89">
        <v>242.28493499999999</v>
      </c>
      <c r="E89">
        <f t="shared" si="9"/>
        <v>242.97276337021302</v>
      </c>
      <c r="F89">
        <f t="shared" si="10"/>
        <v>0.47310786686990769</v>
      </c>
      <c r="G89" s="20">
        <f t="shared" si="11"/>
        <v>8.0594860423378658E-6</v>
      </c>
      <c r="I89" s="2">
        <v>0.78267728999999997</v>
      </c>
      <c r="J89">
        <v>259.24385699999999</v>
      </c>
      <c r="K89">
        <f t="shared" si="12"/>
        <v>261.53968863703676</v>
      </c>
      <c r="L89">
        <f t="shared" si="13"/>
        <v>5.2708429056189336</v>
      </c>
      <c r="M89" s="20">
        <f t="shared" si="14"/>
        <v>7.8426552413393265E-5</v>
      </c>
      <c r="O89" s="2">
        <v>0.75653223999999997</v>
      </c>
      <c r="P89">
        <v>286.41893399999998</v>
      </c>
      <c r="Q89">
        <f t="shared" si="15"/>
        <v>288.5700282053748</v>
      </c>
      <c r="R89">
        <f t="shared" si="16"/>
        <v>4.6272062803971199</v>
      </c>
      <c r="S89" s="20">
        <f t="shared" si="17"/>
        <v>5.6404715451809034E-5</v>
      </c>
    </row>
    <row r="90" spans="3:19" x14ac:dyDescent="0.25">
      <c r="C90" s="2">
        <v>0.80267403000000004</v>
      </c>
      <c r="D90">
        <v>243.92988099999999</v>
      </c>
      <c r="E90">
        <f t="shared" si="9"/>
        <v>244.37945384072728</v>
      </c>
      <c r="F90">
        <f t="shared" si="10"/>
        <v>0.20211573911960076</v>
      </c>
      <c r="G90" s="20">
        <f t="shared" si="11"/>
        <v>3.3968011691348321E-6</v>
      </c>
      <c r="I90" s="2">
        <v>0.78413896000000005</v>
      </c>
      <c r="J90">
        <v>260.87010700000002</v>
      </c>
      <c r="K90">
        <f t="shared" si="12"/>
        <v>262.87101232537901</v>
      </c>
      <c r="L90">
        <f t="shared" si="13"/>
        <v>4.0036221211300189</v>
      </c>
      <c r="M90" s="20">
        <f t="shared" si="14"/>
        <v>5.8830758471879701E-5</v>
      </c>
      <c r="O90" s="2">
        <v>0.75797661000000005</v>
      </c>
      <c r="P90">
        <v>287.78605900000002</v>
      </c>
      <c r="Q90">
        <f t="shared" si="15"/>
        <v>289.70843612292447</v>
      </c>
      <c r="R90">
        <f t="shared" si="16"/>
        <v>3.6955338027432663</v>
      </c>
      <c r="S90" s="20">
        <f t="shared" si="17"/>
        <v>4.4620833169362383E-5</v>
      </c>
    </row>
    <row r="91" spans="3:19" x14ac:dyDescent="0.25">
      <c r="C91" s="2">
        <v>0.80369281999999997</v>
      </c>
      <c r="D91">
        <v>245.607383</v>
      </c>
      <c r="E91">
        <f t="shared" si="9"/>
        <v>245.68798157332225</v>
      </c>
      <c r="F91">
        <f t="shared" si="10"/>
        <v>6.4961300215818692E-3</v>
      </c>
      <c r="G91" s="20">
        <f t="shared" si="11"/>
        <v>1.0768913128205742E-7</v>
      </c>
      <c r="I91" s="2">
        <v>0.78541448999999997</v>
      </c>
      <c r="J91">
        <v>262.471699</v>
      </c>
      <c r="K91">
        <f t="shared" si="12"/>
        <v>264.10220460234581</v>
      </c>
      <c r="L91">
        <f t="shared" si="13"/>
        <v>2.658548519281061</v>
      </c>
      <c r="M91" s="20">
        <f t="shared" si="14"/>
        <v>3.8590430707757323E-5</v>
      </c>
      <c r="O91" s="2">
        <v>0.75932633000000005</v>
      </c>
      <c r="P91">
        <v>289.09162199999997</v>
      </c>
      <c r="Q91">
        <f t="shared" si="15"/>
        <v>290.82455109796018</v>
      </c>
      <c r="R91">
        <f t="shared" si="16"/>
        <v>3.0030432585571845</v>
      </c>
      <c r="S91" s="20">
        <f t="shared" si="17"/>
        <v>3.5932759990951032E-5</v>
      </c>
    </row>
    <row r="92" spans="3:19" x14ac:dyDescent="0.25">
      <c r="C92" s="2">
        <v>0.80475229000000004</v>
      </c>
      <c r="D92">
        <v>247.31237300000001</v>
      </c>
      <c r="E92">
        <f t="shared" si="9"/>
        <v>247.12714126519487</v>
      </c>
      <c r="F92">
        <f t="shared" si="10"/>
        <v>3.4310795578922783E-2</v>
      </c>
      <c r="G92" s="20">
        <f t="shared" si="11"/>
        <v>5.6096930614725218E-7</v>
      </c>
      <c r="I92" s="2">
        <v>0.78666769000000003</v>
      </c>
      <c r="J92">
        <v>263.91977300000002</v>
      </c>
      <c r="K92">
        <f t="shared" si="12"/>
        <v>265.37932780792096</v>
      </c>
      <c r="L92">
        <f t="shared" si="13"/>
        <v>2.1303002373251259</v>
      </c>
      <c r="M92" s="20">
        <f t="shared" si="14"/>
        <v>3.0584188221459845E-5</v>
      </c>
      <c r="O92" s="2">
        <v>0.76105566999999996</v>
      </c>
      <c r="P92">
        <v>290.62549999999999</v>
      </c>
      <c r="Q92">
        <f t="shared" si="15"/>
        <v>292.33236674743574</v>
      </c>
      <c r="R92">
        <f t="shared" si="16"/>
        <v>2.91339409350191</v>
      </c>
      <c r="S92" s="20">
        <f t="shared" si="17"/>
        <v>3.4493066095509948E-5</v>
      </c>
    </row>
    <row r="93" spans="3:19" x14ac:dyDescent="0.25">
      <c r="C93" s="2">
        <v>0.80562597999999996</v>
      </c>
      <c r="D93">
        <v>248.859973</v>
      </c>
      <c r="E93">
        <f t="shared" si="9"/>
        <v>248.37883608604716</v>
      </c>
      <c r="F93">
        <f t="shared" si="10"/>
        <v>0.23149272996806072</v>
      </c>
      <c r="G93" s="20">
        <f t="shared" si="11"/>
        <v>3.7378963737998834E-6</v>
      </c>
      <c r="I93" s="2">
        <v>0.78789368000000004</v>
      </c>
      <c r="J93">
        <v>265.67679600000002</v>
      </c>
      <c r="K93">
        <f t="shared" si="12"/>
        <v>266.69787834002943</v>
      </c>
      <c r="L93">
        <f t="shared" si="13"/>
        <v>1.0426091451199333</v>
      </c>
      <c r="M93" s="20">
        <f t="shared" si="14"/>
        <v>1.4771149024259497E-5</v>
      </c>
      <c r="O93" s="2">
        <v>0.76223768999999997</v>
      </c>
      <c r="P93">
        <v>292.03854000000001</v>
      </c>
      <c r="Q93">
        <f t="shared" si="15"/>
        <v>293.41577153720795</v>
      </c>
      <c r="R93">
        <f t="shared" si="16"/>
        <v>1.8967667070801271</v>
      </c>
      <c r="S93" s="20">
        <f t="shared" si="17"/>
        <v>2.2239938447005051E-5</v>
      </c>
    </row>
    <row r="94" spans="3:19" x14ac:dyDescent="0.25">
      <c r="C94" s="2">
        <v>0.80649150000000003</v>
      </c>
      <c r="D94">
        <v>250.30383900000001</v>
      </c>
      <c r="E94">
        <f t="shared" si="9"/>
        <v>249.68117425016374</v>
      </c>
      <c r="F94">
        <f t="shared" si="10"/>
        <v>0.38771139068867116</v>
      </c>
      <c r="G94" s="20">
        <f t="shared" si="11"/>
        <v>6.1883310597286785E-6</v>
      </c>
      <c r="I94" s="2">
        <v>0.78898678</v>
      </c>
      <c r="J94">
        <v>267.42349300000001</v>
      </c>
      <c r="K94">
        <f t="shared" si="12"/>
        <v>267.93501966070238</v>
      </c>
      <c r="L94">
        <f t="shared" si="13"/>
        <v>0.26165952460932035</v>
      </c>
      <c r="M94" s="20">
        <f t="shared" si="14"/>
        <v>3.6587895817070148E-6</v>
      </c>
      <c r="O94" s="2">
        <v>0.76344705000000002</v>
      </c>
      <c r="P94">
        <v>293.40770800000001</v>
      </c>
      <c r="Q94">
        <f t="shared" si="15"/>
        <v>294.57077670353789</v>
      </c>
      <c r="R94">
        <f t="shared" si="16"/>
        <v>1.3527288091492715</v>
      </c>
      <c r="S94" s="20">
        <f t="shared" si="17"/>
        <v>1.5713310834914147E-5</v>
      </c>
    </row>
    <row r="95" spans="3:19" x14ac:dyDescent="0.25">
      <c r="C95" s="2">
        <v>0.80746518</v>
      </c>
      <c r="D95">
        <v>251.94167999999999</v>
      </c>
      <c r="E95">
        <f t="shared" si="9"/>
        <v>251.22627019348755</v>
      </c>
      <c r="F95">
        <f t="shared" si="10"/>
        <v>0.51181119125416707</v>
      </c>
      <c r="G95" s="20">
        <f t="shared" si="11"/>
        <v>8.0632427718220162E-6</v>
      </c>
      <c r="I95" s="2">
        <v>0.79009956000000003</v>
      </c>
      <c r="J95">
        <v>269.29229099999998</v>
      </c>
      <c r="K95">
        <f t="shared" si="12"/>
        <v>269.25788918920966</v>
      </c>
      <c r="L95">
        <f t="shared" si="13"/>
        <v>1.183484585652558E-3</v>
      </c>
      <c r="M95" s="20">
        <f t="shared" si="14"/>
        <v>1.6319797425344309E-8</v>
      </c>
      <c r="O95" s="2">
        <v>0.76465640000000001</v>
      </c>
      <c r="P95">
        <v>294.77687600000002</v>
      </c>
      <c r="Q95">
        <f t="shared" si="15"/>
        <v>295.77486952983963</v>
      </c>
      <c r="R95">
        <f t="shared" si="16"/>
        <v>0.99599108560174154</v>
      </c>
      <c r="S95" s="20">
        <f t="shared" si="17"/>
        <v>1.1462217034577484E-5</v>
      </c>
    </row>
    <row r="96" spans="3:19" x14ac:dyDescent="0.25">
      <c r="C96" s="2">
        <v>0.80843878000000002</v>
      </c>
      <c r="D96">
        <v>253.620395</v>
      </c>
      <c r="E96">
        <f t="shared" si="9"/>
        <v>252.86315253758596</v>
      </c>
      <c r="F96">
        <f t="shared" si="10"/>
        <v>0.57341614688288034</v>
      </c>
      <c r="G96" s="20">
        <f t="shared" si="11"/>
        <v>8.9145940032586149E-6</v>
      </c>
      <c r="I96" s="2">
        <v>0.79121293999999998</v>
      </c>
      <c r="J96">
        <v>270.86882300000002</v>
      </c>
      <c r="K96">
        <f t="shared" si="12"/>
        <v>270.64968863793803</v>
      </c>
      <c r="L96">
        <f t="shared" si="13"/>
        <v>4.8019868636316729E-2</v>
      </c>
      <c r="M96" s="20">
        <f t="shared" si="14"/>
        <v>6.5448986603591189E-7</v>
      </c>
      <c r="O96" s="2">
        <v>0.76559093</v>
      </c>
      <c r="P96">
        <v>295.93973399999999</v>
      </c>
      <c r="Q96">
        <f t="shared" si="15"/>
        <v>296.740320007371</v>
      </c>
      <c r="R96">
        <f t="shared" si="16"/>
        <v>0.64093795519825425</v>
      </c>
      <c r="S96" s="20">
        <f t="shared" si="17"/>
        <v>7.3182869178563678E-6</v>
      </c>
    </row>
    <row r="97" spans="3:19" x14ac:dyDescent="0.25">
      <c r="C97" s="2">
        <v>0.80927294000000005</v>
      </c>
      <c r="D97">
        <v>255.23196100000001</v>
      </c>
      <c r="E97">
        <f t="shared" si="9"/>
        <v>254.34509954008425</v>
      </c>
      <c r="F97">
        <f t="shared" si="10"/>
        <v>0.78652324908391991</v>
      </c>
      <c r="G97" s="20">
        <f t="shared" si="11"/>
        <v>1.2073729733032381E-5</v>
      </c>
      <c r="I97" s="2">
        <v>0.79243441999999997</v>
      </c>
      <c r="J97">
        <v>272.666922</v>
      </c>
      <c r="K97">
        <f t="shared" si="12"/>
        <v>272.26053078467834</v>
      </c>
      <c r="L97">
        <f t="shared" si="13"/>
        <v>0.16515381989061745</v>
      </c>
      <c r="M97" s="20">
        <f t="shared" si="14"/>
        <v>2.2213843700549888E-6</v>
      </c>
      <c r="O97" s="2">
        <v>0.76680599000000005</v>
      </c>
      <c r="P97">
        <v>297.53380900000002</v>
      </c>
      <c r="Q97">
        <f t="shared" si="15"/>
        <v>298.0430442656625</v>
      </c>
      <c r="R97">
        <f t="shared" si="16"/>
        <v>0.25932055579433921</v>
      </c>
      <c r="S97" s="20">
        <f t="shared" si="17"/>
        <v>2.9293030214987164E-6</v>
      </c>
    </row>
    <row r="98" spans="3:19" x14ac:dyDescent="0.25">
      <c r="C98" s="2">
        <v>0.81014653000000003</v>
      </c>
      <c r="D98">
        <v>257.07041400000003</v>
      </c>
      <c r="E98">
        <f t="shared" si="9"/>
        <v>255.98265773197505</v>
      </c>
      <c r="F98">
        <f t="shared" si="10"/>
        <v>1.1832136986276218</v>
      </c>
      <c r="G98" s="20">
        <f t="shared" si="11"/>
        <v>1.7904367980099622E-5</v>
      </c>
      <c r="I98" s="2">
        <v>0.79343887999999996</v>
      </c>
      <c r="J98">
        <v>274.41862400000002</v>
      </c>
      <c r="K98">
        <f t="shared" si="12"/>
        <v>273.65545986740193</v>
      </c>
      <c r="L98">
        <f t="shared" si="13"/>
        <v>0.58241949328419851</v>
      </c>
      <c r="M98" s="20">
        <f t="shared" si="14"/>
        <v>7.7340813790738482E-6</v>
      </c>
      <c r="O98" s="2">
        <v>0.76789543999999998</v>
      </c>
      <c r="P98">
        <v>299.13119799999998</v>
      </c>
      <c r="Q98">
        <f t="shared" si="15"/>
        <v>299.25852523516346</v>
      </c>
      <c r="R98">
        <f t="shared" si="16"/>
        <v>1.6212224814375457E-2</v>
      </c>
      <c r="S98" s="20">
        <f t="shared" si="17"/>
        <v>1.8118373029086192E-7</v>
      </c>
    </row>
    <row r="99" spans="3:19" x14ac:dyDescent="0.25">
      <c r="C99" s="2">
        <v>0.81108005999999999</v>
      </c>
      <c r="D99">
        <v>258.84046799999999</v>
      </c>
      <c r="E99">
        <f t="shared" si="9"/>
        <v>257.83807516662114</v>
      </c>
      <c r="F99">
        <f t="shared" si="10"/>
        <v>1.0047913924092768</v>
      </c>
      <c r="G99" s="20">
        <f t="shared" si="11"/>
        <v>1.4997247311264357E-5</v>
      </c>
      <c r="I99" s="2">
        <v>0.79462255000000004</v>
      </c>
      <c r="J99">
        <v>276.05386199999998</v>
      </c>
      <c r="K99">
        <f t="shared" si="12"/>
        <v>275.38653540340425</v>
      </c>
      <c r="L99">
        <f t="shared" si="13"/>
        <v>0.44532478652403812</v>
      </c>
      <c r="M99" s="20">
        <f t="shared" si="14"/>
        <v>5.8437175119482578E-6</v>
      </c>
      <c r="O99" s="2">
        <v>0.76925686999999998</v>
      </c>
      <c r="P99">
        <v>300.74213300000002</v>
      </c>
      <c r="Q99">
        <f t="shared" si="15"/>
        <v>300.84334606004541</v>
      </c>
      <c r="R99">
        <f t="shared" si="16"/>
        <v>1.0244083523750011E-2</v>
      </c>
      <c r="S99" s="20">
        <f t="shared" si="17"/>
        <v>1.1326208693276231E-7</v>
      </c>
    </row>
    <row r="100" spans="3:19" x14ac:dyDescent="0.25">
      <c r="C100" s="2">
        <v>0.81175059999999999</v>
      </c>
      <c r="D100">
        <v>260.53283299999998</v>
      </c>
      <c r="E100">
        <f t="shared" si="9"/>
        <v>259.24396723851942</v>
      </c>
      <c r="F100">
        <f t="shared" si="10"/>
        <v>1.6611749511168772</v>
      </c>
      <c r="G100" s="20">
        <f t="shared" si="11"/>
        <v>2.4473182557463708E-5</v>
      </c>
      <c r="I100" s="2">
        <v>0.79555766999999999</v>
      </c>
      <c r="J100">
        <v>277.73656899999997</v>
      </c>
      <c r="K100">
        <f t="shared" si="12"/>
        <v>276.82538090363312</v>
      </c>
      <c r="L100">
        <f t="shared" si="13"/>
        <v>0.83026374696065641</v>
      </c>
      <c r="M100" s="20">
        <f t="shared" si="14"/>
        <v>1.0763411462350621E-5</v>
      </c>
      <c r="O100" s="2">
        <v>0.77022241999999996</v>
      </c>
      <c r="P100">
        <v>302.25185800000003</v>
      </c>
      <c r="Q100">
        <f t="shared" si="15"/>
        <v>302.01359514313219</v>
      </c>
      <c r="R100">
        <f t="shared" si="16"/>
        <v>5.6769188962822056E-2</v>
      </c>
      <c r="S100" s="20">
        <f t="shared" si="17"/>
        <v>6.2140498259563014E-7</v>
      </c>
    </row>
    <row r="101" spans="3:19" x14ac:dyDescent="0.25">
      <c r="C101" s="2">
        <v>0.81260127000000004</v>
      </c>
      <c r="D101">
        <v>262.06896599999999</v>
      </c>
      <c r="E101">
        <f t="shared" si="9"/>
        <v>261.12356335206357</v>
      </c>
      <c r="F101">
        <f t="shared" si="10"/>
        <v>0.89378616672519229</v>
      </c>
      <c r="G101" s="20">
        <f t="shared" si="11"/>
        <v>1.30137493671496E-5</v>
      </c>
      <c r="I101" s="2">
        <v>0.79631200000000002</v>
      </c>
      <c r="J101">
        <v>279.40419000000003</v>
      </c>
      <c r="K101">
        <f t="shared" si="12"/>
        <v>278.03479274913741</v>
      </c>
      <c r="L101">
        <f t="shared" si="13"/>
        <v>1.8752488306700983</v>
      </c>
      <c r="M101" s="20">
        <f t="shared" si="14"/>
        <v>2.4021110118545012E-5</v>
      </c>
      <c r="O101" s="2">
        <v>0.77121213</v>
      </c>
      <c r="P101">
        <v>303.63566500000002</v>
      </c>
      <c r="Q101">
        <f t="shared" si="15"/>
        <v>303.2546426770258</v>
      </c>
      <c r="R101">
        <f t="shared" si="16"/>
        <v>0.14517801060466914</v>
      </c>
      <c r="S101" s="20">
        <f t="shared" si="17"/>
        <v>1.5746907491377711E-6</v>
      </c>
    </row>
    <row r="102" spans="3:19" x14ac:dyDescent="0.25">
      <c r="C102" s="2">
        <v>0.81299668999999997</v>
      </c>
      <c r="D102">
        <v>263.51262100000002</v>
      </c>
      <c r="E102">
        <f t="shared" si="9"/>
        <v>262.0364871282809</v>
      </c>
      <c r="F102">
        <f t="shared" si="10"/>
        <v>2.1789712072365028</v>
      </c>
      <c r="G102" s="20">
        <f t="shared" si="11"/>
        <v>3.1379690094168759E-5</v>
      </c>
      <c r="I102" s="2">
        <v>0.79710892</v>
      </c>
      <c r="J102">
        <v>280.780933</v>
      </c>
      <c r="K102">
        <f t="shared" si="12"/>
        <v>279.36242282827277</v>
      </c>
      <c r="L102">
        <f t="shared" si="13"/>
        <v>2.0121711072936286</v>
      </c>
      <c r="M102" s="20">
        <f t="shared" si="14"/>
        <v>2.5522880264147409E-5</v>
      </c>
      <c r="O102" s="2">
        <v>0.77235679999999995</v>
      </c>
      <c r="P102">
        <v>305.07309800000002</v>
      </c>
      <c r="Q102">
        <f t="shared" si="15"/>
        <v>304.74449517590517</v>
      </c>
      <c r="R102">
        <f t="shared" si="16"/>
        <v>0.10797981600310698</v>
      </c>
      <c r="S102" s="20">
        <f t="shared" si="17"/>
        <v>1.1602050686911582E-6</v>
      </c>
    </row>
    <row r="103" spans="3:19" x14ac:dyDescent="0.25">
      <c r="C103" s="2">
        <v>0.81371952999999997</v>
      </c>
      <c r="D103">
        <v>264.96006299999999</v>
      </c>
      <c r="E103">
        <f t="shared" si="9"/>
        <v>263.77467427340008</v>
      </c>
      <c r="F103">
        <f t="shared" si="10"/>
        <v>1.4051464331501575</v>
      </c>
      <c r="G103" s="20">
        <f t="shared" si="11"/>
        <v>2.001523753582845E-5</v>
      </c>
      <c r="I103" s="2">
        <v>0.79804976999999999</v>
      </c>
      <c r="J103">
        <v>282.266482</v>
      </c>
      <c r="K103">
        <f t="shared" si="12"/>
        <v>280.99968262154874</v>
      </c>
      <c r="L103">
        <f t="shared" si="13"/>
        <v>1.6047806652444816</v>
      </c>
      <c r="M103" s="20">
        <f t="shared" si="14"/>
        <v>2.0141743555378431E-5</v>
      </c>
      <c r="O103" s="2">
        <v>0.77341506000000004</v>
      </c>
      <c r="P103">
        <v>306.75176499999998</v>
      </c>
      <c r="Q103">
        <f t="shared" si="15"/>
        <v>306.1760266856233</v>
      </c>
      <c r="R103">
        <f t="shared" si="16"/>
        <v>0.33147460664129941</v>
      </c>
      <c r="S103" s="20">
        <f t="shared" si="17"/>
        <v>3.5227037635256813E-6</v>
      </c>
    </row>
    <row r="104" spans="3:19" x14ac:dyDescent="0.25">
      <c r="C104" s="2">
        <v>0.81441416</v>
      </c>
      <c r="D104">
        <v>266.55411199999998</v>
      </c>
      <c r="E104">
        <f t="shared" si="9"/>
        <v>265.53573473478184</v>
      </c>
      <c r="F104">
        <f t="shared" si="10"/>
        <v>1.0370922543131669</v>
      </c>
      <c r="G104" s="20">
        <f t="shared" si="11"/>
        <v>1.4596428947363022E-5</v>
      </c>
      <c r="I104" s="2">
        <v>0.79884127999999999</v>
      </c>
      <c r="J104">
        <v>284.049262</v>
      </c>
      <c r="K104">
        <f t="shared" si="12"/>
        <v>282.43914971208596</v>
      </c>
      <c r="L104">
        <f t="shared" si="13"/>
        <v>2.5924615796917676</v>
      </c>
      <c r="M104" s="20">
        <f t="shared" si="14"/>
        <v>3.2131055948144332E-5</v>
      </c>
      <c r="O104" s="2">
        <v>0.77432601999999995</v>
      </c>
      <c r="P104">
        <v>308.31643000000003</v>
      </c>
      <c r="Q104">
        <f t="shared" si="15"/>
        <v>307.45166633550946</v>
      </c>
      <c r="R104">
        <f t="shared" si="16"/>
        <v>0.74781619542315458</v>
      </c>
      <c r="S104" s="20">
        <f t="shared" si="17"/>
        <v>7.8668619505417922E-6</v>
      </c>
    </row>
    <row r="105" spans="3:19" x14ac:dyDescent="0.25">
      <c r="C105" s="2">
        <v>0.81524836000000001</v>
      </c>
      <c r="D105">
        <v>268.14816100000002</v>
      </c>
      <c r="E105">
        <f t="shared" si="9"/>
        <v>267.77942168829759</v>
      </c>
      <c r="F105">
        <f t="shared" si="10"/>
        <v>0.13596867999477971</v>
      </c>
      <c r="G105" s="20">
        <f t="shared" si="11"/>
        <v>1.8909900150865622E-6</v>
      </c>
      <c r="I105" s="2">
        <v>0.79964301000000004</v>
      </c>
      <c r="J105">
        <v>285.70584200000002</v>
      </c>
      <c r="K105">
        <f t="shared" si="12"/>
        <v>283.95859678499301</v>
      </c>
      <c r="L105">
        <f t="shared" si="13"/>
        <v>3.0528658413649015</v>
      </c>
      <c r="M105" s="20">
        <f t="shared" si="14"/>
        <v>3.7399817077643994E-5</v>
      </c>
      <c r="O105" s="2">
        <v>0.77507656999999996</v>
      </c>
      <c r="P105">
        <v>309.82342</v>
      </c>
      <c r="Q105">
        <f t="shared" si="15"/>
        <v>308.53390977671319</v>
      </c>
      <c r="R105">
        <f t="shared" si="16"/>
        <v>1.6628366159612016</v>
      </c>
      <c r="S105" s="20">
        <f t="shared" si="17"/>
        <v>1.7322919689306805E-5</v>
      </c>
    </row>
    <row r="106" spans="3:19" x14ac:dyDescent="0.25">
      <c r="C106" s="2">
        <v>0.81580352</v>
      </c>
      <c r="D106">
        <v>269.68965900000001</v>
      </c>
      <c r="E106">
        <f t="shared" si="9"/>
        <v>269.35764204079919</v>
      </c>
      <c r="F106">
        <f t="shared" si="10"/>
        <v>0.11023526119695512</v>
      </c>
      <c r="G106" s="20">
        <f t="shared" si="11"/>
        <v>1.5156256522113566E-6</v>
      </c>
      <c r="I106" s="2">
        <v>0.80016034999999996</v>
      </c>
      <c r="J106">
        <v>287.12556699999999</v>
      </c>
      <c r="K106">
        <f t="shared" si="12"/>
        <v>284.97357161753376</v>
      </c>
      <c r="L106">
        <f t="shared" si="13"/>
        <v>4.6310841261559554</v>
      </c>
      <c r="M106" s="20">
        <f t="shared" si="14"/>
        <v>5.6174464182099253E-5</v>
      </c>
      <c r="O106" s="2">
        <v>0.77608151999999997</v>
      </c>
      <c r="P106">
        <v>311.333145</v>
      </c>
      <c r="Q106">
        <f t="shared" si="15"/>
        <v>310.02874230155402</v>
      </c>
      <c r="R106">
        <f t="shared" si="16"/>
        <v>1.7014663997131629</v>
      </c>
      <c r="S106" s="20">
        <f t="shared" si="17"/>
        <v>1.75538611806522E-5</v>
      </c>
    </row>
    <row r="107" spans="3:19" x14ac:dyDescent="0.25">
      <c r="C107" s="2">
        <v>0.81635862000000003</v>
      </c>
      <c r="D107">
        <v>271.26587599999999</v>
      </c>
      <c r="E107">
        <f t="shared" si="9"/>
        <v>271.00967483547703</v>
      </c>
      <c r="F107">
        <f t="shared" si="10"/>
        <v>6.563903670292244E-2</v>
      </c>
      <c r="G107" s="20">
        <f t="shared" si="11"/>
        <v>8.9201440742553416E-7</v>
      </c>
      <c r="O107" s="2">
        <v>0.77717904999999998</v>
      </c>
      <c r="P107">
        <v>313.07706200000001</v>
      </c>
      <c r="Q107">
        <f t="shared" si="15"/>
        <v>311.72346746209814</v>
      </c>
      <c r="R107">
        <f t="shared" si="16"/>
        <v>1.8322181730377767</v>
      </c>
      <c r="S107" s="20">
        <f t="shared" si="17"/>
        <v>1.8692814109548133E-5</v>
      </c>
    </row>
    <row r="108" spans="3:19" x14ac:dyDescent="0.25">
      <c r="C108" s="2">
        <v>0.81686722</v>
      </c>
      <c r="D108">
        <v>272.83073000000002</v>
      </c>
      <c r="E108">
        <f t="shared" si="9"/>
        <v>272.59321033535485</v>
      </c>
      <c r="F108">
        <f t="shared" si="10"/>
        <v>5.6415591093150565E-2</v>
      </c>
      <c r="G108" s="20">
        <f t="shared" si="11"/>
        <v>7.5790116168332578E-7</v>
      </c>
      <c r="O108" s="2">
        <v>0.77812848000000001</v>
      </c>
      <c r="P108">
        <v>314.65637500000003</v>
      </c>
      <c r="Q108">
        <f t="shared" si="15"/>
        <v>313.24408978485394</v>
      </c>
      <c r="R108">
        <f t="shared" si="16"/>
        <v>1.9945495289202229</v>
      </c>
      <c r="S108" s="20">
        <f t="shared" si="17"/>
        <v>2.0145207965496841E-5</v>
      </c>
    </row>
    <row r="109" spans="3:19" x14ac:dyDescent="0.25">
      <c r="C109" s="2">
        <v>0.81750040000000002</v>
      </c>
      <c r="D109">
        <v>274.66981299999998</v>
      </c>
      <c r="E109">
        <f t="shared" si="9"/>
        <v>274.66576922469324</v>
      </c>
      <c r="F109">
        <f t="shared" si="10"/>
        <v>1.6352118731406866E-5</v>
      </c>
      <c r="G109" s="20">
        <f t="shared" si="11"/>
        <v>2.1674653738667851E-10</v>
      </c>
      <c r="O109" s="2">
        <v>0.77903381999999999</v>
      </c>
      <c r="P109">
        <v>316.128286</v>
      </c>
      <c r="Q109">
        <f t="shared" si="15"/>
        <v>314.7432124068938</v>
      </c>
      <c r="R109">
        <f t="shared" si="16"/>
        <v>1.9184288583201166</v>
      </c>
      <c r="S109" s="20">
        <f t="shared" si="17"/>
        <v>1.9196364399976689E-5</v>
      </c>
    </row>
    <row r="110" spans="3:19" x14ac:dyDescent="0.25">
      <c r="C110" s="2">
        <v>0.81832903000000001</v>
      </c>
      <c r="D110">
        <v>276.825558</v>
      </c>
      <c r="E110">
        <f t="shared" si="9"/>
        <v>277.56468361076656</v>
      </c>
      <c r="F110">
        <f t="shared" si="10"/>
        <v>0.54630666849104625</v>
      </c>
      <c r="G110" s="20">
        <f t="shared" si="11"/>
        <v>7.1289264449854045E-6</v>
      </c>
      <c r="O110" s="2">
        <v>0.77967341000000001</v>
      </c>
      <c r="P110">
        <v>317.791403</v>
      </c>
      <c r="Q110">
        <f t="shared" si="15"/>
        <v>315.83221413416061</v>
      </c>
      <c r="R110">
        <f t="shared" si="16"/>
        <v>3.8384210120290514</v>
      </c>
      <c r="S110" s="20">
        <f t="shared" si="17"/>
        <v>3.800741380970451E-5</v>
      </c>
    </row>
    <row r="111" spans="3:19" x14ac:dyDescent="0.25">
      <c r="C111" s="2">
        <v>0.81885744000000005</v>
      </c>
      <c r="D111">
        <v>278.54317300000002</v>
      </c>
      <c r="E111">
        <f t="shared" si="9"/>
        <v>279.53544382730274</v>
      </c>
      <c r="F111">
        <f t="shared" si="10"/>
        <v>0.98460139471602104</v>
      </c>
      <c r="G111" s="20">
        <f t="shared" si="11"/>
        <v>1.2690402874634458E-5</v>
      </c>
    </row>
    <row r="112" spans="3:19" x14ac:dyDescent="0.25">
      <c r="C112" s="2">
        <v>0.81955058000000003</v>
      </c>
      <c r="D112">
        <v>280.24888499999997</v>
      </c>
      <c r="E112">
        <f t="shared" si="9"/>
        <v>282.28125644351309</v>
      </c>
      <c r="F112">
        <f t="shared" si="10"/>
        <v>4.1305336844075775</v>
      </c>
      <c r="G112" s="20">
        <f t="shared" si="11"/>
        <v>5.2591841927910945E-5</v>
      </c>
    </row>
    <row r="113" spans="3:7" x14ac:dyDescent="0.25">
      <c r="C113" s="2">
        <v>0.81973317000000001</v>
      </c>
      <c r="D113">
        <v>281.98629399999999</v>
      </c>
      <c r="E113">
        <f t="shared" si="9"/>
        <v>283.03732205207427</v>
      </c>
      <c r="F113">
        <f t="shared" si="10"/>
        <v>1.1046599662470695</v>
      </c>
      <c r="G113" s="20">
        <f t="shared" si="11"/>
        <v>1.3892250808463765E-5</v>
      </c>
    </row>
    <row r="114" spans="3:7" x14ac:dyDescent="0.25">
      <c r="C114" s="2">
        <v>0.82013464999999997</v>
      </c>
      <c r="D114">
        <v>283.82037300000002</v>
      </c>
      <c r="E114">
        <f t="shared" si="9"/>
        <v>284.7513585127225</v>
      </c>
      <c r="F114">
        <f t="shared" si="10"/>
        <v>0.86673402489915097</v>
      </c>
      <c r="G114" s="20">
        <f t="shared" si="11"/>
        <v>1.0759664082022665E-5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A990B-AE78-F349-ACA7-009F67A2FE4D}">
  <dimension ref="A1:AN108"/>
  <sheetViews>
    <sheetView topLeftCell="I1" workbookViewId="0">
      <selection activeCell="W25" sqref="W25"/>
    </sheetView>
  </sheetViews>
  <sheetFormatPr baseColWidth="10" defaultRowHeight="15.75" x14ac:dyDescent="0.25"/>
  <cols>
    <col min="2" max="2" width="10.875" style="2"/>
    <col min="5" max="6" width="17" customWidth="1"/>
    <col min="7" max="7" width="6.375" customWidth="1"/>
    <col min="8" max="8" width="10.875" style="2"/>
    <col min="11" max="12" width="17" customWidth="1"/>
    <col min="13" max="13" width="5.625" customWidth="1"/>
    <col min="14" max="14" width="10.875" style="2"/>
    <col min="17" max="18" width="17" customWidth="1"/>
    <col min="33" max="33" width="21.5" customWidth="1"/>
    <col min="34" max="34" width="11.125" bestFit="1" customWidth="1"/>
    <col min="36" max="36" width="22.125" customWidth="1"/>
  </cols>
  <sheetData>
    <row r="1" spans="1:40" x14ac:dyDescent="0.25">
      <c r="A1" t="s">
        <v>12</v>
      </c>
      <c r="B1" t="s">
        <v>8</v>
      </c>
      <c r="C1">
        <v>0.2</v>
      </c>
      <c r="D1">
        <v>0.3</v>
      </c>
      <c r="E1">
        <f>_xlfn.XLOOKUP(C3+20,C3:C150,B3:B150,,-1,1)-V9</f>
        <v>0.68869874755382776</v>
      </c>
      <c r="H1" t="s">
        <v>1</v>
      </c>
      <c r="I1">
        <v>0.3</v>
      </c>
      <c r="J1">
        <v>0.3</v>
      </c>
      <c r="K1">
        <f>_xlfn.XLOOKUP(I3+20,I3:I150,H3:H150,,-1,1)-V10</f>
        <v>0.69927289166905116</v>
      </c>
      <c r="N1" t="s">
        <v>2</v>
      </c>
      <c r="O1">
        <v>0.4</v>
      </c>
      <c r="P1">
        <v>0.3</v>
      </c>
      <c r="Q1">
        <f>_xlfn.XLOOKUP(O3+20,O3:O150,N3:N150,,-1,1)-V11</f>
        <v>0.69286516000000009</v>
      </c>
      <c r="U1" t="s">
        <v>41</v>
      </c>
    </row>
    <row r="2" spans="1:40" ht="16.5" thickBot="1" x14ac:dyDescent="0.3">
      <c r="B2" s="3" t="s">
        <v>4</v>
      </c>
      <c r="C2" s="1" t="s">
        <v>5</v>
      </c>
      <c r="D2" s="1" t="s">
        <v>36</v>
      </c>
      <c r="E2" s="1" t="s">
        <v>37</v>
      </c>
      <c r="F2" s="1" t="s">
        <v>135</v>
      </c>
      <c r="G2" s="1"/>
      <c r="H2" s="3" t="s">
        <v>4</v>
      </c>
      <c r="I2" s="1" t="s">
        <v>5</v>
      </c>
      <c r="J2" s="1" t="s">
        <v>36</v>
      </c>
      <c r="K2" s="1" t="s">
        <v>37</v>
      </c>
      <c r="L2" s="1" t="s">
        <v>135</v>
      </c>
      <c r="M2" s="1"/>
      <c r="N2" s="3" t="s">
        <v>4</v>
      </c>
      <c r="O2" s="1" t="s">
        <v>5</v>
      </c>
      <c r="P2" s="1" t="s">
        <v>36</v>
      </c>
      <c r="Q2" s="1" t="s">
        <v>37</v>
      </c>
      <c r="R2" s="1" t="s">
        <v>135</v>
      </c>
      <c r="U2" t="s">
        <v>32</v>
      </c>
      <c r="AG2" t="s">
        <v>69</v>
      </c>
      <c r="AH2" s="11" t="s">
        <v>68</v>
      </c>
      <c r="AI2" s="12">
        <v>9.16</v>
      </c>
    </row>
    <row r="3" spans="1:40" x14ac:dyDescent="0.25">
      <c r="B3" s="2">
        <v>0.55021131999999995</v>
      </c>
      <c r="C3">
        <v>229.531835</v>
      </c>
      <c r="D3">
        <f>IF(B3&lt;E$1,$V$6+C$1^2*$V$5/((-$V$7*(B3/D$1-1)^$V$8+1)),$V$6+20*10^4*(B3-E$1)^4+C$1^2*$V$5/((-$V$7*(B3/D$1-1)^$V$8+1)))</f>
        <v>230.8438557360642</v>
      </c>
      <c r="E3">
        <f>(D3-C3)^2</f>
        <v>1.721398411862441</v>
      </c>
      <c r="F3" s="20">
        <f>((D3-C3)/C3)^2</f>
        <v>3.2673491108137539E-5</v>
      </c>
      <c r="H3" s="2">
        <v>0.52476999000000002</v>
      </c>
      <c r="I3">
        <v>249.13179099999999</v>
      </c>
      <c r="J3">
        <f>IF(H3&lt;K$1,$V$6+I$1^2*$V$5/((-$V$7*(H3/J$1-1)^$V$8+1)),$V$6+20*10^4*(H3-K$1)^4+I$1^2*$V$5/((-$V$7*(H3/J$1-1)^$V$8+1)))</f>
        <v>250.44808704898725</v>
      </c>
      <c r="K3">
        <f>(J3-I3)^2</f>
        <v>1.7326352885794569</v>
      </c>
      <c r="L3" s="20">
        <f>((J3-I3)/I3)^2</f>
        <v>2.7915721381564174E-5</v>
      </c>
      <c r="N3" s="2">
        <v>0.50068109000000005</v>
      </c>
      <c r="O3">
        <v>278.32470499999999</v>
      </c>
      <c r="P3">
        <f>IF(N3&lt;Q$1,$V$6+O$1^2*$V$5/((-$V$7*(N3/P$1-1)^$V$8+1)),$V$6+20*10^4*(N3-Q$1)^4+O$1^2*$V$5/((-$V$7*(N3/P$1-1)^$V$8+1)))</f>
        <v>277.88554052210895</v>
      </c>
      <c r="Q3">
        <f>(P3-O3)^2</f>
        <v>0.19286543864131012</v>
      </c>
      <c r="R3" s="20">
        <f>((P3-O3)/O3)^2</f>
        <v>2.4897222154842973E-6</v>
      </c>
      <c r="U3" t="s">
        <v>33</v>
      </c>
      <c r="AG3" t="s">
        <v>70</v>
      </c>
      <c r="AH3" s="11" t="s">
        <v>77</v>
      </c>
      <c r="AI3">
        <v>28.88</v>
      </c>
    </row>
    <row r="4" spans="1:40" x14ac:dyDescent="0.25">
      <c r="B4" s="2">
        <v>0.55358483000000003</v>
      </c>
      <c r="C4">
        <v>229.56368399999999</v>
      </c>
      <c r="D4">
        <f t="shared" ref="D4:D67" si="0">IF(B4&lt;E$1,$V$6+C$1^2*$V$5/((-$V$7*(B4/D$1-1)^$V$8+1)),$V$6+20*10^4*(B4-E$1)^4+C$1^2*$V$5/((-$V$7*(B4/D$1-1)^$V$8+1)))</f>
        <v>230.8470127846615</v>
      </c>
      <c r="E4">
        <f t="shared" ref="E4:E67" si="1">(D4-C4)^2</f>
        <v>1.6469327695407792</v>
      </c>
      <c r="F4" s="20">
        <f t="shared" ref="F4:F67" si="2">((D4-C4)/C4)^2</f>
        <v>3.12514015872573E-5</v>
      </c>
      <c r="H4" s="2">
        <v>0.52814346000000001</v>
      </c>
      <c r="I4">
        <v>249.182749</v>
      </c>
      <c r="J4">
        <f t="shared" ref="J4:J67" si="3">IF(H4&lt;K$1,$V$6+I$1^2*$V$5/((-$V$7*(H4/J$1-1)^$V$8+1)),$V$6+20*10^4*(H4-K$1)^4+I$1^2*$V$5/((-$V$7*(H4/J$1-1)^$V$8+1)))</f>
        <v>250.4517363172321</v>
      </c>
      <c r="K4">
        <f t="shared" ref="K4:K67" si="4">(J4-I4)^2</f>
        <v>1.6103288112959298</v>
      </c>
      <c r="L4" s="20">
        <f t="shared" ref="L4:L67" si="5">((J4-I4)/I4)^2</f>
        <v>2.5934544090898759E-5</v>
      </c>
      <c r="N4" s="2">
        <v>0.50405454999999999</v>
      </c>
      <c r="O4">
        <v>278.37566399999997</v>
      </c>
      <c r="P4">
        <f t="shared" ref="P4:P67" si="6">IF(N4&lt;Q$1,$V$6+O$1^2*$V$5/((-$V$7*(N4/P$1-1)^$V$8+1)),$V$6+20*10^4*(N4-Q$1)^4+O$1^2*$V$5/((-$V$7*(N4/P$1-1)^$V$8+1)))</f>
        <v>277.88875494741666</v>
      </c>
      <c r="Q4">
        <f t="shared" ref="Q4:Q67" si="7">(P4-O4)^2</f>
        <v>0.23708042548758082</v>
      </c>
      <c r="R4" s="20">
        <f t="shared" ref="R4:R67" si="8">((P4-O4)/O4)^2</f>
        <v>3.0593781883940621E-6</v>
      </c>
      <c r="U4" t="s">
        <v>34</v>
      </c>
      <c r="AG4" t="s">
        <v>71</v>
      </c>
      <c r="AH4" s="11" t="s">
        <v>72</v>
      </c>
      <c r="AI4">
        <v>0.25</v>
      </c>
    </row>
    <row r="5" spans="1:40" x14ac:dyDescent="0.25">
      <c r="B5" s="2">
        <v>0.55695837000000004</v>
      </c>
      <c r="C5">
        <v>229.576424</v>
      </c>
      <c r="D5">
        <f t="shared" si="0"/>
        <v>230.85044432329917</v>
      </c>
      <c r="E5">
        <f t="shared" si="1"/>
        <v>1.6231277841793188</v>
      </c>
      <c r="F5" s="20">
        <f t="shared" si="2"/>
        <v>3.0796271400478854E-5</v>
      </c>
      <c r="H5" s="2">
        <v>0.53151707999999998</v>
      </c>
      <c r="I5">
        <v>249.15727000000001</v>
      </c>
      <c r="J5">
        <f t="shared" si="3"/>
        <v>250.45573905826529</v>
      </c>
      <c r="K5">
        <f t="shared" si="4"/>
        <v>1.6860218952723312</v>
      </c>
      <c r="L5" s="20">
        <f t="shared" si="5"/>
        <v>2.7159144317767079E-5</v>
      </c>
      <c r="N5" s="2">
        <v>0.50712504000000003</v>
      </c>
      <c r="O5">
        <v>278.40114299999999</v>
      </c>
      <c r="P5">
        <f t="shared" si="6"/>
        <v>277.89198360042127</v>
      </c>
      <c r="Q5">
        <f t="shared" si="7"/>
        <v>0.25924329417936337</v>
      </c>
      <c r="R5" s="20">
        <f t="shared" si="8"/>
        <v>3.3447641785695005E-6</v>
      </c>
      <c r="U5" t="s">
        <v>35</v>
      </c>
      <c r="V5">
        <v>392.06317626065521</v>
      </c>
      <c r="AG5" t="s">
        <v>73</v>
      </c>
      <c r="AH5" s="11" t="s">
        <v>78</v>
      </c>
      <c r="AI5">
        <v>3.76</v>
      </c>
    </row>
    <row r="6" spans="1:40" x14ac:dyDescent="0.25">
      <c r="B6" s="2">
        <v>0.56033191000000004</v>
      </c>
      <c r="C6">
        <v>229.58916300000001</v>
      </c>
      <c r="D6">
        <f t="shared" si="0"/>
        <v>230.85417026134527</v>
      </c>
      <c r="E6">
        <f t="shared" si="1"/>
        <v>1.6002433712562369</v>
      </c>
      <c r="F6" s="20">
        <f t="shared" si="2"/>
        <v>3.0358706765694807E-5</v>
      </c>
      <c r="H6" s="2">
        <v>0.53489059999999999</v>
      </c>
      <c r="I6">
        <v>249.182749</v>
      </c>
      <c r="J6">
        <f t="shared" si="3"/>
        <v>250.46012338572208</v>
      </c>
      <c r="K6">
        <f t="shared" si="4"/>
        <v>1.6316853212988705</v>
      </c>
      <c r="L6" s="20">
        <f t="shared" si="5"/>
        <v>2.6278493318170701E-5</v>
      </c>
      <c r="N6" s="2">
        <v>0.51019566999999999</v>
      </c>
      <c r="O6">
        <v>278.35655400000002</v>
      </c>
      <c r="P6">
        <f t="shared" si="6"/>
        <v>277.89552543650331</v>
      </c>
      <c r="Q6">
        <f t="shared" si="7"/>
        <v>0.21254733635984116</v>
      </c>
      <c r="R6" s="20">
        <f t="shared" si="8"/>
        <v>2.7431702617273034E-6</v>
      </c>
      <c r="U6" t="s">
        <v>61</v>
      </c>
      <c r="V6">
        <v>215.130367620561</v>
      </c>
      <c r="AG6" t="s">
        <v>76</v>
      </c>
      <c r="AH6" s="11" t="s">
        <v>79</v>
      </c>
      <c r="AI6">
        <v>25</v>
      </c>
    </row>
    <row r="7" spans="1:40" x14ac:dyDescent="0.25">
      <c r="B7" s="2">
        <v>0.56370553999999995</v>
      </c>
      <c r="C7">
        <v>229.56368399999999</v>
      </c>
      <c r="D7">
        <f t="shared" si="0"/>
        <v>230.85821183607189</v>
      </c>
      <c r="E7">
        <f t="shared" si="1"/>
        <v>1.6758023183649779</v>
      </c>
      <c r="F7" s="20">
        <f t="shared" si="2"/>
        <v>3.1799216216144386E-5</v>
      </c>
      <c r="H7" s="2">
        <v>0.53796129000000004</v>
      </c>
      <c r="I7">
        <v>249.10631100000001</v>
      </c>
      <c r="J7">
        <f t="shared" si="3"/>
        <v>250.46447146030499</v>
      </c>
      <c r="K7">
        <f t="shared" si="4"/>
        <v>1.8445998359358537</v>
      </c>
      <c r="L7" s="20">
        <f t="shared" si="5"/>
        <v>2.9725742062856561E-5</v>
      </c>
      <c r="N7" s="2">
        <v>0.51356919999999995</v>
      </c>
      <c r="O7">
        <v>278.37566399999997</v>
      </c>
      <c r="P7">
        <f t="shared" si="6"/>
        <v>277.89980753306236</v>
      </c>
      <c r="Q7">
        <f t="shared" si="7"/>
        <v>0.22643937712634871</v>
      </c>
      <c r="R7" s="20">
        <f t="shared" si="8"/>
        <v>2.9220619540780179E-6</v>
      </c>
      <c r="U7" t="s">
        <v>40</v>
      </c>
      <c r="V7">
        <v>7.3244666634571173E-3</v>
      </c>
      <c r="AN7" t="s">
        <v>87</v>
      </c>
    </row>
    <row r="8" spans="1:40" x14ac:dyDescent="0.25">
      <c r="B8" s="2">
        <v>0.56693948999999999</v>
      </c>
      <c r="C8">
        <v>229.58470500000001</v>
      </c>
      <c r="D8">
        <f t="shared" si="0"/>
        <v>230.86240299259617</v>
      </c>
      <c r="E8">
        <f t="shared" si="1"/>
        <v>1.6325121602842565</v>
      </c>
      <c r="F8" s="20">
        <f t="shared" si="2"/>
        <v>3.097209061513922E-5</v>
      </c>
      <c r="H8" s="2">
        <v>0.54103179999999995</v>
      </c>
      <c r="I8">
        <v>249.11905100000001</v>
      </c>
      <c r="J8">
        <f t="shared" si="3"/>
        <v>250.46918473587439</v>
      </c>
      <c r="K8">
        <f t="shared" si="4"/>
        <v>1.8228611047461092</v>
      </c>
      <c r="L8" s="20">
        <f t="shared" si="5"/>
        <v>2.9372417771069599E-5</v>
      </c>
      <c r="N8" s="2">
        <v>0.51694271999999997</v>
      </c>
      <c r="O8">
        <v>278.40114299999999</v>
      </c>
      <c r="P8">
        <f t="shared" si="6"/>
        <v>277.90453346376745</v>
      </c>
      <c r="Q8">
        <f t="shared" si="7"/>
        <v>0.24662103147709891</v>
      </c>
      <c r="R8" s="20">
        <f t="shared" si="8"/>
        <v>3.1819113947678163E-6</v>
      </c>
      <c r="U8" t="s">
        <v>62</v>
      </c>
      <c r="V8">
        <v>7.235142747182854</v>
      </c>
    </row>
    <row r="9" spans="1:40" x14ac:dyDescent="0.25">
      <c r="B9" s="2">
        <v>0.57312490999999999</v>
      </c>
      <c r="C9">
        <v>229.42354800000001</v>
      </c>
      <c r="D9">
        <f t="shared" si="0"/>
        <v>230.87136077124364</v>
      </c>
      <c r="E9">
        <f t="shared" si="1"/>
        <v>2.0961618205761692</v>
      </c>
      <c r="F9" s="20">
        <f t="shared" si="2"/>
        <v>3.9824361629537937E-5</v>
      </c>
      <c r="H9" s="2">
        <v>0.54410221000000003</v>
      </c>
      <c r="I9">
        <v>249.182749</v>
      </c>
      <c r="J9">
        <f t="shared" si="3"/>
        <v>250.47428887672916</v>
      </c>
      <c r="K9">
        <f t="shared" si="4"/>
        <v>1.6680752531815755</v>
      </c>
      <c r="L9" s="20">
        <f t="shared" si="5"/>
        <v>2.6864557658730641E-5</v>
      </c>
      <c r="N9" s="2">
        <v>0.51971023000000005</v>
      </c>
      <c r="O9">
        <v>278.40114299999999</v>
      </c>
      <c r="P9">
        <f t="shared" si="6"/>
        <v>277.90876851645805</v>
      </c>
      <c r="Q9">
        <f t="shared" si="7"/>
        <v>0.24243263204318921</v>
      </c>
      <c r="R9" s="20">
        <f t="shared" si="8"/>
        <v>3.1278725489938954E-6</v>
      </c>
      <c r="T9">
        <v>0.2</v>
      </c>
      <c r="U9" t="s">
        <v>63</v>
      </c>
      <c r="V9">
        <v>8.9990472446172212E-2</v>
      </c>
    </row>
    <row r="10" spans="1:40" x14ac:dyDescent="0.25">
      <c r="B10" s="2">
        <v>0.57649848000000004</v>
      </c>
      <c r="C10">
        <v>229.42354800000001</v>
      </c>
      <c r="D10">
        <f t="shared" si="0"/>
        <v>230.87681341714952</v>
      </c>
      <c r="E10">
        <f t="shared" si="1"/>
        <v>2.1119803726827384</v>
      </c>
      <c r="F10" s="20">
        <f t="shared" si="2"/>
        <v>4.0124893646371696E-5</v>
      </c>
      <c r="H10" s="2">
        <v>0.54717276999999997</v>
      </c>
      <c r="I10">
        <v>249.17637999999999</v>
      </c>
      <c r="J10">
        <f t="shared" si="3"/>
        <v>250.47981135757354</v>
      </c>
      <c r="K10">
        <f t="shared" si="4"/>
        <v>1.6989333039060117</v>
      </c>
      <c r="L10" s="20">
        <f t="shared" si="5"/>
        <v>2.7362929121716349E-5</v>
      </c>
      <c r="N10" s="2">
        <v>0.52247774000000002</v>
      </c>
      <c r="O10">
        <v>278.40114299999999</v>
      </c>
      <c r="P10">
        <f t="shared" si="6"/>
        <v>277.91335021965443</v>
      </c>
      <c r="Q10">
        <f t="shared" si="7"/>
        <v>0.23794179655724954</v>
      </c>
      <c r="R10" s="20">
        <f t="shared" si="8"/>
        <v>3.0699316648805061E-6</v>
      </c>
      <c r="T10">
        <v>0.3</v>
      </c>
      <c r="U10" t="s">
        <v>63</v>
      </c>
      <c r="V10">
        <v>8.2103348330948886E-2</v>
      </c>
      <c r="AG10" t="s">
        <v>74</v>
      </c>
    </row>
    <row r="11" spans="1:40" x14ac:dyDescent="0.25">
      <c r="B11" s="2">
        <v>0.57956901000000005</v>
      </c>
      <c r="C11">
        <v>229.42354800000001</v>
      </c>
      <c r="D11">
        <f t="shared" si="0"/>
        <v>230.88215384163334</v>
      </c>
      <c r="E11">
        <f t="shared" si="1"/>
        <v>2.1275310012468713</v>
      </c>
      <c r="F11" s="20">
        <f t="shared" si="2"/>
        <v>4.0420335462659735E-5</v>
      </c>
      <c r="H11" s="2">
        <v>0.55024351999999999</v>
      </c>
      <c r="I11">
        <v>249.06809200000001</v>
      </c>
      <c r="J11">
        <f t="shared" si="3"/>
        <v>250.48578089730921</v>
      </c>
      <c r="K11">
        <f t="shared" si="4"/>
        <v>2.0098418095537891</v>
      </c>
      <c r="L11" s="20">
        <f t="shared" si="5"/>
        <v>3.2398558574495296E-5</v>
      </c>
      <c r="N11" s="2">
        <v>0.52540871</v>
      </c>
      <c r="O11">
        <v>278.40114299999999</v>
      </c>
      <c r="P11">
        <f t="shared" si="6"/>
        <v>277.91860675324068</v>
      </c>
      <c r="Q11">
        <f t="shared" si="7"/>
        <v>0.23284122943656124</v>
      </c>
      <c r="R11" s="20">
        <f t="shared" si="8"/>
        <v>3.004124006288326E-6</v>
      </c>
      <c r="T11">
        <v>0.4</v>
      </c>
      <c r="U11" t="s">
        <v>63</v>
      </c>
      <c r="V11">
        <v>0.08</v>
      </c>
      <c r="AG11" t="s">
        <v>75</v>
      </c>
      <c r="AH11">
        <f>1-2*(AI5/AI3)^2</f>
        <v>0.96609909377613734</v>
      </c>
      <c r="AJ11" t="s">
        <v>81</v>
      </c>
      <c r="AK11">
        <f>-0.357+0.45*EXP(-0.0375*AI6)</f>
        <v>-0.18077746799544042</v>
      </c>
    </row>
    <row r="12" spans="1:40" x14ac:dyDescent="0.25">
      <c r="B12" s="2">
        <v>0.58263955000000001</v>
      </c>
      <c r="C12">
        <v>229.42354800000001</v>
      </c>
      <c r="D12">
        <f t="shared" si="0"/>
        <v>230.88787681816657</v>
      </c>
      <c r="E12">
        <f t="shared" si="1"/>
        <v>2.1442588877130859</v>
      </c>
      <c r="F12" s="20">
        <f t="shared" si="2"/>
        <v>4.0738143655419044E-5</v>
      </c>
      <c r="H12" s="2">
        <v>0.55331412000000002</v>
      </c>
      <c r="I12">
        <v>249.04261299999999</v>
      </c>
      <c r="J12">
        <f t="shared" si="3"/>
        <v>250.49222701428911</v>
      </c>
      <c r="K12">
        <f t="shared" si="4"/>
        <v>2.1013807904234314</v>
      </c>
      <c r="L12" s="20">
        <f t="shared" si="5"/>
        <v>3.3881094319670112E-5</v>
      </c>
      <c r="N12" s="2">
        <v>0.52802293</v>
      </c>
      <c r="O12">
        <v>278.346856</v>
      </c>
      <c r="P12">
        <f t="shared" si="6"/>
        <v>277.92366964805842</v>
      </c>
      <c r="Q12">
        <f t="shared" si="7"/>
        <v>0.17908668846962369</v>
      </c>
      <c r="R12" s="20">
        <f t="shared" si="8"/>
        <v>2.3114827965026116E-6</v>
      </c>
      <c r="AG12" t="s">
        <v>80</v>
      </c>
      <c r="AH12">
        <f>0.0524*AI4^4-0.15*AI4^3+0.1659*AI4^2-0.0706*AI4+0.0119</f>
        <v>2.479687500000001E-3</v>
      </c>
      <c r="AJ12" t="s">
        <v>82</v>
      </c>
      <c r="AK12">
        <f>0.0524*(AI4-AK11)^4-0.15*(AI4-AK11)^3+0.1659*(AI4-AK11)^2-0.0706*(AI4-AK11)+0.0119</f>
        <v>2.0866324006318486E-3</v>
      </c>
    </row>
    <row r="13" spans="1:40" x14ac:dyDescent="0.25">
      <c r="B13" s="2">
        <v>0.58601312000000005</v>
      </c>
      <c r="C13">
        <v>229.42354800000001</v>
      </c>
      <c r="D13">
        <f t="shared" si="0"/>
        <v>230.89463321557488</v>
      </c>
      <c r="E13">
        <f t="shared" si="1"/>
        <v>2.1640917114829734</v>
      </c>
      <c r="F13" s="20">
        <f t="shared" si="2"/>
        <v>4.1114941638377149E-5</v>
      </c>
      <c r="H13" s="2">
        <v>0.55608162000000005</v>
      </c>
      <c r="I13">
        <v>249.04261299999999</v>
      </c>
      <c r="J13">
        <f t="shared" si="3"/>
        <v>250.49847175175327</v>
      </c>
      <c r="K13">
        <f t="shared" si="4"/>
        <v>2.1195247050566266</v>
      </c>
      <c r="L13" s="20">
        <f t="shared" si="5"/>
        <v>3.4173633247320378E-5</v>
      </c>
      <c r="N13" s="2">
        <v>0.53306109999999995</v>
      </c>
      <c r="O13">
        <v>278.43299200000001</v>
      </c>
      <c r="P13">
        <f t="shared" si="6"/>
        <v>277.93450796102667</v>
      </c>
      <c r="Q13">
        <f t="shared" si="7"/>
        <v>0.24848633711117926</v>
      </c>
      <c r="R13" s="20">
        <f t="shared" si="8"/>
        <v>3.2052442201073349E-6</v>
      </c>
      <c r="AG13" t="s">
        <v>83</v>
      </c>
      <c r="AH13">
        <f>1/(1+AH12*AI2)</f>
        <v>0.97779052707981695</v>
      </c>
      <c r="AJ13" t="s">
        <v>84</v>
      </c>
      <c r="AK13">
        <f>1/(1+AK12*AI2)</f>
        <v>0.98124492335769165</v>
      </c>
    </row>
    <row r="14" spans="1:40" x14ac:dyDescent="0.25">
      <c r="B14" s="2">
        <v>0.58878063000000003</v>
      </c>
      <c r="C14">
        <v>229.42354800000001</v>
      </c>
      <c r="D14">
        <f t="shared" si="0"/>
        <v>230.90056414113343</v>
      </c>
      <c r="E14">
        <f t="shared" si="1"/>
        <v>2.1815766811686546</v>
      </c>
      <c r="F14" s="20">
        <f t="shared" si="2"/>
        <v>4.1447133432449942E-5</v>
      </c>
      <c r="H14" s="2">
        <v>0.55884913000000003</v>
      </c>
      <c r="I14">
        <v>249.04261299999999</v>
      </c>
      <c r="J14">
        <f t="shared" si="3"/>
        <v>250.50515423313834</v>
      </c>
      <c r="K14">
        <f t="shared" si="4"/>
        <v>2.1390268586298542</v>
      </c>
      <c r="L14" s="20">
        <f t="shared" si="5"/>
        <v>3.4488071405155672E-5</v>
      </c>
      <c r="N14" s="2">
        <v>0.53643474000000002</v>
      </c>
      <c r="O14">
        <v>278.40114299999999</v>
      </c>
      <c r="P14">
        <f t="shared" si="6"/>
        <v>277.94263093304846</v>
      </c>
      <c r="Q14">
        <f t="shared" si="7"/>
        <v>0.2102333155401622</v>
      </c>
      <c r="R14" s="20">
        <f t="shared" si="8"/>
        <v>2.7124360735600027E-6</v>
      </c>
    </row>
    <row r="15" spans="1:40" x14ac:dyDescent="0.25">
      <c r="B15" s="2">
        <v>0.59154814</v>
      </c>
      <c r="C15">
        <v>229.42354800000001</v>
      </c>
      <c r="D15">
        <f t="shared" si="0"/>
        <v>230.90686513922358</v>
      </c>
      <c r="E15">
        <f t="shared" si="1"/>
        <v>2.2002297355144038</v>
      </c>
      <c r="F15" s="20">
        <f t="shared" si="2"/>
        <v>4.180151732326823E-5</v>
      </c>
      <c r="H15" s="2">
        <v>0.56161673999999995</v>
      </c>
      <c r="I15">
        <v>248.992401</v>
      </c>
      <c r="J15">
        <f t="shared" si="3"/>
        <v>250.51230041759447</v>
      </c>
      <c r="K15">
        <f t="shared" si="4"/>
        <v>2.3100942396040192</v>
      </c>
      <c r="L15" s="20">
        <f t="shared" si="5"/>
        <v>3.7261257807209847E-5</v>
      </c>
      <c r="N15" s="2">
        <v>0.54011134000000005</v>
      </c>
      <c r="O15">
        <v>278.40114299999999</v>
      </c>
      <c r="P15">
        <f t="shared" si="6"/>
        <v>277.95234868082161</v>
      </c>
      <c r="Q15">
        <f t="shared" si="7"/>
        <v>0.20141634092678171</v>
      </c>
      <c r="R15" s="20">
        <f t="shared" si="8"/>
        <v>2.5986792223228483E-6</v>
      </c>
      <c r="AG15" t="s">
        <v>85</v>
      </c>
      <c r="AH15">
        <f>1/(V5*10^-4*PI()*AI2*AH13*AH11)</f>
        <v>0.93827706236567976</v>
      </c>
      <c r="AJ15" t="s">
        <v>86</v>
      </c>
      <c r="AK15">
        <f>1/(V5*10^-4*PI()*AI2*AK13*AH11)</f>
        <v>0.93497393109366222</v>
      </c>
    </row>
    <row r="16" spans="1:40" x14ac:dyDescent="0.25">
      <c r="B16" s="2">
        <v>0.59431564999999997</v>
      </c>
      <c r="C16">
        <v>229.42354800000001</v>
      </c>
      <c r="D16">
        <f t="shared" si="0"/>
        <v>230.91355582584171</v>
      </c>
      <c r="E16">
        <f t="shared" si="1"/>
        <v>2.2201233210695133</v>
      </c>
      <c r="F16" s="20">
        <f t="shared" si="2"/>
        <v>4.2179469701504501E-5</v>
      </c>
      <c r="H16" s="2">
        <v>0.56461925000000002</v>
      </c>
      <c r="I16">
        <v>249.06012999999999</v>
      </c>
      <c r="J16">
        <f t="shared" si="3"/>
        <v>250.52060866212349</v>
      </c>
      <c r="K16">
        <f t="shared" si="4"/>
        <v>2.1329979225180673</v>
      </c>
      <c r="L16" s="20">
        <f t="shared" si="5"/>
        <v>3.4386027927379328E-5</v>
      </c>
      <c r="N16" s="2">
        <v>0.54318188000000001</v>
      </c>
      <c r="O16">
        <v>278.40114299999999</v>
      </c>
      <c r="P16">
        <f t="shared" si="6"/>
        <v>277.96120978260006</v>
      </c>
      <c r="Q16">
        <f t="shared" si="7"/>
        <v>0.19354123577185015</v>
      </c>
      <c r="R16" s="20">
        <f t="shared" si="8"/>
        <v>2.4970743969866181E-6</v>
      </c>
      <c r="T16">
        <v>0.2</v>
      </c>
      <c r="U16" t="s">
        <v>38</v>
      </c>
      <c r="W16">
        <f>SUM(E3:E150)</f>
        <v>284.77707660875996</v>
      </c>
    </row>
    <row r="17" spans="2:40" x14ac:dyDescent="0.25">
      <c r="B17" s="2">
        <v>0.59708315999999995</v>
      </c>
      <c r="C17">
        <v>229.42354800000001</v>
      </c>
      <c r="D17">
        <f t="shared" si="0"/>
        <v>230.92065670635628</v>
      </c>
      <c r="E17">
        <f t="shared" si="1"/>
        <v>2.2413344786477505</v>
      </c>
      <c r="F17" s="20">
        <f t="shared" si="2"/>
        <v>4.2582454242910111E-5</v>
      </c>
      <c r="H17" s="2">
        <v>0.57026973999999997</v>
      </c>
      <c r="I17">
        <v>249.16363999999999</v>
      </c>
      <c r="J17">
        <f t="shared" si="3"/>
        <v>250.53793777766913</v>
      </c>
      <c r="K17">
        <f t="shared" si="4"/>
        <v>1.888694381706342</v>
      </c>
      <c r="L17" s="20">
        <f t="shared" si="5"/>
        <v>3.0422321725613569E-5</v>
      </c>
      <c r="N17" s="2">
        <v>0.54625232999999995</v>
      </c>
      <c r="O17">
        <v>278.44573200000002</v>
      </c>
      <c r="P17">
        <f t="shared" si="6"/>
        <v>277.97079917947246</v>
      </c>
      <c r="Q17">
        <f t="shared" si="7"/>
        <v>0.22556118401425976</v>
      </c>
      <c r="R17" s="20">
        <f t="shared" si="8"/>
        <v>2.9092646821479981E-6</v>
      </c>
      <c r="T17">
        <v>0.3</v>
      </c>
      <c r="U17" t="s">
        <v>38</v>
      </c>
      <c r="W17">
        <f>SUM(K3:K150)</f>
        <v>111.66381515133479</v>
      </c>
    </row>
    <row r="18" spans="2:40" x14ac:dyDescent="0.25">
      <c r="B18" s="2">
        <v>0.59964315000000001</v>
      </c>
      <c r="C18">
        <v>229.44690399999999</v>
      </c>
      <c r="D18">
        <f t="shared" si="0"/>
        <v>230.92760893102812</v>
      </c>
      <c r="E18">
        <f t="shared" si="1"/>
        <v>2.1924870927710152</v>
      </c>
      <c r="F18" s="20">
        <f t="shared" si="2"/>
        <v>4.1645937339725008E-5</v>
      </c>
      <c r="H18" s="2">
        <v>0.57334023999999995</v>
      </c>
      <c r="I18">
        <v>249.182749</v>
      </c>
      <c r="J18">
        <f t="shared" si="3"/>
        <v>250.54835724952562</v>
      </c>
      <c r="K18">
        <f t="shared" si="4"/>
        <v>1.864885891172432</v>
      </c>
      <c r="L18" s="20">
        <f t="shared" si="5"/>
        <v>3.0034217254167013E-5</v>
      </c>
      <c r="N18" s="2">
        <v>0.54901977999999996</v>
      </c>
      <c r="O18">
        <v>278.47121099999998</v>
      </c>
      <c r="P18">
        <f t="shared" si="6"/>
        <v>277.98010787061168</v>
      </c>
      <c r="Q18">
        <f t="shared" si="7"/>
        <v>0.24118228369498823</v>
      </c>
      <c r="R18" s="20">
        <f t="shared" si="8"/>
        <v>3.1101747852989059E-6</v>
      </c>
      <c r="T18">
        <v>0.4</v>
      </c>
      <c r="U18" t="s">
        <v>38</v>
      </c>
      <c r="W18">
        <f>SUM(Q3:Q150)</f>
        <v>222.85210806992586</v>
      </c>
    </row>
    <row r="19" spans="2:40" x14ac:dyDescent="0.25">
      <c r="B19" s="2">
        <v>0.60662167</v>
      </c>
      <c r="C19">
        <v>229.43628799999999</v>
      </c>
      <c r="D19">
        <f t="shared" si="0"/>
        <v>230.94858036984627</v>
      </c>
      <c r="E19">
        <f t="shared" si="1"/>
        <v>2.2870282118952732</v>
      </c>
      <c r="F19" s="20">
        <f t="shared" si="2"/>
        <v>4.344575077455538E-5</v>
      </c>
      <c r="H19" s="2">
        <v>0.57671380999999999</v>
      </c>
      <c r="I19">
        <v>249.182749</v>
      </c>
      <c r="J19">
        <f t="shared" si="3"/>
        <v>250.5606863070374</v>
      </c>
      <c r="K19">
        <f t="shared" si="4"/>
        <v>1.8987112221254798</v>
      </c>
      <c r="L19" s="20">
        <f t="shared" si="5"/>
        <v>3.0578978380489456E-5</v>
      </c>
      <c r="N19" s="2">
        <v>0.55209032000000002</v>
      </c>
      <c r="O19">
        <v>278.47121099999998</v>
      </c>
      <c r="P19">
        <f t="shared" si="6"/>
        <v>277.9912229372747</v>
      </c>
      <c r="Q19">
        <f t="shared" si="7"/>
        <v>0.23038854035877046</v>
      </c>
      <c r="R19" s="20">
        <f t="shared" si="8"/>
        <v>2.9709836811722547E-6</v>
      </c>
      <c r="T19" t="s">
        <v>39</v>
      </c>
      <c r="U19" t="s">
        <v>38</v>
      </c>
      <c r="W19">
        <f>SUM(W16:W18)</f>
        <v>619.29299983002056</v>
      </c>
      <c r="AG19" t="s">
        <v>88</v>
      </c>
    </row>
    <row r="20" spans="2:40" x14ac:dyDescent="0.25">
      <c r="B20" s="2">
        <v>0.60969224</v>
      </c>
      <c r="C20">
        <v>229.42354800000001</v>
      </c>
      <c r="D20">
        <f t="shared" si="0"/>
        <v>230.95881808799021</v>
      </c>
      <c r="E20">
        <f t="shared" si="1"/>
        <v>2.3570542430774326</v>
      </c>
      <c r="F20" s="20">
        <f t="shared" si="2"/>
        <v>4.4780979996549631E-5</v>
      </c>
      <c r="H20" s="2">
        <v>0.57978434999999995</v>
      </c>
      <c r="I20">
        <v>249.182749</v>
      </c>
      <c r="J20">
        <f t="shared" si="3"/>
        <v>250.57276101787875</v>
      </c>
      <c r="K20">
        <f t="shared" si="4"/>
        <v>1.9321334098473435</v>
      </c>
      <c r="L20" s="20">
        <f t="shared" si="5"/>
        <v>3.1117246835358251E-5</v>
      </c>
      <c r="N20" s="2">
        <v>0.55516085999999998</v>
      </c>
      <c r="O20">
        <v>278.47121099999998</v>
      </c>
      <c r="P20">
        <f t="shared" si="6"/>
        <v>278.00321939291393</v>
      </c>
      <c r="Q20">
        <f t="shared" si="7"/>
        <v>0.2190161443029825</v>
      </c>
      <c r="R20" s="20">
        <f t="shared" si="8"/>
        <v>2.8243305401568252E-6</v>
      </c>
      <c r="U20" s="9" t="s">
        <v>50</v>
      </c>
      <c r="W20">
        <f>W19/3</f>
        <v>206.4309999433402</v>
      </c>
      <c r="AG20" t="s">
        <v>90</v>
      </c>
      <c r="AH20">
        <f>1/(AH13*AH11)</f>
        <v>1.0586014872476233</v>
      </c>
      <c r="AJ20" t="s">
        <v>91</v>
      </c>
      <c r="AK20">
        <f>1/(AK13*AH11)</f>
        <v>1.0548747632154749</v>
      </c>
    </row>
    <row r="21" spans="2:40" x14ac:dyDescent="0.25">
      <c r="B21" s="2">
        <v>0.61276275000000002</v>
      </c>
      <c r="C21">
        <v>229.43628799999999</v>
      </c>
      <c r="D21">
        <f t="shared" si="0"/>
        <v>230.96972299681735</v>
      </c>
      <c r="E21">
        <f t="shared" si="1"/>
        <v>2.3514228894642648</v>
      </c>
      <c r="F21" s="20">
        <f t="shared" si="2"/>
        <v>4.4669030443043515E-5</v>
      </c>
      <c r="H21" s="2">
        <v>0.58285489000000001</v>
      </c>
      <c r="I21">
        <v>249.182749</v>
      </c>
      <c r="J21">
        <f t="shared" si="3"/>
        <v>250.5857000010451</v>
      </c>
      <c r="K21">
        <f t="shared" si="4"/>
        <v>1.9682715113334377</v>
      </c>
      <c r="L21" s="20">
        <f t="shared" si="5"/>
        <v>3.1699255416325171E-5</v>
      </c>
      <c r="N21" s="2">
        <v>0.55792830999999998</v>
      </c>
      <c r="O21">
        <v>278.50306</v>
      </c>
      <c r="P21">
        <f t="shared" si="6"/>
        <v>278.0148352307836</v>
      </c>
      <c r="Q21">
        <f t="shared" si="7"/>
        <v>0.23836342527640847</v>
      </c>
      <c r="R21" s="20">
        <f t="shared" si="8"/>
        <v>3.073121104126823E-6</v>
      </c>
      <c r="AG21" t="s">
        <v>89</v>
      </c>
      <c r="AH21">
        <f>(V5*10^-4*PI()*AI2-AH20)/(V6*10^-4*PI()*AI2)</f>
        <v>0.11248663424278488</v>
      </c>
      <c r="AJ21" t="s">
        <v>92</v>
      </c>
      <c r="AK21">
        <f>(V5*10^-4*PI()*AI2-AK20)/(V6*10^-4*PI()*AI2)</f>
        <v>0.11850640798480336</v>
      </c>
      <c r="AN21" t="s">
        <v>93</v>
      </c>
    </row>
    <row r="22" spans="2:40" x14ac:dyDescent="0.25">
      <c r="B22" s="2">
        <v>0.61583315999999999</v>
      </c>
      <c r="C22">
        <v>229.49998600000001</v>
      </c>
      <c r="D22">
        <f t="shared" si="0"/>
        <v>230.98133235508789</v>
      </c>
      <c r="E22">
        <f t="shared" si="1"/>
        <v>2.1943870237321454</v>
      </c>
      <c r="F22" s="20">
        <f t="shared" si="2"/>
        <v>4.1662746834445417E-5</v>
      </c>
      <c r="H22" s="2">
        <v>0.58562239999999999</v>
      </c>
      <c r="I22">
        <v>249.182749</v>
      </c>
      <c r="J22">
        <f t="shared" si="3"/>
        <v>250.59814583321915</v>
      </c>
      <c r="K22">
        <f t="shared" si="4"/>
        <v>2.0033481954867933</v>
      </c>
      <c r="L22" s="20">
        <f t="shared" si="5"/>
        <v>3.2264169740254853E-5</v>
      </c>
      <c r="N22" s="2">
        <v>0.56069575000000005</v>
      </c>
      <c r="O22">
        <v>278.53490900000003</v>
      </c>
      <c r="P22">
        <f t="shared" si="6"/>
        <v>278.02725942224589</v>
      </c>
      <c r="Q22">
        <f t="shared" si="7"/>
        <v>0.25770809379395337</v>
      </c>
      <c r="R22" s="20">
        <f t="shared" si="8"/>
        <v>3.3217641355731704E-6</v>
      </c>
    </row>
    <row r="23" spans="2:40" x14ac:dyDescent="0.25">
      <c r="B23" s="2">
        <v>0.61920651000000004</v>
      </c>
      <c r="C23">
        <v>229.608273</v>
      </c>
      <c r="D23">
        <f t="shared" si="0"/>
        <v>230.99494654920179</v>
      </c>
      <c r="E23">
        <f t="shared" si="1"/>
        <v>1.9228635320558838</v>
      </c>
      <c r="F23" s="20">
        <f t="shared" si="2"/>
        <v>3.6473160591041768E-5</v>
      </c>
      <c r="H23" s="2">
        <v>0.58869293</v>
      </c>
      <c r="I23">
        <v>249.182749</v>
      </c>
      <c r="J23">
        <f t="shared" si="3"/>
        <v>250.61287436609609</v>
      </c>
      <c r="K23">
        <f t="shared" si="4"/>
        <v>2.0452585627514823</v>
      </c>
      <c r="L23" s="20">
        <f t="shared" si="5"/>
        <v>3.2939141373419086E-5</v>
      </c>
      <c r="N23" s="2">
        <v>0.56341922</v>
      </c>
      <c r="O23">
        <v>278.55327299999999</v>
      </c>
      <c r="P23">
        <f t="shared" si="6"/>
        <v>278.04032125016607</v>
      </c>
      <c r="Q23">
        <f t="shared" si="7"/>
        <v>0.26311949765767728</v>
      </c>
      <c r="R23" s="20">
        <f t="shared" si="8"/>
        <v>3.3910680088045843E-6</v>
      </c>
      <c r="T23" t="s">
        <v>128</v>
      </c>
      <c r="U23" t="s">
        <v>94</v>
      </c>
      <c r="W23">
        <f>W19/COUNT(D3:D81,J3:J94,P3:P108)</f>
        <v>2.2357148008303991</v>
      </c>
    </row>
    <row r="24" spans="2:40" x14ac:dyDescent="0.25">
      <c r="B24" s="2">
        <v>0.62227697999999998</v>
      </c>
      <c r="C24">
        <v>229.64649199999999</v>
      </c>
      <c r="D24">
        <f t="shared" si="0"/>
        <v>231.00816547616105</v>
      </c>
      <c r="E24">
        <f t="shared" si="1"/>
        <v>1.8541546556805413</v>
      </c>
      <c r="F24" s="20">
        <f t="shared" si="2"/>
        <v>3.5158175090179922E-5</v>
      </c>
      <c r="H24" s="2">
        <v>0.59146043999999998</v>
      </c>
      <c r="I24">
        <v>249.182749</v>
      </c>
      <c r="J24">
        <f t="shared" si="3"/>
        <v>250.62702455860554</v>
      </c>
      <c r="K24">
        <f t="shared" si="4"/>
        <v>2.085931889185344</v>
      </c>
      <c r="L24" s="20">
        <f t="shared" si="5"/>
        <v>3.3594190311451572E-5</v>
      </c>
      <c r="N24" s="2">
        <v>0.56965233999999998</v>
      </c>
      <c r="O24">
        <v>278.42662200000001</v>
      </c>
      <c r="P24">
        <f t="shared" si="6"/>
        <v>278.0735910272922</v>
      </c>
      <c r="Q24">
        <f t="shared" si="7"/>
        <v>0.12463086769102487</v>
      </c>
      <c r="R24" s="20">
        <f t="shared" si="8"/>
        <v>1.607696631821482E-6</v>
      </c>
      <c r="T24" t="s">
        <v>129</v>
      </c>
      <c r="V24" t="s">
        <v>95</v>
      </c>
      <c r="W24">
        <f>SQRT(W23)</f>
        <v>1.495230684821041</v>
      </c>
    </row>
    <row r="25" spans="2:40" x14ac:dyDescent="0.25">
      <c r="B25" s="2">
        <v>0.62534743000000004</v>
      </c>
      <c r="C25">
        <v>229.691081</v>
      </c>
      <c r="D25">
        <f t="shared" si="0"/>
        <v>231.02221745765053</v>
      </c>
      <c r="E25">
        <f t="shared" si="1"/>
        <v>1.7719242688864008</v>
      </c>
      <c r="F25" s="20">
        <f t="shared" si="2"/>
        <v>3.3585892459293686E-5</v>
      </c>
      <c r="H25" s="2">
        <v>0.59422794999999995</v>
      </c>
      <c r="I25">
        <v>249.182749</v>
      </c>
      <c r="J25">
        <f t="shared" si="3"/>
        <v>250.64205012140417</v>
      </c>
      <c r="K25">
        <f t="shared" si="4"/>
        <v>2.1295597629314584</v>
      </c>
      <c r="L25" s="20">
        <f t="shared" si="5"/>
        <v>3.4296822598301241E-5</v>
      </c>
      <c r="N25" s="2">
        <v>0.57272288000000005</v>
      </c>
      <c r="O25">
        <v>278.42662200000001</v>
      </c>
      <c r="P25">
        <f t="shared" si="6"/>
        <v>278.09185185370308</v>
      </c>
      <c r="Q25">
        <f t="shared" si="7"/>
        <v>0.11207105085166964</v>
      </c>
      <c r="R25" s="20">
        <f t="shared" si="8"/>
        <v>1.4456791829902227E-6</v>
      </c>
      <c r="T25" t="s">
        <v>130</v>
      </c>
      <c r="W25">
        <f>SQRT(SUM(F3:F81,L3:L94,R3:R108)/COUNT(F3:F81,L3:L94,R3:R108))</f>
        <v>5.7705663704572911E-3</v>
      </c>
    </row>
    <row r="26" spans="2:40" x14ac:dyDescent="0.25">
      <c r="B26" s="2">
        <v>0.62841771000000002</v>
      </c>
      <c r="C26">
        <v>229.818477</v>
      </c>
      <c r="D26">
        <f t="shared" si="0"/>
        <v>231.03714744943773</v>
      </c>
      <c r="E26">
        <f t="shared" si="1"/>
        <v>1.4851576643327438</v>
      </c>
      <c r="F26" s="20">
        <f t="shared" si="2"/>
        <v>2.8119181583368408E-5</v>
      </c>
      <c r="H26" s="2">
        <v>0.59729849000000002</v>
      </c>
      <c r="I26">
        <v>249.182749</v>
      </c>
      <c r="J26">
        <f t="shared" si="3"/>
        <v>250.65980125997615</v>
      </c>
      <c r="K26">
        <f t="shared" si="4"/>
        <v>2.1816833787006455</v>
      </c>
      <c r="L26" s="20">
        <f t="shared" si="5"/>
        <v>3.5136279858123333E-5</v>
      </c>
      <c r="N26" s="2">
        <v>0.57579334000000004</v>
      </c>
      <c r="O26">
        <v>278.46484099999998</v>
      </c>
      <c r="P26">
        <f t="shared" si="6"/>
        <v>278.11145185722262</v>
      </c>
      <c r="Q26">
        <f t="shared" si="7"/>
        <v>0.1248838862329171</v>
      </c>
      <c r="R26" s="20">
        <f t="shared" si="8"/>
        <v>1.6105183117932763E-6</v>
      </c>
    </row>
    <row r="27" spans="2:40" x14ac:dyDescent="0.25">
      <c r="B27" s="2">
        <v>0.63118496999999996</v>
      </c>
      <c r="C27">
        <v>229.939504</v>
      </c>
      <c r="D27">
        <f t="shared" si="0"/>
        <v>231.05139661473908</v>
      </c>
      <c r="E27">
        <f t="shared" si="1"/>
        <v>1.2363051867113006</v>
      </c>
      <c r="F27" s="20">
        <f t="shared" si="2"/>
        <v>2.3382907456054497E-5</v>
      </c>
      <c r="H27" s="2">
        <v>0.60002184999999997</v>
      </c>
      <c r="I27">
        <v>249.25281699999999</v>
      </c>
      <c r="J27">
        <f t="shared" si="3"/>
        <v>250.67654752239139</v>
      </c>
      <c r="K27">
        <f t="shared" si="4"/>
        <v>2.0270086003888745</v>
      </c>
      <c r="L27" s="20">
        <f t="shared" si="5"/>
        <v>3.2626872119595409E-5</v>
      </c>
      <c r="N27" s="2">
        <v>0.57886386999999995</v>
      </c>
      <c r="O27">
        <v>278.47121099999998</v>
      </c>
      <c r="P27">
        <f t="shared" si="6"/>
        <v>278.13247475749199</v>
      </c>
      <c r="Q27">
        <f t="shared" si="7"/>
        <v>0.11474224198843276</v>
      </c>
      <c r="R27" s="20">
        <f t="shared" si="8"/>
        <v>1.4796626948453785E-6</v>
      </c>
    </row>
    <row r="28" spans="2:40" x14ac:dyDescent="0.25">
      <c r="B28" s="2">
        <v>0.63432712000000002</v>
      </c>
      <c r="C28">
        <v>229.970079</v>
      </c>
      <c r="D28">
        <f t="shared" si="0"/>
        <v>231.0685356213759</v>
      </c>
      <c r="E28">
        <f t="shared" si="1"/>
        <v>1.2066069490445626</v>
      </c>
      <c r="F28" s="20">
        <f t="shared" si="2"/>
        <v>2.2815140802642662E-5</v>
      </c>
      <c r="H28" s="2">
        <v>0.60658155000000002</v>
      </c>
      <c r="I28">
        <v>249.297406</v>
      </c>
      <c r="J28">
        <f t="shared" si="3"/>
        <v>250.72105491122429</v>
      </c>
      <c r="K28">
        <f t="shared" si="4"/>
        <v>2.0267762224301085</v>
      </c>
      <c r="L28" s="20">
        <f t="shared" si="5"/>
        <v>3.2611462932091203E-5</v>
      </c>
      <c r="N28" s="2">
        <v>0.58193441000000001</v>
      </c>
      <c r="O28">
        <v>278.47121099999998</v>
      </c>
      <c r="P28">
        <f t="shared" si="6"/>
        <v>278.15500724932656</v>
      </c>
      <c r="Q28">
        <f t="shared" si="7"/>
        <v>9.9984811939940674E-2</v>
      </c>
      <c r="R28" s="20">
        <f t="shared" si="8"/>
        <v>1.2893577266302269E-6</v>
      </c>
    </row>
    <row r="29" spans="2:40" x14ac:dyDescent="0.25">
      <c r="B29" s="2">
        <v>0.64374556999999999</v>
      </c>
      <c r="C29">
        <v>230.28347400000001</v>
      </c>
      <c r="D29">
        <f t="shared" si="0"/>
        <v>231.12658781833653</v>
      </c>
      <c r="E29">
        <f t="shared" si="1"/>
        <v>0.71084091066998512</v>
      </c>
      <c r="F29" s="20">
        <f t="shared" si="2"/>
        <v>1.340438427391935E-5</v>
      </c>
      <c r="H29" s="2">
        <v>0.60965208000000004</v>
      </c>
      <c r="I29">
        <v>249.30165299999999</v>
      </c>
      <c r="J29">
        <f t="shared" si="3"/>
        <v>250.74407038660456</v>
      </c>
      <c r="K29">
        <f t="shared" si="4"/>
        <v>2.0805679171791716</v>
      </c>
      <c r="L29" s="20">
        <f t="shared" si="5"/>
        <v>3.3475847523801174E-5</v>
      </c>
      <c r="N29" s="2">
        <v>0.58500492000000004</v>
      </c>
      <c r="O29">
        <v>278.48395099999999</v>
      </c>
      <c r="P29">
        <f t="shared" si="6"/>
        <v>278.17914054864764</v>
      </c>
      <c r="Q29">
        <f t="shared" si="7"/>
        <v>9.2909411253624924E-2</v>
      </c>
      <c r="R29" s="20">
        <f t="shared" si="8"/>
        <v>1.198007023788705E-6</v>
      </c>
    </row>
    <row r="30" spans="2:40" x14ac:dyDescent="0.25">
      <c r="B30" s="2">
        <v>0.64681586999999996</v>
      </c>
      <c r="C30">
        <v>230.405247</v>
      </c>
      <c r="D30">
        <f t="shared" si="0"/>
        <v>231.14787841764169</v>
      </c>
      <c r="E30">
        <f t="shared" si="1"/>
        <v>0.55150142246850542</v>
      </c>
      <c r="F30" s="20">
        <f t="shared" si="2"/>
        <v>1.0388716787836571E-5</v>
      </c>
      <c r="H30" s="2">
        <v>0.61272251</v>
      </c>
      <c r="I30">
        <v>249.35823500000001</v>
      </c>
      <c r="J30">
        <f t="shared" si="3"/>
        <v>250.76858559745477</v>
      </c>
      <c r="K30">
        <f t="shared" si="4"/>
        <v>1.9890888077410152</v>
      </c>
      <c r="L30" s="20">
        <f t="shared" si="5"/>
        <v>3.1989447783542249E-5</v>
      </c>
      <c r="N30" s="2">
        <v>0.58807533999999995</v>
      </c>
      <c r="O30">
        <v>278.54127899999997</v>
      </c>
      <c r="P30">
        <f t="shared" si="6"/>
        <v>278.20497028779175</v>
      </c>
      <c r="Q30">
        <f t="shared" si="7"/>
        <v>0.1131035499071527</v>
      </c>
      <c r="R30" s="20">
        <f t="shared" si="8"/>
        <v>1.4577971779173984E-6</v>
      </c>
    </row>
    <row r="31" spans="2:40" x14ac:dyDescent="0.25">
      <c r="B31" s="2">
        <v>0.64988592000000001</v>
      </c>
      <c r="C31">
        <v>230.64655500000001</v>
      </c>
      <c r="D31">
        <f t="shared" si="0"/>
        <v>231.17043702095137</v>
      </c>
      <c r="E31">
        <f t="shared" si="1"/>
        <v>0.27445237187608323</v>
      </c>
      <c r="F31" s="20">
        <f t="shared" si="2"/>
        <v>5.1590892838850745E-6</v>
      </c>
      <c r="H31" s="2">
        <v>0.61609586000000005</v>
      </c>
      <c r="I31">
        <v>249.466522</v>
      </c>
      <c r="J31">
        <f t="shared" si="3"/>
        <v>250.79734962142507</v>
      </c>
      <c r="K31">
        <f t="shared" si="4"/>
        <v>1.771102157947916</v>
      </c>
      <c r="L31" s="20">
        <f t="shared" si="5"/>
        <v>2.8458962781364274E-5</v>
      </c>
      <c r="N31" s="2">
        <v>0.59114588000000001</v>
      </c>
      <c r="O31">
        <v>278.54127899999997</v>
      </c>
      <c r="P31">
        <f t="shared" si="6"/>
        <v>278.23259935460311</v>
      </c>
      <c r="Q31">
        <f t="shared" si="7"/>
        <v>9.5283123482334031E-2</v>
      </c>
      <c r="R31" s="20">
        <f t="shared" si="8"/>
        <v>1.2281088315064223E-6</v>
      </c>
    </row>
    <row r="32" spans="2:40" x14ac:dyDescent="0.25">
      <c r="B32" s="2">
        <v>0.65295627999999994</v>
      </c>
      <c r="C32">
        <v>230.73573200000001</v>
      </c>
      <c r="D32">
        <f t="shared" si="0"/>
        <v>231.19433573882614</v>
      </c>
      <c r="E32">
        <f t="shared" si="1"/>
        <v>0.21031738926530294</v>
      </c>
      <c r="F32" s="20">
        <f t="shared" si="2"/>
        <v>3.9504400174636888E-6</v>
      </c>
      <c r="H32" s="2">
        <v>0.61916605000000002</v>
      </c>
      <c r="I32">
        <v>249.637337</v>
      </c>
      <c r="J32">
        <f t="shared" si="3"/>
        <v>250.82529035732125</v>
      </c>
      <c r="K32">
        <f t="shared" si="4"/>
        <v>1.4112331791708257</v>
      </c>
      <c r="L32" s="20">
        <f t="shared" si="5"/>
        <v>2.264538435619926E-5</v>
      </c>
      <c r="N32" s="2">
        <v>0.59421639999999998</v>
      </c>
      <c r="O32">
        <v>278.55401899999998</v>
      </c>
      <c r="P32">
        <f t="shared" si="6"/>
        <v>278.26213279523421</v>
      </c>
      <c r="Q32">
        <f t="shared" si="7"/>
        <v>8.5197556532567345E-2</v>
      </c>
      <c r="R32" s="20">
        <f t="shared" si="8"/>
        <v>1.0980150216424623E-6</v>
      </c>
    </row>
    <row r="33" spans="2:18" x14ac:dyDescent="0.25">
      <c r="B33" s="2">
        <v>0.65632944000000004</v>
      </c>
      <c r="C33">
        <v>230.93956700000001</v>
      </c>
      <c r="D33">
        <f t="shared" si="0"/>
        <v>231.22221894066115</v>
      </c>
      <c r="E33">
        <f t="shared" si="1"/>
        <v>7.9892119559508395E-2</v>
      </c>
      <c r="F33" s="20">
        <f t="shared" si="2"/>
        <v>1.497984255879395E-6</v>
      </c>
      <c r="H33" s="2">
        <v>0.62223647999999998</v>
      </c>
      <c r="I33">
        <v>249.690315</v>
      </c>
      <c r="J33">
        <f t="shared" si="3"/>
        <v>250.85500850673878</v>
      </c>
      <c r="K33">
        <f t="shared" si="4"/>
        <v>1.3565109646394902</v>
      </c>
      <c r="L33" s="20">
        <f t="shared" si="5"/>
        <v>2.1758047173725471E-5</v>
      </c>
      <c r="N33" s="2">
        <v>0.59698382000000005</v>
      </c>
      <c r="O33">
        <v>278.59860800000001</v>
      </c>
      <c r="P33">
        <f t="shared" si="6"/>
        <v>278.29047506608413</v>
      </c>
      <c r="Q33">
        <f t="shared" si="7"/>
        <v>9.4945904963611508E-2</v>
      </c>
      <c r="R33" s="20">
        <f t="shared" si="8"/>
        <v>1.2232588146890091E-6</v>
      </c>
    </row>
    <row r="34" spans="2:18" x14ac:dyDescent="0.25">
      <c r="B34" s="2">
        <v>0.65939985000000001</v>
      </c>
      <c r="C34">
        <v>231.003265</v>
      </c>
      <c r="D34">
        <f t="shared" si="0"/>
        <v>231.24916286484449</v>
      </c>
      <c r="E34">
        <f t="shared" si="1"/>
        <v>6.0465759935081062E-2</v>
      </c>
      <c r="F34" s="20">
        <f t="shared" si="2"/>
        <v>1.1331131482006647E-6</v>
      </c>
      <c r="H34" s="2">
        <v>0.62560987999999995</v>
      </c>
      <c r="I34">
        <v>249.77439699999999</v>
      </c>
      <c r="J34">
        <f t="shared" si="3"/>
        <v>250.88982249083261</v>
      </c>
      <c r="K34">
        <f t="shared" si="4"/>
        <v>1.2441740255991931</v>
      </c>
      <c r="L34" s="20">
        <f t="shared" si="5"/>
        <v>1.9942761343550002E-5</v>
      </c>
      <c r="N34" s="2">
        <v>0.59987060999999997</v>
      </c>
      <c r="O34">
        <v>278.68141500000002</v>
      </c>
      <c r="P34">
        <f t="shared" si="6"/>
        <v>278.32187755785139</v>
      </c>
      <c r="Q34">
        <f t="shared" si="7"/>
        <v>0.12926717230677318</v>
      </c>
      <c r="R34" s="20">
        <f t="shared" si="8"/>
        <v>1.6644556772391027E-6</v>
      </c>
    </row>
    <row r="35" spans="2:18" x14ac:dyDescent="0.25">
      <c r="B35" s="2">
        <v>0.66247012999999999</v>
      </c>
      <c r="C35">
        <v>231.130661</v>
      </c>
      <c r="D35">
        <f t="shared" si="0"/>
        <v>231.27767760785426</v>
      </c>
      <c r="E35">
        <f t="shared" si="1"/>
        <v>2.1613882984971716E-2</v>
      </c>
      <c r="F35" s="20">
        <f t="shared" si="2"/>
        <v>4.0459235594404238E-7</v>
      </c>
      <c r="H35" s="2">
        <v>0.62868027999999998</v>
      </c>
      <c r="I35">
        <v>249.84446500000001</v>
      </c>
      <c r="J35">
        <f t="shared" si="3"/>
        <v>250.92359028318003</v>
      </c>
      <c r="K35">
        <f t="shared" si="4"/>
        <v>1.1645113767983568</v>
      </c>
      <c r="L35" s="20">
        <f t="shared" si="5"/>
        <v>1.8655387333404652E-5</v>
      </c>
      <c r="N35" s="2">
        <v>0.60533402999999997</v>
      </c>
      <c r="O35">
        <v>278.64319599999999</v>
      </c>
      <c r="P35">
        <f t="shared" si="6"/>
        <v>278.38680591294258</v>
      </c>
      <c r="Q35">
        <f t="shared" si="7"/>
        <v>6.5735876741307112E-2</v>
      </c>
      <c r="R35" s="20">
        <f t="shared" si="8"/>
        <v>8.4665323881978524E-7</v>
      </c>
    </row>
    <row r="36" spans="2:18" x14ac:dyDescent="0.25">
      <c r="B36" s="2">
        <v>0.66554024000000001</v>
      </c>
      <c r="C36">
        <v>231.34086600000001</v>
      </c>
      <c r="D36">
        <f t="shared" si="0"/>
        <v>231.30784650624832</v>
      </c>
      <c r="E36">
        <f t="shared" si="1"/>
        <v>1.0902869676172864E-3</v>
      </c>
      <c r="F36" s="20">
        <f t="shared" si="2"/>
        <v>2.0372114430653013E-8</v>
      </c>
      <c r="H36" s="2">
        <v>0.63175049999999999</v>
      </c>
      <c r="I36">
        <v>250.00371100000001</v>
      </c>
      <c r="J36">
        <f t="shared" si="3"/>
        <v>250.95945079633509</v>
      </c>
      <c r="K36">
        <f t="shared" si="4"/>
        <v>0.91343855829862186</v>
      </c>
      <c r="L36" s="20">
        <f t="shared" si="5"/>
        <v>1.4614583051816066E-5</v>
      </c>
      <c r="N36" s="2">
        <v>0.60870743999999999</v>
      </c>
      <c r="O36">
        <v>278.72600399999999</v>
      </c>
      <c r="P36">
        <f t="shared" si="6"/>
        <v>278.43075181650244</v>
      </c>
      <c r="Q36">
        <f t="shared" si="7"/>
        <v>8.7173851860072579E-2</v>
      </c>
      <c r="R36" s="20">
        <f t="shared" si="8"/>
        <v>1.1220992164629108E-6</v>
      </c>
    </row>
    <row r="37" spans="2:18" x14ac:dyDescent="0.25">
      <c r="B37" s="2">
        <v>0.66861037000000001</v>
      </c>
      <c r="C37">
        <v>231.54470000000001</v>
      </c>
      <c r="D37">
        <f t="shared" si="0"/>
        <v>231.33975978500814</v>
      </c>
      <c r="E37">
        <f t="shared" si="1"/>
        <v>4.2000491720911796E-2</v>
      </c>
      <c r="F37" s="20">
        <f t="shared" si="2"/>
        <v>7.8340201781233699E-7</v>
      </c>
      <c r="H37" s="2">
        <v>0.63482108000000004</v>
      </c>
      <c r="I37">
        <v>249.98400699999999</v>
      </c>
      <c r="J37">
        <f t="shared" si="3"/>
        <v>250.99752446470961</v>
      </c>
      <c r="K37">
        <f t="shared" si="4"/>
        <v>1.0272176512714202</v>
      </c>
      <c r="L37" s="20">
        <f t="shared" si="5"/>
        <v>1.6437585443505254E-5</v>
      </c>
      <c r="N37" s="2">
        <v>0.61177795000000001</v>
      </c>
      <c r="O37">
        <v>278.73948999999999</v>
      </c>
      <c r="P37">
        <f t="shared" si="6"/>
        <v>278.47349928291095</v>
      </c>
      <c r="Q37">
        <f t="shared" si="7"/>
        <v>7.0751061577541297E-2</v>
      </c>
      <c r="R37" s="20">
        <f t="shared" si="8"/>
        <v>9.1061742909509885E-7</v>
      </c>
    </row>
    <row r="38" spans="2:18" x14ac:dyDescent="0.25">
      <c r="B38" s="2">
        <v>0.67168064999999999</v>
      </c>
      <c r="C38">
        <v>231.67209700000001</v>
      </c>
      <c r="D38">
        <f t="shared" si="0"/>
        <v>231.37351226784449</v>
      </c>
      <c r="E38">
        <f t="shared" si="1"/>
        <v>8.9152842276382663E-2</v>
      </c>
      <c r="F38" s="20">
        <f t="shared" si="2"/>
        <v>1.6610692324020063E-6</v>
      </c>
      <c r="H38" s="2">
        <v>0.64061113999999997</v>
      </c>
      <c r="I38">
        <v>250.08651900000001</v>
      </c>
      <c r="J38">
        <f t="shared" si="3"/>
        <v>251.07575507741652</v>
      </c>
      <c r="K38">
        <f t="shared" si="4"/>
        <v>0.97858801686239738</v>
      </c>
      <c r="L38" s="20">
        <f t="shared" si="5"/>
        <v>1.5646576586552282E-5</v>
      </c>
      <c r="N38" s="2">
        <v>0.61484848999999997</v>
      </c>
      <c r="O38">
        <v>278.73948999999999</v>
      </c>
      <c r="P38">
        <f t="shared" si="6"/>
        <v>278.51901771863936</v>
      </c>
      <c r="Q38">
        <f t="shared" si="7"/>
        <v>4.8608026848359971E-2</v>
      </c>
      <c r="R38" s="20">
        <f t="shared" si="8"/>
        <v>6.2562052717085631E-7</v>
      </c>
    </row>
    <row r="39" spans="2:18" x14ac:dyDescent="0.25">
      <c r="B39" s="2">
        <v>0.67493806999999995</v>
      </c>
      <c r="C39">
        <v>231.90544199999999</v>
      </c>
      <c r="D39">
        <f t="shared" si="0"/>
        <v>231.41144111840387</v>
      </c>
      <c r="E39">
        <f t="shared" si="1"/>
        <v>0.24403687101774585</v>
      </c>
      <c r="F39" s="20">
        <f t="shared" si="2"/>
        <v>4.5376768842780489E-6</v>
      </c>
      <c r="H39" s="2">
        <v>0.64368164000000005</v>
      </c>
      <c r="I39">
        <v>250.105628</v>
      </c>
      <c r="J39">
        <f t="shared" si="3"/>
        <v>251.12089492124929</v>
      </c>
      <c r="K39">
        <f t="shared" si="4"/>
        <v>1.0307669213830168</v>
      </c>
      <c r="L39" s="20">
        <f t="shared" si="5"/>
        <v>1.6478343204985479E-5</v>
      </c>
      <c r="N39" s="2">
        <v>0.61822175000000001</v>
      </c>
      <c r="O39">
        <v>278.89161999999999</v>
      </c>
      <c r="P39">
        <f t="shared" si="6"/>
        <v>278.57240209628748</v>
      </c>
      <c r="Q39">
        <f t="shared" si="7"/>
        <v>0.10190007005061116</v>
      </c>
      <c r="R39" s="20">
        <f t="shared" si="8"/>
        <v>1.3100973029484625E-6</v>
      </c>
    </row>
    <row r="40" spans="2:18" x14ac:dyDescent="0.25">
      <c r="B40" s="2">
        <v>0.68170416</v>
      </c>
      <c r="C40">
        <v>232.48743400000001</v>
      </c>
      <c r="D40">
        <f t="shared" si="0"/>
        <v>231.49773868018565</v>
      </c>
      <c r="E40">
        <f t="shared" si="1"/>
        <v>0.9794968260624467</v>
      </c>
      <c r="F40" s="20">
        <f t="shared" si="2"/>
        <v>1.8121913987513198E-5</v>
      </c>
      <c r="H40" s="2">
        <v>0.64675190999999999</v>
      </c>
      <c r="I40">
        <v>250.239395</v>
      </c>
      <c r="J40">
        <f t="shared" si="3"/>
        <v>251.16874036478163</v>
      </c>
      <c r="K40">
        <f t="shared" si="4"/>
        <v>0.86368280704109157</v>
      </c>
      <c r="L40" s="20">
        <f t="shared" si="5"/>
        <v>1.3792497426125903E-5</v>
      </c>
      <c r="N40" s="2">
        <v>0.62159518999999996</v>
      </c>
      <c r="O40">
        <v>278.95531799999998</v>
      </c>
      <c r="P40">
        <f t="shared" si="6"/>
        <v>278.62953654897387</v>
      </c>
      <c r="Q40">
        <f t="shared" si="7"/>
        <v>0.10613355383267301</v>
      </c>
      <c r="R40" s="20">
        <f t="shared" si="8"/>
        <v>1.3639027850648639E-6</v>
      </c>
    </row>
    <row r="41" spans="2:18" x14ac:dyDescent="0.25">
      <c r="B41" s="2">
        <v>0.68477436000000003</v>
      </c>
      <c r="C41">
        <v>232.65305000000001</v>
      </c>
      <c r="D41">
        <f t="shared" si="0"/>
        <v>231.54050294794615</v>
      </c>
      <c r="E41">
        <f t="shared" si="1"/>
        <v>1.2377609430337246</v>
      </c>
      <c r="F41" s="20">
        <f t="shared" si="2"/>
        <v>2.2867530863210236E-5</v>
      </c>
      <c r="H41" s="2">
        <v>0.64982231000000001</v>
      </c>
      <c r="I41">
        <v>250.30946299999999</v>
      </c>
      <c r="J41">
        <f t="shared" si="3"/>
        <v>251.21944212062479</v>
      </c>
      <c r="K41">
        <f t="shared" si="4"/>
        <v>0.82806199997307905</v>
      </c>
      <c r="L41" s="20">
        <f t="shared" si="5"/>
        <v>1.3216252220116029E-5</v>
      </c>
      <c r="N41" s="2">
        <v>0.62513207000000004</v>
      </c>
      <c r="O41">
        <v>279.03175599999997</v>
      </c>
      <c r="P41">
        <f t="shared" si="6"/>
        <v>278.6937121090354</v>
      </c>
      <c r="Q41">
        <f t="shared" si="7"/>
        <v>0.11427367221846639</v>
      </c>
      <c r="R41" s="20">
        <f t="shared" si="8"/>
        <v>1.4677054922230873E-6</v>
      </c>
    </row>
    <row r="42" spans="2:18" x14ac:dyDescent="0.25">
      <c r="B42" s="2">
        <v>0.68784445999999999</v>
      </c>
      <c r="C42">
        <v>232.86962399999999</v>
      </c>
      <c r="D42">
        <f t="shared" si="0"/>
        <v>231.58568857621674</v>
      </c>
      <c r="E42">
        <f t="shared" si="1"/>
        <v>1.6484901724454688</v>
      </c>
      <c r="F42" s="20">
        <f t="shared" si="2"/>
        <v>3.0399096675373268E-5</v>
      </c>
      <c r="H42" s="2">
        <v>0.65289280999999999</v>
      </c>
      <c r="I42">
        <v>250.32493199999999</v>
      </c>
      <c r="J42">
        <f t="shared" si="3"/>
        <v>251.27315278660191</v>
      </c>
      <c r="K42">
        <f t="shared" si="4"/>
        <v>0.89912266014396836</v>
      </c>
      <c r="L42" s="20">
        <f t="shared" si="5"/>
        <v>1.434863966577771E-5</v>
      </c>
      <c r="N42" s="2">
        <v>0.62994470000000002</v>
      </c>
      <c r="O42">
        <v>279.34950099999998</v>
      </c>
      <c r="P42">
        <f t="shared" si="6"/>
        <v>278.78855637488084</v>
      </c>
      <c r="Q42">
        <f t="shared" si="7"/>
        <v>0.31465887245004615</v>
      </c>
      <c r="R42" s="20">
        <f t="shared" si="8"/>
        <v>4.0322196548259448E-6</v>
      </c>
    </row>
    <row r="43" spans="2:18" x14ac:dyDescent="0.25">
      <c r="B43" s="2">
        <v>0.69121759000000005</v>
      </c>
      <c r="C43">
        <v>233.086198</v>
      </c>
      <c r="D43">
        <f t="shared" si="0"/>
        <v>231.63829310911331</v>
      </c>
      <c r="E43">
        <f t="shared" si="1"/>
        <v>2.0964285730535979</v>
      </c>
      <c r="F43" s="20">
        <f t="shared" si="2"/>
        <v>3.8587527716292954E-5</v>
      </c>
      <c r="H43" s="2">
        <v>0.65626624</v>
      </c>
      <c r="I43">
        <v>250.39864</v>
      </c>
      <c r="J43">
        <f t="shared" si="3"/>
        <v>251.3358211042765</v>
      </c>
      <c r="K43">
        <f t="shared" si="4"/>
        <v>0.8783084222129286</v>
      </c>
      <c r="L43" s="20">
        <f t="shared" si="5"/>
        <v>1.4008225226556393E-5</v>
      </c>
      <c r="N43" s="2">
        <v>0.63362138000000001</v>
      </c>
      <c r="O43">
        <v>279.312028</v>
      </c>
      <c r="P43">
        <f t="shared" si="6"/>
        <v>278.86727554308084</v>
      </c>
      <c r="Q43">
        <f t="shared" si="7"/>
        <v>0.19780474793563055</v>
      </c>
      <c r="R43" s="20">
        <f t="shared" si="8"/>
        <v>2.5354639243799727E-6</v>
      </c>
    </row>
    <row r="44" spans="2:18" x14ac:dyDescent="0.25">
      <c r="B44" s="2">
        <v>0.69459059999999995</v>
      </c>
      <c r="C44">
        <v>233.36646999999999</v>
      </c>
      <c r="D44">
        <f t="shared" si="0"/>
        <v>231.69439124347542</v>
      </c>
      <c r="E44">
        <f t="shared" si="1"/>
        <v>2.7958473680207523</v>
      </c>
      <c r="F44" s="20">
        <f t="shared" si="2"/>
        <v>5.1337716182729745E-5</v>
      </c>
      <c r="H44" s="2">
        <v>0.65963959999999999</v>
      </c>
      <c r="I44">
        <v>250.50130300000001</v>
      </c>
      <c r="J44">
        <f t="shared" si="3"/>
        <v>251.40253717137406</v>
      </c>
      <c r="K44">
        <f t="shared" si="4"/>
        <v>0.81222303165228282</v>
      </c>
      <c r="L44" s="20">
        <f t="shared" si="5"/>
        <v>1.2943607109210804E-5</v>
      </c>
      <c r="N44" s="2">
        <v>0.63699466999999999</v>
      </c>
      <c r="O44">
        <v>279.45216399999998</v>
      </c>
      <c r="P44">
        <f t="shared" si="6"/>
        <v>278.94460531713349</v>
      </c>
      <c r="Q44">
        <f t="shared" si="7"/>
        <v>0.25761581655316435</v>
      </c>
      <c r="R44" s="20">
        <f t="shared" si="8"/>
        <v>3.2988120277006925E-6</v>
      </c>
    </row>
    <row r="45" spans="2:18" x14ac:dyDescent="0.25">
      <c r="B45" s="2">
        <v>0.69766064000000005</v>
      </c>
      <c r="C45">
        <v>233.61489399999999</v>
      </c>
      <c r="D45">
        <f t="shared" si="0"/>
        <v>231.74929816489399</v>
      </c>
      <c r="E45">
        <f t="shared" si="1"/>
        <v>3.4804478199648776</v>
      </c>
      <c r="F45" s="20">
        <f t="shared" si="2"/>
        <v>6.3772592435574839E-5</v>
      </c>
      <c r="H45" s="2">
        <v>0.66301270000000001</v>
      </c>
      <c r="I45">
        <v>250.730617</v>
      </c>
      <c r="J45">
        <f t="shared" si="3"/>
        <v>251.47353474619047</v>
      </c>
      <c r="K45">
        <f t="shared" si="4"/>
        <v>0.55192677760472975</v>
      </c>
      <c r="L45" s="20">
        <f t="shared" si="5"/>
        <v>8.7794382036648302E-6</v>
      </c>
      <c r="N45" s="2">
        <v>0.64006501000000005</v>
      </c>
      <c r="O45">
        <v>279.54771199999999</v>
      </c>
      <c r="P45">
        <f t="shared" si="6"/>
        <v>279.01949101454051</v>
      </c>
      <c r="Q45">
        <f t="shared" si="7"/>
        <v>0.27901740947978831</v>
      </c>
      <c r="R45" s="20">
        <f t="shared" si="8"/>
        <v>3.5704209168188985E-6</v>
      </c>
    </row>
    <row r="46" spans="2:18" x14ac:dyDescent="0.25">
      <c r="B46" s="2">
        <v>0.70103364999999995</v>
      </c>
      <c r="C46">
        <v>233.88879600000001</v>
      </c>
      <c r="D46">
        <f t="shared" si="0"/>
        <v>231.81531476565752</v>
      </c>
      <c r="E46">
        <f t="shared" si="1"/>
        <v>4.2993244291704764</v>
      </c>
      <c r="F46" s="20">
        <f t="shared" si="2"/>
        <v>7.859255034082411E-5</v>
      </c>
      <c r="H46" s="2">
        <v>0.66608285</v>
      </c>
      <c r="I46">
        <v>250.92808199999999</v>
      </c>
      <c r="J46">
        <f t="shared" si="3"/>
        <v>251.54209444369531</v>
      </c>
      <c r="K46">
        <f t="shared" si="4"/>
        <v>0.37701128101269338</v>
      </c>
      <c r="L46" s="20">
        <f t="shared" si="5"/>
        <v>5.9876417976423728E-6</v>
      </c>
      <c r="N46" s="2">
        <v>0.64313545999999999</v>
      </c>
      <c r="O46">
        <v>279.59230100000002</v>
      </c>
      <c r="P46">
        <f t="shared" si="6"/>
        <v>279.09890768895048</v>
      </c>
      <c r="Q46">
        <f t="shared" si="7"/>
        <v>0.2434369593884326</v>
      </c>
      <c r="R46" s="20">
        <f t="shared" si="8"/>
        <v>3.11412541097164E-6</v>
      </c>
    </row>
    <row r="47" spans="2:18" x14ac:dyDescent="0.25">
      <c r="B47" s="2">
        <v>0.70380074999999997</v>
      </c>
      <c r="C47">
        <v>234.09263100000001</v>
      </c>
      <c r="D47">
        <f t="shared" si="0"/>
        <v>231.87539864773626</v>
      </c>
      <c r="E47">
        <f t="shared" si="1"/>
        <v>4.9161193039250408</v>
      </c>
      <c r="F47" s="20">
        <f t="shared" si="2"/>
        <v>8.9711254181210363E-5</v>
      </c>
      <c r="H47" s="2">
        <v>0.66915323000000004</v>
      </c>
      <c r="I47">
        <v>251.00452000000001</v>
      </c>
      <c r="J47">
        <f t="shared" si="3"/>
        <v>251.61462050244933</v>
      </c>
      <c r="K47">
        <f t="shared" si="4"/>
        <v>0.37222262308890464</v>
      </c>
      <c r="L47" s="20">
        <f t="shared" si="5"/>
        <v>5.9079890399319189E-6</v>
      </c>
      <c r="N47" s="2">
        <v>0.64620588999999995</v>
      </c>
      <c r="O47">
        <v>279.649629</v>
      </c>
      <c r="P47">
        <f t="shared" si="6"/>
        <v>279.18309556856775</v>
      </c>
      <c r="Q47">
        <f t="shared" si="7"/>
        <v>0.21765344264395323</v>
      </c>
      <c r="R47" s="20">
        <f t="shared" si="8"/>
        <v>2.7831527698377388E-6</v>
      </c>
    </row>
    <row r="48" spans="2:18" x14ac:dyDescent="0.25">
      <c r="B48" s="2">
        <v>0.70717364999999999</v>
      </c>
      <c r="C48">
        <v>234.42386200000001</v>
      </c>
      <c r="D48">
        <f t="shared" si="0"/>
        <v>231.95822798001336</v>
      </c>
      <c r="E48">
        <f t="shared" si="1"/>
        <v>6.0793511205155379</v>
      </c>
      <c r="F48" s="20">
        <f t="shared" si="2"/>
        <v>1.1062507916258875E-4</v>
      </c>
      <c r="H48" s="2">
        <v>0.67192041999999996</v>
      </c>
      <c r="I48">
        <v>251.16376500000001</v>
      </c>
      <c r="J48">
        <f t="shared" si="3"/>
        <v>251.68355420590953</v>
      </c>
      <c r="K48">
        <f t="shared" si="4"/>
        <v>0.27018081858004744</v>
      </c>
      <c r="L48" s="20">
        <f t="shared" si="5"/>
        <v>4.2829257355147351E-6</v>
      </c>
      <c r="N48" s="2">
        <v>0.64927604999999999</v>
      </c>
      <c r="O48">
        <v>279.83435400000002</v>
      </c>
      <c r="P48">
        <f t="shared" si="6"/>
        <v>279.27230299002127</v>
      </c>
      <c r="Q48">
        <f t="shared" si="7"/>
        <v>0.31590133781812757</v>
      </c>
      <c r="R48" s="20">
        <f t="shared" si="8"/>
        <v>4.0341255064977801E-6</v>
      </c>
    </row>
    <row r="49" spans="2:18" x14ac:dyDescent="0.25">
      <c r="B49" s="2">
        <v>0.71054660000000003</v>
      </c>
      <c r="C49">
        <v>234.729613</v>
      </c>
      <c r="D49">
        <f t="shared" si="0"/>
        <v>232.05477130586397</v>
      </c>
      <c r="E49">
        <f t="shared" si="1"/>
        <v>7.1547780886885324</v>
      </c>
      <c r="F49" s="20">
        <f t="shared" si="2"/>
        <v>1.2985551615181983E-4</v>
      </c>
      <c r="H49" s="2">
        <v>0.67468777000000002</v>
      </c>
      <c r="I49">
        <v>251.240949</v>
      </c>
      <c r="J49">
        <f t="shared" si="3"/>
        <v>251.75604528332155</v>
      </c>
      <c r="K49">
        <f t="shared" si="4"/>
        <v>0.2653241810916791</v>
      </c>
      <c r="L49" s="20">
        <f t="shared" si="5"/>
        <v>4.2033541449040009E-6</v>
      </c>
      <c r="N49" s="2">
        <v>0.65234636000000001</v>
      </c>
      <c r="O49">
        <v>279.94901099999998</v>
      </c>
      <c r="P49">
        <f t="shared" si="6"/>
        <v>279.36681097712994</v>
      </c>
      <c r="Q49">
        <f t="shared" si="7"/>
        <v>0.33895686662987551</v>
      </c>
      <c r="R49" s="20">
        <f t="shared" si="8"/>
        <v>4.3250044753977145E-6</v>
      </c>
    </row>
    <row r="50" spans="2:18" x14ac:dyDescent="0.25">
      <c r="B50" s="2">
        <v>0.72026683000000002</v>
      </c>
      <c r="C50">
        <v>235.665978</v>
      </c>
      <c r="D50">
        <f t="shared" si="0"/>
        <v>232.44874514166526</v>
      </c>
      <c r="E50">
        <f t="shared" si="1"/>
        <v>10.350587264748718</v>
      </c>
      <c r="F50" s="20">
        <f t="shared" si="2"/>
        <v>1.86367942764889E-4</v>
      </c>
      <c r="H50" s="2">
        <v>0.67738704000000005</v>
      </c>
      <c r="I50">
        <v>251.407411</v>
      </c>
      <c r="J50">
        <f t="shared" si="3"/>
        <v>251.83034035830889</v>
      </c>
      <c r="K50">
        <f t="shared" si="4"/>
        <v>0.17886924211957098</v>
      </c>
      <c r="L50" s="20">
        <f t="shared" si="5"/>
        <v>2.8299549071327047E-6</v>
      </c>
      <c r="N50" s="2">
        <v>0.65499801999999996</v>
      </c>
      <c r="O50">
        <v>280.03022600000003</v>
      </c>
      <c r="P50">
        <f t="shared" si="6"/>
        <v>279.45291182431151</v>
      </c>
      <c r="Q50">
        <f t="shared" si="7"/>
        <v>0.33329165745090822</v>
      </c>
      <c r="R50" s="20">
        <f t="shared" si="8"/>
        <v>4.2502514213282291E-6</v>
      </c>
    </row>
    <row r="51" spans="2:18" x14ac:dyDescent="0.25">
      <c r="B51" s="2">
        <v>0.72333670000000005</v>
      </c>
      <c r="C51">
        <v>235.997209</v>
      </c>
      <c r="D51">
        <f t="shared" si="0"/>
        <v>232.62327652678374</v>
      </c>
      <c r="E51">
        <f t="shared" si="1"/>
        <v>11.383420333823171</v>
      </c>
      <c r="F51" s="20">
        <f t="shared" si="2"/>
        <v>2.0438971533739083E-4</v>
      </c>
      <c r="H51" s="2">
        <v>0.68364265000000002</v>
      </c>
      <c r="I51">
        <v>251.97910300000001</v>
      </c>
      <c r="J51">
        <f t="shared" si="3"/>
        <v>252.01708536610067</v>
      </c>
      <c r="K51">
        <f t="shared" si="4"/>
        <v>1.4426601346048673E-3</v>
      </c>
      <c r="L51" s="20">
        <f t="shared" si="5"/>
        <v>2.2721394375280722E-8</v>
      </c>
      <c r="N51" s="2">
        <v>0.66165529999999995</v>
      </c>
      <c r="O51">
        <v>280.324544</v>
      </c>
      <c r="P51">
        <f t="shared" si="6"/>
        <v>279.68870561252515</v>
      </c>
      <c r="Q51">
        <f t="shared" si="7"/>
        <v>0.40429045498661537</v>
      </c>
      <c r="R51" s="20">
        <f t="shared" si="8"/>
        <v>5.1448324918170459E-6</v>
      </c>
    </row>
    <row r="52" spans="2:18" x14ac:dyDescent="0.25">
      <c r="B52" s="2">
        <v>0.72640649999999996</v>
      </c>
      <c r="C52">
        <v>236.36028899999999</v>
      </c>
      <c r="D52">
        <f t="shared" si="0"/>
        <v>232.82983170343201</v>
      </c>
      <c r="E52">
        <f t="shared" si="1"/>
        <v>12.464128722890147</v>
      </c>
      <c r="F52" s="20">
        <f t="shared" si="2"/>
        <v>2.2310684811493279E-4</v>
      </c>
      <c r="H52" s="2">
        <v>0.68671298000000003</v>
      </c>
      <c r="I52">
        <v>252.08102</v>
      </c>
      <c r="J52">
        <f t="shared" si="3"/>
        <v>252.11671759023622</v>
      </c>
      <c r="K52">
        <f t="shared" si="4"/>
        <v>1.2743179486734333E-3</v>
      </c>
      <c r="L52" s="20">
        <f t="shared" si="5"/>
        <v>2.0053838136250567E-8</v>
      </c>
      <c r="N52" s="2">
        <v>0.66414097000000005</v>
      </c>
      <c r="O52">
        <v>280.41400800000002</v>
      </c>
      <c r="P52">
        <f t="shared" si="6"/>
        <v>279.78443908875374</v>
      </c>
      <c r="Q52">
        <f t="shared" si="7"/>
        <v>0.39635701400782763</v>
      </c>
      <c r="R52" s="20">
        <f t="shared" si="8"/>
        <v>5.0406569074800199E-6</v>
      </c>
    </row>
    <row r="53" spans="2:18" x14ac:dyDescent="0.25">
      <c r="B53" s="2">
        <v>0.72947616000000004</v>
      </c>
      <c r="C53">
        <v>236.79980699999999</v>
      </c>
      <c r="D53">
        <f t="shared" si="0"/>
        <v>233.07372087259813</v>
      </c>
      <c r="E53">
        <f t="shared" si="1"/>
        <v>13.883717828816565</v>
      </c>
      <c r="F53" s="20">
        <f t="shared" si="2"/>
        <v>2.4759569563925229E-4</v>
      </c>
      <c r="H53" s="2">
        <v>0.68948036000000001</v>
      </c>
      <c r="I53">
        <v>252.145465</v>
      </c>
      <c r="J53">
        <f t="shared" si="3"/>
        <v>252.21134131611046</v>
      </c>
      <c r="K53">
        <f t="shared" si="4"/>
        <v>4.3396890242854667E-3</v>
      </c>
      <c r="L53" s="20">
        <f t="shared" si="5"/>
        <v>6.8258428711844602E-8</v>
      </c>
      <c r="N53" s="2">
        <v>0.66690817000000002</v>
      </c>
      <c r="O53">
        <v>280.56688400000002</v>
      </c>
      <c r="P53">
        <f t="shared" si="6"/>
        <v>279.89627689372679</v>
      </c>
      <c r="Q53">
        <f t="shared" si="7"/>
        <v>0.44971389098414649</v>
      </c>
      <c r="R53" s="20">
        <f t="shared" si="8"/>
        <v>5.7129902744382322E-6</v>
      </c>
    </row>
    <row r="54" spans="2:18" x14ac:dyDescent="0.25">
      <c r="B54" s="2">
        <v>0.73254598999999998</v>
      </c>
      <c r="C54">
        <v>237.150147</v>
      </c>
      <c r="D54">
        <f t="shared" si="0"/>
        <v>233.36073612806734</v>
      </c>
      <c r="E54">
        <f t="shared" si="1"/>
        <v>14.359634756321439</v>
      </c>
      <c r="F54" s="20">
        <f t="shared" si="2"/>
        <v>2.5532691459530954E-4</v>
      </c>
      <c r="H54" s="2">
        <v>0.69255049999999996</v>
      </c>
      <c r="I54">
        <v>252.342929</v>
      </c>
      <c r="J54">
        <f t="shared" si="3"/>
        <v>252.32194969080547</v>
      </c>
      <c r="K54">
        <f t="shared" si="4"/>
        <v>4.4013141427969352E-4</v>
      </c>
      <c r="L54" s="20">
        <f t="shared" si="5"/>
        <v>6.9119420434184686E-9</v>
      </c>
      <c r="N54" s="2">
        <v>0.66997848999999998</v>
      </c>
      <c r="O54">
        <v>280.67517099999998</v>
      </c>
      <c r="P54">
        <f t="shared" si="6"/>
        <v>280.02716592092742</v>
      </c>
      <c r="Q54">
        <f t="shared" si="7"/>
        <v>0.41991058250383645</v>
      </c>
      <c r="R54" s="20">
        <f t="shared" si="8"/>
        <v>5.330265330991385E-6</v>
      </c>
    </row>
    <row r="55" spans="2:18" x14ac:dyDescent="0.25">
      <c r="B55" s="2">
        <v>0.73561551000000003</v>
      </c>
      <c r="C55">
        <v>237.65336400000001</v>
      </c>
      <c r="D55">
        <f t="shared" si="0"/>
        <v>233.69704616820252</v>
      </c>
      <c r="E55">
        <f t="shared" si="1"/>
        <v>15.652450786198806</v>
      </c>
      <c r="F55" s="20">
        <f t="shared" si="2"/>
        <v>2.7713693826180737E-4</v>
      </c>
      <c r="H55" s="2">
        <v>0.69562044000000001</v>
      </c>
      <c r="I55">
        <v>252.64231100000001</v>
      </c>
      <c r="J55">
        <f t="shared" si="3"/>
        <v>252.43879001007477</v>
      </c>
      <c r="K55">
        <f t="shared" si="4"/>
        <v>4.1420793340148795E-2</v>
      </c>
      <c r="L55" s="20">
        <f t="shared" si="5"/>
        <v>6.4894253674755409E-7</v>
      </c>
      <c r="N55" s="2">
        <v>0.67274577000000002</v>
      </c>
      <c r="O55">
        <v>280.79057399999999</v>
      </c>
      <c r="P55">
        <f t="shared" si="6"/>
        <v>280.15157163546814</v>
      </c>
      <c r="Q55">
        <f t="shared" si="7"/>
        <v>0.40832402187729261</v>
      </c>
      <c r="R55" s="20">
        <f t="shared" si="8"/>
        <v>5.1789280931965987E-6</v>
      </c>
    </row>
    <row r="56" spans="2:18" x14ac:dyDescent="0.25">
      <c r="B56" s="2">
        <v>0.73868522999999997</v>
      </c>
      <c r="C56">
        <v>238.06103300000001</v>
      </c>
      <c r="D56">
        <f t="shared" si="0"/>
        <v>234.0893740175616</v>
      </c>
      <c r="E56">
        <f t="shared" si="1"/>
        <v>15.774075072783729</v>
      </c>
      <c r="F56" s="20">
        <f t="shared" si="2"/>
        <v>2.7833465043056681E-4</v>
      </c>
      <c r="H56" s="2">
        <v>0.69899343999999997</v>
      </c>
      <c r="I56">
        <v>252.922583</v>
      </c>
      <c r="J56">
        <f t="shared" si="3"/>
        <v>252.57476966500764</v>
      </c>
      <c r="K56">
        <f t="shared" si="4"/>
        <v>0.12097411599851227</v>
      </c>
      <c r="L56" s="20">
        <f t="shared" si="5"/>
        <v>1.8911119560807853E-6</v>
      </c>
      <c r="N56" s="2">
        <v>0.67551273999999994</v>
      </c>
      <c r="O56">
        <v>281.05736100000001</v>
      </c>
      <c r="P56">
        <f t="shared" si="6"/>
        <v>280.28236873613037</v>
      </c>
      <c r="Q56">
        <f t="shared" si="7"/>
        <v>0.60061300905780357</v>
      </c>
      <c r="R56" s="20">
        <f t="shared" si="8"/>
        <v>7.6033469161141648E-6</v>
      </c>
    </row>
    <row r="57" spans="2:18" x14ac:dyDescent="0.25">
      <c r="B57" s="2">
        <v>0.74175480999999999</v>
      </c>
      <c r="C57">
        <v>238.5324</v>
      </c>
      <c r="D57">
        <f t="shared" si="0"/>
        <v>234.54480286581889</v>
      </c>
      <c r="E57">
        <f t="shared" si="1"/>
        <v>15.900930904529329</v>
      </c>
      <c r="F57" s="20">
        <f t="shared" si="2"/>
        <v>2.7946523795732974E-4</v>
      </c>
      <c r="H57" s="2">
        <v>0.70206358999999996</v>
      </c>
      <c r="I57">
        <v>253.11367799999999</v>
      </c>
      <c r="J57">
        <f t="shared" si="3"/>
        <v>252.70587361263082</v>
      </c>
      <c r="K57">
        <f t="shared" si="4"/>
        <v>0.16630441835754273</v>
      </c>
      <c r="L57" s="20">
        <f t="shared" si="5"/>
        <v>2.5958079514917369E-6</v>
      </c>
      <c r="N57" s="2">
        <v>0.67858277</v>
      </c>
      <c r="O57">
        <v>281.30578400000002</v>
      </c>
      <c r="P57">
        <f t="shared" si="6"/>
        <v>280.43536337412485</v>
      </c>
      <c r="Q57">
        <f t="shared" si="7"/>
        <v>0.75763206594892207</v>
      </c>
      <c r="R57" s="20">
        <f t="shared" si="8"/>
        <v>9.5741675537562057E-6</v>
      </c>
    </row>
    <row r="58" spans="2:18" x14ac:dyDescent="0.25">
      <c r="B58" s="2">
        <v>0.74452138000000001</v>
      </c>
      <c r="C58">
        <v>238.99739700000001</v>
      </c>
      <c r="D58">
        <f t="shared" si="0"/>
        <v>235.01562808058554</v>
      </c>
      <c r="E58">
        <f t="shared" si="1"/>
        <v>15.854483727615024</v>
      </c>
      <c r="F58" s="20">
        <f t="shared" si="2"/>
        <v>2.7756567781355221E-4</v>
      </c>
      <c r="H58" s="2">
        <v>0.70543646000000004</v>
      </c>
      <c r="I58">
        <v>253.46327299999999</v>
      </c>
      <c r="J58">
        <f t="shared" si="3"/>
        <v>252.85869310679226</v>
      </c>
      <c r="K58">
        <f t="shared" si="4"/>
        <v>0.36551684727106726</v>
      </c>
      <c r="L58" s="20">
        <f t="shared" si="5"/>
        <v>5.6895421841471373E-6</v>
      </c>
      <c r="N58" s="2">
        <v>0.68165279000000001</v>
      </c>
      <c r="O58">
        <v>281.56694700000003</v>
      </c>
      <c r="P58">
        <f t="shared" si="6"/>
        <v>280.59706930479058</v>
      </c>
      <c r="Q58">
        <f t="shared" si="7"/>
        <v>0.9406627436647903</v>
      </c>
      <c r="R58" s="20">
        <f t="shared" si="8"/>
        <v>1.1865078060242371E-5</v>
      </c>
    </row>
    <row r="59" spans="2:18" x14ac:dyDescent="0.25">
      <c r="B59" s="2">
        <v>0.74698511000000001</v>
      </c>
      <c r="C59">
        <v>239.367593</v>
      </c>
      <c r="D59">
        <f t="shared" si="0"/>
        <v>235.48801267349546</v>
      </c>
      <c r="E59">
        <f t="shared" si="1"/>
        <v>15.051143509801056</v>
      </c>
      <c r="F59" s="20">
        <f t="shared" si="2"/>
        <v>2.6268712737139056E-4</v>
      </c>
      <c r="H59" s="2">
        <v>0.70850623999999995</v>
      </c>
      <c r="I59">
        <v>253.83909199999999</v>
      </c>
      <c r="J59">
        <f t="shared" si="3"/>
        <v>253.00690656576575</v>
      </c>
      <c r="K59">
        <f t="shared" si="4"/>
        <v>0.69253259695164326</v>
      </c>
      <c r="L59" s="20">
        <f t="shared" si="5"/>
        <v>1.0747889899864243E-5</v>
      </c>
      <c r="N59" s="2">
        <v>0.68472294</v>
      </c>
      <c r="O59">
        <v>281.75804099999999</v>
      </c>
      <c r="P59">
        <f t="shared" si="6"/>
        <v>280.76796568530256</v>
      </c>
      <c r="Q59">
        <f t="shared" si="7"/>
        <v>0.98024912877322545</v>
      </c>
      <c r="R59" s="20">
        <f t="shared" si="8"/>
        <v>1.23476362423919E-5</v>
      </c>
    </row>
    <row r="60" spans="2:18" x14ac:dyDescent="0.25">
      <c r="B60" s="2">
        <v>0.74998682999999999</v>
      </c>
      <c r="C60">
        <v>239.82313600000001</v>
      </c>
      <c r="D60">
        <f t="shared" si="0"/>
        <v>236.13770913214523</v>
      </c>
      <c r="E60">
        <f t="shared" si="1"/>
        <v>13.582371198305839</v>
      </c>
      <c r="F60" s="20">
        <f t="shared" si="2"/>
        <v>2.3615298529162221E-4</v>
      </c>
      <c r="H60" s="2">
        <v>0.71157623999999997</v>
      </c>
      <c r="I60">
        <v>254.10662500000001</v>
      </c>
      <c r="J60">
        <f t="shared" si="3"/>
        <v>253.16538434921046</v>
      </c>
      <c r="K60">
        <f t="shared" si="4"/>
        <v>0.88593396269874036</v>
      </c>
      <c r="L60" s="20">
        <f t="shared" si="5"/>
        <v>1.3720482204929129E-5</v>
      </c>
      <c r="N60" s="2">
        <v>0.68749000000000005</v>
      </c>
      <c r="O60">
        <v>281.98098499999998</v>
      </c>
      <c r="P60">
        <f t="shared" si="6"/>
        <v>280.93027219337398</v>
      </c>
      <c r="Q60">
        <f t="shared" si="7"/>
        <v>1.103997402007876</v>
      </c>
      <c r="R60" s="20">
        <f t="shared" si="8"/>
        <v>1.3884441176521499E-5</v>
      </c>
    </row>
    <row r="61" spans="2:18" x14ac:dyDescent="0.25">
      <c r="B61" s="2">
        <v>0.75621769000000005</v>
      </c>
      <c r="C61">
        <v>240.81991300000001</v>
      </c>
      <c r="D61">
        <f t="shared" si="0"/>
        <v>237.78119509987579</v>
      </c>
      <c r="E61">
        <f t="shared" si="1"/>
        <v>9.2338064765353849</v>
      </c>
      <c r="F61" s="20">
        <f t="shared" si="2"/>
        <v>1.5921939815997536E-4</v>
      </c>
      <c r="H61" s="2">
        <v>0.71467037</v>
      </c>
      <c r="I61">
        <v>254.25100800000001</v>
      </c>
      <c r="J61">
        <f t="shared" si="3"/>
        <v>253.33748626124216</v>
      </c>
      <c r="K61">
        <f t="shared" si="4"/>
        <v>0.83452196718316685</v>
      </c>
      <c r="L61" s="20">
        <f t="shared" si="5"/>
        <v>1.2909588714612359E-5</v>
      </c>
      <c r="N61" s="2">
        <v>0.69002591000000002</v>
      </c>
      <c r="O61">
        <v>282.10073799999998</v>
      </c>
      <c r="P61">
        <f t="shared" si="6"/>
        <v>281.08625582824249</v>
      </c>
      <c r="Q61">
        <f t="shared" si="7"/>
        <v>1.0291740768137991</v>
      </c>
      <c r="R61" s="20">
        <f t="shared" si="8"/>
        <v>1.2932437669063681E-5</v>
      </c>
    </row>
    <row r="62" spans="2:18" x14ac:dyDescent="0.25">
      <c r="B62" s="2">
        <v>0.75928702999999997</v>
      </c>
      <c r="C62">
        <v>241.412307</v>
      </c>
      <c r="D62">
        <f t="shared" si="0"/>
        <v>238.75643423612738</v>
      </c>
      <c r="E62">
        <f t="shared" si="1"/>
        <v>7.0536601378804029</v>
      </c>
      <c r="F62" s="20">
        <f t="shared" si="2"/>
        <v>1.2103074815367329E-4</v>
      </c>
      <c r="H62" s="2">
        <v>0.72243681000000004</v>
      </c>
      <c r="I62">
        <v>255.09394800000001</v>
      </c>
      <c r="J62">
        <f t="shared" si="3"/>
        <v>253.841889802775</v>
      </c>
      <c r="K62">
        <f t="shared" si="4"/>
        <v>1.5676497292383453</v>
      </c>
      <c r="L62" s="20">
        <f t="shared" si="5"/>
        <v>2.4090661271690574E-5</v>
      </c>
      <c r="N62" s="2">
        <v>0.69634943000000005</v>
      </c>
      <c r="O62">
        <v>282.66330299999998</v>
      </c>
      <c r="P62">
        <f t="shared" si="6"/>
        <v>281.50750184517204</v>
      </c>
      <c r="Q62">
        <f t="shared" si="7"/>
        <v>1.335876309501602</v>
      </c>
      <c r="R62" s="20">
        <f t="shared" si="8"/>
        <v>1.6719657976671392E-5</v>
      </c>
    </row>
    <row r="63" spans="2:18" x14ac:dyDescent="0.25">
      <c r="B63" s="2">
        <v>0.76235618999999999</v>
      </c>
      <c r="C63">
        <v>242.09387899999999</v>
      </c>
      <c r="D63">
        <f t="shared" si="0"/>
        <v>239.85459108317428</v>
      </c>
      <c r="E63">
        <f t="shared" si="1"/>
        <v>5.014410374441594</v>
      </c>
      <c r="F63" s="20">
        <f t="shared" si="2"/>
        <v>8.5556351327996689E-5</v>
      </c>
      <c r="H63" s="2">
        <v>0.72580979999999995</v>
      </c>
      <c r="I63">
        <v>255.38059000000001</v>
      </c>
      <c r="J63">
        <f t="shared" si="3"/>
        <v>254.10327127884582</v>
      </c>
      <c r="K63">
        <f t="shared" si="4"/>
        <v>1.6315431154109705</v>
      </c>
      <c r="L63" s="20">
        <f t="shared" si="5"/>
        <v>2.5016283102941103E-5</v>
      </c>
      <c r="N63" s="2">
        <v>0.69941940999999996</v>
      </c>
      <c r="O63">
        <v>282.93720500000001</v>
      </c>
      <c r="P63">
        <f t="shared" si="6"/>
        <v>281.73013974683306</v>
      </c>
      <c r="Q63">
        <f t="shared" si="7"/>
        <v>1.4570065254029816</v>
      </c>
      <c r="R63" s="20">
        <f t="shared" si="8"/>
        <v>1.8200418688832392E-5</v>
      </c>
    </row>
    <row r="64" spans="2:18" x14ac:dyDescent="0.25">
      <c r="B64" s="2">
        <v>0.76512217000000005</v>
      </c>
      <c r="C64">
        <v>242.85263399999999</v>
      </c>
      <c r="D64">
        <f t="shared" si="0"/>
        <v>240.95853492185648</v>
      </c>
      <c r="E64">
        <f t="shared" si="1"/>
        <v>3.5876113178241016</v>
      </c>
      <c r="F64" s="20">
        <f t="shared" si="2"/>
        <v>6.0830270677437684E-5</v>
      </c>
      <c r="H64" s="2">
        <v>0.72887957999999997</v>
      </c>
      <c r="I64">
        <v>255.75640999999999</v>
      </c>
      <c r="J64">
        <f t="shared" si="3"/>
        <v>254.36978578892143</v>
      </c>
      <c r="K64">
        <f t="shared" si="4"/>
        <v>1.922726702749225</v>
      </c>
      <c r="L64" s="20">
        <f t="shared" si="5"/>
        <v>2.9394393477144442E-5</v>
      </c>
      <c r="N64" s="2">
        <v>0.70279227</v>
      </c>
      <c r="O64">
        <v>283.28754600000002</v>
      </c>
      <c r="P64">
        <f t="shared" si="6"/>
        <v>281.99040139489199</v>
      </c>
      <c r="Q64">
        <f t="shared" si="7"/>
        <v>1.6825841265608688</v>
      </c>
      <c r="R64" s="20">
        <f t="shared" si="8"/>
        <v>2.0966301311676499E-5</v>
      </c>
    </row>
    <row r="65" spans="2:18" x14ac:dyDescent="0.25">
      <c r="B65" s="2">
        <v>0.76748693999999995</v>
      </c>
      <c r="C65">
        <v>243.661258</v>
      </c>
      <c r="D65">
        <f t="shared" si="0"/>
        <v>241.99468392517659</v>
      </c>
      <c r="E65">
        <f t="shared" si="1"/>
        <v>2.777469146873524</v>
      </c>
      <c r="F65" s="20">
        <f t="shared" si="2"/>
        <v>4.6781730113201923E-5</v>
      </c>
      <c r="H65" s="2">
        <v>0.73164647999999999</v>
      </c>
      <c r="I65">
        <v>256.05653799999999</v>
      </c>
      <c r="J65">
        <f t="shared" si="3"/>
        <v>254.63730608951084</v>
      </c>
      <c r="K65">
        <f t="shared" si="4"/>
        <v>2.0142192157506695</v>
      </c>
      <c r="L65" s="20">
        <f t="shared" si="5"/>
        <v>3.0720975089645262E-5</v>
      </c>
      <c r="N65" s="2">
        <v>0.70616531999999999</v>
      </c>
      <c r="O65">
        <v>283.54870899999997</v>
      </c>
      <c r="P65">
        <f t="shared" si="6"/>
        <v>282.26946963237731</v>
      </c>
      <c r="Q65">
        <f t="shared" si="7"/>
        <v>1.6364533596756363</v>
      </c>
      <c r="R65" s="20">
        <f t="shared" si="8"/>
        <v>2.0353930323909458E-5</v>
      </c>
    </row>
    <row r="66" spans="2:18" x14ac:dyDescent="0.25">
      <c r="B66" s="2">
        <v>0.76970444000000005</v>
      </c>
      <c r="C66">
        <v>244.54402400000001</v>
      </c>
      <c r="D66">
        <f t="shared" si="0"/>
        <v>243.04864845561332</v>
      </c>
      <c r="E66">
        <f t="shared" si="1"/>
        <v>2.2361480187497884</v>
      </c>
      <c r="F66" s="20">
        <f t="shared" si="2"/>
        <v>3.7392666755664939E-5</v>
      </c>
      <c r="H66" s="2">
        <v>0.73501932000000003</v>
      </c>
      <c r="I66">
        <v>256.41887200000002</v>
      </c>
      <c r="J66">
        <f t="shared" si="3"/>
        <v>255.00399274277419</v>
      </c>
      <c r="K66">
        <f t="shared" si="4"/>
        <v>2.0018833125279287</v>
      </c>
      <c r="L66" s="20">
        <f t="shared" si="5"/>
        <v>3.0446599089001822E-5</v>
      </c>
      <c r="N66" s="2">
        <v>0.70923521</v>
      </c>
      <c r="O66">
        <v>283.86720000000003</v>
      </c>
      <c r="P66">
        <f t="shared" si="6"/>
        <v>282.54242768183917</v>
      </c>
      <c r="Q66">
        <f t="shared" si="7"/>
        <v>1.7550216949652817</v>
      </c>
      <c r="R66" s="20">
        <f t="shared" si="8"/>
        <v>2.1779708428144797E-5</v>
      </c>
    </row>
    <row r="67" spans="2:18" x14ac:dyDescent="0.25">
      <c r="B67" s="2">
        <v>0.77435058999999995</v>
      </c>
      <c r="C67">
        <v>246.36240799999999</v>
      </c>
      <c r="D67">
        <f t="shared" si="0"/>
        <v>245.53598819344609</v>
      </c>
      <c r="E67">
        <f t="shared" si="1"/>
        <v>0.6829696966645864</v>
      </c>
      <c r="F67" s="20">
        <f t="shared" si="2"/>
        <v>1.1252591519498722E-5</v>
      </c>
      <c r="H67" s="2">
        <v>0.73808894999999997</v>
      </c>
      <c r="I67">
        <v>256.87112999999999</v>
      </c>
      <c r="J67">
        <f t="shared" si="3"/>
        <v>255.38229882630435</v>
      </c>
      <c r="K67">
        <f t="shared" si="4"/>
        <v>2.2166182637679483</v>
      </c>
      <c r="L67" s="20">
        <f t="shared" si="5"/>
        <v>3.3593891469698769E-5</v>
      </c>
      <c r="N67" s="2">
        <v>0.71200207999999998</v>
      </c>
      <c r="O67">
        <v>284.18569100000002</v>
      </c>
      <c r="P67">
        <f t="shared" si="6"/>
        <v>282.80637119716459</v>
      </c>
      <c r="Q67">
        <f t="shared" si="7"/>
        <v>1.9025231184939568</v>
      </c>
      <c r="R67" s="20">
        <f t="shared" si="8"/>
        <v>2.3557300871326715E-5</v>
      </c>
    </row>
    <row r="68" spans="2:18" x14ac:dyDescent="0.25">
      <c r="B68" s="2">
        <v>0.77653371000000004</v>
      </c>
      <c r="C68">
        <v>247.460926</v>
      </c>
      <c r="D68">
        <f t="shared" ref="D68:D81" si="9">IF(B68&lt;E$1,$V$6+C$1^2*$V$5/((-$V$7*(B68/D$1-1)^$V$8+1)),$V$6+20*10^4*(B68-E$1)^4+C$1^2*$V$5/((-$V$7*(B68/D$1-1)^$V$8+1)))</f>
        <v>246.8450337500658</v>
      </c>
      <c r="E68">
        <f t="shared" ref="E68:E81" si="10">(D68-C68)^2</f>
        <v>0.3793232635290178</v>
      </c>
      <c r="F68" s="20">
        <f t="shared" ref="F68:F81" si="11">((D68-C68)/C68)^2</f>
        <v>6.1943567069013589E-6</v>
      </c>
      <c r="H68" s="2">
        <v>0.74115872999999999</v>
      </c>
      <c r="I68">
        <v>257.24695000000003</v>
      </c>
      <c r="J68">
        <f t="shared" ref="J68:J94" si="12">IF(H68&lt;K$1,$V$6+I$1^2*$V$5/((-$V$7*(H68/J$1-1)^$V$8+1)),$V$6+20*10^4*(H68-K$1)^4+I$1^2*$V$5/((-$V$7*(H68/J$1-1)^$V$8+1)))</f>
        <v>255.80935818454412</v>
      </c>
      <c r="K68">
        <f t="shared" ref="K68:K94" si="13">(J68-I68)^2</f>
        <v>2.0666702278657993</v>
      </c>
      <c r="L68" s="20">
        <f t="shared" ref="L68:L94" si="14">((J68-I68)/I68)^2</f>
        <v>3.1229908691918805E-5</v>
      </c>
      <c r="N68" s="2">
        <v>0.71507191000000003</v>
      </c>
      <c r="O68">
        <v>284.53603199999998</v>
      </c>
      <c r="P68">
        <f t="shared" ref="P68:P108" si="15">IF(N68&lt;Q$1,$V$6+O$1^2*$V$5/((-$V$7*(N68/P$1-1)^$V$8+1)),$V$6+20*10^4*(N68-Q$1)^4+O$1^2*$V$5/((-$V$7*(N68/P$1-1)^$V$8+1)))</f>
        <v>283.12216430829847</v>
      </c>
      <c r="Q68">
        <f t="shared" ref="Q68:Q108" si="16">(P68-O68)^2</f>
        <v>1.9990218496373613</v>
      </c>
      <c r="R68" s="20">
        <f t="shared" ref="R68:R108" si="17">((P68-O68)/O68)^2</f>
        <v>2.4691245610525141E-5</v>
      </c>
    </row>
    <row r="69" spans="2:18" x14ac:dyDescent="0.25">
      <c r="B69" s="2">
        <v>0.77868921999999996</v>
      </c>
      <c r="C69">
        <v>248.52941200000001</v>
      </c>
      <c r="D69">
        <f t="shared" si="9"/>
        <v>248.23189838144063</v>
      </c>
      <c r="E69">
        <f t="shared" si="10"/>
        <v>8.8514353228295248E-2</v>
      </c>
      <c r="F69" s="20">
        <f t="shared" si="11"/>
        <v>1.4330393492967665E-6</v>
      </c>
      <c r="H69" s="2">
        <v>0.74422858000000003</v>
      </c>
      <c r="I69">
        <v>257.58454999999998</v>
      </c>
      <c r="J69">
        <f t="shared" si="12"/>
        <v>256.29172281922467</v>
      </c>
      <c r="K69">
        <f t="shared" si="13"/>
        <v>1.6714021193514228</v>
      </c>
      <c r="L69" s="20">
        <f t="shared" si="14"/>
        <v>2.5190763337761423E-5</v>
      </c>
      <c r="N69" s="2">
        <v>0.71783874999999997</v>
      </c>
      <c r="O69">
        <v>284.86726299999998</v>
      </c>
      <c r="P69">
        <f t="shared" si="15"/>
        <v>283.43050390485809</v>
      </c>
      <c r="Q69">
        <f t="shared" si="16"/>
        <v>2.0642766974729558</v>
      </c>
      <c r="R69" s="20">
        <f t="shared" si="17"/>
        <v>2.5437991874826942E-5</v>
      </c>
    </row>
    <row r="70" spans="2:18" x14ac:dyDescent="0.25">
      <c r="B70" s="2">
        <v>0.78050525999999998</v>
      </c>
      <c r="C70">
        <v>249.59432000000001</v>
      </c>
      <c r="D70">
        <f t="shared" si="9"/>
        <v>249.47662071956773</v>
      </c>
      <c r="E70">
        <f t="shared" si="10"/>
        <v>1.3853120614275669E-2</v>
      </c>
      <c r="F70" s="20">
        <f t="shared" si="11"/>
        <v>2.2237103613201106E-7</v>
      </c>
      <c r="H70" s="2">
        <v>0.74729807999999998</v>
      </c>
      <c r="I70">
        <v>258.100506</v>
      </c>
      <c r="J70">
        <f t="shared" si="12"/>
        <v>256.83638143941124</v>
      </c>
      <c r="K70">
        <f t="shared" si="13"/>
        <v>1.5980109046837123</v>
      </c>
      <c r="L70" s="20">
        <f t="shared" si="14"/>
        <v>2.3988441132099739E-5</v>
      </c>
      <c r="N70" s="2">
        <v>0.72086468000000004</v>
      </c>
      <c r="O70">
        <v>285.16271399999999</v>
      </c>
      <c r="P70">
        <f t="shared" si="15"/>
        <v>283.79726201264242</v>
      </c>
      <c r="Q70">
        <f t="shared" si="16"/>
        <v>1.8644591297787476</v>
      </c>
      <c r="R70" s="20">
        <f t="shared" si="17"/>
        <v>2.2928064192400915E-5</v>
      </c>
    </row>
    <row r="71" spans="2:18" x14ac:dyDescent="0.25">
      <c r="B71" s="2">
        <v>0.78220904000000002</v>
      </c>
      <c r="C71">
        <v>250.827203</v>
      </c>
      <c r="D71">
        <f t="shared" si="9"/>
        <v>250.71056703163808</v>
      </c>
      <c r="E71">
        <f t="shared" si="10"/>
        <v>1.3603949115722602E-2</v>
      </c>
      <c r="F71" s="20">
        <f t="shared" si="11"/>
        <v>2.1622989040325719E-7</v>
      </c>
      <c r="H71" s="2">
        <v>0.75008887000000002</v>
      </c>
      <c r="I71">
        <v>258.40059600000001</v>
      </c>
      <c r="J71">
        <f t="shared" si="12"/>
        <v>257.39206231796953</v>
      </c>
      <c r="K71">
        <f t="shared" si="13"/>
        <v>1.0171401877899466</v>
      </c>
      <c r="L71" s="20">
        <f t="shared" si="14"/>
        <v>1.5233292872417793E-5</v>
      </c>
      <c r="N71" s="2">
        <v>0.72483938000000003</v>
      </c>
      <c r="O71">
        <v>285.73918300000003</v>
      </c>
      <c r="P71">
        <f t="shared" si="15"/>
        <v>284.33338499074483</v>
      </c>
      <c r="Q71">
        <f t="shared" si="16"/>
        <v>1.9762680428258634</v>
      </c>
      <c r="R71" s="20">
        <f t="shared" si="17"/>
        <v>2.4205064857907964E-5</v>
      </c>
    </row>
    <row r="72" spans="2:18" x14ac:dyDescent="0.25">
      <c r="B72" s="2">
        <v>0.78397311999999997</v>
      </c>
      <c r="C72">
        <v>252.08746400000001</v>
      </c>
      <c r="D72">
        <f t="shared" si="9"/>
        <v>252.05835845523993</v>
      </c>
      <c r="E72">
        <f t="shared" si="10"/>
        <v>8.4713273578133593E-4</v>
      </c>
      <c r="F72" s="20">
        <f t="shared" si="11"/>
        <v>1.3330577557363099E-8</v>
      </c>
      <c r="H72" s="2">
        <v>0.75590091000000004</v>
      </c>
      <c r="I72">
        <v>259.45090900000002</v>
      </c>
      <c r="J72">
        <f t="shared" si="12"/>
        <v>258.76176244063583</v>
      </c>
      <c r="K72">
        <f t="shared" si="13"/>
        <v>0.47492298028350061</v>
      </c>
      <c r="L72" s="20">
        <f t="shared" si="14"/>
        <v>7.0552562355333654E-6</v>
      </c>
      <c r="N72" s="2">
        <v>0.72821234000000001</v>
      </c>
      <c r="O72">
        <v>286.03856500000001</v>
      </c>
      <c r="P72">
        <f t="shared" si="15"/>
        <v>284.84462915489001</v>
      </c>
      <c r="Q72">
        <f t="shared" si="16"/>
        <v>1.4254828022385075</v>
      </c>
      <c r="R72" s="20">
        <f t="shared" si="17"/>
        <v>1.742259338113274E-5</v>
      </c>
    </row>
    <row r="73" spans="2:18" x14ac:dyDescent="0.25">
      <c r="B73" s="2">
        <v>0.78573746</v>
      </c>
      <c r="C73">
        <v>253.219618</v>
      </c>
      <c r="D73">
        <f t="shared" si="9"/>
        <v>253.48051836132561</v>
      </c>
      <c r="E73">
        <f t="shared" si="10"/>
        <v>6.8068998539834211E-2</v>
      </c>
      <c r="F73" s="20">
        <f t="shared" si="11"/>
        <v>1.0615847290413559E-6</v>
      </c>
      <c r="H73" s="2">
        <v>0.75866785000000003</v>
      </c>
      <c r="I73">
        <v>259.73192799999998</v>
      </c>
      <c r="J73">
        <f t="shared" si="12"/>
        <v>259.52842693804308</v>
      </c>
      <c r="K73">
        <f t="shared" si="13"/>
        <v>4.1412682217585775E-2</v>
      </c>
      <c r="L73" s="20">
        <f t="shared" si="14"/>
        <v>6.1387886456874562E-7</v>
      </c>
      <c r="N73" s="2">
        <v>0.73128210000000005</v>
      </c>
      <c r="O73">
        <v>286.42786999999998</v>
      </c>
      <c r="P73">
        <f t="shared" si="15"/>
        <v>285.36179734848446</v>
      </c>
      <c r="Q73">
        <f t="shared" si="16"/>
        <v>1.1365108983093444</v>
      </c>
      <c r="R73" s="20">
        <f t="shared" si="17"/>
        <v>1.3852975235088988E-5</v>
      </c>
    </row>
    <row r="74" spans="2:18" x14ac:dyDescent="0.25">
      <c r="B74" s="2">
        <v>0.78912552000000002</v>
      </c>
      <c r="C74">
        <v>256.00923299999999</v>
      </c>
      <c r="D74">
        <f t="shared" si="9"/>
        <v>256.43000557385005</v>
      </c>
      <c r="E74">
        <f t="shared" si="10"/>
        <v>0.17704955890440294</v>
      </c>
      <c r="F74" s="20">
        <f t="shared" si="11"/>
        <v>2.7013670122168678E-6</v>
      </c>
      <c r="H74" s="2">
        <v>0.76143455999999998</v>
      </c>
      <c r="I74">
        <v>260.12760300000002</v>
      </c>
      <c r="J74">
        <f t="shared" si="12"/>
        <v>260.37840934406864</v>
      </c>
      <c r="K74">
        <f t="shared" si="13"/>
        <v>6.2903822225067726E-2</v>
      </c>
      <c r="L74" s="20">
        <f t="shared" si="14"/>
        <v>9.2961721415614019E-7</v>
      </c>
      <c r="N74" s="2">
        <v>0.73435183999999998</v>
      </c>
      <c r="O74">
        <v>286.82279899999997</v>
      </c>
      <c r="P74">
        <f t="shared" si="15"/>
        <v>285.93504831527838</v>
      </c>
      <c r="Q74">
        <f t="shared" si="16"/>
        <v>0.78810127822366161</v>
      </c>
      <c r="R74" s="20">
        <f t="shared" si="17"/>
        <v>9.5797614062576532E-6</v>
      </c>
    </row>
    <row r="75" spans="2:18" x14ac:dyDescent="0.25">
      <c r="B75" s="2">
        <v>0.79079261000000001</v>
      </c>
      <c r="C75">
        <v>257.35294099999999</v>
      </c>
      <c r="D75">
        <f t="shared" si="9"/>
        <v>257.99194810131206</v>
      </c>
      <c r="E75">
        <f t="shared" si="10"/>
        <v>0.40833007552725997</v>
      </c>
      <c r="F75" s="20">
        <f t="shared" si="11"/>
        <v>6.1652841529060239E-6</v>
      </c>
      <c r="H75" s="2">
        <v>0.76420091999999995</v>
      </c>
      <c r="I75">
        <v>260.69526400000001</v>
      </c>
      <c r="J75">
        <f t="shared" si="12"/>
        <v>261.31905517500206</v>
      </c>
      <c r="K75">
        <f t="shared" si="13"/>
        <v>0.38911543001044363</v>
      </c>
      <c r="L75" s="20">
        <f t="shared" si="14"/>
        <v>5.7254835298119246E-6</v>
      </c>
      <c r="N75" s="2">
        <v>0.73772448999999996</v>
      </c>
      <c r="O75">
        <v>287.275057</v>
      </c>
      <c r="P75">
        <f t="shared" si="15"/>
        <v>286.63785087971644</v>
      </c>
      <c r="Q75">
        <f t="shared" si="16"/>
        <v>0.40603163972683343</v>
      </c>
      <c r="R75" s="20">
        <f t="shared" si="17"/>
        <v>4.919987937578167E-6</v>
      </c>
    </row>
    <row r="76" spans="2:18" x14ac:dyDescent="0.25">
      <c r="B76" s="2">
        <v>0.79230529999999999</v>
      </c>
      <c r="C76">
        <v>258.56997999999999</v>
      </c>
      <c r="D76">
        <f t="shared" si="9"/>
        <v>259.4753026867071</v>
      </c>
      <c r="E76">
        <f t="shared" si="10"/>
        <v>0.81960916706657805</v>
      </c>
      <c r="F76" s="20">
        <f t="shared" si="11"/>
        <v>1.2258874628082501E-5</v>
      </c>
      <c r="H76" s="2">
        <v>0.76623916999999997</v>
      </c>
      <c r="I76">
        <v>261.30831599999999</v>
      </c>
      <c r="J76">
        <f t="shared" si="12"/>
        <v>262.07473193288115</v>
      </c>
      <c r="K76">
        <f t="shared" si="13"/>
        <v>0.58739338217409764</v>
      </c>
      <c r="L76" s="20">
        <f t="shared" si="14"/>
        <v>8.6024585160520257E-6</v>
      </c>
      <c r="N76" s="2">
        <v>0.74109676000000002</v>
      </c>
      <c r="O76">
        <v>287.917664</v>
      </c>
      <c r="P76">
        <f t="shared" si="15"/>
        <v>287.42669937439126</v>
      </c>
      <c r="Q76">
        <f t="shared" si="16"/>
        <v>0.24104626359913012</v>
      </c>
      <c r="R76" s="20">
        <f t="shared" si="17"/>
        <v>2.9077949896619409E-6</v>
      </c>
    </row>
    <row r="77" spans="2:18" x14ac:dyDescent="0.25">
      <c r="B77" s="2">
        <v>0.79363437000000003</v>
      </c>
      <c r="C77">
        <v>259.81226800000002</v>
      </c>
      <c r="D77">
        <f t="shared" si="9"/>
        <v>260.83209607298511</v>
      </c>
      <c r="E77">
        <f t="shared" si="10"/>
        <v>1.0400492984484864</v>
      </c>
      <c r="F77" s="20">
        <f t="shared" si="11"/>
        <v>1.5407586596133148E-5</v>
      </c>
      <c r="H77" s="2">
        <v>0.76848110000000003</v>
      </c>
      <c r="I77">
        <v>261.92314800000003</v>
      </c>
      <c r="J77">
        <f t="shared" si="12"/>
        <v>262.9715970838472</v>
      </c>
      <c r="K77">
        <f t="shared" si="13"/>
        <v>1.099245481419979</v>
      </c>
      <c r="L77" s="20">
        <f t="shared" si="14"/>
        <v>1.6023114107092111E-5</v>
      </c>
      <c r="N77" s="2">
        <v>0.74416643999999998</v>
      </c>
      <c r="O77">
        <v>288.34444200000002</v>
      </c>
      <c r="P77">
        <f t="shared" si="15"/>
        <v>288.22874040320352</v>
      </c>
      <c r="Q77">
        <f t="shared" si="16"/>
        <v>1.3386859501259408E-2</v>
      </c>
      <c r="R77" s="20">
        <f t="shared" si="17"/>
        <v>1.6101099590066468E-7</v>
      </c>
    </row>
    <row r="78" spans="2:18" x14ac:dyDescent="0.25">
      <c r="B78" s="2">
        <v>0.79512024999999997</v>
      </c>
      <c r="C78">
        <v>261.23143900000002</v>
      </c>
      <c r="D78">
        <f t="shared" si="9"/>
        <v>262.40996937053092</v>
      </c>
      <c r="E78">
        <f t="shared" si="10"/>
        <v>1.3889338342636848</v>
      </c>
      <c r="F78" s="20">
        <f t="shared" si="11"/>
        <v>2.0353104944034419E-5</v>
      </c>
      <c r="H78" s="2">
        <v>0.77064083999999999</v>
      </c>
      <c r="I78">
        <v>262.77182699999997</v>
      </c>
      <c r="J78">
        <f t="shared" si="12"/>
        <v>263.90472551195194</v>
      </c>
      <c r="K78">
        <f t="shared" si="13"/>
        <v>1.2834590383829751</v>
      </c>
      <c r="L78" s="20">
        <f t="shared" si="14"/>
        <v>1.8587646798417925E-5</v>
      </c>
      <c r="N78" s="2">
        <v>0.74723589999999995</v>
      </c>
      <c r="O78">
        <v>288.87950699999999</v>
      </c>
      <c r="P78">
        <f t="shared" si="15"/>
        <v>289.11976249011525</v>
      </c>
      <c r="Q78">
        <f t="shared" si="16"/>
        <v>5.772270053052371E-2</v>
      </c>
      <c r="R78" s="20">
        <f t="shared" si="17"/>
        <v>6.9169266881672829E-7</v>
      </c>
    </row>
    <row r="79" spans="2:18" x14ac:dyDescent="0.25">
      <c r="B79" s="2">
        <v>0.79649846999999996</v>
      </c>
      <c r="C79">
        <v>262.567747</v>
      </c>
      <c r="D79">
        <f t="shared" si="9"/>
        <v>263.93271993497683</v>
      </c>
      <c r="E79">
        <f t="shared" si="10"/>
        <v>1.8631511132192711</v>
      </c>
      <c r="F79" s="20">
        <f t="shared" si="11"/>
        <v>2.7024976502353497E-5</v>
      </c>
      <c r="H79" s="2">
        <v>0.77261687999999995</v>
      </c>
      <c r="I79">
        <v>263.67484999999999</v>
      </c>
      <c r="J79">
        <f t="shared" si="12"/>
        <v>264.82153110283161</v>
      </c>
      <c r="K79">
        <f t="shared" si="13"/>
        <v>1.3148775515911437</v>
      </c>
      <c r="L79" s="20">
        <f t="shared" si="14"/>
        <v>1.8912454476200361E-5</v>
      </c>
      <c r="N79" s="2">
        <v>0.74960797999999995</v>
      </c>
      <c r="O79">
        <v>289.17995100000002</v>
      </c>
      <c r="P79">
        <f t="shared" si="15"/>
        <v>289.87521764093708</v>
      </c>
      <c r="Q79">
        <f t="shared" si="16"/>
        <v>0.48339570199990772</v>
      </c>
      <c r="R79" s="20">
        <f t="shared" si="17"/>
        <v>5.7805135702049005E-6</v>
      </c>
    </row>
    <row r="80" spans="2:18" x14ac:dyDescent="0.25">
      <c r="B80" s="2">
        <v>0.79811339999999997</v>
      </c>
      <c r="C80">
        <v>264.061172</v>
      </c>
      <c r="D80">
        <f t="shared" si="9"/>
        <v>265.79168364601986</v>
      </c>
      <c r="E80">
        <f t="shared" si="10"/>
        <v>2.9946705570103767</v>
      </c>
      <c r="F80" s="20">
        <f t="shared" si="11"/>
        <v>4.2947704836480516E-5</v>
      </c>
      <c r="H80" s="2">
        <v>0.77710256</v>
      </c>
      <c r="I80">
        <v>265.87955599999998</v>
      </c>
      <c r="J80">
        <f t="shared" si="12"/>
        <v>267.1444501294186</v>
      </c>
      <c r="K80">
        <f t="shared" si="13"/>
        <v>1.5999571586376926</v>
      </c>
      <c r="L80" s="20">
        <f t="shared" si="14"/>
        <v>2.2632809301054662E-5</v>
      </c>
      <c r="N80" s="2">
        <v>0.75416393000000004</v>
      </c>
      <c r="O80">
        <v>290.211547</v>
      </c>
      <c r="P80">
        <f t="shared" si="15"/>
        <v>291.50777093038437</v>
      </c>
      <c r="Q80">
        <f t="shared" si="16"/>
        <v>1.6801964777011085</v>
      </c>
      <c r="R80" s="20">
        <f t="shared" si="17"/>
        <v>1.994943927922767E-5</v>
      </c>
    </row>
    <row r="81" spans="2:18" x14ac:dyDescent="0.25">
      <c r="B81" s="2">
        <v>0.79948215</v>
      </c>
      <c r="C81">
        <v>265.57264099999998</v>
      </c>
      <c r="D81">
        <f t="shared" si="9"/>
        <v>267.43219669287112</v>
      </c>
      <c r="E81">
        <f t="shared" si="10"/>
        <v>3.4579473748894669</v>
      </c>
      <c r="F81" s="20">
        <f t="shared" si="11"/>
        <v>4.9028850899969604E-5</v>
      </c>
      <c r="H81" s="2">
        <v>0.77914598000000002</v>
      </c>
      <c r="I81">
        <v>267.04269499999998</v>
      </c>
      <c r="J81">
        <f t="shared" si="12"/>
        <v>268.32253768670597</v>
      </c>
      <c r="K81">
        <f t="shared" si="13"/>
        <v>1.6379973027148074</v>
      </c>
      <c r="L81" s="20">
        <f t="shared" si="14"/>
        <v>2.2969512490611773E-5</v>
      </c>
      <c r="N81" s="2">
        <v>0.75723298999999999</v>
      </c>
      <c r="O81">
        <v>290.94407699999999</v>
      </c>
      <c r="P81">
        <f t="shared" si="15"/>
        <v>292.75642513197062</v>
      </c>
      <c r="Q81">
        <f t="shared" si="16"/>
        <v>3.2846057514574065</v>
      </c>
      <c r="R81" s="20">
        <f t="shared" si="17"/>
        <v>3.8802902131279962E-5</v>
      </c>
    </row>
    <row r="82" spans="2:18" x14ac:dyDescent="0.25">
      <c r="H82" s="2">
        <v>0.78137624000000006</v>
      </c>
      <c r="I82">
        <v>268.45841799999999</v>
      </c>
      <c r="J82">
        <f t="shared" si="12"/>
        <v>269.70065205349476</v>
      </c>
      <c r="K82">
        <f t="shared" si="13"/>
        <v>1.5431454436620455</v>
      </c>
      <c r="L82" s="20">
        <f t="shared" si="14"/>
        <v>2.1411781734485649E-5</v>
      </c>
      <c r="N82" s="2">
        <v>0.76014638999999995</v>
      </c>
      <c r="O82">
        <v>291.87828999999999</v>
      </c>
      <c r="P82">
        <f t="shared" si="15"/>
        <v>294.0645770102704</v>
      </c>
      <c r="Q82">
        <f t="shared" si="16"/>
        <v>4.7798508912771061</v>
      </c>
      <c r="R82" s="20">
        <f t="shared" si="17"/>
        <v>5.6106187977281962E-5</v>
      </c>
    </row>
    <row r="83" spans="2:18" x14ac:dyDescent="0.25">
      <c r="H83" s="2">
        <v>0.78305236</v>
      </c>
      <c r="I83">
        <v>269.68862200000001</v>
      </c>
      <c r="J83">
        <f t="shared" si="12"/>
        <v>270.80301350017493</v>
      </c>
      <c r="K83">
        <f t="shared" si="13"/>
        <v>1.2418684156621038</v>
      </c>
      <c r="L83" s="20">
        <f t="shared" si="14"/>
        <v>1.7074591939775309E-5</v>
      </c>
      <c r="N83" s="2">
        <v>0.76270000000000004</v>
      </c>
      <c r="O83">
        <v>292.71955500000001</v>
      </c>
      <c r="P83">
        <f t="shared" si="15"/>
        <v>295.31779004640219</v>
      </c>
      <c r="Q83">
        <f t="shared" si="16"/>
        <v>6.750825356352542</v>
      </c>
      <c r="R83" s="20">
        <f t="shared" si="17"/>
        <v>7.8786788912797788E-5</v>
      </c>
    </row>
    <row r="84" spans="2:18" x14ac:dyDescent="0.25">
      <c r="H84" s="2">
        <v>0.78489591000000003</v>
      </c>
      <c r="I84">
        <v>271.07498800000002</v>
      </c>
      <c r="J84">
        <f t="shared" si="12"/>
        <v>272.08477096702143</v>
      </c>
      <c r="K84">
        <f t="shared" si="13"/>
        <v>1.0196616404865584</v>
      </c>
      <c r="L84" s="20">
        <f t="shared" si="14"/>
        <v>1.3876412039045121E-5</v>
      </c>
      <c r="N84" s="2">
        <v>0.76506755000000004</v>
      </c>
      <c r="O84">
        <v>293.54210499999999</v>
      </c>
      <c r="P84">
        <f t="shared" si="15"/>
        <v>296.57529525989071</v>
      </c>
      <c r="Q84">
        <f t="shared" si="16"/>
        <v>9.2002431526959114</v>
      </c>
      <c r="R84" s="20">
        <f t="shared" si="17"/>
        <v>1.0677227514751523E-4</v>
      </c>
    </row>
    <row r="85" spans="2:18" x14ac:dyDescent="0.25">
      <c r="H85" s="2">
        <v>0.78634919999999997</v>
      </c>
      <c r="I85">
        <v>272.19310999999999</v>
      </c>
      <c r="J85">
        <f t="shared" si="12"/>
        <v>273.14847300405518</v>
      </c>
      <c r="K85">
        <f t="shared" si="13"/>
        <v>0.91271846951735047</v>
      </c>
      <c r="L85" s="20">
        <f t="shared" si="14"/>
        <v>1.2319202195855306E-5</v>
      </c>
      <c r="N85" s="2">
        <v>0.76746205999999995</v>
      </c>
      <c r="O85">
        <v>294.56383099999999</v>
      </c>
      <c r="P85">
        <f t="shared" si="15"/>
        <v>297.9470355288862</v>
      </c>
      <c r="Q85">
        <f t="shared" si="16"/>
        <v>11.446072884276166</v>
      </c>
      <c r="R85" s="20">
        <f t="shared" si="17"/>
        <v>1.3191605893095879E-4</v>
      </c>
    </row>
    <row r="86" spans="2:18" x14ac:dyDescent="0.25">
      <c r="H86" s="2">
        <v>0.78894410999999998</v>
      </c>
      <c r="I86">
        <v>274.726924</v>
      </c>
      <c r="J86">
        <f t="shared" si="12"/>
        <v>275.17027471241641</v>
      </c>
      <c r="K86">
        <f t="shared" si="13"/>
        <v>0.19655985420014538</v>
      </c>
      <c r="L86" s="20">
        <f t="shared" si="14"/>
        <v>2.6043081749173358E-6</v>
      </c>
      <c r="N86" s="2">
        <v>0.77076003000000004</v>
      </c>
      <c r="O86">
        <v>296.51077700000002</v>
      </c>
      <c r="P86">
        <f t="shared" si="15"/>
        <v>300.01293344477835</v>
      </c>
      <c r="Q86">
        <f t="shared" si="16"/>
        <v>12.265099763702436</v>
      </c>
      <c r="R86" s="20">
        <f t="shared" si="17"/>
        <v>1.3950511110427097E-4</v>
      </c>
    </row>
    <row r="87" spans="2:18" x14ac:dyDescent="0.25">
      <c r="H87" s="2">
        <v>0.79027910000000001</v>
      </c>
      <c r="I87">
        <v>276.10387400000002</v>
      </c>
      <c r="J87">
        <f t="shared" si="12"/>
        <v>276.27429923862411</v>
      </c>
      <c r="K87">
        <f t="shared" si="13"/>
        <v>2.9044761960078352E-2</v>
      </c>
      <c r="L87" s="20">
        <f t="shared" si="14"/>
        <v>3.8099810975737134E-7</v>
      </c>
      <c r="N87" s="2">
        <v>0.77286516000000005</v>
      </c>
      <c r="O87">
        <v>297.83209699999998</v>
      </c>
      <c r="P87">
        <f t="shared" si="15"/>
        <v>301.44603514578466</v>
      </c>
      <c r="Q87">
        <f t="shared" si="16"/>
        <v>13.060548921557659</v>
      </c>
      <c r="R87" s="20">
        <f t="shared" si="17"/>
        <v>1.4723749892935433E-4</v>
      </c>
    </row>
    <row r="88" spans="2:18" x14ac:dyDescent="0.25">
      <c r="H88" s="2">
        <v>0.79171000999999996</v>
      </c>
      <c r="I88">
        <v>277.51235100000002</v>
      </c>
      <c r="J88">
        <f t="shared" si="12"/>
        <v>277.50792215981323</v>
      </c>
      <c r="K88">
        <f t="shared" si="13"/>
        <v>1.9614625400128202E-5</v>
      </c>
      <c r="L88" s="20">
        <f t="shared" si="14"/>
        <v>2.5469204768384016E-10</v>
      </c>
      <c r="N88" s="2">
        <v>0.77464748999999999</v>
      </c>
      <c r="O88">
        <v>299.18864100000002</v>
      </c>
      <c r="P88">
        <f t="shared" si="15"/>
        <v>302.73343889309177</v>
      </c>
      <c r="Q88">
        <f t="shared" si="16"/>
        <v>12.56559210286774</v>
      </c>
      <c r="R88" s="20">
        <f t="shared" si="17"/>
        <v>1.4037596527303919E-4</v>
      </c>
    </row>
    <row r="89" spans="2:18" x14ac:dyDescent="0.25">
      <c r="H89" s="2">
        <v>0.79317291000000001</v>
      </c>
      <c r="I89">
        <v>279.107505</v>
      </c>
      <c r="J89">
        <f t="shared" si="12"/>
        <v>278.82471450480284</v>
      </c>
      <c r="K89">
        <f t="shared" si="13"/>
        <v>7.9970464173856004E-2</v>
      </c>
      <c r="L89" s="20">
        <f t="shared" si="14"/>
        <v>1.0265653180815327E-6</v>
      </c>
      <c r="N89" s="2">
        <v>0.77615000999999995</v>
      </c>
      <c r="O89">
        <v>300.461545</v>
      </c>
      <c r="P89">
        <f t="shared" si="15"/>
        <v>303.87390432511404</v>
      </c>
      <c r="Q89">
        <f t="shared" si="16"/>
        <v>11.64419616369274</v>
      </c>
      <c r="R89" s="20">
        <f t="shared" si="17"/>
        <v>1.2898277637754836E-4</v>
      </c>
    </row>
    <row r="90" spans="2:18" x14ac:dyDescent="0.25">
      <c r="H90" s="2">
        <v>0.79434969</v>
      </c>
      <c r="I90">
        <v>280.58863300000002</v>
      </c>
      <c r="J90">
        <f t="shared" si="12"/>
        <v>279.9260694397438</v>
      </c>
      <c r="K90">
        <f t="shared" si="13"/>
        <v>0.43899047137939368</v>
      </c>
      <c r="L90" s="20">
        <f t="shared" si="14"/>
        <v>5.5758996252433145E-6</v>
      </c>
      <c r="N90" s="2">
        <v>0.77768238000000001</v>
      </c>
      <c r="O90">
        <v>301.89794000000001</v>
      </c>
      <c r="P90">
        <f t="shared" si="15"/>
        <v>305.09112030446136</v>
      </c>
      <c r="Q90">
        <f t="shared" si="16"/>
        <v>10.196400456799882</v>
      </c>
      <c r="R90" s="20">
        <f t="shared" si="17"/>
        <v>1.1187333492179611E-4</v>
      </c>
    </row>
    <row r="91" spans="2:18" x14ac:dyDescent="0.25">
      <c r="H91" s="2">
        <v>0.79561744000000001</v>
      </c>
      <c r="I91">
        <v>281.92818399999999</v>
      </c>
      <c r="J91">
        <f t="shared" si="12"/>
        <v>281.1558641765518</v>
      </c>
      <c r="K91">
        <f t="shared" si="13"/>
        <v>0.59647790969103665</v>
      </c>
      <c r="L91" s="20">
        <f t="shared" si="14"/>
        <v>7.5044242224533707E-6</v>
      </c>
      <c r="N91" s="2">
        <v>0.77902883999999994</v>
      </c>
      <c r="O91">
        <v>303.24324799999999</v>
      </c>
      <c r="P91">
        <f t="shared" si="15"/>
        <v>306.20739140307285</v>
      </c>
      <c r="Q91">
        <f t="shared" si="16"/>
        <v>8.7861461139803154</v>
      </c>
      <c r="R91" s="20">
        <f t="shared" si="17"/>
        <v>9.554679901152686E-5</v>
      </c>
    </row>
    <row r="92" spans="2:18" x14ac:dyDescent="0.25">
      <c r="H92" s="2">
        <v>0.79683663999999998</v>
      </c>
      <c r="I92">
        <v>283.49685399999998</v>
      </c>
      <c r="J92">
        <f t="shared" si="12"/>
        <v>282.38214325700284</v>
      </c>
      <c r="K92">
        <f t="shared" si="13"/>
        <v>1.2425800405532514</v>
      </c>
      <c r="L92" s="20">
        <f t="shared" si="14"/>
        <v>1.5460654875757593E-5</v>
      </c>
      <c r="N92" s="2">
        <v>0.78095448000000001</v>
      </c>
      <c r="O92">
        <v>305.44345800000002</v>
      </c>
      <c r="P92">
        <f t="shared" si="15"/>
        <v>307.88280554396704</v>
      </c>
      <c r="Q92">
        <f t="shared" si="16"/>
        <v>5.9504164402579178</v>
      </c>
      <c r="R92" s="20">
        <f t="shared" si="17"/>
        <v>6.378017481346625E-5</v>
      </c>
    </row>
    <row r="93" spans="2:18" x14ac:dyDescent="0.25">
      <c r="H93" s="2">
        <v>0.79826092999999998</v>
      </c>
      <c r="I93">
        <v>285.093592</v>
      </c>
      <c r="J93">
        <f t="shared" si="12"/>
        <v>283.87047271824798</v>
      </c>
      <c r="K93">
        <f t="shared" si="13"/>
        <v>1.4960207773935763</v>
      </c>
      <c r="L93" s="20">
        <f t="shared" si="14"/>
        <v>1.8406139682774119E-5</v>
      </c>
      <c r="N93" s="2">
        <v>0.7823234</v>
      </c>
      <c r="O93">
        <v>306.87290100000001</v>
      </c>
      <c r="P93">
        <f t="shared" si="15"/>
        <v>309.13252224921808</v>
      </c>
      <c r="Q93">
        <f t="shared" si="16"/>
        <v>5.1058881899178363</v>
      </c>
      <c r="R93" s="20">
        <f t="shared" si="17"/>
        <v>5.4219339467580033E-5</v>
      </c>
    </row>
    <row r="94" spans="2:18" x14ac:dyDescent="0.25">
      <c r="H94" s="2">
        <v>0.79957858000000004</v>
      </c>
      <c r="I94">
        <v>286.61725799999999</v>
      </c>
      <c r="J94">
        <f t="shared" si="12"/>
        <v>285.30253232920779</v>
      </c>
      <c r="K94">
        <f t="shared" si="13"/>
        <v>1.7285035894399994</v>
      </c>
      <c r="L94" s="20">
        <f t="shared" si="14"/>
        <v>2.1040962965448512E-5</v>
      </c>
      <c r="N94" s="2">
        <v>0.78371964999999999</v>
      </c>
      <c r="O94">
        <v>308.46856000000002</v>
      </c>
      <c r="P94">
        <f t="shared" si="15"/>
        <v>310.45933795232372</v>
      </c>
      <c r="Q94">
        <f t="shared" si="16"/>
        <v>3.9631968554581314</v>
      </c>
      <c r="R94" s="20">
        <f t="shared" si="17"/>
        <v>4.1650846516715804E-5</v>
      </c>
    </row>
    <row r="95" spans="2:18" x14ac:dyDescent="0.25">
      <c r="N95" s="2">
        <v>0.78471531999999999</v>
      </c>
      <c r="O95">
        <v>309.80427200000003</v>
      </c>
      <c r="P95">
        <f t="shared" si="15"/>
        <v>311.43863548817467</v>
      </c>
      <c r="Q95">
        <f t="shared" si="16"/>
        <v>2.6711440114783849</v>
      </c>
      <c r="R95" s="20">
        <f t="shared" si="17"/>
        <v>2.7830595482986986E-5</v>
      </c>
    </row>
    <row r="96" spans="2:18" x14ac:dyDescent="0.25">
      <c r="N96" s="2">
        <v>0.78587532999999998</v>
      </c>
      <c r="O96">
        <v>311.32209899999998</v>
      </c>
      <c r="P96">
        <f t="shared" si="15"/>
        <v>312.61535778972268</v>
      </c>
      <c r="Q96">
        <f t="shared" si="16"/>
        <v>1.6725182971950214</v>
      </c>
      <c r="R96" s="20">
        <f t="shared" si="17"/>
        <v>1.7256430943097713E-5</v>
      </c>
    </row>
    <row r="97" spans="14:18" x14ac:dyDescent="0.25">
      <c r="N97" s="2">
        <v>0.78691853</v>
      </c>
      <c r="O97">
        <v>312.78153500000002</v>
      </c>
      <c r="P97">
        <f t="shared" si="15"/>
        <v>313.70731805980881</v>
      </c>
      <c r="Q97">
        <f t="shared" si="16"/>
        <v>0.85707427382893209</v>
      </c>
      <c r="R97" s="20">
        <f t="shared" si="17"/>
        <v>8.7606483071190408E-6</v>
      </c>
    </row>
    <row r="98" spans="14:18" x14ac:dyDescent="0.25">
      <c r="N98" s="2">
        <v>0.78824154000000002</v>
      </c>
      <c r="O98">
        <v>314.53386799999998</v>
      </c>
      <c r="P98">
        <f t="shared" si="15"/>
        <v>315.13939707675229</v>
      </c>
      <c r="Q98">
        <f t="shared" si="16"/>
        <v>0.36666546279249856</v>
      </c>
      <c r="R98" s="20">
        <f t="shared" si="17"/>
        <v>3.7062539455440155E-6</v>
      </c>
    </row>
    <row r="99" spans="14:18" x14ac:dyDescent="0.25">
      <c r="N99" s="2">
        <v>0.78922669999999995</v>
      </c>
      <c r="O99">
        <v>315.93459899999999</v>
      </c>
      <c r="P99">
        <f t="shared" si="15"/>
        <v>316.24098957335315</v>
      </c>
      <c r="Q99">
        <f t="shared" si="16"/>
        <v>9.3875183439675394E-2</v>
      </c>
      <c r="R99" s="20">
        <f t="shared" si="17"/>
        <v>9.4049484554408449E-7</v>
      </c>
    </row>
    <row r="100" spans="14:18" x14ac:dyDescent="0.25">
      <c r="N100" s="2">
        <v>0.79030518999999999</v>
      </c>
      <c r="O100">
        <v>317.505608</v>
      </c>
      <c r="P100">
        <f t="shared" si="15"/>
        <v>317.4823306439032</v>
      </c>
      <c r="Q100">
        <f t="shared" si="16"/>
        <v>5.4183530685716159E-4</v>
      </c>
      <c r="R100" s="20">
        <f t="shared" si="17"/>
        <v>5.3748271213219398E-9</v>
      </c>
    </row>
    <row r="101" spans="14:18" x14ac:dyDescent="0.25">
      <c r="N101" s="2">
        <v>0.79267102</v>
      </c>
      <c r="O101">
        <v>320.90147999999999</v>
      </c>
      <c r="P101">
        <f t="shared" si="15"/>
        <v>320.33950876533186</v>
      </c>
      <c r="Q101">
        <f t="shared" si="16"/>
        <v>0.3158116685944285</v>
      </c>
      <c r="R101" s="20">
        <f t="shared" si="17"/>
        <v>3.066794898284786E-6</v>
      </c>
    </row>
    <row r="102" spans="14:18" x14ac:dyDescent="0.25">
      <c r="N102" s="2">
        <v>0.79362031</v>
      </c>
      <c r="O102">
        <v>322.78833100000003</v>
      </c>
      <c r="P102">
        <f t="shared" si="15"/>
        <v>321.5395367845997</v>
      </c>
      <c r="Q102">
        <f t="shared" si="16"/>
        <v>1.5594869924173096</v>
      </c>
      <c r="R102" s="20">
        <f t="shared" si="17"/>
        <v>1.4967390999018315E-5</v>
      </c>
    </row>
    <row r="103" spans="14:18" x14ac:dyDescent="0.25">
      <c r="N103" s="2">
        <v>0.79459365999999998</v>
      </c>
      <c r="O103">
        <v>324.58706100000001</v>
      </c>
      <c r="P103">
        <f t="shared" si="15"/>
        <v>322.80291506681948</v>
      </c>
      <c r="Q103">
        <f t="shared" si="16"/>
        <v>3.1831767108846076</v>
      </c>
      <c r="R103" s="20">
        <f t="shared" si="17"/>
        <v>3.0213312423332946E-5</v>
      </c>
    </row>
    <row r="104" spans="14:18" x14ac:dyDescent="0.25">
      <c r="N104" s="2">
        <v>0.79561364000000001</v>
      </c>
      <c r="O104">
        <v>326.33844800000003</v>
      </c>
      <c r="P104">
        <f t="shared" si="15"/>
        <v>324.16342176918056</v>
      </c>
      <c r="Q104">
        <f t="shared" si="16"/>
        <v>4.7307391047527467</v>
      </c>
      <c r="R104" s="20">
        <f t="shared" si="17"/>
        <v>4.4421427458602505E-5</v>
      </c>
    </row>
    <row r="105" spans="14:18" x14ac:dyDescent="0.25">
      <c r="N105" s="2">
        <v>0.79647650999999997</v>
      </c>
      <c r="O105">
        <v>328.23362300000002</v>
      </c>
      <c r="P105">
        <f t="shared" si="15"/>
        <v>325.34426749846182</v>
      </c>
      <c r="Q105">
        <f t="shared" si="16"/>
        <v>8.3483752142690921</v>
      </c>
      <c r="R105" s="20">
        <f t="shared" si="17"/>
        <v>7.7488245400193927E-5</v>
      </c>
    </row>
    <row r="106" spans="14:18" x14ac:dyDescent="0.25">
      <c r="N106" s="2">
        <v>0.79769274999999995</v>
      </c>
      <c r="O106">
        <v>330.19552900000002</v>
      </c>
      <c r="P106">
        <f t="shared" si="15"/>
        <v>327.05636969931692</v>
      </c>
      <c r="Q106">
        <f t="shared" si="16"/>
        <v>9.8543211150652379</v>
      </c>
      <c r="R106" s="20">
        <f t="shared" si="17"/>
        <v>9.0382496566994273E-5</v>
      </c>
    </row>
    <row r="107" spans="14:18" x14ac:dyDescent="0.25">
      <c r="N107" s="2">
        <v>0.79890479999999997</v>
      </c>
      <c r="O107">
        <v>332.27757100000002</v>
      </c>
      <c r="P107">
        <f t="shared" si="15"/>
        <v>328.81948174231246</v>
      </c>
      <c r="Q107">
        <f t="shared" si="16"/>
        <v>11.958381314134108</v>
      </c>
      <c r="R107" s="20">
        <f t="shared" si="17"/>
        <v>1.0831044582259207E-4</v>
      </c>
    </row>
    <row r="108" spans="14:18" x14ac:dyDescent="0.25">
      <c r="N108" s="2">
        <v>0.79987730999999995</v>
      </c>
      <c r="O108">
        <v>334.49159600000002</v>
      </c>
      <c r="P108">
        <f t="shared" si="15"/>
        <v>330.27631718053323</v>
      </c>
      <c r="Q108">
        <f t="shared" si="16"/>
        <v>17.768575525845328</v>
      </c>
      <c r="R108" s="20">
        <f t="shared" si="17"/>
        <v>1.5881158900989421E-4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E21BB-8E46-E744-8AC9-D2A27C6BC37B}">
  <dimension ref="A1:AT156"/>
  <sheetViews>
    <sheetView topLeftCell="Q1" workbookViewId="0">
      <selection activeCell="AC25" sqref="AC25"/>
    </sheetView>
  </sheetViews>
  <sheetFormatPr baseColWidth="10" defaultRowHeight="15.75" x14ac:dyDescent="0.25"/>
  <cols>
    <col min="2" max="2" width="10.875" style="2"/>
    <col min="5" max="6" width="17" customWidth="1"/>
    <col min="7" max="7" width="6.375" customWidth="1"/>
    <col min="8" max="8" width="10.875" style="2"/>
    <col min="11" max="12" width="17" customWidth="1"/>
    <col min="13" max="13" width="5.625" customWidth="1"/>
    <col min="14" max="14" width="10.875" style="2"/>
    <col min="17" max="18" width="17" customWidth="1"/>
    <col min="19" max="19" width="16.875" customWidth="1"/>
    <col min="20" max="20" width="10.875" style="2"/>
    <col min="23" max="24" width="17" customWidth="1"/>
  </cols>
  <sheetData>
    <row r="1" spans="1:46" x14ac:dyDescent="0.25">
      <c r="A1" t="s">
        <v>13</v>
      </c>
      <c r="B1" t="s">
        <v>8</v>
      </c>
      <c r="C1">
        <v>0.2</v>
      </c>
      <c r="D1">
        <v>0.3</v>
      </c>
      <c r="E1">
        <f>_xlfn.XLOOKUP(C3+20,C3:C150,B3:B150,,-1,1)-AB9</f>
        <v>0.72213060721096367</v>
      </c>
      <c r="H1" t="s">
        <v>1</v>
      </c>
      <c r="I1">
        <v>0.3</v>
      </c>
      <c r="J1">
        <v>0.3</v>
      </c>
      <c r="K1">
        <f>_xlfn.XLOOKUP(I3+20,I3:I150,H3:H150,,-1,1)-AB10</f>
        <v>0.74162210792364114</v>
      </c>
      <c r="N1" t="s">
        <v>2</v>
      </c>
      <c r="O1">
        <v>0.4</v>
      </c>
      <c r="P1">
        <v>0.3</v>
      </c>
      <c r="Q1">
        <f>_xlfn.XLOOKUP(O3+20,O3:O150,N3:N150,,-1,1)-AB11</f>
        <v>0.76525230976353575</v>
      </c>
      <c r="S1" t="s">
        <v>28</v>
      </c>
      <c r="T1" t="s">
        <v>3</v>
      </c>
      <c r="U1">
        <v>0.5</v>
      </c>
      <c r="V1">
        <v>0.3</v>
      </c>
      <c r="W1">
        <f>_xlfn.XLOOKUP(U3+20,U3:U150,T3:T150,,-1,1)-AB12</f>
        <v>0.77795266201234836</v>
      </c>
      <c r="AA1" t="s">
        <v>41</v>
      </c>
    </row>
    <row r="2" spans="1:46" ht="16.5" thickBot="1" x14ac:dyDescent="0.3">
      <c r="B2" s="3" t="s">
        <v>4</v>
      </c>
      <c r="C2" s="1" t="s">
        <v>5</v>
      </c>
      <c r="D2" s="1" t="s">
        <v>36</v>
      </c>
      <c r="E2" s="1" t="s">
        <v>37</v>
      </c>
      <c r="F2" s="1" t="s">
        <v>135</v>
      </c>
      <c r="G2" s="1"/>
      <c r="H2" s="3" t="s">
        <v>4</v>
      </c>
      <c r="I2" s="1" t="s">
        <v>5</v>
      </c>
      <c r="J2" s="1" t="s">
        <v>36</v>
      </c>
      <c r="K2" s="1" t="s">
        <v>37</v>
      </c>
      <c r="L2" s="1" t="s">
        <v>135</v>
      </c>
      <c r="M2" s="1"/>
      <c r="N2" s="3" t="s">
        <v>4</v>
      </c>
      <c r="O2" s="1" t="s">
        <v>5</v>
      </c>
      <c r="P2" s="1" t="s">
        <v>36</v>
      </c>
      <c r="Q2" s="1" t="s">
        <v>37</v>
      </c>
      <c r="R2" s="1" t="s">
        <v>135</v>
      </c>
      <c r="T2" s="3" t="s">
        <v>4</v>
      </c>
      <c r="U2" s="1" t="s">
        <v>5</v>
      </c>
      <c r="V2" s="1" t="s">
        <v>36</v>
      </c>
      <c r="W2" s="1" t="s">
        <v>37</v>
      </c>
      <c r="X2" s="1" t="s">
        <v>135</v>
      </c>
      <c r="AA2" t="s">
        <v>32</v>
      </c>
      <c r="AM2" t="s">
        <v>69</v>
      </c>
      <c r="AN2" s="11" t="s">
        <v>68</v>
      </c>
      <c r="AO2" s="12">
        <v>9.44</v>
      </c>
    </row>
    <row r="3" spans="1:46" x14ac:dyDescent="0.25">
      <c r="B3" s="2">
        <v>0.55082589999999998</v>
      </c>
      <c r="C3">
        <v>201.66384500000001</v>
      </c>
      <c r="D3">
        <f>IF(B3&lt;E$1,$AB$6+C$1^2*$AB$5/((-$AB$7*(B3/D$1-1)^$AB$8+1)),$AB$6+20*10^4*(B3-E$1)^4+C$1^2*$AB$5/((-$AB$7*(B3/D$1-1)^$AB$8+1)))</f>
        <v>204.18359269376549</v>
      </c>
      <c r="E3">
        <f>(D3-C3)^2</f>
        <v>6.3491284402364618</v>
      </c>
      <c r="F3" s="20">
        <f>((D3-C3)/C3)^2</f>
        <v>1.561198143065561E-4</v>
      </c>
      <c r="H3" s="2">
        <v>0.52622619999999998</v>
      </c>
      <c r="I3">
        <v>219.18086700000001</v>
      </c>
      <c r="J3">
        <f>IF(H3&lt;K$1,$AB$6+I$1^2*$AB$5/((-$AB$7*(H3/J$1-1)^$AB$8+1)),$AB$6+20*10^4*(H3-K$1)^4+I$1^2*$AB$5/((-$AB$7*(H3/J$1-1)^$AB$8+1)))</f>
        <v>222.82215403428114</v>
      </c>
      <c r="K3">
        <f>(J3-I3)^2</f>
        <v>13.258971266023901</v>
      </c>
      <c r="L3" s="20">
        <f>((J3-I3)/I3)^2</f>
        <v>2.7599711881978961E-4</v>
      </c>
      <c r="N3" s="2">
        <v>0.49934855</v>
      </c>
      <c r="O3">
        <v>247.06159700000001</v>
      </c>
      <c r="P3">
        <f>IF(N3&lt;Q$1,$AB$6+O$1^2*$AB$5/((-$AB$7*(N3/P$1-1)^$AB$8+1)),$AB$6+20*10^4*(N3-Q$1)^4+O$1^2*$AB$5/((-$AB$7*(N3/P$1-1)^$AB$8+1)))</f>
        <v>248.91621853616257</v>
      </c>
      <c r="Q3">
        <f>(P3-O3)^2</f>
        <v>3.4396210423980049</v>
      </c>
      <c r="R3" s="20">
        <f>((P3-O3)/O3)^2</f>
        <v>5.6350802908282362E-5</v>
      </c>
      <c r="T3" s="2">
        <v>0.50050161999999998</v>
      </c>
      <c r="U3">
        <v>280.49303800000001</v>
      </c>
      <c r="V3">
        <f>IF(T3&lt;W$1,$AB$6+U$1^2*$AB$5/((-$AB$7*(T3/V$1-1)^$AB$8+1)),$AB$6+20*10^4*(T3-W$1)^4+U$1^2*$AB$5/((-$AB$7*(T3/V$1-1)^$AB$8+1)))</f>
        <v>282.4660679266953</v>
      </c>
      <c r="W3">
        <f>(V3-U3)^2</f>
        <v>3.8928470916352205</v>
      </c>
      <c r="X3" s="20">
        <f>((V3-U3)/U3)^2</f>
        <v>4.9479257367406194E-5</v>
      </c>
      <c r="AA3" t="s">
        <v>33</v>
      </c>
      <c r="AM3" t="s">
        <v>70</v>
      </c>
      <c r="AN3" s="11" t="s">
        <v>77</v>
      </c>
      <c r="AO3">
        <v>35.79</v>
      </c>
    </row>
    <row r="4" spans="1:46" x14ac:dyDescent="0.25">
      <c r="B4" s="2">
        <v>0.55359336999999997</v>
      </c>
      <c r="C4">
        <v>201.682954</v>
      </c>
      <c r="D4">
        <f t="shared" ref="D4:D67" si="0">IF(B4&lt;E$1,$AB$6+C$1^2*$AB$5/((-$AB$7*(B4/D$1-1)^$AB$8+1)),$AB$6+20*10^4*(B4-E$1)^4+C$1^2*$AB$5/((-$AB$7*(B4/D$1-1)^$AB$8+1)))</f>
        <v>204.18366948318103</v>
      </c>
      <c r="E4">
        <f t="shared" ref="E4:E67" si="1">(D4-C4)^2</f>
        <v>6.2535779278213806</v>
      </c>
      <c r="F4" s="20">
        <f t="shared" ref="F4:F67" si="2">((D4-C4)/C4)^2</f>
        <v>1.537411688850033E-4</v>
      </c>
      <c r="H4" s="2">
        <v>0.52899368000000002</v>
      </c>
      <c r="I4">
        <v>219.19360699999999</v>
      </c>
      <c r="J4">
        <f t="shared" ref="J4:J67" si="3">IF(H4&lt;K$1,$AB$6+I$1^2*$AB$5/((-$AB$7*(H4/J$1-1)^$AB$8+1)),$AB$6+20*10^4*(H4-K$1)^4+I$1^2*$AB$5/((-$AB$7*(H4/J$1-1)^$AB$8+1)))</f>
        <v>222.82220650276827</v>
      </c>
      <c r="K4">
        <f t="shared" ref="K4:K67" si="4">(J4-I4)^2</f>
        <v>13.16673435149022</v>
      </c>
      <c r="L4" s="20">
        <f t="shared" ref="L4:L67" si="5">((J4-I4)/I4)^2</f>
        <v>2.7404526755699327E-4</v>
      </c>
      <c r="N4" s="2">
        <v>0.50111654000000005</v>
      </c>
      <c r="O4">
        <v>247.00811400000001</v>
      </c>
      <c r="P4">
        <f t="shared" ref="P4:P67" si="6">IF(N4&lt;Q$1,$AB$6+O$1^2*$AB$5/((-$AB$7*(N4/P$1-1)^$AB$8+1)),$AB$6+20*10^4*(N4-Q$1)^4+O$1^2*$AB$5/((-$AB$7*(N4/P$1-1)^$AB$8+1)))</f>
        <v>248.91623198342594</v>
      </c>
      <c r="Q4">
        <f t="shared" ref="Q4:Q67" si="7">(P4-O4)^2</f>
        <v>3.6409142386734712</v>
      </c>
      <c r="R4" s="20">
        <f t="shared" ref="R4:R67" si="8">((P4-O4)/O4)^2</f>
        <v>5.9674392973504593E-5</v>
      </c>
      <c r="T4" s="2">
        <v>0.50362881999999998</v>
      </c>
      <c r="U4">
        <v>280.52973800000001</v>
      </c>
      <c r="V4">
        <f t="shared" ref="V4:V67" si="9">IF(T4&lt;W$1,$AB$6+U$1^2*$AB$5/((-$AB$7*(T4/V$1-1)^$AB$8+1)),$AB$6+20*10^4*(T4-W$1)^4+U$1^2*$AB$5/((-$AB$7*(T4/V$1-1)^$AB$8+1)))</f>
        <v>282.46610927370841</v>
      </c>
      <c r="W4">
        <f t="shared" ref="W4:W67" si="10">(V4-U4)^2</f>
        <v>3.7495337096431025</v>
      </c>
      <c r="X4" s="20">
        <f t="shared" ref="X4:X67" si="11">((V4-U4)/U4)^2</f>
        <v>4.7645232459700701E-5</v>
      </c>
      <c r="AA4" t="s">
        <v>34</v>
      </c>
      <c r="AM4" t="s">
        <v>71</v>
      </c>
      <c r="AN4" s="11" t="s">
        <v>72</v>
      </c>
      <c r="AO4">
        <v>0.22</v>
      </c>
    </row>
    <row r="5" spans="1:46" x14ac:dyDescent="0.25">
      <c r="B5" s="2">
        <v>0.55617717</v>
      </c>
      <c r="C5">
        <v>201.74665200000001</v>
      </c>
      <c r="D5">
        <f t="shared" si="0"/>
        <v>204.18375051742626</v>
      </c>
      <c r="E5">
        <f t="shared" si="1"/>
        <v>5.9394491836412264</v>
      </c>
      <c r="F5" s="20">
        <f t="shared" si="2"/>
        <v>1.4592627560734313E-4</v>
      </c>
      <c r="H5" s="2">
        <v>0.53185665999999998</v>
      </c>
      <c r="I5">
        <v>219.240319</v>
      </c>
      <c r="J5">
        <f t="shared" si="3"/>
        <v>222.82226911367735</v>
      </c>
      <c r="K5">
        <f t="shared" si="4"/>
        <v>12.830366616873189</v>
      </c>
      <c r="L5" s="20">
        <f t="shared" si="5"/>
        <v>2.6693050957122432E-4</v>
      </c>
      <c r="N5" s="2">
        <v>0.50255461999999995</v>
      </c>
      <c r="O5">
        <v>247.06669299999999</v>
      </c>
      <c r="P5">
        <f t="shared" si="6"/>
        <v>248.9162439810533</v>
      </c>
      <c r="Q5">
        <f t="shared" si="7"/>
        <v>3.4208388315152694</v>
      </c>
      <c r="R5" s="20">
        <f t="shared" si="8"/>
        <v>5.6040784857716733E-5</v>
      </c>
      <c r="T5" s="2">
        <v>0.50630107999999996</v>
      </c>
      <c r="U5">
        <v>280.611513</v>
      </c>
      <c r="V5">
        <f t="shared" si="9"/>
        <v>282.46615094894685</v>
      </c>
      <c r="W5">
        <f t="shared" si="10"/>
        <v>3.4396819216737597</v>
      </c>
      <c r="X5" s="20">
        <f t="shared" si="11"/>
        <v>4.3682482644451335E-5</v>
      </c>
      <c r="AA5" t="s">
        <v>35</v>
      </c>
      <c r="AB5">
        <v>372.77524143469338</v>
      </c>
      <c r="AM5" t="s">
        <v>73</v>
      </c>
      <c r="AN5" s="11" t="s">
        <v>78</v>
      </c>
      <c r="AO5">
        <v>3.76</v>
      </c>
    </row>
    <row r="6" spans="1:46" x14ac:dyDescent="0.25">
      <c r="B6" s="2">
        <v>0.56003749000000003</v>
      </c>
      <c r="C6">
        <v>201.67658399999999</v>
      </c>
      <c r="D6">
        <f t="shared" si="0"/>
        <v>204.18389069171215</v>
      </c>
      <c r="E6">
        <f t="shared" si="1"/>
        <v>6.2865868463045738</v>
      </c>
      <c r="F6" s="20">
        <f t="shared" si="2"/>
        <v>1.5456244039187552E-4</v>
      </c>
      <c r="H6" s="2">
        <v>0.53601982000000004</v>
      </c>
      <c r="I6">
        <v>219.26367500000001</v>
      </c>
      <c r="J6">
        <f t="shared" si="3"/>
        <v>222.8223777400961</v>
      </c>
      <c r="K6">
        <f t="shared" si="4"/>
        <v>12.664365192367454</v>
      </c>
      <c r="L6" s="20">
        <f t="shared" si="5"/>
        <v>2.6342078987805776E-4</v>
      </c>
      <c r="N6" s="2">
        <v>0.50548961000000003</v>
      </c>
      <c r="O6">
        <v>247.06796700000001</v>
      </c>
      <c r="P6">
        <f t="shared" si="6"/>
        <v>248.91627175346829</v>
      </c>
      <c r="Q6">
        <f t="shared" si="7"/>
        <v>3.4162304616934538</v>
      </c>
      <c r="R6" s="20">
        <f t="shared" si="8"/>
        <v>5.5964712564965713E-5</v>
      </c>
      <c r="T6" s="2">
        <v>0.51027453</v>
      </c>
      <c r="U6">
        <v>280.69714599999998</v>
      </c>
      <c r="V6">
        <f t="shared" si="9"/>
        <v>282.46622571635038</v>
      </c>
      <c r="W6">
        <f t="shared" si="10"/>
        <v>3.1296430428024271</v>
      </c>
      <c r="X6" s="20">
        <f t="shared" si="11"/>
        <v>3.9720875488002203E-5</v>
      </c>
      <c r="AA6" t="s">
        <v>61</v>
      </c>
      <c r="AB6">
        <v>189.27206576715383</v>
      </c>
      <c r="AM6" t="s">
        <v>76</v>
      </c>
      <c r="AN6" s="11" t="s">
        <v>79</v>
      </c>
      <c r="AO6">
        <v>26</v>
      </c>
    </row>
    <row r="7" spans="1:46" x14ac:dyDescent="0.25">
      <c r="B7" s="2">
        <v>0.56211721999999997</v>
      </c>
      <c r="C7">
        <v>201.673428</v>
      </c>
      <c r="D7">
        <f t="shared" si="0"/>
        <v>204.183976871993</v>
      </c>
      <c r="E7">
        <f t="shared" si="1"/>
        <v>6.3028556386653003</v>
      </c>
      <c r="F7" s="20">
        <f t="shared" si="2"/>
        <v>1.5496727606909976E-4</v>
      </c>
      <c r="H7" s="2">
        <v>0.53883521000000001</v>
      </c>
      <c r="I7">
        <v>219.213626</v>
      </c>
      <c r="J7">
        <f t="shared" si="3"/>
        <v>222.8224649035844</v>
      </c>
      <c r="K7">
        <f t="shared" si="4"/>
        <v>13.023718232024246</v>
      </c>
      <c r="L7" s="20">
        <f t="shared" si="5"/>
        <v>2.7101910088602962E-4</v>
      </c>
      <c r="N7" s="2">
        <v>0.50748017999999995</v>
      </c>
      <c r="O7">
        <v>247.00811400000001</v>
      </c>
      <c r="P7">
        <f t="shared" si="6"/>
        <v>248.91629339309389</v>
      </c>
      <c r="Q7">
        <f t="shared" si="7"/>
        <v>3.6411485962281609</v>
      </c>
      <c r="R7" s="20">
        <f t="shared" si="8"/>
        <v>5.9678234081506078E-5</v>
      </c>
      <c r="T7" s="2">
        <v>0.51304327999999999</v>
      </c>
      <c r="U7">
        <v>280.79501099999999</v>
      </c>
      <c r="V7">
        <f t="shared" si="9"/>
        <v>282.46628843224033</v>
      </c>
      <c r="W7">
        <f t="shared" si="10"/>
        <v>2.7931682555158801</v>
      </c>
      <c r="X7" s="20">
        <f t="shared" si="11"/>
        <v>3.5425690425695369E-5</v>
      </c>
      <c r="AA7" t="s">
        <v>40</v>
      </c>
      <c r="AB7">
        <v>3.3181028951858238E-4</v>
      </c>
      <c r="AT7" t="s">
        <v>87</v>
      </c>
    </row>
    <row r="8" spans="1:46" x14ac:dyDescent="0.25">
      <c r="B8" s="2">
        <v>0.56434395000000004</v>
      </c>
      <c r="C8">
        <v>201.723296</v>
      </c>
      <c r="D8">
        <f t="shared" si="0"/>
        <v>204.18407838449525</v>
      </c>
      <c r="E8">
        <f t="shared" si="1"/>
        <v>6.0554499438421105</v>
      </c>
      <c r="F8" s="20">
        <f t="shared" si="2"/>
        <v>1.4881075061824712E-4</v>
      </c>
      <c r="H8" s="2">
        <v>0.54325374999999998</v>
      </c>
      <c r="I8">
        <v>219.174497</v>
      </c>
      <c r="J8">
        <f t="shared" si="3"/>
        <v>222.82262812245028</v>
      </c>
      <c r="K8">
        <f t="shared" si="4"/>
        <v>13.308860686590343</v>
      </c>
      <c r="L8" s="20">
        <f t="shared" si="5"/>
        <v>2.7705171441479458E-4</v>
      </c>
      <c r="N8" s="2">
        <v>0.50922997000000003</v>
      </c>
      <c r="O8">
        <v>247.070697</v>
      </c>
      <c r="P8">
        <f t="shared" si="6"/>
        <v>248.91631451266818</v>
      </c>
      <c r="Q8">
        <f t="shared" si="7"/>
        <v>3.4063040030674951</v>
      </c>
      <c r="R8" s="20">
        <f t="shared" si="8"/>
        <v>5.5800864086431097E-5</v>
      </c>
      <c r="T8" s="2">
        <v>0.51571537000000001</v>
      </c>
      <c r="U8">
        <v>280.84008699999998</v>
      </c>
      <c r="V8">
        <f t="shared" si="9"/>
        <v>282.46635863007305</v>
      </c>
      <c r="W8">
        <f t="shared" si="10"/>
        <v>2.6447594147804976</v>
      </c>
      <c r="X8" s="20">
        <f t="shared" si="11"/>
        <v>3.353265756893402E-5</v>
      </c>
      <c r="AA8" t="s">
        <v>62</v>
      </c>
      <c r="AB8">
        <v>12.613627149804309</v>
      </c>
    </row>
    <row r="9" spans="1:46" x14ac:dyDescent="0.25">
      <c r="B9" s="2">
        <v>0.56750226999999998</v>
      </c>
      <c r="C9">
        <v>201.84219999999999</v>
      </c>
      <c r="D9">
        <f t="shared" si="0"/>
        <v>204.18424049078817</v>
      </c>
      <c r="E9">
        <f t="shared" si="1"/>
        <v>5.485153660491334</v>
      </c>
      <c r="F9" s="20">
        <f t="shared" si="2"/>
        <v>1.3463713328902452E-4</v>
      </c>
      <c r="H9" s="2">
        <v>0.54602119000000005</v>
      </c>
      <c r="I9">
        <v>219.206346</v>
      </c>
      <c r="J9">
        <f t="shared" si="3"/>
        <v>222.8227493877161</v>
      </c>
      <c r="K9">
        <f t="shared" si="4"/>
        <v>13.078373462684517</v>
      </c>
      <c r="L9" s="20">
        <f t="shared" si="5"/>
        <v>2.7217453477667539E-4</v>
      </c>
      <c r="N9" s="2">
        <v>0.51163064999999996</v>
      </c>
      <c r="O9">
        <v>247.087076</v>
      </c>
      <c r="P9">
        <f t="shared" si="6"/>
        <v>248.91634703295415</v>
      </c>
      <c r="Q9">
        <f t="shared" si="7"/>
        <v>3.3462325120051557</v>
      </c>
      <c r="R9" s="20">
        <f t="shared" si="8"/>
        <v>5.480952703379807E-5</v>
      </c>
      <c r="T9" s="2">
        <v>0.52079629999999999</v>
      </c>
      <c r="U9">
        <v>280.74155999999999</v>
      </c>
      <c r="V9">
        <f t="shared" si="9"/>
        <v>282.46652331988554</v>
      </c>
      <c r="W9">
        <f t="shared" si="10"/>
        <v>2.9754984549505656</v>
      </c>
      <c r="X9" s="20">
        <f t="shared" si="11"/>
        <v>3.7752551738883612E-5</v>
      </c>
      <c r="Z9">
        <v>0.2</v>
      </c>
      <c r="AA9" t="s">
        <v>63</v>
      </c>
      <c r="AB9">
        <v>8.4255542789036339E-2</v>
      </c>
    </row>
    <row r="10" spans="1:46" x14ac:dyDescent="0.25">
      <c r="B10" s="2">
        <v>0.56969267000000001</v>
      </c>
      <c r="C10">
        <v>201.825558</v>
      </c>
      <c r="D10">
        <f t="shared" si="0"/>
        <v>204.18436672592384</v>
      </c>
      <c r="E10">
        <f t="shared" si="1"/>
        <v>5.563978605494432</v>
      </c>
      <c r="F10" s="20">
        <f t="shared" si="2"/>
        <v>1.3659447322357318E-4</v>
      </c>
      <c r="H10" s="2">
        <v>0.54860500999999995</v>
      </c>
      <c r="I10">
        <v>219.26367500000001</v>
      </c>
      <c r="J10">
        <f t="shared" si="3"/>
        <v>222.82287784128943</v>
      </c>
      <c r="K10">
        <f t="shared" si="4"/>
        <v>12.667924865442677</v>
      </c>
      <c r="L10" s="20">
        <f t="shared" si="5"/>
        <v>2.6349483163845701E-4</v>
      </c>
      <c r="N10" s="2">
        <v>0.51354078000000003</v>
      </c>
      <c r="O10">
        <v>247.00811400000001</v>
      </c>
      <c r="P10">
        <f t="shared" si="6"/>
        <v>248.91637615169955</v>
      </c>
      <c r="Q10">
        <f t="shared" si="7"/>
        <v>3.6414644396089808</v>
      </c>
      <c r="R10" s="20">
        <f t="shared" si="8"/>
        <v>5.9683410737914225E-5</v>
      </c>
      <c r="T10" s="2">
        <v>0.52356457000000001</v>
      </c>
      <c r="U10">
        <v>280.74155999999999</v>
      </c>
      <c r="V10">
        <f t="shared" si="9"/>
        <v>282.46663346380086</v>
      </c>
      <c r="W10">
        <f t="shared" si="10"/>
        <v>2.9758784555099247</v>
      </c>
      <c r="X10" s="20">
        <f t="shared" si="11"/>
        <v>3.7757373112846728E-5</v>
      </c>
      <c r="Z10">
        <v>0.3</v>
      </c>
      <c r="AA10" t="s">
        <v>63</v>
      </c>
      <c r="AB10">
        <v>6.7331202076358912E-2</v>
      </c>
      <c r="AM10" t="s">
        <v>74</v>
      </c>
    </row>
    <row r="11" spans="1:46" x14ac:dyDescent="0.25">
      <c r="B11" s="2">
        <v>0.57213555000000005</v>
      </c>
      <c r="C11">
        <v>201.936837</v>
      </c>
      <c r="D11">
        <f t="shared" si="0"/>
        <v>204.18452229225502</v>
      </c>
      <c r="E11">
        <f t="shared" si="1"/>
        <v>5.0520891730195698</v>
      </c>
      <c r="F11" s="20">
        <f t="shared" si="2"/>
        <v>1.2389104284000519E-4</v>
      </c>
      <c r="H11" s="2">
        <v>0.55358163999999999</v>
      </c>
      <c r="I11">
        <v>219.31463299999999</v>
      </c>
      <c r="J11">
        <f t="shared" si="3"/>
        <v>222.82317334854184</v>
      </c>
      <c r="K11">
        <f t="shared" si="4"/>
        <v>12.309855377346214</v>
      </c>
      <c r="L11" s="20">
        <f t="shared" si="5"/>
        <v>2.559279581543796E-4</v>
      </c>
      <c r="N11" s="2">
        <v>0.51521545000000002</v>
      </c>
      <c r="O11">
        <v>247.09238500000001</v>
      </c>
      <c r="P11">
        <f t="shared" si="6"/>
        <v>248.91640429292559</v>
      </c>
      <c r="Q11">
        <f t="shared" si="7"/>
        <v>3.3270463809647475</v>
      </c>
      <c r="R11" s="20">
        <f t="shared" si="8"/>
        <v>5.4492926573647106E-5</v>
      </c>
      <c r="T11" s="2">
        <v>0.52643189000000001</v>
      </c>
      <c r="U11">
        <v>280.74155999999999</v>
      </c>
      <c r="V11">
        <f t="shared" si="9"/>
        <v>282.46676553559024</v>
      </c>
      <c r="W11">
        <f t="shared" si="10"/>
        <v>2.976334140031236</v>
      </c>
      <c r="X11" s="20">
        <f t="shared" si="11"/>
        <v>3.7763154750353147E-5</v>
      </c>
      <c r="Z11">
        <v>0.4</v>
      </c>
      <c r="AA11" t="s">
        <v>63</v>
      </c>
      <c r="AB11">
        <v>4.143783023646417E-2</v>
      </c>
      <c r="AM11" t="s">
        <v>75</v>
      </c>
      <c r="AN11">
        <f>1-2*(AO5/AO3)^2</f>
        <v>0.97792593643916914</v>
      </c>
      <c r="AP11" t="s">
        <v>81</v>
      </c>
      <c r="AQ11">
        <f>-0.357+0.45*EXP(-0.0375*AO6)</f>
        <v>-0.18726344089657934</v>
      </c>
    </row>
    <row r="12" spans="1:46" x14ac:dyDescent="0.25">
      <c r="B12" s="2">
        <v>0.57676136</v>
      </c>
      <c r="C12">
        <v>201.99507600000001</v>
      </c>
      <c r="D12">
        <f t="shared" si="0"/>
        <v>204.1848650938675</v>
      </c>
      <c r="E12">
        <f t="shared" si="1"/>
        <v>4.7951762756209986</v>
      </c>
      <c r="F12" s="20">
        <f t="shared" si="2"/>
        <v>1.1752303844921712E-4</v>
      </c>
      <c r="H12" s="2">
        <v>0.55571793000000003</v>
      </c>
      <c r="I12">
        <v>219.32048700000001</v>
      </c>
      <c r="J12">
        <f t="shared" si="3"/>
        <v>222.82332246231846</v>
      </c>
      <c r="K12">
        <f t="shared" si="4"/>
        <v>12.269856276075668</v>
      </c>
      <c r="L12" s="20">
        <f t="shared" si="5"/>
        <v>2.5508273948818754E-4</v>
      </c>
      <c r="N12" s="2">
        <v>0.51921512000000003</v>
      </c>
      <c r="O12">
        <v>247.132373</v>
      </c>
      <c r="P12">
        <f t="shared" si="6"/>
        <v>248.91648270293922</v>
      </c>
      <c r="Q12">
        <f t="shared" si="7"/>
        <v>3.1830474321218674</v>
      </c>
      <c r="R12" s="20">
        <f t="shared" si="8"/>
        <v>5.2117530784945838E-5</v>
      </c>
      <c r="T12" s="2">
        <v>0.53210155999999997</v>
      </c>
      <c r="U12">
        <v>281.14977399999998</v>
      </c>
      <c r="V12">
        <f t="shared" si="9"/>
        <v>282.46709113530795</v>
      </c>
      <c r="W12">
        <f t="shared" si="10"/>
        <v>1.7353244349760064</v>
      </c>
      <c r="X12" s="20">
        <f t="shared" si="11"/>
        <v>2.195357258274832E-5</v>
      </c>
      <c r="Z12">
        <v>0.5</v>
      </c>
      <c r="AA12" t="s">
        <v>63</v>
      </c>
      <c r="AB12">
        <v>1.6063007987651617E-2</v>
      </c>
      <c r="AM12" t="s">
        <v>80</v>
      </c>
      <c r="AN12">
        <f>0.0524*AO4^4-0.15*AO4^3+0.1659*AO4^2-0.0706*AO4+0.0119</f>
        <v>2.9231101440000025E-3</v>
      </c>
      <c r="AP12" t="s">
        <v>82</v>
      </c>
      <c r="AQ12">
        <f>0.0524*(AO4-AQ11)^4-0.15*(AO4-AQ11)^3+0.1659*(AO4-AQ11)^2-0.0706*(AO4-AQ11)+0.0119</f>
        <v>1.9729967339372975E-3</v>
      </c>
    </row>
    <row r="13" spans="1:46" x14ac:dyDescent="0.25">
      <c r="B13" s="2">
        <v>0.57908630000000005</v>
      </c>
      <c r="C13">
        <v>201.977688</v>
      </c>
      <c r="D13">
        <f t="shared" si="0"/>
        <v>204.18506428670051</v>
      </c>
      <c r="E13">
        <f t="shared" si="1"/>
        <v>4.872510071087726</v>
      </c>
      <c r="F13" s="20">
        <f t="shared" si="2"/>
        <v>1.1943894324074687E-4</v>
      </c>
      <c r="H13" s="2">
        <v>0.55774858000000005</v>
      </c>
      <c r="I13">
        <v>219.333743</v>
      </c>
      <c r="J13">
        <f t="shared" si="3"/>
        <v>222.82347826596259</v>
      </c>
      <c r="K13">
        <f t="shared" si="4"/>
        <v>12.178252226503014</v>
      </c>
      <c r="L13" s="20">
        <f t="shared" si="5"/>
        <v>2.531477457850862E-4</v>
      </c>
      <c r="N13" s="2">
        <v>0.52141926000000005</v>
      </c>
      <c r="O13">
        <v>247.16024300000001</v>
      </c>
      <c r="P13">
        <f t="shared" si="6"/>
        <v>248.91653358580487</v>
      </c>
      <c r="Q13">
        <f t="shared" si="7"/>
        <v>3.0845566217867866</v>
      </c>
      <c r="R13" s="20">
        <f t="shared" si="8"/>
        <v>5.0493505175192211E-5</v>
      </c>
      <c r="T13" s="2">
        <v>0.53594584999999995</v>
      </c>
      <c r="U13">
        <v>281.10469899999998</v>
      </c>
      <c r="V13">
        <f t="shared" si="9"/>
        <v>282.46737088133926</v>
      </c>
      <c r="W13">
        <f t="shared" si="10"/>
        <v>1.8568746561927363</v>
      </c>
      <c r="X13" s="20">
        <f t="shared" si="11"/>
        <v>2.349883749333408E-5</v>
      </c>
      <c r="AM13" t="s">
        <v>83</v>
      </c>
      <c r="AN13">
        <f>1/(1+AN12*AO2)</f>
        <v>0.97314683087939891</v>
      </c>
      <c r="AP13" t="s">
        <v>84</v>
      </c>
      <c r="AQ13">
        <f>1/(1+AQ12*AO2)</f>
        <v>0.98171546198260817</v>
      </c>
    </row>
    <row r="14" spans="1:46" x14ac:dyDescent="0.25">
      <c r="B14" s="2">
        <v>0.58137081000000002</v>
      </c>
      <c r="C14">
        <v>202.058066</v>
      </c>
      <c r="D14">
        <f t="shared" si="0"/>
        <v>204.18527971993339</v>
      </c>
      <c r="E14">
        <f t="shared" si="1"/>
        <v>4.5250382102728679</v>
      </c>
      <c r="F14" s="20">
        <f t="shared" si="2"/>
        <v>1.108331986524295E-4</v>
      </c>
      <c r="H14" s="2">
        <v>0.56253785999999995</v>
      </c>
      <c r="I14">
        <v>219.39107100000001</v>
      </c>
      <c r="J14">
        <f t="shared" si="3"/>
        <v>222.82390719648978</v>
      </c>
      <c r="K14">
        <f t="shared" si="4"/>
        <v>11.784364351930376</v>
      </c>
      <c r="L14" s="20">
        <f t="shared" si="5"/>
        <v>2.4483204786237623E-4</v>
      </c>
      <c r="N14" s="2">
        <v>0.52380073000000005</v>
      </c>
      <c r="O14">
        <v>247.17441400000001</v>
      </c>
      <c r="P14">
        <f t="shared" si="6"/>
        <v>248.91659559104772</v>
      </c>
      <c r="Q14">
        <f t="shared" si="7"/>
        <v>3.0351966961855328</v>
      </c>
      <c r="R14" s="20">
        <f t="shared" si="8"/>
        <v>4.9679797209455449E-5</v>
      </c>
      <c r="T14" s="2">
        <v>0.53943156000000003</v>
      </c>
      <c r="U14">
        <v>281.092465</v>
      </c>
      <c r="V14">
        <f t="shared" si="9"/>
        <v>282.4676746174851</v>
      </c>
      <c r="W14">
        <f t="shared" si="10"/>
        <v>1.8912014920235085</v>
      </c>
      <c r="X14" s="20">
        <f t="shared" si="11"/>
        <v>2.3935328581621341E-5</v>
      </c>
    </row>
    <row r="15" spans="1:46" x14ac:dyDescent="0.25">
      <c r="B15" s="2">
        <v>0.58404272000000002</v>
      </c>
      <c r="C15">
        <v>202.07788300000001</v>
      </c>
      <c r="D15">
        <f t="shared" si="0"/>
        <v>204.18555885551291</v>
      </c>
      <c r="E15">
        <f t="shared" si="1"/>
        <v>4.4422975119120123</v>
      </c>
      <c r="F15" s="20">
        <f t="shared" si="2"/>
        <v>1.087852649945573E-4</v>
      </c>
      <c r="H15" s="2">
        <v>0.56450581</v>
      </c>
      <c r="I15">
        <v>219.32048700000001</v>
      </c>
      <c r="J15">
        <f t="shared" si="3"/>
        <v>222.82411164861463</v>
      </c>
      <c r="K15">
        <f t="shared" si="4"/>
        <v>12.275385678379907</v>
      </c>
      <c r="L15" s="20">
        <f t="shared" si="5"/>
        <v>2.5519769234955462E-4</v>
      </c>
      <c r="N15" s="2">
        <v>0.52647257000000003</v>
      </c>
      <c r="O15">
        <v>247.22721300000001</v>
      </c>
      <c r="P15">
        <f t="shared" si="6"/>
        <v>248.91667491023927</v>
      </c>
      <c r="Q15">
        <f t="shared" si="7"/>
        <v>2.8542815461492883</v>
      </c>
      <c r="R15" s="20">
        <f t="shared" si="8"/>
        <v>4.6698643300330586E-5</v>
      </c>
      <c r="T15" s="2">
        <v>0.54428281000000001</v>
      </c>
      <c r="U15">
        <v>281.10469899999998</v>
      </c>
      <c r="V15">
        <f t="shared" si="9"/>
        <v>282.46819242474322</v>
      </c>
      <c r="W15">
        <f t="shared" si="10"/>
        <v>1.8591143193180488</v>
      </c>
      <c r="X15" s="20">
        <f t="shared" si="11"/>
        <v>2.3527180537193289E-5</v>
      </c>
      <c r="Z15">
        <v>0.2</v>
      </c>
      <c r="AA15" t="s">
        <v>38</v>
      </c>
      <c r="AC15">
        <f>SUM(E3:E150)</f>
        <v>1111.3552575956712</v>
      </c>
      <c r="AM15" t="s">
        <v>85</v>
      </c>
      <c r="AN15">
        <f>1/(AB5*10^-4*PI()*AO2*AN13*AN11)</f>
        <v>0.95048821307742681</v>
      </c>
      <c r="AP15" t="s">
        <v>86</v>
      </c>
      <c r="AQ15">
        <f>1/(AB5*10^-4*PI()*AO2*AQ13*AN11)</f>
        <v>0.9421921403545207</v>
      </c>
    </row>
    <row r="16" spans="1:46" x14ac:dyDescent="0.25">
      <c r="B16" s="2">
        <v>0.58666174999999998</v>
      </c>
      <c r="C16">
        <v>202.129817</v>
      </c>
      <c r="D16">
        <f t="shared" si="0"/>
        <v>204.185863727509</v>
      </c>
      <c r="E16">
        <f t="shared" si="1"/>
        <v>4.2273281457004641</v>
      </c>
      <c r="F16" s="20">
        <f t="shared" si="2"/>
        <v>1.0346779538725529E-4</v>
      </c>
      <c r="H16" s="2">
        <v>0.56612271000000003</v>
      </c>
      <c r="I16">
        <v>219.36877699999999</v>
      </c>
      <c r="J16">
        <f t="shared" si="3"/>
        <v>222.82429337356044</v>
      </c>
      <c r="K16">
        <f t="shared" si="4"/>
        <v>11.940593407944311</v>
      </c>
      <c r="L16" s="20">
        <f t="shared" si="5"/>
        <v>2.4812828983121385E-4</v>
      </c>
      <c r="N16" s="2">
        <v>0.52863406999999996</v>
      </c>
      <c r="O16">
        <v>247.20173299999999</v>
      </c>
      <c r="P16">
        <f t="shared" si="6"/>
        <v>248.91674753144326</v>
      </c>
      <c r="Q16">
        <f t="shared" si="7"/>
        <v>2.9412748430615907</v>
      </c>
      <c r="R16" s="20">
        <f t="shared" si="8"/>
        <v>4.8131853519547977E-5</v>
      </c>
      <c r="T16" s="2">
        <v>0.54776897999999996</v>
      </c>
      <c r="U16">
        <v>281.19033100000001</v>
      </c>
      <c r="V16">
        <f t="shared" si="9"/>
        <v>282.46864575295598</v>
      </c>
      <c r="W16">
        <f t="shared" si="10"/>
        <v>1.6340886076248677</v>
      </c>
      <c r="X16" s="20">
        <f t="shared" si="11"/>
        <v>2.0666876121414636E-5</v>
      </c>
      <c r="Z16">
        <v>0.3</v>
      </c>
      <c r="AA16" t="s">
        <v>38</v>
      </c>
      <c r="AC16">
        <f>SUM(K3:K150)</f>
        <v>589.78604061104318</v>
      </c>
    </row>
    <row r="17" spans="2:46" x14ac:dyDescent="0.25">
      <c r="B17" s="2">
        <v>0.58923442999999998</v>
      </c>
      <c r="C17">
        <v>202.096993</v>
      </c>
      <c r="D17">
        <f t="shared" si="0"/>
        <v>204.18619642311353</v>
      </c>
      <c r="E17">
        <f t="shared" si="1"/>
        <v>4.3647709431492965</v>
      </c>
      <c r="F17" s="20">
        <f t="shared" si="2"/>
        <v>1.0686654136806625E-4</v>
      </c>
      <c r="H17" s="2">
        <v>0.56979542999999999</v>
      </c>
      <c r="I17">
        <v>219.422921</v>
      </c>
      <c r="J17">
        <f t="shared" si="3"/>
        <v>222.82475692038832</v>
      </c>
      <c r="K17">
        <f t="shared" si="4"/>
        <v>11.572487629244263</v>
      </c>
      <c r="L17" s="20">
        <f t="shared" si="5"/>
        <v>2.4036030191714749E-4</v>
      </c>
      <c r="N17" s="2">
        <v>0.53109863000000002</v>
      </c>
      <c r="O17">
        <v>247.161822</v>
      </c>
      <c r="P17">
        <f t="shared" si="6"/>
        <v>248.91684066658712</v>
      </c>
      <c r="Q17">
        <f t="shared" si="7"/>
        <v>3.080090520069231</v>
      </c>
      <c r="R17" s="20">
        <f t="shared" si="8"/>
        <v>5.0419751862299958E-5</v>
      </c>
      <c r="T17" s="2">
        <v>0.55161378000000005</v>
      </c>
      <c r="U17">
        <v>281.25149699999997</v>
      </c>
      <c r="V17">
        <f t="shared" si="9"/>
        <v>282.46923951845031</v>
      </c>
      <c r="W17">
        <f t="shared" si="10"/>
        <v>1.4828968412417678</v>
      </c>
      <c r="X17" s="20">
        <f t="shared" si="11"/>
        <v>1.8746545688482807E-5</v>
      </c>
      <c r="Z17">
        <v>0.4</v>
      </c>
      <c r="AA17" t="s">
        <v>38</v>
      </c>
      <c r="AC17">
        <f>SUM(Q3:Q160)</f>
        <v>295.87198044119276</v>
      </c>
    </row>
    <row r="18" spans="2:46" x14ac:dyDescent="0.25">
      <c r="B18" s="2">
        <v>0.59224135</v>
      </c>
      <c r="C18">
        <v>202.02494100000001</v>
      </c>
      <c r="D18">
        <f t="shared" si="0"/>
        <v>204.18663143118326</v>
      </c>
      <c r="E18">
        <f t="shared" si="1"/>
        <v>4.6729055202692065</v>
      </c>
      <c r="F18" s="20">
        <f t="shared" si="2"/>
        <v>1.1449249592890405E-4</v>
      </c>
      <c r="H18" s="2">
        <v>0.57177823000000005</v>
      </c>
      <c r="I18">
        <v>219.47261700000001</v>
      </c>
      <c r="J18">
        <f t="shared" si="3"/>
        <v>222.82503943599832</v>
      </c>
      <c r="K18">
        <f t="shared" si="4"/>
        <v>11.23873618938482</v>
      </c>
      <c r="L18" s="20">
        <f t="shared" si="5"/>
        <v>2.3332259208446384E-4</v>
      </c>
      <c r="N18" s="2">
        <v>0.53538101000000005</v>
      </c>
      <c r="O18">
        <v>247.297281</v>
      </c>
      <c r="P18">
        <f t="shared" si="6"/>
        <v>248.9170325509188</v>
      </c>
      <c r="Q18">
        <f t="shared" si="7"/>
        <v>2.6235950867038791</v>
      </c>
      <c r="R18" s="20">
        <f t="shared" si="8"/>
        <v>4.2900082380431957E-5</v>
      </c>
      <c r="T18" s="2">
        <v>0.55562007000000002</v>
      </c>
      <c r="U18">
        <v>281.48392799999999</v>
      </c>
      <c r="V18">
        <f t="shared" si="9"/>
        <v>282.46998116358384</v>
      </c>
      <c r="W18">
        <f t="shared" si="10"/>
        <v>0.97230084141371287</v>
      </c>
      <c r="X18" s="20">
        <f t="shared" si="11"/>
        <v>1.227138144462927E-5</v>
      </c>
      <c r="Z18">
        <v>0.5</v>
      </c>
      <c r="AA18" t="s">
        <v>38</v>
      </c>
      <c r="AC18">
        <f>SUM(W3:W150)</f>
        <v>584.69178402049715</v>
      </c>
    </row>
    <row r="19" spans="2:46" x14ac:dyDescent="0.25">
      <c r="B19" s="2">
        <v>0.59537545999999997</v>
      </c>
      <c r="C19">
        <v>202.12247199999999</v>
      </c>
      <c r="D19">
        <f t="shared" si="0"/>
        <v>204.18714372674484</v>
      </c>
      <c r="E19">
        <f t="shared" si="1"/>
        <v>4.2628693392195522</v>
      </c>
      <c r="F19" s="20">
        <f t="shared" si="2"/>
        <v>1.0434528248278715E-4</v>
      </c>
      <c r="H19" s="2">
        <v>0.57379893999999998</v>
      </c>
      <c r="I19">
        <v>219.427167</v>
      </c>
      <c r="J19">
        <f t="shared" si="3"/>
        <v>222.82535307208855</v>
      </c>
      <c r="K19">
        <f t="shared" si="4"/>
        <v>11.547668580536603</v>
      </c>
      <c r="L19" s="20">
        <f t="shared" si="5"/>
        <v>2.3983552875757235E-4</v>
      </c>
      <c r="N19" s="2">
        <v>0.53845156999999999</v>
      </c>
      <c r="O19">
        <v>247.29091099999999</v>
      </c>
      <c r="P19">
        <f t="shared" si="6"/>
        <v>248.91719739749021</v>
      </c>
      <c r="Q19">
        <f t="shared" si="7"/>
        <v>2.644807446661714</v>
      </c>
      <c r="R19" s="20">
        <f t="shared" si="8"/>
        <v>4.3249167290352055E-5</v>
      </c>
      <c r="T19" s="2">
        <v>0.55874743999999998</v>
      </c>
      <c r="U19">
        <v>281.55732699999999</v>
      </c>
      <c r="V19">
        <f t="shared" si="9"/>
        <v>282.4706617028184</v>
      </c>
      <c r="W19">
        <f t="shared" si="10"/>
        <v>0.83418027937240713</v>
      </c>
      <c r="X19" s="20">
        <f t="shared" si="11"/>
        <v>1.0522677287918769E-5</v>
      </c>
      <c r="Z19" t="s">
        <v>39</v>
      </c>
      <c r="AA19" t="s">
        <v>38</v>
      </c>
      <c r="AC19">
        <f>SUM(AC15:AC18)</f>
        <v>2581.7050626684045</v>
      </c>
      <c r="AM19" t="s">
        <v>88</v>
      </c>
    </row>
    <row r="20" spans="2:46" x14ac:dyDescent="0.25">
      <c r="B20" s="2">
        <v>0.59814281000000002</v>
      </c>
      <c r="C20">
        <v>202.19891000000001</v>
      </c>
      <c r="D20">
        <f t="shared" si="0"/>
        <v>204.18765170145608</v>
      </c>
      <c r="E20">
        <f t="shared" si="1"/>
        <v>3.9550935551103605</v>
      </c>
      <c r="F20" s="20">
        <f t="shared" si="2"/>
        <v>9.6738453591082007E-5</v>
      </c>
      <c r="H20" s="2">
        <v>0.57812187000000004</v>
      </c>
      <c r="I20">
        <v>219.41018099999999</v>
      </c>
      <c r="J20">
        <f t="shared" si="3"/>
        <v>222.8261212223106</v>
      </c>
      <c r="K20">
        <f t="shared" si="4"/>
        <v>11.668647602399458</v>
      </c>
      <c r="L20" s="20">
        <f t="shared" si="5"/>
        <v>2.4238568803138435E-4</v>
      </c>
      <c r="N20" s="2">
        <v>0.54159374999999998</v>
      </c>
      <c r="O20">
        <v>247.304925</v>
      </c>
      <c r="P20">
        <f t="shared" si="6"/>
        <v>248.91739364566564</v>
      </c>
      <c r="Q20">
        <f t="shared" si="7"/>
        <v>2.6000551332547941</v>
      </c>
      <c r="R20" s="20">
        <f t="shared" si="8"/>
        <v>4.2512537356075098E-5</v>
      </c>
      <c r="T20" s="2">
        <v>0.56173490000000004</v>
      </c>
      <c r="U20">
        <v>281.56642699999998</v>
      </c>
      <c r="V20">
        <f t="shared" si="9"/>
        <v>282.47140738432734</v>
      </c>
      <c r="W20">
        <f t="shared" si="10"/>
        <v>0.81898949601729509</v>
      </c>
      <c r="X20" s="20">
        <f t="shared" si="11"/>
        <v>1.0330387015485976E-5</v>
      </c>
      <c r="AA20" s="9" t="s">
        <v>50</v>
      </c>
      <c r="AC20">
        <f>AC19/4</f>
        <v>645.42626566710112</v>
      </c>
      <c r="AM20" t="s">
        <v>90</v>
      </c>
      <c r="AN20">
        <f>1/(AN13*AN11)</f>
        <v>1.0507893506752088</v>
      </c>
      <c r="AP20" t="s">
        <v>91</v>
      </c>
      <c r="AQ20">
        <f>1/(AQ13*AN11)</f>
        <v>1.0416178272941539</v>
      </c>
    </row>
    <row r="21" spans="2:46" x14ac:dyDescent="0.25">
      <c r="B21" s="2">
        <v>0.60410509999999995</v>
      </c>
      <c r="C21">
        <v>202.31855899999999</v>
      </c>
      <c r="D21">
        <f t="shared" si="0"/>
        <v>204.18895057880584</v>
      </c>
      <c r="E21">
        <f t="shared" si="1"/>
        <v>3.4983646580678438</v>
      </c>
      <c r="F21" s="20">
        <f t="shared" si="2"/>
        <v>8.546604963600334E-5</v>
      </c>
      <c r="H21" s="2">
        <v>0.58056611000000002</v>
      </c>
      <c r="I21">
        <v>219.47261700000001</v>
      </c>
      <c r="J21">
        <f t="shared" si="3"/>
        <v>222.82662116200598</v>
      </c>
      <c r="K21">
        <f t="shared" si="4"/>
        <v>11.249343918753329</v>
      </c>
      <c r="L21" s="20">
        <f t="shared" si="5"/>
        <v>2.3354281461399778E-4</v>
      </c>
      <c r="N21" s="2">
        <v>0.54629139000000004</v>
      </c>
      <c r="O21">
        <v>247.28454099999999</v>
      </c>
      <c r="P21">
        <f t="shared" si="6"/>
        <v>248.9177481395717</v>
      </c>
      <c r="Q21">
        <f t="shared" si="7"/>
        <v>2.6673655607480051</v>
      </c>
      <c r="R21" s="20">
        <f t="shared" si="8"/>
        <v>4.362029566774046E-5</v>
      </c>
      <c r="T21" s="2">
        <v>0.56571921999999997</v>
      </c>
      <c r="U21">
        <v>281.610117</v>
      </c>
      <c r="V21">
        <f t="shared" si="9"/>
        <v>282.47256867509395</v>
      </c>
      <c r="W21">
        <f t="shared" si="10"/>
        <v>0.74382289187236128</v>
      </c>
      <c r="X21" s="20">
        <f t="shared" si="11"/>
        <v>9.3793563001725523E-6</v>
      </c>
      <c r="AM21" t="s">
        <v>89</v>
      </c>
      <c r="AN21">
        <f>(AB5*10^-4*PI()*AO2-AN20)/(AB6*10^-4*PI()*AO2)</f>
        <v>9.7514486615426818E-2</v>
      </c>
      <c r="AP21" t="s">
        <v>92</v>
      </c>
      <c r="AQ21">
        <f>(AB5*10^-4*PI()*AO2-AQ20)/(AB6*10^-4*PI()*AO2)</f>
        <v>0.11385377313246429</v>
      </c>
      <c r="AT21" t="s">
        <v>93</v>
      </c>
    </row>
    <row r="22" spans="2:46" x14ac:dyDescent="0.25">
      <c r="B22" s="2">
        <v>0.60658824</v>
      </c>
      <c r="C22">
        <v>202.41548399999999</v>
      </c>
      <c r="D22">
        <f t="shared" si="0"/>
        <v>204.18958550605259</v>
      </c>
      <c r="E22">
        <f t="shared" si="1"/>
        <v>3.1474361537781119</v>
      </c>
      <c r="F22" s="20">
        <f t="shared" si="2"/>
        <v>7.6819144545642366E-5</v>
      </c>
      <c r="H22" s="2">
        <v>0.58259183999999997</v>
      </c>
      <c r="I22">
        <v>219.43008699999999</v>
      </c>
      <c r="J22">
        <f t="shared" si="3"/>
        <v>222.82707563269057</v>
      </c>
      <c r="K22">
        <f t="shared" si="4"/>
        <v>11.539531770629011</v>
      </c>
      <c r="L22" s="20">
        <f t="shared" si="5"/>
        <v>2.3966015540489673E-4</v>
      </c>
      <c r="N22" s="2">
        <v>0.54838865000000003</v>
      </c>
      <c r="O22">
        <v>247.31237300000001</v>
      </c>
      <c r="P22">
        <f t="shared" si="6"/>
        <v>248.91793369753918</v>
      </c>
      <c r="Q22">
        <f t="shared" si="7"/>
        <v>2.5778251534824834</v>
      </c>
      <c r="R22" s="20">
        <f t="shared" si="8"/>
        <v>4.2146524536036533E-5</v>
      </c>
      <c r="T22" s="2">
        <v>0.56884668000000005</v>
      </c>
      <c r="U22">
        <v>281.70412499999998</v>
      </c>
      <c r="V22">
        <f t="shared" si="9"/>
        <v>282.47363315307746</v>
      </c>
      <c r="W22">
        <f t="shared" si="10"/>
        <v>0.5921427976527166</v>
      </c>
      <c r="X22" s="20">
        <f t="shared" si="11"/>
        <v>7.4617387316445735E-6</v>
      </c>
    </row>
    <row r="23" spans="2:46" x14ac:dyDescent="0.25">
      <c r="B23" s="2">
        <v>0.6090525</v>
      </c>
      <c r="C23">
        <v>202.52377100000001</v>
      </c>
      <c r="D23">
        <f t="shared" si="0"/>
        <v>204.19027755921454</v>
      </c>
      <c r="E23">
        <f t="shared" si="1"/>
        <v>2.7772441119050364</v>
      </c>
      <c r="F23" s="20">
        <f t="shared" si="2"/>
        <v>6.7711439069742779E-5</v>
      </c>
      <c r="H23" s="2">
        <v>0.58598543000000003</v>
      </c>
      <c r="I23">
        <v>219.48024899999999</v>
      </c>
      <c r="J23">
        <f t="shared" si="3"/>
        <v>222.82792698081747</v>
      </c>
      <c r="K23">
        <f t="shared" si="4"/>
        <v>11.206947863250198</v>
      </c>
      <c r="L23" s="20">
        <f t="shared" si="5"/>
        <v>2.3264646774691142E-4</v>
      </c>
      <c r="N23" s="2">
        <v>0.55013131999999998</v>
      </c>
      <c r="O23">
        <v>247.34696500000001</v>
      </c>
      <c r="P23">
        <f t="shared" si="6"/>
        <v>248.91810235062906</v>
      </c>
      <c r="Q23">
        <f t="shared" si="7"/>
        <v>2.4684725745416523</v>
      </c>
      <c r="R23" s="20">
        <f t="shared" si="8"/>
        <v>4.0347361061542838E-5</v>
      </c>
      <c r="T23" s="2">
        <v>0.57197416999999995</v>
      </c>
      <c r="U23">
        <v>281.80199099999999</v>
      </c>
      <c r="V23">
        <f t="shared" si="9"/>
        <v>282.4748516334754</v>
      </c>
      <c r="W23">
        <f t="shared" si="10"/>
        <v>0.45274143208092871</v>
      </c>
      <c r="X23" s="20">
        <f t="shared" si="11"/>
        <v>5.701145513476388E-6</v>
      </c>
      <c r="Z23" t="s">
        <v>128</v>
      </c>
      <c r="AA23" t="s">
        <v>94</v>
      </c>
      <c r="AC23">
        <f>AC19/COUNT(D3:D125,J3:J137,P3:P156,V3:V99)</f>
        <v>5.0721121074035453</v>
      </c>
    </row>
    <row r="24" spans="2:46" x14ac:dyDescent="0.25">
      <c r="B24" s="2">
        <v>0.61222748999999999</v>
      </c>
      <c r="C24">
        <v>202.64001999999999</v>
      </c>
      <c r="D24">
        <f t="shared" si="0"/>
        <v>204.19126913171837</v>
      </c>
      <c r="E24">
        <f t="shared" si="1"/>
        <v>2.406373868657024</v>
      </c>
      <c r="F24" s="20">
        <f t="shared" si="2"/>
        <v>5.8602030420429771E-5</v>
      </c>
      <c r="H24" s="2">
        <v>0.58814186000000002</v>
      </c>
      <c r="I24">
        <v>219.47261700000001</v>
      </c>
      <c r="J24">
        <f t="shared" si="3"/>
        <v>222.82853232795554</v>
      </c>
      <c r="K24">
        <f t="shared" si="4"/>
        <v>11.262167688406866</v>
      </c>
      <c r="L24" s="20">
        <f t="shared" si="5"/>
        <v>2.3380904340747038E-4</v>
      </c>
      <c r="N24" s="2">
        <v>0.55299069000000001</v>
      </c>
      <c r="O24">
        <v>247.31002000000001</v>
      </c>
      <c r="P24">
        <f t="shared" si="6"/>
        <v>248.91841037085482</v>
      </c>
      <c r="Q24">
        <f t="shared" si="7"/>
        <v>2.5869195850584616</v>
      </c>
      <c r="R24" s="20">
        <f t="shared" si="8"/>
        <v>4.2296020086964992E-5</v>
      </c>
      <c r="T24" s="2">
        <v>0.57490622000000002</v>
      </c>
      <c r="U24">
        <v>281.899857</v>
      </c>
      <c r="V24">
        <f t="shared" si="9"/>
        <v>282.47615168719915</v>
      </c>
      <c r="W24">
        <f t="shared" si="10"/>
        <v>0.33211556649396806</v>
      </c>
      <c r="X24" s="20">
        <f t="shared" si="11"/>
        <v>4.179261254240998E-6</v>
      </c>
      <c r="Z24" t="s">
        <v>129</v>
      </c>
      <c r="AB24" t="s">
        <v>95</v>
      </c>
      <c r="AC24">
        <f>SQRT(AC23)</f>
        <v>2.2521350109182054</v>
      </c>
    </row>
    <row r="25" spans="2:46" x14ac:dyDescent="0.25">
      <c r="B25" s="2">
        <v>0.61519325000000002</v>
      </c>
      <c r="C25">
        <v>202.68938700000001</v>
      </c>
      <c r="D25">
        <f t="shared" si="0"/>
        <v>204.19230749953434</v>
      </c>
      <c r="E25">
        <f t="shared" si="1"/>
        <v>2.2587700279205092</v>
      </c>
      <c r="F25" s="20">
        <f t="shared" si="2"/>
        <v>5.4980666201271807E-5</v>
      </c>
      <c r="H25" s="2">
        <v>0.59057108000000003</v>
      </c>
      <c r="I25">
        <v>219.499358</v>
      </c>
      <c r="J25">
        <f t="shared" si="3"/>
        <v>222.82928034231645</v>
      </c>
      <c r="K25">
        <f t="shared" si="4"/>
        <v>11.088382805858277</v>
      </c>
      <c r="L25" s="20">
        <f t="shared" si="5"/>
        <v>2.3014508370947684E-4</v>
      </c>
      <c r="N25" s="2">
        <v>0.55475229000000004</v>
      </c>
      <c r="O25">
        <v>247.31237300000001</v>
      </c>
      <c r="P25">
        <f t="shared" si="6"/>
        <v>248.91862130768817</v>
      </c>
      <c r="Q25">
        <f t="shared" si="7"/>
        <v>2.5800336259510841</v>
      </c>
      <c r="R25" s="20">
        <f t="shared" si="8"/>
        <v>4.2182632275523561E-5</v>
      </c>
      <c r="T25" s="2">
        <v>0.58037687000000004</v>
      </c>
      <c r="U25">
        <v>282.11167799999998</v>
      </c>
      <c r="V25">
        <f t="shared" si="9"/>
        <v>282.47905146057087</v>
      </c>
      <c r="W25">
        <f t="shared" si="10"/>
        <v>0.13496325953183033</v>
      </c>
      <c r="X25" s="20">
        <f t="shared" si="11"/>
        <v>1.6957953115244328E-6</v>
      </c>
      <c r="Z25" t="s">
        <v>130</v>
      </c>
      <c r="AC25">
        <f>SQRT(SUM(F3:F125,L3:L137,R3:R156,X3:X99)/COUNT(F3:F125,L3:L137,R3:R156,X3:X99))</f>
        <v>9.6949905428652915E-3</v>
      </c>
    </row>
    <row r="26" spans="2:46" x14ac:dyDescent="0.25">
      <c r="B26" s="2">
        <v>0.61765751000000002</v>
      </c>
      <c r="C26">
        <v>202.797674</v>
      </c>
      <c r="D26">
        <f t="shared" si="0"/>
        <v>204.19326108345027</v>
      </c>
      <c r="E26">
        <f t="shared" si="1"/>
        <v>1.9476633074932201</v>
      </c>
      <c r="F26" s="20">
        <f t="shared" si="2"/>
        <v>4.7357410100555776E-5</v>
      </c>
      <c r="H26" s="2">
        <v>0.59443309</v>
      </c>
      <c r="I26">
        <v>219.52643</v>
      </c>
      <c r="J26">
        <f t="shared" si="3"/>
        <v>222.83062946074841</v>
      </c>
      <c r="K26">
        <f t="shared" si="4"/>
        <v>10.917734076410063</v>
      </c>
      <c r="L26" s="20">
        <f t="shared" si="5"/>
        <v>2.2654729566556577E-4</v>
      </c>
      <c r="N26" s="2">
        <v>0.55655164999999995</v>
      </c>
      <c r="O26">
        <v>247.29091099999999</v>
      </c>
      <c r="P26">
        <f t="shared" si="6"/>
        <v>248.91885498649927</v>
      </c>
      <c r="Q26">
        <f t="shared" si="7"/>
        <v>2.6502016231791528</v>
      </c>
      <c r="R26" s="20">
        <f t="shared" si="8"/>
        <v>4.333737546705348E-5</v>
      </c>
      <c r="T26" s="2">
        <v>0.58386309999999997</v>
      </c>
      <c r="U26">
        <v>282.20954399999999</v>
      </c>
      <c r="V26">
        <f t="shared" si="9"/>
        <v>282.4812741962154</v>
      </c>
      <c r="W26">
        <f t="shared" si="10"/>
        <v>7.3837299535260359E-2</v>
      </c>
      <c r="X26" s="20">
        <f t="shared" si="11"/>
        <v>9.2711244489064331E-7</v>
      </c>
    </row>
    <row r="27" spans="2:46" x14ac:dyDescent="0.25">
      <c r="B27" s="2">
        <v>0.62126360000000003</v>
      </c>
      <c r="C27">
        <v>202.84438599999999</v>
      </c>
      <c r="D27">
        <f t="shared" si="0"/>
        <v>204.19482092432651</v>
      </c>
      <c r="E27">
        <f t="shared" si="1"/>
        <v>1.8236744848407764</v>
      </c>
      <c r="F27" s="20">
        <f t="shared" si="2"/>
        <v>4.4322202834021999E-5</v>
      </c>
      <c r="H27" s="2">
        <v>0.59640921000000002</v>
      </c>
      <c r="I27">
        <v>219.461139</v>
      </c>
      <c r="J27">
        <f t="shared" si="3"/>
        <v>222.83140369730631</v>
      </c>
      <c r="K27">
        <f t="shared" si="4"/>
        <v>11.3586841299092</v>
      </c>
      <c r="L27" s="20">
        <f t="shared" si="5"/>
        <v>2.3583744699635237E-4</v>
      </c>
      <c r="N27" s="2">
        <v>0.56108574</v>
      </c>
      <c r="O27">
        <v>247.31639000000001</v>
      </c>
      <c r="P27">
        <f t="shared" si="6"/>
        <v>248.9195352294314</v>
      </c>
      <c r="Q27">
        <f t="shared" si="7"/>
        <v>2.5700746266486267</v>
      </c>
      <c r="R27" s="20">
        <f t="shared" si="8"/>
        <v>4.2018441188609561E-5</v>
      </c>
      <c r="T27" s="2">
        <v>0.58689458000000005</v>
      </c>
      <c r="U27">
        <v>282.389185</v>
      </c>
      <c r="V27">
        <f t="shared" si="9"/>
        <v>282.48348243511424</v>
      </c>
      <c r="W27">
        <f t="shared" si="10"/>
        <v>8.892006269124772E-3</v>
      </c>
      <c r="X27" s="20">
        <f t="shared" si="11"/>
        <v>1.1150738733250769E-7</v>
      </c>
    </row>
    <row r="28" spans="2:46" x14ac:dyDescent="0.25">
      <c r="B28" s="2">
        <v>0.62440437999999998</v>
      </c>
      <c r="C28">
        <v>202.93144000000001</v>
      </c>
      <c r="D28">
        <f t="shared" si="0"/>
        <v>204.19635582314385</v>
      </c>
      <c r="E28">
        <f t="shared" si="1"/>
        <v>1.6000120396396527</v>
      </c>
      <c r="F28" s="20">
        <f t="shared" si="2"/>
        <v>3.8853001633130692E-5</v>
      </c>
      <c r="H28" s="2">
        <v>0.59861830999999999</v>
      </c>
      <c r="I28">
        <v>219.52392800000001</v>
      </c>
      <c r="J28">
        <f t="shared" si="3"/>
        <v>222.83234325257976</v>
      </c>
      <c r="K28">
        <f t="shared" si="4"/>
        <v>10.945611483502326</v>
      </c>
      <c r="L28" s="20">
        <f t="shared" si="5"/>
        <v>2.2713094018872091E-4</v>
      </c>
      <c r="N28" s="2">
        <v>0.56385326000000002</v>
      </c>
      <c r="O28">
        <v>247.31002000000001</v>
      </c>
      <c r="P28">
        <f t="shared" si="6"/>
        <v>248.92002330260391</v>
      </c>
      <c r="Q28">
        <f t="shared" si="7"/>
        <v>2.5921106343954654</v>
      </c>
      <c r="R28" s="20">
        <f t="shared" si="8"/>
        <v>4.2380893512601599E-5</v>
      </c>
      <c r="T28" s="2">
        <v>0.59200929000000002</v>
      </c>
      <c r="U28">
        <v>282.633849</v>
      </c>
      <c r="V28">
        <f t="shared" si="9"/>
        <v>282.48787953037464</v>
      </c>
      <c r="W28">
        <f t="shared" si="10"/>
        <v>2.1307086062707845E-2</v>
      </c>
      <c r="X28" s="20">
        <f t="shared" si="11"/>
        <v>2.6673236410725529E-7</v>
      </c>
    </row>
    <row r="29" spans="2:46" x14ac:dyDescent="0.25">
      <c r="B29" s="2">
        <v>0.62717168999999995</v>
      </c>
      <c r="C29">
        <v>203.02698699999999</v>
      </c>
      <c r="D29">
        <f t="shared" si="0"/>
        <v>204.19785924329915</v>
      </c>
      <c r="E29">
        <f t="shared" si="1"/>
        <v>1.3709418101284023</v>
      </c>
      <c r="F29" s="20">
        <f t="shared" si="2"/>
        <v>3.3259175771383181E-5</v>
      </c>
      <c r="H29" s="2">
        <v>0.60215121999999999</v>
      </c>
      <c r="I29">
        <v>219.69682299999999</v>
      </c>
      <c r="J29">
        <f t="shared" si="3"/>
        <v>222.83402398120566</v>
      </c>
      <c r="K29">
        <f t="shared" si="4"/>
        <v>9.8420299964777946</v>
      </c>
      <c r="L29" s="20">
        <f t="shared" si="5"/>
        <v>2.0390934562614221E-4</v>
      </c>
      <c r="N29" s="2">
        <v>0.56685569000000002</v>
      </c>
      <c r="O29">
        <v>247.41353000000001</v>
      </c>
      <c r="P29">
        <f t="shared" si="6"/>
        <v>248.92062454428887</v>
      </c>
      <c r="Q29">
        <f t="shared" si="7"/>
        <v>2.2713339654252511</v>
      </c>
      <c r="R29" s="20">
        <f t="shared" si="8"/>
        <v>3.710514251878416E-5</v>
      </c>
      <c r="T29" s="2">
        <v>0.59549598999999998</v>
      </c>
      <c r="U29">
        <v>282.82958000000002</v>
      </c>
      <c r="V29">
        <f t="shared" si="9"/>
        <v>282.4914342353058</v>
      </c>
      <c r="W29">
        <f t="shared" si="10"/>
        <v>0.1143425581806375</v>
      </c>
      <c r="X29" s="20">
        <f t="shared" si="11"/>
        <v>1.4294147105106834E-6</v>
      </c>
    </row>
    <row r="30" spans="2:46" x14ac:dyDescent="0.25">
      <c r="B30" s="2">
        <v>0.63235578000000003</v>
      </c>
      <c r="C30">
        <v>203.084316</v>
      </c>
      <c r="D30">
        <f t="shared" si="0"/>
        <v>204.20110563740562</v>
      </c>
      <c r="E30">
        <f t="shared" si="1"/>
        <v>1.2472190942165695</v>
      </c>
      <c r="F30" s="20">
        <f t="shared" si="2"/>
        <v>3.0240570629369276E-5</v>
      </c>
      <c r="H30" s="2">
        <v>0.60389883</v>
      </c>
      <c r="I30">
        <v>219.77687599999999</v>
      </c>
      <c r="J30">
        <f t="shared" si="3"/>
        <v>222.83494389595316</v>
      </c>
      <c r="K30">
        <f t="shared" si="4"/>
        <v>9.3517792562594622</v>
      </c>
      <c r="L30" s="20">
        <f t="shared" si="5"/>
        <v>1.9361110128393033E-4</v>
      </c>
      <c r="N30" s="2">
        <v>0.57083161999999998</v>
      </c>
      <c r="O30">
        <v>247.380088</v>
      </c>
      <c r="P30">
        <f t="shared" si="6"/>
        <v>248.92155162317476</v>
      </c>
      <c r="Q30">
        <f t="shared" si="7"/>
        <v>2.3761101015710695</v>
      </c>
      <c r="R30" s="20">
        <f t="shared" si="8"/>
        <v>3.8827290162174418E-5</v>
      </c>
      <c r="T30" s="2">
        <v>0.59862364999999995</v>
      </c>
      <c r="U30">
        <v>282.96414499999997</v>
      </c>
      <c r="V30">
        <f t="shared" si="9"/>
        <v>282.49506536745264</v>
      </c>
      <c r="W30">
        <f t="shared" si="10"/>
        <v>0.22003570167074218</v>
      </c>
      <c r="X30" s="20">
        <f t="shared" si="11"/>
        <v>2.7480860992744011E-6</v>
      </c>
    </row>
    <row r="31" spans="2:46" x14ac:dyDescent="0.25">
      <c r="B31" s="2">
        <v>0.63482011000000005</v>
      </c>
      <c r="C31">
        <v>203.160754</v>
      </c>
      <c r="D31">
        <f t="shared" si="0"/>
        <v>204.20286882573183</v>
      </c>
      <c r="E31">
        <f t="shared" si="1"/>
        <v>1.086003310010081</v>
      </c>
      <c r="F31" s="20">
        <f t="shared" si="2"/>
        <v>2.631185801827128E-5</v>
      </c>
      <c r="H31" s="2">
        <v>0.60545680999999996</v>
      </c>
      <c r="I31">
        <v>219.73663400000001</v>
      </c>
      <c r="J31">
        <f t="shared" si="3"/>
        <v>222.83581748597044</v>
      </c>
      <c r="K31">
        <f t="shared" si="4"/>
        <v>9.604938279711817</v>
      </c>
      <c r="L31" s="20">
        <f t="shared" si="5"/>
        <v>1.9892512670457578E-4</v>
      </c>
      <c r="N31" s="2">
        <v>0.57263107999999996</v>
      </c>
      <c r="O31">
        <v>247.31237300000001</v>
      </c>
      <c r="P31">
        <f t="shared" si="6"/>
        <v>248.92202622259248</v>
      </c>
      <c r="Q31">
        <f t="shared" si="7"/>
        <v>2.5909834970023251</v>
      </c>
      <c r="R31" s="20">
        <f t="shared" si="8"/>
        <v>4.2361658773230007E-5</v>
      </c>
      <c r="T31" s="2">
        <v>0.60132819000000004</v>
      </c>
      <c r="U31">
        <v>283.07424400000002</v>
      </c>
      <c r="V31">
        <f t="shared" si="9"/>
        <v>282.49858221773343</v>
      </c>
      <c r="W31">
        <f t="shared" si="10"/>
        <v>0.3313864875623504</v>
      </c>
      <c r="X31" s="20">
        <f t="shared" si="11"/>
        <v>4.1355576912066453E-6</v>
      </c>
    </row>
    <row r="32" spans="2:46" x14ac:dyDescent="0.25">
      <c r="B32" s="2">
        <v>0.63724031999999997</v>
      </c>
      <c r="C32">
        <v>203.28815</v>
      </c>
      <c r="D32">
        <f t="shared" si="0"/>
        <v>204.20475397068151</v>
      </c>
      <c r="E32">
        <f t="shared" si="1"/>
        <v>0.84016283906910494</v>
      </c>
      <c r="F32" s="20">
        <f t="shared" si="2"/>
        <v>2.0330091872356558E-5</v>
      </c>
      <c r="H32" s="2">
        <v>0.60857128000000005</v>
      </c>
      <c r="I32">
        <v>219.77326099999999</v>
      </c>
      <c r="J32">
        <f t="shared" si="3"/>
        <v>222.83772674221592</v>
      </c>
      <c r="K32">
        <f t="shared" si="4"/>
        <v>9.3909502852150304</v>
      </c>
      <c r="L32" s="20">
        <f t="shared" si="5"/>
        <v>1.9442846024754989E-4</v>
      </c>
      <c r="N32" s="2">
        <v>0.57453195999999995</v>
      </c>
      <c r="O32">
        <v>247.45440300000001</v>
      </c>
      <c r="P32">
        <f t="shared" si="6"/>
        <v>248.9225687010161</v>
      </c>
      <c r="Q32">
        <f t="shared" si="7"/>
        <v>2.1555105256400684</v>
      </c>
      <c r="R32" s="20">
        <f t="shared" si="8"/>
        <v>3.5201387056633818E-5</v>
      </c>
      <c r="T32" s="2">
        <v>0.60526915000000003</v>
      </c>
      <c r="U32">
        <v>283.086477</v>
      </c>
      <c r="V32">
        <f t="shared" si="9"/>
        <v>282.50440944725517</v>
      </c>
      <c r="W32">
        <f t="shared" si="10"/>
        <v>0.3388026359583573</v>
      </c>
      <c r="X32" s="20">
        <f t="shared" si="11"/>
        <v>4.2277425530503356E-6</v>
      </c>
    </row>
    <row r="33" spans="2:24" x14ac:dyDescent="0.25">
      <c r="B33" s="2">
        <v>0.64154268000000003</v>
      </c>
      <c r="C33">
        <v>203.498355</v>
      </c>
      <c r="D33">
        <f t="shared" si="0"/>
        <v>204.20851933373191</v>
      </c>
      <c r="E33">
        <f t="shared" si="1"/>
        <v>0.50433338090488811</v>
      </c>
      <c r="F33" s="20">
        <f t="shared" si="2"/>
        <v>1.2178559112338421E-5</v>
      </c>
      <c r="H33" s="2">
        <v>0.61086852000000003</v>
      </c>
      <c r="I33">
        <v>219.77687599999999</v>
      </c>
      <c r="J33">
        <f t="shared" si="3"/>
        <v>222.83928587281909</v>
      </c>
      <c r="K33">
        <f t="shared" si="4"/>
        <v>9.378354229139914</v>
      </c>
      <c r="L33" s="20">
        <f t="shared" si="5"/>
        <v>1.9416128640111337E-4</v>
      </c>
      <c r="N33" s="2">
        <v>0.58006687999999995</v>
      </c>
      <c r="O33">
        <v>247.501115</v>
      </c>
      <c r="P33">
        <f t="shared" si="6"/>
        <v>248.92441975214666</v>
      </c>
      <c r="Q33">
        <f t="shared" si="7"/>
        <v>2.0257964174832739</v>
      </c>
      <c r="R33" s="20">
        <f t="shared" si="8"/>
        <v>3.3070554677706672E-5</v>
      </c>
      <c r="T33" s="2">
        <v>0.60839721000000002</v>
      </c>
      <c r="U33">
        <v>283.302818</v>
      </c>
      <c r="V33">
        <f t="shared" si="9"/>
        <v>282.50969974209238</v>
      </c>
      <c r="W33">
        <f t="shared" si="10"/>
        <v>0.62903657102642141</v>
      </c>
      <c r="X33" s="20">
        <f t="shared" si="11"/>
        <v>7.8374377853148132E-6</v>
      </c>
    </row>
    <row r="34" spans="2:24" x14ac:dyDescent="0.25">
      <c r="B34" s="2">
        <v>0.64431015000000003</v>
      </c>
      <c r="C34">
        <v>203.51821000000001</v>
      </c>
      <c r="D34">
        <f t="shared" si="0"/>
        <v>204.2112509514013</v>
      </c>
      <c r="E34">
        <f t="shared" si="1"/>
        <v>0.48030576031920036</v>
      </c>
      <c r="F34" s="20">
        <f t="shared" si="2"/>
        <v>1.1596081170817264E-5</v>
      </c>
      <c r="H34" s="2">
        <v>0.61332030000000004</v>
      </c>
      <c r="I34">
        <v>219.838233</v>
      </c>
      <c r="J34">
        <f t="shared" si="3"/>
        <v>222.84110447317755</v>
      </c>
      <c r="K34">
        <f t="shared" si="4"/>
        <v>9.0172370844235061</v>
      </c>
      <c r="L34" s="20">
        <f t="shared" si="5"/>
        <v>1.8658083792833169E-4</v>
      </c>
      <c r="N34" s="2">
        <v>0.58263076999999996</v>
      </c>
      <c r="O34">
        <v>247.46450300000001</v>
      </c>
      <c r="P34">
        <f t="shared" si="6"/>
        <v>248.92543283621296</v>
      </c>
      <c r="Q34">
        <f t="shared" si="7"/>
        <v>2.1343159863372114</v>
      </c>
      <c r="R34" s="20">
        <f t="shared" si="8"/>
        <v>3.4852416443285181E-5</v>
      </c>
      <c r="T34" s="2">
        <v>0.61152470999999997</v>
      </c>
      <c r="U34">
        <v>283.40454099999999</v>
      </c>
      <c r="V34">
        <f t="shared" si="9"/>
        <v>282.51565093481565</v>
      </c>
      <c r="W34">
        <f t="shared" si="10"/>
        <v>0.79012554798342272</v>
      </c>
      <c r="X34" s="20">
        <f t="shared" si="11"/>
        <v>9.8374490294603301E-6</v>
      </c>
    </row>
    <row r="35" spans="2:24" x14ac:dyDescent="0.25">
      <c r="B35" s="2">
        <v>0.64700948000000003</v>
      </c>
      <c r="C35">
        <v>203.65600800000001</v>
      </c>
      <c r="D35">
        <f t="shared" si="0"/>
        <v>204.21417369931203</v>
      </c>
      <c r="E35">
        <f t="shared" si="1"/>
        <v>0.31154894788846899</v>
      </c>
      <c r="F35" s="20">
        <f t="shared" si="2"/>
        <v>7.5115893191241057E-6</v>
      </c>
      <c r="H35" s="2">
        <v>0.61668973999999999</v>
      </c>
      <c r="I35">
        <v>220.01531399999999</v>
      </c>
      <c r="J35">
        <f t="shared" si="3"/>
        <v>222.84388938042306</v>
      </c>
      <c r="K35">
        <f t="shared" si="4"/>
        <v>8.0008386827355444</v>
      </c>
      <c r="L35" s="20">
        <f t="shared" si="5"/>
        <v>1.6528357307464306E-4</v>
      </c>
      <c r="N35" s="2">
        <v>0.58495533</v>
      </c>
      <c r="O35">
        <v>247.634882</v>
      </c>
      <c r="P35">
        <f t="shared" si="6"/>
        <v>248.92644837001851</v>
      </c>
      <c r="Q35">
        <f t="shared" si="7"/>
        <v>1.6681436881627667</v>
      </c>
      <c r="R35" s="20">
        <f t="shared" si="8"/>
        <v>2.720256252909752E-5</v>
      </c>
      <c r="T35" s="2">
        <v>0.61934454000000005</v>
      </c>
      <c r="U35">
        <v>283.88163600000001</v>
      </c>
      <c r="V35">
        <f t="shared" si="9"/>
        <v>282.53393827010666</v>
      </c>
      <c r="W35">
        <f t="shared" si="10"/>
        <v>1.8162891711597018</v>
      </c>
      <c r="X35" s="20">
        <f t="shared" si="11"/>
        <v>2.2537741578057359E-5</v>
      </c>
    </row>
    <row r="36" spans="2:24" x14ac:dyDescent="0.25">
      <c r="B36" s="2">
        <v>0.65328965000000006</v>
      </c>
      <c r="C36">
        <v>203.89328399999999</v>
      </c>
      <c r="D36">
        <f t="shared" si="0"/>
        <v>204.22208948058352</v>
      </c>
      <c r="E36">
        <f t="shared" si="1"/>
        <v>0.10811304406176342</v>
      </c>
      <c r="F36" s="20">
        <f t="shared" si="2"/>
        <v>2.6005921895962634E-6</v>
      </c>
      <c r="H36" s="2">
        <v>0.61915416999999995</v>
      </c>
      <c r="I36">
        <v>220.04079400000001</v>
      </c>
      <c r="J36">
        <f t="shared" si="3"/>
        <v>222.84615613019653</v>
      </c>
      <c r="K36">
        <f t="shared" si="4"/>
        <v>7.8700566815408006</v>
      </c>
      <c r="L36" s="20">
        <f t="shared" si="5"/>
        <v>1.625441910504492E-4</v>
      </c>
      <c r="N36" s="2">
        <v>0.58953343000000002</v>
      </c>
      <c r="O36">
        <v>247.66036099999999</v>
      </c>
      <c r="P36">
        <f t="shared" si="6"/>
        <v>248.92875219161806</v>
      </c>
      <c r="Q36">
        <f t="shared" si="7"/>
        <v>1.6088162149742944</v>
      </c>
      <c r="R36" s="20">
        <f t="shared" si="8"/>
        <v>2.6229706529306054E-5</v>
      </c>
      <c r="T36" s="2">
        <v>0.62247202999999995</v>
      </c>
      <c r="U36">
        <v>283.97950100000003</v>
      </c>
      <c r="V36">
        <f t="shared" si="9"/>
        <v>282.5428485218406</v>
      </c>
      <c r="W36">
        <f t="shared" si="10"/>
        <v>2.0639703430016336</v>
      </c>
      <c r="X36" s="20">
        <f t="shared" si="11"/>
        <v>2.5593487505931833E-5</v>
      </c>
    </row>
    <row r="37" spans="2:24" x14ac:dyDescent="0.25">
      <c r="B37" s="2">
        <v>0.65636011000000005</v>
      </c>
      <c r="C37">
        <v>203.93150299999999</v>
      </c>
      <c r="D37">
        <f t="shared" si="0"/>
        <v>204.22660218340928</v>
      </c>
      <c r="E37">
        <f t="shared" si="1"/>
        <v>8.7083528048830808E-2</v>
      </c>
      <c r="F37" s="20">
        <f t="shared" si="2"/>
        <v>2.0939551499389602E-6</v>
      </c>
      <c r="H37" s="2">
        <v>0.62161865999999999</v>
      </c>
      <c r="I37">
        <v>220.034424</v>
      </c>
      <c r="J37">
        <f t="shared" si="3"/>
        <v>222.84863595298367</v>
      </c>
      <c r="K37">
        <f t="shared" si="4"/>
        <v>7.9197889163161568</v>
      </c>
      <c r="L37" s="20">
        <f t="shared" si="5"/>
        <v>1.6358080652830674E-4</v>
      </c>
      <c r="N37" s="2">
        <v>0.59172137000000002</v>
      </c>
      <c r="O37">
        <v>247.61663300000001</v>
      </c>
      <c r="P37">
        <f t="shared" si="6"/>
        <v>248.93001239441554</v>
      </c>
      <c r="Q37">
        <f t="shared" si="7"/>
        <v>1.7249654336753155</v>
      </c>
      <c r="R37" s="20">
        <f t="shared" si="8"/>
        <v>2.8133305930330378E-5</v>
      </c>
      <c r="T37" s="2">
        <v>0.62559940000000003</v>
      </c>
      <c r="U37">
        <v>284.05290000000002</v>
      </c>
      <c r="V37">
        <f t="shared" si="9"/>
        <v>282.55282260955892</v>
      </c>
      <c r="W37">
        <f t="shared" si="10"/>
        <v>2.2502321773125988</v>
      </c>
      <c r="X37" s="20">
        <f t="shared" si="11"/>
        <v>2.7888738850853923E-5</v>
      </c>
    </row>
    <row r="38" spans="2:24" x14ac:dyDescent="0.25">
      <c r="B38" s="2">
        <v>0.65903577999999996</v>
      </c>
      <c r="C38">
        <v>203.95348200000001</v>
      </c>
      <c r="D38">
        <f t="shared" si="0"/>
        <v>204.23092289724721</v>
      </c>
      <c r="E38">
        <f t="shared" si="1"/>
        <v>7.6973451465333118E-2</v>
      </c>
      <c r="F38" s="20">
        <f t="shared" si="2"/>
        <v>1.8504557837842192E-6</v>
      </c>
      <c r="H38" s="2">
        <v>0.62559821999999998</v>
      </c>
      <c r="I38">
        <v>220.072643</v>
      </c>
      <c r="J38">
        <f t="shared" si="3"/>
        <v>222.85313679826885</v>
      </c>
      <c r="K38">
        <f t="shared" si="4"/>
        <v>7.7311457622115363</v>
      </c>
      <c r="L38" s="20">
        <f t="shared" si="5"/>
        <v>1.596289816421203E-4</v>
      </c>
      <c r="N38" s="2">
        <v>0.59442196999999997</v>
      </c>
      <c r="O38">
        <v>247.749538</v>
      </c>
      <c r="P38">
        <f t="shared" si="6"/>
        <v>248.93172710947456</v>
      </c>
      <c r="Q38">
        <f t="shared" si="7"/>
        <v>1.3975710905602621</v>
      </c>
      <c r="R38" s="20">
        <f t="shared" si="8"/>
        <v>2.2769222545327268E-5</v>
      </c>
      <c r="T38" s="2">
        <v>0.62905310000000003</v>
      </c>
      <c r="U38">
        <v>284.069211</v>
      </c>
      <c r="V38">
        <f t="shared" si="9"/>
        <v>282.5652129505587</v>
      </c>
      <c r="W38">
        <f t="shared" si="10"/>
        <v>2.2620101327232138</v>
      </c>
      <c r="X38" s="20">
        <f t="shared" si="11"/>
        <v>2.8031492123217736E-5</v>
      </c>
    </row>
    <row r="39" spans="2:24" x14ac:dyDescent="0.25">
      <c r="B39" s="2">
        <v>0.66278002000000003</v>
      </c>
      <c r="C39">
        <v>204.08437900000001</v>
      </c>
      <c r="D39">
        <f t="shared" si="0"/>
        <v>204.2376369140884</v>
      </c>
      <c r="E39">
        <f t="shared" si="1"/>
        <v>2.3487988230722921E-2</v>
      </c>
      <c r="F39" s="20">
        <f t="shared" si="2"/>
        <v>5.6393141955452066E-7</v>
      </c>
      <c r="H39" s="2">
        <v>0.62836566999999999</v>
      </c>
      <c r="I39">
        <v>220.09886800000001</v>
      </c>
      <c r="J39">
        <f t="shared" si="3"/>
        <v>222.85666677786003</v>
      </c>
      <c r="K39">
        <f t="shared" si="4"/>
        <v>7.6054540991662059</v>
      </c>
      <c r="L39" s="20">
        <f t="shared" si="5"/>
        <v>1.569963413690714E-4</v>
      </c>
      <c r="N39" s="2">
        <v>0.59930280000000002</v>
      </c>
      <c r="O39">
        <v>247.92152400000001</v>
      </c>
      <c r="P39">
        <f t="shared" si="6"/>
        <v>248.9353287215132</v>
      </c>
      <c r="Q39">
        <f t="shared" si="7"/>
        <v>1.0278000133624494</v>
      </c>
      <c r="R39" s="20">
        <f t="shared" si="8"/>
        <v>1.6721689435273758E-5</v>
      </c>
      <c r="T39" s="2">
        <v>0.63495047999999998</v>
      </c>
      <c r="U39">
        <v>284.50552900000002</v>
      </c>
      <c r="V39">
        <f t="shared" si="9"/>
        <v>282.59019465558947</v>
      </c>
      <c r="W39">
        <f t="shared" si="10"/>
        <v>3.6685056508786031</v>
      </c>
      <c r="X39" s="20">
        <f t="shared" si="11"/>
        <v>4.5321864793612055E-5</v>
      </c>
    </row>
    <row r="40" spans="2:24" x14ac:dyDescent="0.25">
      <c r="B40" s="2">
        <v>0.66423350999999997</v>
      </c>
      <c r="C40">
        <v>204.107505</v>
      </c>
      <c r="D40">
        <f t="shared" si="0"/>
        <v>204.2404702159707</v>
      </c>
      <c r="E40">
        <f t="shared" si="1"/>
        <v>1.7679748658134774E-2</v>
      </c>
      <c r="F40" s="20">
        <f t="shared" si="2"/>
        <v>4.2438315653626922E-7</v>
      </c>
      <c r="H40" s="2">
        <v>0.63078608000000003</v>
      </c>
      <c r="I40">
        <v>220.127532</v>
      </c>
      <c r="J40">
        <f t="shared" si="3"/>
        <v>222.86005120440367</v>
      </c>
      <c r="K40">
        <f t="shared" si="4"/>
        <v>7.4666612024348797</v>
      </c>
      <c r="L40" s="20">
        <f t="shared" si="5"/>
        <v>1.5409115728730682E-4</v>
      </c>
      <c r="N40" s="2">
        <v>0.60297942999999998</v>
      </c>
      <c r="O40">
        <v>247.908784</v>
      </c>
      <c r="P40">
        <f t="shared" si="6"/>
        <v>248.93853063593804</v>
      </c>
      <c r="Q40">
        <f t="shared" si="7"/>
        <v>1.060378134225709</v>
      </c>
      <c r="R40" s="20">
        <f t="shared" si="8"/>
        <v>1.7253489084020464E-5</v>
      </c>
      <c r="T40" s="2">
        <v>0.63807773999999995</v>
      </c>
      <c r="U40">
        <v>284.554462</v>
      </c>
      <c r="V40">
        <f t="shared" si="9"/>
        <v>282.60567902208572</v>
      </c>
      <c r="W40">
        <f t="shared" si="10"/>
        <v>3.797755095008438</v>
      </c>
      <c r="X40" s="20">
        <f t="shared" si="11"/>
        <v>4.690251759161725E-5</v>
      </c>
    </row>
    <row r="41" spans="2:24" x14ac:dyDescent="0.25">
      <c r="B41" s="2">
        <v>0.66648021000000002</v>
      </c>
      <c r="C41">
        <v>204.230177</v>
      </c>
      <c r="D41">
        <f t="shared" si="0"/>
        <v>204.24511854632206</v>
      </c>
      <c r="E41">
        <f t="shared" si="1"/>
        <v>2.2324980649436808E-4</v>
      </c>
      <c r="F41" s="20">
        <f t="shared" si="2"/>
        <v>5.3524332959167674E-9</v>
      </c>
      <c r="H41" s="2">
        <v>0.63567063999999995</v>
      </c>
      <c r="I41">
        <v>220.321066</v>
      </c>
      <c r="J41">
        <f t="shared" si="3"/>
        <v>222.8678228639406</v>
      </c>
      <c r="K41">
        <f t="shared" si="4"/>
        <v>6.4859705240285654</v>
      </c>
      <c r="L41" s="20">
        <f t="shared" si="5"/>
        <v>1.3361737092110502E-4</v>
      </c>
      <c r="N41" s="2">
        <v>0.60667959000000005</v>
      </c>
      <c r="O41">
        <v>248.069445</v>
      </c>
      <c r="P41">
        <f t="shared" si="6"/>
        <v>248.94224280293903</v>
      </c>
      <c r="Q41">
        <f t="shared" si="7"/>
        <v>0.7617760048152028</v>
      </c>
      <c r="R41" s="20">
        <f t="shared" si="8"/>
        <v>1.2378862491291139E-5</v>
      </c>
      <c r="T41" s="2">
        <v>0.64084695000000003</v>
      </c>
      <c r="U41">
        <v>284.75019300000002</v>
      </c>
      <c r="V41">
        <f t="shared" si="9"/>
        <v>282.62085581673915</v>
      </c>
      <c r="W41">
        <f t="shared" si="10"/>
        <v>4.5340768400173479</v>
      </c>
      <c r="X41" s="20">
        <f t="shared" si="11"/>
        <v>5.5919183532736586E-5</v>
      </c>
    </row>
    <row r="42" spans="2:24" x14ac:dyDescent="0.25">
      <c r="B42" s="2">
        <v>0.67117716000000005</v>
      </c>
      <c r="C42">
        <v>204.555746</v>
      </c>
      <c r="D42">
        <f t="shared" si="0"/>
        <v>204.25598272947937</v>
      </c>
      <c r="E42">
        <f t="shared" si="1"/>
        <v>8.9858018353223545E-2</v>
      </c>
      <c r="F42" s="20">
        <f t="shared" si="2"/>
        <v>2.1475014712072217E-6</v>
      </c>
      <c r="H42" s="2">
        <v>0.63753395999999996</v>
      </c>
      <c r="I42">
        <v>220.38539599999999</v>
      </c>
      <c r="J42">
        <f t="shared" si="3"/>
        <v>222.87115344179387</v>
      </c>
      <c r="K42">
        <f t="shared" si="4"/>
        <v>6.1789900594336507</v>
      </c>
      <c r="L42" s="20">
        <f t="shared" si="5"/>
        <v>1.2721896908253404E-4</v>
      </c>
      <c r="N42" s="2">
        <v>0.61049171000000002</v>
      </c>
      <c r="O42">
        <v>248.20816600000001</v>
      </c>
      <c r="P42">
        <f t="shared" si="6"/>
        <v>248.94665255360545</v>
      </c>
      <c r="Q42">
        <f t="shared" si="7"/>
        <v>0.54536238985604124</v>
      </c>
      <c r="R42" s="20">
        <f t="shared" si="8"/>
        <v>8.852237411781016E-6</v>
      </c>
      <c r="T42" s="2">
        <v>0.64355101000000003</v>
      </c>
      <c r="U42">
        <v>284.762426</v>
      </c>
      <c r="V42">
        <f t="shared" si="9"/>
        <v>282.63712911464836</v>
      </c>
      <c r="W42">
        <f t="shared" si="10"/>
        <v>4.5168868508854034</v>
      </c>
      <c r="X42" s="20">
        <f t="shared" si="11"/>
        <v>5.5702391723861203E-5</v>
      </c>
    </row>
    <row r="43" spans="2:24" x14ac:dyDescent="0.25">
      <c r="B43" s="2">
        <v>0.67333851</v>
      </c>
      <c r="C43">
        <v>204.60108099999999</v>
      </c>
      <c r="D43">
        <f t="shared" si="0"/>
        <v>204.26155167745912</v>
      </c>
      <c r="E43">
        <f t="shared" si="1"/>
        <v>0.11528016086506167</v>
      </c>
      <c r="F43" s="20">
        <f t="shared" si="2"/>
        <v>2.7538401399740513E-6</v>
      </c>
      <c r="H43" s="2">
        <v>0.63923138000000002</v>
      </c>
      <c r="I43">
        <v>220.41104000000001</v>
      </c>
      <c r="J43">
        <f t="shared" si="3"/>
        <v>222.87437971543221</v>
      </c>
      <c r="K43">
        <f t="shared" si="4"/>
        <v>6.0680425536255838</v>
      </c>
      <c r="L43" s="20">
        <f t="shared" si="5"/>
        <v>1.2490560583143441E-4</v>
      </c>
      <c r="N43" s="2">
        <v>0.61293226000000001</v>
      </c>
      <c r="O43">
        <v>248.22515200000001</v>
      </c>
      <c r="P43">
        <f t="shared" si="6"/>
        <v>248.94982525066067</v>
      </c>
      <c r="Q43">
        <f t="shared" si="7"/>
        <v>0.52515132022308442</v>
      </c>
      <c r="R43" s="20">
        <f t="shared" si="8"/>
        <v>8.5230079005321246E-6</v>
      </c>
      <c r="T43" s="2">
        <v>0.65055689999999999</v>
      </c>
      <c r="U43">
        <v>285.22728799999999</v>
      </c>
      <c r="V43">
        <f t="shared" si="9"/>
        <v>282.68690905617973</v>
      </c>
      <c r="W43">
        <f t="shared" si="10"/>
        <v>6.4535251782053296</v>
      </c>
      <c r="X43" s="20">
        <f t="shared" si="11"/>
        <v>7.9325873602006982E-5</v>
      </c>
    </row>
    <row r="44" spans="2:24" x14ac:dyDescent="0.25">
      <c r="B44" s="2">
        <v>0.67545553999999997</v>
      </c>
      <c r="C44">
        <v>204.80660800000001</v>
      </c>
      <c r="D44">
        <f t="shared" si="0"/>
        <v>204.26738616328504</v>
      </c>
      <c r="E44">
        <f t="shared" si="1"/>
        <v>0.2907601891902683</v>
      </c>
      <c r="F44" s="20">
        <f t="shared" si="2"/>
        <v>6.9318157906502758E-6</v>
      </c>
      <c r="H44" s="2">
        <v>0.64290411999999997</v>
      </c>
      <c r="I44">
        <v>220.45483200000001</v>
      </c>
      <c r="J44">
        <f t="shared" si="3"/>
        <v>222.8820376118201</v>
      </c>
      <c r="K44">
        <f t="shared" si="4"/>
        <v>5.891327082050914</v>
      </c>
      <c r="L44" s="20">
        <f t="shared" si="5"/>
        <v>1.2121989139151578E-4</v>
      </c>
      <c r="N44" s="2">
        <v>0.61507727999999995</v>
      </c>
      <c r="O44">
        <v>248.26549399999999</v>
      </c>
      <c r="P44">
        <f t="shared" si="6"/>
        <v>248.95286157384561</v>
      </c>
      <c r="Q44">
        <f t="shared" si="7"/>
        <v>0.47247418157441384</v>
      </c>
      <c r="R44" s="20">
        <f t="shared" si="8"/>
        <v>7.6655859518036016E-6</v>
      </c>
      <c r="T44" s="2">
        <v>0.65368444000000003</v>
      </c>
      <c r="U44">
        <v>285.33738699999998</v>
      </c>
      <c r="V44">
        <f t="shared" si="9"/>
        <v>282.71318252156198</v>
      </c>
      <c r="W44">
        <f t="shared" si="10"/>
        <v>6.8864491446540699</v>
      </c>
      <c r="X44" s="20">
        <f t="shared" si="11"/>
        <v>8.4582006784329877E-5</v>
      </c>
    </row>
    <row r="45" spans="2:24" x14ac:dyDescent="0.25">
      <c r="B45" s="2">
        <v>0.68008488</v>
      </c>
      <c r="C45">
        <v>204.98252400000001</v>
      </c>
      <c r="D45">
        <f t="shared" si="0"/>
        <v>204.28157270973097</v>
      </c>
      <c r="E45">
        <f t="shared" si="1"/>
        <v>0.49133271132984041</v>
      </c>
      <c r="F45" s="20">
        <f t="shared" si="2"/>
        <v>1.1693432315812836E-5</v>
      </c>
      <c r="H45" s="2">
        <v>0.64541243999999998</v>
      </c>
      <c r="I45">
        <v>220.53752499999999</v>
      </c>
      <c r="J45">
        <f t="shared" si="3"/>
        <v>222.88784570102615</v>
      </c>
      <c r="K45">
        <f t="shared" si="4"/>
        <v>5.5240073976721158</v>
      </c>
      <c r="L45" s="20">
        <f t="shared" si="5"/>
        <v>1.1357670334535758E-4</v>
      </c>
      <c r="N45" s="2">
        <v>0.61802836000000005</v>
      </c>
      <c r="O45">
        <v>248.27186399999999</v>
      </c>
      <c r="P45">
        <f t="shared" si="6"/>
        <v>248.95745150347145</v>
      </c>
      <c r="Q45">
        <f t="shared" si="7"/>
        <v>0.47003022491621949</v>
      </c>
      <c r="R45" s="20">
        <f t="shared" si="8"/>
        <v>7.6255430287397316E-6</v>
      </c>
      <c r="T45" s="2">
        <v>0.65645313000000005</v>
      </c>
      <c r="U45">
        <v>285.42301900000001</v>
      </c>
      <c r="V45">
        <f t="shared" si="9"/>
        <v>282.73881805701961</v>
      </c>
      <c r="W45">
        <f t="shared" si="10"/>
        <v>7.2049347022968506</v>
      </c>
      <c r="X45" s="20">
        <f t="shared" si="11"/>
        <v>8.8440676969365548E-5</v>
      </c>
    </row>
    <row r="46" spans="2:24" x14ac:dyDescent="0.25">
      <c r="B46" s="2">
        <v>0.68254928999999998</v>
      </c>
      <c r="C46">
        <v>205.015119</v>
      </c>
      <c r="D46">
        <f t="shared" si="0"/>
        <v>204.28999863929289</v>
      </c>
      <c r="E46">
        <f t="shared" si="1"/>
        <v>0.52579953751200792</v>
      </c>
      <c r="F46" s="20">
        <f t="shared" si="2"/>
        <v>1.250974394709808E-5</v>
      </c>
      <c r="H46" s="2">
        <v>0.64779268999999995</v>
      </c>
      <c r="I46">
        <v>220.53127000000001</v>
      </c>
      <c r="J46">
        <f t="shared" si="3"/>
        <v>222.89383129220479</v>
      </c>
      <c r="K46">
        <f t="shared" si="4"/>
        <v>5.5816958594243573</v>
      </c>
      <c r="L46" s="20">
        <f t="shared" si="5"/>
        <v>1.1476932081249227E-4</v>
      </c>
      <c r="N46" s="2">
        <v>0.61990195999999997</v>
      </c>
      <c r="O46">
        <v>248.22515200000001</v>
      </c>
      <c r="P46">
        <f t="shared" si="6"/>
        <v>248.96063373994926</v>
      </c>
      <c r="Q46">
        <f t="shared" si="7"/>
        <v>0.5409333897987767</v>
      </c>
      <c r="R46" s="20">
        <f t="shared" si="8"/>
        <v>8.7791449385638162E-6</v>
      </c>
      <c r="T46" s="2">
        <v>0.65915771999999995</v>
      </c>
      <c r="U46">
        <v>285.54535099999998</v>
      </c>
      <c r="V46">
        <f t="shared" si="9"/>
        <v>282.76621060973309</v>
      </c>
      <c r="W46">
        <f t="shared" si="10"/>
        <v>7.7236213088127963</v>
      </c>
      <c r="X46" s="20">
        <f t="shared" si="11"/>
        <v>9.4726345893690196E-5</v>
      </c>
    </row>
    <row r="47" spans="2:24" x14ac:dyDescent="0.25">
      <c r="B47" s="2">
        <v>0.68524850000000004</v>
      </c>
      <c r="C47">
        <v>205.215023</v>
      </c>
      <c r="D47">
        <f t="shared" si="0"/>
        <v>204.29999233545206</v>
      </c>
      <c r="E47">
        <f t="shared" si="1"/>
        <v>0.83728111706304797</v>
      </c>
      <c r="F47" s="20">
        <f t="shared" si="2"/>
        <v>1.9881676159387769E-5</v>
      </c>
      <c r="H47" s="2">
        <v>0.65158099999999997</v>
      </c>
      <c r="I47">
        <v>220.62681799999999</v>
      </c>
      <c r="J47">
        <f t="shared" si="3"/>
        <v>222.90439907874543</v>
      </c>
      <c r="K47">
        <f t="shared" si="4"/>
        <v>5.1873755702592508</v>
      </c>
      <c r="L47" s="20">
        <f t="shared" si="5"/>
        <v>1.0656904884397756E-4</v>
      </c>
      <c r="N47" s="2">
        <v>0.62231099000000001</v>
      </c>
      <c r="O47">
        <v>248.284604</v>
      </c>
      <c r="P47">
        <f t="shared" si="6"/>
        <v>248.9650570638301</v>
      </c>
      <c r="Q47">
        <f t="shared" si="7"/>
        <v>0.46301637207577057</v>
      </c>
      <c r="R47" s="20">
        <f t="shared" si="8"/>
        <v>7.510982804992818E-6</v>
      </c>
      <c r="T47" s="2">
        <v>0.66609434999999995</v>
      </c>
      <c r="U47">
        <v>286.07137899999998</v>
      </c>
      <c r="V47">
        <f t="shared" si="9"/>
        <v>282.84850616047027</v>
      </c>
      <c r="W47">
        <f t="shared" si="10"/>
        <v>10.38690933977832</v>
      </c>
      <c r="X47" s="20">
        <f t="shared" si="11"/>
        <v>1.2692217974406351E-4</v>
      </c>
    </row>
    <row r="48" spans="2:24" x14ac:dyDescent="0.25">
      <c r="B48" s="2">
        <v>0.68955093999999995</v>
      </c>
      <c r="C48">
        <v>205.38382300000001</v>
      </c>
      <c r="D48">
        <f t="shared" si="0"/>
        <v>204.31773244944134</v>
      </c>
      <c r="E48">
        <f t="shared" si="1"/>
        <v>1.1365490619904877</v>
      </c>
      <c r="F48" s="20">
        <f t="shared" si="2"/>
        <v>2.6943606106080225E-5</v>
      </c>
      <c r="H48" s="2">
        <v>0.65359394999999998</v>
      </c>
      <c r="I48">
        <v>220.68965499999999</v>
      </c>
      <c r="J48">
        <f t="shared" si="3"/>
        <v>222.9105801485963</v>
      </c>
      <c r="K48">
        <f t="shared" si="4"/>
        <v>4.932508515667533</v>
      </c>
      <c r="L48" s="20">
        <f t="shared" si="5"/>
        <v>1.0127538252338917E-4</v>
      </c>
      <c r="N48" s="2">
        <v>0.62612272000000002</v>
      </c>
      <c r="O48">
        <v>248.615835</v>
      </c>
      <c r="P48">
        <f t="shared" si="6"/>
        <v>248.97288994039607</v>
      </c>
      <c r="Q48">
        <f t="shared" si="7"/>
        <v>0.12748823046123992</v>
      </c>
      <c r="R48" s="20">
        <f t="shared" si="8"/>
        <v>2.0625881582613626E-6</v>
      </c>
      <c r="T48" s="2">
        <v>0.66906604000000003</v>
      </c>
      <c r="U48">
        <v>286.08361200000002</v>
      </c>
      <c r="V48">
        <f t="shared" si="9"/>
        <v>282.88977055541847</v>
      </c>
      <c r="W48">
        <f t="shared" si="10"/>
        <v>10.200623173126768</v>
      </c>
      <c r="X48" s="20">
        <f t="shared" si="11"/>
        <v>1.2463520820531464E-4</v>
      </c>
    </row>
    <row r="49" spans="2:24" x14ac:dyDescent="0.25">
      <c r="B49" s="2">
        <v>0.69150347000000001</v>
      </c>
      <c r="C49">
        <v>205.47667300000001</v>
      </c>
      <c r="D49">
        <f t="shared" si="0"/>
        <v>204.32658243210798</v>
      </c>
      <c r="E49">
        <f t="shared" si="1"/>
        <v>1.3227083143541936</v>
      </c>
      <c r="F49" s="20">
        <f t="shared" si="2"/>
        <v>3.1328458999903538E-5</v>
      </c>
      <c r="H49" s="2">
        <v>0.65574770999999998</v>
      </c>
      <c r="I49">
        <v>220.76138</v>
      </c>
      <c r="J49">
        <f t="shared" si="3"/>
        <v>222.91766487862611</v>
      </c>
      <c r="K49">
        <f t="shared" si="4"/>
        <v>4.6495644777916176</v>
      </c>
      <c r="L49" s="20">
        <f t="shared" si="5"/>
        <v>9.5403888074217485E-5</v>
      </c>
      <c r="N49" s="2">
        <v>0.62808286000000002</v>
      </c>
      <c r="O49">
        <v>248.68154200000001</v>
      </c>
      <c r="P49">
        <f t="shared" si="6"/>
        <v>248.97735312085749</v>
      </c>
      <c r="Q49">
        <f t="shared" si="7"/>
        <v>8.750421922295816E-2</v>
      </c>
      <c r="R49" s="20">
        <f t="shared" si="8"/>
        <v>1.4149525976364336E-6</v>
      </c>
      <c r="T49" s="2">
        <v>0.67225526999999996</v>
      </c>
      <c r="U49">
        <v>286.20594399999999</v>
      </c>
      <c r="V49">
        <f t="shared" si="9"/>
        <v>282.93861187655631</v>
      </c>
      <c r="W49">
        <f t="shared" si="10"/>
        <v>10.675459204886986</v>
      </c>
      <c r="X49" s="20">
        <f t="shared" si="11"/>
        <v>1.3032546019806958E-4</v>
      </c>
    </row>
    <row r="50" spans="2:24" x14ac:dyDescent="0.25">
      <c r="B50" s="2">
        <v>0.69355403999999998</v>
      </c>
      <c r="C50">
        <v>205.592612</v>
      </c>
      <c r="D50">
        <f t="shared" si="0"/>
        <v>204.33645770197879</v>
      </c>
      <c r="E50">
        <f t="shared" si="1"/>
        <v>1.577923620437172</v>
      </c>
      <c r="F50" s="20">
        <f t="shared" si="2"/>
        <v>3.7331115637113111E-5</v>
      </c>
      <c r="H50" s="2">
        <v>0.66020995000000005</v>
      </c>
      <c r="I50">
        <v>220.87598700000001</v>
      </c>
      <c r="J50">
        <f t="shared" si="3"/>
        <v>222.93403570331688</v>
      </c>
      <c r="K50">
        <f t="shared" si="4"/>
        <v>4.2355644652242539</v>
      </c>
      <c r="L50" s="20">
        <f t="shared" si="5"/>
        <v>8.6818902136865029E-5</v>
      </c>
      <c r="N50" s="2">
        <v>0.63070811000000004</v>
      </c>
      <c r="O50">
        <v>248.768711</v>
      </c>
      <c r="P50">
        <f t="shared" si="6"/>
        <v>248.98383794099325</v>
      </c>
      <c r="Q50">
        <f t="shared" si="7"/>
        <v>4.6279600741116762E-2</v>
      </c>
      <c r="R50" s="20">
        <f t="shared" si="8"/>
        <v>7.4782174937657261E-7</v>
      </c>
      <c r="T50" s="2">
        <v>0.67900192000000004</v>
      </c>
      <c r="U50">
        <v>286.76867099999998</v>
      </c>
      <c r="V50">
        <f t="shared" si="9"/>
        <v>283.05958327416204</v>
      </c>
      <c r="W50">
        <f t="shared" si="10"/>
        <v>13.75733175796171</v>
      </c>
      <c r="X50" s="20">
        <f t="shared" si="11"/>
        <v>1.6729031662502804E-4</v>
      </c>
    </row>
    <row r="51" spans="2:24" x14ac:dyDescent="0.25">
      <c r="B51" s="2">
        <v>0.69820311999999995</v>
      </c>
      <c r="C51">
        <v>205.95710800000001</v>
      </c>
      <c r="D51">
        <f t="shared" si="0"/>
        <v>204.361240318086</v>
      </c>
      <c r="E51">
        <f t="shared" si="1"/>
        <v>2.5467936581775668</v>
      </c>
      <c r="F51" s="20">
        <f t="shared" si="2"/>
        <v>6.0039931746976854E-5</v>
      </c>
      <c r="H51" s="2">
        <v>0.66268424999999997</v>
      </c>
      <c r="I51">
        <v>220.99391499999999</v>
      </c>
      <c r="J51">
        <f t="shared" si="3"/>
        <v>222.94419120037847</v>
      </c>
      <c r="K51">
        <f t="shared" si="4"/>
        <v>3.8035772577627305</v>
      </c>
      <c r="L51" s="20">
        <f t="shared" si="5"/>
        <v>7.788101638631999E-5</v>
      </c>
      <c r="N51" s="2">
        <v>0.63365910000000003</v>
      </c>
      <c r="O51">
        <v>248.813299</v>
      </c>
      <c r="P51">
        <f t="shared" si="6"/>
        <v>248.99187963018423</v>
      </c>
      <c r="Q51">
        <f t="shared" si="7"/>
        <v>3.1891041476996194E-2</v>
      </c>
      <c r="R51" s="20">
        <f t="shared" si="8"/>
        <v>5.1513555151428225E-7</v>
      </c>
      <c r="T51" s="2">
        <v>0.68284769000000001</v>
      </c>
      <c r="U51">
        <v>287.03394400000002</v>
      </c>
      <c r="V51">
        <f t="shared" si="9"/>
        <v>283.14079903271136</v>
      </c>
      <c r="W51">
        <f t="shared" si="10"/>
        <v>15.156577736325044</v>
      </c>
      <c r="X51" s="20">
        <f t="shared" si="11"/>
        <v>1.8396475836177139E-4</v>
      </c>
    </row>
    <row r="52" spans="2:24" x14ac:dyDescent="0.25">
      <c r="B52" s="2">
        <v>0.70127342999999998</v>
      </c>
      <c r="C52">
        <v>206.071764</v>
      </c>
      <c r="D52">
        <f t="shared" si="0"/>
        <v>204.37960422879516</v>
      </c>
      <c r="E52">
        <f t="shared" si="1"/>
        <v>2.8634046912840248</v>
      </c>
      <c r="F52" s="20">
        <f t="shared" si="2"/>
        <v>6.7428850288613938E-5</v>
      </c>
      <c r="H52" s="2">
        <v>0.66465567000000003</v>
      </c>
      <c r="I52">
        <v>221.07143199999999</v>
      </c>
      <c r="J52">
        <f t="shared" si="3"/>
        <v>222.95288391735082</v>
      </c>
      <c r="K52">
        <f t="shared" si="4"/>
        <v>3.539861317303115</v>
      </c>
      <c r="L52" s="20">
        <f t="shared" si="5"/>
        <v>7.2430419241090218E-5</v>
      </c>
      <c r="N52" s="2">
        <v>0.63596134000000004</v>
      </c>
      <c r="O52">
        <v>248.83367100000001</v>
      </c>
      <c r="P52">
        <f t="shared" si="6"/>
        <v>248.99875494558975</v>
      </c>
      <c r="Q52">
        <f t="shared" si="7"/>
        <v>2.7252709091477093E-2</v>
      </c>
      <c r="R52" s="20">
        <f t="shared" si="8"/>
        <v>4.4014055527770825E-7</v>
      </c>
      <c r="T52" s="2">
        <v>0.68669301999999999</v>
      </c>
      <c r="U52">
        <v>287.20520900000002</v>
      </c>
      <c r="V52">
        <f t="shared" si="9"/>
        <v>283.23222034108676</v>
      </c>
      <c r="W52">
        <f t="shared" si="10"/>
        <v>15.784638883853432</v>
      </c>
      <c r="X52" s="20">
        <f t="shared" si="11"/>
        <v>1.9135949928553094E-4</v>
      </c>
    </row>
    <row r="53" spans="2:24" x14ac:dyDescent="0.25">
      <c r="B53" s="2">
        <v>0.70380927999999998</v>
      </c>
      <c r="C53">
        <v>206.21699599999999</v>
      </c>
      <c r="D53">
        <f t="shared" si="0"/>
        <v>204.39609002829465</v>
      </c>
      <c r="E53">
        <f t="shared" si="1"/>
        <v>3.3156985577921811</v>
      </c>
      <c r="F53" s="20">
        <f t="shared" si="2"/>
        <v>7.7969747563226842E-5</v>
      </c>
      <c r="H53" s="2">
        <v>0.66749086999999996</v>
      </c>
      <c r="I53">
        <v>221.174623</v>
      </c>
      <c r="J53">
        <f t="shared" si="3"/>
        <v>222.96639021657089</v>
      </c>
      <c r="K53">
        <f t="shared" si="4"/>
        <v>3.2104297583781922</v>
      </c>
      <c r="L53" s="20">
        <f t="shared" si="5"/>
        <v>6.5628515538592708E-5</v>
      </c>
      <c r="N53" s="2">
        <v>0.63824468000000001</v>
      </c>
      <c r="O53">
        <v>248.87062800000001</v>
      </c>
      <c r="P53">
        <f t="shared" si="6"/>
        <v>249.0061379830517</v>
      </c>
      <c r="Q53">
        <f t="shared" si="7"/>
        <v>1.8362955506669474E-2</v>
      </c>
      <c r="R53" s="20">
        <f t="shared" si="8"/>
        <v>2.9647992665577234E-7</v>
      </c>
      <c r="T53" s="2">
        <v>0.69356474999999995</v>
      </c>
      <c r="U53">
        <v>287.60052899999999</v>
      </c>
      <c r="V53">
        <f t="shared" si="9"/>
        <v>283.42484786237736</v>
      </c>
      <c r="W53">
        <f t="shared" si="10"/>
        <v>17.436312963097443</v>
      </c>
      <c r="X53" s="20">
        <f t="shared" si="11"/>
        <v>2.1080227546122233E-4</v>
      </c>
    </row>
    <row r="54" spans="2:24" x14ac:dyDescent="0.25">
      <c r="B54" s="2">
        <v>0.70797195999999996</v>
      </c>
      <c r="C54">
        <v>206.48017899999999</v>
      </c>
      <c r="D54">
        <f t="shared" si="0"/>
        <v>204.42598709738803</v>
      </c>
      <c r="E54">
        <f t="shared" si="1"/>
        <v>4.2197043727565502</v>
      </c>
      <c r="F54" s="20">
        <f t="shared" si="2"/>
        <v>9.897494972792722E-5</v>
      </c>
      <c r="H54" s="2">
        <v>0.67025813999999995</v>
      </c>
      <c r="I54">
        <v>221.295649</v>
      </c>
      <c r="J54">
        <f t="shared" si="3"/>
        <v>222.98080486764096</v>
      </c>
      <c r="K54">
        <f t="shared" si="4"/>
        <v>2.8397502982447507</v>
      </c>
      <c r="L54" s="20">
        <f t="shared" si="5"/>
        <v>5.7987502406506526E-5</v>
      </c>
      <c r="N54" s="2">
        <v>0.64268206000000005</v>
      </c>
      <c r="O54">
        <v>249.049136</v>
      </c>
      <c r="P54">
        <f t="shared" si="6"/>
        <v>249.02225435092379</v>
      </c>
      <c r="Q54">
        <f t="shared" si="7"/>
        <v>7.2262305705683867E-4</v>
      </c>
      <c r="R54" s="20">
        <f t="shared" si="8"/>
        <v>1.1650424125727598E-8</v>
      </c>
      <c r="T54" s="2">
        <v>0.69633402</v>
      </c>
      <c r="U54">
        <v>287.808493</v>
      </c>
      <c r="V54">
        <f t="shared" si="9"/>
        <v>283.51452417887594</v>
      </c>
      <c r="W54">
        <f t="shared" si="10"/>
        <v>18.438168236785494</v>
      </c>
      <c r="X54" s="20">
        <f t="shared" si="11"/>
        <v>2.2259251803412558E-4</v>
      </c>
    </row>
    <row r="55" spans="2:24" x14ac:dyDescent="0.25">
      <c r="B55" s="2">
        <v>0.71059192000000004</v>
      </c>
      <c r="C55">
        <v>206.693712</v>
      </c>
      <c r="D55">
        <f t="shared" si="0"/>
        <v>204.44677576840201</v>
      </c>
      <c r="E55">
        <f t="shared" si="1"/>
        <v>5.0487224288678174</v>
      </c>
      <c r="F55" s="20">
        <f t="shared" si="2"/>
        <v>1.1817536841508376E-4</v>
      </c>
      <c r="H55" s="2">
        <v>0.67326070999999998</v>
      </c>
      <c r="I55">
        <v>221.33068399999999</v>
      </c>
      <c r="J55">
        <f t="shared" si="3"/>
        <v>222.99794306546966</v>
      </c>
      <c r="K55">
        <f t="shared" si="4"/>
        <v>2.7797527913907802</v>
      </c>
      <c r="L55" s="20">
        <f t="shared" si="5"/>
        <v>5.6744388819083732E-5</v>
      </c>
      <c r="N55" s="2">
        <v>0.64529451999999998</v>
      </c>
      <c r="O55">
        <v>249.03062</v>
      </c>
      <c r="P55">
        <f t="shared" si="6"/>
        <v>249.03294701069782</v>
      </c>
      <c r="Q55">
        <f t="shared" si="7"/>
        <v>5.4149787877963051E-6</v>
      </c>
      <c r="R55" s="20">
        <f t="shared" si="8"/>
        <v>8.7315482864601932E-11</v>
      </c>
      <c r="T55" s="2">
        <v>0.70294920000000005</v>
      </c>
      <c r="U55">
        <v>288.31005499999998</v>
      </c>
      <c r="V55">
        <f t="shared" si="9"/>
        <v>283.76139756601526</v>
      </c>
      <c r="W55">
        <f t="shared" si="10"/>
        <v>20.690284451744414</v>
      </c>
      <c r="X55" s="20">
        <f t="shared" si="11"/>
        <v>2.4891260131068566E-4</v>
      </c>
    </row>
    <row r="56" spans="2:24" x14ac:dyDescent="0.25">
      <c r="B56" s="2">
        <v>0.71241741000000003</v>
      </c>
      <c r="C56">
        <v>206.81257500000001</v>
      </c>
      <c r="D56">
        <f t="shared" si="0"/>
        <v>204.46223610688696</v>
      </c>
      <c r="E56">
        <f t="shared" si="1"/>
        <v>5.5240929124798646</v>
      </c>
      <c r="F56" s="20">
        <f t="shared" si="2"/>
        <v>1.2915377084147392E-4</v>
      </c>
      <c r="H56" s="2">
        <v>0.67726023999999996</v>
      </c>
      <c r="I56">
        <v>221.43578600000001</v>
      </c>
      <c r="J56">
        <f t="shared" si="3"/>
        <v>223.02343570945098</v>
      </c>
      <c r="K56">
        <f t="shared" si="4"/>
        <v>2.5206315999197546</v>
      </c>
      <c r="L56" s="20">
        <f t="shared" si="5"/>
        <v>5.1405993897147844E-5</v>
      </c>
      <c r="N56" s="2">
        <v>0.64806180000000002</v>
      </c>
      <c r="O56">
        <v>249.145276</v>
      </c>
      <c r="P56">
        <f t="shared" si="6"/>
        <v>249.04535088549031</v>
      </c>
      <c r="Q56">
        <f t="shared" si="7"/>
        <v>9.9850285097742141E-3</v>
      </c>
      <c r="R56" s="20">
        <f t="shared" si="8"/>
        <v>1.6085849282095953E-7</v>
      </c>
      <c r="T56" s="2">
        <v>0.70529459000000005</v>
      </c>
      <c r="U56">
        <v>288.334521</v>
      </c>
      <c r="V56">
        <f t="shared" si="9"/>
        <v>283.86126786376855</v>
      </c>
      <c r="W56">
        <f t="shared" si="10"/>
        <v>20.009993620804494</v>
      </c>
      <c r="X56" s="20">
        <f t="shared" si="11"/>
        <v>2.4068757257294859E-4</v>
      </c>
    </row>
    <row r="57" spans="2:24" x14ac:dyDescent="0.25">
      <c r="B57" s="2">
        <v>0.71492551000000004</v>
      </c>
      <c r="C57">
        <v>207.00175899999999</v>
      </c>
      <c r="D57">
        <f t="shared" si="0"/>
        <v>204.48487210958305</v>
      </c>
      <c r="E57">
        <f t="shared" si="1"/>
        <v>6.3347196191526614</v>
      </c>
      <c r="F57" s="20">
        <f t="shared" si="2"/>
        <v>1.4783570120408646E-4</v>
      </c>
      <c r="H57" s="2">
        <v>0.68037844000000003</v>
      </c>
      <c r="I57">
        <v>221.49584400000001</v>
      </c>
      <c r="J57">
        <f t="shared" si="3"/>
        <v>223.04563961664522</v>
      </c>
      <c r="K57">
        <f t="shared" si="4"/>
        <v>2.401866453372715</v>
      </c>
      <c r="L57" s="20">
        <f t="shared" si="5"/>
        <v>4.8957326422095231E-5</v>
      </c>
      <c r="N57" s="2">
        <v>0.65240770999999997</v>
      </c>
      <c r="O57">
        <v>249.402016</v>
      </c>
      <c r="P57">
        <f t="shared" si="6"/>
        <v>249.06730501669571</v>
      </c>
      <c r="Q57">
        <f t="shared" si="7"/>
        <v>0.11203144234452518</v>
      </c>
      <c r="R57" s="20">
        <f t="shared" si="8"/>
        <v>1.801109047866086E-6</v>
      </c>
      <c r="T57" s="2">
        <v>0.70995397999999998</v>
      </c>
      <c r="U57">
        <v>288.542486</v>
      </c>
      <c r="V57">
        <f t="shared" si="9"/>
        <v>284.0814383586208</v>
      </c>
      <c r="W57">
        <f t="shared" si="10"/>
        <v>19.900946058654885</v>
      </c>
      <c r="X57" s="20">
        <f t="shared" si="11"/>
        <v>2.3903097562521781E-4</v>
      </c>
    </row>
    <row r="58" spans="2:24" x14ac:dyDescent="0.25">
      <c r="B58" s="2">
        <v>0.71665190999999995</v>
      </c>
      <c r="C58">
        <v>206.997972</v>
      </c>
      <c r="D58">
        <f t="shared" si="0"/>
        <v>204.50144588022519</v>
      </c>
      <c r="E58">
        <f t="shared" si="1"/>
        <v>6.2326426667178865</v>
      </c>
      <c r="F58" s="20">
        <f t="shared" si="2"/>
        <v>1.4545881565911927E-4</v>
      </c>
      <c r="H58" s="2">
        <v>0.68395941000000005</v>
      </c>
      <c r="I58">
        <v>221.53133299999999</v>
      </c>
      <c r="J58">
        <f t="shared" si="3"/>
        <v>223.07392887681829</v>
      </c>
      <c r="K58">
        <f t="shared" si="4"/>
        <v>2.3796020391768091</v>
      </c>
      <c r="L58" s="20">
        <f t="shared" si="5"/>
        <v>4.8487970962831681E-5</v>
      </c>
      <c r="N58" s="2">
        <v>0.65498469999999998</v>
      </c>
      <c r="O58">
        <v>249.410462</v>
      </c>
      <c r="P58">
        <f t="shared" si="6"/>
        <v>249.08189962438701</v>
      </c>
      <c r="Q58">
        <f t="shared" si="7"/>
        <v>0.10795323466845114</v>
      </c>
      <c r="R58" s="20">
        <f t="shared" si="8"/>
        <v>1.7354269050469472E-6</v>
      </c>
      <c r="T58" s="2">
        <v>0.71272323999999998</v>
      </c>
      <c r="U58">
        <v>288.75045</v>
      </c>
      <c r="V58">
        <f t="shared" si="9"/>
        <v>284.22733053823367</v>
      </c>
      <c r="W58">
        <f t="shared" si="10"/>
        <v>20.458609665409313</v>
      </c>
      <c r="X58" s="20">
        <f t="shared" si="11"/>
        <v>2.4537526236420842E-4</v>
      </c>
    </row>
    <row r="59" spans="2:24" x14ac:dyDescent="0.25">
      <c r="B59" s="2">
        <v>0.71923168999999998</v>
      </c>
      <c r="C59">
        <v>207.18860699999999</v>
      </c>
      <c r="D59">
        <f t="shared" si="0"/>
        <v>204.5278203760964</v>
      </c>
      <c r="E59">
        <f t="shared" si="1"/>
        <v>7.0797854579442641</v>
      </c>
      <c r="F59" s="20">
        <f t="shared" si="2"/>
        <v>1.649257076694473E-4</v>
      </c>
      <c r="H59" s="2">
        <v>0.68649537999999999</v>
      </c>
      <c r="I59">
        <v>221.617963</v>
      </c>
      <c r="J59">
        <f t="shared" si="3"/>
        <v>223.09593360909199</v>
      </c>
      <c r="K59">
        <f t="shared" si="4"/>
        <v>2.1843971213397273</v>
      </c>
      <c r="L59" s="20">
        <f t="shared" si="5"/>
        <v>4.4475585907119815E-5</v>
      </c>
      <c r="N59" s="2">
        <v>0.65750931000000001</v>
      </c>
      <c r="O59">
        <v>249.48304099999999</v>
      </c>
      <c r="P59">
        <f t="shared" si="6"/>
        <v>249.09744963007967</v>
      </c>
      <c r="Q59">
        <f t="shared" si="7"/>
        <v>0.14868070455702903</v>
      </c>
      <c r="R59" s="20">
        <f t="shared" si="8"/>
        <v>2.388760187324993E-6</v>
      </c>
      <c r="T59" s="2">
        <v>0.71565555999999997</v>
      </c>
      <c r="U59">
        <v>288.90423900000002</v>
      </c>
      <c r="V59">
        <f t="shared" si="9"/>
        <v>284.39527306212176</v>
      </c>
      <c r="W59">
        <f t="shared" si="10"/>
        <v>20.330773828946363</v>
      </c>
      <c r="X59" s="20">
        <f t="shared" si="11"/>
        <v>2.4358249843696108E-4</v>
      </c>
    </row>
    <row r="60" spans="2:24" x14ac:dyDescent="0.25">
      <c r="B60" s="2">
        <v>0.72499696000000002</v>
      </c>
      <c r="C60">
        <v>207.73503500000001</v>
      </c>
      <c r="D60">
        <f t="shared" si="0"/>
        <v>204.59443782742377</v>
      </c>
      <c r="E60">
        <f t="shared" si="1"/>
        <v>9.8633506003938454</v>
      </c>
      <c r="F60" s="20">
        <f t="shared" si="2"/>
        <v>2.2856249897950775E-4</v>
      </c>
      <c r="H60" s="2">
        <v>0.69205362000000004</v>
      </c>
      <c r="I60">
        <v>221.951742</v>
      </c>
      <c r="J60">
        <f t="shared" si="3"/>
        <v>223.15055496150831</v>
      </c>
      <c r="K60">
        <f t="shared" si="4"/>
        <v>1.4371525166803238</v>
      </c>
      <c r="L60" s="20">
        <f t="shared" si="5"/>
        <v>2.9173312479452937E-5</v>
      </c>
      <c r="N60" s="2">
        <v>0.66246417000000002</v>
      </c>
      <c r="O60">
        <v>249.63940700000001</v>
      </c>
      <c r="P60">
        <f t="shared" si="6"/>
        <v>249.13195704915421</v>
      </c>
      <c r="Q60">
        <f t="shared" si="7"/>
        <v>0.25750545261340091</v>
      </c>
      <c r="R60" s="20">
        <f t="shared" si="8"/>
        <v>4.1319984030533273E-6</v>
      </c>
      <c r="T60" s="2">
        <v>0.72409456000000005</v>
      </c>
      <c r="U60">
        <v>289.53337499999998</v>
      </c>
      <c r="V60">
        <f t="shared" si="9"/>
        <v>284.96696778801851</v>
      </c>
      <c r="W60">
        <f t="shared" si="10"/>
        <v>20.852074825636386</v>
      </c>
      <c r="X60" s="20">
        <f t="shared" si="11"/>
        <v>2.4874365361167417E-4</v>
      </c>
    </row>
    <row r="61" spans="2:24" x14ac:dyDescent="0.25">
      <c r="B61" s="2">
        <v>0.72725613</v>
      </c>
      <c r="C61">
        <v>207.910751</v>
      </c>
      <c r="D61">
        <f t="shared" si="0"/>
        <v>204.62385185276833</v>
      </c>
      <c r="E61">
        <f t="shared" si="1"/>
        <v>10.803706004072341</v>
      </c>
      <c r="F61" s="20">
        <f t="shared" si="2"/>
        <v>2.4993027275512208E-4</v>
      </c>
      <c r="H61" s="2">
        <v>0.69389422000000001</v>
      </c>
      <c r="I61">
        <v>222.05882399999999</v>
      </c>
      <c r="J61">
        <f t="shared" si="3"/>
        <v>223.17076861706229</v>
      </c>
      <c r="K61">
        <f t="shared" si="4"/>
        <v>1.2364208314138392</v>
      </c>
      <c r="L61" s="20">
        <f t="shared" si="5"/>
        <v>2.5074382264925708E-5</v>
      </c>
      <c r="N61" s="2">
        <v>0.66518904000000001</v>
      </c>
      <c r="O61">
        <v>249.71107599999999</v>
      </c>
      <c r="P61">
        <f t="shared" si="6"/>
        <v>249.15342797281477</v>
      </c>
      <c r="Q61">
        <f t="shared" si="7"/>
        <v>0.3109713222235716</v>
      </c>
      <c r="R61" s="20">
        <f t="shared" si="8"/>
        <v>4.987061548859491E-6</v>
      </c>
      <c r="T61" s="2">
        <v>0.72722246000000001</v>
      </c>
      <c r="U61">
        <v>289.71687300000002</v>
      </c>
      <c r="V61">
        <f t="shared" si="9"/>
        <v>285.21704905247873</v>
      </c>
      <c r="W61">
        <f t="shared" si="10"/>
        <v>20.248415558686109</v>
      </c>
      <c r="X61" s="20">
        <f t="shared" si="11"/>
        <v>2.4123674899417932E-4</v>
      </c>
    </row>
    <row r="62" spans="2:24" x14ac:dyDescent="0.25">
      <c r="B62" s="2">
        <v>0.72974510999999997</v>
      </c>
      <c r="C62">
        <v>208.23293699999999</v>
      </c>
      <c r="D62">
        <f t="shared" si="0"/>
        <v>204.65895026105744</v>
      </c>
      <c r="E62">
        <f t="shared" si="1"/>
        <v>12.773381210137211</v>
      </c>
      <c r="F62" s="20">
        <f t="shared" si="2"/>
        <v>2.945825547509426E-4</v>
      </c>
      <c r="H62" s="2">
        <v>0.69561435999999999</v>
      </c>
      <c r="I62">
        <v>222.04012299999999</v>
      </c>
      <c r="J62">
        <f t="shared" si="3"/>
        <v>223.19070085412781</v>
      </c>
      <c r="K62">
        <f t="shared" si="4"/>
        <v>1.3238293984093734</v>
      </c>
      <c r="L62" s="20">
        <f t="shared" si="5"/>
        <v>2.6851534078424678E-5</v>
      </c>
      <c r="N62" s="2">
        <v>0.66769566999999996</v>
      </c>
      <c r="O62">
        <v>249.88297499999999</v>
      </c>
      <c r="P62">
        <f t="shared" si="6"/>
        <v>249.17490718673579</v>
      </c>
      <c r="Q62">
        <f t="shared" si="7"/>
        <v>0.50136002818073688</v>
      </c>
      <c r="R62" s="20">
        <f t="shared" si="8"/>
        <v>8.0292756994459107E-6</v>
      </c>
      <c r="T62" s="2">
        <v>0.73031756000000003</v>
      </c>
      <c r="U62">
        <v>289.76172800000001</v>
      </c>
      <c r="V62">
        <f t="shared" si="9"/>
        <v>285.48781307747271</v>
      </c>
      <c r="W62">
        <f t="shared" si="10"/>
        <v>18.26634876500151</v>
      </c>
      <c r="X62" s="20">
        <f t="shared" si="11"/>
        <v>2.1755531594476137E-4</v>
      </c>
    </row>
    <row r="63" spans="2:24" x14ac:dyDescent="0.25">
      <c r="B63" s="2">
        <v>0.73450985000000002</v>
      </c>
      <c r="C63">
        <v>208.606955</v>
      </c>
      <c r="D63">
        <f t="shared" si="0"/>
        <v>204.73649324878656</v>
      </c>
      <c r="E63">
        <f t="shared" si="1"/>
        <v>14.980474167606213</v>
      </c>
      <c r="F63" s="20">
        <f t="shared" si="2"/>
        <v>3.4424527852449716E-4</v>
      </c>
      <c r="H63" s="2">
        <v>0.69933455</v>
      </c>
      <c r="I63">
        <v>222.244754</v>
      </c>
      <c r="J63">
        <f t="shared" si="3"/>
        <v>223.23749596637091</v>
      </c>
      <c r="K63">
        <f t="shared" si="4"/>
        <v>0.98553661179398988</v>
      </c>
      <c r="L63" s="20">
        <f t="shared" si="5"/>
        <v>1.9953069980450898E-5</v>
      </c>
      <c r="N63" s="2">
        <v>0.67085178000000001</v>
      </c>
      <c r="O63">
        <v>250.05718100000001</v>
      </c>
      <c r="P63">
        <f t="shared" si="6"/>
        <v>249.20450983121782</v>
      </c>
      <c r="Q63">
        <f t="shared" si="7"/>
        <v>0.72704812207239344</v>
      </c>
      <c r="R63" s="20">
        <f t="shared" si="8"/>
        <v>1.1627450390945648E-5</v>
      </c>
      <c r="T63" s="2">
        <v>0.73696536000000001</v>
      </c>
      <c r="U63">
        <v>290.36523299999999</v>
      </c>
      <c r="V63">
        <f t="shared" si="9"/>
        <v>286.1580397647445</v>
      </c>
      <c r="W63">
        <f t="shared" si="10"/>
        <v>17.700474918779541</v>
      </c>
      <c r="X63" s="20">
        <f t="shared" si="11"/>
        <v>2.0994024011432424E-4</v>
      </c>
    </row>
    <row r="64" spans="2:24" x14ac:dyDescent="0.25">
      <c r="B64" s="2">
        <v>0.73695126</v>
      </c>
      <c r="C64">
        <v>208.82352900000001</v>
      </c>
      <c r="D64">
        <f t="shared" si="0"/>
        <v>204.78322106640107</v>
      </c>
      <c r="E64">
        <f t="shared" si="1"/>
        <v>16.324088198302526</v>
      </c>
      <c r="F64" s="20">
        <f t="shared" si="2"/>
        <v>3.7434330552781536E-4</v>
      </c>
      <c r="H64" s="2">
        <v>0.70214975999999996</v>
      </c>
      <c r="I64">
        <v>222.28661199999999</v>
      </c>
      <c r="J64">
        <f t="shared" si="3"/>
        <v>223.27653097345481</v>
      </c>
      <c r="K64">
        <f t="shared" si="4"/>
        <v>0.97993957400584497</v>
      </c>
      <c r="L64" s="20">
        <f t="shared" si="5"/>
        <v>1.9832281742623835E-5</v>
      </c>
      <c r="N64" s="2">
        <v>0.67359968999999997</v>
      </c>
      <c r="O64">
        <v>250.12737100000001</v>
      </c>
      <c r="P64">
        <f t="shared" si="6"/>
        <v>249.23280542876682</v>
      </c>
      <c r="Q64">
        <f t="shared" si="7"/>
        <v>0.80024756123575824</v>
      </c>
      <c r="R64" s="20">
        <f t="shared" si="8"/>
        <v>1.279092411721561E-5</v>
      </c>
      <c r="T64" s="2">
        <v>0.74009285000000002</v>
      </c>
      <c r="U64">
        <v>290.463098</v>
      </c>
      <c r="V64">
        <f t="shared" si="9"/>
        <v>286.5206977535039</v>
      </c>
      <c r="W64">
        <f t="shared" si="10"/>
        <v>15.542519703572561</v>
      </c>
      <c r="X64" s="20">
        <f t="shared" si="11"/>
        <v>1.8422115310302129E-4</v>
      </c>
    </row>
    <row r="65" spans="2:24" x14ac:dyDescent="0.25">
      <c r="B65" s="2">
        <v>0.73909477999999995</v>
      </c>
      <c r="C65">
        <v>208.98202900000001</v>
      </c>
      <c r="D65">
        <f t="shared" si="0"/>
        <v>204.82932094385481</v>
      </c>
      <c r="E65">
        <f t="shared" si="1"/>
        <v>17.244984199573253</v>
      </c>
      <c r="F65" s="20">
        <f t="shared" si="2"/>
        <v>3.9486161544681015E-4</v>
      </c>
      <c r="H65" s="2">
        <v>0.70631255999999998</v>
      </c>
      <c r="I65">
        <v>222.486807</v>
      </c>
      <c r="J65">
        <f t="shared" si="3"/>
        <v>223.34057726579744</v>
      </c>
      <c r="K65">
        <f t="shared" si="4"/>
        <v>0.72892366675982523</v>
      </c>
      <c r="L65" s="20">
        <f t="shared" si="5"/>
        <v>1.4725617807962807E-5</v>
      </c>
      <c r="N65" s="2">
        <v>0.67569464000000001</v>
      </c>
      <c r="O65">
        <v>250.145342</v>
      </c>
      <c r="P65">
        <f t="shared" si="6"/>
        <v>249.25608185887916</v>
      </c>
      <c r="Q65">
        <f t="shared" si="7"/>
        <v>0.7907835985862619</v>
      </c>
      <c r="R65" s="20">
        <f t="shared" si="8"/>
        <v>1.2637838835756289E-5</v>
      </c>
      <c r="T65" s="2">
        <v>0.74563237999999998</v>
      </c>
      <c r="U65">
        <v>291.08699200000001</v>
      </c>
      <c r="V65">
        <f t="shared" si="9"/>
        <v>287.24926719521233</v>
      </c>
      <c r="W65">
        <f t="shared" si="10"/>
        <v>14.728131677282661</v>
      </c>
      <c r="X65" s="20">
        <f t="shared" si="11"/>
        <v>1.7382092703634451E-4</v>
      </c>
    </row>
    <row r="66" spans="2:24" x14ac:dyDescent="0.25">
      <c r="B66" s="2">
        <v>0.74313788000000003</v>
      </c>
      <c r="C66">
        <v>209.30838199999999</v>
      </c>
      <c r="D66">
        <f t="shared" si="0"/>
        <v>204.93255891013524</v>
      </c>
      <c r="E66">
        <f t="shared" si="1"/>
        <v>19.147827713793511</v>
      </c>
      <c r="F66" s="20">
        <f t="shared" si="2"/>
        <v>4.3706524193102696E-4</v>
      </c>
      <c r="H66" s="2">
        <v>0.70956991999999997</v>
      </c>
      <c r="I66">
        <v>222.75279699999999</v>
      </c>
      <c r="J66">
        <f t="shared" si="3"/>
        <v>223.39648734065574</v>
      </c>
      <c r="K66">
        <f t="shared" si="4"/>
        <v>0.41433725465351795</v>
      </c>
      <c r="L66" s="20">
        <f t="shared" si="5"/>
        <v>8.3504071658218119E-6</v>
      </c>
      <c r="N66" s="2">
        <v>0.67936810999999997</v>
      </c>
      <c r="O66">
        <v>250.221045</v>
      </c>
      <c r="P66">
        <f t="shared" si="6"/>
        <v>249.30076388906554</v>
      </c>
      <c r="Q66">
        <f t="shared" si="7"/>
        <v>0.84691732314277857</v>
      </c>
      <c r="R66" s="20">
        <f t="shared" si="8"/>
        <v>1.3526746438090841E-5</v>
      </c>
      <c r="T66" s="2">
        <v>0.74911890999999997</v>
      </c>
      <c r="U66">
        <v>291.24602299999998</v>
      </c>
      <c r="V66">
        <f t="shared" si="9"/>
        <v>287.77150310058886</v>
      </c>
      <c r="W66">
        <f t="shared" si="10"/>
        <v>12.072288531403863</v>
      </c>
      <c r="X66" s="20">
        <f t="shared" si="11"/>
        <v>1.4232120075362371E-4</v>
      </c>
    </row>
    <row r="67" spans="2:24" x14ac:dyDescent="0.25">
      <c r="B67" s="2">
        <v>0.74513154000000004</v>
      </c>
      <c r="C67">
        <v>209.58417800000001</v>
      </c>
      <c r="D67">
        <f t="shared" si="0"/>
        <v>204.99307101163905</v>
      </c>
      <c r="E67">
        <f t="shared" si="1"/>
        <v>21.078263378576871</v>
      </c>
      <c r="F67" s="20">
        <f t="shared" si="2"/>
        <v>4.798636350580113E-4</v>
      </c>
      <c r="H67" s="2">
        <v>0.71212582999999996</v>
      </c>
      <c r="I67">
        <v>222.92707100000001</v>
      </c>
      <c r="J67">
        <f t="shared" si="3"/>
        <v>223.44426706436863</v>
      </c>
      <c r="K67">
        <f t="shared" si="4"/>
        <v>0.26749176899838878</v>
      </c>
      <c r="L67" s="20">
        <f t="shared" si="5"/>
        <v>5.382509474787323E-6</v>
      </c>
      <c r="N67" s="2">
        <v>0.68213842999999996</v>
      </c>
      <c r="O67">
        <v>250.30383900000001</v>
      </c>
      <c r="P67">
        <f t="shared" si="6"/>
        <v>249.33799852444886</v>
      </c>
      <c r="Q67">
        <f t="shared" si="7"/>
        <v>0.93284782421286572</v>
      </c>
      <c r="R67" s="20">
        <f t="shared" si="8"/>
        <v>1.4889351469202201E-5</v>
      </c>
      <c r="T67" s="2">
        <v>0.75501615</v>
      </c>
      <c r="U67">
        <v>291.65357599999999</v>
      </c>
      <c r="V67">
        <f t="shared" si="9"/>
        <v>288.78480974534068</v>
      </c>
      <c r="W67">
        <f t="shared" si="10"/>
        <v>8.2298198238719831</v>
      </c>
      <c r="X67" s="20">
        <f t="shared" si="11"/>
        <v>9.6751056429366628E-5</v>
      </c>
    </row>
    <row r="68" spans="2:24" x14ac:dyDescent="0.25">
      <c r="B68" s="2">
        <v>0.74672152000000003</v>
      </c>
      <c r="C68">
        <v>209.88654399999999</v>
      </c>
      <c r="D68">
        <f t="shared" ref="D68:D125" si="12">IF(B68&lt;E$1,$AB$6+C$1^2*$AB$5/((-$AB$7*(B68/D$1-1)^$AB$8+1)),$AB$6+20*10^4*(B68-E$1)^4+C$1^2*$AB$5/((-$AB$7*(B68/D$1-1)^$AB$8+1)))</f>
        <v>205.04675418836138</v>
      </c>
      <c r="E68">
        <f t="shared" ref="E68:E125" si="13">(D68-C68)^2</f>
        <v>23.423565420840895</v>
      </c>
      <c r="F68" s="20">
        <f t="shared" ref="F68:F125" si="14">((D68-C68)/C68)^2</f>
        <v>5.3172099523870618E-4</v>
      </c>
      <c r="H68" s="2">
        <v>0.71449812999999995</v>
      </c>
      <c r="I68">
        <v>223.12373199999999</v>
      </c>
      <c r="J68">
        <f t="shared" ref="J68:J131" si="15">IF(H68&lt;K$1,$AB$6+I$1^2*$AB$5/((-$AB$7*(H68/J$1-1)^$AB$8+1)),$AB$6+20*10^4*(H68-K$1)^4+I$1^2*$AB$5/((-$AB$7*(H68/J$1-1)^$AB$8+1)))</f>
        <v>223.49193516943839</v>
      </c>
      <c r="K68">
        <f t="shared" ref="K68:K131" si="16">(J68-I68)^2</f>
        <v>0.13557357398448477</v>
      </c>
      <c r="L68" s="20">
        <f t="shared" ref="L68:L131" si="17">((J68-I68)/I68)^2</f>
        <v>2.7232249303838525E-6</v>
      </c>
      <c r="N68" s="2">
        <v>0.68460270999999995</v>
      </c>
      <c r="O68">
        <v>250.39938599999999</v>
      </c>
      <c r="P68">
        <f t="shared" ref="P68:P131" si="18">IF(N68&lt;Q$1,$AB$6+O$1^2*$AB$5/((-$AB$7*(N68/P$1-1)^$AB$8+1)),$AB$6+20*10^4*(N68-Q$1)^4+O$1^2*$AB$5/((-$AB$7*(N68/P$1-1)^$AB$8+1)))</f>
        <v>249.37390412309952</v>
      </c>
      <c r="Q68">
        <f t="shared" ref="Q68:Q131" si="19">(P68-O68)^2</f>
        <v>1.0516130798513137</v>
      </c>
      <c r="R68" s="20">
        <f t="shared" ref="R68:R131" si="20">((P68-O68)/O68)^2</f>
        <v>1.6772177888255726E-5</v>
      </c>
      <c r="T68" s="2">
        <v>0.7582757</v>
      </c>
      <c r="U68">
        <v>291.937387</v>
      </c>
      <c r="V68">
        <f t="shared" ref="V68:V99" si="21">IF(T68&lt;W$1,$AB$6+U$1^2*$AB$5/((-$AB$7*(T68/V$1-1)^$AB$8+1)),$AB$6+20*10^4*(T68-W$1)^4+U$1^2*$AB$5/((-$AB$7*(T68/V$1-1)^$AB$8+1)))</f>
        <v>289.42459831109642</v>
      </c>
      <c r="W68">
        <f t="shared" ref="W68:W99" si="22">(V68-U68)^2</f>
        <v>6.3141069950817901</v>
      </c>
      <c r="X68" s="20">
        <f t="shared" ref="X68:X131" si="23">((V68-U68)/U68)^2</f>
        <v>7.4085378471510648E-5</v>
      </c>
    </row>
    <row r="69" spans="2:24" x14ac:dyDescent="0.25">
      <c r="B69" s="2">
        <v>0.75013834000000001</v>
      </c>
      <c r="C69">
        <v>210.263856</v>
      </c>
      <c r="D69">
        <f t="shared" si="12"/>
        <v>205.18111572433239</v>
      </c>
      <c r="E69">
        <f t="shared" si="13"/>
        <v>25.834248709893732</v>
      </c>
      <c r="F69" s="20">
        <f t="shared" si="14"/>
        <v>5.8434130623549621E-4</v>
      </c>
      <c r="H69" s="2">
        <v>0.71659512999999997</v>
      </c>
      <c r="I69">
        <v>223.27830800000001</v>
      </c>
      <c r="J69">
        <f t="shared" si="15"/>
        <v>223.53691443363442</v>
      </c>
      <c r="K69">
        <f t="shared" si="16"/>
        <v>6.6877287517109682E-2</v>
      </c>
      <c r="L69" s="20">
        <f t="shared" si="17"/>
        <v>1.3414842724166075E-6</v>
      </c>
      <c r="N69" s="2">
        <v>0.68914385</v>
      </c>
      <c r="O69">
        <v>250.66617299999999</v>
      </c>
      <c r="P69">
        <f t="shared" si="18"/>
        <v>249.44761258613099</v>
      </c>
      <c r="Q69">
        <f t="shared" si="19"/>
        <v>1.4848894822485876</v>
      </c>
      <c r="R69" s="20">
        <f t="shared" si="20"/>
        <v>2.3632119275787797E-5</v>
      </c>
      <c r="T69" s="2">
        <v>0.76277247000000004</v>
      </c>
      <c r="U69">
        <v>292.28970299999997</v>
      </c>
      <c r="V69">
        <f t="shared" si="21"/>
        <v>290.41448900033964</v>
      </c>
      <c r="W69">
        <f t="shared" si="22"/>
        <v>3.5164275445220992</v>
      </c>
      <c r="X69" s="20">
        <f t="shared" si="23"/>
        <v>4.1159931309809439E-5</v>
      </c>
    </row>
    <row r="70" spans="2:24" x14ac:dyDescent="0.25">
      <c r="B70" s="2">
        <v>0.75179636000000005</v>
      </c>
      <c r="C70">
        <v>210.49695700000001</v>
      </c>
      <c r="D70">
        <f t="shared" si="12"/>
        <v>205.25704122108826</v>
      </c>
      <c r="E70">
        <f t="shared" si="13"/>
        <v>27.456717370088342</v>
      </c>
      <c r="F70" s="20">
        <f t="shared" si="14"/>
        <v>6.1966500344830483E-4</v>
      </c>
      <c r="H70" s="2">
        <v>0.71938230000000003</v>
      </c>
      <c r="I70">
        <v>223.505979</v>
      </c>
      <c r="J70">
        <f t="shared" si="15"/>
        <v>223.60111775162147</v>
      </c>
      <c r="K70">
        <f t="shared" si="16"/>
        <v>9.0513820600930089E-3</v>
      </c>
      <c r="L70" s="20">
        <f t="shared" si="17"/>
        <v>1.8119099340292505E-7</v>
      </c>
      <c r="N70" s="2">
        <v>0.69160410999999999</v>
      </c>
      <c r="O70">
        <v>250.889117</v>
      </c>
      <c r="P70">
        <f t="shared" si="18"/>
        <v>249.49201447116644</v>
      </c>
      <c r="Q70">
        <f t="shared" si="19"/>
        <v>1.9518954760731193</v>
      </c>
      <c r="R70" s="20">
        <f t="shared" si="20"/>
        <v>3.1009367748085992E-5</v>
      </c>
      <c r="T70" s="2">
        <v>0.76511918000000001</v>
      </c>
      <c r="U70">
        <v>292.59167600000001</v>
      </c>
      <c r="V70">
        <f t="shared" si="21"/>
        <v>290.98602812638069</v>
      </c>
      <c r="W70">
        <f t="shared" si="22"/>
        <v>2.5781050940582388</v>
      </c>
      <c r="X70" s="20">
        <f t="shared" si="23"/>
        <v>3.0114571204958526E-5</v>
      </c>
    </row>
    <row r="71" spans="2:24" x14ac:dyDescent="0.25">
      <c r="B71" s="2">
        <v>0.75351082999999996</v>
      </c>
      <c r="C71">
        <v>210.79817600000001</v>
      </c>
      <c r="D71">
        <f t="shared" si="12"/>
        <v>205.343966313875</v>
      </c>
      <c r="E71">
        <f t="shared" si="13"/>
        <v>29.748403300219898</v>
      </c>
      <c r="F71" s="20">
        <f t="shared" si="14"/>
        <v>6.6946821627332205E-4</v>
      </c>
      <c r="H71" s="2">
        <v>0.72208147</v>
      </c>
      <c r="I71">
        <v>223.72499199999999</v>
      </c>
      <c r="J71">
        <f t="shared" si="15"/>
        <v>223.66845785073889</v>
      </c>
      <c r="K71">
        <f t="shared" si="16"/>
        <v>3.1961100326759833E-3</v>
      </c>
      <c r="L71" s="20">
        <f t="shared" si="17"/>
        <v>6.3854678104724488E-8</v>
      </c>
      <c r="N71" s="2">
        <v>0.69406840000000003</v>
      </c>
      <c r="O71">
        <v>250.98541</v>
      </c>
      <c r="P71">
        <f t="shared" si="18"/>
        <v>249.53993156738227</v>
      </c>
      <c r="Q71">
        <f t="shared" si="19"/>
        <v>2.0894078991630187</v>
      </c>
      <c r="R71" s="20">
        <f t="shared" si="20"/>
        <v>3.3168534220368915E-5</v>
      </c>
      <c r="T71" s="2">
        <v>0.77020496999999999</v>
      </c>
      <c r="U71">
        <v>293.50916599999999</v>
      </c>
      <c r="V71">
        <f t="shared" si="21"/>
        <v>292.37187740434769</v>
      </c>
      <c r="W71">
        <f t="shared" si="22"/>
        <v>1.2934253498007984</v>
      </c>
      <c r="X71" s="20">
        <f t="shared" si="23"/>
        <v>1.5014056009470852E-5</v>
      </c>
    </row>
    <row r="72" spans="2:24" x14ac:dyDescent="0.25">
      <c r="B72" s="2">
        <v>0.75658068999999994</v>
      </c>
      <c r="C72">
        <v>211.13577599999999</v>
      </c>
      <c r="D72">
        <f t="shared" si="12"/>
        <v>205.52372020468434</v>
      </c>
      <c r="E72">
        <f t="shared" si="13"/>
        <v>31.495170249736027</v>
      </c>
      <c r="F72" s="20">
        <f t="shared" si="14"/>
        <v>7.0651323651067138E-4</v>
      </c>
      <c r="H72" s="2">
        <v>0.72608075000000005</v>
      </c>
      <c r="I72">
        <v>223.958237</v>
      </c>
      <c r="J72">
        <f t="shared" si="15"/>
        <v>223.77844983992873</v>
      </c>
      <c r="K72">
        <f t="shared" si="16"/>
        <v>3.2323422926492838E-2</v>
      </c>
      <c r="L72" s="20">
        <f t="shared" si="17"/>
        <v>6.4444115080919123E-7</v>
      </c>
      <c r="N72" s="2">
        <v>0.69730110000000001</v>
      </c>
      <c r="O72">
        <v>251.00452000000001</v>
      </c>
      <c r="P72">
        <f t="shared" si="18"/>
        <v>249.60843378365158</v>
      </c>
      <c r="Q72">
        <f t="shared" si="19"/>
        <v>1.9490567234780933</v>
      </c>
      <c r="R72" s="20">
        <f t="shared" si="20"/>
        <v>3.0935803055054646E-5</v>
      </c>
      <c r="T72" s="2">
        <v>0.77255193</v>
      </c>
      <c r="U72">
        <v>293.86392899999998</v>
      </c>
      <c r="V72">
        <f t="shared" si="21"/>
        <v>293.08712643826925</v>
      </c>
      <c r="W72">
        <f t="shared" si="22"/>
        <v>0.6034222199114293</v>
      </c>
      <c r="X72" s="20">
        <f t="shared" si="23"/>
        <v>6.987611267877461E-6</v>
      </c>
    </row>
    <row r="73" spans="2:24" x14ac:dyDescent="0.25">
      <c r="B73" s="2">
        <v>0.75823125999999996</v>
      </c>
      <c r="C73">
        <v>211.32262499999999</v>
      </c>
      <c r="D73">
        <f t="shared" si="12"/>
        <v>205.63470419839803</v>
      </c>
      <c r="E73">
        <f t="shared" si="13"/>
        <v>32.352443045296305</v>
      </c>
      <c r="F73" s="20">
        <f t="shared" si="14"/>
        <v>7.2446112813799449E-4</v>
      </c>
      <c r="H73" s="2">
        <v>0.72915090000000005</v>
      </c>
      <c r="I73">
        <v>224.14933199999999</v>
      </c>
      <c r="J73">
        <f t="shared" si="15"/>
        <v>223.87196514461763</v>
      </c>
      <c r="K73">
        <f t="shared" si="16"/>
        <v>7.6932372464695711E-2</v>
      </c>
      <c r="L73" s="20">
        <f t="shared" si="17"/>
        <v>1.5312081347158376E-6</v>
      </c>
      <c r="N73" s="2">
        <v>0.69930013000000002</v>
      </c>
      <c r="O73">
        <v>251.112807</v>
      </c>
      <c r="P73">
        <f t="shared" si="18"/>
        <v>249.65423985934547</v>
      </c>
      <c r="Q73">
        <f t="shared" si="19"/>
        <v>2.1274181037971527</v>
      </c>
      <c r="R73" s="20">
        <f t="shared" si="20"/>
        <v>3.3737673051820954E-5</v>
      </c>
      <c r="T73" s="2">
        <v>0.77799636000000005</v>
      </c>
      <c r="U73">
        <v>294.75695200000001</v>
      </c>
      <c r="V73">
        <f t="shared" si="21"/>
        <v>294.95961784089531</v>
      </c>
      <c r="W73">
        <f t="shared" si="22"/>
        <v>4.1073443065796057E-2</v>
      </c>
      <c r="X73" s="20">
        <f t="shared" si="23"/>
        <v>4.7275158773590088E-7</v>
      </c>
    </row>
    <row r="74" spans="2:24" x14ac:dyDescent="0.25">
      <c r="B74" s="2">
        <v>0.76211424000000005</v>
      </c>
      <c r="C74">
        <v>211.862683</v>
      </c>
      <c r="D74">
        <f t="shared" si="12"/>
        <v>205.94149346097183</v>
      </c>
      <c r="E74">
        <f t="shared" si="13"/>
        <v>35.060485557096712</v>
      </c>
      <c r="F74" s="20">
        <f t="shared" si="14"/>
        <v>7.8110423188650676E-4</v>
      </c>
      <c r="H74" s="2">
        <v>0.73229274</v>
      </c>
      <c r="I74">
        <v>224.334585</v>
      </c>
      <c r="J74">
        <f t="shared" si="15"/>
        <v>223.97665416894188</v>
      </c>
      <c r="K74">
        <f t="shared" si="16"/>
        <v>0.12811447982196134</v>
      </c>
      <c r="L74" s="20">
        <f t="shared" si="17"/>
        <v>2.5456913817662485E-6</v>
      </c>
      <c r="N74" s="2">
        <v>0.70153297999999997</v>
      </c>
      <c r="O74">
        <v>251.242751</v>
      </c>
      <c r="P74">
        <f t="shared" si="18"/>
        <v>249.70874298669364</v>
      </c>
      <c r="Q74">
        <f t="shared" si="19"/>
        <v>2.3531805848881326</v>
      </c>
      <c r="R74" s="20">
        <f t="shared" si="20"/>
        <v>3.7279336689365719E-5</v>
      </c>
      <c r="T74" s="2">
        <v>0.78076738000000001</v>
      </c>
      <c r="U74">
        <v>295.33191299999999</v>
      </c>
      <c r="V74">
        <f t="shared" si="21"/>
        <v>296.04226915314609</v>
      </c>
      <c r="W74">
        <f t="shared" si="22"/>
        <v>0.50460586431253718</v>
      </c>
      <c r="X74" s="20">
        <f t="shared" si="23"/>
        <v>5.7853752899857305E-6</v>
      </c>
    </row>
    <row r="75" spans="2:24" x14ac:dyDescent="0.25">
      <c r="B75" s="2">
        <v>0.76361146999999996</v>
      </c>
      <c r="C75">
        <v>212.01825600000001</v>
      </c>
      <c r="D75">
        <f t="shared" si="12"/>
        <v>206.07895045023452</v>
      </c>
      <c r="E75">
        <f t="shared" si="13"/>
        <v>35.275350413475181</v>
      </c>
      <c r="F75" s="20">
        <f t="shared" si="14"/>
        <v>7.847382487316131E-4</v>
      </c>
      <c r="H75" s="2">
        <v>0.73640768000000001</v>
      </c>
      <c r="I75">
        <v>224.57685599999999</v>
      </c>
      <c r="J75">
        <f t="shared" si="15"/>
        <v>224.12894934315369</v>
      </c>
      <c r="K75">
        <f t="shared" si="16"/>
        <v>0.20062037324722889</v>
      </c>
      <c r="L75" s="20">
        <f t="shared" si="17"/>
        <v>3.9778191933130463E-6</v>
      </c>
      <c r="N75" s="2">
        <v>0.70539282000000003</v>
      </c>
      <c r="O75">
        <v>251.41218900000001</v>
      </c>
      <c r="P75">
        <f t="shared" si="18"/>
        <v>249.81193018676862</v>
      </c>
      <c r="Q75">
        <f t="shared" si="19"/>
        <v>2.5608282693247424</v>
      </c>
      <c r="R75" s="20">
        <f t="shared" si="20"/>
        <v>4.0514249344386195E-5</v>
      </c>
      <c r="T75" s="2">
        <v>0.78497004000000004</v>
      </c>
      <c r="U75">
        <v>296.661475</v>
      </c>
      <c r="V75">
        <f t="shared" si="21"/>
        <v>297.87863006546047</v>
      </c>
      <c r="W75">
        <f t="shared" si="22"/>
        <v>1.4814664533760917</v>
      </c>
      <c r="X75" s="20">
        <f t="shared" si="23"/>
        <v>1.6833309878257544E-5</v>
      </c>
    </row>
    <row r="76" spans="2:24" x14ac:dyDescent="0.25">
      <c r="B76" s="2">
        <v>0.76539509999999999</v>
      </c>
      <c r="C76">
        <v>212.31525600000001</v>
      </c>
      <c r="D76">
        <f t="shared" si="12"/>
        <v>206.25821832308631</v>
      </c>
      <c r="E76">
        <f t="shared" si="13"/>
        <v>36.687705419552039</v>
      </c>
      <c r="F76" s="20">
        <f t="shared" si="14"/>
        <v>8.138758218073736E-4</v>
      </c>
      <c r="H76" s="2">
        <v>0.73887166999999998</v>
      </c>
      <c r="I76">
        <v>224.81890899999999</v>
      </c>
      <c r="J76">
        <f t="shared" si="15"/>
        <v>224.22918787273565</v>
      </c>
      <c r="K76">
        <f t="shared" si="16"/>
        <v>0.34777100794192428</v>
      </c>
      <c r="L76" s="20">
        <f t="shared" si="17"/>
        <v>6.8806220390261427E-6</v>
      </c>
      <c r="N76" s="2">
        <v>0.70816011999999995</v>
      </c>
      <c r="O76">
        <v>251.514106</v>
      </c>
      <c r="P76">
        <f t="shared" si="18"/>
        <v>249.89351169245165</v>
      </c>
      <c r="Q76">
        <f t="shared" si="19"/>
        <v>2.6263259096580986</v>
      </c>
      <c r="R76" s="20">
        <f t="shared" si="20"/>
        <v>4.1516804958931725E-5</v>
      </c>
      <c r="T76" s="2">
        <v>0.78710420999999997</v>
      </c>
      <c r="U76">
        <v>297.36526900000001</v>
      </c>
      <c r="V76">
        <f t="shared" si="21"/>
        <v>298.91213321242947</v>
      </c>
      <c r="W76">
        <f t="shared" si="22"/>
        <v>2.3927888916949973</v>
      </c>
      <c r="X76" s="20">
        <f t="shared" si="23"/>
        <v>2.7059757299059721E-5</v>
      </c>
    </row>
    <row r="77" spans="2:24" x14ac:dyDescent="0.25">
      <c r="B77" s="2">
        <v>0.76881140999999997</v>
      </c>
      <c r="C77">
        <v>212.94555299999999</v>
      </c>
      <c r="D77">
        <f t="shared" si="12"/>
        <v>206.65354648800178</v>
      </c>
      <c r="E77">
        <f t="shared" si="13"/>
        <v>39.58934594702788</v>
      </c>
      <c r="F77" s="20">
        <f t="shared" si="14"/>
        <v>8.7305414148573855E-4</v>
      </c>
      <c r="H77" s="2">
        <v>0.74127193999999996</v>
      </c>
      <c r="I77">
        <v>225.03532000000001</v>
      </c>
      <c r="J77">
        <f t="shared" si="15"/>
        <v>224.33393699142346</v>
      </c>
      <c r="K77">
        <f t="shared" si="16"/>
        <v>0.49193812471990156</v>
      </c>
      <c r="L77" s="20">
        <f t="shared" si="17"/>
        <v>9.714246209819204E-6</v>
      </c>
      <c r="N77" s="2">
        <v>0.71088328000000001</v>
      </c>
      <c r="O77">
        <v>251.68216000000001</v>
      </c>
      <c r="P77">
        <f t="shared" si="18"/>
        <v>249.98055523052153</v>
      </c>
      <c r="Q77">
        <f t="shared" si="19"/>
        <v>2.8954587915119072</v>
      </c>
      <c r="R77" s="20">
        <f t="shared" si="20"/>
        <v>4.5710137043163148E-5</v>
      </c>
      <c r="T77" s="2">
        <v>0.78918695999999999</v>
      </c>
      <c r="U77">
        <v>298.06509699999998</v>
      </c>
      <c r="V77">
        <f t="shared" si="21"/>
        <v>299.99418571602826</v>
      </c>
      <c r="W77">
        <f t="shared" si="22"/>
        <v>3.7213832743076187</v>
      </c>
      <c r="X77" s="20">
        <f t="shared" si="23"/>
        <v>4.1887279424496285E-5</v>
      </c>
    </row>
    <row r="78" spans="2:24" x14ac:dyDescent="0.25">
      <c r="B78" s="2">
        <v>0.77027599000000002</v>
      </c>
      <c r="C78">
        <v>213.08316400000001</v>
      </c>
      <c r="D78">
        <f t="shared" si="12"/>
        <v>206.84598411807715</v>
      </c>
      <c r="E78">
        <f t="shared" si="13"/>
        <v>38.902412879463213</v>
      </c>
      <c r="F78" s="20">
        <f t="shared" si="14"/>
        <v>8.5679764692025615E-4</v>
      </c>
      <c r="H78" s="2">
        <v>0.74470831999999998</v>
      </c>
      <c r="I78">
        <v>225.50685100000001</v>
      </c>
      <c r="J78">
        <f t="shared" si="15"/>
        <v>224.49715224852687</v>
      </c>
      <c r="K78">
        <f t="shared" si="16"/>
        <v>1.0194915687264139</v>
      </c>
      <c r="L78" s="20">
        <f t="shared" si="17"/>
        <v>2.0047681662107951E-5</v>
      </c>
      <c r="N78" s="2">
        <v>0.71457937999999999</v>
      </c>
      <c r="O78">
        <v>251.99184299999999</v>
      </c>
      <c r="P78">
        <f t="shared" si="18"/>
        <v>250.11039703252095</v>
      </c>
      <c r="Q78">
        <f t="shared" si="19"/>
        <v>3.5398389285431353</v>
      </c>
      <c r="R78" s="20">
        <f t="shared" si="20"/>
        <v>5.5745592436696173E-5</v>
      </c>
      <c r="T78" s="2">
        <v>0.79229201000000005</v>
      </c>
      <c r="U78">
        <v>299.30938800000001</v>
      </c>
      <c r="V78">
        <f t="shared" si="21"/>
        <v>301.75672998500147</v>
      </c>
      <c r="W78">
        <f t="shared" si="22"/>
        <v>5.9894827915508762</v>
      </c>
      <c r="X78" s="20">
        <f t="shared" si="23"/>
        <v>6.685727071533585E-5</v>
      </c>
    </row>
    <row r="79" spans="2:24" x14ac:dyDescent="0.25">
      <c r="B79" s="2">
        <v>0.77178935000000004</v>
      </c>
      <c r="C79">
        <v>213.34292099999999</v>
      </c>
      <c r="D79">
        <f t="shared" si="12"/>
        <v>207.06061004893505</v>
      </c>
      <c r="E79">
        <f t="shared" si="13"/>
        <v>39.467430885870513</v>
      </c>
      <c r="F79" s="20">
        <f t="shared" si="14"/>
        <v>8.6712634906451207E-4</v>
      </c>
      <c r="H79" s="2">
        <v>0.74661411</v>
      </c>
      <c r="I79">
        <v>225.70993899999999</v>
      </c>
      <c r="J79">
        <f t="shared" si="15"/>
        <v>224.59501217628937</v>
      </c>
      <c r="K79">
        <f t="shared" si="16"/>
        <v>1.2430618222294485</v>
      </c>
      <c r="L79" s="20">
        <f t="shared" si="17"/>
        <v>2.4400086251543966E-5</v>
      </c>
      <c r="N79" s="2">
        <v>0.71686397000000002</v>
      </c>
      <c r="O79">
        <v>252.02839800000001</v>
      </c>
      <c r="P79">
        <f t="shared" si="18"/>
        <v>250.19796222493932</v>
      </c>
      <c r="Q79">
        <f t="shared" si="19"/>
        <v>3.3504951266220382</v>
      </c>
      <c r="R79" s="20">
        <f t="shared" si="20"/>
        <v>5.2748490118189879E-5</v>
      </c>
      <c r="T79" s="2">
        <v>0.79401566999999995</v>
      </c>
      <c r="U79">
        <v>300.08291400000002</v>
      </c>
      <c r="V79">
        <f t="shared" si="21"/>
        <v>302.82040884709011</v>
      </c>
      <c r="W79">
        <f t="shared" si="22"/>
        <v>7.4938780378447971</v>
      </c>
      <c r="X79" s="20">
        <f t="shared" si="23"/>
        <v>8.3219304871866024E-5</v>
      </c>
    </row>
    <row r="80" spans="2:24" x14ac:dyDescent="0.25">
      <c r="B80" s="2">
        <v>0.77692786000000003</v>
      </c>
      <c r="C80">
        <v>214.181299</v>
      </c>
      <c r="D80">
        <f t="shared" si="12"/>
        <v>207.922499683723</v>
      </c>
      <c r="E80">
        <f t="shared" si="13"/>
        <v>39.172568881429342</v>
      </c>
      <c r="F80" s="20">
        <f t="shared" si="14"/>
        <v>8.5392348220202064E-4</v>
      </c>
      <c r="H80" s="2">
        <v>0.74859534999999999</v>
      </c>
      <c r="I80">
        <v>225.90846500000001</v>
      </c>
      <c r="J80">
        <f t="shared" si="15"/>
        <v>224.70287613323472</v>
      </c>
      <c r="K80">
        <f t="shared" si="16"/>
        <v>1.4534445156683977</v>
      </c>
      <c r="L80" s="20">
        <f t="shared" si="17"/>
        <v>2.8479571338908939E-5</v>
      </c>
      <c r="N80" s="2">
        <v>0.71932803000000001</v>
      </c>
      <c r="O80">
        <v>252.23569800000001</v>
      </c>
      <c r="P80">
        <f t="shared" si="18"/>
        <v>250.29917950399204</v>
      </c>
      <c r="Q80">
        <f t="shared" si="19"/>
        <v>3.7501038853809985</v>
      </c>
      <c r="R80" s="20">
        <f t="shared" si="20"/>
        <v>5.8942723280105722E-5</v>
      </c>
      <c r="T80" s="2">
        <v>0.79669299999999998</v>
      </c>
      <c r="U80">
        <v>301.40817800000002</v>
      </c>
      <c r="V80">
        <f t="shared" si="21"/>
        <v>304.60748372741949</v>
      </c>
      <c r="W80">
        <f t="shared" si="22"/>
        <v>10.235557137499031</v>
      </c>
      <c r="X80" s="20">
        <f t="shared" si="23"/>
        <v>1.1266821752450248E-4</v>
      </c>
    </row>
    <row r="81" spans="2:24" x14ac:dyDescent="0.25">
      <c r="B81" s="2">
        <v>0.77906078999999995</v>
      </c>
      <c r="C81">
        <v>214.60446200000001</v>
      </c>
      <c r="D81">
        <f t="shared" si="12"/>
        <v>208.34770338343318</v>
      </c>
      <c r="E81">
        <f t="shared" si="13"/>
        <v>39.147028385983241</v>
      </c>
      <c r="F81" s="20">
        <f t="shared" si="14"/>
        <v>8.500046583838957E-4</v>
      </c>
      <c r="H81" s="2">
        <v>0.75259425000000002</v>
      </c>
      <c r="I81">
        <v>226.32855799999999</v>
      </c>
      <c r="J81">
        <f t="shared" si="15"/>
        <v>224.94211153328095</v>
      </c>
      <c r="K81">
        <f t="shared" si="16"/>
        <v>1.9222338050776995</v>
      </c>
      <c r="L81" s="20">
        <f t="shared" si="17"/>
        <v>3.7525587284733706E-5</v>
      </c>
      <c r="N81" s="2">
        <v>0.72295273999999998</v>
      </c>
      <c r="O81">
        <v>252.40588199999999</v>
      </c>
      <c r="P81">
        <f t="shared" si="18"/>
        <v>250.46189721731173</v>
      </c>
      <c r="Q81">
        <f t="shared" si="19"/>
        <v>3.7790768353235262</v>
      </c>
      <c r="R81" s="20">
        <f t="shared" si="20"/>
        <v>5.9318038183033785E-5</v>
      </c>
      <c r="T81" s="2">
        <v>0.79838629000000005</v>
      </c>
      <c r="U81">
        <v>302.36564199999998</v>
      </c>
      <c r="V81">
        <f t="shared" si="21"/>
        <v>305.83065617781733</v>
      </c>
      <c r="W81">
        <f t="shared" si="22"/>
        <v>12.00632325247526</v>
      </c>
      <c r="X81" s="20">
        <f t="shared" si="23"/>
        <v>1.31324317057216E-4</v>
      </c>
    </row>
    <row r="82" spans="2:24" x14ac:dyDescent="0.25">
      <c r="B82" s="2">
        <v>0.78151174000000001</v>
      </c>
      <c r="C82">
        <v>215.07795300000001</v>
      </c>
      <c r="D82">
        <f t="shared" si="12"/>
        <v>208.89118188716094</v>
      </c>
      <c r="E82">
        <f t="shared" si="13"/>
        <v>38.276136802659963</v>
      </c>
      <c r="F82" s="20">
        <f t="shared" si="14"/>
        <v>8.2743961433147069E-4</v>
      </c>
      <c r="H82" s="2">
        <v>0.75509711999999996</v>
      </c>
      <c r="I82">
        <v>226.62271799999999</v>
      </c>
      <c r="J82">
        <f t="shared" si="15"/>
        <v>225.10870627706637</v>
      </c>
      <c r="K82">
        <f t="shared" si="16"/>
        <v>2.2922314971804192</v>
      </c>
      <c r="L82" s="20">
        <f t="shared" si="17"/>
        <v>4.4632538460695407E-5</v>
      </c>
      <c r="N82" s="2">
        <v>0.72504517999999996</v>
      </c>
      <c r="O82">
        <v>252.33265700000001</v>
      </c>
      <c r="P82">
        <f t="shared" si="18"/>
        <v>250.56392144568008</v>
      </c>
      <c r="Q82">
        <f t="shared" si="19"/>
        <v>3.1284254611154361</v>
      </c>
      <c r="R82" s="20">
        <f t="shared" si="20"/>
        <v>4.9133634442679577E-5</v>
      </c>
      <c r="T82" s="2">
        <v>0.79992728999999996</v>
      </c>
      <c r="U82">
        <v>303.49597699999998</v>
      </c>
      <c r="V82">
        <f t="shared" si="21"/>
        <v>307.01237813132144</v>
      </c>
      <c r="W82">
        <f t="shared" si="22"/>
        <v>12.365076916358834</v>
      </c>
      <c r="X82" s="20">
        <f t="shared" si="23"/>
        <v>1.3424278236418331E-4</v>
      </c>
    </row>
    <row r="83" spans="2:24" x14ac:dyDescent="0.25">
      <c r="B83" s="2">
        <v>0.78525087000000005</v>
      </c>
      <c r="C83">
        <v>215.87004899999999</v>
      </c>
      <c r="D83">
        <f t="shared" si="12"/>
        <v>209.84484346514833</v>
      </c>
      <c r="E83">
        <f t="shared" si="13"/>
        <v>36.303101737207136</v>
      </c>
      <c r="F83" s="20">
        <f t="shared" si="14"/>
        <v>7.790385565849678E-4</v>
      </c>
      <c r="H83" s="2">
        <v>0.75689978000000002</v>
      </c>
      <c r="I83">
        <v>226.83523700000001</v>
      </c>
      <c r="J83">
        <f t="shared" si="15"/>
        <v>225.23795363955404</v>
      </c>
      <c r="K83">
        <f t="shared" si="16"/>
        <v>2.5513141335575731</v>
      </c>
      <c r="L83" s="20">
        <f t="shared" si="17"/>
        <v>4.9584152636817673E-5</v>
      </c>
      <c r="N83" s="2">
        <v>0.72739858000000002</v>
      </c>
      <c r="O83">
        <v>252.546018</v>
      </c>
      <c r="P83">
        <f t="shared" si="18"/>
        <v>250.68630512580975</v>
      </c>
      <c r="Q83">
        <f t="shared" si="19"/>
        <v>3.458531974428964</v>
      </c>
      <c r="R83" s="20">
        <f t="shared" si="20"/>
        <v>5.4226396431550536E-5</v>
      </c>
      <c r="T83" s="2">
        <v>0.80326218999999999</v>
      </c>
      <c r="U83">
        <v>306.09851600000002</v>
      </c>
      <c r="V83">
        <f t="shared" si="21"/>
        <v>309.81821630295292</v>
      </c>
      <c r="W83">
        <f t="shared" si="22"/>
        <v>13.836170343787908</v>
      </c>
      <c r="X83" s="20">
        <f t="shared" si="23"/>
        <v>1.4767040024703127E-4</v>
      </c>
    </row>
    <row r="84" spans="2:24" x14ac:dyDescent="0.25">
      <c r="B84" s="2">
        <v>0.78663346999999995</v>
      </c>
      <c r="C84">
        <v>216.12576100000001</v>
      </c>
      <c r="D84">
        <f t="shared" si="12"/>
        <v>210.2389604292714</v>
      </c>
      <c r="E84">
        <f t="shared" si="13"/>
        <v>34.65442095953069</v>
      </c>
      <c r="F84" s="20">
        <f t="shared" si="14"/>
        <v>7.4190034948700149E-4</v>
      </c>
      <c r="H84" s="2">
        <v>0.76099061000000001</v>
      </c>
      <c r="I84">
        <v>227.18848500000001</v>
      </c>
      <c r="J84">
        <f t="shared" si="15"/>
        <v>225.5645764415907</v>
      </c>
      <c r="K84">
        <f t="shared" si="16"/>
        <v>2.6370790060750093</v>
      </c>
      <c r="L84" s="20">
        <f t="shared" si="17"/>
        <v>5.1091718463785409E-5</v>
      </c>
      <c r="N84" s="2">
        <v>0.73216329999999996</v>
      </c>
      <c r="O84">
        <v>252.92895300000001</v>
      </c>
      <c r="P84">
        <f t="shared" si="18"/>
        <v>250.96110597176209</v>
      </c>
      <c r="Q84">
        <f t="shared" si="19"/>
        <v>3.8724219265447832</v>
      </c>
      <c r="R84" s="20">
        <f t="shared" si="20"/>
        <v>6.0532077301339601E-5</v>
      </c>
      <c r="T84" s="2">
        <v>0.80465971000000003</v>
      </c>
      <c r="U84">
        <v>307.71507300000002</v>
      </c>
      <c r="V84">
        <f t="shared" si="21"/>
        <v>311.1059210039258</v>
      </c>
      <c r="W84">
        <f t="shared" si="22"/>
        <v>11.497850185727463</v>
      </c>
      <c r="X84" s="20">
        <f t="shared" si="23"/>
        <v>1.2142807366354898E-4</v>
      </c>
    </row>
    <row r="85" spans="2:24" x14ac:dyDescent="0.25">
      <c r="B85" s="2">
        <v>0.78825208000000002</v>
      </c>
      <c r="C85">
        <v>216.578047</v>
      </c>
      <c r="D85">
        <f t="shared" si="12"/>
        <v>210.73099368574515</v>
      </c>
      <c r="E85">
        <f t="shared" si="13"/>
        <v>34.188032459738629</v>
      </c>
      <c r="F85" s="20">
        <f t="shared" si="14"/>
        <v>7.2886188748227758E-4</v>
      </c>
      <c r="H85" s="2">
        <v>0.76267134000000003</v>
      </c>
      <c r="I85">
        <v>227.38336699999999</v>
      </c>
      <c r="J85">
        <f t="shared" si="15"/>
        <v>225.71405285628882</v>
      </c>
      <c r="K85">
        <f t="shared" si="16"/>
        <v>2.7866097103941776</v>
      </c>
      <c r="L85" s="20">
        <f t="shared" si="17"/>
        <v>5.3896276210577184E-5</v>
      </c>
      <c r="N85" s="2">
        <v>0.73474061000000002</v>
      </c>
      <c r="O85">
        <v>253.09330600000001</v>
      </c>
      <c r="P85">
        <f t="shared" si="18"/>
        <v>251.12628348626239</v>
      </c>
      <c r="Q85">
        <f t="shared" si="19"/>
        <v>3.8691775695506569</v>
      </c>
      <c r="R85" s="20">
        <f t="shared" si="20"/>
        <v>6.0402837950926517E-5</v>
      </c>
      <c r="T85" s="2">
        <v>0.80585019999999996</v>
      </c>
      <c r="U85">
        <v>309.27004899999997</v>
      </c>
      <c r="V85">
        <f t="shared" si="21"/>
        <v>312.26032810871988</v>
      </c>
      <c r="W85">
        <f t="shared" si="22"/>
        <v>8.9417691480466992</v>
      </c>
      <c r="X85" s="20">
        <f t="shared" si="23"/>
        <v>9.3486247360629463E-5</v>
      </c>
    </row>
    <row r="86" spans="2:24" x14ac:dyDescent="0.25">
      <c r="B86" s="2">
        <v>0.79199470999999999</v>
      </c>
      <c r="C86">
        <v>217.499979</v>
      </c>
      <c r="D86">
        <f t="shared" si="12"/>
        <v>212.00485701813409</v>
      </c>
      <c r="E86">
        <f t="shared" si="13"/>
        <v>30.196365595585892</v>
      </c>
      <c r="F86" s="20">
        <f t="shared" si="14"/>
        <v>6.3831674306479718E-4</v>
      </c>
      <c r="H86" s="2">
        <v>0.76455055000000005</v>
      </c>
      <c r="I86">
        <v>227.67184599999999</v>
      </c>
      <c r="J86">
        <f t="shared" si="15"/>
        <v>225.89318003238748</v>
      </c>
      <c r="K86">
        <f t="shared" si="16"/>
        <v>3.1636526243429506</v>
      </c>
      <c r="L86" s="20">
        <f t="shared" si="17"/>
        <v>6.1033761071295534E-5</v>
      </c>
      <c r="N86" s="2">
        <v>0.73691176999999997</v>
      </c>
      <c r="O86">
        <v>253.267719</v>
      </c>
      <c r="P86">
        <f t="shared" si="18"/>
        <v>251.27529181927409</v>
      </c>
      <c r="Q86">
        <f t="shared" si="19"/>
        <v>3.969766070495405</v>
      </c>
      <c r="R86" s="20">
        <f t="shared" si="20"/>
        <v>6.1887827490708712E-5</v>
      </c>
      <c r="T86" s="2">
        <v>0.80868682000000003</v>
      </c>
      <c r="U86">
        <v>312.76524999999998</v>
      </c>
      <c r="V86">
        <f t="shared" si="21"/>
        <v>315.24482517168104</v>
      </c>
      <c r="W86">
        <f t="shared" si="22"/>
        <v>6.1482930320171718</v>
      </c>
      <c r="X86" s="20">
        <f t="shared" si="23"/>
        <v>6.2851778186923102E-5</v>
      </c>
    </row>
    <row r="87" spans="2:24" x14ac:dyDescent="0.25">
      <c r="B87" s="2">
        <v>0.79329676000000005</v>
      </c>
      <c r="C87">
        <v>217.79918900000001</v>
      </c>
      <c r="D87">
        <f t="shared" si="12"/>
        <v>212.49586525427947</v>
      </c>
      <c r="E87">
        <f t="shared" si="13"/>
        <v>28.125242751923416</v>
      </c>
      <c r="F87" s="20">
        <f t="shared" si="14"/>
        <v>5.9290315727987921E-4</v>
      </c>
      <c r="H87" s="2">
        <v>0.76966526000000002</v>
      </c>
      <c r="I87">
        <v>228.461704</v>
      </c>
      <c r="J87">
        <f t="shared" si="15"/>
        <v>226.45503493900426</v>
      </c>
      <c r="K87">
        <f t="shared" si="16"/>
        <v>4.0267207203574982</v>
      </c>
      <c r="L87" s="20">
        <f t="shared" si="17"/>
        <v>7.7148002535614433E-5</v>
      </c>
      <c r="N87" s="2">
        <v>0.74056038000000002</v>
      </c>
      <c r="O87">
        <v>253.42580000000001</v>
      </c>
      <c r="P87">
        <f t="shared" si="18"/>
        <v>251.54772355183599</v>
      </c>
      <c r="Q87">
        <f t="shared" si="19"/>
        <v>3.5271711451483934</v>
      </c>
      <c r="R87" s="20">
        <f t="shared" si="20"/>
        <v>5.4919285791619273E-5</v>
      </c>
      <c r="T87" s="2">
        <v>0.80961890999999997</v>
      </c>
      <c r="U87">
        <v>314.130267</v>
      </c>
      <c r="V87">
        <f t="shared" si="21"/>
        <v>316.3038966029406</v>
      </c>
      <c r="W87">
        <f t="shared" si="22"/>
        <v>4.7246656507796825</v>
      </c>
      <c r="X87" s="20">
        <f t="shared" si="23"/>
        <v>4.7879710236352044E-5</v>
      </c>
    </row>
    <row r="88" spans="2:24" x14ac:dyDescent="0.25">
      <c r="B88" s="2">
        <v>0.79513520000000004</v>
      </c>
      <c r="C88">
        <v>218.35077000000001</v>
      </c>
      <c r="D88">
        <f t="shared" si="12"/>
        <v>213.23431984460439</v>
      </c>
      <c r="E88">
        <f t="shared" si="13"/>
        <v>26.178062192647921</v>
      </c>
      <c r="F88" s="20">
        <f t="shared" si="14"/>
        <v>5.490704098306137E-4</v>
      </c>
      <c r="H88" s="2">
        <v>0.77175948000000005</v>
      </c>
      <c r="I88">
        <v>228.75253499999999</v>
      </c>
      <c r="J88">
        <f t="shared" si="15"/>
        <v>226.72146225616689</v>
      </c>
      <c r="K88">
        <f t="shared" si="16"/>
        <v>4.1252564907417462</v>
      </c>
      <c r="L88" s="20">
        <f t="shared" si="17"/>
        <v>7.883500966353828E-5</v>
      </c>
      <c r="N88" s="2">
        <v>0.74325947000000003</v>
      </c>
      <c r="O88">
        <v>253.68462400000001</v>
      </c>
      <c r="P88">
        <f t="shared" si="18"/>
        <v>251.76856132966248</v>
      </c>
      <c r="Q88">
        <f t="shared" si="19"/>
        <v>3.6712961566610187</v>
      </c>
      <c r="R88" s="20">
        <f t="shared" si="20"/>
        <v>5.7046779165887059E-5</v>
      </c>
      <c r="T88" s="2">
        <v>0.81155412000000005</v>
      </c>
      <c r="U88">
        <v>316.83788299999998</v>
      </c>
      <c r="V88">
        <f t="shared" si="21"/>
        <v>318.63977316905874</v>
      </c>
      <c r="W88">
        <f t="shared" si="22"/>
        <v>3.2468081813506262</v>
      </c>
      <c r="X88" s="20">
        <f t="shared" si="23"/>
        <v>3.2343158271659923E-5</v>
      </c>
    </row>
    <row r="89" spans="2:24" x14ac:dyDescent="0.25">
      <c r="B89" s="2">
        <v>0.79782940000000002</v>
      </c>
      <c r="C89">
        <v>219.16325000000001</v>
      </c>
      <c r="D89">
        <f t="shared" si="12"/>
        <v>214.41801769076096</v>
      </c>
      <c r="E89">
        <f t="shared" si="13"/>
        <v>22.517229668646099</v>
      </c>
      <c r="F89" s="20">
        <f t="shared" si="14"/>
        <v>4.6879124622550009E-4</v>
      </c>
      <c r="H89" s="2">
        <v>0.77336477999999997</v>
      </c>
      <c r="I89">
        <v>228.945065</v>
      </c>
      <c r="J89">
        <f t="shared" si="15"/>
        <v>226.94211761111262</v>
      </c>
      <c r="K89">
        <f t="shared" si="16"/>
        <v>4.0117982426507659</v>
      </c>
      <c r="L89" s="20">
        <f t="shared" si="17"/>
        <v>7.6537894447065489E-5</v>
      </c>
      <c r="N89" s="2">
        <v>0.74695549999999999</v>
      </c>
      <c r="O89">
        <v>254.024563</v>
      </c>
      <c r="P89">
        <f t="shared" si="18"/>
        <v>252.10035100156733</v>
      </c>
      <c r="Q89">
        <f t="shared" si="19"/>
        <v>3.7025918149122412</v>
      </c>
      <c r="R89" s="20">
        <f t="shared" si="20"/>
        <v>5.7379189697663536E-5</v>
      </c>
      <c r="T89" s="2">
        <v>0.81215062999999998</v>
      </c>
      <c r="U89">
        <v>318.088503</v>
      </c>
      <c r="V89">
        <f t="shared" si="21"/>
        <v>319.39950562511899</v>
      </c>
      <c r="W89">
        <f t="shared" si="22"/>
        <v>1.7187278830688775</v>
      </c>
      <c r="X89" s="20">
        <f t="shared" si="23"/>
        <v>1.6986784536311051E-5</v>
      </c>
    </row>
    <row r="90" spans="2:24" x14ac:dyDescent="0.25">
      <c r="B90" s="2">
        <v>0.79905095999999998</v>
      </c>
      <c r="C90">
        <v>219.47261700000001</v>
      </c>
      <c r="D90">
        <f t="shared" si="12"/>
        <v>214.9968864969687</v>
      </c>
      <c r="E90">
        <f t="shared" si="13"/>
        <v>20.032163535764948</v>
      </c>
      <c r="F90" s="20">
        <f t="shared" si="14"/>
        <v>4.1587917382020109E-4</v>
      </c>
      <c r="H90" s="2">
        <v>0.77717605000000001</v>
      </c>
      <c r="I90">
        <v>229.500732</v>
      </c>
      <c r="J90">
        <f t="shared" si="15"/>
        <v>227.53015817639891</v>
      </c>
      <c r="K90">
        <f t="shared" si="16"/>
        <v>3.8831611942618038</v>
      </c>
      <c r="L90" s="20">
        <f t="shared" si="17"/>
        <v>7.3725422289909695E-5</v>
      </c>
      <c r="N90" s="2">
        <v>0.74928391000000005</v>
      </c>
      <c r="O90">
        <v>254.15821500000001</v>
      </c>
      <c r="P90">
        <f t="shared" si="18"/>
        <v>252.32837688547619</v>
      </c>
      <c r="Q90">
        <f t="shared" si="19"/>
        <v>3.3483075253641026</v>
      </c>
      <c r="R90" s="20">
        <f t="shared" si="20"/>
        <v>5.183427584155046E-5</v>
      </c>
      <c r="T90" s="2">
        <v>0.81289350000000005</v>
      </c>
      <c r="U90">
        <v>319.56436600000001</v>
      </c>
      <c r="V90">
        <f t="shared" si="21"/>
        <v>320.37344287462111</v>
      </c>
      <c r="W90">
        <f t="shared" si="22"/>
        <v>0.65460538904664445</v>
      </c>
      <c r="X90" s="20">
        <f t="shared" si="23"/>
        <v>6.4100716549022567E-6</v>
      </c>
    </row>
    <row r="91" spans="2:24" x14ac:dyDescent="0.25">
      <c r="B91" s="2">
        <v>0.80051570999999999</v>
      </c>
      <c r="C91">
        <v>219.88031000000001</v>
      </c>
      <c r="D91">
        <f t="shared" si="12"/>
        <v>215.72764612673885</v>
      </c>
      <c r="E91">
        <f t="shared" si="13"/>
        <v>17.244617244288392</v>
      </c>
      <c r="F91" s="20">
        <f t="shared" si="14"/>
        <v>3.5668174130424604E-4</v>
      </c>
      <c r="H91" s="2">
        <v>0.77994275999999996</v>
      </c>
      <c r="I91">
        <v>229.89566099999999</v>
      </c>
      <c r="J91">
        <f t="shared" si="15"/>
        <v>228.02104335538496</v>
      </c>
      <c r="K91">
        <f t="shared" si="16"/>
        <v>3.514191313501998</v>
      </c>
      <c r="L91" s="20">
        <f t="shared" si="17"/>
        <v>6.6491151133042629E-5</v>
      </c>
      <c r="N91" s="2">
        <v>0.75112164000000003</v>
      </c>
      <c r="O91">
        <v>254.441091</v>
      </c>
      <c r="P91">
        <f t="shared" si="18"/>
        <v>252.51956584701298</v>
      </c>
      <c r="Q91">
        <f t="shared" si="19"/>
        <v>3.6922589135617749</v>
      </c>
      <c r="R91" s="20">
        <f t="shared" si="20"/>
        <v>5.7031874946026034E-5</v>
      </c>
      <c r="T91" s="2">
        <v>0.81448823000000004</v>
      </c>
      <c r="U91">
        <v>322.335329</v>
      </c>
      <c r="V91">
        <f t="shared" si="21"/>
        <v>322.57430782207632</v>
      </c>
      <c r="W91">
        <f t="shared" si="22"/>
        <v>5.7110877400985111E-2</v>
      </c>
      <c r="X91" s="20">
        <f t="shared" si="23"/>
        <v>5.4967124201429546E-7</v>
      </c>
    </row>
    <row r="92" spans="2:24" x14ac:dyDescent="0.25">
      <c r="B92" s="2">
        <v>0.80396761999999999</v>
      </c>
      <c r="C92">
        <v>220.57809700000001</v>
      </c>
      <c r="D92">
        <f t="shared" si="12"/>
        <v>217.61813795689142</v>
      </c>
      <c r="E92">
        <f t="shared" si="13"/>
        <v>8.7613575368803627</v>
      </c>
      <c r="F92" s="20">
        <f t="shared" si="14"/>
        <v>1.8007218417543221E-4</v>
      </c>
      <c r="H92" s="2">
        <v>0.78270941999999999</v>
      </c>
      <c r="I92">
        <v>230.31681599999999</v>
      </c>
      <c r="J92">
        <f t="shared" si="15"/>
        <v>228.57364886874421</v>
      </c>
      <c r="K92">
        <f t="shared" si="16"/>
        <v>3.0386316474904844</v>
      </c>
      <c r="L92" s="20">
        <f t="shared" si="17"/>
        <v>5.7283132700947914E-5</v>
      </c>
      <c r="N92" s="2">
        <v>0.75644462999999995</v>
      </c>
      <c r="O92">
        <v>254.83353099999999</v>
      </c>
      <c r="P92">
        <f t="shared" si="18"/>
        <v>253.13485430966028</v>
      </c>
      <c r="Q92">
        <f t="shared" si="19"/>
        <v>2.8855024983034698</v>
      </c>
      <c r="R92" s="20">
        <f t="shared" si="20"/>
        <v>4.4433273601069927E-5</v>
      </c>
      <c r="T92" s="2">
        <v>0.81557133000000004</v>
      </c>
      <c r="U92">
        <v>323.77245499999998</v>
      </c>
      <c r="V92">
        <f t="shared" si="21"/>
        <v>324.16055616889065</v>
      </c>
      <c r="W92">
        <f t="shared" si="22"/>
        <v>0.15062251729430517</v>
      </c>
      <c r="X92" s="20">
        <f t="shared" si="23"/>
        <v>1.4368456083022428E-6</v>
      </c>
    </row>
    <row r="93" spans="2:24" x14ac:dyDescent="0.25">
      <c r="B93" s="2">
        <v>0.80541152000000005</v>
      </c>
      <c r="C93">
        <v>220.99391499999999</v>
      </c>
      <c r="D93">
        <f t="shared" si="12"/>
        <v>218.48372991316472</v>
      </c>
      <c r="E93">
        <f t="shared" si="13"/>
        <v>6.3010291701701631</v>
      </c>
      <c r="F93" s="20">
        <f t="shared" si="14"/>
        <v>1.2901816442696662E-4</v>
      </c>
      <c r="H93" s="2">
        <v>0.78418003999999997</v>
      </c>
      <c r="I93">
        <v>230.578093</v>
      </c>
      <c r="J93">
        <f t="shared" si="15"/>
        <v>228.89516000882509</v>
      </c>
      <c r="K93">
        <f t="shared" si="16"/>
        <v>2.8322634527849244</v>
      </c>
      <c r="L93" s="20">
        <f t="shared" si="17"/>
        <v>5.3271823410519285E-5</v>
      </c>
      <c r="N93" s="2">
        <v>0.75867600999999996</v>
      </c>
      <c r="O93">
        <v>255.07099400000001</v>
      </c>
      <c r="P93">
        <f t="shared" si="18"/>
        <v>253.4227331658268</v>
      </c>
      <c r="Q93">
        <f t="shared" si="19"/>
        <v>2.7167637774693811</v>
      </c>
      <c r="R93" s="20">
        <f t="shared" si="20"/>
        <v>4.1757042249663905E-5</v>
      </c>
      <c r="T93" s="2">
        <v>0.81629483999999997</v>
      </c>
      <c r="U93">
        <v>325.02994000000001</v>
      </c>
      <c r="V93">
        <f t="shared" si="21"/>
        <v>325.26421036244369</v>
      </c>
      <c r="W93">
        <f t="shared" si="22"/>
        <v>5.4882602719493578E-2</v>
      </c>
      <c r="X93" s="20">
        <f t="shared" si="23"/>
        <v>5.1950288481105813E-7</v>
      </c>
    </row>
    <row r="94" spans="2:24" x14ac:dyDescent="0.25">
      <c r="B94" s="2">
        <v>0.80638615000000002</v>
      </c>
      <c r="C94">
        <v>221.540888</v>
      </c>
      <c r="D94">
        <f t="shared" si="12"/>
        <v>219.0944859352073</v>
      </c>
      <c r="E94">
        <f t="shared" si="13"/>
        <v>5.9848830626219511</v>
      </c>
      <c r="F94" s="20">
        <f t="shared" si="14"/>
        <v>1.2194047570376041E-4</v>
      </c>
      <c r="H94" s="2">
        <v>0.78556373999999995</v>
      </c>
      <c r="I94">
        <v>230.97877700000001</v>
      </c>
      <c r="J94">
        <f t="shared" si="15"/>
        <v>229.21672141714288</v>
      </c>
      <c r="K94">
        <f t="shared" si="16"/>
        <v>3.1048398770779797</v>
      </c>
      <c r="L94" s="20">
        <f t="shared" si="17"/>
        <v>5.8196256941921769E-5</v>
      </c>
      <c r="N94" s="2">
        <v>0.76088981</v>
      </c>
      <c r="O94">
        <v>255.29969399999999</v>
      </c>
      <c r="P94">
        <f t="shared" si="18"/>
        <v>253.72768179820935</v>
      </c>
      <c r="Q94">
        <f t="shared" si="19"/>
        <v>2.4712223625786618</v>
      </c>
      <c r="R94" s="20">
        <f t="shared" si="20"/>
        <v>3.7915015407073348E-5</v>
      </c>
      <c r="T94" s="2">
        <v>0.81737183999999996</v>
      </c>
      <c r="U94">
        <v>327.49178899999998</v>
      </c>
      <c r="V94">
        <f t="shared" si="21"/>
        <v>326.97627731411478</v>
      </c>
      <c r="W94">
        <f t="shared" si="22"/>
        <v>0.26575229828420227</v>
      </c>
      <c r="X94" s="20">
        <f t="shared" si="23"/>
        <v>2.4778567639534398E-6</v>
      </c>
    </row>
    <row r="95" spans="2:24" x14ac:dyDescent="0.25">
      <c r="B95" s="2">
        <v>0.80956936000000002</v>
      </c>
      <c r="C95">
        <v>223.03048000000001</v>
      </c>
      <c r="D95">
        <f t="shared" si="12"/>
        <v>221.24685120174937</v>
      </c>
      <c r="E95">
        <f t="shared" si="13"/>
        <v>3.1813316899490447</v>
      </c>
      <c r="F95" s="20">
        <f t="shared" si="14"/>
        <v>6.3955885079407232E-5</v>
      </c>
      <c r="H95" s="2">
        <v>0.78828319999999996</v>
      </c>
      <c r="I95">
        <v>231.59336999999999</v>
      </c>
      <c r="J95">
        <f t="shared" si="15"/>
        <v>229.90691041885859</v>
      </c>
      <c r="K95">
        <f t="shared" si="16"/>
        <v>2.8441459188236475</v>
      </c>
      <c r="L95" s="20">
        <f t="shared" si="17"/>
        <v>5.3027314011086358E-5</v>
      </c>
      <c r="N95" s="2">
        <v>0.76430644000000003</v>
      </c>
      <c r="O95">
        <v>255.76915</v>
      </c>
      <c r="P95">
        <f t="shared" si="18"/>
        <v>254.23940884194587</v>
      </c>
      <c r="Q95">
        <f t="shared" si="19"/>
        <v>2.3401080106447671</v>
      </c>
      <c r="R95" s="20">
        <f t="shared" si="20"/>
        <v>3.5771700249856812E-5</v>
      </c>
      <c r="T95" s="2">
        <v>0.81796884999999997</v>
      </c>
      <c r="U95">
        <v>328.84660500000001</v>
      </c>
      <c r="V95">
        <f t="shared" si="21"/>
        <v>327.96275038505428</v>
      </c>
      <c r="W95">
        <f t="shared" si="22"/>
        <v>0.78119898036086977</v>
      </c>
      <c r="X95" s="20">
        <f t="shared" si="23"/>
        <v>7.2239535135007193E-6</v>
      </c>
    </row>
    <row r="96" spans="2:24" x14ac:dyDescent="0.25">
      <c r="B96" s="2">
        <v>0.81116356000000001</v>
      </c>
      <c r="C96">
        <v>223.73225199999999</v>
      </c>
      <c r="D96">
        <f t="shared" si="12"/>
        <v>222.42109298962137</v>
      </c>
      <c r="E96">
        <f t="shared" si="13"/>
        <v>1.7191379504970343</v>
      </c>
      <c r="F96" s="20">
        <f t="shared" si="14"/>
        <v>3.4344210666067675E-5</v>
      </c>
      <c r="H96" s="2">
        <v>0.78993484999999997</v>
      </c>
      <c r="I96">
        <v>231.94726199999999</v>
      </c>
      <c r="J96">
        <f t="shared" si="15"/>
        <v>230.36687640945647</v>
      </c>
      <c r="K96">
        <f t="shared" si="16"/>
        <v>2.4976186147976174</v>
      </c>
      <c r="L96" s="20">
        <f t="shared" si="17"/>
        <v>4.6424541361840855E-5</v>
      </c>
      <c r="N96" s="2">
        <v>0.76653802000000004</v>
      </c>
      <c r="O96">
        <v>255.90897000000001</v>
      </c>
      <c r="P96">
        <f t="shared" si="18"/>
        <v>254.60293745977125</v>
      </c>
      <c r="Q96">
        <f t="shared" si="19"/>
        <v>1.7057209961363773</v>
      </c>
      <c r="R96" s="20">
        <f t="shared" si="20"/>
        <v>2.6045756595815535E-5</v>
      </c>
      <c r="T96" s="2">
        <v>0.81877045999999998</v>
      </c>
      <c r="U96">
        <v>330.65820500000001</v>
      </c>
      <c r="V96">
        <f t="shared" si="21"/>
        <v>329.33146476886168</v>
      </c>
      <c r="W96">
        <f t="shared" si="22"/>
        <v>1.7602396409209913</v>
      </c>
      <c r="X96" s="20">
        <f t="shared" si="23"/>
        <v>1.6099529697308469E-5</v>
      </c>
    </row>
    <row r="97" spans="2:24" x14ac:dyDescent="0.25">
      <c r="B97" s="2">
        <v>0.81256872000000002</v>
      </c>
      <c r="C97">
        <v>224.65339399999999</v>
      </c>
      <c r="D97">
        <f t="shared" si="12"/>
        <v>223.51297106864612</v>
      </c>
      <c r="E97">
        <f t="shared" si="13"/>
        <v>1.3005644623577488</v>
      </c>
      <c r="F97" s="20">
        <f t="shared" si="14"/>
        <v>2.576949539348236E-5</v>
      </c>
      <c r="H97" s="2">
        <v>0.79161398999999999</v>
      </c>
      <c r="I97">
        <v>232.307186</v>
      </c>
      <c r="J97">
        <f t="shared" si="15"/>
        <v>230.86881578128546</v>
      </c>
      <c r="K97">
        <f t="shared" si="16"/>
        <v>2.0689088860849103</v>
      </c>
      <c r="L97" s="20">
        <f t="shared" si="17"/>
        <v>3.8336819200656841E-5</v>
      </c>
      <c r="N97" s="2">
        <v>0.76953748</v>
      </c>
      <c r="O97">
        <v>256.234893</v>
      </c>
      <c r="P97">
        <f t="shared" si="18"/>
        <v>255.13168981658592</v>
      </c>
      <c r="Q97">
        <f t="shared" si="19"/>
        <v>1.2170572638949624</v>
      </c>
      <c r="R97" s="20">
        <f t="shared" si="20"/>
        <v>1.853678757280703E-5</v>
      </c>
      <c r="T97" s="2">
        <v>0.81977646000000004</v>
      </c>
      <c r="U97">
        <v>333.18276300000002</v>
      </c>
      <c r="V97">
        <f t="shared" si="21"/>
        <v>331.12449355834997</v>
      </c>
      <c r="W97">
        <f t="shared" si="22"/>
        <v>4.2364730944304272</v>
      </c>
      <c r="X97" s="20">
        <f t="shared" si="23"/>
        <v>3.8162727110294532E-5</v>
      </c>
    </row>
    <row r="98" spans="2:24" x14ac:dyDescent="0.25">
      <c r="B98" s="2">
        <v>0.81500596999999997</v>
      </c>
      <c r="C98">
        <v>226.30457100000001</v>
      </c>
      <c r="D98">
        <f t="shared" si="12"/>
        <v>225.54088628799397</v>
      </c>
      <c r="E98">
        <f t="shared" si="13"/>
        <v>0.58321433935174749</v>
      </c>
      <c r="F98" s="20">
        <f t="shared" si="14"/>
        <v>1.138784483672364E-5</v>
      </c>
      <c r="H98" s="2">
        <v>0.79494156000000005</v>
      </c>
      <c r="I98">
        <v>233.289287</v>
      </c>
      <c r="J98">
        <f t="shared" si="15"/>
        <v>231.97549548511</v>
      </c>
      <c r="K98">
        <f t="shared" si="16"/>
        <v>1.7260481445969591</v>
      </c>
      <c r="L98" s="20">
        <f t="shared" si="17"/>
        <v>3.1714897617156244E-5</v>
      </c>
      <c r="N98" s="2">
        <v>0.77109749000000005</v>
      </c>
      <c r="O98">
        <v>256.44016199999999</v>
      </c>
      <c r="P98">
        <f t="shared" si="18"/>
        <v>255.42640687434556</v>
      </c>
      <c r="Q98">
        <f t="shared" si="19"/>
        <v>1.0276994547906231</v>
      </c>
      <c r="R98" s="20">
        <f t="shared" si="20"/>
        <v>1.5627663129821394E-5</v>
      </c>
      <c r="T98" s="2">
        <v>0.82040270999999998</v>
      </c>
      <c r="U98">
        <v>334.81363700000003</v>
      </c>
      <c r="V98">
        <f t="shared" si="21"/>
        <v>332.28525631200546</v>
      </c>
      <c r="W98">
        <f t="shared" si="22"/>
        <v>6.3927089034238955</v>
      </c>
      <c r="X98" s="20">
        <f t="shared" si="23"/>
        <v>5.7026753988657052E-5</v>
      </c>
    </row>
    <row r="99" spans="2:24" x14ac:dyDescent="0.25">
      <c r="B99" s="2">
        <v>0.81600528999999999</v>
      </c>
      <c r="C99">
        <v>227.07910799999999</v>
      </c>
      <c r="D99">
        <f t="shared" si="12"/>
        <v>226.42422315744153</v>
      </c>
      <c r="E99">
        <f t="shared" si="13"/>
        <v>0.42887415701281822</v>
      </c>
      <c r="F99" s="20">
        <f t="shared" si="14"/>
        <v>8.3171688481828569E-6</v>
      </c>
      <c r="H99" s="2">
        <v>0.79699841999999999</v>
      </c>
      <c r="I99">
        <v>233.786901</v>
      </c>
      <c r="J99">
        <f t="shared" si="15"/>
        <v>232.74149119286722</v>
      </c>
      <c r="K99">
        <f t="shared" si="16"/>
        <v>1.0928816648494064</v>
      </c>
      <c r="L99" s="20">
        <f t="shared" si="17"/>
        <v>1.9995524090237057E-5</v>
      </c>
      <c r="N99" s="2">
        <v>0.77253939999999999</v>
      </c>
      <c r="O99">
        <v>256.59244999999999</v>
      </c>
      <c r="P99">
        <f t="shared" si="18"/>
        <v>255.71173641853565</v>
      </c>
      <c r="Q99">
        <f t="shared" si="19"/>
        <v>0.77565641257573503</v>
      </c>
      <c r="R99" s="20">
        <f t="shared" si="20"/>
        <v>1.1780986010164754E-5</v>
      </c>
      <c r="T99" s="2">
        <v>0.82083203999999999</v>
      </c>
      <c r="U99">
        <v>336.13416100000001</v>
      </c>
      <c r="V99">
        <f t="shared" si="21"/>
        <v>333.10167762678788</v>
      </c>
      <c r="W99">
        <f t="shared" si="22"/>
        <v>9.1959554088080218</v>
      </c>
      <c r="X99" s="20">
        <f t="shared" si="23"/>
        <v>8.1390094625634089E-5</v>
      </c>
    </row>
    <row r="100" spans="2:24" x14ac:dyDescent="0.25">
      <c r="B100" s="2">
        <v>0.81698077000000002</v>
      </c>
      <c r="C100">
        <v>227.82397499999999</v>
      </c>
      <c r="D100">
        <f t="shared" si="12"/>
        <v>227.31704806595178</v>
      </c>
      <c r="E100">
        <f t="shared" si="13"/>
        <v>0.25697491646351767</v>
      </c>
      <c r="F100" s="20">
        <f t="shared" si="14"/>
        <v>4.950988111751681E-6</v>
      </c>
      <c r="H100" s="2">
        <v>0.79884739000000005</v>
      </c>
      <c r="I100">
        <v>234.345831</v>
      </c>
      <c r="J100">
        <f t="shared" si="15"/>
        <v>233.48895450585781</v>
      </c>
      <c r="K100">
        <f t="shared" si="16"/>
        <v>0.73423732621342586</v>
      </c>
      <c r="L100" s="20">
        <f t="shared" si="17"/>
        <v>1.3369710245541235E-5</v>
      </c>
      <c r="N100" s="2">
        <v>0.77693332999999998</v>
      </c>
      <c r="O100">
        <v>257.22111599999999</v>
      </c>
      <c r="P100">
        <f t="shared" si="18"/>
        <v>256.66563814359523</v>
      </c>
      <c r="Q100">
        <f t="shared" si="19"/>
        <v>0.30855564895603138</v>
      </c>
      <c r="R100" s="20">
        <f t="shared" si="20"/>
        <v>4.6635889590526134E-6</v>
      </c>
      <c r="X100" s="20" t="e">
        <f t="shared" si="23"/>
        <v>#DIV/0!</v>
      </c>
    </row>
    <row r="101" spans="2:24" x14ac:dyDescent="0.25">
      <c r="B101" s="2">
        <v>0.81908404000000001</v>
      </c>
      <c r="C101">
        <v>229.611785</v>
      </c>
      <c r="D101">
        <f t="shared" si="12"/>
        <v>229.34981265868984</v>
      </c>
      <c r="E101">
        <f t="shared" si="13"/>
        <v>6.8629507611524518E-2</v>
      </c>
      <c r="F101" s="20">
        <f t="shared" si="14"/>
        <v>1.3017348545240745E-6</v>
      </c>
      <c r="H101" s="2">
        <v>0.80172827999999996</v>
      </c>
      <c r="I101">
        <v>235.48274499999999</v>
      </c>
      <c r="J101">
        <f t="shared" si="15"/>
        <v>234.77543928756955</v>
      </c>
      <c r="K101">
        <f t="shared" si="16"/>
        <v>0.50028137083673208</v>
      </c>
      <c r="L101" s="20">
        <f t="shared" si="17"/>
        <v>9.0218614190461818E-6</v>
      </c>
      <c r="N101" s="2">
        <v>0.77965361</v>
      </c>
      <c r="O101">
        <v>257.57145700000001</v>
      </c>
      <c r="P101">
        <f t="shared" si="18"/>
        <v>257.3277832287709</v>
      </c>
      <c r="Q101">
        <f t="shared" si="19"/>
        <v>5.9376906785017579E-2</v>
      </c>
      <c r="R101" s="20">
        <f t="shared" si="20"/>
        <v>8.9499807285527352E-7</v>
      </c>
      <c r="X101" s="20" t="e">
        <f t="shared" si="23"/>
        <v>#DIV/0!</v>
      </c>
    </row>
    <row r="102" spans="2:24" x14ac:dyDescent="0.25">
      <c r="B102" s="2">
        <v>0.81993822999999999</v>
      </c>
      <c r="C102">
        <v>230.27383399999999</v>
      </c>
      <c r="D102">
        <f t="shared" si="12"/>
        <v>230.2193922611566</v>
      </c>
      <c r="E102">
        <f t="shared" si="13"/>
        <v>2.9639029282923376E-3</v>
      </c>
      <c r="F102" s="20">
        <f t="shared" si="14"/>
        <v>5.5895235720882759E-8</v>
      </c>
      <c r="H102" s="2">
        <v>0.80391203</v>
      </c>
      <c r="I102">
        <v>236.26825299999999</v>
      </c>
      <c r="J102">
        <f t="shared" si="15"/>
        <v>235.85931873903661</v>
      </c>
      <c r="K102">
        <f t="shared" si="16"/>
        <v>0.16722722978966373</v>
      </c>
      <c r="L102" s="20">
        <f t="shared" si="17"/>
        <v>2.9956857623902702E-6</v>
      </c>
      <c r="N102" s="2">
        <v>0.78256196</v>
      </c>
      <c r="O102">
        <v>258.24243100000001</v>
      </c>
      <c r="P102">
        <f t="shared" si="18"/>
        <v>258.10531849360945</v>
      </c>
      <c r="Q102">
        <f t="shared" si="19"/>
        <v>1.8799839408702772E-2</v>
      </c>
      <c r="R102" s="20">
        <f t="shared" si="20"/>
        <v>2.81902506111009E-7</v>
      </c>
      <c r="X102" s="20" t="e">
        <f t="shared" si="23"/>
        <v>#DIV/0!</v>
      </c>
    </row>
    <row r="103" spans="2:24" x14ac:dyDescent="0.25">
      <c r="B103" s="2">
        <v>0.82071892000000002</v>
      </c>
      <c r="C103">
        <v>230.965046</v>
      </c>
      <c r="D103">
        <f t="shared" si="12"/>
        <v>231.03741785564142</v>
      </c>
      <c r="E103">
        <f t="shared" si="13"/>
        <v>5.2376854889827143E-3</v>
      </c>
      <c r="F103" s="20">
        <f t="shared" si="14"/>
        <v>9.8185396455204885E-8</v>
      </c>
      <c r="H103" s="2">
        <v>0.80697989999999997</v>
      </c>
      <c r="I103">
        <v>237.591903</v>
      </c>
      <c r="J103">
        <f t="shared" si="15"/>
        <v>237.55921686157049</v>
      </c>
      <c r="K103">
        <f t="shared" si="16"/>
        <v>1.0683836454331822E-3</v>
      </c>
      <c r="L103" s="20">
        <f t="shared" si="17"/>
        <v>1.8926223275751045E-8</v>
      </c>
      <c r="N103" s="2">
        <v>0.78514039999999996</v>
      </c>
      <c r="O103">
        <v>258.72305599999999</v>
      </c>
      <c r="P103">
        <f t="shared" si="18"/>
        <v>258.86232165106361</v>
      </c>
      <c r="Q103">
        <f t="shared" si="19"/>
        <v>1.9394921566175165E-2</v>
      </c>
      <c r="R103" s="20">
        <f t="shared" si="20"/>
        <v>2.8974620925223505E-7</v>
      </c>
      <c r="X103" s="20" t="e">
        <f t="shared" si="23"/>
        <v>#DIV/0!</v>
      </c>
    </row>
    <row r="104" spans="2:24" x14ac:dyDescent="0.25">
      <c r="B104" s="2">
        <v>0.82252959999999997</v>
      </c>
      <c r="C104">
        <v>232.81591700000001</v>
      </c>
      <c r="D104">
        <f t="shared" si="12"/>
        <v>233.02402338756792</v>
      </c>
      <c r="E104">
        <f t="shared" si="13"/>
        <v>4.3308268546564846E-2</v>
      </c>
      <c r="F104" s="20">
        <f t="shared" si="14"/>
        <v>7.9899761694982424E-7</v>
      </c>
      <c r="H104" s="2">
        <v>0.80895331000000004</v>
      </c>
      <c r="I104">
        <v>238.55386200000001</v>
      </c>
      <c r="J104">
        <f t="shared" si="15"/>
        <v>238.77376990359824</v>
      </c>
      <c r="K104">
        <f t="shared" si="16"/>
        <v>4.83594860649669E-2</v>
      </c>
      <c r="L104" s="20">
        <f t="shared" si="17"/>
        <v>8.4978443697334883E-7</v>
      </c>
      <c r="N104" s="2">
        <v>0.78851260000000001</v>
      </c>
      <c r="O104">
        <v>259.40144299999997</v>
      </c>
      <c r="P104">
        <f t="shared" si="18"/>
        <v>259.96161407267124</v>
      </c>
      <c r="Q104">
        <f t="shared" si="19"/>
        <v>0.31379163065767762</v>
      </c>
      <c r="R104" s="20">
        <f t="shared" si="20"/>
        <v>4.6633346323676633E-6</v>
      </c>
      <c r="X104" s="20" t="e">
        <f t="shared" si="23"/>
        <v>#DIV/0!</v>
      </c>
    </row>
    <row r="105" spans="2:24" x14ac:dyDescent="0.25">
      <c r="B105" s="2">
        <v>0.82356783</v>
      </c>
      <c r="C105">
        <v>233.62069</v>
      </c>
      <c r="D105">
        <f t="shared" si="12"/>
        <v>234.22213850845412</v>
      </c>
      <c r="E105">
        <f t="shared" si="13"/>
        <v>0.36174030832169329</v>
      </c>
      <c r="F105" s="20">
        <f t="shared" si="14"/>
        <v>6.6278748579233297E-6</v>
      </c>
      <c r="H105" s="2">
        <v>0.81213904999999997</v>
      </c>
      <c r="I105">
        <v>240.03495000000001</v>
      </c>
      <c r="J105">
        <f t="shared" si="15"/>
        <v>240.95965197905591</v>
      </c>
      <c r="K105">
        <f t="shared" si="16"/>
        <v>0.85507375006989184</v>
      </c>
      <c r="L105" s="20">
        <f t="shared" si="17"/>
        <v>1.4840707712315077E-5</v>
      </c>
      <c r="N105" s="2">
        <v>0.78972290000000001</v>
      </c>
      <c r="O105">
        <v>259.75835999999998</v>
      </c>
      <c r="P105">
        <f t="shared" si="18"/>
        <v>260.38970408608333</v>
      </c>
      <c r="Q105">
        <f t="shared" si="19"/>
        <v>0.39859535503241444</v>
      </c>
      <c r="R105" s="20">
        <f t="shared" si="20"/>
        <v>5.9073563012186101E-6</v>
      </c>
      <c r="X105" s="20" t="e">
        <f t="shared" si="23"/>
        <v>#DIV/0!</v>
      </c>
    </row>
    <row r="106" spans="2:24" x14ac:dyDescent="0.25">
      <c r="B106" s="2">
        <v>0.82417235</v>
      </c>
      <c r="C106">
        <v>234.381339</v>
      </c>
      <c r="D106">
        <f t="shared" si="12"/>
        <v>234.94048985689804</v>
      </c>
      <c r="E106">
        <f t="shared" si="13"/>
        <v>0.31264968076981575</v>
      </c>
      <c r="F106" s="20">
        <f t="shared" si="14"/>
        <v>5.69130588131339E-6</v>
      </c>
      <c r="H106" s="2">
        <v>0.81294763000000003</v>
      </c>
      <c r="I106">
        <v>240.618661</v>
      </c>
      <c r="J106">
        <f t="shared" si="15"/>
        <v>241.56275759881765</v>
      </c>
      <c r="K106">
        <f t="shared" si="16"/>
        <v>0.8913183878990576</v>
      </c>
      <c r="L106" s="20">
        <f t="shared" si="17"/>
        <v>1.5394807215134611E-5</v>
      </c>
      <c r="N106" s="2">
        <v>0.79322205000000001</v>
      </c>
      <c r="O106">
        <v>260.59090800000001</v>
      </c>
      <c r="P106">
        <f t="shared" si="18"/>
        <v>261.73987983970898</v>
      </c>
      <c r="Q106">
        <f t="shared" si="19"/>
        <v>1.3201362884441994</v>
      </c>
      <c r="R106" s="20">
        <f t="shared" si="20"/>
        <v>1.9440178621261357E-5</v>
      </c>
      <c r="X106" s="20" t="e">
        <f t="shared" si="23"/>
        <v>#DIV/0!</v>
      </c>
    </row>
    <row r="107" spans="2:24" x14ac:dyDescent="0.25">
      <c r="B107" s="2">
        <v>0.82580682000000005</v>
      </c>
      <c r="C107">
        <v>236.541628</v>
      </c>
      <c r="D107">
        <f t="shared" si="12"/>
        <v>236.96267608683584</v>
      </c>
      <c r="E107">
        <f t="shared" si="13"/>
        <v>0.17728149142812008</v>
      </c>
      <c r="F107" s="20">
        <f t="shared" si="14"/>
        <v>3.1684600354896348E-6</v>
      </c>
      <c r="H107" s="2">
        <v>0.81397476999999996</v>
      </c>
      <c r="I107">
        <v>241.311136</v>
      </c>
      <c r="J107">
        <f t="shared" si="15"/>
        <v>242.3592816816915</v>
      </c>
      <c r="K107">
        <f t="shared" si="16"/>
        <v>1.0986093700485271</v>
      </c>
      <c r="L107" s="20">
        <f t="shared" si="17"/>
        <v>1.8866379692146991E-5</v>
      </c>
      <c r="N107" s="2">
        <v>0.79563494999999995</v>
      </c>
      <c r="O107">
        <v>261.26517100000001</v>
      </c>
      <c r="P107">
        <f t="shared" si="18"/>
        <v>262.77946329190905</v>
      </c>
      <c r="Q107">
        <f t="shared" si="19"/>
        <v>2.2930811453351447</v>
      </c>
      <c r="R107" s="20">
        <f t="shared" si="20"/>
        <v>3.3593587639214499E-5</v>
      </c>
      <c r="X107" s="20" t="e">
        <f t="shared" si="23"/>
        <v>#DIV/0!</v>
      </c>
    </row>
    <row r="108" spans="2:24" x14ac:dyDescent="0.25">
      <c r="B108" s="2">
        <v>0.82659013999999997</v>
      </c>
      <c r="C108">
        <v>237.576065</v>
      </c>
      <c r="D108">
        <f t="shared" si="12"/>
        <v>237.97499601485379</v>
      </c>
      <c r="E108">
        <f t="shared" si="13"/>
        <v>0.15914595461227227</v>
      </c>
      <c r="F108" s="20">
        <f t="shared" si="14"/>
        <v>2.8196177381450771E-6</v>
      </c>
      <c r="H108" s="2">
        <v>0.81650719999999999</v>
      </c>
      <c r="I108">
        <v>243.155631</v>
      </c>
      <c r="J108">
        <f t="shared" si="15"/>
        <v>244.47870961310926</v>
      </c>
      <c r="K108">
        <f t="shared" si="16"/>
        <v>1.750537016467123</v>
      </c>
      <c r="L108" s="20">
        <f t="shared" si="17"/>
        <v>2.9607561213966805E-5</v>
      </c>
      <c r="N108" s="2">
        <v>0.79764776000000004</v>
      </c>
      <c r="O108">
        <v>262.082537</v>
      </c>
      <c r="P108">
        <f t="shared" si="18"/>
        <v>263.72315944303756</v>
      </c>
      <c r="Q108">
        <f t="shared" si="19"/>
        <v>2.6916420005985229</v>
      </c>
      <c r="R108" s="20">
        <f t="shared" si="20"/>
        <v>3.9186919808634865E-5</v>
      </c>
      <c r="X108" s="20" t="e">
        <f t="shared" si="23"/>
        <v>#DIV/0!</v>
      </c>
    </row>
    <row r="109" spans="2:24" x14ac:dyDescent="0.25">
      <c r="B109" s="2">
        <v>0.82761386000000003</v>
      </c>
      <c r="C109">
        <v>238.72050999999999</v>
      </c>
      <c r="D109">
        <f t="shared" si="12"/>
        <v>239.34235816969419</v>
      </c>
      <c r="E109">
        <f t="shared" si="13"/>
        <v>0.38669514615203093</v>
      </c>
      <c r="F109" s="20">
        <f t="shared" si="14"/>
        <v>6.7856156000510267E-6</v>
      </c>
      <c r="H109" s="2">
        <v>0.81778874000000001</v>
      </c>
      <c r="I109">
        <v>244.269777</v>
      </c>
      <c r="J109">
        <f t="shared" si="15"/>
        <v>245.64235946484033</v>
      </c>
      <c r="K109">
        <f t="shared" si="16"/>
        <v>1.8839826227871295</v>
      </c>
      <c r="L109" s="20">
        <f t="shared" si="17"/>
        <v>3.157456825717203E-5</v>
      </c>
      <c r="N109" s="2">
        <v>0.80053163000000005</v>
      </c>
      <c r="O109">
        <v>263.30415199999999</v>
      </c>
      <c r="P109">
        <f t="shared" si="18"/>
        <v>265.21114354560899</v>
      </c>
      <c r="Q109">
        <f t="shared" si="19"/>
        <v>3.6366167550242139</v>
      </c>
      <c r="R109" s="20">
        <f t="shared" si="20"/>
        <v>5.2454423752483681E-5</v>
      </c>
      <c r="X109" s="20" t="e">
        <f t="shared" si="23"/>
        <v>#DIV/0!</v>
      </c>
    </row>
    <row r="110" spans="2:24" x14ac:dyDescent="0.25">
      <c r="B110" s="2">
        <v>0.82914809</v>
      </c>
      <c r="C110">
        <v>240.706748</v>
      </c>
      <c r="D110">
        <f t="shared" si="12"/>
        <v>241.49066813480593</v>
      </c>
      <c r="E110">
        <f t="shared" si="13"/>
        <v>0.61453077775413933</v>
      </c>
      <c r="F110" s="20">
        <f t="shared" si="14"/>
        <v>1.0606378166634876E-5</v>
      </c>
      <c r="H110" s="2">
        <v>0.81878393999999999</v>
      </c>
      <c r="I110">
        <v>245.21487500000001</v>
      </c>
      <c r="J110">
        <f t="shared" si="15"/>
        <v>246.59166953752234</v>
      </c>
      <c r="K110">
        <f t="shared" si="16"/>
        <v>1.8955631985513242</v>
      </c>
      <c r="L110" s="20">
        <f t="shared" si="17"/>
        <v>3.1524241483659883E-5</v>
      </c>
      <c r="N110" s="2">
        <v>0.80295183000000003</v>
      </c>
      <c r="O110">
        <v>264.37095499999998</v>
      </c>
      <c r="P110">
        <f t="shared" si="18"/>
        <v>266.59860516577049</v>
      </c>
      <c r="Q110">
        <f t="shared" si="19"/>
        <v>4.9624252610573922</v>
      </c>
      <c r="R110" s="20">
        <f t="shared" si="20"/>
        <v>7.1001332482608563E-5</v>
      </c>
      <c r="X110" s="20" t="e">
        <f t="shared" si="23"/>
        <v>#DIV/0!</v>
      </c>
    </row>
    <row r="111" spans="2:24" x14ac:dyDescent="0.25">
      <c r="B111" s="2">
        <v>0.82961244999999995</v>
      </c>
      <c r="C111">
        <v>241.53144</v>
      </c>
      <c r="D111">
        <f t="shared" si="12"/>
        <v>242.16546593616224</v>
      </c>
      <c r="E111">
        <f t="shared" si="13"/>
        <v>0.40198888772639413</v>
      </c>
      <c r="F111" s="20">
        <f t="shared" si="14"/>
        <v>6.8907533787159921E-6</v>
      </c>
      <c r="H111" s="2">
        <v>0.82088757000000001</v>
      </c>
      <c r="I111">
        <v>247.24218999999999</v>
      </c>
      <c r="J111">
        <f t="shared" si="15"/>
        <v>248.73977841485765</v>
      </c>
      <c r="K111">
        <f t="shared" si="16"/>
        <v>2.2427710603158779</v>
      </c>
      <c r="L111" s="20">
        <f t="shared" si="17"/>
        <v>3.6689329911879798E-5</v>
      </c>
      <c r="N111" s="2">
        <v>0.80471464000000004</v>
      </c>
      <c r="O111">
        <v>265.32612699999999</v>
      </c>
      <c r="P111">
        <f t="shared" si="18"/>
        <v>267.69842411202171</v>
      </c>
      <c r="Q111">
        <f t="shared" si="19"/>
        <v>5.6277935877066243</v>
      </c>
      <c r="R111" s="20">
        <f t="shared" si="20"/>
        <v>7.9942573532492103E-5</v>
      </c>
      <c r="X111" s="20" t="e">
        <f t="shared" si="23"/>
        <v>#DIV/0!</v>
      </c>
    </row>
    <row r="112" spans="2:24" x14ac:dyDescent="0.25">
      <c r="B112" s="2">
        <v>0.83025627000000002</v>
      </c>
      <c r="C112">
        <v>242.44974199999999</v>
      </c>
      <c r="D112">
        <f t="shared" si="12"/>
        <v>243.12078022520186</v>
      </c>
      <c r="E112">
        <f t="shared" si="13"/>
        <v>0.45029229968207418</v>
      </c>
      <c r="F112" s="20">
        <f t="shared" si="14"/>
        <v>7.660393298594067E-6</v>
      </c>
      <c r="H112" s="2">
        <v>0.82172014000000004</v>
      </c>
      <c r="I112">
        <v>248.22515200000001</v>
      </c>
      <c r="J112">
        <f t="shared" si="15"/>
        <v>249.64675242196154</v>
      </c>
      <c r="K112">
        <f t="shared" si="16"/>
        <v>2.0209477597211962</v>
      </c>
      <c r="L112" s="20">
        <f t="shared" si="17"/>
        <v>3.2799220071177687E-5</v>
      </c>
      <c r="N112" s="2">
        <v>0.80669013999999994</v>
      </c>
      <c r="O112">
        <v>266.50156099999998</v>
      </c>
      <c r="P112">
        <f t="shared" si="18"/>
        <v>269.02977852338898</v>
      </c>
      <c r="Q112">
        <f t="shared" si="19"/>
        <v>6.3918838455712237</v>
      </c>
      <c r="R112" s="20">
        <f t="shared" si="20"/>
        <v>8.9997275029292037E-5</v>
      </c>
      <c r="X112" s="20" t="e">
        <f t="shared" si="23"/>
        <v>#DIV/0!</v>
      </c>
    </row>
    <row r="113" spans="2:24" x14ac:dyDescent="0.25">
      <c r="B113" s="2">
        <v>0.83185014000000002</v>
      </c>
      <c r="C113">
        <v>244.45641499999999</v>
      </c>
      <c r="D113">
        <f t="shared" si="12"/>
        <v>245.58912892658245</v>
      </c>
      <c r="E113">
        <f t="shared" si="13"/>
        <v>1.2830408394738413</v>
      </c>
      <c r="F113" s="20">
        <f t="shared" si="14"/>
        <v>2.1470274815687465E-5</v>
      </c>
      <c r="H113" s="2">
        <v>0.82240477000000001</v>
      </c>
      <c r="I113">
        <v>249.16671600000001</v>
      </c>
      <c r="J113">
        <f t="shared" si="15"/>
        <v>250.4182985620271</v>
      </c>
      <c r="K113">
        <f t="shared" si="16"/>
        <v>1.5664589095703094</v>
      </c>
      <c r="L113" s="20">
        <f t="shared" si="17"/>
        <v>2.5231260685609319E-5</v>
      </c>
      <c r="N113" s="2">
        <v>0.80897574999999999</v>
      </c>
      <c r="O113">
        <v>268.15125399999999</v>
      </c>
      <c r="P113">
        <f t="shared" si="18"/>
        <v>270.71432236043285</v>
      </c>
      <c r="Q113">
        <f t="shared" si="19"/>
        <v>6.5693194202519427</v>
      </c>
      <c r="R113" s="20">
        <f t="shared" si="20"/>
        <v>9.1360972657956774E-5</v>
      </c>
      <c r="X113" s="20" t="e">
        <f t="shared" si="23"/>
        <v>#DIV/0!</v>
      </c>
    </row>
    <row r="114" spans="2:24" x14ac:dyDescent="0.25">
      <c r="B114" s="2">
        <v>0.83263476999999997</v>
      </c>
      <c r="C114">
        <v>245.48681500000001</v>
      </c>
      <c r="D114">
        <f t="shared" si="12"/>
        <v>246.8613077613532</v>
      </c>
      <c r="E114">
        <f t="shared" si="13"/>
        <v>1.8892303510123329</v>
      </c>
      <c r="F114" s="20">
        <f t="shared" si="14"/>
        <v>3.1349352227609927E-5</v>
      </c>
      <c r="H114" s="2">
        <v>0.82433018000000002</v>
      </c>
      <c r="I114">
        <v>251.487043</v>
      </c>
      <c r="J114">
        <f t="shared" si="15"/>
        <v>252.72084315860823</v>
      </c>
      <c r="K114">
        <f t="shared" si="16"/>
        <v>1.5222628313817004</v>
      </c>
      <c r="L114" s="20">
        <f t="shared" si="17"/>
        <v>2.4069020375975517E-5</v>
      </c>
      <c r="N114" s="2">
        <v>0.81016288999999997</v>
      </c>
      <c r="O114">
        <v>269.066937</v>
      </c>
      <c r="P114">
        <f t="shared" si="18"/>
        <v>271.6562299359835</v>
      </c>
      <c r="Q114">
        <f t="shared" si="19"/>
        <v>6.7044379083340946</v>
      </c>
      <c r="R114" s="20">
        <f t="shared" si="20"/>
        <v>9.2606549612688654E-5</v>
      </c>
      <c r="X114" s="20" t="e">
        <f t="shared" si="23"/>
        <v>#DIV/0!</v>
      </c>
    </row>
    <row r="115" spans="2:24" x14ac:dyDescent="0.25">
      <c r="B115" s="2">
        <v>0.83332074</v>
      </c>
      <c r="C115">
        <v>246.387979</v>
      </c>
      <c r="D115">
        <f t="shared" si="12"/>
        <v>248.00616294309842</v>
      </c>
      <c r="E115">
        <f t="shared" si="13"/>
        <v>2.6185192737015361</v>
      </c>
      <c r="F115" s="20">
        <f t="shared" si="14"/>
        <v>4.3133703072903751E-5</v>
      </c>
      <c r="H115" s="2">
        <v>0.82504487000000004</v>
      </c>
      <c r="I115">
        <v>252.48478700000001</v>
      </c>
      <c r="J115">
        <f t="shared" si="15"/>
        <v>253.62858162495519</v>
      </c>
      <c r="K115">
        <f t="shared" si="16"/>
        <v>1.3082661440763543</v>
      </c>
      <c r="L115" s="20">
        <f t="shared" si="17"/>
        <v>2.0522282962055901E-5</v>
      </c>
      <c r="N115" s="2">
        <v>0.81133646999999998</v>
      </c>
      <c r="O115">
        <v>270.09255100000001</v>
      </c>
      <c r="P115">
        <f t="shared" si="18"/>
        <v>272.63614316239193</v>
      </c>
      <c r="Q115">
        <f t="shared" si="19"/>
        <v>6.469861088581589</v>
      </c>
      <c r="R115" s="20">
        <f t="shared" si="20"/>
        <v>8.8688996858865205E-5</v>
      </c>
      <c r="X115" s="20" t="e">
        <f t="shared" si="23"/>
        <v>#DIV/0!</v>
      </c>
    </row>
    <row r="116" spans="2:24" x14ac:dyDescent="0.25">
      <c r="B116" s="2">
        <v>0.83424624000000003</v>
      </c>
      <c r="C116">
        <v>248.22389000000001</v>
      </c>
      <c r="D116">
        <f t="shared" si="12"/>
        <v>249.60134188948251</v>
      </c>
      <c r="E116">
        <f t="shared" si="13"/>
        <v>1.8973737078389115</v>
      </c>
      <c r="F116" s="20">
        <f t="shared" si="14"/>
        <v>3.0793972925158781E-5</v>
      </c>
      <c r="H116" s="2">
        <v>0.82590878000000001</v>
      </c>
      <c r="I116">
        <v>253.68557100000001</v>
      </c>
      <c r="J116">
        <f t="shared" si="15"/>
        <v>254.76689133424924</v>
      </c>
      <c r="K116">
        <f t="shared" si="16"/>
        <v>1.1692536652608605</v>
      </c>
      <c r="L116" s="20">
        <f t="shared" si="17"/>
        <v>1.8168421939207226E-5</v>
      </c>
      <c r="N116" s="2">
        <v>0.81332214999999997</v>
      </c>
      <c r="O116">
        <v>272.20213699999999</v>
      </c>
      <c r="P116">
        <f t="shared" si="18"/>
        <v>274.41345116642975</v>
      </c>
      <c r="Q116">
        <f t="shared" si="19"/>
        <v>4.8899103426529384</v>
      </c>
      <c r="R116" s="20">
        <f t="shared" si="20"/>
        <v>6.5996033674793731E-5</v>
      </c>
      <c r="X116" s="20" t="e">
        <f t="shared" si="23"/>
        <v>#DIV/0!</v>
      </c>
    </row>
    <row r="117" spans="2:24" x14ac:dyDescent="0.25">
      <c r="B117" s="2">
        <v>0.83505101999999998</v>
      </c>
      <c r="C117">
        <v>249.44219100000001</v>
      </c>
      <c r="D117">
        <f t="shared" si="12"/>
        <v>251.03801488415863</v>
      </c>
      <c r="E117">
        <f t="shared" si="13"/>
        <v>2.5466538692511027</v>
      </c>
      <c r="F117" s="20">
        <f t="shared" si="14"/>
        <v>4.09289022271737E-5</v>
      </c>
      <c r="H117" s="2">
        <v>0.82708897000000003</v>
      </c>
      <c r="I117">
        <v>255.800937</v>
      </c>
      <c r="J117">
        <f t="shared" si="15"/>
        <v>256.39869990628199</v>
      </c>
      <c r="K117">
        <f t="shared" si="16"/>
        <v>0.35732049212668615</v>
      </c>
      <c r="L117" s="20">
        <f t="shared" si="17"/>
        <v>5.4607671894501469E-6</v>
      </c>
      <c r="N117" s="2">
        <v>0.81419832999999997</v>
      </c>
      <c r="O117">
        <v>273.31297699999999</v>
      </c>
      <c r="P117">
        <f t="shared" si="18"/>
        <v>275.24898009294554</v>
      </c>
      <c r="Q117">
        <f t="shared" si="19"/>
        <v>3.7481079758947544</v>
      </c>
      <c r="R117" s="20">
        <f t="shared" si="20"/>
        <v>5.0175486063966433E-5</v>
      </c>
      <c r="X117" s="20" t="e">
        <f t="shared" si="23"/>
        <v>#DIV/0!</v>
      </c>
    </row>
    <row r="118" spans="2:24" x14ac:dyDescent="0.25">
      <c r="B118" s="2">
        <v>0.83568078999999995</v>
      </c>
      <c r="C118">
        <v>250.688176</v>
      </c>
      <c r="D118">
        <f t="shared" si="12"/>
        <v>252.19604946235725</v>
      </c>
      <c r="E118">
        <f t="shared" si="13"/>
        <v>2.2736823784812499</v>
      </c>
      <c r="F118" s="20">
        <f t="shared" si="14"/>
        <v>3.617946121499038E-5</v>
      </c>
      <c r="H118" s="2">
        <v>0.82776353999999996</v>
      </c>
      <c r="I118">
        <v>256.74442199999999</v>
      </c>
      <c r="J118">
        <f t="shared" si="15"/>
        <v>257.37351037878784</v>
      </c>
      <c r="K118">
        <f t="shared" si="16"/>
        <v>0.39575218832593251</v>
      </c>
      <c r="L118" s="20">
        <f t="shared" si="17"/>
        <v>6.0037319106076298E-6</v>
      </c>
      <c r="N118" s="2">
        <v>0.81613917999999996</v>
      </c>
      <c r="O118">
        <v>275.32590199999999</v>
      </c>
      <c r="P118">
        <f t="shared" si="18"/>
        <v>277.22200211983147</v>
      </c>
      <c r="Q118">
        <f t="shared" si="19"/>
        <v>3.5951956644249812</v>
      </c>
      <c r="R118" s="20">
        <f t="shared" si="20"/>
        <v>4.7427298760132876E-5</v>
      </c>
      <c r="X118" s="20" t="e">
        <f t="shared" si="23"/>
        <v>#DIV/0!</v>
      </c>
    </row>
    <row r="119" spans="2:24" x14ac:dyDescent="0.25">
      <c r="B119" s="2">
        <v>0.83688830000000003</v>
      </c>
      <c r="C119">
        <v>253.056568</v>
      </c>
      <c r="D119">
        <f t="shared" si="12"/>
        <v>254.504368495611</v>
      </c>
      <c r="E119">
        <f t="shared" si="13"/>
        <v>2.0961262750914731</v>
      </c>
      <c r="F119" s="20">
        <f t="shared" si="14"/>
        <v>3.2732728961438756E-5</v>
      </c>
      <c r="H119" s="2">
        <v>0.82836774999999996</v>
      </c>
      <c r="I119">
        <v>257.65720099999999</v>
      </c>
      <c r="J119">
        <f t="shared" si="15"/>
        <v>258.2740311797433</v>
      </c>
      <c r="K119">
        <f t="shared" si="16"/>
        <v>0.38047947064217319</v>
      </c>
      <c r="L119" s="20">
        <f t="shared" si="17"/>
        <v>5.7312144541451615E-6</v>
      </c>
      <c r="N119" s="2">
        <v>0.81681541999999996</v>
      </c>
      <c r="O119">
        <v>276.064909</v>
      </c>
      <c r="P119">
        <f t="shared" si="18"/>
        <v>277.95170778696456</v>
      </c>
      <c r="Q119">
        <f t="shared" si="19"/>
        <v>3.5600096624909416</v>
      </c>
      <c r="R119" s="20">
        <f t="shared" si="20"/>
        <v>4.6712032456404896E-5</v>
      </c>
      <c r="X119" s="20" t="e">
        <f t="shared" si="23"/>
        <v>#DIV/0!</v>
      </c>
    </row>
    <row r="120" spans="2:24" x14ac:dyDescent="0.25">
      <c r="B120" s="2">
        <v>0.83746573000000002</v>
      </c>
      <c r="C120">
        <v>254.15821500000001</v>
      </c>
      <c r="D120">
        <f t="shared" si="12"/>
        <v>255.65136957827141</v>
      </c>
      <c r="E120">
        <f t="shared" si="13"/>
        <v>2.2295105946128455</v>
      </c>
      <c r="F120" s="20">
        <f t="shared" si="14"/>
        <v>3.4514472245274016E-5</v>
      </c>
      <c r="H120" s="2">
        <v>0.83002039000000005</v>
      </c>
      <c r="I120">
        <v>260.38951200000002</v>
      </c>
      <c r="J120">
        <f t="shared" si="15"/>
        <v>260.87813944780964</v>
      </c>
      <c r="K120">
        <f t="shared" si="16"/>
        <v>0.23875678275294268</v>
      </c>
      <c r="L120" s="20">
        <f t="shared" si="17"/>
        <v>3.5213463466485001E-6</v>
      </c>
      <c r="N120" s="2">
        <v>0.81758746999999998</v>
      </c>
      <c r="O120">
        <v>276.927819</v>
      </c>
      <c r="P120">
        <f t="shared" si="18"/>
        <v>278.81328223145749</v>
      </c>
      <c r="Q120">
        <f t="shared" si="19"/>
        <v>3.554971597178131</v>
      </c>
      <c r="R120" s="20">
        <f t="shared" si="20"/>
        <v>4.6355680894180833E-5</v>
      </c>
      <c r="X120" s="20" t="e">
        <f t="shared" si="23"/>
        <v>#DIV/0!</v>
      </c>
    </row>
    <row r="121" spans="2:24" x14ac:dyDescent="0.25">
      <c r="B121" s="2">
        <v>0.83802449999999995</v>
      </c>
      <c r="C121">
        <v>255.16252399999999</v>
      </c>
      <c r="D121">
        <f t="shared" si="12"/>
        <v>256.78941236890205</v>
      </c>
      <c r="E121">
        <f t="shared" si="13"/>
        <v>2.6467657648687997</v>
      </c>
      <c r="F121" s="20">
        <f t="shared" si="14"/>
        <v>4.0651982475315215E-5</v>
      </c>
      <c r="H121" s="2">
        <v>0.83048158999999999</v>
      </c>
      <c r="I121">
        <v>261.30831599999999</v>
      </c>
      <c r="J121">
        <f t="shared" si="15"/>
        <v>261.64403747487756</v>
      </c>
      <c r="K121">
        <f t="shared" si="16"/>
        <v>0.11270890869397301</v>
      </c>
      <c r="L121" s="20">
        <f t="shared" si="17"/>
        <v>1.6506377852619831E-6</v>
      </c>
      <c r="N121" s="2">
        <v>0.81934958000000002</v>
      </c>
      <c r="O121">
        <v>279.09492499999999</v>
      </c>
      <c r="P121">
        <f t="shared" si="18"/>
        <v>280.90092350793134</v>
      </c>
      <c r="Q121">
        <f t="shared" si="19"/>
        <v>3.2616306106502595</v>
      </c>
      <c r="R121" s="20">
        <f t="shared" si="20"/>
        <v>4.1872693236846652E-5</v>
      </c>
      <c r="X121" s="20" t="e">
        <f t="shared" si="23"/>
        <v>#DIV/0!</v>
      </c>
    </row>
    <row r="122" spans="2:24" x14ac:dyDescent="0.25">
      <c r="B122" s="2">
        <v>0.83887953000000004</v>
      </c>
      <c r="C122">
        <v>257.33712100000002</v>
      </c>
      <c r="D122">
        <f t="shared" si="12"/>
        <v>258.58708529009635</v>
      </c>
      <c r="E122">
        <f t="shared" si="13"/>
        <v>1.562410726516021</v>
      </c>
      <c r="F122" s="20">
        <f t="shared" si="14"/>
        <v>2.3593389423269309E-5</v>
      </c>
      <c r="H122" s="2">
        <v>0.83103163999999996</v>
      </c>
      <c r="I122">
        <v>262.27146900000002</v>
      </c>
      <c r="J122">
        <f t="shared" si="15"/>
        <v>262.58124436918212</v>
      </c>
      <c r="K122">
        <f t="shared" si="16"/>
        <v>9.5960779351900935E-2</v>
      </c>
      <c r="L122" s="20">
        <f t="shared" si="17"/>
        <v>1.3950560887248988E-6</v>
      </c>
      <c r="N122" s="2">
        <v>0.82014107000000003</v>
      </c>
      <c r="O122">
        <v>279.868154</v>
      </c>
      <c r="P122">
        <f t="shared" si="18"/>
        <v>281.89726833204708</v>
      </c>
      <c r="Q122">
        <f t="shared" si="19"/>
        <v>4.1173049725188369</v>
      </c>
      <c r="R122" s="20">
        <f t="shared" si="20"/>
        <v>5.2566137938201373E-5</v>
      </c>
      <c r="X122" s="20" t="e">
        <f t="shared" si="23"/>
        <v>#DIV/0!</v>
      </c>
    </row>
    <row r="123" spans="2:24" x14ac:dyDescent="0.25">
      <c r="B123" s="2">
        <v>0.83948080999999997</v>
      </c>
      <c r="C123">
        <v>258.767875</v>
      </c>
      <c r="D123">
        <f t="shared" si="12"/>
        <v>259.89416846658793</v>
      </c>
      <c r="E123">
        <f t="shared" si="13"/>
        <v>1.2685369728786438</v>
      </c>
      <c r="F123" s="20">
        <f t="shared" si="14"/>
        <v>1.894446786925478E-5</v>
      </c>
      <c r="H123" s="2">
        <v>0.83244830999999997</v>
      </c>
      <c r="I123">
        <v>265.18748299999999</v>
      </c>
      <c r="J123">
        <f t="shared" si="15"/>
        <v>265.12121186814443</v>
      </c>
      <c r="K123">
        <f t="shared" si="16"/>
        <v>4.3918629174167535E-3</v>
      </c>
      <c r="L123" s="20">
        <f t="shared" si="17"/>
        <v>6.2451479802598471E-8</v>
      </c>
      <c r="N123" s="2">
        <v>0.82051837000000005</v>
      </c>
      <c r="O123">
        <v>280.82199100000003</v>
      </c>
      <c r="P123">
        <f t="shared" si="18"/>
        <v>282.38579669977156</v>
      </c>
      <c r="Q123">
        <f t="shared" si="19"/>
        <v>2.4454882666379412</v>
      </c>
      <c r="R123" s="20">
        <f t="shared" si="20"/>
        <v>3.1010113455667376E-5</v>
      </c>
      <c r="X123" s="20" t="e">
        <f t="shared" si="23"/>
        <v>#DIV/0!</v>
      </c>
    </row>
    <row r="124" spans="2:24" x14ac:dyDescent="0.25">
      <c r="B124" s="2">
        <v>0.84018071000000005</v>
      </c>
      <c r="C124">
        <v>260.24340799999999</v>
      </c>
      <c r="D124">
        <f t="shared" si="12"/>
        <v>261.46291702447013</v>
      </c>
      <c r="E124">
        <f t="shared" si="13"/>
        <v>1.4872022607641171</v>
      </c>
      <c r="F124" s="20">
        <f t="shared" si="14"/>
        <v>2.1958899030676218E-5</v>
      </c>
      <c r="H124" s="2">
        <v>0.83289599999999997</v>
      </c>
      <c r="I124">
        <v>266.17647099999999</v>
      </c>
      <c r="J124">
        <f t="shared" si="15"/>
        <v>265.9639805413558</v>
      </c>
      <c r="K124">
        <f t="shared" si="16"/>
        <v>4.5152195014821254E-2</v>
      </c>
      <c r="L124" s="20">
        <f t="shared" si="17"/>
        <v>6.3729357804271144E-7</v>
      </c>
      <c r="N124" s="2">
        <v>0.82239609000000002</v>
      </c>
      <c r="O124">
        <v>283.495361</v>
      </c>
      <c r="P124">
        <f t="shared" si="18"/>
        <v>284.95602252597172</v>
      </c>
      <c r="Q124">
        <f t="shared" si="19"/>
        <v>2.1335320934540216</v>
      </c>
      <c r="R124" s="20">
        <f t="shared" si="20"/>
        <v>2.6546499799200083E-5</v>
      </c>
      <c r="X124" s="20" t="e">
        <f t="shared" si="23"/>
        <v>#DIV/0!</v>
      </c>
    </row>
    <row r="125" spans="2:24" x14ac:dyDescent="0.25">
      <c r="B125" s="2">
        <v>0.84108207999999995</v>
      </c>
      <c r="C125">
        <v>261.57874099999998</v>
      </c>
      <c r="D125">
        <f t="shared" si="12"/>
        <v>263.56295812652485</v>
      </c>
      <c r="E125">
        <f t="shared" si="13"/>
        <v>3.937117605194604</v>
      </c>
      <c r="F125" s="20">
        <f t="shared" si="14"/>
        <v>5.7540482253671046E-5</v>
      </c>
      <c r="H125" s="2">
        <v>0.83319717999999998</v>
      </c>
      <c r="I125">
        <v>267.089249</v>
      </c>
      <c r="J125">
        <f t="shared" si="15"/>
        <v>266.54238429407337</v>
      </c>
      <c r="K125">
        <f t="shared" si="16"/>
        <v>0.29906100658821205</v>
      </c>
      <c r="L125" s="20">
        <f t="shared" si="17"/>
        <v>4.1922481025903172E-6</v>
      </c>
      <c r="N125" s="2">
        <v>0.82285942999999995</v>
      </c>
      <c r="O125">
        <v>284.27991900000001</v>
      </c>
      <c r="P125">
        <f t="shared" si="18"/>
        <v>285.62795672331328</v>
      </c>
      <c r="Q125">
        <f t="shared" si="19"/>
        <v>1.8172057034756204</v>
      </c>
      <c r="R125" s="20">
        <f t="shared" si="20"/>
        <v>2.2485975087430903E-5</v>
      </c>
      <c r="X125" s="20" t="e">
        <f t="shared" si="23"/>
        <v>#DIV/0!</v>
      </c>
    </row>
    <row r="126" spans="2:24" x14ac:dyDescent="0.25">
      <c r="H126" s="2">
        <v>0.83430806999999996</v>
      </c>
      <c r="I126">
        <v>269.43148100000002</v>
      </c>
      <c r="J126">
        <f t="shared" si="15"/>
        <v>268.75929544326311</v>
      </c>
      <c r="K126">
        <f t="shared" si="16"/>
        <v>0.45183342268570448</v>
      </c>
      <c r="L126" s="20">
        <f t="shared" si="17"/>
        <v>6.2241733027282573E-6</v>
      </c>
      <c r="N126" s="2">
        <v>0.82335318999999996</v>
      </c>
      <c r="O126">
        <v>285.00548900000001</v>
      </c>
      <c r="P126">
        <f t="shared" si="18"/>
        <v>286.36146754378206</v>
      </c>
      <c r="Q126">
        <f t="shared" si="19"/>
        <v>1.8386778111972719</v>
      </c>
      <c r="R126" s="20">
        <f t="shared" si="20"/>
        <v>2.2635974006332002E-5</v>
      </c>
      <c r="X126" s="20" t="e">
        <f t="shared" si="23"/>
        <v>#DIV/0!</v>
      </c>
    </row>
    <row r="127" spans="2:24" x14ac:dyDescent="0.25">
      <c r="H127" s="2">
        <v>0.83470557999999995</v>
      </c>
      <c r="I127">
        <v>270.436105</v>
      </c>
      <c r="J127">
        <f t="shared" si="15"/>
        <v>269.58605469590174</v>
      </c>
      <c r="K127">
        <f t="shared" si="16"/>
        <v>0.72258551949754557</v>
      </c>
      <c r="L127" s="20">
        <f t="shared" si="17"/>
        <v>9.8800674506325701E-6</v>
      </c>
      <c r="N127" s="2">
        <v>0.82478435999999999</v>
      </c>
      <c r="O127">
        <v>287.66023100000001</v>
      </c>
      <c r="P127">
        <f t="shared" si="18"/>
        <v>288.59490971418694</v>
      </c>
      <c r="Q127">
        <f t="shared" si="19"/>
        <v>0.87362429875413261</v>
      </c>
      <c r="R127" s="20">
        <f t="shared" si="20"/>
        <v>1.0557596388877637E-5</v>
      </c>
      <c r="X127" s="20" t="e">
        <f t="shared" si="23"/>
        <v>#DIV/0!</v>
      </c>
    </row>
    <row r="128" spans="2:24" x14ac:dyDescent="0.25">
      <c r="H128" s="2">
        <v>0.83520002999999998</v>
      </c>
      <c r="I128">
        <v>271.53043000000002</v>
      </c>
      <c r="J128">
        <f t="shared" si="15"/>
        <v>270.64042714945236</v>
      </c>
      <c r="K128">
        <f t="shared" si="16"/>
        <v>0.79210507398296015</v>
      </c>
      <c r="L128" s="20">
        <f t="shared" si="17"/>
        <v>1.074349981072283E-5</v>
      </c>
      <c r="N128" s="2">
        <v>0.82557685999999997</v>
      </c>
      <c r="O128">
        <v>289.14807300000001</v>
      </c>
      <c r="P128">
        <f t="shared" si="18"/>
        <v>289.90468038324065</v>
      </c>
      <c r="Q128">
        <f t="shared" si="19"/>
        <v>0.57245473237424049</v>
      </c>
      <c r="R128" s="20">
        <f t="shared" si="20"/>
        <v>6.8470034277104934E-6</v>
      </c>
      <c r="X128" s="20" t="e">
        <f t="shared" si="23"/>
        <v>#DIV/0!</v>
      </c>
    </row>
    <row r="129" spans="8:24" x14ac:dyDescent="0.25">
      <c r="H129" s="2">
        <v>0.83645172000000001</v>
      </c>
      <c r="I129">
        <v>273.72962100000001</v>
      </c>
      <c r="J129">
        <f t="shared" si="15"/>
        <v>273.44636882999805</v>
      </c>
      <c r="K129">
        <f t="shared" si="16"/>
        <v>8.0231791810818312E-2</v>
      </c>
      <c r="L129" s="20">
        <f t="shared" si="17"/>
        <v>1.0707865296486501E-6</v>
      </c>
      <c r="N129" s="2">
        <v>0.82625324</v>
      </c>
      <c r="O129">
        <v>290.44275499999998</v>
      </c>
      <c r="P129">
        <f t="shared" si="18"/>
        <v>291.06653319016999</v>
      </c>
      <c r="Q129">
        <f t="shared" si="19"/>
        <v>0.38909923053177886</v>
      </c>
      <c r="R129" s="20">
        <f t="shared" si="20"/>
        <v>4.6125307742174532E-6</v>
      </c>
      <c r="X129" s="20" t="e">
        <f t="shared" si="23"/>
        <v>#DIV/0!</v>
      </c>
    </row>
    <row r="130" spans="8:24" x14ac:dyDescent="0.25">
      <c r="H130" s="2">
        <v>0.83681817999999997</v>
      </c>
      <c r="I130">
        <v>274.69574</v>
      </c>
      <c r="J130">
        <f t="shared" si="15"/>
        <v>274.3073073204198</v>
      </c>
      <c r="K130">
        <f t="shared" si="16"/>
        <v>0.15087994656585846</v>
      </c>
      <c r="L130" s="20">
        <f t="shared" si="17"/>
        <v>1.9995288412040197E-6</v>
      </c>
      <c r="N130" s="2">
        <v>0.82712359000000002</v>
      </c>
      <c r="O130">
        <v>291.94139100000001</v>
      </c>
      <c r="P130">
        <f t="shared" si="18"/>
        <v>292.62456723620824</v>
      </c>
      <c r="Q130">
        <f t="shared" si="19"/>
        <v>0.46672976971963764</v>
      </c>
      <c r="R130" s="20">
        <f t="shared" si="20"/>
        <v>5.4761351353285497E-6</v>
      </c>
      <c r="X130" s="20" t="e">
        <f t="shared" si="23"/>
        <v>#DIV/0!</v>
      </c>
    </row>
    <row r="131" spans="8:24" x14ac:dyDescent="0.25">
      <c r="H131" s="2">
        <v>0.83808103</v>
      </c>
      <c r="I131">
        <v>277.424666</v>
      </c>
      <c r="J131">
        <f t="shared" si="15"/>
        <v>277.4232352648113</v>
      </c>
      <c r="K131">
        <f t="shared" si="16"/>
        <v>2.0470031802001968E-6</v>
      </c>
      <c r="L131" s="20">
        <f t="shared" si="17"/>
        <v>2.6596737910376219E-11</v>
      </c>
      <c r="N131" s="2">
        <v>0.82768978000000004</v>
      </c>
      <c r="O131">
        <v>293.25557800000001</v>
      </c>
      <c r="P131">
        <f t="shared" si="18"/>
        <v>293.6781513767458</v>
      </c>
      <c r="Q131">
        <f t="shared" si="19"/>
        <v>0.17856825873433785</v>
      </c>
      <c r="R131" s="20">
        <f t="shared" si="20"/>
        <v>2.0764032530483105E-6</v>
      </c>
      <c r="X131" s="20" t="e">
        <f t="shared" si="23"/>
        <v>#DIV/0!</v>
      </c>
    </row>
    <row r="132" spans="8:24" x14ac:dyDescent="0.25">
      <c r="H132" s="2">
        <v>0.83832596000000004</v>
      </c>
      <c r="I132">
        <v>278.346856</v>
      </c>
      <c r="J132">
        <f t="shared" ref="J132:J137" si="24">IF(H132&lt;K$1,$AB$6+I$1^2*$AB$5/((-$AB$7*(H132/J$1-1)^$AB$8+1)),$AB$6+20*10^4*(H132-K$1)^4+I$1^2*$AB$5/((-$AB$7*(H132/J$1-1)^$AB$8+1)))</f>
        <v>278.05590737111817</v>
      </c>
      <c r="K132">
        <f t="shared" ref="K132:K137" si="25">(J132-I132)^2</f>
        <v>8.4651104648220163E-2</v>
      </c>
      <c r="L132" s="20">
        <f t="shared" ref="L132:L137" si="26">((J132-I132)/I132)^2</f>
        <v>1.0925969639138882E-6</v>
      </c>
      <c r="N132" s="2">
        <v>0.82817494000000003</v>
      </c>
      <c r="O132">
        <v>294.59482500000001</v>
      </c>
      <c r="P132">
        <f t="shared" ref="P132:P156" si="27">IF(N132&lt;Q$1,$AB$6+O$1^2*$AB$5/((-$AB$7*(N132/P$1-1)^$AB$8+1)),$AB$6+20*10^4*(N132-Q$1)^4+O$1^2*$AB$5/((-$AB$7*(N132/P$1-1)^$AB$8+1)))</f>
        <v>294.60726047181197</v>
      </c>
      <c r="Q132">
        <f t="shared" ref="Q132:Q156" si="28">(P132-O132)^2</f>
        <v>1.5464095918592272E-4</v>
      </c>
      <c r="R132" s="20">
        <f t="shared" ref="R132:R156" si="29">((P132-O132)/O132)^2</f>
        <v>1.7818629911208744E-9</v>
      </c>
      <c r="X132" s="20" t="e">
        <f t="shared" ref="X132:X156" si="30">((V132-U132)/U132)^2</f>
        <v>#DIV/0!</v>
      </c>
    </row>
    <row r="133" spans="8:24" x14ac:dyDescent="0.25">
      <c r="H133" s="2">
        <v>0.83867296999999996</v>
      </c>
      <c r="I133">
        <v>279.60429399999998</v>
      </c>
      <c r="J133">
        <f t="shared" si="24"/>
        <v>278.96896026436758</v>
      </c>
      <c r="K133">
        <f t="shared" si="25"/>
        <v>0.40364895563262093</v>
      </c>
      <c r="L133" s="20">
        <f t="shared" si="26"/>
        <v>5.1631668492849803E-6</v>
      </c>
      <c r="N133" s="2">
        <v>0.82929112000000005</v>
      </c>
      <c r="O133">
        <v>296.77204899999998</v>
      </c>
      <c r="P133">
        <f t="shared" si="27"/>
        <v>296.84212487501742</v>
      </c>
      <c r="Q133">
        <f t="shared" si="28"/>
        <v>4.9106282594594906E-3</v>
      </c>
      <c r="R133" s="20">
        <f t="shared" si="29"/>
        <v>5.5755930535898817E-8</v>
      </c>
      <c r="X133" s="20" t="e">
        <f t="shared" si="30"/>
        <v>#DIV/0!</v>
      </c>
    </row>
    <row r="134" spans="8:24" x14ac:dyDescent="0.25">
      <c r="H134" s="2">
        <v>0.83936730000000004</v>
      </c>
      <c r="I134">
        <v>281.34507600000001</v>
      </c>
      <c r="J134">
        <f t="shared" si="24"/>
        <v>280.8571718267271</v>
      </c>
      <c r="K134">
        <f t="shared" si="25"/>
        <v>0.23805048229712106</v>
      </c>
      <c r="L134" s="20">
        <f t="shared" si="26"/>
        <v>3.0073946882170035E-6</v>
      </c>
      <c r="N134" s="2">
        <v>0.82980116000000004</v>
      </c>
      <c r="O134">
        <v>298.12373200000002</v>
      </c>
      <c r="P134">
        <f t="shared" si="27"/>
        <v>297.91099175845545</v>
      </c>
      <c r="Q134">
        <f t="shared" si="28"/>
        <v>4.5258410372440216E-2</v>
      </c>
      <c r="R134" s="20">
        <f t="shared" si="29"/>
        <v>5.0922087354017741E-7</v>
      </c>
      <c r="X134" s="20" t="e">
        <f t="shared" si="30"/>
        <v>#DIV/0!</v>
      </c>
    </row>
    <row r="135" spans="8:24" x14ac:dyDescent="0.25">
      <c r="H135" s="2">
        <v>0.83983249999999998</v>
      </c>
      <c r="I135">
        <v>282.60649100000001</v>
      </c>
      <c r="J135">
        <f t="shared" si="24"/>
        <v>282.17032537035271</v>
      </c>
      <c r="K135">
        <f t="shared" si="25"/>
        <v>0.1902404564856183</v>
      </c>
      <c r="L135" s="20">
        <f t="shared" si="26"/>
        <v>2.381982761097415E-6</v>
      </c>
      <c r="N135" s="2">
        <v>0.83025897000000004</v>
      </c>
      <c r="O135">
        <v>299.30605200000002</v>
      </c>
      <c r="P135">
        <f t="shared" si="27"/>
        <v>298.89725358398698</v>
      </c>
      <c r="Q135">
        <f t="shared" si="28"/>
        <v>0.16711614493477198</v>
      </c>
      <c r="R135" s="20">
        <f t="shared" si="29"/>
        <v>1.8654663173965377E-6</v>
      </c>
      <c r="X135" s="20" t="e">
        <f t="shared" si="30"/>
        <v>#DIV/0!</v>
      </c>
    </row>
    <row r="136" spans="8:24" x14ac:dyDescent="0.25">
      <c r="H136" s="2">
        <v>0.84025000999999999</v>
      </c>
      <c r="I136">
        <v>284.04949199999999</v>
      </c>
      <c r="J136">
        <f t="shared" si="24"/>
        <v>283.38347992528918</v>
      </c>
      <c r="K136">
        <f t="shared" si="25"/>
        <v>0.44357208366059314</v>
      </c>
      <c r="L136" s="20">
        <f t="shared" si="26"/>
        <v>5.4976384097165708E-6</v>
      </c>
      <c r="N136" s="2">
        <v>0.83123206999999999</v>
      </c>
      <c r="O136">
        <v>301.23039999999997</v>
      </c>
      <c r="P136">
        <f t="shared" si="27"/>
        <v>301.08243091992608</v>
      </c>
      <c r="Q136">
        <f t="shared" si="28"/>
        <v>2.1894848657913923E-2</v>
      </c>
      <c r="R136" s="20">
        <f t="shared" si="29"/>
        <v>2.4129279307794115E-7</v>
      </c>
      <c r="X136" s="20" t="e">
        <f t="shared" si="30"/>
        <v>#DIV/0!</v>
      </c>
    </row>
    <row r="137" spans="8:24" x14ac:dyDescent="0.25">
      <c r="H137" s="2">
        <v>0.84043303000000003</v>
      </c>
      <c r="I137">
        <v>285.34482800000001</v>
      </c>
      <c r="J137">
        <f t="shared" si="24"/>
        <v>283.92598777950428</v>
      </c>
      <c r="K137">
        <f t="shared" si="25"/>
        <v>2.0131075712963553</v>
      </c>
      <c r="L137" s="20">
        <f t="shared" si="26"/>
        <v>2.4724468926715972E-5</v>
      </c>
      <c r="N137" s="2">
        <v>0.83161072999999996</v>
      </c>
      <c r="O137">
        <v>302.38336700000002</v>
      </c>
      <c r="P137">
        <f t="shared" si="27"/>
        <v>301.96701851302873</v>
      </c>
      <c r="Q137">
        <f t="shared" si="28"/>
        <v>0.17334606260328031</v>
      </c>
      <c r="R137" s="20">
        <f t="shared" si="29"/>
        <v>1.8958247314042274E-6</v>
      </c>
      <c r="X137" s="20" t="e">
        <f t="shared" si="30"/>
        <v>#DIV/0!</v>
      </c>
    </row>
    <row r="138" spans="8:24" x14ac:dyDescent="0.25">
      <c r="N138" s="2">
        <v>0.83206511999999999</v>
      </c>
      <c r="O138">
        <v>303.39272599999998</v>
      </c>
      <c r="P138">
        <f t="shared" si="27"/>
        <v>303.05514127227661</v>
      </c>
      <c r="Q138">
        <f t="shared" si="28"/>
        <v>0.11396344839206013</v>
      </c>
      <c r="R138" s="20">
        <f t="shared" si="29"/>
        <v>1.2380986604101675E-6</v>
      </c>
      <c r="X138" s="20" t="e">
        <f t="shared" si="30"/>
        <v>#DIV/0!</v>
      </c>
    </row>
    <row r="139" spans="8:24" x14ac:dyDescent="0.25">
      <c r="N139" s="2">
        <v>0.83314560000000004</v>
      </c>
      <c r="O139">
        <v>305.90129000000002</v>
      </c>
      <c r="P139">
        <f t="shared" si="27"/>
        <v>305.76561507352284</v>
      </c>
      <c r="Q139">
        <f t="shared" si="28"/>
        <v>1.8407685674588E-2</v>
      </c>
      <c r="R139" s="20">
        <f t="shared" si="29"/>
        <v>1.9671459041998765E-7</v>
      </c>
      <c r="X139" s="20" t="e">
        <f t="shared" si="30"/>
        <v>#DIV/0!</v>
      </c>
    </row>
    <row r="140" spans="8:24" x14ac:dyDescent="0.25">
      <c r="N140" s="2">
        <v>0.83372179999999996</v>
      </c>
      <c r="O140">
        <v>307.40365100000002</v>
      </c>
      <c r="P140">
        <f t="shared" si="27"/>
        <v>307.28627934494625</v>
      </c>
      <c r="Q140">
        <f t="shared" si="28"/>
        <v>1.3776105410061957E-2</v>
      </c>
      <c r="R140" s="20">
        <f t="shared" si="29"/>
        <v>1.4578351410564628E-7</v>
      </c>
      <c r="X140" s="20" t="e">
        <f t="shared" si="30"/>
        <v>#DIV/0!</v>
      </c>
    </row>
    <row r="141" spans="8:24" x14ac:dyDescent="0.25">
      <c r="N141" s="2">
        <v>0.83417176999999998</v>
      </c>
      <c r="O141">
        <v>308.73604999999998</v>
      </c>
      <c r="P141">
        <f t="shared" si="27"/>
        <v>308.51247354624195</v>
      </c>
      <c r="Q141">
        <f t="shared" si="28"/>
        <v>4.9986430675015653E-2</v>
      </c>
      <c r="R141" s="20">
        <f t="shared" si="29"/>
        <v>5.2441781873342418E-7</v>
      </c>
      <c r="X141" s="20" t="e">
        <f t="shared" si="30"/>
        <v>#DIV/0!</v>
      </c>
    </row>
    <row r="142" spans="8:24" x14ac:dyDescent="0.25">
      <c r="N142" s="2">
        <v>0.83498092999999995</v>
      </c>
      <c r="O142">
        <v>310.89948099999998</v>
      </c>
      <c r="P142">
        <f t="shared" si="27"/>
        <v>310.80758786801005</v>
      </c>
      <c r="Q142">
        <f t="shared" si="28"/>
        <v>8.4443477069194896E-3</v>
      </c>
      <c r="R142" s="20">
        <f t="shared" si="29"/>
        <v>8.7362713239321606E-8</v>
      </c>
      <c r="X142" s="20" t="e">
        <f t="shared" si="30"/>
        <v>#DIV/0!</v>
      </c>
    </row>
    <row r="143" spans="8:24" x14ac:dyDescent="0.25">
      <c r="N143" s="2">
        <v>0.83522803999999995</v>
      </c>
      <c r="O143">
        <v>311.81541600000003</v>
      </c>
      <c r="P143">
        <f t="shared" si="27"/>
        <v>311.53265223866657</v>
      </c>
      <c r="Q143">
        <f t="shared" si="28"/>
        <v>7.9955344723443622E-2</v>
      </c>
      <c r="R143" s="20">
        <f t="shared" si="29"/>
        <v>8.223417403124326E-7</v>
      </c>
      <c r="X143" s="20" t="e">
        <f t="shared" si="30"/>
        <v>#DIV/0!</v>
      </c>
    </row>
    <row r="144" spans="8:24" x14ac:dyDescent="0.25">
      <c r="N144" s="2">
        <v>0.83552892000000001</v>
      </c>
      <c r="O144">
        <v>312.88032500000003</v>
      </c>
      <c r="P144">
        <f t="shared" si="27"/>
        <v>312.43139355035635</v>
      </c>
      <c r="Q144">
        <f t="shared" si="28"/>
        <v>0.20153944647917643</v>
      </c>
      <c r="R144" s="20">
        <f t="shared" si="29"/>
        <v>2.0587497210337832E-6</v>
      </c>
      <c r="X144" s="20" t="e">
        <f t="shared" si="30"/>
        <v>#DIV/0!</v>
      </c>
    </row>
    <row r="145" spans="14:24" x14ac:dyDescent="0.25">
      <c r="N145" s="2">
        <v>0.83604303000000002</v>
      </c>
      <c r="O145">
        <v>314.82813299999998</v>
      </c>
      <c r="P145">
        <f t="shared" si="27"/>
        <v>314.00884691520656</v>
      </c>
      <c r="Q145">
        <f t="shared" si="28"/>
        <v>0.67122968873612843</v>
      </c>
      <c r="R145" s="20">
        <f t="shared" si="29"/>
        <v>6.7721113353367888E-6</v>
      </c>
      <c r="X145" s="20" t="e">
        <f t="shared" si="30"/>
        <v>#DIV/0!</v>
      </c>
    </row>
    <row r="146" spans="14:24" x14ac:dyDescent="0.25">
      <c r="N146" s="2">
        <v>0.83643124999999996</v>
      </c>
      <c r="O146">
        <v>316.22718099999997</v>
      </c>
      <c r="P146">
        <f t="shared" si="27"/>
        <v>315.23631772739168</v>
      </c>
      <c r="Q146">
        <f t="shared" si="28"/>
        <v>0.98181002500401882</v>
      </c>
      <c r="R146" s="20">
        <f t="shared" si="29"/>
        <v>9.818136576830679E-6</v>
      </c>
      <c r="X146" s="20" t="e">
        <f t="shared" si="30"/>
        <v>#DIV/0!</v>
      </c>
    </row>
    <row r="147" spans="14:24" x14ac:dyDescent="0.25">
      <c r="N147" s="2">
        <v>0.83666636999999999</v>
      </c>
      <c r="O147">
        <v>317.47704399999998</v>
      </c>
      <c r="P147">
        <f t="shared" si="27"/>
        <v>315.99546146383022</v>
      </c>
      <c r="Q147">
        <f t="shared" si="28"/>
        <v>2.1950868114831987</v>
      </c>
      <c r="R147" s="20">
        <f t="shared" si="29"/>
        <v>2.1778453873993555E-5</v>
      </c>
      <c r="X147" s="20" t="e">
        <f t="shared" si="30"/>
        <v>#DIV/0!</v>
      </c>
    </row>
    <row r="148" spans="14:24" x14ac:dyDescent="0.25">
      <c r="N148" s="2">
        <v>0.83730157999999999</v>
      </c>
      <c r="O148">
        <v>319.38679400000001</v>
      </c>
      <c r="P148">
        <f t="shared" si="27"/>
        <v>318.108264583383</v>
      </c>
      <c r="Q148">
        <f t="shared" si="28"/>
        <v>1.6346374691550183</v>
      </c>
      <c r="R148" s="20">
        <f t="shared" si="29"/>
        <v>1.6024612619750733E-5</v>
      </c>
      <c r="X148" s="20" t="e">
        <f t="shared" si="30"/>
        <v>#DIV/0!</v>
      </c>
    </row>
    <row r="149" spans="14:24" x14ac:dyDescent="0.25">
      <c r="N149" s="2">
        <v>0.83763445999999997</v>
      </c>
      <c r="O149">
        <v>320.63894499999998</v>
      </c>
      <c r="P149">
        <f t="shared" si="27"/>
        <v>319.25299688874168</v>
      </c>
      <c r="Q149">
        <f t="shared" si="28"/>
        <v>1.9208521671004524</v>
      </c>
      <c r="R149" s="20">
        <f t="shared" si="29"/>
        <v>1.8683636106781754E-5</v>
      </c>
      <c r="X149" s="20" t="e">
        <f t="shared" si="30"/>
        <v>#DIV/0!</v>
      </c>
    </row>
    <row r="150" spans="14:24" x14ac:dyDescent="0.25">
      <c r="N150" s="2">
        <v>0.83788989000000003</v>
      </c>
      <c r="O150">
        <v>321.79525799999999</v>
      </c>
      <c r="P150">
        <f t="shared" si="27"/>
        <v>320.14961360000552</v>
      </c>
      <c r="Q150">
        <f t="shared" si="28"/>
        <v>2.7081454912331484</v>
      </c>
      <c r="R150" s="20">
        <f t="shared" si="29"/>
        <v>2.6152469992896997E-5</v>
      </c>
      <c r="X150" s="20" t="e">
        <f t="shared" si="30"/>
        <v>#DIV/0!</v>
      </c>
    </row>
    <row r="151" spans="14:24" x14ac:dyDescent="0.25">
      <c r="N151" s="2">
        <v>0.838839</v>
      </c>
      <c r="O151">
        <v>324.07812100000001</v>
      </c>
      <c r="P151">
        <f t="shared" si="27"/>
        <v>323.6273563524864</v>
      </c>
      <c r="Q151">
        <f t="shared" si="28"/>
        <v>0.20318876744806769</v>
      </c>
      <c r="R151" s="20">
        <f t="shared" si="29"/>
        <v>1.9346404843129681E-6</v>
      </c>
      <c r="X151" s="20" t="e">
        <f t="shared" si="30"/>
        <v>#DIV/0!</v>
      </c>
    </row>
    <row r="152" spans="14:24" x14ac:dyDescent="0.25">
      <c r="N152" s="2">
        <v>0.83914069999999996</v>
      </c>
      <c r="O152">
        <v>325.05070999999998</v>
      </c>
      <c r="P152">
        <f t="shared" si="27"/>
        <v>324.78368157350462</v>
      </c>
      <c r="Q152">
        <f t="shared" si="28"/>
        <v>7.1304180556586785E-2</v>
      </c>
      <c r="R152" s="20">
        <f t="shared" si="29"/>
        <v>6.7485855120520441E-7</v>
      </c>
      <c r="X152" s="20" t="e">
        <f t="shared" si="30"/>
        <v>#DIV/0!</v>
      </c>
    </row>
    <row r="153" spans="14:24" x14ac:dyDescent="0.25">
      <c r="N153" s="2">
        <v>0.83944158000000002</v>
      </c>
      <c r="O153">
        <v>326.11561899999998</v>
      </c>
      <c r="P153">
        <f t="shared" si="27"/>
        <v>325.96265232344416</v>
      </c>
      <c r="Q153">
        <f t="shared" si="28"/>
        <v>2.3398804136532978E-2</v>
      </c>
      <c r="R153" s="20">
        <f t="shared" si="29"/>
        <v>2.2001407415708801E-7</v>
      </c>
      <c r="X153" s="20" t="e">
        <f t="shared" si="30"/>
        <v>#DIV/0!</v>
      </c>
    </row>
    <row r="154" spans="14:24" x14ac:dyDescent="0.25">
      <c r="N154" s="2">
        <v>0.83991740999999998</v>
      </c>
      <c r="O154">
        <v>327.90747800000003</v>
      </c>
      <c r="P154">
        <f t="shared" si="27"/>
        <v>327.88180123508369</v>
      </c>
      <c r="Q154">
        <f t="shared" si="28"/>
        <v>6.5929625656902685E-4</v>
      </c>
      <c r="R154" s="20">
        <f t="shared" si="29"/>
        <v>6.1316586259814265E-9</v>
      </c>
      <c r="X154" s="20" t="e">
        <f t="shared" si="30"/>
        <v>#DIV/0!</v>
      </c>
    </row>
    <row r="155" spans="14:24" x14ac:dyDescent="0.25">
      <c r="N155" s="2">
        <v>0.84003994999999998</v>
      </c>
      <c r="O155">
        <v>329.91886399999999</v>
      </c>
      <c r="P155">
        <f t="shared" si="27"/>
        <v>328.38724105458539</v>
      </c>
      <c r="Q155">
        <f t="shared" si="28"/>
        <v>2.3458688469204851</v>
      </c>
      <c r="R155" s="20">
        <f t="shared" si="29"/>
        <v>2.1552091959540009E-5</v>
      </c>
      <c r="X155" s="20" t="e">
        <f t="shared" si="30"/>
        <v>#DIV/0!</v>
      </c>
    </row>
    <row r="156" spans="14:24" x14ac:dyDescent="0.25">
      <c r="N156" s="2">
        <v>0.84004179999999995</v>
      </c>
      <c r="O156">
        <v>329.00608499999998</v>
      </c>
      <c r="P156">
        <f t="shared" si="27"/>
        <v>328.394907677486</v>
      </c>
      <c r="Q156">
        <f t="shared" si="28"/>
        <v>0.37353771955535919</v>
      </c>
      <c r="R156" s="20">
        <f t="shared" si="29"/>
        <v>3.4508541352092655E-6</v>
      </c>
      <c r="X156" s="20" t="e">
        <f t="shared" si="30"/>
        <v>#DIV/0!</v>
      </c>
    </row>
  </sheetData>
  <pageMargins left="0.7" right="0.7" top="0.78740157499999996" bottom="0.78740157499999996" header="0.3" footer="0.3"/>
  <ignoredErrors>
    <ignoredError sqref="Q1" formulaRange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C229F-72E6-BC45-B979-0E855B612617}">
  <dimension ref="A1:BH123"/>
  <sheetViews>
    <sheetView topLeftCell="AE1" workbookViewId="0">
      <selection activeCell="AP29" sqref="AP29"/>
    </sheetView>
  </sheetViews>
  <sheetFormatPr baseColWidth="10" defaultRowHeight="15.75" x14ac:dyDescent="0.25"/>
  <cols>
    <col min="3" max="3" width="10.875" style="2"/>
    <col min="6" max="7" width="17" customWidth="1"/>
    <col min="8" max="8" width="6.375" customWidth="1"/>
    <col min="9" max="9" width="10.875" style="2"/>
    <col min="12" max="13" width="17" customWidth="1"/>
    <col min="14" max="14" width="5.625" customWidth="1"/>
    <col min="15" max="15" width="10.875" style="2"/>
    <col min="18" max="19" width="17" customWidth="1"/>
    <col min="20" max="20" width="6.375" customWidth="1"/>
    <col min="21" max="21" width="10.875" style="2"/>
    <col min="24" max="25" width="17" customWidth="1"/>
    <col min="26" max="26" width="5.625" customWidth="1"/>
    <col min="27" max="27" width="10.875" style="2"/>
    <col min="30" max="31" width="17" customWidth="1"/>
    <col min="32" max="32" width="5.625" customWidth="1"/>
    <col min="33" max="33" width="10.875" style="2"/>
    <col min="36" max="37" width="17" customWidth="1"/>
    <col min="39" max="39" width="7.625" customWidth="1"/>
  </cols>
  <sheetData>
    <row r="1" spans="1:60" x14ac:dyDescent="0.25">
      <c r="A1" t="s">
        <v>14</v>
      </c>
      <c r="C1" t="s">
        <v>8</v>
      </c>
      <c r="D1">
        <v>0.2</v>
      </c>
      <c r="E1">
        <v>0.3</v>
      </c>
      <c r="F1">
        <f>_xlfn.XLOOKUP(D3+20,D3:D150,C3:C150,,-1,1)-AO8</f>
        <v>0.7710764270923316</v>
      </c>
      <c r="I1" t="s">
        <v>1</v>
      </c>
      <c r="J1">
        <v>0.3</v>
      </c>
      <c r="K1">
        <v>0.3</v>
      </c>
      <c r="L1">
        <f>_xlfn.XLOOKUP(J3+20,J3:J150,I3:I150,,-1,1)-AO9</f>
        <v>0.77897130070527143</v>
      </c>
      <c r="O1" t="s">
        <v>15</v>
      </c>
      <c r="P1">
        <v>0.35</v>
      </c>
      <c r="Q1">
        <v>0.3</v>
      </c>
      <c r="R1">
        <f>_xlfn.XLOOKUP(P3+20,P3:P150,O3:O150,,-1,1)-AO10</f>
        <v>0.77903475287351953</v>
      </c>
      <c r="U1" t="s">
        <v>2</v>
      </c>
      <c r="V1">
        <v>0.4</v>
      </c>
      <c r="W1">
        <v>0.3</v>
      </c>
      <c r="X1">
        <f>_xlfn.XLOOKUP(V3+20,V3:V150,U3:U150,,-1,1)-AO11</f>
        <v>0.77817612579554518</v>
      </c>
      <c r="AA1" t="s">
        <v>16</v>
      </c>
      <c r="AB1">
        <v>0.45</v>
      </c>
      <c r="AC1">
        <v>0.3</v>
      </c>
      <c r="AD1">
        <f>_xlfn.XLOOKUP(AB3+20,AB3:AB150,AA3:AA150,,-1,1)-AO12</f>
        <v>0.76712252416412152</v>
      </c>
      <c r="AG1" t="s">
        <v>3</v>
      </c>
      <c r="AH1">
        <v>0.5</v>
      </c>
      <c r="AI1">
        <v>0.3</v>
      </c>
      <c r="AJ1">
        <f>_xlfn.XLOOKUP(AH3+20,AH3:AH150,AG3:AG150,,-1,1)-AO13</f>
        <v>0.76107093600895703</v>
      </c>
      <c r="AN1" t="s">
        <v>32</v>
      </c>
    </row>
    <row r="2" spans="1:60" ht="16.5" thickBot="1" x14ac:dyDescent="0.3">
      <c r="C2" s="3" t="s">
        <v>4</v>
      </c>
      <c r="D2" s="1" t="s">
        <v>5</v>
      </c>
      <c r="E2" s="1" t="s">
        <v>36</v>
      </c>
      <c r="F2" s="1" t="s">
        <v>37</v>
      </c>
      <c r="G2" s="1" t="s">
        <v>135</v>
      </c>
      <c r="H2" s="1"/>
      <c r="I2" s="3" t="s">
        <v>4</v>
      </c>
      <c r="J2" s="1" t="s">
        <v>5</v>
      </c>
      <c r="K2" s="1" t="s">
        <v>36</v>
      </c>
      <c r="L2" s="1" t="s">
        <v>37</v>
      </c>
      <c r="M2" s="1" t="s">
        <v>135</v>
      </c>
      <c r="N2" s="1"/>
      <c r="O2" s="3" t="s">
        <v>4</v>
      </c>
      <c r="P2" s="1" t="s">
        <v>5</v>
      </c>
      <c r="Q2" s="1" t="s">
        <v>36</v>
      </c>
      <c r="R2" s="1" t="s">
        <v>37</v>
      </c>
      <c r="S2" s="1" t="s">
        <v>135</v>
      </c>
      <c r="T2" s="1"/>
      <c r="U2" s="3" t="s">
        <v>4</v>
      </c>
      <c r="V2" s="1" t="s">
        <v>5</v>
      </c>
      <c r="W2" s="1" t="s">
        <v>36</v>
      </c>
      <c r="X2" s="1" t="s">
        <v>37</v>
      </c>
      <c r="Y2" s="1" t="s">
        <v>135</v>
      </c>
      <c r="Z2" s="1"/>
      <c r="AA2" s="3" t="s">
        <v>4</v>
      </c>
      <c r="AB2" s="1" t="s">
        <v>5</v>
      </c>
      <c r="AC2" s="1" t="s">
        <v>36</v>
      </c>
      <c r="AD2" s="1" t="s">
        <v>37</v>
      </c>
      <c r="AE2" s="1" t="s">
        <v>135</v>
      </c>
      <c r="AF2" s="1"/>
      <c r="AG2" s="3" t="s">
        <v>4</v>
      </c>
      <c r="AH2" s="1" t="s">
        <v>5</v>
      </c>
      <c r="AI2" s="1" t="s">
        <v>36</v>
      </c>
      <c r="AJ2" s="1" t="s">
        <v>37</v>
      </c>
      <c r="AK2" s="1" t="s">
        <v>135</v>
      </c>
      <c r="AN2" t="s">
        <v>33</v>
      </c>
      <c r="BA2" t="s">
        <v>69</v>
      </c>
      <c r="BB2" s="11" t="s">
        <v>68</v>
      </c>
      <c r="BC2" s="12">
        <v>6.96</v>
      </c>
    </row>
    <row r="3" spans="1:60" x14ac:dyDescent="0.25">
      <c r="C3" s="2">
        <v>0.50037231999999998</v>
      </c>
      <c r="D3">
        <v>164.58768800000001</v>
      </c>
      <c r="E3">
        <f>IF(C3&lt;F$1,$AO$5+D$1^2*$AO$4/((-$AO$6*(C3/E$1-1)^$AO$7+1)),$AO$5+20*10^4*(C3-F$1)^4+D$1^2*$AO$4/((-$AO$6*(C3/E$1-1)^$AO$7+1)))</f>
        <v>162.54764802023774</v>
      </c>
      <c r="F3">
        <f>(E3-D3)^2</f>
        <v>4.1617631190284419</v>
      </c>
      <c r="G3" s="20">
        <f>((E3-D3)/D3)^2</f>
        <v>1.5363234796558778E-4</v>
      </c>
      <c r="I3" s="2">
        <v>0.50004762000000003</v>
      </c>
      <c r="J3">
        <v>184.66527500000001</v>
      </c>
      <c r="K3">
        <f>IF(I3&lt;L$1,$AO$5+J$1^2*$AO$4/((-$AO$6*(I3/K$1-1)^$AO$7+1)),$AO$5+20*10^4*(I3-L$1)^4+J$1^2*$AO$4/((-$AO$6*(I3/K$1-1)^$AO$7+1)))</f>
        <v>186.63168273867043</v>
      </c>
      <c r="L3">
        <f>(K3-J3)^2</f>
        <v>3.8667593947029402</v>
      </c>
      <c r="M3" s="20">
        <f>((K3-J3)/J3)^2</f>
        <v>1.1339050125594544E-4</v>
      </c>
      <c r="O3" s="2">
        <v>0.50021201000000004</v>
      </c>
      <c r="P3">
        <v>200.07031000000001</v>
      </c>
      <c r="Q3">
        <f>IF(O3&lt;R$1,$AO$5+P$1^2*$AO$4/((-$AO$6*(O3/Q$1-1)^$AO$7+1)),$AO$5+20*10^4*(O3-R$1)^4+P$1^2*$AO$4/((-$AO$6*(O3/Q$1-1)^$AO$7+1)))</f>
        <v>202.28630540268489</v>
      </c>
      <c r="R3">
        <f>(Q3-P3)^2</f>
        <v>4.9106356247205332</v>
      </c>
      <c r="S3" s="20">
        <f>((Q3-P3)/P3)^2</f>
        <v>1.2267961941594648E-4</v>
      </c>
      <c r="U3" s="2">
        <v>0.49985628999999998</v>
      </c>
      <c r="V3">
        <v>218.972746</v>
      </c>
      <c r="W3">
        <f>IF(U3&lt;X$1,$AO$5+V$1^2*$AO$4/((-$AO$6*(U3/W$1-1)^$AO$7+1)),$AO$5+20*10^4*(U3-X$1)^4+V$1^2*$AO$4/((-$AO$6*(U3/W$1-1)^$AO$7+1)))</f>
        <v>220.34933130381216</v>
      </c>
      <c r="X3">
        <f>(W3-V3)^2</f>
        <v>1.8949870986716262</v>
      </c>
      <c r="Y3" s="20">
        <f>((W3-V3)/V3)^2</f>
        <v>3.9520836502593797E-5</v>
      </c>
      <c r="AA3" s="2">
        <v>0.50025569999999997</v>
      </c>
      <c r="AB3">
        <v>240.12570299999999</v>
      </c>
      <c r="AC3">
        <f>IF(AA3&lt;AD$1,$AO$5+AB$1^2*$AO$4/((-$AO$6*(AA3/AC$1-1)^$AO$7+1)),$AO$5+20*10^4*(AA3-AD$1)^4+AB$1^2*$AO$4/((-$AO$6*(AA3/AC$1-1)^$AO$7+1)))</f>
        <v>240.82076109775696</v>
      </c>
      <c r="AD3">
        <f>(AC3-AB3)^2</f>
        <v>0.48310575925753768</v>
      </c>
      <c r="AE3" s="20">
        <f>((AC3-AB3)/AB3)^2</f>
        <v>8.3784738056716294E-6</v>
      </c>
      <c r="AG3" s="2">
        <v>0.50020125000000004</v>
      </c>
      <c r="AH3">
        <v>266.182728</v>
      </c>
      <c r="AI3">
        <f>IF(AG3&lt;AJ$1,$AO$5+AH$1^2*$AO$4/((-$AO$6*(AG3/AI$1-1)^$AO$7+1)),$AO$5+20*10^4*(AG3-AJ$1)^4+AH$1^2*$AO$4/((-$AO$6*(AG3/AI$1-1)^$AO$7+1)))</f>
        <v>263.70059410942696</v>
      </c>
      <c r="AJ3">
        <f>(AI3-AH3)^2</f>
        <v>6.160988650731249</v>
      </c>
      <c r="AK3" s="20">
        <f>((AI3-AH3)/AH3)^2</f>
        <v>8.6954220347655766E-5</v>
      </c>
      <c r="AN3" t="s">
        <v>34</v>
      </c>
      <c r="BA3" t="s">
        <v>70</v>
      </c>
      <c r="BB3" s="11" t="s">
        <v>77</v>
      </c>
      <c r="BC3" s="12">
        <v>59.64</v>
      </c>
    </row>
    <row r="4" spans="1:60" x14ac:dyDescent="0.25">
      <c r="C4" s="2">
        <v>0.50562470999999998</v>
      </c>
      <c r="D4">
        <v>164.68710799999999</v>
      </c>
      <c r="E4">
        <f t="shared" ref="E4:E67" si="0">IF(C4&lt;F$1,$AO$5+D$1^2*$AO$4/((-$AO$6*(C4/E$1-1)^$AO$7+1)),$AO$5+20*10^4*(C4-F$1)^4+D$1^2*$AO$4/((-$AO$6*(C4/E$1-1)^$AO$7+1)))</f>
        <v>162.54764887632845</v>
      </c>
      <c r="F4">
        <f t="shared" ref="F4:F67" si="1">(E4-D4)^2</f>
        <v>4.5772853418614057</v>
      </c>
      <c r="G4" s="20">
        <f t="shared" ref="G4:G67" si="2">((E4-D4)/D4)^2</f>
        <v>1.6876748569372927E-4</v>
      </c>
      <c r="I4" s="2">
        <v>0.50518629000000004</v>
      </c>
      <c r="J4">
        <v>184.77782300000001</v>
      </c>
      <c r="K4">
        <f t="shared" ref="K4:K67" si="3">IF(I4&lt;L$1,$AO$5+J$1^2*$AO$4/((-$AO$6*(I4/K$1-1)^$AO$7+1)),$AO$5+20*10^4*(I4-L$1)^4+J$1^2*$AO$4/((-$AO$6*(I4/K$1-1)^$AO$7+1)))</f>
        <v>186.63168457859442</v>
      </c>
      <c r="L4">
        <f t="shared" ref="L4:L67" si="4">(K4-J4)^2</f>
        <v>3.4368027525885378</v>
      </c>
      <c r="M4" s="20">
        <f t="shared" ref="M4:M67" si="5">((K4-J4)/J4)^2</f>
        <v>1.0065953396883447E-4</v>
      </c>
      <c r="O4" s="2">
        <v>0.50462883000000003</v>
      </c>
      <c r="P4">
        <v>199.98864900000001</v>
      </c>
      <c r="Q4">
        <f t="shared" ref="Q4:Q67" si="6">IF(O4&lt;R$1,$AO$5+P$1^2*$AO$4/((-$AO$6*(O4/Q$1-1)^$AO$7+1)),$AO$5+20*10^4*(O4-R$1)^4+P$1^2*$AO$4/((-$AO$6*(O4/Q$1-1)^$AO$7+1)))</f>
        <v>202.28630752681937</v>
      </c>
      <c r="R4">
        <f t="shared" ref="R4:R67" si="7">(Q4-P4)^2</f>
        <v>5.2792347058657194</v>
      </c>
      <c r="S4" s="20">
        <f t="shared" ref="S4:S67" si="8">((Q4-P4)/P4)^2</f>
        <v>1.3199585007040866E-4</v>
      </c>
      <c r="U4" s="2">
        <v>0.50458921000000001</v>
      </c>
      <c r="V4">
        <v>218.947069</v>
      </c>
      <c r="W4">
        <f t="shared" ref="W4:W67" si="9">IF(U4&lt;X$1,$AO$5+V$1^2*$AO$4/((-$AO$6*(U4/W$1-1)^$AO$7+1)),$AO$5+20*10^4*(U4-X$1)^4+V$1^2*$AO$4/((-$AO$6*(U4/W$1-1)^$AO$7+1)))</f>
        <v>220.34933424155105</v>
      </c>
      <c r="X4">
        <f t="shared" ref="X4:X67" si="10">(W4-V4)^2</f>
        <v>1.9663478076622225</v>
      </c>
      <c r="Y4" s="20">
        <f t="shared" ref="Y4:Y67" si="11">((W4-V4)/V4)^2</f>
        <v>4.1018716489593688E-5</v>
      </c>
      <c r="AA4" s="2">
        <v>0.50546685000000002</v>
      </c>
      <c r="AB4">
        <v>240.220181</v>
      </c>
      <c r="AC4">
        <f t="shared" ref="AC4:AC67" si="12">IF(AA4&lt;AD$1,$AO$5+AB$1^2*$AO$4/((-$AO$6*(AA4/AC$1-1)^$AO$7+1)),$AO$5+20*10^4*(AA4-AD$1)^4+AB$1^2*$AO$4/((-$AO$6*(AA4/AC$1-1)^$AO$7+1)))</f>
        <v>240.82076536084196</v>
      </c>
      <c r="AD4">
        <f t="shared" ref="AD4:AD67" si="13">(AC4-AB4)^2</f>
        <v>0.36070157448795026</v>
      </c>
      <c r="AE4" s="20">
        <f t="shared" ref="AE4:AE67" si="14">((AC4-AB4)/AB4)^2</f>
        <v>6.2507057962218443E-6</v>
      </c>
      <c r="AG4" s="2">
        <v>0.50541248999999999</v>
      </c>
      <c r="AH4">
        <v>266.23289699999998</v>
      </c>
      <c r="AI4">
        <f t="shared" ref="AI4:AI67" si="15">IF(AG4&lt;AJ$1,$AO$5+AH$1^2*$AO$4/((-$AO$6*(AG4/AI$1-1)^$AO$7+1)),$AO$5+20*10^4*(AG4-AJ$1)^4+AH$1^2*$AO$4/((-$AO$6*(AG4/AI$1-1)^$AO$7+1)))</f>
        <v>263.7005993547865</v>
      </c>
      <c r="AJ4">
        <f t="shared" ref="AJ4:AJ67" si="16">(AI4-AH4)^2</f>
        <v>6.412531363953712</v>
      </c>
      <c r="AK4" s="20">
        <f t="shared" ref="AK4:AK67" si="17">((AI4-AH4)/AH4)^2</f>
        <v>9.0470307489519232E-5</v>
      </c>
      <c r="AN4" t="s">
        <v>35</v>
      </c>
      <c r="AO4">
        <v>481.68064578581453</v>
      </c>
      <c r="BA4" t="s">
        <v>71</v>
      </c>
      <c r="BB4" s="11" t="s">
        <v>72</v>
      </c>
      <c r="BC4" s="12">
        <v>0.28399999999999997</v>
      </c>
    </row>
    <row r="5" spans="1:60" x14ac:dyDescent="0.25">
      <c r="C5" s="2">
        <v>0.51087724000000001</v>
      </c>
      <c r="D5">
        <v>164.71716900000001</v>
      </c>
      <c r="E5">
        <f t="shared" si="0"/>
        <v>162.54765005842904</v>
      </c>
      <c r="F5">
        <f t="shared" si="1"/>
        <v>4.7068124378352243</v>
      </c>
      <c r="G5" s="20">
        <f t="shared" si="2"/>
        <v>1.7347989616609929E-4</v>
      </c>
      <c r="I5" s="2">
        <v>0.51043888000000004</v>
      </c>
      <c r="J5">
        <v>184.77782300000001</v>
      </c>
      <c r="K5">
        <f t="shared" si="3"/>
        <v>186.63168716849168</v>
      </c>
      <c r="L5">
        <f t="shared" si="4"/>
        <v>3.4368123552173051</v>
      </c>
      <c r="M5" s="20">
        <f t="shared" si="5"/>
        <v>1.0065981521748508E-4</v>
      </c>
      <c r="O5" s="2">
        <v>0.50946345999999998</v>
      </c>
      <c r="P5">
        <v>199.98864900000001</v>
      </c>
      <c r="Q5">
        <f t="shared" si="6"/>
        <v>202.286310621648</v>
      </c>
      <c r="R5">
        <f t="shared" si="7"/>
        <v>5.2792489275940699</v>
      </c>
      <c r="S5" s="20">
        <f t="shared" si="8"/>
        <v>1.3199620565397858E-4</v>
      </c>
      <c r="U5" s="2">
        <v>0.50942383999999996</v>
      </c>
      <c r="V5">
        <v>218.947069</v>
      </c>
      <c r="W5">
        <f t="shared" si="9"/>
        <v>220.34933827401633</v>
      </c>
      <c r="X5">
        <f t="shared" si="10"/>
        <v>1.9663591168502954</v>
      </c>
      <c r="Y5" s="20">
        <f t="shared" si="11"/>
        <v>4.1018952403289872E-5</v>
      </c>
      <c r="AA5" s="2">
        <v>0.51071944999999996</v>
      </c>
      <c r="AB5">
        <v>240.220181</v>
      </c>
      <c r="AC5">
        <f t="shared" si="12"/>
        <v>240.82077128827422</v>
      </c>
      <c r="AD5">
        <f t="shared" si="13"/>
        <v>0.36070869436930963</v>
      </c>
      <c r="AE5" s="20">
        <f t="shared" si="14"/>
        <v>6.2508291787819123E-6</v>
      </c>
      <c r="AG5" s="2">
        <v>0.51024712000000005</v>
      </c>
      <c r="AH5">
        <v>266.23289699999998</v>
      </c>
      <c r="AI5">
        <f t="shared" si="15"/>
        <v>263.70060597946849</v>
      </c>
      <c r="AJ5">
        <f t="shared" si="16"/>
        <v>6.412497812664407</v>
      </c>
      <c r="AK5" s="20">
        <f t="shared" si="17"/>
        <v>9.0469834135817239E-5</v>
      </c>
      <c r="AN5" t="s">
        <v>61</v>
      </c>
      <c r="AO5">
        <v>143.28042016583447</v>
      </c>
      <c r="BA5" t="s">
        <v>73</v>
      </c>
      <c r="BB5" s="11" t="s">
        <v>78</v>
      </c>
      <c r="BC5" s="12">
        <v>6.5</v>
      </c>
    </row>
    <row r="6" spans="1:60" x14ac:dyDescent="0.25">
      <c r="C6" s="2">
        <v>0.51612983999999995</v>
      </c>
      <c r="D6">
        <v>164.71716900000001</v>
      </c>
      <c r="E6">
        <f t="shared" si="0"/>
        <v>162.54765167762611</v>
      </c>
      <c r="F6">
        <f t="shared" si="1"/>
        <v>4.7068054120804437</v>
      </c>
      <c r="G6" s="20">
        <f t="shared" si="2"/>
        <v>1.7347963721649678E-4</v>
      </c>
      <c r="I6" s="2">
        <v>0.51569147999999998</v>
      </c>
      <c r="J6">
        <v>184.77782300000001</v>
      </c>
      <c r="K6">
        <f t="shared" si="3"/>
        <v>186.63169071832465</v>
      </c>
      <c r="L6">
        <f t="shared" si="4"/>
        <v>3.4368255170461932</v>
      </c>
      <c r="M6" s="20">
        <f t="shared" si="5"/>
        <v>1.0066020071053122E-4</v>
      </c>
      <c r="O6" s="2">
        <v>0.51429807999999999</v>
      </c>
      <c r="P6">
        <v>199.98864900000001</v>
      </c>
      <c r="Q6">
        <f t="shared" si="6"/>
        <v>202.28631476413923</v>
      </c>
      <c r="R6">
        <f t="shared" si="7"/>
        <v>5.2792679636974889</v>
      </c>
      <c r="S6" s="20">
        <f t="shared" si="8"/>
        <v>1.3199668161058837E-4</v>
      </c>
      <c r="U6" s="2">
        <v>0.51425845999999997</v>
      </c>
      <c r="V6">
        <v>218.947069</v>
      </c>
      <c r="W6">
        <f t="shared" si="9"/>
        <v>220.34934367185079</v>
      </c>
      <c r="X6">
        <f t="shared" si="10"/>
        <v>1.9663742553142418</v>
      </c>
      <c r="Y6" s="20">
        <f t="shared" si="11"/>
        <v>4.101926819704634E-5</v>
      </c>
      <c r="AA6" s="2">
        <v>0.51597205000000002</v>
      </c>
      <c r="AB6">
        <v>240.220181</v>
      </c>
      <c r="AC6">
        <f t="shared" si="12"/>
        <v>240.82077940926771</v>
      </c>
      <c r="AD6">
        <f t="shared" si="13"/>
        <v>0.36071844921491342</v>
      </c>
      <c r="AE6" s="20">
        <f t="shared" si="14"/>
        <v>6.2509982234278727E-6</v>
      </c>
      <c r="AG6" s="2">
        <v>0.51549971000000006</v>
      </c>
      <c r="AH6">
        <v>266.23289699999998</v>
      </c>
      <c r="AI6">
        <f t="shared" si="15"/>
        <v>263.70061572858447</v>
      </c>
      <c r="AJ6">
        <f t="shared" si="16"/>
        <v>6.4124484375617694</v>
      </c>
      <c r="AK6" s="20">
        <f t="shared" si="17"/>
        <v>9.0469137534044189E-5</v>
      </c>
      <c r="AN6" t="s">
        <v>40</v>
      </c>
      <c r="AO6">
        <v>2.5807019790165148E-5</v>
      </c>
      <c r="BA6" t="s">
        <v>76</v>
      </c>
      <c r="BB6" s="11" t="s">
        <v>79</v>
      </c>
      <c r="BC6" s="12">
        <v>37.5</v>
      </c>
    </row>
    <row r="7" spans="1:60" x14ac:dyDescent="0.25">
      <c r="C7" s="2">
        <v>0.52096447000000001</v>
      </c>
      <c r="D7">
        <v>164.71716900000001</v>
      </c>
      <c r="E7">
        <f t="shared" si="0"/>
        <v>162.54765367810552</v>
      </c>
      <c r="F7">
        <f t="shared" si="1"/>
        <v>4.7067967319349693</v>
      </c>
      <c r="G7" s="20">
        <f t="shared" si="2"/>
        <v>1.7347931729069658E-4</v>
      </c>
      <c r="I7" s="2">
        <v>0.52094408000000003</v>
      </c>
      <c r="J7">
        <v>184.77782300000001</v>
      </c>
      <c r="K7">
        <f t="shared" si="3"/>
        <v>186.63169554670765</v>
      </c>
      <c r="L7">
        <f t="shared" si="4"/>
        <v>3.4368434194362512</v>
      </c>
      <c r="M7" s="20">
        <f t="shared" si="5"/>
        <v>1.0066072504851912E-4</v>
      </c>
      <c r="O7" s="2">
        <v>0.51913271000000005</v>
      </c>
      <c r="P7">
        <v>199.98864900000001</v>
      </c>
      <c r="Q7">
        <f t="shared" si="6"/>
        <v>202.28632027265121</v>
      </c>
      <c r="R7">
        <f t="shared" si="7"/>
        <v>5.2792932771665875</v>
      </c>
      <c r="S7" s="20">
        <f t="shared" si="8"/>
        <v>1.3199731451915523E-4</v>
      </c>
      <c r="U7" s="2">
        <v>0.51909309000000003</v>
      </c>
      <c r="V7">
        <v>218.947069</v>
      </c>
      <c r="W7">
        <f t="shared" si="9"/>
        <v>220.34935085004378</v>
      </c>
      <c r="X7">
        <f t="shared" si="10"/>
        <v>1.9663943869622005</v>
      </c>
      <c r="Y7" s="20">
        <f t="shared" si="11"/>
        <v>4.1019688150401945E-5</v>
      </c>
      <c r="AA7" s="2">
        <v>0.52080667000000003</v>
      </c>
      <c r="AB7">
        <v>240.220181</v>
      </c>
      <c r="AC7">
        <f t="shared" si="12"/>
        <v>240.82078944469092</v>
      </c>
      <c r="AD7">
        <f t="shared" si="13"/>
        <v>0.36073050383404576</v>
      </c>
      <c r="AE7" s="20">
        <f t="shared" si="14"/>
        <v>6.2512071215392511E-6</v>
      </c>
      <c r="AG7" s="2">
        <v>0.52075231</v>
      </c>
      <c r="AH7">
        <v>266.23289699999998</v>
      </c>
      <c r="AI7">
        <f t="shared" si="15"/>
        <v>263.70062899270607</v>
      </c>
      <c r="AJ7">
        <f t="shared" si="16"/>
        <v>6.412381260764259</v>
      </c>
      <c r="AK7" s="20">
        <f t="shared" si="17"/>
        <v>9.0468189779533223E-5</v>
      </c>
      <c r="AN7" t="s">
        <v>62</v>
      </c>
      <c r="AO7">
        <v>13.638289485343298</v>
      </c>
      <c r="BH7" t="s">
        <v>87</v>
      </c>
    </row>
    <row r="8" spans="1:60" x14ac:dyDescent="0.25">
      <c r="C8" s="2">
        <v>0.52579909000000002</v>
      </c>
      <c r="D8">
        <v>164.71716900000001</v>
      </c>
      <c r="E8">
        <f t="shared" si="0"/>
        <v>162.54765631549392</v>
      </c>
      <c r="F8">
        <f t="shared" si="1"/>
        <v>4.7067852882328145</v>
      </c>
      <c r="G8" s="20">
        <f t="shared" si="2"/>
        <v>1.7347889550795343E-4</v>
      </c>
      <c r="I8" s="2">
        <v>0.52619667999999997</v>
      </c>
      <c r="J8">
        <v>184.77782300000001</v>
      </c>
      <c r="K8">
        <f t="shared" si="3"/>
        <v>186.63170206633492</v>
      </c>
      <c r="L8">
        <f t="shared" si="4"/>
        <v>3.4368675925948047</v>
      </c>
      <c r="M8" s="20">
        <f t="shared" si="5"/>
        <v>1.0066143304925405E-4</v>
      </c>
      <c r="O8" s="2">
        <v>0.52396732999999995</v>
      </c>
      <c r="P8">
        <v>199.98864900000001</v>
      </c>
      <c r="Q8">
        <f t="shared" si="6"/>
        <v>202.2863275517376</v>
      </c>
      <c r="R8">
        <f t="shared" si="7"/>
        <v>5.2793267271149498</v>
      </c>
      <c r="S8" s="20">
        <f t="shared" si="8"/>
        <v>1.3199815086279495E-4</v>
      </c>
      <c r="U8" s="2">
        <v>0.52392771000000005</v>
      </c>
      <c r="V8">
        <v>218.947069</v>
      </c>
      <c r="W8">
        <f t="shared" si="9"/>
        <v>220.34936033596637</v>
      </c>
      <c r="X8">
        <f t="shared" si="10"/>
        <v>1.9664209909263399</v>
      </c>
      <c r="Y8" s="20">
        <f t="shared" si="11"/>
        <v>4.1020243118581158E-5</v>
      </c>
      <c r="AA8" s="2">
        <v>0.52564129999999998</v>
      </c>
      <c r="AB8">
        <v>240.220181</v>
      </c>
      <c r="AC8">
        <f t="shared" si="12"/>
        <v>240.82080267784039</v>
      </c>
      <c r="AD8">
        <f t="shared" si="13"/>
        <v>0.3607463998918099</v>
      </c>
      <c r="AE8" s="20">
        <f t="shared" si="14"/>
        <v>6.2514825890931283E-6</v>
      </c>
      <c r="AG8" s="2">
        <v>0.52558693999999995</v>
      </c>
      <c r="AH8">
        <v>266.23289699999998</v>
      </c>
      <c r="AI8">
        <f t="shared" si="15"/>
        <v>263.7006452797404</v>
      </c>
      <c r="AJ8">
        <f t="shared" si="16"/>
        <v>6.4122987747576046</v>
      </c>
      <c r="AK8" s="20">
        <f t="shared" si="17"/>
        <v>9.0467026037172824E-5</v>
      </c>
      <c r="AM8">
        <v>0.2</v>
      </c>
      <c r="AN8" t="s">
        <v>63</v>
      </c>
      <c r="AO8">
        <v>9.2824952907668484E-2</v>
      </c>
    </row>
    <row r="9" spans="1:60" x14ac:dyDescent="0.25">
      <c r="C9" s="2">
        <v>0.53063371999999998</v>
      </c>
      <c r="D9">
        <v>164.71716900000001</v>
      </c>
      <c r="E9">
        <f t="shared" si="0"/>
        <v>162.54765977208359</v>
      </c>
      <c r="F9">
        <f t="shared" si="1"/>
        <v>4.7067702900145072</v>
      </c>
      <c r="G9" s="20">
        <f t="shared" si="2"/>
        <v>1.7347834271572109E-4</v>
      </c>
      <c r="I9" s="2">
        <v>0.53103129999999998</v>
      </c>
      <c r="J9">
        <v>184.77782300000001</v>
      </c>
      <c r="K9">
        <f t="shared" si="3"/>
        <v>186.63171001655493</v>
      </c>
      <c r="L9">
        <f t="shared" si="4"/>
        <v>3.436897070150907</v>
      </c>
      <c r="M9" s="20">
        <f t="shared" si="5"/>
        <v>1.0066229640897337E-4</v>
      </c>
      <c r="O9" s="2">
        <v>0.52880196000000002</v>
      </c>
      <c r="P9">
        <v>199.98864900000001</v>
      </c>
      <c r="Q9">
        <f t="shared" si="6"/>
        <v>202.28633711289757</v>
      </c>
      <c r="R9">
        <f t="shared" si="7"/>
        <v>5.2793706641507532</v>
      </c>
      <c r="S9" s="20">
        <f t="shared" si="8"/>
        <v>1.3199924941338298E-4</v>
      </c>
      <c r="U9" s="2">
        <v>0.52876234</v>
      </c>
      <c r="V9">
        <v>218.947069</v>
      </c>
      <c r="W9">
        <f t="shared" si="9"/>
        <v>220.3493727964306</v>
      </c>
      <c r="X9">
        <f t="shared" si="10"/>
        <v>1.9664559374836774</v>
      </c>
      <c r="Y9" s="20">
        <f t="shared" si="11"/>
        <v>4.1020972116229552E-5</v>
      </c>
      <c r="AA9" s="2">
        <v>0.53047593000000004</v>
      </c>
      <c r="AB9">
        <v>240.220181</v>
      </c>
      <c r="AC9">
        <f t="shared" si="12"/>
        <v>240.82082002459586</v>
      </c>
      <c r="AD9">
        <f t="shared" si="13"/>
        <v>0.36076723786747111</v>
      </c>
      <c r="AE9" s="20">
        <f t="shared" si="14"/>
        <v>6.251843696624836E-6</v>
      </c>
      <c r="AG9" s="2">
        <v>0.53042155999999996</v>
      </c>
      <c r="AH9">
        <v>266.23289699999998</v>
      </c>
      <c r="AI9">
        <f t="shared" si="15"/>
        <v>263.7006666310408</v>
      </c>
      <c r="AJ9">
        <f t="shared" si="16"/>
        <v>6.4121906414791265</v>
      </c>
      <c r="AK9" s="20">
        <f t="shared" si="17"/>
        <v>9.0465500453842547E-5</v>
      </c>
      <c r="AM9">
        <v>0.3</v>
      </c>
      <c r="AN9" t="s">
        <v>63</v>
      </c>
      <c r="AO9">
        <v>8.4886749294728558E-2</v>
      </c>
    </row>
    <row r="10" spans="1:60" x14ac:dyDescent="0.25">
      <c r="C10" s="2">
        <v>0.53546833999999999</v>
      </c>
      <c r="D10">
        <v>164.71716900000001</v>
      </c>
      <c r="E10">
        <f t="shared" si="0"/>
        <v>162.54766427671473</v>
      </c>
      <c r="F10">
        <f t="shared" si="1"/>
        <v>4.7067507443571648</v>
      </c>
      <c r="G10" s="20">
        <f t="shared" si="2"/>
        <v>1.7347762231764894E-4</v>
      </c>
      <c r="I10" s="2">
        <v>0.53586593000000005</v>
      </c>
      <c r="J10">
        <v>184.77782300000001</v>
      </c>
      <c r="K10">
        <f t="shared" si="3"/>
        <v>186.63172037261569</v>
      </c>
      <c r="L10">
        <f t="shared" si="4"/>
        <v>3.4369354681913098</v>
      </c>
      <c r="M10" s="20">
        <f t="shared" si="5"/>
        <v>1.0066342103820886E-4</v>
      </c>
      <c r="O10" s="2">
        <v>0.53363658000000003</v>
      </c>
      <c r="P10">
        <v>199.98864900000001</v>
      </c>
      <c r="Q10">
        <f t="shared" si="6"/>
        <v>202.28634959943491</v>
      </c>
      <c r="R10">
        <f t="shared" si="7"/>
        <v>5.2794280446435184</v>
      </c>
      <c r="S10" s="20">
        <f t="shared" si="8"/>
        <v>1.3200068408854746E-4</v>
      </c>
      <c r="U10" s="2">
        <v>0.53359696000000001</v>
      </c>
      <c r="V10">
        <v>218.947069</v>
      </c>
      <c r="W10">
        <f t="shared" si="9"/>
        <v>220.34938907010866</v>
      </c>
      <c r="X10">
        <f t="shared" si="10"/>
        <v>1.9665015790295515</v>
      </c>
      <c r="Y10" s="20">
        <f t="shared" si="11"/>
        <v>4.1021924215152779E-5</v>
      </c>
      <c r="AA10" s="2">
        <v>0.53531055000000005</v>
      </c>
      <c r="AB10">
        <v>240.220181</v>
      </c>
      <c r="AC10">
        <f t="shared" si="12"/>
        <v>240.8208426350007</v>
      </c>
      <c r="AD10">
        <f t="shared" si="13"/>
        <v>0.36079439976172017</v>
      </c>
      <c r="AE10" s="20">
        <f t="shared" si="14"/>
        <v>6.2523143932389567E-6</v>
      </c>
      <c r="AG10" s="2">
        <v>0.53525619000000002</v>
      </c>
      <c r="AH10">
        <v>266.23289699999998</v>
      </c>
      <c r="AI10">
        <f t="shared" si="15"/>
        <v>263.70069446297265</v>
      </c>
      <c r="AJ10">
        <f t="shared" si="16"/>
        <v>6.4120496885276514</v>
      </c>
      <c r="AK10" s="20">
        <f t="shared" si="17"/>
        <v>9.0463511838717302E-5</v>
      </c>
      <c r="AM10">
        <v>0.35</v>
      </c>
      <c r="AN10" t="s">
        <v>63</v>
      </c>
      <c r="AO10">
        <v>8.5291657126480416E-2</v>
      </c>
      <c r="BA10" t="s">
        <v>74</v>
      </c>
    </row>
    <row r="11" spans="1:60" x14ac:dyDescent="0.25">
      <c r="C11" s="2">
        <v>0.54030297000000005</v>
      </c>
      <c r="D11">
        <v>164.71716900000001</v>
      </c>
      <c r="E11">
        <f t="shared" si="0"/>
        <v>162.54767011537027</v>
      </c>
      <c r="F11">
        <f t="shared" si="1"/>
        <v>4.7067254104097129</v>
      </c>
      <c r="G11" s="20">
        <f t="shared" si="2"/>
        <v>1.7347668857944896E-4</v>
      </c>
      <c r="I11" s="2">
        <v>0.54070054999999995</v>
      </c>
      <c r="J11">
        <v>184.77782300000001</v>
      </c>
      <c r="K11">
        <f t="shared" si="3"/>
        <v>186.63173378965394</v>
      </c>
      <c r="L11">
        <f t="shared" si="4"/>
        <v>3.4369852159952341</v>
      </c>
      <c r="M11" s="20">
        <f t="shared" si="5"/>
        <v>1.0066487808742567E-4</v>
      </c>
      <c r="O11" s="2">
        <v>0.53847120999999998</v>
      </c>
      <c r="P11">
        <v>199.98864900000001</v>
      </c>
      <c r="Q11">
        <f t="shared" si="6"/>
        <v>202.28636581672072</v>
      </c>
      <c r="R11">
        <f t="shared" si="7"/>
        <v>5.2795025698411449</v>
      </c>
      <c r="S11" s="20">
        <f t="shared" si="8"/>
        <v>1.3200254742999E-4</v>
      </c>
      <c r="U11" s="2">
        <v>0.53843158999999996</v>
      </c>
      <c r="V11">
        <v>218.947069</v>
      </c>
      <c r="W11">
        <f t="shared" si="9"/>
        <v>220.34941020699989</v>
      </c>
      <c r="X11">
        <f t="shared" si="10"/>
        <v>1.9665608608499157</v>
      </c>
      <c r="Y11" s="20">
        <f t="shared" si="11"/>
        <v>4.1023160855066134E-5</v>
      </c>
      <c r="AA11" s="2">
        <v>0.54014518</v>
      </c>
      <c r="AB11">
        <v>240.220181</v>
      </c>
      <c r="AC11">
        <f t="shared" si="12"/>
        <v>240.82087194645993</v>
      </c>
      <c r="AD11">
        <f t="shared" si="13"/>
        <v>0.36082961315893203</v>
      </c>
      <c r="AE11" s="20">
        <f t="shared" si="14"/>
        <v>6.2529246167633997E-6</v>
      </c>
      <c r="AG11" s="2">
        <v>0.54009081000000003</v>
      </c>
      <c r="AH11">
        <v>266.23289699999998</v>
      </c>
      <c r="AI11">
        <f t="shared" si="15"/>
        <v>263.70073054547743</v>
      </c>
      <c r="AJ11">
        <f t="shared" si="16"/>
        <v>6.4118669534093167</v>
      </c>
      <c r="AK11" s="20">
        <f t="shared" si="17"/>
        <v>9.0460933745698069E-5</v>
      </c>
      <c r="AM11">
        <v>0.4</v>
      </c>
      <c r="AN11" t="s">
        <v>63</v>
      </c>
      <c r="AO11">
        <v>8.3471214204454761E-2</v>
      </c>
      <c r="BA11" t="s">
        <v>75</v>
      </c>
      <c r="BB11">
        <f>1-2*(BC5/BC3)^2</f>
        <v>0.97624355567790833</v>
      </c>
      <c r="BD11" t="s">
        <v>81</v>
      </c>
      <c r="BE11">
        <f>-0.357+0.45*EXP(-0.0375*BC6)</f>
        <v>-0.24672275733951332</v>
      </c>
    </row>
    <row r="12" spans="1:60" x14ac:dyDescent="0.25">
      <c r="C12" s="2">
        <v>0.54513758999999995</v>
      </c>
      <c r="D12">
        <v>164.71716900000001</v>
      </c>
      <c r="E12">
        <f t="shared" si="0"/>
        <v>162.54767764372255</v>
      </c>
      <c r="F12">
        <f t="shared" si="1"/>
        <v>4.7066927449626199</v>
      </c>
      <c r="G12" s="20">
        <f t="shared" si="2"/>
        <v>1.7347548462274902E-4</v>
      </c>
      <c r="I12" s="2">
        <v>0.54553518000000001</v>
      </c>
      <c r="J12">
        <v>184.77782300000001</v>
      </c>
      <c r="K12">
        <f t="shared" si="3"/>
        <v>186.63175108237533</v>
      </c>
      <c r="L12">
        <f t="shared" si="4"/>
        <v>3.437049334619827</v>
      </c>
      <c r="M12" s="20">
        <f t="shared" si="5"/>
        <v>1.0066675603950349E-4</v>
      </c>
      <c r="O12" s="2">
        <v>0.54330582999999999</v>
      </c>
      <c r="P12">
        <v>199.98864900000001</v>
      </c>
      <c r="Q12">
        <f t="shared" si="6"/>
        <v>202.2863867680955</v>
      </c>
      <c r="R12">
        <f t="shared" si="7"/>
        <v>5.2795988509324312</v>
      </c>
      <c r="S12" s="20">
        <f t="shared" si="8"/>
        <v>1.320049547305171E-4</v>
      </c>
      <c r="U12" s="2">
        <v>0.54326620999999997</v>
      </c>
      <c r="V12">
        <v>218.947069</v>
      </c>
      <c r="W12">
        <f t="shared" si="9"/>
        <v>220.34943751525418</v>
      </c>
      <c r="X12">
        <f t="shared" si="10"/>
        <v>1.9666374525762178</v>
      </c>
      <c r="Y12" s="20">
        <f t="shared" si="11"/>
        <v>4.1024758585790272E-5</v>
      </c>
      <c r="AA12" s="2">
        <v>0.54497980000000001</v>
      </c>
      <c r="AB12">
        <v>240.220181</v>
      </c>
      <c r="AC12">
        <f t="shared" si="12"/>
        <v>240.82090974691229</v>
      </c>
      <c r="AD12">
        <f t="shared" si="13"/>
        <v>0.36087502736681704</v>
      </c>
      <c r="AE12" s="20">
        <f t="shared" si="14"/>
        <v>6.2537116131962842E-6</v>
      </c>
      <c r="AG12" s="2">
        <v>0.54492543999999998</v>
      </c>
      <c r="AH12">
        <v>266.23289699999998</v>
      </c>
      <c r="AI12">
        <f t="shared" si="15"/>
        <v>263.70077708083261</v>
      </c>
      <c r="AJ12">
        <f t="shared" si="16"/>
        <v>6.4116312850441748</v>
      </c>
      <c r="AK12" s="20">
        <f t="shared" si="17"/>
        <v>9.0457608851323326E-5</v>
      </c>
      <c r="AM12">
        <v>0.45</v>
      </c>
      <c r="AN12" t="s">
        <v>63</v>
      </c>
      <c r="AO12">
        <v>8.6773385835878472E-2</v>
      </c>
      <c r="BA12" t="s">
        <v>80</v>
      </c>
      <c r="BB12">
        <f>0.0524*BC4^4-0.15*BC4^3+0.1659*BC4^2-0.0706*BC4+0.0119</f>
        <v>2.1353672536064041E-3</v>
      </c>
      <c r="BD12" t="s">
        <v>82</v>
      </c>
      <c r="BE12">
        <f>0.0524*(BC4-BE11)^4-0.15*(BC4-BE11)^3+0.1659*(BC4-BE11)^2-0.0706*(BC4-BE11)+0.0119</f>
        <v>2.8936465655405169E-3</v>
      </c>
    </row>
    <row r="13" spans="1:60" x14ac:dyDescent="0.25">
      <c r="C13" s="2">
        <v>0.54997222000000001</v>
      </c>
      <c r="D13">
        <v>164.71716900000001</v>
      </c>
      <c r="E13">
        <f t="shared" si="0"/>
        <v>162.54768730230393</v>
      </c>
      <c r="F13">
        <f t="shared" si="1"/>
        <v>4.7066508366382873</v>
      </c>
      <c r="G13" s="20">
        <f t="shared" si="2"/>
        <v>1.734739399995354E-4</v>
      </c>
      <c r="I13" s="2">
        <v>0.55036985000000005</v>
      </c>
      <c r="J13">
        <v>184.75778299999999</v>
      </c>
      <c r="K13">
        <f t="shared" si="3"/>
        <v>186.63177325948368</v>
      </c>
      <c r="L13">
        <f t="shared" si="4"/>
        <v>3.51183949263975</v>
      </c>
      <c r="M13" s="20">
        <f t="shared" si="5"/>
        <v>1.0287957792252922E-4</v>
      </c>
      <c r="O13" s="2">
        <v>0.54814037999999998</v>
      </c>
      <c r="P13">
        <v>200.02873</v>
      </c>
      <c r="Q13">
        <f t="shared" si="6"/>
        <v>202.28641369781988</v>
      </c>
      <c r="R13">
        <f t="shared" si="7"/>
        <v>5.0971356794016724</v>
      </c>
      <c r="S13" s="20">
        <f t="shared" si="8"/>
        <v>1.2739178969509174E-4</v>
      </c>
      <c r="U13" s="2">
        <v>0.54810080000000005</v>
      </c>
      <c r="V13">
        <v>218.96710999999999</v>
      </c>
      <c r="W13">
        <f t="shared" si="9"/>
        <v>220.34947261751762</v>
      </c>
      <c r="X13">
        <f t="shared" si="10"/>
        <v>1.9109264063101898</v>
      </c>
      <c r="Y13" s="20">
        <f t="shared" si="11"/>
        <v>3.9855309764499001E-5</v>
      </c>
      <c r="AA13" s="2">
        <v>0.54981442999999997</v>
      </c>
      <c r="AB13">
        <v>240.220181</v>
      </c>
      <c r="AC13">
        <f t="shared" si="12"/>
        <v>240.82095825119137</v>
      </c>
      <c r="AD13">
        <f t="shared" si="13"/>
        <v>0.36093330554906361</v>
      </c>
      <c r="AE13" s="20">
        <f t="shared" si="14"/>
        <v>6.2547215333001246E-6</v>
      </c>
      <c r="AG13" s="2">
        <v>0.54976005999999999</v>
      </c>
      <c r="AH13">
        <v>266.23289699999998</v>
      </c>
      <c r="AI13">
        <f t="shared" si="15"/>
        <v>263.70083679650168</v>
      </c>
      <c r="AJ13">
        <f t="shared" si="16"/>
        <v>6.4113288741398726</v>
      </c>
      <c r="AK13" s="20">
        <f t="shared" si="17"/>
        <v>9.0453342329111181E-5</v>
      </c>
      <c r="AM13">
        <v>0.5</v>
      </c>
      <c r="AN13" t="s">
        <v>63</v>
      </c>
      <c r="AO13">
        <v>8.8571983991042949E-2</v>
      </c>
      <c r="BA13" t="s">
        <v>83</v>
      </c>
      <c r="BB13">
        <f>1/(1+BB12*BC2)</f>
        <v>0.98535549286571855</v>
      </c>
      <c r="BD13" t="s">
        <v>84</v>
      </c>
      <c r="BE13">
        <f>1/(1+BE12*BC2)</f>
        <v>0.98025782300709463</v>
      </c>
    </row>
    <row r="14" spans="1:60" x14ac:dyDescent="0.25">
      <c r="C14" s="2">
        <v>0.55480684000000002</v>
      </c>
      <c r="D14">
        <v>164.71716900000001</v>
      </c>
      <c r="E14">
        <f t="shared" si="0"/>
        <v>162.54769963430522</v>
      </c>
      <c r="F14">
        <f t="shared" si="1"/>
        <v>4.7065973286881748</v>
      </c>
      <c r="G14" s="20">
        <f t="shared" si="2"/>
        <v>1.7347196784667137E-4</v>
      </c>
      <c r="I14" s="2">
        <v>0.55520442999999997</v>
      </c>
      <c r="J14">
        <v>184.77782300000001</v>
      </c>
      <c r="K14">
        <f t="shared" si="3"/>
        <v>186.63180156359411</v>
      </c>
      <c r="L14">
        <f t="shared" si="4"/>
        <v>3.4372365142664321</v>
      </c>
      <c r="M14" s="20">
        <f t="shared" si="5"/>
        <v>1.0067223829069801E-4</v>
      </c>
      <c r="O14" s="2">
        <v>0.55297507999999995</v>
      </c>
      <c r="P14">
        <v>199.98864900000001</v>
      </c>
      <c r="Q14">
        <f t="shared" si="6"/>
        <v>202.28644814466026</v>
      </c>
      <c r="R14">
        <f t="shared" si="7"/>
        <v>5.2798809092013581</v>
      </c>
      <c r="S14" s="20">
        <f t="shared" si="8"/>
        <v>1.3201200698771925E-4</v>
      </c>
      <c r="U14" s="2">
        <v>0.55293546000000005</v>
      </c>
      <c r="V14">
        <v>218.947069</v>
      </c>
      <c r="W14">
        <f t="shared" si="9"/>
        <v>220.34951751918169</v>
      </c>
      <c r="X14">
        <f t="shared" si="10"/>
        <v>1.9668618489549132</v>
      </c>
      <c r="Y14" s="20">
        <f t="shared" si="11"/>
        <v>4.102943957427214E-5</v>
      </c>
      <c r="AA14" s="2">
        <v>0.55464904999999998</v>
      </c>
      <c r="AB14">
        <v>240.220181</v>
      </c>
      <c r="AC14">
        <f t="shared" si="12"/>
        <v>240.8210201906283</v>
      </c>
      <c r="AD14">
        <f t="shared" si="13"/>
        <v>0.36100773299487854</v>
      </c>
      <c r="AE14" s="20">
        <f t="shared" si="14"/>
        <v>6.2560113088371835E-6</v>
      </c>
      <c r="AG14" s="2">
        <v>0.55459468999999995</v>
      </c>
      <c r="AH14">
        <v>266.23289699999998</v>
      </c>
      <c r="AI14">
        <f t="shared" si="15"/>
        <v>263.70091305713424</v>
      </c>
      <c r="AJ14">
        <f t="shared" si="16"/>
        <v>6.4109426869299186</v>
      </c>
      <c r="AK14" s="20">
        <f t="shared" si="17"/>
        <v>9.0447893860534564E-5</v>
      </c>
    </row>
    <row r="15" spans="1:60" x14ac:dyDescent="0.25">
      <c r="C15" s="2">
        <v>0.55964146999999997</v>
      </c>
      <c r="D15">
        <v>164.71716900000001</v>
      </c>
      <c r="E15">
        <f t="shared" si="0"/>
        <v>162.54771530699423</v>
      </c>
      <c r="F15">
        <f t="shared" si="1"/>
        <v>4.7065293260964083</v>
      </c>
      <c r="G15" s="20">
        <f t="shared" si="2"/>
        <v>1.7346946146199713E-4</v>
      </c>
      <c r="I15" s="2">
        <v>0.56003906000000003</v>
      </c>
      <c r="J15">
        <v>184.77782300000001</v>
      </c>
      <c r="K15">
        <f t="shared" si="3"/>
        <v>186.63183752201087</v>
      </c>
      <c r="L15">
        <f t="shared" si="4"/>
        <v>3.4373698478271466</v>
      </c>
      <c r="M15" s="20">
        <f t="shared" si="5"/>
        <v>1.0067614345926603E-4</v>
      </c>
      <c r="O15" s="2">
        <v>0.55780971000000001</v>
      </c>
      <c r="P15">
        <v>199.98864900000001</v>
      </c>
      <c r="Q15">
        <f t="shared" si="6"/>
        <v>202.2864919983661</v>
      </c>
      <c r="R15">
        <f t="shared" si="7"/>
        <v>5.280082445140077</v>
      </c>
      <c r="S15" s="20">
        <f t="shared" si="8"/>
        <v>1.3201704595814452E-4</v>
      </c>
      <c r="U15" s="2">
        <v>0.55777009</v>
      </c>
      <c r="V15">
        <v>218.947069</v>
      </c>
      <c r="W15">
        <f t="shared" si="9"/>
        <v>220.34957468532951</v>
      </c>
      <c r="X15">
        <f t="shared" si="10"/>
        <v>1.9670221973816138</v>
      </c>
      <c r="Y15" s="20">
        <f t="shared" si="11"/>
        <v>4.1032784499635165E-5</v>
      </c>
      <c r="AA15" s="2">
        <v>0.55948368000000004</v>
      </c>
      <c r="AB15">
        <v>240.220181</v>
      </c>
      <c r="AC15">
        <f t="shared" si="12"/>
        <v>240.82109892088556</v>
      </c>
      <c r="AD15">
        <f t="shared" si="13"/>
        <v>0.36110234764142918</v>
      </c>
      <c r="AE15" s="20">
        <f t="shared" si="14"/>
        <v>6.2576509144320341E-6</v>
      </c>
      <c r="AG15" s="2">
        <v>0.55942930999999996</v>
      </c>
      <c r="AH15">
        <v>266.23289699999998</v>
      </c>
      <c r="AI15">
        <f t="shared" si="15"/>
        <v>263.70100999539983</v>
      </c>
      <c r="AJ15">
        <f t="shared" si="16"/>
        <v>6.4104518040631238</v>
      </c>
      <c r="AK15" s="20">
        <f t="shared" si="17"/>
        <v>9.0440968307834761E-5</v>
      </c>
      <c r="BA15" t="s">
        <v>85</v>
      </c>
      <c r="BB15">
        <f>1/(AO4*10^-4*PI()*BC2*BB13*BB11)</f>
        <v>0.98703049174926871</v>
      </c>
      <c r="BD15" t="s">
        <v>86</v>
      </c>
      <c r="BE15">
        <f>1/(AO4*10^-4*PI()*BC2*BE13*BB11)</f>
        <v>0.99216338175967211</v>
      </c>
    </row>
    <row r="16" spans="1:60" x14ac:dyDescent="0.25">
      <c r="C16" s="2">
        <v>0.56447608999999999</v>
      </c>
      <c r="D16">
        <v>164.71716900000001</v>
      </c>
      <c r="E16">
        <f t="shared" si="0"/>
        <v>162.54773513661897</v>
      </c>
      <c r="F16">
        <f t="shared" si="1"/>
        <v>4.7064432875844053</v>
      </c>
      <c r="G16" s="20">
        <f t="shared" si="2"/>
        <v>1.7346629032392318E-4</v>
      </c>
      <c r="I16" s="2">
        <v>0.56487368000000004</v>
      </c>
      <c r="J16">
        <v>184.77782300000001</v>
      </c>
      <c r="K16">
        <f t="shared" si="3"/>
        <v>186.63188300148528</v>
      </c>
      <c r="L16">
        <f t="shared" si="4"/>
        <v>3.4375384891075433</v>
      </c>
      <c r="M16" s="20">
        <f t="shared" si="5"/>
        <v>1.0068108274554889E-4</v>
      </c>
      <c r="O16" s="2">
        <v>0.56264433999999997</v>
      </c>
      <c r="P16">
        <v>199.98864900000001</v>
      </c>
      <c r="Q16">
        <f t="shared" si="6"/>
        <v>202.28654757646694</v>
      </c>
      <c r="R16">
        <f t="shared" si="7"/>
        <v>5.2803378677287647</v>
      </c>
      <c r="S16" s="20">
        <f t="shared" si="8"/>
        <v>1.320234322477489E-4</v>
      </c>
      <c r="U16" s="2">
        <v>0.56260471000000001</v>
      </c>
      <c r="V16">
        <v>218.947069</v>
      </c>
      <c r="W16">
        <f t="shared" si="9"/>
        <v>220.34964713745461</v>
      </c>
      <c r="X16">
        <f t="shared" si="10"/>
        <v>1.9672254316656466</v>
      </c>
      <c r="Y16" s="20">
        <f t="shared" si="11"/>
        <v>4.1037024039275724E-5</v>
      </c>
      <c r="AA16" s="2">
        <v>0.56431830000000005</v>
      </c>
      <c r="AB16">
        <v>240.220181</v>
      </c>
      <c r="AC16">
        <f t="shared" si="12"/>
        <v>240.82119854735402</v>
      </c>
      <c r="AD16">
        <f t="shared" si="13"/>
        <v>0.36122209222744012</v>
      </c>
      <c r="AE16" s="20">
        <f t="shared" si="14"/>
        <v>6.2597260042868742E-6</v>
      </c>
      <c r="AG16" s="2">
        <v>0.56426394000000002</v>
      </c>
      <c r="AH16">
        <v>266.23289699999998</v>
      </c>
      <c r="AI16">
        <f t="shared" si="15"/>
        <v>263.70113266911642</v>
      </c>
      <c r="AJ16">
        <f t="shared" si="16"/>
        <v>6.4098306271342871</v>
      </c>
      <c r="AK16" s="20">
        <f t="shared" si="17"/>
        <v>9.0432204519469805E-5</v>
      </c>
      <c r="AM16">
        <v>0.2</v>
      </c>
      <c r="AN16" t="s">
        <v>38</v>
      </c>
      <c r="AP16">
        <f>SUM(F3:F150)</f>
        <v>957.17500397144454</v>
      </c>
    </row>
    <row r="17" spans="3:60" x14ac:dyDescent="0.25">
      <c r="C17" s="2">
        <v>0.56931072000000005</v>
      </c>
      <c r="D17">
        <v>164.71716900000001</v>
      </c>
      <c r="E17">
        <f t="shared" si="0"/>
        <v>162.54776011825729</v>
      </c>
      <c r="F17">
        <f t="shared" si="1"/>
        <v>4.7063348961842237</v>
      </c>
      <c r="G17" s="20">
        <f t="shared" si="2"/>
        <v>1.7346229532112732E-4</v>
      </c>
      <c r="I17" s="2">
        <v>0.56970831</v>
      </c>
      <c r="J17">
        <v>184.77782300000001</v>
      </c>
      <c r="K17">
        <f t="shared" si="3"/>
        <v>186.63194027731683</v>
      </c>
      <c r="L17">
        <f t="shared" si="4"/>
        <v>3.4377508780447266</v>
      </c>
      <c r="M17" s="20">
        <f t="shared" si="5"/>
        <v>1.0068730334445317E-4</v>
      </c>
      <c r="O17" s="2">
        <v>0.56747895999999998</v>
      </c>
      <c r="P17">
        <v>199.98864900000001</v>
      </c>
      <c r="Q17">
        <f t="shared" si="6"/>
        <v>202.28661770703678</v>
      </c>
      <c r="R17">
        <f t="shared" si="7"/>
        <v>5.2806601785202592</v>
      </c>
      <c r="S17" s="20">
        <f t="shared" si="8"/>
        <v>1.3203149093225159E-4</v>
      </c>
      <c r="U17" s="2">
        <v>0.56743933999999996</v>
      </c>
      <c r="V17">
        <v>218.947069</v>
      </c>
      <c r="W17">
        <f t="shared" si="9"/>
        <v>220.3497385638984</v>
      </c>
      <c r="X17">
        <f t="shared" si="10"/>
        <v>1.9674819054869261</v>
      </c>
      <c r="Y17" s="20">
        <f t="shared" si="11"/>
        <v>4.104237417464906E-5</v>
      </c>
      <c r="AA17" s="2">
        <v>0.56915293</v>
      </c>
      <c r="AB17">
        <v>240.220181</v>
      </c>
      <c r="AC17">
        <f t="shared" si="12"/>
        <v>240.82132407546464</v>
      </c>
      <c r="AD17">
        <f t="shared" si="13"/>
        <v>0.36137299717909582</v>
      </c>
      <c r="AE17" s="20">
        <f t="shared" si="14"/>
        <v>6.2623410814662074E-6</v>
      </c>
      <c r="AG17" s="2">
        <v>0.56909856000000003</v>
      </c>
      <c r="AH17">
        <v>266.23289699999998</v>
      </c>
      <c r="AI17">
        <f t="shared" si="15"/>
        <v>263.70128724317408</v>
      </c>
      <c r="AJ17">
        <f t="shared" si="16"/>
        <v>6.409047960856098</v>
      </c>
      <c r="AK17" s="20">
        <f t="shared" si="17"/>
        <v>9.0421162381064453E-5</v>
      </c>
      <c r="AM17">
        <v>0.3</v>
      </c>
      <c r="AN17" t="s">
        <v>38</v>
      </c>
      <c r="AP17">
        <f>SUM(L3:L150)</f>
        <v>312.26348713853986</v>
      </c>
    </row>
    <row r="18" spans="3:60" x14ac:dyDescent="0.25">
      <c r="C18" s="2">
        <v>0.57414533999999995</v>
      </c>
      <c r="D18">
        <v>164.71716900000001</v>
      </c>
      <c r="E18">
        <f t="shared" si="0"/>
        <v>162.54779146021914</v>
      </c>
      <c r="F18">
        <f t="shared" si="1"/>
        <v>4.7061989101056909</v>
      </c>
      <c r="G18" s="20">
        <f t="shared" si="2"/>
        <v>1.7345728325593554E-4</v>
      </c>
      <c r="I18" s="2">
        <v>0.57454293000000001</v>
      </c>
      <c r="J18">
        <v>184.77782300000001</v>
      </c>
      <c r="K18">
        <f t="shared" si="3"/>
        <v>186.63201211156655</v>
      </c>
      <c r="L18">
        <f t="shared" si="4"/>
        <v>3.4380172614519178</v>
      </c>
      <c r="M18" s="20">
        <f t="shared" si="5"/>
        <v>1.0069510537196397E-4</v>
      </c>
      <c r="O18" s="2">
        <v>0.57231359000000004</v>
      </c>
      <c r="P18">
        <v>199.98864900000001</v>
      </c>
      <c r="Q18">
        <f t="shared" si="6"/>
        <v>202.2867058298844</v>
      </c>
      <c r="R18">
        <f t="shared" si="7"/>
        <v>5.2810651933782822</v>
      </c>
      <c r="S18" s="20">
        <f t="shared" si="8"/>
        <v>1.3204161745313089E-4</v>
      </c>
      <c r="U18" s="2">
        <v>0.57227397000000002</v>
      </c>
      <c r="V18">
        <v>218.947069</v>
      </c>
      <c r="W18">
        <f t="shared" si="9"/>
        <v>220.34985344983414</v>
      </c>
      <c r="X18">
        <f t="shared" si="10"/>
        <v>1.9678042126964814</v>
      </c>
      <c r="Y18" s="20">
        <f t="shared" si="11"/>
        <v>4.1049097617978763E-5</v>
      </c>
      <c r="AA18" s="2">
        <v>0.57398755000000001</v>
      </c>
      <c r="AB18">
        <v>240.220181</v>
      </c>
      <c r="AC18">
        <f t="shared" si="12"/>
        <v>240.82148158395142</v>
      </c>
      <c r="AD18">
        <f t="shared" si="13"/>
        <v>0.3615623922603281</v>
      </c>
      <c r="AE18" s="20">
        <f t="shared" si="14"/>
        <v>6.2656231656481664E-6</v>
      </c>
      <c r="AG18" s="2">
        <v>0.57393318999999998</v>
      </c>
      <c r="AH18">
        <v>266.23289699999998</v>
      </c>
      <c r="AI18">
        <f t="shared" si="15"/>
        <v>263.70148120723854</v>
      </c>
      <c r="AJ18">
        <f t="shared" si="16"/>
        <v>6.4080659158420099</v>
      </c>
      <c r="AK18" s="20">
        <f t="shared" si="17"/>
        <v>9.0407307335474714E-5</v>
      </c>
      <c r="AM18">
        <v>0.35</v>
      </c>
      <c r="AN18" t="s">
        <v>38</v>
      </c>
      <c r="AP18">
        <f>SUM(R3:R150)</f>
        <v>534.53982485168092</v>
      </c>
    </row>
    <row r="19" spans="3:60" x14ac:dyDescent="0.25">
      <c r="C19" s="2">
        <v>0.57897997000000001</v>
      </c>
      <c r="D19">
        <v>164.71716900000001</v>
      </c>
      <c r="E19">
        <f t="shared" si="0"/>
        <v>162.54783062515028</v>
      </c>
      <c r="F19">
        <f t="shared" si="1"/>
        <v>4.7060289845956662</v>
      </c>
      <c r="G19" s="20">
        <f t="shared" si="2"/>
        <v>1.734510202785545E-4</v>
      </c>
      <c r="I19" s="2">
        <v>0.57937755999999996</v>
      </c>
      <c r="J19">
        <v>184.77782300000001</v>
      </c>
      <c r="K19">
        <f t="shared" si="3"/>
        <v>186.6321018467421</v>
      </c>
      <c r="L19">
        <f t="shared" si="4"/>
        <v>3.4383500414751773</v>
      </c>
      <c r="M19" s="20">
        <f t="shared" si="5"/>
        <v>1.0070485207099409E-4</v>
      </c>
      <c r="O19" s="2">
        <v>0.57714821000000005</v>
      </c>
      <c r="P19">
        <v>199.98864900000001</v>
      </c>
      <c r="Q19">
        <f t="shared" si="6"/>
        <v>202.28681611282707</v>
      </c>
      <c r="R19">
        <f t="shared" si="7"/>
        <v>5.2815720784798605</v>
      </c>
      <c r="S19" s="20">
        <f t="shared" si="8"/>
        <v>1.3205429101920607E-4</v>
      </c>
      <c r="U19" s="2">
        <v>0.57710859000000003</v>
      </c>
      <c r="V19">
        <v>218.947069</v>
      </c>
      <c r="W19">
        <f t="shared" si="9"/>
        <v>220.3499972306206</v>
      </c>
      <c r="X19">
        <f t="shared" si="10"/>
        <v>1.9682076202722552</v>
      </c>
      <c r="Y19" s="20">
        <f t="shared" si="11"/>
        <v>4.1057512843869087E-5</v>
      </c>
      <c r="AA19" s="2">
        <v>0.57882217999999996</v>
      </c>
      <c r="AB19">
        <v>240.220181</v>
      </c>
      <c r="AC19">
        <f t="shared" si="12"/>
        <v>240.82167843187398</v>
      </c>
      <c r="AD19">
        <f t="shared" si="13"/>
        <v>0.36179916055099359</v>
      </c>
      <c r="AE19" s="20">
        <f t="shared" si="14"/>
        <v>6.2697261943885444E-6</v>
      </c>
      <c r="AG19" s="2">
        <v>0.57876780999999999</v>
      </c>
      <c r="AH19">
        <v>266.23289699999998</v>
      </c>
      <c r="AI19">
        <f t="shared" si="15"/>
        <v>263.70172362562187</v>
      </c>
      <c r="AJ19">
        <f t="shared" si="16"/>
        <v>6.4068386511606841</v>
      </c>
      <c r="AK19" s="20">
        <f t="shared" si="17"/>
        <v>9.0389992642292167E-5</v>
      </c>
      <c r="AM19">
        <v>0.4</v>
      </c>
      <c r="AN19" t="s">
        <v>38</v>
      </c>
      <c r="AP19">
        <f>SUM(X3:X150)</f>
        <v>555.84726975426702</v>
      </c>
      <c r="BA19" t="s">
        <v>88</v>
      </c>
    </row>
    <row r="20" spans="3:60" x14ac:dyDescent="0.25">
      <c r="C20" s="2">
        <v>0.58381459000000002</v>
      </c>
      <c r="D20">
        <v>164.71716900000001</v>
      </c>
      <c r="E20">
        <f t="shared" si="0"/>
        <v>162.54787937699768</v>
      </c>
      <c r="F20">
        <f t="shared" si="1"/>
        <v>4.7058174684655825</v>
      </c>
      <c r="G20" s="20">
        <f t="shared" si="2"/>
        <v>1.7344322438764764E-4</v>
      </c>
      <c r="I20" s="2">
        <v>0.58421217999999997</v>
      </c>
      <c r="J20">
        <v>184.77782300000001</v>
      </c>
      <c r="K20">
        <f t="shared" si="3"/>
        <v>186.63221351280541</v>
      </c>
      <c r="L20">
        <f t="shared" si="4"/>
        <v>3.4387641739826558</v>
      </c>
      <c r="M20" s="20">
        <f t="shared" si="5"/>
        <v>1.0071698147969313E-4</v>
      </c>
      <c r="O20" s="2">
        <v>0.58198284</v>
      </c>
      <c r="P20">
        <v>199.98864900000001</v>
      </c>
      <c r="Q20">
        <f t="shared" si="6"/>
        <v>202.28695359040097</v>
      </c>
      <c r="R20">
        <f t="shared" si="7"/>
        <v>5.2822039902581244</v>
      </c>
      <c r="S20" s="20">
        <f t="shared" si="8"/>
        <v>1.3207009060702297E-4</v>
      </c>
      <c r="U20" s="2">
        <v>0.58194321999999998</v>
      </c>
      <c r="V20">
        <v>218.947069</v>
      </c>
      <c r="W20">
        <f t="shared" si="9"/>
        <v>220.35017647190335</v>
      </c>
      <c r="X20">
        <f t="shared" si="10"/>
        <v>1.9687105777110214</v>
      </c>
      <c r="Y20" s="20">
        <f t="shared" si="11"/>
        <v>4.106800471540204E-5</v>
      </c>
      <c r="AA20" s="2">
        <v>0.58365679999999998</v>
      </c>
      <c r="AB20">
        <v>240.220181</v>
      </c>
      <c r="AC20">
        <f t="shared" si="12"/>
        <v>240.82192349519687</v>
      </c>
      <c r="AD20">
        <f t="shared" si="13"/>
        <v>0.36209403052575934</v>
      </c>
      <c r="AE20" s="20">
        <f t="shared" si="14"/>
        <v>6.2748360846434372E-6</v>
      </c>
      <c r="AG20" s="2">
        <v>0.58360243999999994</v>
      </c>
      <c r="AH20">
        <v>266.23289699999998</v>
      </c>
      <c r="AI20">
        <f t="shared" si="15"/>
        <v>263.70202543544889</v>
      </c>
      <c r="AJ20">
        <f t="shared" si="16"/>
        <v>6.4053108762532895</v>
      </c>
      <c r="AK20" s="20">
        <f t="shared" si="17"/>
        <v>9.0368438242352089E-5</v>
      </c>
      <c r="AM20">
        <v>0.45</v>
      </c>
      <c r="AN20" t="s">
        <v>38</v>
      </c>
      <c r="AP20">
        <f>SUM(AD3:AD150)</f>
        <v>844.61752448856714</v>
      </c>
      <c r="BA20" t="s">
        <v>90</v>
      </c>
      <c r="BB20">
        <f>1/(BB13*BB11)</f>
        <v>1.0395583665393573</v>
      </c>
      <c r="BD20" t="s">
        <v>91</v>
      </c>
      <c r="BE20">
        <f>1/(BE13*BB11)</f>
        <v>1.0449644191379803</v>
      </c>
    </row>
    <row r="21" spans="3:60" x14ac:dyDescent="0.25">
      <c r="C21" s="2">
        <v>0.58864921999999997</v>
      </c>
      <c r="D21">
        <v>164.71716900000001</v>
      </c>
      <c r="E21">
        <f t="shared" si="0"/>
        <v>162.5479398369861</v>
      </c>
      <c r="F21">
        <f t="shared" si="1"/>
        <v>4.7055551616700262</v>
      </c>
      <c r="G21" s="20">
        <f t="shared" si="2"/>
        <v>1.7343355649536218E-4</v>
      </c>
      <c r="I21" s="2">
        <v>0.58904681000000003</v>
      </c>
      <c r="J21">
        <v>184.77782300000001</v>
      </c>
      <c r="K21">
        <f t="shared" si="3"/>
        <v>186.63235195470082</v>
      </c>
      <c r="L21">
        <f t="shared" si="4"/>
        <v>3.439277643823683</v>
      </c>
      <c r="M21" s="20">
        <f t="shared" si="5"/>
        <v>1.0073202035117503E-4</v>
      </c>
      <c r="O21" s="2">
        <v>0.58681746000000001</v>
      </c>
      <c r="P21">
        <v>199.98864900000001</v>
      </c>
      <c r="Q21">
        <f t="shared" si="6"/>
        <v>202.28712432193129</v>
      </c>
      <c r="R21">
        <f t="shared" si="7"/>
        <v>5.2829888055270917</v>
      </c>
      <c r="S21" s="20">
        <f t="shared" si="8"/>
        <v>1.3208971321604631E-4</v>
      </c>
      <c r="U21" s="2">
        <v>0.58677783999999999</v>
      </c>
      <c r="V21">
        <v>218.947069</v>
      </c>
      <c r="W21">
        <f t="shared" si="9"/>
        <v>220.35039907598684</v>
      </c>
      <c r="X21">
        <f t="shared" si="10"/>
        <v>1.969335302169241</v>
      </c>
      <c r="Y21" s="20">
        <f t="shared" si="11"/>
        <v>4.1081036690384274E-5</v>
      </c>
      <c r="AA21" s="2">
        <v>0.58849143000000004</v>
      </c>
      <c r="AB21">
        <v>240.220181</v>
      </c>
      <c r="AC21">
        <f t="shared" si="12"/>
        <v>240.82222744876967</v>
      </c>
      <c r="AD21">
        <f t="shared" si="13"/>
        <v>0.36245992647617081</v>
      </c>
      <c r="AE21" s="20">
        <f t="shared" si="14"/>
        <v>6.2811768053383724E-6</v>
      </c>
      <c r="AG21" s="2">
        <v>0.58843707000000001</v>
      </c>
      <c r="AH21">
        <v>266.23289699999998</v>
      </c>
      <c r="AI21">
        <f t="shared" si="15"/>
        <v>263.70239978681201</v>
      </c>
      <c r="AJ21">
        <f t="shared" si="16"/>
        <v>6.4034161459520869</v>
      </c>
      <c r="AK21" s="20">
        <f t="shared" si="17"/>
        <v>9.0341706703240559E-5</v>
      </c>
      <c r="AM21">
        <v>0.5</v>
      </c>
      <c r="AN21" t="s">
        <v>38</v>
      </c>
      <c r="AP21">
        <f>SUM(AJ3:AJ150)</f>
        <v>898.31250966649475</v>
      </c>
      <c r="BA21" t="s">
        <v>89</v>
      </c>
      <c r="BB21">
        <f>(AO4*10^-4*PI()*BC2-BB20)/(AO5*10^-4*PI()*BC2)</f>
        <v>4.3600940746169013E-2</v>
      </c>
      <c r="BD21" t="s">
        <v>92</v>
      </c>
      <c r="BE21">
        <f>(AO4*10^-4*PI()*BC2-BE20)/(AO5*10^-4*PI()*BC2)</f>
        <v>2.6345172148497815E-2</v>
      </c>
      <c r="BH21" t="s">
        <v>93</v>
      </c>
    </row>
    <row r="22" spans="3:60" x14ac:dyDescent="0.25">
      <c r="C22" s="2">
        <v>0.59348383999999998</v>
      </c>
      <c r="D22">
        <v>164.71716900000001</v>
      </c>
      <c r="E22">
        <f t="shared" si="0"/>
        <v>162.54801454703244</v>
      </c>
      <c r="F22">
        <f t="shared" si="1"/>
        <v>4.7052310408290605</v>
      </c>
      <c r="G22" s="20">
        <f t="shared" si="2"/>
        <v>1.7342161031085225E-4</v>
      </c>
      <c r="I22" s="2">
        <v>0.59388143000000004</v>
      </c>
      <c r="J22">
        <v>184.77782300000001</v>
      </c>
      <c r="K22">
        <f t="shared" si="3"/>
        <v>186.63252297677772</v>
      </c>
      <c r="L22">
        <f t="shared" si="4"/>
        <v>3.4399120038592361</v>
      </c>
      <c r="M22" s="20">
        <f t="shared" si="5"/>
        <v>1.0075059994102761E-4</v>
      </c>
      <c r="O22" s="2">
        <v>0.59165208999999996</v>
      </c>
      <c r="P22">
        <v>199.98864900000001</v>
      </c>
      <c r="Q22">
        <f t="shared" si="6"/>
        <v>202.28733557981573</v>
      </c>
      <c r="R22">
        <f t="shared" si="7"/>
        <v>5.2839599922249043</v>
      </c>
      <c r="S22" s="20">
        <f t="shared" si="8"/>
        <v>1.321139956397113E-4</v>
      </c>
      <c r="U22" s="2">
        <v>0.59161246999999995</v>
      </c>
      <c r="V22">
        <v>218.947069</v>
      </c>
      <c r="W22">
        <f t="shared" si="9"/>
        <v>220.3506745274525</v>
      </c>
      <c r="X22">
        <f t="shared" si="10"/>
        <v>1.9701084766952062</v>
      </c>
      <c r="Y22" s="20">
        <f t="shared" si="11"/>
        <v>4.1097165386718633E-5</v>
      </c>
      <c r="AA22" s="2">
        <v>0.59332605000000005</v>
      </c>
      <c r="AB22">
        <v>240.220181</v>
      </c>
      <c r="AC22">
        <f t="shared" si="12"/>
        <v>240.82260308582042</v>
      </c>
      <c r="AD22">
        <f t="shared" si="13"/>
        <v>0.3629123694842275</v>
      </c>
      <c r="AE22" s="20">
        <f t="shared" si="14"/>
        <v>6.2890173259597039E-6</v>
      </c>
      <c r="AG22" s="2">
        <v>0.59327169000000002</v>
      </c>
      <c r="AH22">
        <v>266.23289699999998</v>
      </c>
      <c r="AI22">
        <f t="shared" si="15"/>
        <v>263.70286244249741</v>
      </c>
      <c r="AJ22">
        <f t="shared" si="16"/>
        <v>6.4010748621572473</v>
      </c>
      <c r="AK22" s="20">
        <f t="shared" si="17"/>
        <v>9.0308675026229185E-5</v>
      </c>
    </row>
    <row r="23" spans="3:60" x14ac:dyDescent="0.25">
      <c r="C23" s="2">
        <v>0.59872879999999995</v>
      </c>
      <c r="D23">
        <v>164.66227699999999</v>
      </c>
      <c r="E23">
        <f t="shared" si="0"/>
        <v>162.54811526038992</v>
      </c>
      <c r="F23">
        <f t="shared" si="1"/>
        <v>4.4696798612310706</v>
      </c>
      <c r="G23" s="20">
        <f t="shared" si="2"/>
        <v>1.6484970896686786E-4</v>
      </c>
      <c r="I23" s="2">
        <v>0.59900913</v>
      </c>
      <c r="J23">
        <v>184.74453700000001</v>
      </c>
      <c r="K23">
        <f t="shared" si="3"/>
        <v>186.63274772232944</v>
      </c>
      <c r="L23">
        <f t="shared" si="4"/>
        <v>3.5653397319198379</v>
      </c>
      <c r="M23" s="20">
        <f t="shared" si="5"/>
        <v>1.0446184909922604E-4</v>
      </c>
      <c r="O23" s="2">
        <v>0.59648668999999999</v>
      </c>
      <c r="P23">
        <v>199.99866900000001</v>
      </c>
      <c r="Q23">
        <f t="shared" si="6"/>
        <v>202.28759606106848</v>
      </c>
      <c r="R23">
        <f t="shared" si="7"/>
        <v>5.2391870908915781</v>
      </c>
      <c r="S23" s="20">
        <f t="shared" si="8"/>
        <v>1.3098142062919699E-4</v>
      </c>
      <c r="U23" s="2">
        <v>0.59644708999999996</v>
      </c>
      <c r="V23">
        <v>218.947069</v>
      </c>
      <c r="W23">
        <f t="shared" si="9"/>
        <v>220.35101417068768</v>
      </c>
      <c r="X23">
        <f t="shared" si="10"/>
        <v>1.971062042297252</v>
      </c>
      <c r="Y23" s="20">
        <f t="shared" si="11"/>
        <v>4.1117057105229534E-5</v>
      </c>
      <c r="AA23" s="2">
        <v>0.59815315000000002</v>
      </c>
      <c r="AB23">
        <v>240.10650200000001</v>
      </c>
      <c r="AC23">
        <f t="shared" si="12"/>
        <v>240.82306490093123</v>
      </c>
      <c r="AD23">
        <f t="shared" si="13"/>
        <v>0.51346239099096924</v>
      </c>
      <c r="AE23" s="20">
        <f t="shared" si="14"/>
        <v>8.9063713145341931E-6</v>
      </c>
      <c r="AG23" s="2">
        <v>0.59810640000000004</v>
      </c>
      <c r="AH23">
        <v>266.19281599999999</v>
      </c>
      <c r="AI23">
        <f t="shared" si="15"/>
        <v>263.70343225416798</v>
      </c>
      <c r="AJ23">
        <f t="shared" si="16"/>
        <v>6.1970314340126338</v>
      </c>
      <c r="AK23" s="20">
        <f t="shared" si="17"/>
        <v>8.7456287547385016E-5</v>
      </c>
      <c r="AM23" t="s">
        <v>39</v>
      </c>
      <c r="AN23" t="s">
        <v>38</v>
      </c>
      <c r="AP23">
        <f>SUM(AP16:AP21)</f>
        <v>4102.7556198709945</v>
      </c>
    </row>
    <row r="24" spans="3:60" x14ac:dyDescent="0.25">
      <c r="C24" s="2">
        <v>0.6031531</v>
      </c>
      <c r="D24">
        <v>164.71716900000001</v>
      </c>
      <c r="E24">
        <f t="shared" si="0"/>
        <v>162.5482194506946</v>
      </c>
      <c r="F24">
        <f t="shared" si="1"/>
        <v>4.7043421474321399</v>
      </c>
      <c r="G24" s="20">
        <f t="shared" si="2"/>
        <v>1.733888481950388E-4</v>
      </c>
      <c r="I24" s="2">
        <v>0.60355068000000001</v>
      </c>
      <c r="J24">
        <v>184.77782300000001</v>
      </c>
      <c r="K24">
        <f t="shared" si="3"/>
        <v>186.63299182797283</v>
      </c>
      <c r="L24">
        <f t="shared" si="4"/>
        <v>3.4416513802820399</v>
      </c>
      <c r="M24" s="20">
        <f t="shared" si="5"/>
        <v>1.0080154404015695E-4</v>
      </c>
      <c r="O24" s="2">
        <v>0.60132907999999996</v>
      </c>
      <c r="P24">
        <v>199.99988999999999</v>
      </c>
      <c r="Q24">
        <f t="shared" si="6"/>
        <v>202.28791671284424</v>
      </c>
      <c r="R24">
        <f t="shared" si="7"/>
        <v>5.2350662386888303</v>
      </c>
      <c r="S24" s="20">
        <f t="shared" si="8"/>
        <v>1.3087679993166112E-4</v>
      </c>
      <c r="U24" s="2">
        <v>0.60128961000000003</v>
      </c>
      <c r="V24">
        <v>218.88439</v>
      </c>
      <c r="W24">
        <f t="shared" si="9"/>
        <v>220.35143229302616</v>
      </c>
      <c r="X24">
        <f t="shared" si="10"/>
        <v>2.1522130895274767</v>
      </c>
      <c r="Y24" s="20">
        <f t="shared" si="11"/>
        <v>4.4921648729844663E-5</v>
      </c>
      <c r="AA24" s="2">
        <v>0.60299530000000001</v>
      </c>
      <c r="AB24">
        <v>240.220181</v>
      </c>
      <c r="AC24">
        <f t="shared" si="12"/>
        <v>240.82363350295645</v>
      </c>
      <c r="AD24">
        <f t="shared" si="13"/>
        <v>0.36415492332441357</v>
      </c>
      <c r="AE24" s="20">
        <f t="shared" si="14"/>
        <v>6.3105499142274279E-6</v>
      </c>
      <c r="AG24" s="2">
        <v>0.60294093999999998</v>
      </c>
      <c r="AH24">
        <v>266.23289699999998</v>
      </c>
      <c r="AI24">
        <f t="shared" si="15"/>
        <v>263.70413163714642</v>
      </c>
      <c r="AJ24">
        <f t="shared" si="16"/>
        <v>6.3946542603679086</v>
      </c>
      <c r="AK24" s="20">
        <f t="shared" si="17"/>
        <v>9.0218090858264823E-5</v>
      </c>
      <c r="AN24" s="9" t="s">
        <v>50</v>
      </c>
      <c r="AP24">
        <f>AP23/6</f>
        <v>683.79260331183241</v>
      </c>
    </row>
    <row r="25" spans="3:60" x14ac:dyDescent="0.25">
      <c r="C25" s="2">
        <v>0.60798759000000002</v>
      </c>
      <c r="D25">
        <v>164.77729099999999</v>
      </c>
      <c r="E25">
        <f t="shared" si="0"/>
        <v>162.5483575592437</v>
      </c>
      <c r="F25">
        <f t="shared" si="1"/>
        <v>4.9681442833216884</v>
      </c>
      <c r="G25" s="20">
        <f t="shared" si="2"/>
        <v>1.8297825550594483E-4</v>
      </c>
      <c r="I25" s="2">
        <v>0.60838530999999996</v>
      </c>
      <c r="J25">
        <v>184.77782300000001</v>
      </c>
      <c r="K25">
        <f t="shared" si="3"/>
        <v>186.63330773009307</v>
      </c>
      <c r="L25">
        <f t="shared" si="4"/>
        <v>3.4428235836084906</v>
      </c>
      <c r="M25" s="20">
        <f t="shared" si="5"/>
        <v>1.0083587636850144E-4</v>
      </c>
      <c r="O25" s="2">
        <v>0.60615596000000005</v>
      </c>
      <c r="P25">
        <v>199.98864900000001</v>
      </c>
      <c r="Q25">
        <f t="shared" si="6"/>
        <v>202.28830817127351</v>
      </c>
      <c r="R25">
        <f t="shared" si="7"/>
        <v>5.2884323040223391</v>
      </c>
      <c r="S25" s="20">
        <f t="shared" si="8"/>
        <v>1.3222581612703049E-4</v>
      </c>
      <c r="U25" s="2">
        <v>0.60611634000000003</v>
      </c>
      <c r="V25">
        <v>218.947069</v>
      </c>
      <c r="W25">
        <f t="shared" si="9"/>
        <v>220.3519427292573</v>
      </c>
      <c r="X25">
        <f t="shared" si="10"/>
        <v>1.9736701951573239</v>
      </c>
      <c r="Y25" s="20">
        <f t="shared" si="11"/>
        <v>4.1171464103987306E-5</v>
      </c>
      <c r="AA25" s="2">
        <v>0.60782992999999996</v>
      </c>
      <c r="AB25">
        <v>240.220181</v>
      </c>
      <c r="AC25">
        <f t="shared" si="12"/>
        <v>240.82432815093637</v>
      </c>
      <c r="AD25">
        <f t="shared" si="13"/>
        <v>0.36499377998453336</v>
      </c>
      <c r="AE25" s="20">
        <f t="shared" si="14"/>
        <v>6.3250867129510095E-6</v>
      </c>
      <c r="AG25" s="2">
        <v>0.60777557000000004</v>
      </c>
      <c r="AH25">
        <v>266.23289699999998</v>
      </c>
      <c r="AI25">
        <f t="shared" si="15"/>
        <v>263.70498730044636</v>
      </c>
      <c r="AJ25">
        <f t="shared" si="16"/>
        <v>6.3903274490972626</v>
      </c>
      <c r="AK25" s="20">
        <f t="shared" si="17"/>
        <v>9.0157046642823648E-5</v>
      </c>
    </row>
    <row r="26" spans="3:60" x14ac:dyDescent="0.25">
      <c r="C26" s="2">
        <v>0.61282212000000003</v>
      </c>
      <c r="D26">
        <v>164.827392</v>
      </c>
      <c r="E26">
        <f t="shared" si="0"/>
        <v>162.54852596988277</v>
      </c>
      <c r="F26">
        <f t="shared" si="1"/>
        <v>5.1932303832222573</v>
      </c>
      <c r="G26" s="20">
        <f t="shared" si="2"/>
        <v>1.9115198632174728E-4</v>
      </c>
      <c r="I26" s="2">
        <v>0.61321992999999997</v>
      </c>
      <c r="J26">
        <v>184.77782300000001</v>
      </c>
      <c r="K26">
        <f t="shared" si="3"/>
        <v>186.63369284303738</v>
      </c>
      <c r="L26">
        <f t="shared" si="4"/>
        <v>3.4442528742955454</v>
      </c>
      <c r="M26" s="20">
        <f t="shared" si="5"/>
        <v>1.0087773845510406E-4</v>
      </c>
      <c r="O26" s="2">
        <v>0.61099059</v>
      </c>
      <c r="P26">
        <v>199.98864900000001</v>
      </c>
      <c r="Q26">
        <f t="shared" si="6"/>
        <v>202.28878677564109</v>
      </c>
      <c r="R26">
        <f t="shared" si="7"/>
        <v>5.2906337869310773</v>
      </c>
      <c r="S26" s="20">
        <f t="shared" si="8"/>
        <v>1.3228085944753896E-4</v>
      </c>
      <c r="U26" s="2">
        <v>0.61095096999999998</v>
      </c>
      <c r="V26">
        <v>218.947069</v>
      </c>
      <c r="W26">
        <f t="shared" si="9"/>
        <v>220.35256683169121</v>
      </c>
      <c r="X26">
        <f t="shared" si="10"/>
        <v>1.9754241548886844</v>
      </c>
      <c r="Y26" s="20">
        <f t="shared" si="11"/>
        <v>4.1208052329465267E-5</v>
      </c>
      <c r="AA26" s="2">
        <v>0.61266454999999997</v>
      </c>
      <c r="AB26">
        <v>240.220181</v>
      </c>
      <c r="AC26">
        <f t="shared" si="12"/>
        <v>240.82517529123024</v>
      </c>
      <c r="AD26">
        <f t="shared" si="13"/>
        <v>0.366018092421182</v>
      </c>
      <c r="AE26" s="20">
        <f t="shared" si="14"/>
        <v>6.3428373304635364E-6</v>
      </c>
      <c r="AG26" s="2">
        <v>0.61261019000000005</v>
      </c>
      <c r="AH26">
        <v>266.23289699999998</v>
      </c>
      <c r="AI26">
        <f t="shared" si="15"/>
        <v>263.70603083940546</v>
      </c>
      <c r="AJ26">
        <f t="shared" si="16"/>
        <v>6.3850525935577034</v>
      </c>
      <c r="AK26" s="20">
        <f t="shared" si="17"/>
        <v>9.0082627076580382E-5</v>
      </c>
    </row>
    <row r="27" spans="3:60" x14ac:dyDescent="0.25">
      <c r="C27" s="2">
        <v>0.61765674000000004</v>
      </c>
      <c r="D27">
        <v>164.827392</v>
      </c>
      <c r="E27">
        <f t="shared" si="0"/>
        <v>162.5487307062356</v>
      </c>
      <c r="F27">
        <f t="shared" si="1"/>
        <v>5.1922972917000534</v>
      </c>
      <c r="G27" s="20">
        <f t="shared" si="2"/>
        <v>1.9111764116762787E-4</v>
      </c>
      <c r="I27" s="2">
        <v>0.61805456000000003</v>
      </c>
      <c r="J27">
        <v>184.77782300000001</v>
      </c>
      <c r="K27">
        <f t="shared" si="3"/>
        <v>186.63416090106375</v>
      </c>
      <c r="L27">
        <f t="shared" si="4"/>
        <v>3.4459904029257284</v>
      </c>
      <c r="M27" s="20">
        <f t="shared" si="5"/>
        <v>1.0092862843476322E-4</v>
      </c>
      <c r="O27" s="2">
        <v>0.61582521000000001</v>
      </c>
      <c r="P27">
        <v>199.98864900000001</v>
      </c>
      <c r="Q27">
        <f t="shared" si="6"/>
        <v>202.28936927121546</v>
      </c>
      <c r="R27">
        <f t="shared" si="7"/>
        <v>5.2933137663817114</v>
      </c>
      <c r="S27" s="20">
        <f t="shared" si="8"/>
        <v>1.3234786653956398E-4</v>
      </c>
      <c r="U27" s="2">
        <v>0.61578558999999999</v>
      </c>
      <c r="V27">
        <v>218.947069</v>
      </c>
      <c r="W27">
        <f t="shared" si="9"/>
        <v>220.35332642774762</v>
      </c>
      <c r="X27">
        <f t="shared" si="10"/>
        <v>1.9775599530953492</v>
      </c>
      <c r="Y27" s="20">
        <f t="shared" si="11"/>
        <v>4.1252605841705976E-5</v>
      </c>
      <c r="AA27" s="2">
        <v>0.61749918000000004</v>
      </c>
      <c r="AB27">
        <v>240.220181</v>
      </c>
      <c r="AC27">
        <f t="shared" si="12"/>
        <v>240.82620524355397</v>
      </c>
      <c r="AD27">
        <f t="shared" si="13"/>
        <v>0.36726538377516749</v>
      </c>
      <c r="AE27" s="20">
        <f t="shared" si="14"/>
        <v>6.3644520165291612E-6</v>
      </c>
      <c r="AG27" s="2">
        <v>0.61744482000000001</v>
      </c>
      <c r="AH27">
        <v>266.23289699999998</v>
      </c>
      <c r="AI27">
        <f t="shared" si="15"/>
        <v>263.70729961606429</v>
      </c>
      <c r="AJ27">
        <f t="shared" si="16"/>
        <v>6.3786421457428002</v>
      </c>
      <c r="AK27" s="20">
        <f t="shared" si="17"/>
        <v>8.9992186164553067E-5</v>
      </c>
      <c r="AM27" t="s">
        <v>128</v>
      </c>
      <c r="AN27" t="s">
        <v>94</v>
      </c>
      <c r="AP27">
        <f>AP23/COUNT(E3:E117,K3:K116,Q3:Q121,W3:W123,AC3:AC114,AI3:AI105)</f>
        <v>5.9981807308055473</v>
      </c>
    </row>
    <row r="28" spans="3:60" x14ac:dyDescent="0.25">
      <c r="C28" s="2">
        <v>0.62249136999999999</v>
      </c>
      <c r="D28">
        <v>164.827392</v>
      </c>
      <c r="E28">
        <f t="shared" si="0"/>
        <v>162.54897886272241</v>
      </c>
      <c r="F28">
        <f t="shared" si="1"/>
        <v>5.1911664241191371</v>
      </c>
      <c r="G28" s="20">
        <f t="shared" si="2"/>
        <v>1.9107601628900564E-4</v>
      </c>
      <c r="I28" s="2">
        <v>0.62288918000000004</v>
      </c>
      <c r="J28">
        <v>184.77782300000001</v>
      </c>
      <c r="K28">
        <f t="shared" si="3"/>
        <v>186.63472808550128</v>
      </c>
      <c r="L28">
        <f t="shared" si="4"/>
        <v>3.4480964965604701</v>
      </c>
      <c r="M28" s="20">
        <f t="shared" si="5"/>
        <v>1.0099031320954644E-4</v>
      </c>
      <c r="O28" s="2">
        <v>0.62065983999999996</v>
      </c>
      <c r="P28">
        <v>199.98864900000001</v>
      </c>
      <c r="Q28">
        <f t="shared" si="6"/>
        <v>202.2900760877921</v>
      </c>
      <c r="R28">
        <f t="shared" si="7"/>
        <v>5.2965666404231904</v>
      </c>
      <c r="S28" s="20">
        <f t="shared" si="8"/>
        <v>1.3242919762223017E-4</v>
      </c>
      <c r="U28" s="2">
        <v>0.62062021999999994</v>
      </c>
      <c r="V28">
        <v>218.947069</v>
      </c>
      <c r="W28">
        <f t="shared" si="9"/>
        <v>220.35424816537696</v>
      </c>
      <c r="X28">
        <f t="shared" si="10"/>
        <v>1.9801532034709961</v>
      </c>
      <c r="Y28" s="20">
        <f t="shared" si="11"/>
        <v>4.1306701969324235E-5</v>
      </c>
      <c r="AA28" s="2">
        <v>0.62233380999999999</v>
      </c>
      <c r="AB28">
        <v>240.220181</v>
      </c>
      <c r="AC28">
        <f t="shared" si="12"/>
        <v>240.82745374297048</v>
      </c>
      <c r="AD28">
        <f t="shared" si="13"/>
        <v>0.36878018435489046</v>
      </c>
      <c r="AE28" s="20">
        <f t="shared" si="14"/>
        <v>6.3907024502214354E-6</v>
      </c>
      <c r="AG28" s="2">
        <v>0.62227944000000002</v>
      </c>
      <c r="AH28">
        <v>266.23289699999998</v>
      </c>
      <c r="AI28">
        <f t="shared" si="15"/>
        <v>263.70883766338414</v>
      </c>
      <c r="AJ28">
        <f t="shared" si="16"/>
        <v>6.3708755347575696</v>
      </c>
      <c r="AK28" s="20">
        <f t="shared" si="17"/>
        <v>8.988261201292629E-5</v>
      </c>
      <c r="AM28" t="s">
        <v>129</v>
      </c>
      <c r="AO28" t="s">
        <v>95</v>
      </c>
      <c r="AP28">
        <f>SQRT(AP27)</f>
        <v>2.4491183578597315</v>
      </c>
    </row>
    <row r="29" spans="3:60" x14ac:dyDescent="0.25">
      <c r="C29" s="2">
        <v>0.62732599</v>
      </c>
      <c r="D29">
        <v>164.827392</v>
      </c>
      <c r="E29">
        <f t="shared" si="0"/>
        <v>162.54927878247219</v>
      </c>
      <c r="F29">
        <f t="shared" si="1"/>
        <v>5.1897998318749448</v>
      </c>
      <c r="G29" s="20">
        <f t="shared" si="2"/>
        <v>1.9102571487684158E-4</v>
      </c>
      <c r="I29" s="2">
        <v>0.62772380999999999</v>
      </c>
      <c r="J29">
        <v>184.77782300000001</v>
      </c>
      <c r="K29">
        <f t="shared" si="3"/>
        <v>186.6354134228759</v>
      </c>
      <c r="L29">
        <f t="shared" si="4"/>
        <v>3.4506421791602175</v>
      </c>
      <c r="M29" s="20">
        <f t="shared" si="5"/>
        <v>1.0106487297994065E-4</v>
      </c>
      <c r="O29" s="2">
        <v>0.62549445999999997</v>
      </c>
      <c r="P29">
        <v>199.98864900000001</v>
      </c>
      <c r="Q29">
        <f t="shared" si="6"/>
        <v>202.29093126281458</v>
      </c>
      <c r="R29">
        <f t="shared" si="7"/>
        <v>5.3005036176705849</v>
      </c>
      <c r="S29" s="20">
        <f t="shared" si="8"/>
        <v>1.3252763322652342E-4</v>
      </c>
      <c r="U29" s="2">
        <v>0.62545483999999996</v>
      </c>
      <c r="V29">
        <v>218.947069</v>
      </c>
      <c r="W29">
        <f t="shared" si="9"/>
        <v>220.35536339886329</v>
      </c>
      <c r="X29">
        <f t="shared" si="10"/>
        <v>1.983293113869717</v>
      </c>
      <c r="Y29" s="20">
        <f t="shared" si="11"/>
        <v>4.137220161996894E-5</v>
      </c>
      <c r="AA29" s="2">
        <v>0.62716843</v>
      </c>
      <c r="AB29">
        <v>240.220181</v>
      </c>
      <c r="AC29">
        <f t="shared" si="12"/>
        <v>240.82896280780193</v>
      </c>
      <c r="AD29">
        <f t="shared" si="13"/>
        <v>0.37061528951058903</v>
      </c>
      <c r="AE29" s="20">
        <f t="shared" si="14"/>
        <v>6.422503538003449E-6</v>
      </c>
      <c r="AG29" s="2">
        <v>0.62711406999999997</v>
      </c>
      <c r="AH29">
        <v>266.23289699999998</v>
      </c>
      <c r="AI29">
        <f t="shared" si="15"/>
        <v>263.71069677260959</v>
      </c>
      <c r="AJ29">
        <f t="shared" si="16"/>
        <v>6.361493987048112</v>
      </c>
      <c r="AK29" s="20">
        <f t="shared" si="17"/>
        <v>8.9750253750981042E-5</v>
      </c>
      <c r="AM29" t="s">
        <v>130</v>
      </c>
      <c r="AP29">
        <f>SQRT(SUM(G3:G117,M3:M116,S3:S121,Y3:Y123,AE3:AE114,AK3:AK105)/COUNT(G3:G117,M3:M116,S3:S121,Y3:Y123,AE3:AE114,AK3:AK105))</f>
        <v>1.0667057421752956E-2</v>
      </c>
    </row>
    <row r="30" spans="3:60" x14ac:dyDescent="0.25">
      <c r="C30" s="2">
        <v>0.63216061999999995</v>
      </c>
      <c r="D30">
        <v>164.827392</v>
      </c>
      <c r="E30">
        <f t="shared" si="0"/>
        <v>162.54964025410681</v>
      </c>
      <c r="F30">
        <f t="shared" si="1"/>
        <v>5.1881530159195126</v>
      </c>
      <c r="G30" s="20">
        <f t="shared" si="2"/>
        <v>1.9096509901392816E-4</v>
      </c>
      <c r="I30" s="2">
        <v>0.63255843</v>
      </c>
      <c r="J30">
        <v>184.77782300000001</v>
      </c>
      <c r="K30">
        <f t="shared" si="3"/>
        <v>186.63623922054563</v>
      </c>
      <c r="L30">
        <f t="shared" si="4"/>
        <v>3.45371084878707</v>
      </c>
      <c r="M30" s="20">
        <f t="shared" si="5"/>
        <v>1.0115475036796084E-4</v>
      </c>
      <c r="O30" s="2">
        <v>0.63032909000000004</v>
      </c>
      <c r="P30">
        <v>199.98864900000001</v>
      </c>
      <c r="Q30">
        <f t="shared" si="6"/>
        <v>202.29196302367421</v>
      </c>
      <c r="R30">
        <f t="shared" si="7"/>
        <v>5.3052554916542523</v>
      </c>
      <c r="S30" s="20">
        <f t="shared" si="8"/>
        <v>1.3264644356189359E-4</v>
      </c>
      <c r="U30" s="2">
        <v>0.63028947000000002</v>
      </c>
      <c r="V30">
        <v>218.947069</v>
      </c>
      <c r="W30">
        <f t="shared" si="9"/>
        <v>220.35670894855059</v>
      </c>
      <c r="X30">
        <f t="shared" si="10"/>
        <v>1.9870847845497137</v>
      </c>
      <c r="Y30" s="20">
        <f t="shared" si="11"/>
        <v>4.1451297222506108E-5</v>
      </c>
      <c r="AA30" s="2">
        <v>0.63200305999999995</v>
      </c>
      <c r="AB30">
        <v>240.220181</v>
      </c>
      <c r="AC30">
        <f t="shared" si="12"/>
        <v>240.83078173779714</v>
      </c>
      <c r="AD30">
        <f t="shared" si="13"/>
        <v>0.37283326099841452</v>
      </c>
      <c r="AE30" s="20">
        <f t="shared" si="14"/>
        <v>6.460939431316326E-6</v>
      </c>
      <c r="AG30" s="2">
        <v>0.63194868999999998</v>
      </c>
      <c r="AH30">
        <v>266.23289699999998</v>
      </c>
      <c r="AI30">
        <f t="shared" si="15"/>
        <v>263.71293768373232</v>
      </c>
      <c r="AJ30">
        <f t="shared" si="16"/>
        <v>6.3501949556441684</v>
      </c>
      <c r="AK30" s="20">
        <f t="shared" si="17"/>
        <v>8.959084293683756E-5</v>
      </c>
    </row>
    <row r="31" spans="3:60" x14ac:dyDescent="0.25">
      <c r="C31" s="2">
        <v>0.63699523999999996</v>
      </c>
      <c r="D31">
        <v>164.827392</v>
      </c>
      <c r="E31">
        <f t="shared" si="0"/>
        <v>162.55007472963487</v>
      </c>
      <c r="F31">
        <f t="shared" si="1"/>
        <v>5.1861739499032922</v>
      </c>
      <c r="G31" s="20">
        <f t="shared" si="2"/>
        <v>1.9089225371877536E-4</v>
      </c>
      <c r="I31" s="2">
        <v>0.63739305999999996</v>
      </c>
      <c r="J31">
        <v>184.77782300000001</v>
      </c>
      <c r="K31">
        <f t="shared" si="3"/>
        <v>186.63723158525767</v>
      </c>
      <c r="L31">
        <f t="shared" si="4"/>
        <v>3.4574002869298708</v>
      </c>
      <c r="M31" s="20">
        <f t="shared" si="5"/>
        <v>1.0126280926769881E-4</v>
      </c>
      <c r="O31" s="2">
        <v>0.63516371000000005</v>
      </c>
      <c r="P31">
        <v>199.98864900000001</v>
      </c>
      <c r="Q31">
        <f t="shared" si="6"/>
        <v>202.29320442336956</v>
      </c>
      <c r="R31">
        <f t="shared" si="7"/>
        <v>5.3109756993820048</v>
      </c>
      <c r="S31" s="20">
        <f t="shared" si="8"/>
        <v>1.327894649889889E-4</v>
      </c>
      <c r="U31" s="2">
        <v>0.63512409000000003</v>
      </c>
      <c r="V31">
        <v>218.947069</v>
      </c>
      <c r="W31">
        <f t="shared" si="9"/>
        <v>220.35832793021757</v>
      </c>
      <c r="X31">
        <f t="shared" si="10"/>
        <v>1.9916517681188419</v>
      </c>
      <c r="Y31" s="20">
        <f t="shared" si="11"/>
        <v>4.1546566128395877E-5</v>
      </c>
      <c r="AA31" s="2">
        <v>0.63683767999999996</v>
      </c>
      <c r="AB31">
        <v>240.220181</v>
      </c>
      <c r="AC31">
        <f t="shared" si="12"/>
        <v>240.8329682145602</v>
      </c>
      <c r="AD31">
        <f t="shared" si="13"/>
        <v>0.37550817032844835</v>
      </c>
      <c r="AE31" s="20">
        <f t="shared" si="14"/>
        <v>6.5072937375800185E-6</v>
      </c>
      <c r="AG31" s="2">
        <v>0.63678332000000004</v>
      </c>
      <c r="AH31">
        <v>266.23289699999998</v>
      </c>
      <c r="AI31">
        <f t="shared" si="15"/>
        <v>263.71563150241616</v>
      </c>
      <c r="AJ31">
        <f t="shared" si="16"/>
        <v>6.3366255853259235</v>
      </c>
      <c r="AK31" s="20">
        <f t="shared" si="17"/>
        <v>8.939940136166938E-5</v>
      </c>
    </row>
    <row r="32" spans="3:60" x14ac:dyDescent="0.25">
      <c r="C32" s="2">
        <v>0.64182987000000002</v>
      </c>
      <c r="D32">
        <v>164.827392</v>
      </c>
      <c r="E32">
        <f t="shared" si="0"/>
        <v>162.55059558403229</v>
      </c>
      <c r="F32">
        <f t="shared" si="1"/>
        <v>5.1838019197634058</v>
      </c>
      <c r="G32" s="20">
        <f t="shared" si="2"/>
        <v>1.9080494423327302E-4</v>
      </c>
      <c r="I32" s="2">
        <v>0.64222767999999997</v>
      </c>
      <c r="J32">
        <v>184.77782300000001</v>
      </c>
      <c r="K32">
        <f t="shared" si="3"/>
        <v>186.63842098559189</v>
      </c>
      <c r="L32">
        <f t="shared" si="4"/>
        <v>3.4618248639885629</v>
      </c>
      <c r="M32" s="20">
        <f t="shared" si="5"/>
        <v>1.013923994411243E-4</v>
      </c>
      <c r="O32" s="2">
        <v>0.63999834</v>
      </c>
      <c r="P32">
        <v>199.98864900000001</v>
      </c>
      <c r="Q32">
        <f t="shared" si="6"/>
        <v>202.29469409750931</v>
      </c>
      <c r="R32">
        <f t="shared" si="7"/>
        <v>5.317843991746666</v>
      </c>
      <c r="S32" s="20">
        <f t="shared" si="8"/>
        <v>1.3296119179026148E-4</v>
      </c>
      <c r="U32" s="2">
        <v>0.63995871999999998</v>
      </c>
      <c r="V32">
        <v>218.947069</v>
      </c>
      <c r="W32">
        <f t="shared" si="9"/>
        <v>220.36027074276723</v>
      </c>
      <c r="X32">
        <f t="shared" si="10"/>
        <v>1.9971391657603308</v>
      </c>
      <c r="Y32" s="20">
        <f t="shared" si="11"/>
        <v>4.1661035200065091E-5</v>
      </c>
      <c r="AA32" s="2">
        <v>0.64167231000000002</v>
      </c>
      <c r="AB32">
        <v>240.220181</v>
      </c>
      <c r="AC32">
        <f t="shared" si="12"/>
        <v>240.83558961016945</v>
      </c>
      <c r="AD32">
        <f t="shared" si="13"/>
        <v>0.37872775747069792</v>
      </c>
      <c r="AE32" s="20">
        <f t="shared" si="14"/>
        <v>6.5630869290571275E-6</v>
      </c>
      <c r="AG32" s="2">
        <v>0.64161794000000005</v>
      </c>
      <c r="AH32">
        <v>266.23289699999998</v>
      </c>
      <c r="AI32">
        <f t="shared" si="15"/>
        <v>263.71886123769588</v>
      </c>
      <c r="AJ32">
        <f t="shared" si="16"/>
        <v>6.3203758141439774</v>
      </c>
      <c r="AK32" s="20">
        <f t="shared" si="17"/>
        <v>8.9170143723456667E-5</v>
      </c>
    </row>
    <row r="33" spans="3:37" x14ac:dyDescent="0.25">
      <c r="C33" s="2">
        <v>0.64666449000000004</v>
      </c>
      <c r="D33">
        <v>164.827392</v>
      </c>
      <c r="E33">
        <f t="shared" si="0"/>
        <v>162.55121839564768</v>
      </c>
      <c r="F33">
        <f t="shared" si="1"/>
        <v>5.1809662771502447</v>
      </c>
      <c r="G33" s="20">
        <f t="shared" si="2"/>
        <v>1.907005701389221E-4</v>
      </c>
      <c r="I33" s="2">
        <v>0.64706231000000003</v>
      </c>
      <c r="J33">
        <v>184.77782300000001</v>
      </c>
      <c r="K33">
        <f t="shared" si="3"/>
        <v>186.63984292279312</v>
      </c>
      <c r="L33">
        <f t="shared" si="4"/>
        <v>3.4671181928784578</v>
      </c>
      <c r="M33" s="20">
        <f t="shared" si="5"/>
        <v>1.0154743423874232E-4</v>
      </c>
      <c r="O33" s="2">
        <v>0.64483296000000001</v>
      </c>
      <c r="P33">
        <v>199.98864900000001</v>
      </c>
      <c r="Q33">
        <f t="shared" si="6"/>
        <v>202.29647708342267</v>
      </c>
      <c r="R33">
        <f t="shared" si="7"/>
        <v>5.3260704626343234</v>
      </c>
      <c r="S33" s="20">
        <f t="shared" si="8"/>
        <v>1.331668769091082E-4</v>
      </c>
      <c r="U33" s="2">
        <v>0.64479333999999999</v>
      </c>
      <c r="V33">
        <v>218.947069</v>
      </c>
      <c r="W33">
        <f t="shared" si="9"/>
        <v>220.36259613698991</v>
      </c>
      <c r="X33">
        <f t="shared" si="10"/>
        <v>2.0037170755548468</v>
      </c>
      <c r="Y33" s="20">
        <f t="shared" si="11"/>
        <v>4.1798252744135362E-5</v>
      </c>
      <c r="AA33" s="2">
        <v>0.64650693000000004</v>
      </c>
      <c r="AB33">
        <v>240.220181</v>
      </c>
      <c r="AC33">
        <f t="shared" si="12"/>
        <v>240.83872440098446</v>
      </c>
      <c r="AD33">
        <f t="shared" si="13"/>
        <v>0.38259593890142762</v>
      </c>
      <c r="AE33" s="20">
        <f t="shared" si="14"/>
        <v>6.6301198055401978E-6</v>
      </c>
      <c r="AG33" s="2">
        <v>0.64645257</v>
      </c>
      <c r="AH33">
        <v>266.23289699999998</v>
      </c>
      <c r="AI33">
        <f t="shared" si="15"/>
        <v>263.72272363573586</v>
      </c>
      <c r="AJ33">
        <f t="shared" si="16"/>
        <v>6.3009703186610473</v>
      </c>
      <c r="AK33" s="20">
        <f t="shared" si="17"/>
        <v>8.889636398754831E-5</v>
      </c>
    </row>
    <row r="34" spans="3:37" x14ac:dyDescent="0.25">
      <c r="C34" s="2">
        <v>0.65149911999999999</v>
      </c>
      <c r="D34">
        <v>164.827392</v>
      </c>
      <c r="E34">
        <f t="shared" si="0"/>
        <v>162.55196128103569</v>
      </c>
      <c r="F34">
        <f t="shared" si="1"/>
        <v>5.1775849568064629</v>
      </c>
      <c r="G34" s="20">
        <f t="shared" si="2"/>
        <v>1.9057611078464578E-4</v>
      </c>
      <c r="I34" s="2">
        <v>0.65189697999999996</v>
      </c>
      <c r="J34">
        <v>184.75778299999999</v>
      </c>
      <c r="K34">
        <f t="shared" si="3"/>
        <v>186.64153867104119</v>
      </c>
      <c r="L34">
        <f t="shared" si="4"/>
        <v>3.5485354281798824</v>
      </c>
      <c r="M34" s="20">
        <f t="shared" si="5"/>
        <v>1.0395458786183698E-4</v>
      </c>
      <c r="O34" s="2">
        <v>0.64966751</v>
      </c>
      <c r="P34">
        <v>200.02873</v>
      </c>
      <c r="Q34">
        <f t="shared" si="6"/>
        <v>202.29860575936442</v>
      </c>
      <c r="R34">
        <f t="shared" si="7"/>
        <v>5.1523359629502226</v>
      </c>
      <c r="S34" s="20">
        <f t="shared" si="8"/>
        <v>1.2877140039318325E-4</v>
      </c>
      <c r="U34" s="2">
        <v>0.64962792999999996</v>
      </c>
      <c r="V34">
        <v>218.96710999999999</v>
      </c>
      <c r="W34">
        <f t="shared" si="9"/>
        <v>220.36537246607713</v>
      </c>
      <c r="X34">
        <f t="shared" si="10"/>
        <v>1.955137924040131</v>
      </c>
      <c r="Y34" s="20">
        <f t="shared" si="11"/>
        <v>4.0777408976936917E-5</v>
      </c>
      <c r="AA34" s="2">
        <v>0.65134155999999999</v>
      </c>
      <c r="AB34">
        <v>240.220181</v>
      </c>
      <c r="AC34">
        <f t="shared" si="12"/>
        <v>240.84246385580502</v>
      </c>
      <c r="AD34">
        <f t="shared" si="13"/>
        <v>0.3872359526288579</v>
      </c>
      <c r="AE34" s="20">
        <f t="shared" si="14"/>
        <v>6.7105279954455795E-6</v>
      </c>
      <c r="AG34" s="2">
        <v>0.65128719000000002</v>
      </c>
      <c r="AH34">
        <v>266.23289699999998</v>
      </c>
      <c r="AI34">
        <f t="shared" si="15"/>
        <v>263.7273311522697</v>
      </c>
      <c r="AJ34">
        <f t="shared" si="16"/>
        <v>6.2778602173123632</v>
      </c>
      <c r="AK34" s="20">
        <f t="shared" si="17"/>
        <v>8.857031833467523E-5</v>
      </c>
    </row>
    <row r="35" spans="3:37" x14ac:dyDescent="0.25">
      <c r="C35" s="2">
        <v>0.65633374</v>
      </c>
      <c r="D35">
        <v>164.827392</v>
      </c>
      <c r="E35">
        <f t="shared" si="0"/>
        <v>162.55284525343163</v>
      </c>
      <c r="F35">
        <f t="shared" si="1"/>
        <v>5.1735629023247842</v>
      </c>
      <c r="G35" s="20">
        <f t="shared" si="2"/>
        <v>1.9042806734221525E-4</v>
      </c>
      <c r="I35" s="2">
        <v>0.65673155999999999</v>
      </c>
      <c r="J35">
        <v>184.77782300000001</v>
      </c>
      <c r="K35">
        <f t="shared" si="3"/>
        <v>186.64355604440135</v>
      </c>
      <c r="L35">
        <f t="shared" si="4"/>
        <v>3.480959792971086</v>
      </c>
      <c r="M35" s="20">
        <f t="shared" si="5"/>
        <v>1.019528369094826E-4</v>
      </c>
      <c r="O35" s="2">
        <v>0.65450220999999997</v>
      </c>
      <c r="P35">
        <v>199.98864900000001</v>
      </c>
      <c r="Q35">
        <f t="shared" si="6"/>
        <v>202.30114108497341</v>
      </c>
      <c r="R35">
        <f t="shared" si="7"/>
        <v>5.347619643064621</v>
      </c>
      <c r="S35" s="20">
        <f t="shared" si="8"/>
        <v>1.3370566757625875E-4</v>
      </c>
      <c r="U35" s="2">
        <v>0.65446258999999996</v>
      </c>
      <c r="V35">
        <v>218.947069</v>
      </c>
      <c r="W35">
        <f t="shared" si="9"/>
        <v>220.36867917885309</v>
      </c>
      <c r="X35">
        <f t="shared" si="10"/>
        <v>2.0209755006187042</v>
      </c>
      <c r="Y35" s="20">
        <f t="shared" si="11"/>
        <v>4.2158269645516051E-5</v>
      </c>
      <c r="AA35" s="2">
        <v>0.65617618</v>
      </c>
      <c r="AB35">
        <v>240.220181</v>
      </c>
      <c r="AC35">
        <f t="shared" si="12"/>
        <v>240.84691384348906</v>
      </c>
      <c r="AD35">
        <f t="shared" si="13"/>
        <v>0.39279405710788984</v>
      </c>
      <c r="AE35" s="20">
        <f t="shared" si="14"/>
        <v>6.8068460554163773E-6</v>
      </c>
      <c r="AG35" s="2">
        <v>0.65612181999999997</v>
      </c>
      <c r="AH35">
        <v>266.23289699999998</v>
      </c>
      <c r="AI35">
        <f t="shared" si="15"/>
        <v>263.73281431118704</v>
      </c>
      <c r="AJ35">
        <f t="shared" si="16"/>
        <v>6.2504134509021307</v>
      </c>
      <c r="AK35" s="20">
        <f t="shared" si="17"/>
        <v>8.8183089445521579E-5</v>
      </c>
    </row>
    <row r="36" spans="3:37" x14ac:dyDescent="0.25">
      <c r="C36" s="2">
        <v>0.66116836999999995</v>
      </c>
      <c r="D36">
        <v>164.827392</v>
      </c>
      <c r="E36">
        <f t="shared" si="0"/>
        <v>162.5538946521477</v>
      </c>
      <c r="F36">
        <f t="shared" si="1"/>
        <v>5.1687901906914364</v>
      </c>
      <c r="G36" s="20">
        <f t="shared" si="2"/>
        <v>1.9025239377460255E-4</v>
      </c>
      <c r="I36" s="2">
        <v>0.66156619000000005</v>
      </c>
      <c r="J36">
        <v>184.77782300000001</v>
      </c>
      <c r="K36">
        <f t="shared" si="3"/>
        <v>186.64595051225183</v>
      </c>
      <c r="L36">
        <f t="shared" si="4"/>
        <v>3.4899004020321636</v>
      </c>
      <c r="M36" s="20">
        <f t="shared" si="5"/>
        <v>1.0221469585405186E-4</v>
      </c>
      <c r="O36" s="2">
        <v>0.65933684000000004</v>
      </c>
      <c r="P36">
        <v>199.98864900000001</v>
      </c>
      <c r="Q36">
        <f t="shared" si="6"/>
        <v>202.30415347221549</v>
      </c>
      <c r="R36">
        <f t="shared" si="7"/>
        <v>5.3615609608498875</v>
      </c>
      <c r="S36" s="20">
        <f t="shared" si="8"/>
        <v>1.3405424008623324E-4</v>
      </c>
      <c r="U36" s="2">
        <v>0.65929722000000002</v>
      </c>
      <c r="V36">
        <v>218.947069</v>
      </c>
      <c r="W36">
        <f t="shared" si="9"/>
        <v>220.3726082068593</v>
      </c>
      <c r="X36">
        <f t="shared" si="10"/>
        <v>2.032162030293037</v>
      </c>
      <c r="Y36" s="20">
        <f t="shared" si="11"/>
        <v>4.2391624643765025E-5</v>
      </c>
      <c r="AA36" s="2">
        <v>0.66101080999999995</v>
      </c>
      <c r="AB36">
        <v>240.220181</v>
      </c>
      <c r="AC36">
        <f t="shared" si="12"/>
        <v>240.8521969980703</v>
      </c>
      <c r="AD36">
        <f t="shared" si="13"/>
        <v>0.39944422181679878</v>
      </c>
      <c r="AE36" s="20">
        <f t="shared" si="14"/>
        <v>6.9220887547331653E-6</v>
      </c>
      <c r="AG36" s="2">
        <v>0.66095643999999998</v>
      </c>
      <c r="AH36">
        <v>266.23289699999998</v>
      </c>
      <c r="AI36">
        <f t="shared" si="15"/>
        <v>263.73932421880988</v>
      </c>
      <c r="AJ36">
        <f t="shared" si="16"/>
        <v>6.2179052150921104</v>
      </c>
      <c r="AK36" s="20">
        <f t="shared" si="17"/>
        <v>8.7724451518819718E-5</v>
      </c>
    </row>
    <row r="37" spans="3:37" x14ac:dyDescent="0.25">
      <c r="C37" s="2">
        <v>0.66600298999999996</v>
      </c>
      <c r="D37">
        <v>164.827392</v>
      </c>
      <c r="E37">
        <f t="shared" si="0"/>
        <v>162.55513759816336</v>
      </c>
      <c r="F37">
        <f t="shared" si="1"/>
        <v>5.1631400666660214</v>
      </c>
      <c r="G37" s="20">
        <f t="shared" si="2"/>
        <v>1.9004442448560053E-4</v>
      </c>
      <c r="I37" s="2">
        <v>0.66640080999999995</v>
      </c>
      <c r="J37">
        <v>184.77782300000001</v>
      </c>
      <c r="K37">
        <f t="shared" si="3"/>
        <v>186.64878608419525</v>
      </c>
      <c r="L37">
        <f t="shared" si="4"/>
        <v>3.5005028624213606</v>
      </c>
      <c r="M37" s="20">
        <f t="shared" si="5"/>
        <v>1.0252522828740023E-4</v>
      </c>
      <c r="O37" s="2">
        <v>0.66417146999999999</v>
      </c>
      <c r="P37">
        <v>199.98864900000001</v>
      </c>
      <c r="Q37">
        <f t="shared" si="6"/>
        <v>202.30772451134703</v>
      </c>
      <c r="R37">
        <f t="shared" si="7"/>
        <v>5.3781112273294571</v>
      </c>
      <c r="S37" s="20">
        <f t="shared" si="8"/>
        <v>1.3446804371773974E-4</v>
      </c>
      <c r="U37" s="2">
        <v>0.66413184000000003</v>
      </c>
      <c r="V37">
        <v>218.947069</v>
      </c>
      <c r="W37">
        <f t="shared" si="9"/>
        <v>220.37726595530665</v>
      </c>
      <c r="X37">
        <f t="shared" si="10"/>
        <v>2.0454633309684276</v>
      </c>
      <c r="Y37" s="20">
        <f t="shared" si="11"/>
        <v>4.26690945192472E-5</v>
      </c>
      <c r="AA37" s="2">
        <v>0.66584542999999996</v>
      </c>
      <c r="AB37">
        <v>240.220181</v>
      </c>
      <c r="AC37">
        <f t="shared" si="12"/>
        <v>240.85845501629069</v>
      </c>
      <c r="AD37">
        <f t="shared" si="13"/>
        <v>0.4073937198718533</v>
      </c>
      <c r="AE37" s="20">
        <f t="shared" si="14"/>
        <v>7.0598479914105279E-6</v>
      </c>
      <c r="AG37" s="2">
        <v>0.66579107000000004</v>
      </c>
      <c r="AH37">
        <v>266.23289699999998</v>
      </c>
      <c r="AI37">
        <f t="shared" si="15"/>
        <v>263.74703558096229</v>
      </c>
      <c r="AJ37">
        <f t="shared" si="16"/>
        <v>6.1795069946600769</v>
      </c>
      <c r="AK37" s="20">
        <f t="shared" si="17"/>
        <v>8.7182715562709814E-5</v>
      </c>
    </row>
    <row r="38" spans="3:37" x14ac:dyDescent="0.25">
      <c r="C38" s="2">
        <v>0.67083742999999996</v>
      </c>
      <c r="D38">
        <v>164.917575</v>
      </c>
      <c r="E38">
        <f t="shared" si="0"/>
        <v>162.55660647936068</v>
      </c>
      <c r="F38">
        <f t="shared" si="1"/>
        <v>5.5741723554498099</v>
      </c>
      <c r="G38" s="20">
        <f t="shared" si="2"/>
        <v>2.0494933466257674E-4</v>
      </c>
      <c r="I38" s="2">
        <v>0.67123544000000002</v>
      </c>
      <c r="J38">
        <v>184.77782300000001</v>
      </c>
      <c r="K38">
        <f t="shared" si="3"/>
        <v>186.65213663153045</v>
      </c>
      <c r="L38">
        <f t="shared" si="4"/>
        <v>3.5130515893408303</v>
      </c>
      <c r="M38" s="20">
        <f t="shared" si="5"/>
        <v>1.028927643651296E-4</v>
      </c>
      <c r="O38" s="2">
        <v>0.66900609</v>
      </c>
      <c r="P38">
        <v>199.98864900000001</v>
      </c>
      <c r="Q38">
        <f t="shared" si="6"/>
        <v>202.31194834149846</v>
      </c>
      <c r="R38">
        <f t="shared" si="7"/>
        <v>5.3977198302071541</v>
      </c>
      <c r="S38" s="20">
        <f t="shared" si="8"/>
        <v>1.349583144387325E-4</v>
      </c>
      <c r="U38" s="2">
        <v>0.66896646999999998</v>
      </c>
      <c r="V38">
        <v>218.947069</v>
      </c>
      <c r="W38">
        <f t="shared" si="9"/>
        <v>220.38277526916076</v>
      </c>
      <c r="X38">
        <f t="shared" si="10"/>
        <v>2.0612524913075112</v>
      </c>
      <c r="Y38" s="20">
        <f t="shared" si="11"/>
        <v>4.2998462034512779E-5</v>
      </c>
      <c r="AA38" s="2">
        <v>0.67068006000000002</v>
      </c>
      <c r="AB38">
        <v>240.220181</v>
      </c>
      <c r="AC38">
        <f t="shared" si="12"/>
        <v>240.86585142033866</v>
      </c>
      <c r="AD38">
        <f t="shared" si="13"/>
        <v>0.41689029170030284</v>
      </c>
      <c r="AE38" s="20">
        <f t="shared" si="14"/>
        <v>7.2244169336353985E-6</v>
      </c>
      <c r="AG38" s="2">
        <v>0.67062569000000005</v>
      </c>
      <c r="AH38">
        <v>266.23289699999998</v>
      </c>
      <c r="AI38">
        <f t="shared" si="15"/>
        <v>263.75614989030481</v>
      </c>
      <c r="AJ38">
        <f t="shared" si="16"/>
        <v>6.1342762453833686</v>
      </c>
      <c r="AK38" s="20">
        <f t="shared" si="17"/>
        <v>8.6544583823027808E-5</v>
      </c>
    </row>
    <row r="39" spans="3:37" x14ac:dyDescent="0.25">
      <c r="C39" s="2">
        <v>0.67567200999999999</v>
      </c>
      <c r="D39">
        <v>164.93761599999999</v>
      </c>
      <c r="E39">
        <f t="shared" si="0"/>
        <v>162.55833875048228</v>
      </c>
      <c r="F39">
        <f t="shared" si="1"/>
        <v>5.6609602300725745</v>
      </c>
      <c r="G39" s="20">
        <f t="shared" si="2"/>
        <v>2.0808974492378797E-4</v>
      </c>
      <c r="I39" s="2">
        <v>0.67607006000000003</v>
      </c>
      <c r="J39">
        <v>184.77782300000001</v>
      </c>
      <c r="K39">
        <f t="shared" si="3"/>
        <v>186.65608718059502</v>
      </c>
      <c r="L39">
        <f t="shared" si="4"/>
        <v>3.527876332106247</v>
      </c>
      <c r="M39" s="20">
        <f t="shared" si="5"/>
        <v>1.0332696202074159E-4</v>
      </c>
      <c r="O39" s="2">
        <v>0.67384071999999995</v>
      </c>
      <c r="P39">
        <v>199.98864900000001</v>
      </c>
      <c r="Q39">
        <f t="shared" si="6"/>
        <v>202.3169334686695</v>
      </c>
      <c r="R39">
        <f t="shared" si="7"/>
        <v>5.4209085670475892</v>
      </c>
      <c r="S39" s="20">
        <f t="shared" si="8"/>
        <v>1.3553809866918384E-4</v>
      </c>
      <c r="U39" s="2">
        <v>0.67380110000000004</v>
      </c>
      <c r="V39">
        <v>218.947069</v>
      </c>
      <c r="W39">
        <f t="shared" si="9"/>
        <v>220.38927767558323</v>
      </c>
      <c r="X39">
        <f t="shared" si="10"/>
        <v>2.0799658639275376</v>
      </c>
      <c r="Y39" s="20">
        <f t="shared" si="11"/>
        <v>4.3388829660765814E-5</v>
      </c>
      <c r="AA39" s="2">
        <v>0.67551468000000003</v>
      </c>
      <c r="AB39">
        <v>240.220181</v>
      </c>
      <c r="AC39">
        <f t="shared" si="12"/>
        <v>240.87457446323586</v>
      </c>
      <c r="AD39">
        <f t="shared" si="13"/>
        <v>0.42823080472582647</v>
      </c>
      <c r="AE39" s="20">
        <f t="shared" si="14"/>
        <v>7.4209400860541249E-6</v>
      </c>
      <c r="AG39" s="2">
        <v>0.67546032</v>
      </c>
      <c r="AH39">
        <v>266.23289699999998</v>
      </c>
      <c r="AI39">
        <f t="shared" si="15"/>
        <v>263.76689926765278</v>
      </c>
      <c r="AJ39">
        <f t="shared" si="16"/>
        <v>6.0811448159415571</v>
      </c>
      <c r="AK39" s="20">
        <f t="shared" si="17"/>
        <v>8.5794986435328669E-5</v>
      </c>
    </row>
    <row r="40" spans="3:37" x14ac:dyDescent="0.25">
      <c r="C40" s="2">
        <v>0.68050664000000005</v>
      </c>
      <c r="D40">
        <v>164.93761599999999</v>
      </c>
      <c r="E40">
        <f t="shared" si="0"/>
        <v>162.56037734443663</v>
      </c>
      <c r="F40">
        <f t="shared" si="1"/>
        <v>5.6512636255046926</v>
      </c>
      <c r="G40" s="20">
        <f t="shared" si="2"/>
        <v>2.0773330999240684E-4</v>
      </c>
      <c r="I40" s="2">
        <v>0.68090468999999998</v>
      </c>
      <c r="J40">
        <v>184.77782300000001</v>
      </c>
      <c r="K40">
        <f t="shared" si="3"/>
        <v>186.66073549433423</v>
      </c>
      <c r="L40">
        <f t="shared" si="4"/>
        <v>3.5453594613199173</v>
      </c>
      <c r="M40" s="20">
        <f t="shared" si="5"/>
        <v>1.0383902039756854E-4</v>
      </c>
      <c r="O40" s="2">
        <v>0.67867533999999996</v>
      </c>
      <c r="P40">
        <v>199.98864900000001</v>
      </c>
      <c r="Q40">
        <f t="shared" si="6"/>
        <v>202.32280466737507</v>
      </c>
      <c r="R40">
        <f t="shared" si="7"/>
        <v>5.4482826795390995</v>
      </c>
      <c r="S40" s="20">
        <f t="shared" si="8"/>
        <v>1.3622252916897296E-4</v>
      </c>
      <c r="U40" s="2">
        <v>0.67863572000000005</v>
      </c>
      <c r="V40">
        <v>218.947069</v>
      </c>
      <c r="W40">
        <f t="shared" si="9"/>
        <v>220.39693597005348</v>
      </c>
      <c r="X40">
        <f t="shared" si="10"/>
        <v>2.102114230852052</v>
      </c>
      <c r="Y40" s="20">
        <f t="shared" si="11"/>
        <v>4.3850852493168114E-5</v>
      </c>
      <c r="AA40" s="2">
        <v>0.68034930999999998</v>
      </c>
      <c r="AB40">
        <v>240.220181</v>
      </c>
      <c r="AC40">
        <f t="shared" si="12"/>
        <v>240.88484063914291</v>
      </c>
      <c r="AD40">
        <f t="shared" si="13"/>
        <v>0.44177243590558518</v>
      </c>
      <c r="AE40" s="20">
        <f t="shared" si="14"/>
        <v>7.6556070753118703E-6</v>
      </c>
      <c r="AG40" s="2">
        <v>0.68029494999999995</v>
      </c>
      <c r="AH40">
        <v>266.23289699999998</v>
      </c>
      <c r="AI40">
        <f t="shared" si="15"/>
        <v>263.7795505121104</v>
      </c>
      <c r="AJ40">
        <f t="shared" si="16"/>
        <v>6.0189089896401162</v>
      </c>
      <c r="AK40" s="20">
        <f t="shared" si="17"/>
        <v>8.4916940929928738E-5</v>
      </c>
    </row>
    <row r="41" spans="3:37" x14ac:dyDescent="0.25">
      <c r="C41" s="2">
        <v>0.68534125999999995</v>
      </c>
      <c r="D41">
        <v>164.93761599999999</v>
      </c>
      <c r="E41">
        <f t="shared" si="0"/>
        <v>162.56277153270145</v>
      </c>
      <c r="F41">
        <f t="shared" si="1"/>
        <v>5.6398862438585065</v>
      </c>
      <c r="G41" s="20">
        <f t="shared" si="2"/>
        <v>2.0731509181944055E-4</v>
      </c>
      <c r="I41" s="2">
        <v>0.68573930999999999</v>
      </c>
      <c r="J41">
        <v>184.77782300000001</v>
      </c>
      <c r="K41">
        <f t="shared" si="3"/>
        <v>186.66619371992044</v>
      </c>
      <c r="L41">
        <f t="shared" si="4"/>
        <v>3.5659439758528064</v>
      </c>
      <c r="M41" s="20">
        <f t="shared" si="5"/>
        <v>1.0444191436298299E-4</v>
      </c>
      <c r="O41" s="2">
        <v>0.68350997000000002</v>
      </c>
      <c r="P41">
        <v>199.98864900000001</v>
      </c>
      <c r="Q41">
        <f t="shared" si="6"/>
        <v>202.32970527530114</v>
      </c>
      <c r="R41">
        <f t="shared" si="7"/>
        <v>5.4805444841267894</v>
      </c>
      <c r="S41" s="20">
        <f t="shared" si="8"/>
        <v>1.3702916584239574E-4</v>
      </c>
      <c r="U41" s="2">
        <v>0.68347035</v>
      </c>
      <c r="V41">
        <v>218.947069</v>
      </c>
      <c r="W41">
        <f t="shared" si="9"/>
        <v>220.40593715821888</v>
      </c>
      <c r="X41">
        <f t="shared" si="10"/>
        <v>2.1282963030649382</v>
      </c>
      <c r="Y41" s="20">
        <f t="shared" si="11"/>
        <v>4.4397019856350561E-5</v>
      </c>
      <c r="AA41" s="2">
        <v>0.68518393</v>
      </c>
      <c r="AB41">
        <v>240.220181</v>
      </c>
      <c r="AC41">
        <f t="shared" si="12"/>
        <v>240.89689834211845</v>
      </c>
      <c r="AD41">
        <f t="shared" si="13"/>
        <v>0.45794636112386056</v>
      </c>
      <c r="AE41" s="20">
        <f t="shared" si="14"/>
        <v>7.9358898776618497E-6</v>
      </c>
      <c r="AG41" s="2">
        <v>0.68512956999999997</v>
      </c>
      <c r="AH41">
        <v>266.23289699999998</v>
      </c>
      <c r="AI41">
        <f t="shared" si="15"/>
        <v>263.79440983146765</v>
      </c>
      <c r="AJ41">
        <f t="shared" si="16"/>
        <v>5.946219671096836</v>
      </c>
      <c r="AK41" s="20">
        <f t="shared" si="17"/>
        <v>8.3891413782134885E-5</v>
      </c>
    </row>
    <row r="42" spans="3:37" x14ac:dyDescent="0.25">
      <c r="C42" s="2">
        <v>0.69017589000000001</v>
      </c>
      <c r="D42">
        <v>164.93761599999999</v>
      </c>
      <c r="E42">
        <f t="shared" si="0"/>
        <v>162.56557780847811</v>
      </c>
      <c r="F42">
        <f t="shared" si="1"/>
        <v>5.6265651820383953</v>
      </c>
      <c r="G42" s="20">
        <f t="shared" si="2"/>
        <v>2.0682542641929603E-4</v>
      </c>
      <c r="I42" s="2">
        <v>0.69057394000000005</v>
      </c>
      <c r="J42">
        <v>184.77782300000001</v>
      </c>
      <c r="K42">
        <f t="shared" si="3"/>
        <v>186.67259039126665</v>
      </c>
      <c r="L42">
        <f t="shared" si="4"/>
        <v>3.5901434670073895</v>
      </c>
      <c r="M42" s="20">
        <f t="shared" si="5"/>
        <v>1.051506863459164E-4</v>
      </c>
      <c r="O42" s="2">
        <v>0.68834459000000003</v>
      </c>
      <c r="P42">
        <v>199.98864900000001</v>
      </c>
      <c r="Q42">
        <f t="shared" si="6"/>
        <v>202.33779957814207</v>
      </c>
      <c r="R42">
        <f t="shared" si="7"/>
        <v>5.5185084387851679</v>
      </c>
      <c r="S42" s="20">
        <f t="shared" si="8"/>
        <v>1.3797837245023973E-4</v>
      </c>
      <c r="U42" s="2">
        <v>0.68830497000000002</v>
      </c>
      <c r="V42">
        <v>218.947069</v>
      </c>
      <c r="W42">
        <f t="shared" si="9"/>
        <v>220.41649557834643</v>
      </c>
      <c r="X42">
        <f t="shared" si="10"/>
        <v>2.1592144691508937</v>
      </c>
      <c r="Y42" s="20">
        <f t="shared" si="11"/>
        <v>4.5041983826669605E-5</v>
      </c>
      <c r="AA42" s="2">
        <v>0.69001855999999995</v>
      </c>
      <c r="AB42">
        <v>240.220181</v>
      </c>
      <c r="AC42">
        <f t="shared" si="12"/>
        <v>240.9110323114279</v>
      </c>
      <c r="AD42">
        <f t="shared" si="13"/>
        <v>0.47727553450165761</v>
      </c>
      <c r="AE42" s="20">
        <f t="shared" si="14"/>
        <v>8.2708509219552923E-6</v>
      </c>
      <c r="AG42" s="2">
        <v>0.68996420000000003</v>
      </c>
      <c r="AH42">
        <v>266.23289699999998</v>
      </c>
      <c r="AI42">
        <f t="shared" si="15"/>
        <v>263.81182822070838</v>
      </c>
      <c r="AJ42">
        <f t="shared" si="16"/>
        <v>5.8615740340605278</v>
      </c>
      <c r="AK42" s="20">
        <f t="shared" si="17"/>
        <v>8.2697202576655562E-5</v>
      </c>
    </row>
    <row r="43" spans="3:37" x14ac:dyDescent="0.25">
      <c r="C43" s="2">
        <v>0.69501051000000003</v>
      </c>
      <c r="D43">
        <v>164.93761599999999</v>
      </c>
      <c r="E43">
        <f t="shared" si="0"/>
        <v>162.5688607841623</v>
      </c>
      <c r="F43">
        <f t="shared" si="1"/>
        <v>5.6110012725582825</v>
      </c>
      <c r="G43" s="20">
        <f t="shared" si="2"/>
        <v>2.0625331677321009E-4</v>
      </c>
      <c r="I43" s="2">
        <v>0.69540855999999995</v>
      </c>
      <c r="J43">
        <v>184.77782300000001</v>
      </c>
      <c r="K43">
        <f t="shared" si="3"/>
        <v>186.6800724971821</v>
      </c>
      <c r="L43">
        <f t="shared" si="4"/>
        <v>3.6185531495294891</v>
      </c>
      <c r="M43" s="20">
        <f t="shared" si="5"/>
        <v>1.059827694210138E-4</v>
      </c>
      <c r="O43" s="2">
        <v>0.69317921999999998</v>
      </c>
      <c r="P43">
        <v>199.98864900000001</v>
      </c>
      <c r="Q43">
        <f t="shared" si="6"/>
        <v>202.34727571294815</v>
      </c>
      <c r="R43">
        <f t="shared" si="7"/>
        <v>5.5631199710325339</v>
      </c>
      <c r="S43" s="20">
        <f t="shared" si="8"/>
        <v>1.3909378736357781E-4</v>
      </c>
      <c r="U43" s="2">
        <v>0.69313959999999997</v>
      </c>
      <c r="V43">
        <v>218.947069</v>
      </c>
      <c r="W43">
        <f t="shared" si="9"/>
        <v>220.42885668981393</v>
      </c>
      <c r="X43">
        <f t="shared" si="10"/>
        <v>2.1956947576840964</v>
      </c>
      <c r="Y43" s="20">
        <f t="shared" si="11"/>
        <v>4.5802975654753697E-5</v>
      </c>
      <c r="AA43" s="2">
        <v>0.69485317999999996</v>
      </c>
      <c r="AB43">
        <v>240.220181</v>
      </c>
      <c r="AC43">
        <f t="shared" si="12"/>
        <v>240.92756822480601</v>
      </c>
      <c r="AD43">
        <f t="shared" si="13"/>
        <v>0.5003966858187523</v>
      </c>
      <c r="AE43" s="20">
        <f t="shared" si="14"/>
        <v>8.6715242895674293E-6</v>
      </c>
      <c r="AG43" s="2">
        <v>0.69479882000000004</v>
      </c>
      <c r="AH43">
        <v>266.23289699999998</v>
      </c>
      <c r="AI43">
        <f t="shared" si="15"/>
        <v>263.8322071459508</v>
      </c>
      <c r="AJ43">
        <f t="shared" si="16"/>
        <v>5.7633117753346541</v>
      </c>
      <c r="AK43" s="20">
        <f t="shared" si="17"/>
        <v>8.1310883156603112E-5</v>
      </c>
    </row>
    <row r="44" spans="3:37" x14ac:dyDescent="0.25">
      <c r="C44" s="2">
        <v>0.69984535999999997</v>
      </c>
      <c r="D44">
        <v>164.832335</v>
      </c>
      <c r="E44">
        <f t="shared" si="0"/>
        <v>162.57269449323076</v>
      </c>
      <c r="F44">
        <f t="shared" si="1"/>
        <v>5.1059752198323682</v>
      </c>
      <c r="G44" s="20">
        <f t="shared" si="2"/>
        <v>1.8792903386366302E-4</v>
      </c>
      <c r="I44" s="2">
        <v>0.70014913999999995</v>
      </c>
      <c r="J44">
        <v>184.71483799999999</v>
      </c>
      <c r="K44">
        <f t="shared" si="3"/>
        <v>186.68862495604668</v>
      </c>
      <c r="L44">
        <f t="shared" si="4"/>
        <v>3.8958349478600769</v>
      </c>
      <c r="M44" s="20">
        <f t="shared" si="5"/>
        <v>1.1418182557956869E-4</v>
      </c>
      <c r="O44" s="2">
        <v>0.69839065</v>
      </c>
      <c r="P44">
        <v>199.94928300000001</v>
      </c>
      <c r="Q44">
        <f t="shared" si="6"/>
        <v>202.35928568496925</v>
      </c>
      <c r="R44">
        <f t="shared" si="7"/>
        <v>5.8081129415589583</v>
      </c>
      <c r="S44" s="20">
        <f t="shared" si="8"/>
        <v>1.452764940764186E-4</v>
      </c>
      <c r="U44" s="2">
        <v>0.69835082999999998</v>
      </c>
      <c r="V44">
        <v>219.00218100000001</v>
      </c>
      <c r="W44">
        <f t="shared" si="9"/>
        <v>220.44452265175954</v>
      </c>
      <c r="X44">
        <f t="shared" si="10"/>
        <v>2.0803494404004215</v>
      </c>
      <c r="Y44" s="20">
        <f t="shared" si="11"/>
        <v>4.3374992285778361E-5</v>
      </c>
      <c r="AA44" s="2">
        <v>0.69968775999999999</v>
      </c>
      <c r="AB44">
        <v>240.24379999999999</v>
      </c>
      <c r="AC44">
        <f t="shared" si="12"/>
        <v>240.94687809964836</v>
      </c>
      <c r="AD44">
        <f t="shared" si="13"/>
        <v>0.49431881420515716</v>
      </c>
      <c r="AE44" s="20">
        <f t="shared" si="14"/>
        <v>8.5645147806608896E-6</v>
      </c>
      <c r="AG44" s="2">
        <v>0.69963321000000001</v>
      </c>
      <c r="AH44">
        <v>266.34806300000002</v>
      </c>
      <c r="AI44">
        <f t="shared" si="15"/>
        <v>263.85600419487554</v>
      </c>
      <c r="AJ44">
        <f t="shared" si="16"/>
        <v>6.2103570881984824</v>
      </c>
      <c r="AK44" s="20">
        <f t="shared" si="17"/>
        <v>8.7542206098640361E-5</v>
      </c>
    </row>
    <row r="45" spans="3:37" x14ac:dyDescent="0.25">
      <c r="C45" s="2">
        <v>0.70467975999999999</v>
      </c>
      <c r="D45">
        <v>164.93761599999999</v>
      </c>
      <c r="E45">
        <f t="shared" si="0"/>
        <v>162.57716259038358</v>
      </c>
      <c r="F45">
        <f t="shared" si="1"/>
        <v>5.5717402989697433</v>
      </c>
      <c r="G45" s="20">
        <f t="shared" si="2"/>
        <v>2.0481013299387547E-4</v>
      </c>
      <c r="I45" s="2">
        <v>0.70507781000000003</v>
      </c>
      <c r="J45">
        <v>184.77782300000001</v>
      </c>
      <c r="K45">
        <f t="shared" si="3"/>
        <v>186.69898848372293</v>
      </c>
      <c r="L45">
        <f t="shared" si="4"/>
        <v>3.6908768158483065</v>
      </c>
      <c r="M45" s="20">
        <f t="shared" si="5"/>
        <v>1.0810103662185518E-4</v>
      </c>
      <c r="O45" s="2">
        <v>0.70284844999999996</v>
      </c>
      <c r="P45">
        <v>199.99866900000001</v>
      </c>
      <c r="Q45">
        <f t="shared" si="6"/>
        <v>202.37126385116318</v>
      </c>
      <c r="R45">
        <f t="shared" si="7"/>
        <v>5.6292063277659912</v>
      </c>
      <c r="S45" s="20">
        <f t="shared" si="8"/>
        <v>1.4073203133125394E-4</v>
      </c>
      <c r="U45" s="2">
        <v>0.70280883000000005</v>
      </c>
      <c r="V45">
        <v>218.95708999999999</v>
      </c>
      <c r="W45">
        <f t="shared" si="9"/>
        <v>220.46014865901407</v>
      </c>
      <c r="X45">
        <f t="shared" si="10"/>
        <v>2.2591853324371831</v>
      </c>
      <c r="Y45" s="20">
        <f t="shared" si="11"/>
        <v>4.7123098027702833E-5</v>
      </c>
      <c r="AA45" s="2">
        <v>0.70452221000000004</v>
      </c>
      <c r="AB45">
        <v>240.329621</v>
      </c>
      <c r="AC45">
        <f t="shared" si="12"/>
        <v>240.96938602226723</v>
      </c>
      <c r="AD45">
        <f t="shared" si="13"/>
        <v>0.4092992837165853</v>
      </c>
      <c r="AE45" s="20">
        <f t="shared" si="14"/>
        <v>7.0864117243196933E-6</v>
      </c>
      <c r="AG45" s="2">
        <v>0.70446776</v>
      </c>
      <c r="AH45">
        <v>266.38320199999998</v>
      </c>
      <c r="AI45">
        <f t="shared" si="15"/>
        <v>263.88374462964543</v>
      </c>
      <c r="AJ45">
        <f t="shared" si="16"/>
        <v>6.2472871462196737</v>
      </c>
      <c r="AK45" s="20">
        <f t="shared" si="17"/>
        <v>8.8039546768997024E-5</v>
      </c>
    </row>
    <row r="46" spans="3:37" x14ac:dyDescent="0.25">
      <c r="C46" s="2">
        <v>0.70951439000000005</v>
      </c>
      <c r="D46">
        <v>164.93761599999999</v>
      </c>
      <c r="E46">
        <f t="shared" si="0"/>
        <v>162.58236163932992</v>
      </c>
      <c r="F46">
        <f t="shared" si="1"/>
        <v>5.5472231034553978</v>
      </c>
      <c r="G46" s="20">
        <f t="shared" si="2"/>
        <v>2.039089118664553E-4</v>
      </c>
      <c r="I46" s="2">
        <v>0.7099124</v>
      </c>
      <c r="J46">
        <v>184.797864</v>
      </c>
      <c r="K46">
        <f t="shared" si="3"/>
        <v>186.71083212866031</v>
      </c>
      <c r="L46">
        <f t="shared" si="4"/>
        <v>3.6594470612701291</v>
      </c>
      <c r="M46" s="20">
        <f t="shared" si="5"/>
        <v>1.0715725371018919E-4</v>
      </c>
      <c r="O46" s="2">
        <v>0.70768308999999996</v>
      </c>
      <c r="P46">
        <v>199.98864900000001</v>
      </c>
      <c r="Q46">
        <f t="shared" si="6"/>
        <v>202.38630120739973</v>
      </c>
      <c r="R46">
        <f t="shared" si="7"/>
        <v>5.7487361076487309</v>
      </c>
      <c r="S46" s="20">
        <f t="shared" si="8"/>
        <v>1.437347175560198E-4</v>
      </c>
      <c r="U46" s="2">
        <v>0.70764327999999999</v>
      </c>
      <c r="V46">
        <v>219.037252</v>
      </c>
      <c r="W46">
        <f t="shared" si="9"/>
        <v>220.47976412511207</v>
      </c>
      <c r="X46">
        <f t="shared" si="10"/>
        <v>2.0808412310953526</v>
      </c>
      <c r="Y46" s="20">
        <f t="shared" si="11"/>
        <v>4.3371353966545292E-5</v>
      </c>
      <c r="AA46" s="2">
        <v>0.70935685000000004</v>
      </c>
      <c r="AB46">
        <v>240.31960100000001</v>
      </c>
      <c r="AC46">
        <f t="shared" si="12"/>
        <v>240.99557737811483</v>
      </c>
      <c r="AD46">
        <f t="shared" si="13"/>
        <v>0.45694406376923702</v>
      </c>
      <c r="AE46" s="20">
        <f t="shared" si="14"/>
        <v>7.9119703516867493E-6</v>
      </c>
      <c r="AG46" s="2">
        <v>0.70930205000000002</v>
      </c>
      <c r="AH46">
        <v>266.54352599999999</v>
      </c>
      <c r="AI46">
        <f t="shared" si="15"/>
        <v>263.9160222946594</v>
      </c>
      <c r="AJ46">
        <f t="shared" si="16"/>
        <v>6.9037757215785129</v>
      </c>
      <c r="AK46" s="20">
        <f t="shared" si="17"/>
        <v>9.7174070962556471E-5</v>
      </c>
    </row>
    <row r="47" spans="3:37" x14ac:dyDescent="0.25">
      <c r="C47" s="2">
        <v>0.71434902</v>
      </c>
      <c r="D47">
        <v>164.93761599999999</v>
      </c>
      <c r="E47">
        <f t="shared" si="0"/>
        <v>162.58840067387254</v>
      </c>
      <c r="F47">
        <f t="shared" si="1"/>
        <v>5.5188126485120987</v>
      </c>
      <c r="G47" s="20">
        <f t="shared" si="2"/>
        <v>2.0286457944191115E-4</v>
      </c>
      <c r="I47" s="2">
        <v>0.71474680999999995</v>
      </c>
      <c r="J47">
        <v>184.898067</v>
      </c>
      <c r="K47">
        <f t="shared" si="3"/>
        <v>186.72458683373591</v>
      </c>
      <c r="L47">
        <f t="shared" si="4"/>
        <v>3.3361747030306752</v>
      </c>
      <c r="M47" s="20">
        <f t="shared" si="5"/>
        <v>9.7585219463326942E-5</v>
      </c>
      <c r="O47" s="2">
        <v>0.71251757000000004</v>
      </c>
      <c r="P47">
        <v>200.05879100000001</v>
      </c>
      <c r="Q47">
        <f t="shared" si="6"/>
        <v>202.40377860560619</v>
      </c>
      <c r="R47">
        <f t="shared" si="7"/>
        <v>5.4989668704465968</v>
      </c>
      <c r="S47" s="20">
        <f t="shared" si="8"/>
        <v>1.3739338494412294E-4</v>
      </c>
      <c r="U47" s="2">
        <v>0.71247780000000005</v>
      </c>
      <c r="V47">
        <v>219.087354</v>
      </c>
      <c r="W47">
        <f t="shared" si="9"/>
        <v>220.5025638527836</v>
      </c>
      <c r="X47">
        <f t="shared" si="10"/>
        <v>2.0028189274157513</v>
      </c>
      <c r="Y47" s="20">
        <f t="shared" si="11"/>
        <v>4.1726030049635374E-5</v>
      </c>
      <c r="AA47" s="2">
        <v>0.71419138999999998</v>
      </c>
      <c r="AB47">
        <v>240.35968199999999</v>
      </c>
      <c r="AC47">
        <f t="shared" si="12"/>
        <v>241.02600133911847</v>
      </c>
      <c r="AD47">
        <f t="shared" si="13"/>
        <v>0.44398146168327918</v>
      </c>
      <c r="AE47" s="20">
        <f t="shared" si="14"/>
        <v>7.6849597129362303E-6</v>
      </c>
      <c r="AG47" s="2">
        <v>0.71413627999999996</v>
      </c>
      <c r="AH47">
        <v>266.73391199999998</v>
      </c>
      <c r="AI47">
        <f t="shared" si="15"/>
        <v>263.95351677087757</v>
      </c>
      <c r="AJ47">
        <f t="shared" si="16"/>
        <v>7.7305976301266313</v>
      </c>
      <c r="AK47" s="20">
        <f t="shared" si="17"/>
        <v>1.0865672233286506E-4</v>
      </c>
    </row>
    <row r="48" spans="3:37" x14ac:dyDescent="0.25">
      <c r="C48" s="2">
        <v>0.71918349000000004</v>
      </c>
      <c r="D48">
        <v>165.007758</v>
      </c>
      <c r="E48">
        <f t="shared" si="0"/>
        <v>162.59540361328871</v>
      </c>
      <c r="F48">
        <f t="shared" si="1"/>
        <v>5.8194536870851836</v>
      </c>
      <c r="G48" s="20">
        <f t="shared" si="2"/>
        <v>2.1373393885822019E-4</v>
      </c>
      <c r="I48" s="2">
        <v>0.71958122999999996</v>
      </c>
      <c r="J48">
        <v>184.99826999999999</v>
      </c>
      <c r="K48">
        <f t="shared" si="3"/>
        <v>186.74053533288526</v>
      </c>
      <c r="L48">
        <f t="shared" si="4"/>
        <v>3.0354884901738122</v>
      </c>
      <c r="M48" s="20">
        <f t="shared" si="5"/>
        <v>8.8693798767244743E-5</v>
      </c>
      <c r="O48" s="2">
        <v>0.71735210999999999</v>
      </c>
      <c r="P48">
        <v>200.098872</v>
      </c>
      <c r="Q48">
        <f t="shared" si="6"/>
        <v>202.42405903350772</v>
      </c>
      <c r="R48">
        <f t="shared" si="7"/>
        <v>5.406494740792418</v>
      </c>
      <c r="S48" s="20">
        <f t="shared" si="8"/>
        <v>1.3502882981525542E-4</v>
      </c>
      <c r="U48" s="2">
        <v>0.71731226000000003</v>
      </c>
      <c r="V48">
        <v>219.16751600000001</v>
      </c>
      <c r="W48">
        <f t="shared" si="9"/>
        <v>220.52901988999912</v>
      </c>
      <c r="X48">
        <f t="shared" si="10"/>
        <v>1.8536928424827179</v>
      </c>
      <c r="Y48" s="20">
        <f t="shared" si="11"/>
        <v>3.8590943985901615E-5</v>
      </c>
      <c r="AA48" s="2">
        <v>0.71902628999999996</v>
      </c>
      <c r="AB48">
        <v>240.23020099999999</v>
      </c>
      <c r="AC48">
        <f t="shared" si="12"/>
        <v>241.06128719035399</v>
      </c>
      <c r="AD48">
        <f t="shared" si="13"/>
        <v>0.69070425579712535</v>
      </c>
      <c r="AE48" s="20">
        <f t="shared" si="14"/>
        <v>1.1968422794627041E-5</v>
      </c>
      <c r="AG48" s="2">
        <v>0.71897051999999995</v>
      </c>
      <c r="AH48">
        <v>266.91427800000002</v>
      </c>
      <c r="AI48">
        <f t="shared" si="15"/>
        <v>263.99700004426313</v>
      </c>
      <c r="AJ48">
        <f t="shared" si="16"/>
        <v>8.510510671028424</v>
      </c>
      <c r="AK48" s="20">
        <f t="shared" si="17"/>
        <v>1.1945711130691868E-4</v>
      </c>
    </row>
    <row r="49" spans="3:37" x14ac:dyDescent="0.25">
      <c r="C49" s="2">
        <v>0.72401795000000002</v>
      </c>
      <c r="D49">
        <v>165.08792</v>
      </c>
      <c r="E49">
        <f t="shared" si="0"/>
        <v>162.60351161222525</v>
      </c>
      <c r="F49">
        <f t="shared" si="1"/>
        <v>6.1722850372455298</v>
      </c>
      <c r="G49" s="20">
        <f t="shared" si="2"/>
        <v>2.2647245199254414E-4</v>
      </c>
      <c r="I49" s="2">
        <v>0.72441568999999995</v>
      </c>
      <c r="J49">
        <v>185.07843199999999</v>
      </c>
      <c r="K49">
        <f t="shared" si="3"/>
        <v>186.75899829686765</v>
      </c>
      <c r="L49">
        <f t="shared" si="4"/>
        <v>2.8243030781674561</v>
      </c>
      <c r="M49" s="20">
        <f t="shared" si="5"/>
        <v>8.2451711774312681E-5</v>
      </c>
      <c r="O49" s="2">
        <v>0.72218654999999998</v>
      </c>
      <c r="P49">
        <v>200.189055</v>
      </c>
      <c r="Q49">
        <f t="shared" si="6"/>
        <v>202.44755330653254</v>
      </c>
      <c r="R49">
        <f t="shared" si="7"/>
        <v>5.1008146006103718</v>
      </c>
      <c r="S49" s="20">
        <f t="shared" si="8"/>
        <v>1.272796227943371E-4</v>
      </c>
      <c r="U49" s="2">
        <v>0.72214677999999999</v>
      </c>
      <c r="V49">
        <v>219.21761799999999</v>
      </c>
      <c r="W49">
        <f t="shared" si="9"/>
        <v>220.55966983943756</v>
      </c>
      <c r="X49">
        <f t="shared" si="10"/>
        <v>1.8011031397377741</v>
      </c>
      <c r="Y49" s="20">
        <f t="shared" si="11"/>
        <v>3.7478972362097066E-5</v>
      </c>
      <c r="AA49" s="2">
        <v>0.72386070999999996</v>
      </c>
      <c r="AB49">
        <v>240.33040399999999</v>
      </c>
      <c r="AC49">
        <f t="shared" si="12"/>
        <v>241.10213947373825</v>
      </c>
      <c r="AD49">
        <f t="shared" si="13"/>
        <v>0.5955756414260176</v>
      </c>
      <c r="AE49" s="20">
        <f t="shared" si="14"/>
        <v>1.0311444156406199E-5</v>
      </c>
      <c r="AG49" s="2">
        <v>0.72380473000000001</v>
      </c>
      <c r="AH49">
        <v>267.11468400000001</v>
      </c>
      <c r="AI49">
        <f t="shared" si="15"/>
        <v>264.04734785269795</v>
      </c>
      <c r="AJ49">
        <f t="shared" si="16"/>
        <v>9.4085510405458308</v>
      </c>
      <c r="AK49" s="20">
        <f t="shared" si="17"/>
        <v>1.3186429562941476E-4</v>
      </c>
    </row>
    <row r="50" spans="3:37" x14ac:dyDescent="0.25">
      <c r="C50" s="2">
        <v>0.72885243</v>
      </c>
      <c r="D50">
        <v>165.158063</v>
      </c>
      <c r="E50">
        <f t="shared" si="0"/>
        <v>162.61288467220379</v>
      </c>
      <c r="F50">
        <f t="shared" si="1"/>
        <v>6.4779327202835013</v>
      </c>
      <c r="G50" s="20">
        <f t="shared" si="2"/>
        <v>2.3748537601994951E-4</v>
      </c>
      <c r="I50" s="2">
        <v>0.72925002000000005</v>
      </c>
      <c r="J50">
        <v>185.218717</v>
      </c>
      <c r="K50">
        <f t="shared" si="3"/>
        <v>186.78033860750458</v>
      </c>
      <c r="L50">
        <f t="shared" si="4"/>
        <v>2.438662045025179</v>
      </c>
      <c r="M50" s="20">
        <f t="shared" si="5"/>
        <v>7.1085639692782944E-5</v>
      </c>
      <c r="O50" s="2">
        <v>0.72702107000000005</v>
      </c>
      <c r="P50">
        <v>200.23915700000001</v>
      </c>
      <c r="Q50">
        <f t="shared" si="6"/>
        <v>202.47472931421689</v>
      </c>
      <c r="R50">
        <f t="shared" si="7"/>
        <v>4.9977835720930219</v>
      </c>
      <c r="S50" s="20">
        <f t="shared" si="8"/>
        <v>1.2464631069308149E-4</v>
      </c>
      <c r="U50" s="2">
        <v>0.72698114000000003</v>
      </c>
      <c r="V50">
        <v>219.347882</v>
      </c>
      <c r="W50">
        <f t="shared" si="9"/>
        <v>220.59512151557652</v>
      </c>
      <c r="X50">
        <f t="shared" si="10"/>
        <v>1.5556064092155626</v>
      </c>
      <c r="Y50" s="20">
        <f t="shared" si="11"/>
        <v>3.2332019591490236E-5</v>
      </c>
      <c r="AA50" s="2">
        <v>0.72869514000000002</v>
      </c>
      <c r="AB50">
        <v>240.42058700000001</v>
      </c>
      <c r="AC50">
        <f t="shared" si="12"/>
        <v>241.14936794939098</v>
      </c>
      <c r="AD50">
        <f t="shared" si="13"/>
        <v>0.53112167219519812</v>
      </c>
      <c r="AE50" s="20">
        <f t="shared" si="14"/>
        <v>9.1886289964125865E-6</v>
      </c>
      <c r="AG50" s="2">
        <v>0.72863893999999996</v>
      </c>
      <c r="AH50">
        <v>267.31509</v>
      </c>
      <c r="AI50">
        <f t="shared" si="15"/>
        <v>264.10555443178077</v>
      </c>
      <c r="AJ50">
        <f t="shared" si="16"/>
        <v>10.301118563664295</v>
      </c>
      <c r="AK50" s="20">
        <f t="shared" si="17"/>
        <v>1.441575639916893E-4</v>
      </c>
    </row>
    <row r="51" spans="3:37" x14ac:dyDescent="0.25">
      <c r="C51" s="2">
        <v>0.73368688999999998</v>
      </c>
      <c r="D51">
        <v>165.238225</v>
      </c>
      <c r="E51">
        <f t="shared" si="0"/>
        <v>162.62370401786859</v>
      </c>
      <c r="F51">
        <f t="shared" si="1"/>
        <v>6.8357199660053913</v>
      </c>
      <c r="G51" s="20">
        <f t="shared" si="2"/>
        <v>2.503590072454844E-4</v>
      </c>
      <c r="I51" s="2">
        <v>0.73408430999999996</v>
      </c>
      <c r="J51">
        <v>185.379042</v>
      </c>
      <c r="K51">
        <f t="shared" si="3"/>
        <v>186.80496861514658</v>
      </c>
      <c r="L51">
        <f t="shared" si="4"/>
        <v>2.0332667117833814</v>
      </c>
      <c r="M51" s="20">
        <f t="shared" si="5"/>
        <v>5.9166119120333446E-5</v>
      </c>
      <c r="O51" s="2">
        <v>0.73185553000000003</v>
      </c>
      <c r="P51">
        <v>200.31931900000001</v>
      </c>
      <c r="Q51">
        <f t="shared" si="6"/>
        <v>202.50611583930652</v>
      </c>
      <c r="R51">
        <f t="shared" si="7"/>
        <v>4.7820804164009409</v>
      </c>
      <c r="S51" s="20">
        <f t="shared" si="8"/>
        <v>1.1917117043919985E-4</v>
      </c>
      <c r="U51" s="2">
        <v>0.73181558999999996</v>
      </c>
      <c r="V51">
        <v>219.428044</v>
      </c>
      <c r="W51">
        <f t="shared" si="9"/>
        <v>220.63606756862342</v>
      </c>
      <c r="X51">
        <f t="shared" si="10"/>
        <v>1.4593209423496567</v>
      </c>
      <c r="Y51" s="20">
        <f t="shared" si="11"/>
        <v>3.0308647126117885E-5</v>
      </c>
      <c r="AA51" s="2">
        <v>0.73352945000000003</v>
      </c>
      <c r="AB51">
        <v>240.57089099999999</v>
      </c>
      <c r="AC51">
        <f t="shared" si="12"/>
        <v>241.20388518604597</v>
      </c>
      <c r="AD51">
        <f t="shared" si="13"/>
        <v>0.40068163956800884</v>
      </c>
      <c r="AE51" s="20">
        <f t="shared" si="14"/>
        <v>6.9233021998194005E-6</v>
      </c>
      <c r="AG51" s="2">
        <v>0.73347309999999999</v>
      </c>
      <c r="AH51">
        <v>267.53553699999998</v>
      </c>
      <c r="AI51">
        <f t="shared" si="15"/>
        <v>264.17274576444112</v>
      </c>
      <c r="AJ51">
        <f t="shared" si="16"/>
        <v>11.308364893951479</v>
      </c>
      <c r="AK51" s="20">
        <f t="shared" si="17"/>
        <v>1.579926406391382E-4</v>
      </c>
    </row>
    <row r="52" spans="3:37" x14ac:dyDescent="0.25">
      <c r="C52" s="2">
        <v>0.73852121999999998</v>
      </c>
      <c r="D52">
        <v>165.37850900000001</v>
      </c>
      <c r="E52">
        <f t="shared" si="0"/>
        <v>162.63617468058044</v>
      </c>
      <c r="F52">
        <f t="shared" si="1"/>
        <v>7.5203975194663935</v>
      </c>
      <c r="G52" s="20">
        <f t="shared" si="2"/>
        <v>2.7496831555201198E-4</v>
      </c>
      <c r="I52" s="2">
        <v>0.73891865999999995</v>
      </c>
      <c r="J52">
        <v>185.50930600000001</v>
      </c>
      <c r="K52">
        <f t="shared" si="3"/>
        <v>186.83335560422049</v>
      </c>
      <c r="L52">
        <f t="shared" si="4"/>
        <v>1.7531073544364013</v>
      </c>
      <c r="M52" s="20">
        <f t="shared" si="5"/>
        <v>5.0942131225206985E-5</v>
      </c>
      <c r="O52" s="2">
        <v>0.73710759999999997</v>
      </c>
      <c r="P52">
        <v>200.56904399999999</v>
      </c>
      <c r="Q52">
        <f t="shared" si="6"/>
        <v>202.54568720945622</v>
      </c>
      <c r="R52">
        <f t="shared" si="7"/>
        <v>3.9071183774894163</v>
      </c>
      <c r="S52" s="20">
        <f t="shared" si="8"/>
        <v>9.7124492092798625E-5</v>
      </c>
      <c r="U52" s="2">
        <v>0.73664989999999997</v>
      </c>
      <c r="V52">
        <v>219.578349</v>
      </c>
      <c r="W52">
        <f t="shared" si="9"/>
        <v>220.68328872718919</v>
      </c>
      <c r="X52">
        <f t="shared" si="10"/>
        <v>1.2208918007209228</v>
      </c>
      <c r="Y52" s="20">
        <f t="shared" si="11"/>
        <v>2.5322008280620234E-5</v>
      </c>
      <c r="AA52" s="2">
        <v>0.73836374000000005</v>
      </c>
      <c r="AB52">
        <v>240.73121599999999</v>
      </c>
      <c r="AC52">
        <f t="shared" si="12"/>
        <v>241.26672731096397</v>
      </c>
      <c r="AD52">
        <f t="shared" si="13"/>
        <v>0.28677236417036378</v>
      </c>
      <c r="AE52" s="20">
        <f t="shared" si="14"/>
        <v>4.9484874995777008E-6</v>
      </c>
      <c r="AG52" s="2">
        <v>0.73830724000000003</v>
      </c>
      <c r="AH52">
        <v>267.76600400000001</v>
      </c>
      <c r="AI52">
        <f t="shared" si="15"/>
        <v>264.2501982685443</v>
      </c>
      <c r="AJ52">
        <f t="shared" si="16"/>
        <v>12.360889941336849</v>
      </c>
      <c r="AK52" s="20">
        <f t="shared" si="17"/>
        <v>1.7240063640961803E-4</v>
      </c>
    </row>
    <row r="53" spans="3:37" x14ac:dyDescent="0.25">
      <c r="C53" s="2">
        <v>0.74335561999999999</v>
      </c>
      <c r="D53">
        <v>165.488733</v>
      </c>
      <c r="E53">
        <f t="shared" si="0"/>
        <v>162.65052958761089</v>
      </c>
      <c r="F53">
        <f t="shared" si="1"/>
        <v>8.055398610097166</v>
      </c>
      <c r="G53" s="20">
        <f t="shared" si="2"/>
        <v>2.9413734894065575E-4</v>
      </c>
      <c r="I53" s="2">
        <v>0.74375290999999999</v>
      </c>
      <c r="J53">
        <v>185.689671</v>
      </c>
      <c r="K53">
        <f t="shared" si="3"/>
        <v>186.86602689246908</v>
      </c>
      <c r="L53">
        <f t="shared" si="4"/>
        <v>1.3838131857467153</v>
      </c>
      <c r="M53" s="20">
        <f t="shared" si="5"/>
        <v>4.0133031963788994E-5</v>
      </c>
      <c r="O53" s="2">
        <v>0.74194207999999995</v>
      </c>
      <c r="P53">
        <v>200.639186</v>
      </c>
      <c r="Q53">
        <f t="shared" si="6"/>
        <v>202.58788373095362</v>
      </c>
      <c r="R53">
        <f t="shared" si="7"/>
        <v>3.7974228466238094</v>
      </c>
      <c r="S53" s="20">
        <f t="shared" si="8"/>
        <v>9.4331652945858855E-5</v>
      </c>
      <c r="U53" s="2">
        <v>0.74148426000000001</v>
      </c>
      <c r="V53">
        <v>219.70861300000001</v>
      </c>
      <c r="W53">
        <f t="shared" si="9"/>
        <v>220.73767292722067</v>
      </c>
      <c r="X53">
        <f t="shared" si="10"/>
        <v>1.0589643338113854</v>
      </c>
      <c r="Y53" s="20">
        <f t="shared" si="11"/>
        <v>2.1937501744185238E-5</v>
      </c>
      <c r="AA53" s="2">
        <v>0.74319796999999999</v>
      </c>
      <c r="AB53">
        <v>240.92160200000001</v>
      </c>
      <c r="AC53">
        <f t="shared" si="12"/>
        <v>241.3390655087868</v>
      </c>
      <c r="AD53">
        <f t="shared" si="13"/>
        <v>0.17427578116858289</v>
      </c>
      <c r="AE53" s="20">
        <f t="shared" si="14"/>
        <v>3.0025175419643792E-6</v>
      </c>
      <c r="AG53" s="2">
        <v>0.74314137000000002</v>
      </c>
      <c r="AH53">
        <v>268.00649099999998</v>
      </c>
      <c r="AI53">
        <f t="shared" si="15"/>
        <v>264.33935661881037</v>
      </c>
      <c r="AJ53">
        <f t="shared" si="16"/>
        <v>13.44787456970292</v>
      </c>
      <c r="AK53" s="20">
        <f t="shared" si="17"/>
        <v>1.8722464878466683E-4</v>
      </c>
    </row>
    <row r="54" spans="3:37" x14ac:dyDescent="0.25">
      <c r="C54" s="2">
        <v>0.74818994999999999</v>
      </c>
      <c r="D54">
        <v>165.629017</v>
      </c>
      <c r="E54">
        <f t="shared" si="0"/>
        <v>162.66703129874827</v>
      </c>
      <c r="F54">
        <f t="shared" si="1"/>
        <v>8.7733592944197287</v>
      </c>
      <c r="G54" s="20">
        <f t="shared" si="2"/>
        <v>3.1981075645462031E-4</v>
      </c>
      <c r="I54" s="2">
        <v>0.74858712000000005</v>
      </c>
      <c r="J54">
        <v>185.89007699999999</v>
      </c>
      <c r="K54">
        <f t="shared" si="3"/>
        <v>186.90358037497103</v>
      </c>
      <c r="L54">
        <f t="shared" si="4"/>
        <v>1.0271890910776831</v>
      </c>
      <c r="M54" s="20">
        <f t="shared" si="5"/>
        <v>2.9726103381057461E-5</v>
      </c>
      <c r="O54" s="2">
        <v>0.74677652000000005</v>
      </c>
      <c r="P54">
        <v>200.72936899999999</v>
      </c>
      <c r="Q54">
        <f t="shared" si="6"/>
        <v>202.63640956406084</v>
      </c>
      <c r="R54">
        <f t="shared" si="7"/>
        <v>3.6368037129735247</v>
      </c>
      <c r="S54" s="20">
        <f t="shared" si="8"/>
        <v>9.0260559863099071E-5</v>
      </c>
      <c r="U54" s="2">
        <v>0.74631857000000001</v>
      </c>
      <c r="V54">
        <v>219.85891699999999</v>
      </c>
      <c r="W54">
        <f t="shared" si="9"/>
        <v>220.80022189959564</v>
      </c>
      <c r="X54">
        <f t="shared" si="10"/>
        <v>0.88605491400277692</v>
      </c>
      <c r="Y54" s="20">
        <f t="shared" si="11"/>
        <v>1.8330422272133641E-5</v>
      </c>
      <c r="AA54" s="2">
        <v>0.74803215999999995</v>
      </c>
      <c r="AB54">
        <v>241.13202899999999</v>
      </c>
      <c r="AC54">
        <f t="shared" si="12"/>
        <v>241.42222564682163</v>
      </c>
      <c r="AD54">
        <f t="shared" si="13"/>
        <v>8.4214093826524519E-2</v>
      </c>
      <c r="AE54" s="20">
        <f t="shared" si="14"/>
        <v>1.4483548527925061E-6</v>
      </c>
      <c r="AG54" s="2">
        <v>0.74797541000000001</v>
      </c>
      <c r="AH54">
        <v>268.28706</v>
      </c>
      <c r="AI54">
        <f t="shared" si="15"/>
        <v>264.44185334765467</v>
      </c>
      <c r="AJ54">
        <f t="shared" si="16"/>
        <v>14.785614199240744</v>
      </c>
      <c r="AK54" s="20">
        <f t="shared" si="17"/>
        <v>2.0541867204016784E-4</v>
      </c>
    </row>
    <row r="55" spans="3:37" x14ac:dyDescent="0.25">
      <c r="C55" s="2">
        <v>0.75302426</v>
      </c>
      <c r="D55">
        <v>165.77932200000001</v>
      </c>
      <c r="E55">
        <f t="shared" si="0"/>
        <v>162.68597733732483</v>
      </c>
      <c r="F55">
        <f t="shared" si="1"/>
        <v>9.5687812021010163</v>
      </c>
      <c r="G55" s="20">
        <f t="shared" si="2"/>
        <v>3.481736544741124E-4</v>
      </c>
      <c r="I55" s="2">
        <v>0.75342134000000005</v>
      </c>
      <c r="J55">
        <v>186.08046300000001</v>
      </c>
      <c r="K55">
        <f t="shared" si="3"/>
        <v>186.94669232280717</v>
      </c>
      <c r="L55">
        <f t="shared" si="4"/>
        <v>0.7503532396909468</v>
      </c>
      <c r="M55" s="20">
        <f t="shared" si="5"/>
        <v>2.1670264190350021E-5</v>
      </c>
      <c r="O55" s="2">
        <v>0.75077501000000002</v>
      </c>
      <c r="P55">
        <v>200.81955099999999</v>
      </c>
      <c r="Q55">
        <f t="shared" si="6"/>
        <v>202.68194928774682</v>
      </c>
      <c r="R55">
        <f t="shared" si="7"/>
        <v>3.4685273822023164</v>
      </c>
      <c r="S55" s="20">
        <f t="shared" si="8"/>
        <v>8.6006870197663239E-5</v>
      </c>
      <c r="U55" s="2">
        <v>0.75115284000000004</v>
      </c>
      <c r="V55">
        <v>220.02926199999999</v>
      </c>
      <c r="W55">
        <f t="shared" si="9"/>
        <v>220.87206986258028</v>
      </c>
      <c r="X55">
        <f t="shared" si="10"/>
        <v>0.71032509322715165</v>
      </c>
      <c r="Y55" s="20">
        <f t="shared" si="11"/>
        <v>1.4672234948980203E-5</v>
      </c>
      <c r="AA55" s="2">
        <v>0.75286628</v>
      </c>
      <c r="AB55">
        <v>241.37251599999999</v>
      </c>
      <c r="AC55">
        <f t="shared" si="12"/>
        <v>241.51770630172769</v>
      </c>
      <c r="AD55">
        <f t="shared" si="13"/>
        <v>2.1080223715779042E-2</v>
      </c>
      <c r="AE55" s="20">
        <f t="shared" si="14"/>
        <v>3.6182584140721983E-7</v>
      </c>
      <c r="AG55" s="2">
        <v>0.75280944000000005</v>
      </c>
      <c r="AH55">
        <v>268.56762800000001</v>
      </c>
      <c r="AI55">
        <f t="shared" si="15"/>
        <v>264.5595381352021</v>
      </c>
      <c r="AJ55">
        <f t="shared" si="16"/>
        <v>16.064784364295726</v>
      </c>
      <c r="AK55" s="20">
        <f t="shared" si="17"/>
        <v>2.2272428503698446E-4</v>
      </c>
    </row>
    <row r="56" spans="3:37" x14ac:dyDescent="0.25">
      <c r="C56" s="2">
        <v>0.75785857000000001</v>
      </c>
      <c r="D56">
        <v>165.92962600000001</v>
      </c>
      <c r="E56">
        <f t="shared" si="0"/>
        <v>162.70770405393091</v>
      </c>
      <c r="F56">
        <f t="shared" si="1"/>
        <v>10.38078102656171</v>
      </c>
      <c r="G56" s="20">
        <f t="shared" si="2"/>
        <v>3.7703542888649485E-4</v>
      </c>
      <c r="I56" s="2">
        <v>0.75825549000000003</v>
      </c>
      <c r="J56">
        <v>186.31093000000001</v>
      </c>
      <c r="K56">
        <f t="shared" si="3"/>
        <v>186.99612617182055</v>
      </c>
      <c r="L56">
        <f t="shared" si="4"/>
        <v>0.46949379387751738</v>
      </c>
      <c r="M56" s="20">
        <f t="shared" si="5"/>
        <v>1.3525495630428921E-5</v>
      </c>
      <c r="O56" s="2">
        <v>0.75560901000000003</v>
      </c>
      <c r="P56">
        <v>201.11937800000001</v>
      </c>
      <c r="Q56">
        <f t="shared" si="6"/>
        <v>202.74438464082692</v>
      </c>
      <c r="R56">
        <f t="shared" si="7"/>
        <v>2.6406465827315602</v>
      </c>
      <c r="S56" s="20">
        <f t="shared" si="8"/>
        <v>6.5283352074897263E-5</v>
      </c>
      <c r="U56" s="2">
        <v>0.75598704000000005</v>
      </c>
      <c r="V56">
        <v>220.229669</v>
      </c>
      <c r="W56">
        <f t="shared" si="9"/>
        <v>220.95449868375596</v>
      </c>
      <c r="X56">
        <f t="shared" si="10"/>
        <v>0.52537807045375984</v>
      </c>
      <c r="Y56" s="20">
        <f t="shared" si="11"/>
        <v>1.0832290266807768E-5</v>
      </c>
      <c r="AA56" s="2">
        <v>0.75770035999999996</v>
      </c>
      <c r="AB56">
        <v>241.63304400000001</v>
      </c>
      <c r="AC56">
        <f t="shared" si="12"/>
        <v>241.62720306540245</v>
      </c>
      <c r="AD56">
        <f t="shared" si="13"/>
        <v>3.4116516972945765E-5</v>
      </c>
      <c r="AE56" s="20">
        <f t="shared" si="14"/>
        <v>5.8432172915951962E-10</v>
      </c>
      <c r="AG56" s="2">
        <v>0.75764346000000005</v>
      </c>
      <c r="AH56">
        <v>268.85821700000002</v>
      </c>
      <c r="AI56">
        <f t="shared" si="15"/>
        <v>264.69450088015526</v>
      </c>
      <c r="AJ56">
        <f t="shared" si="16"/>
        <v>17.336531926655141</v>
      </c>
      <c r="AK56" s="20">
        <f t="shared" si="17"/>
        <v>2.3983667539197241E-4</v>
      </c>
    </row>
    <row r="57" spans="3:37" x14ac:dyDescent="0.25">
      <c r="C57" s="2">
        <v>0.76269282000000005</v>
      </c>
      <c r="D57">
        <v>166.10999200000001</v>
      </c>
      <c r="E57">
        <f t="shared" si="0"/>
        <v>162.73259134133005</v>
      </c>
      <c r="F57">
        <f t="shared" si="1"/>
        <v>11.40683520918425</v>
      </c>
      <c r="G57" s="20">
        <f t="shared" si="2"/>
        <v>4.1340302754998894E-4</v>
      </c>
      <c r="I57" s="2">
        <v>0.76308960999999997</v>
      </c>
      <c r="J57">
        <v>186.55141699999999</v>
      </c>
      <c r="K57">
        <f t="shared" si="3"/>
        <v>187.05274621718985</v>
      </c>
      <c r="L57">
        <f t="shared" si="4"/>
        <v>0.25133098400820048</v>
      </c>
      <c r="M57" s="20">
        <f t="shared" si="5"/>
        <v>7.2218577067783919E-6</v>
      </c>
      <c r="O57" s="2">
        <v>0.76086111999999995</v>
      </c>
      <c r="P57">
        <v>201.35251700000001</v>
      </c>
      <c r="Q57">
        <f t="shared" si="6"/>
        <v>202.82259642402889</v>
      </c>
      <c r="R57">
        <f t="shared" si="7"/>
        <v>2.161133512953088</v>
      </c>
      <c r="S57" s="20">
        <f t="shared" si="8"/>
        <v>5.3304941654881813E-5</v>
      </c>
      <c r="U57" s="2">
        <v>0.76082125</v>
      </c>
      <c r="V57">
        <v>220.43007499999999</v>
      </c>
      <c r="W57">
        <f t="shared" si="9"/>
        <v>221.04895972393251</v>
      </c>
      <c r="X57">
        <f t="shared" si="10"/>
        <v>0.38301830151703664</v>
      </c>
      <c r="Y57" s="20">
        <f t="shared" si="11"/>
        <v>7.8827513800809471E-6</v>
      </c>
      <c r="AA57" s="2">
        <v>0.76253435999999997</v>
      </c>
      <c r="AB57">
        <v>241.93365299999999</v>
      </c>
      <c r="AC57">
        <f t="shared" si="12"/>
        <v>241.75263134470902</v>
      </c>
      <c r="AD57">
        <f t="shared" si="13"/>
        <v>3.2768839684285109E-2</v>
      </c>
      <c r="AE57" s="20">
        <f t="shared" si="14"/>
        <v>5.5984589444259542E-7</v>
      </c>
      <c r="AG57" s="2">
        <v>0.76247743999999995</v>
      </c>
      <c r="AH57">
        <v>269.16884700000003</v>
      </c>
      <c r="AI57">
        <f t="shared" si="15"/>
        <v>264.84910424967029</v>
      </c>
      <c r="AJ57">
        <f t="shared" si="16"/>
        <v>18.660177429026326</v>
      </c>
      <c r="AK57" s="20">
        <f t="shared" si="17"/>
        <v>2.5755274355001933E-4</v>
      </c>
    </row>
    <row r="58" spans="3:37" x14ac:dyDescent="0.25">
      <c r="C58" s="2">
        <v>0.76752701999999995</v>
      </c>
      <c r="D58">
        <v>166.31039799999999</v>
      </c>
      <c r="E58">
        <f t="shared" si="0"/>
        <v>162.76106906846718</v>
      </c>
      <c r="F58">
        <f t="shared" si="1"/>
        <v>12.597735864215858</v>
      </c>
      <c r="G58" s="20">
        <f t="shared" si="2"/>
        <v>4.554636189178385E-4</v>
      </c>
      <c r="I58" s="2">
        <v>0.76792369000000005</v>
      </c>
      <c r="J58">
        <v>186.81194500000001</v>
      </c>
      <c r="K58">
        <f t="shared" si="3"/>
        <v>187.11752926070227</v>
      </c>
      <c r="L58">
        <f t="shared" si="4"/>
        <v>9.3381740388947532E-2</v>
      </c>
      <c r="M58" s="20">
        <f t="shared" si="5"/>
        <v>2.6757940241599653E-6</v>
      </c>
      <c r="O58" s="2">
        <v>0.76569520000000002</v>
      </c>
      <c r="P58">
        <v>201.61193900000001</v>
      </c>
      <c r="Q58">
        <f t="shared" si="6"/>
        <v>202.90547523581537</v>
      </c>
      <c r="R58">
        <f t="shared" si="7"/>
        <v>1.6732359933673882</v>
      </c>
      <c r="S58" s="20">
        <f t="shared" si="8"/>
        <v>4.1164676358554715E-5</v>
      </c>
      <c r="U58" s="2">
        <v>0.76565541999999998</v>
      </c>
      <c r="V58">
        <v>220.650521</v>
      </c>
      <c r="W58">
        <f t="shared" si="9"/>
        <v>221.15709160145389</v>
      </c>
      <c r="X58">
        <f t="shared" si="10"/>
        <v>0.25661377425735338</v>
      </c>
      <c r="Y58" s="20">
        <f t="shared" si="11"/>
        <v>5.2707212657886331E-6</v>
      </c>
      <c r="AA58" s="2">
        <v>0.76736835000000003</v>
      </c>
      <c r="AB58">
        <v>242.234262</v>
      </c>
      <c r="AC58">
        <f t="shared" si="12"/>
        <v>241.89615995624303</v>
      </c>
      <c r="AD58">
        <f t="shared" si="13"/>
        <v>0.11431299199264408</v>
      </c>
      <c r="AE58" s="20">
        <f t="shared" si="14"/>
        <v>1.9481592329070721E-6</v>
      </c>
      <c r="AG58" s="2">
        <v>0.76731134999999995</v>
      </c>
      <c r="AH58">
        <v>269.50953700000002</v>
      </c>
      <c r="AI58">
        <f t="shared" si="15"/>
        <v>265.02631945704678</v>
      </c>
      <c r="AJ58">
        <f t="shared" si="16"/>
        <v>20.099239537443697</v>
      </c>
      <c r="AK58" s="20">
        <f t="shared" si="17"/>
        <v>2.7671413879227428E-4</v>
      </c>
    </row>
    <row r="59" spans="3:37" x14ac:dyDescent="0.25">
      <c r="C59" s="2">
        <v>0.77236121000000002</v>
      </c>
      <c r="D59">
        <v>166.520824</v>
      </c>
      <c r="E59">
        <f t="shared" si="0"/>
        <v>162.79362423872465</v>
      </c>
      <c r="F59">
        <f t="shared" si="1"/>
        <v>13.892018060451086</v>
      </c>
      <c r="G59" s="20">
        <f t="shared" si="2"/>
        <v>5.0098905351181604E-4</v>
      </c>
      <c r="I59" s="2">
        <v>0.77275775000000002</v>
      </c>
      <c r="J59">
        <v>187.082494</v>
      </c>
      <c r="K59">
        <f t="shared" si="3"/>
        <v>187.191580624094</v>
      </c>
      <c r="L59">
        <f t="shared" si="4"/>
        <v>1.1899891556226642E-2</v>
      </c>
      <c r="M59" s="20">
        <f t="shared" si="5"/>
        <v>3.3999826586156251E-7</v>
      </c>
      <c r="O59" s="2">
        <v>0.77052927999999998</v>
      </c>
      <c r="P59">
        <v>201.872467</v>
      </c>
      <c r="Q59">
        <f t="shared" si="6"/>
        <v>203.00025311828225</v>
      </c>
      <c r="R59">
        <f t="shared" si="7"/>
        <v>1.2719015285901336</v>
      </c>
      <c r="S59" s="20">
        <f t="shared" si="8"/>
        <v>3.121039811458042E-5</v>
      </c>
      <c r="U59" s="2">
        <v>0.77048952000000004</v>
      </c>
      <c r="V59">
        <v>220.90102899999999</v>
      </c>
      <c r="W59">
        <f t="shared" si="9"/>
        <v>221.28074756056927</v>
      </c>
      <c r="X59">
        <f t="shared" si="10"/>
        <v>0.14418618524080082</v>
      </c>
      <c r="Y59" s="20">
        <f t="shared" si="11"/>
        <v>2.9548005689159793E-6</v>
      </c>
      <c r="AA59" s="2">
        <v>0.77220224999999998</v>
      </c>
      <c r="AB59">
        <v>242.58497299999999</v>
      </c>
      <c r="AC59">
        <f t="shared" si="12"/>
        <v>242.06037061973717</v>
      </c>
      <c r="AD59">
        <f t="shared" si="13"/>
        <v>0.27520765737741654</v>
      </c>
      <c r="AE59" s="20">
        <f t="shared" si="14"/>
        <v>4.6766269045643649E-6</v>
      </c>
      <c r="AG59" s="2">
        <v>0.77214523999999995</v>
      </c>
      <c r="AH59">
        <v>269.86024800000001</v>
      </c>
      <c r="AI59">
        <f t="shared" si="15"/>
        <v>265.23127033832958</v>
      </c>
      <c r="AJ59">
        <f t="shared" si="16"/>
        <v>21.427434192243869</v>
      </c>
      <c r="AK59" s="20">
        <f t="shared" si="17"/>
        <v>2.9423365028626898E-4</v>
      </c>
    </row>
    <row r="60" spans="3:37" x14ac:dyDescent="0.25">
      <c r="C60" s="2">
        <v>0.77719532999999996</v>
      </c>
      <c r="D60">
        <v>166.761312</v>
      </c>
      <c r="E60">
        <f t="shared" si="0"/>
        <v>162.83108539280101</v>
      </c>
      <c r="F60">
        <f t="shared" si="1"/>
        <v>15.446681183934876</v>
      </c>
      <c r="G60" s="20">
        <f t="shared" si="2"/>
        <v>5.5544949506974688E-4</v>
      </c>
      <c r="I60" s="2">
        <v>0.77759175000000003</v>
      </c>
      <c r="J60">
        <v>187.38310300000001</v>
      </c>
      <c r="K60">
        <f t="shared" si="3"/>
        <v>187.276150247788</v>
      </c>
      <c r="L60">
        <f t="shared" si="4"/>
        <v>1.1438891205723552E-2</v>
      </c>
      <c r="M60" s="20">
        <f t="shared" si="5"/>
        <v>3.2577899304076637E-7</v>
      </c>
      <c r="O60" s="2">
        <v>0.77536331999999997</v>
      </c>
      <c r="P60">
        <v>202.15303499999999</v>
      </c>
      <c r="Q60">
        <f t="shared" si="6"/>
        <v>203.10853708027528</v>
      </c>
      <c r="R60">
        <f t="shared" si="7"/>
        <v>0.91298422541041613</v>
      </c>
      <c r="S60" s="20">
        <f t="shared" si="8"/>
        <v>2.2341006861399207E-5</v>
      </c>
      <c r="U60" s="2">
        <v>0.7753236</v>
      </c>
      <c r="V60">
        <v>221.16155699999999</v>
      </c>
      <c r="W60">
        <f t="shared" si="9"/>
        <v>221.42202652813489</v>
      </c>
      <c r="X60">
        <f t="shared" si="10"/>
        <v>6.7844375086820174E-2</v>
      </c>
      <c r="Y60" s="20">
        <f t="shared" si="11"/>
        <v>1.387057832331628E-6</v>
      </c>
      <c r="AA60" s="2">
        <v>0.77703610000000001</v>
      </c>
      <c r="AB60">
        <v>242.955724</v>
      </c>
      <c r="AC60">
        <f t="shared" si="12"/>
        <v>242.24957023628934</v>
      </c>
      <c r="AD60">
        <f t="shared" si="13"/>
        <v>0.49865313800273009</v>
      </c>
      <c r="AE60" s="20">
        <f t="shared" si="14"/>
        <v>8.4478128779208797E-6</v>
      </c>
      <c r="AG60" s="2">
        <v>0.77697906999999999</v>
      </c>
      <c r="AH60">
        <v>270.24101999999999</v>
      </c>
      <c r="AI60">
        <f t="shared" si="15"/>
        <v>265.4720679720927</v>
      </c>
      <c r="AJ60">
        <f t="shared" si="16"/>
        <v>22.742903444481048</v>
      </c>
      <c r="AK60" s="20">
        <f t="shared" si="17"/>
        <v>3.1141775150249904E-4</v>
      </c>
    </row>
    <row r="61" spans="3:37" x14ac:dyDescent="0.25">
      <c r="C61" s="2">
        <v>0.78202943000000003</v>
      </c>
      <c r="D61">
        <v>167.011819</v>
      </c>
      <c r="E61">
        <f t="shared" si="0"/>
        <v>162.87611503838872</v>
      </c>
      <c r="F61">
        <f t="shared" si="1"/>
        <v>17.10404725808727</v>
      </c>
      <c r="G61" s="20">
        <f t="shared" si="2"/>
        <v>6.1320328890384615E-4</v>
      </c>
      <c r="I61" s="2">
        <v>0.78242571999999999</v>
      </c>
      <c r="J61">
        <v>187.69373200000001</v>
      </c>
      <c r="K61">
        <f t="shared" si="3"/>
        <v>187.37268345495082</v>
      </c>
      <c r="L61">
        <f t="shared" si="4"/>
        <v>0.10307216827820463</v>
      </c>
      <c r="M61" s="20">
        <f t="shared" si="5"/>
        <v>2.9257813877359589E-6</v>
      </c>
      <c r="O61" s="2">
        <v>0.78019727999999999</v>
      </c>
      <c r="P61">
        <v>202.47368499999999</v>
      </c>
      <c r="Q61">
        <f t="shared" si="6"/>
        <v>203.23214649786843</v>
      </c>
      <c r="R61">
        <f t="shared" si="7"/>
        <v>0.57526384374883544</v>
      </c>
      <c r="S61" s="20">
        <f t="shared" si="8"/>
        <v>1.4032333721830241E-5</v>
      </c>
      <c r="U61" s="2">
        <v>0.78015758999999996</v>
      </c>
      <c r="V61">
        <v>221.462166</v>
      </c>
      <c r="W61">
        <f t="shared" si="9"/>
        <v>221.58330423160965</v>
      </c>
      <c r="X61">
        <f t="shared" si="10"/>
        <v>1.4674471157512961E-2</v>
      </c>
      <c r="Y61" s="20">
        <f t="shared" si="11"/>
        <v>2.9920122864434287E-7</v>
      </c>
      <c r="AA61" s="2">
        <v>0.78186988000000002</v>
      </c>
      <c r="AB61">
        <v>243.356537</v>
      </c>
      <c r="AC61">
        <f t="shared" si="12"/>
        <v>242.47096290336046</v>
      </c>
      <c r="AD61">
        <f t="shared" si="13"/>
        <v>0.78424148063894517</v>
      </c>
      <c r="AE61" s="20">
        <f t="shared" si="14"/>
        <v>1.3242310786747868E-5</v>
      </c>
      <c r="AG61" s="2">
        <v>0.78181286000000005</v>
      </c>
      <c r="AH61">
        <v>270.64183200000002</v>
      </c>
      <c r="AI61">
        <f t="shared" si="15"/>
        <v>265.75989915239802</v>
      </c>
      <c r="AJ61">
        <f t="shared" si="16"/>
        <v>23.833268328495389</v>
      </c>
      <c r="AK61" s="20">
        <f t="shared" si="17"/>
        <v>3.2538217167697232E-4</v>
      </c>
    </row>
    <row r="62" spans="3:37" x14ac:dyDescent="0.25">
      <c r="C62" s="2">
        <v>0.78686352000000004</v>
      </c>
      <c r="D62">
        <v>167.272347</v>
      </c>
      <c r="E62">
        <f t="shared" si="0"/>
        <v>162.93404819893601</v>
      </c>
      <c r="F62">
        <f t="shared" si="1"/>
        <v>18.820836487313208</v>
      </c>
      <c r="G62" s="20">
        <f t="shared" si="2"/>
        <v>6.7265228301798441E-4</v>
      </c>
      <c r="I62" s="2">
        <v>0.78725964000000004</v>
      </c>
      <c r="J62">
        <v>188.034423</v>
      </c>
      <c r="K62">
        <f t="shared" si="3"/>
        <v>187.4836439822684</v>
      </c>
      <c r="L62">
        <f t="shared" si="4"/>
        <v>0.30335752637338576</v>
      </c>
      <c r="M62" s="20">
        <f t="shared" si="5"/>
        <v>8.5798570253913556E-6</v>
      </c>
      <c r="O62" s="2">
        <v>0.78503120999999998</v>
      </c>
      <c r="P62">
        <v>202.80435499999999</v>
      </c>
      <c r="Q62">
        <f t="shared" si="6"/>
        <v>203.37340241609235</v>
      </c>
      <c r="R62">
        <f t="shared" si="7"/>
        <v>0.32381496176139146</v>
      </c>
      <c r="S62" s="20">
        <f t="shared" si="8"/>
        <v>7.8730381846432583E-6</v>
      </c>
      <c r="U62" s="2">
        <v>0.78499158999999996</v>
      </c>
      <c r="V62">
        <v>221.762775</v>
      </c>
      <c r="W62">
        <f t="shared" si="9"/>
        <v>221.76769737468192</v>
      </c>
      <c r="X62">
        <f t="shared" si="10"/>
        <v>2.4229772509117667E-5</v>
      </c>
      <c r="Y62" s="20">
        <f t="shared" si="11"/>
        <v>4.926880647261648E-10</v>
      </c>
      <c r="AA62" s="2">
        <v>0.78670361</v>
      </c>
      <c r="AB62">
        <v>243.78740999999999</v>
      </c>
      <c r="AC62">
        <f t="shared" si="12"/>
        <v>242.73479408317675</v>
      </c>
      <c r="AD62">
        <f t="shared" si="13"/>
        <v>1.1080002683496355</v>
      </c>
      <c r="AE62" s="20">
        <f t="shared" si="14"/>
        <v>1.8643065211827536E-5</v>
      </c>
      <c r="AG62" s="2">
        <v>0.78664654000000001</v>
      </c>
      <c r="AH62">
        <v>271.09274599999998</v>
      </c>
      <c r="AI62">
        <f t="shared" si="15"/>
        <v>266.10908157690216</v>
      </c>
      <c r="AJ62">
        <f t="shared" si="16"/>
        <v>24.836911082050936</v>
      </c>
      <c r="AK62" s="20">
        <f t="shared" si="17"/>
        <v>3.3795726674359971E-4</v>
      </c>
    </row>
    <row r="63" spans="3:37" x14ac:dyDescent="0.25">
      <c r="C63" s="2">
        <v>0.79169750999999999</v>
      </c>
      <c r="D63">
        <v>167.572956</v>
      </c>
      <c r="E63">
        <f t="shared" si="0"/>
        <v>163.01293464628586</v>
      </c>
      <c r="F63">
        <f t="shared" si="1"/>
        <v>20.793794746329016</v>
      </c>
      <c r="G63" s="20">
        <f t="shared" si="2"/>
        <v>7.4050141262277261E-4</v>
      </c>
      <c r="I63" s="2">
        <v>0.79209348999999996</v>
      </c>
      <c r="J63">
        <v>188.40517399999999</v>
      </c>
      <c r="K63">
        <f t="shared" si="3"/>
        <v>187.61403784700769</v>
      </c>
      <c r="L63">
        <f t="shared" si="4"/>
        <v>0.62589641257144679</v>
      </c>
      <c r="M63" s="20">
        <f t="shared" si="5"/>
        <v>1.7632618525070337E-5</v>
      </c>
      <c r="O63" s="2">
        <v>0.78986504000000002</v>
      </c>
      <c r="P63">
        <v>203.18512699999999</v>
      </c>
      <c r="Q63">
        <f t="shared" si="6"/>
        <v>203.5366191335475</v>
      </c>
      <c r="R63">
        <f t="shared" si="7"/>
        <v>0.12354671994578019</v>
      </c>
      <c r="S63" s="20">
        <f t="shared" si="8"/>
        <v>2.9925911707843842E-6</v>
      </c>
      <c r="U63" s="2">
        <v>0.78982554999999999</v>
      </c>
      <c r="V63">
        <v>222.08342500000001</v>
      </c>
      <c r="W63">
        <f t="shared" si="9"/>
        <v>221.98065534231526</v>
      </c>
      <c r="X63">
        <f t="shared" si="10"/>
        <v>1.0561602540639895E-2</v>
      </c>
      <c r="Y63" s="20">
        <f t="shared" si="11"/>
        <v>2.1413986607715906E-7</v>
      </c>
      <c r="AA63" s="2">
        <v>0.79153724999999997</v>
      </c>
      <c r="AB63">
        <v>244.258364</v>
      </c>
      <c r="AC63">
        <f t="shared" si="12"/>
        <v>243.0544060664667</v>
      </c>
      <c r="AD63">
        <f t="shared" si="13"/>
        <v>1.4495147057177813</v>
      </c>
      <c r="AE63" s="20">
        <f t="shared" si="14"/>
        <v>2.4295382331682248E-5</v>
      </c>
      <c r="AG63" s="2">
        <v>0.79148019000000003</v>
      </c>
      <c r="AH63">
        <v>271.56369999999998</v>
      </c>
      <c r="AI63">
        <f t="shared" si="15"/>
        <v>266.53715477562014</v>
      </c>
      <c r="AJ63">
        <f t="shared" si="16"/>
        <v>25.266156892735825</v>
      </c>
      <c r="AK63" s="20">
        <f t="shared" si="17"/>
        <v>3.4260662302127549E-4</v>
      </c>
    </row>
    <row r="64" spans="3:37" x14ac:dyDescent="0.25">
      <c r="C64" s="2">
        <v>0.79653147000000002</v>
      </c>
      <c r="D64">
        <v>167.89360600000001</v>
      </c>
      <c r="E64">
        <f t="shared" si="0"/>
        <v>163.12355642572302</v>
      </c>
      <c r="F64">
        <f t="shared" si="1"/>
        <v>22.753372941060015</v>
      </c>
      <c r="G64" s="20">
        <f t="shared" si="2"/>
        <v>8.0719315670412406E-4</v>
      </c>
      <c r="I64" s="2">
        <v>0.79692726999999997</v>
      </c>
      <c r="J64">
        <v>188.80598699999999</v>
      </c>
      <c r="K64">
        <f t="shared" si="3"/>
        <v>187.77174058863278</v>
      </c>
      <c r="L64">
        <f t="shared" si="4"/>
        <v>1.0696656394259449</v>
      </c>
      <c r="M64" s="20">
        <f t="shared" si="5"/>
        <v>3.0006581563742825E-5</v>
      </c>
      <c r="O64" s="2">
        <v>0.79469882999999997</v>
      </c>
      <c r="P64">
        <v>203.585939</v>
      </c>
      <c r="Q64">
        <f t="shared" si="6"/>
        <v>203.72901739041487</v>
      </c>
      <c r="R64">
        <f t="shared" si="7"/>
        <v>2.0471425803710287E-2</v>
      </c>
      <c r="S64" s="20">
        <f t="shared" si="8"/>
        <v>4.9391536062099519E-7</v>
      </c>
      <c r="U64" s="2">
        <v>0.79465940000000002</v>
      </c>
      <c r="V64">
        <v>222.45417699999999</v>
      </c>
      <c r="W64">
        <f t="shared" si="9"/>
        <v>222.23064803143353</v>
      </c>
      <c r="X64">
        <f t="shared" si="10"/>
        <v>4.9965199788383423E-2</v>
      </c>
      <c r="Y64" s="20">
        <f t="shared" si="11"/>
        <v>1.0096863814281458E-6</v>
      </c>
      <c r="AA64" s="2">
        <v>0.79637086999999995</v>
      </c>
      <c r="AB64">
        <v>244.739339</v>
      </c>
      <c r="AC64">
        <f t="shared" si="12"/>
        <v>243.44632038460105</v>
      </c>
      <c r="AD64">
        <f t="shared" si="13"/>
        <v>1.6718971397682167</v>
      </c>
      <c r="AE64" s="20">
        <f t="shared" si="14"/>
        <v>2.79127090886793E-5</v>
      </c>
      <c r="AG64" s="2">
        <v>0.79631372</v>
      </c>
      <c r="AH64">
        <v>272.08475600000003</v>
      </c>
      <c r="AI64">
        <f t="shared" si="15"/>
        <v>267.06494368910757</v>
      </c>
      <c r="AJ64">
        <f t="shared" si="16"/>
        <v>25.198515636587519</v>
      </c>
      <c r="AK64" s="20">
        <f t="shared" si="17"/>
        <v>3.4038196245705514E-4</v>
      </c>
    </row>
    <row r="65" spans="3:37" x14ac:dyDescent="0.25">
      <c r="C65" s="2">
        <v>0.80191860999999998</v>
      </c>
      <c r="D65">
        <v>168.31718799999999</v>
      </c>
      <c r="E65">
        <f t="shared" si="0"/>
        <v>163.30087330465054</v>
      </c>
      <c r="F65">
        <f t="shared" si="1"/>
        <v>25.163413122778849</v>
      </c>
      <c r="G65" s="20">
        <f t="shared" si="2"/>
        <v>8.8820377323628181E-4</v>
      </c>
      <c r="I65" s="2">
        <v>0.80134329999999998</v>
      </c>
      <c r="J65">
        <v>189.10737900000001</v>
      </c>
      <c r="K65">
        <f t="shared" si="3"/>
        <v>187.94878803404211</v>
      </c>
      <c r="L65">
        <f t="shared" si="4"/>
        <v>1.342333026399257</v>
      </c>
      <c r="M65" s="20">
        <f t="shared" si="5"/>
        <v>3.7535596747955736E-5</v>
      </c>
      <c r="O65" s="2">
        <v>0.7992089</v>
      </c>
      <c r="P65">
        <v>203.95174700000001</v>
      </c>
      <c r="Q65">
        <f t="shared" si="6"/>
        <v>203.94380180504589</v>
      </c>
      <c r="R65">
        <f t="shared" si="7"/>
        <v>6.3126122858942941E-5</v>
      </c>
      <c r="S65" s="20">
        <f t="shared" si="8"/>
        <v>1.5175893032971658E-9</v>
      </c>
      <c r="U65" s="2">
        <v>0.80003296000000002</v>
      </c>
      <c r="V65">
        <v>222.988812</v>
      </c>
      <c r="W65">
        <f t="shared" si="9"/>
        <v>222.56622334072529</v>
      </c>
      <c r="X65">
        <f t="shared" si="10"/>
        <v>0.17858117494759593</v>
      </c>
      <c r="Y65" s="20">
        <f t="shared" si="11"/>
        <v>3.5914475512363059E-6</v>
      </c>
      <c r="AA65" s="2">
        <v>0.80175763</v>
      </c>
      <c r="AB65">
        <v>245.34556799999999</v>
      </c>
      <c r="AC65">
        <f t="shared" si="12"/>
        <v>243.99257842404077</v>
      </c>
      <c r="AD65">
        <f t="shared" si="13"/>
        <v>1.8305807926542927</v>
      </c>
      <c r="AE65" s="20">
        <f t="shared" si="14"/>
        <v>3.0411123641254086E-5</v>
      </c>
      <c r="AG65" s="2">
        <v>0.80086473999999996</v>
      </c>
      <c r="AH65">
        <v>272.59435999999999</v>
      </c>
      <c r="AI65">
        <f t="shared" si="15"/>
        <v>267.67471738437433</v>
      </c>
      <c r="AJ65">
        <f t="shared" si="16"/>
        <v>24.202883465480106</v>
      </c>
      <c r="AK65" s="20">
        <f t="shared" si="17"/>
        <v>3.2571171382432524E-4</v>
      </c>
    </row>
    <row r="66" spans="3:37" x14ac:dyDescent="0.25">
      <c r="C66" s="2">
        <v>0.80619921000000005</v>
      </c>
      <c r="D66">
        <v>168.61506800000001</v>
      </c>
      <c r="E66">
        <f t="shared" si="0"/>
        <v>163.49688213319422</v>
      </c>
      <c r="F66">
        <f t="shared" si="1"/>
        <v>26.195826567170521</v>
      </c>
      <c r="G66" s="20">
        <f t="shared" si="2"/>
        <v>9.2138119117204009E-4</v>
      </c>
      <c r="I66" s="2">
        <v>0.80659471999999999</v>
      </c>
      <c r="J66">
        <v>189.667733</v>
      </c>
      <c r="K66">
        <f t="shared" si="3"/>
        <v>188.21516669654477</v>
      </c>
      <c r="L66">
        <f t="shared" si="4"/>
        <v>2.1099488659335859</v>
      </c>
      <c r="M66" s="20">
        <f t="shared" si="5"/>
        <v>5.8652296821866307E-5</v>
      </c>
      <c r="O66" s="2">
        <v>0.80436615</v>
      </c>
      <c r="P66">
        <v>204.50780700000001</v>
      </c>
      <c r="Q66">
        <f t="shared" si="6"/>
        <v>204.24521920990634</v>
      </c>
      <c r="R66">
        <f t="shared" si="7"/>
        <v>6.8952347506280307E-2</v>
      </c>
      <c r="S66" s="20">
        <f t="shared" si="8"/>
        <v>1.6486530604840681E-6</v>
      </c>
      <c r="U66" s="2">
        <v>0.80432691000000001</v>
      </c>
      <c r="V66">
        <v>223.28586200000001</v>
      </c>
      <c r="W66">
        <f t="shared" si="9"/>
        <v>222.8912047292381</v>
      </c>
      <c r="X66">
        <f t="shared" si="10"/>
        <v>0.15575436136524046</v>
      </c>
      <c r="Y66" s="20">
        <f t="shared" si="11"/>
        <v>3.1240484873453162E-6</v>
      </c>
      <c r="AA66" s="2">
        <v>0.80603787999999998</v>
      </c>
      <c r="AB66">
        <v>245.81151199999999</v>
      </c>
      <c r="AC66">
        <f t="shared" si="12"/>
        <v>244.52949380596553</v>
      </c>
      <c r="AD66">
        <f t="shared" si="13"/>
        <v>1.6435706498353884</v>
      </c>
      <c r="AE66" s="20">
        <f t="shared" si="14"/>
        <v>2.7200941777310617E-5</v>
      </c>
      <c r="AG66" s="2">
        <v>0.80598048</v>
      </c>
      <c r="AH66">
        <v>273.277173</v>
      </c>
      <c r="AI66">
        <f t="shared" si="15"/>
        <v>268.5201409362727</v>
      </c>
      <c r="AJ66">
        <f t="shared" si="16"/>
        <v>22.629354055329696</v>
      </c>
      <c r="AK66" s="20">
        <f t="shared" si="17"/>
        <v>3.0301591890788014E-4</v>
      </c>
    </row>
    <row r="67" spans="3:37" x14ac:dyDescent="0.25">
      <c r="C67" s="2">
        <v>0.811033</v>
      </c>
      <c r="D67">
        <v>169.01588100000001</v>
      </c>
      <c r="E67">
        <f t="shared" si="0"/>
        <v>163.79496573012253</v>
      </c>
      <c r="F67">
        <f t="shared" si="1"/>
        <v>27.25795625523984</v>
      </c>
      <c r="G67" s="20">
        <f t="shared" si="2"/>
        <v>9.541974753814414E-4</v>
      </c>
      <c r="I67" s="2">
        <v>0.81142837000000001</v>
      </c>
      <c r="J67">
        <v>190.138687</v>
      </c>
      <c r="K67">
        <f t="shared" si="3"/>
        <v>188.53137519623965</v>
      </c>
      <c r="L67">
        <f t="shared" si="4"/>
        <v>2.5834512345073612</v>
      </c>
      <c r="M67" s="20">
        <f t="shared" si="5"/>
        <v>7.1459387108142939E-5</v>
      </c>
      <c r="O67" s="2">
        <v>0.80919967000000004</v>
      </c>
      <c r="P67">
        <v>205.038883</v>
      </c>
      <c r="Q67">
        <f t="shared" si="6"/>
        <v>204.59863303059635</v>
      </c>
      <c r="R67">
        <f t="shared" si="7"/>
        <v>0.19382003555991664</v>
      </c>
      <c r="S67" s="20">
        <f t="shared" si="8"/>
        <v>4.6102684485852028E-6</v>
      </c>
      <c r="U67" s="2">
        <v>0.80916054999999998</v>
      </c>
      <c r="V67">
        <v>223.75681700000001</v>
      </c>
      <c r="W67">
        <f t="shared" si="9"/>
        <v>223.33452158522647</v>
      </c>
      <c r="X67">
        <f t="shared" si="10"/>
        <v>0.17833341733875924</v>
      </c>
      <c r="Y67" s="20">
        <f t="shared" si="11"/>
        <v>3.5618873568829527E-6</v>
      </c>
      <c r="AA67" s="2">
        <v>0.81087123000000005</v>
      </c>
      <c r="AB67">
        <v>246.42275000000001</v>
      </c>
      <c r="AC67">
        <f t="shared" si="12"/>
        <v>245.27048477358932</v>
      </c>
      <c r="AD67">
        <f t="shared" si="13"/>
        <v>1.3277151519952808</v>
      </c>
      <c r="AE67" s="20">
        <f t="shared" si="14"/>
        <v>2.1864689372309416E-5</v>
      </c>
      <c r="AG67" s="2">
        <v>0.81081367999999998</v>
      </c>
      <c r="AH67">
        <v>273.95855399999999</v>
      </c>
      <c r="AI67">
        <f t="shared" si="15"/>
        <v>269.50674475252549</v>
      </c>
      <c r="AJ67">
        <f t="shared" si="16"/>
        <v>19.818605575899475</v>
      </c>
      <c r="AK67" s="20">
        <f t="shared" si="17"/>
        <v>2.640604530216021E-4</v>
      </c>
    </row>
    <row r="68" spans="3:37" x14ac:dyDescent="0.25">
      <c r="C68" s="2">
        <v>0.81586669999999994</v>
      </c>
      <c r="D68">
        <v>169.456774</v>
      </c>
      <c r="E68">
        <f t="shared" ref="E68:E117" si="18">IF(C68&lt;F$1,$AO$5+D$1^2*$AO$4/((-$AO$6*(C68/E$1-1)^$AO$7+1)),$AO$5+20*10^4*(C68-F$1)^4+D$1^2*$AO$4/((-$AO$6*(C68/E$1-1)^$AO$7+1)))</f>
        <v>164.19559260670252</v>
      </c>
      <c r="F68">
        <f t="shared" ref="F68:F117" si="19">(E68-D68)^2</f>
        <v>27.680029653179581</v>
      </c>
      <c r="G68" s="20">
        <f t="shared" ref="G68:G117" si="20">((E68-D68)/D68)^2</f>
        <v>9.6393707029434174E-4</v>
      </c>
      <c r="I68" s="2">
        <v>0.81626191999999997</v>
      </c>
      <c r="J68">
        <v>190.64972299999999</v>
      </c>
      <c r="K68">
        <f t="shared" ref="K68:K116" si="21">IF(I68&lt;L$1,$AO$5+J$1^2*$AO$4/((-$AO$6*(I68/K$1-1)^$AO$7+1)),$AO$5+20*10^4*(I68-L$1)^4+J$1^2*$AO$4/((-$AO$6*(I68/K$1-1)^$AO$7+1)))</f>
        <v>188.93598167298055</v>
      </c>
      <c r="L68">
        <f t="shared" ref="L68:L116" si="22">(K68-J68)^2</f>
        <v>2.9369093359343807</v>
      </c>
      <c r="M68" s="20">
        <f t="shared" ref="M68:M116" si="23">((K68-J68)/J68)^2</f>
        <v>8.0801269200486326E-5</v>
      </c>
      <c r="O68" s="2">
        <v>0.81403316000000003</v>
      </c>
      <c r="P68">
        <v>205.57998000000001</v>
      </c>
      <c r="Q68">
        <f t="shared" ref="Q68:Q121" si="24">IF(O68&lt;R$1,$AO$5+P$1^2*$AO$4/((-$AO$6*(O68/Q$1-1)^$AO$7+1)),$AO$5+20*10^4*(O68-R$1)^4+P$1^2*$AO$4/((-$AO$6*(O68/Q$1-1)^$AO$7+1)))</f>
        <v>205.04060590588028</v>
      </c>
      <c r="R68">
        <f t="shared" ref="R68:R121" si="25">(Q68-P68)^2</f>
        <v>0.29092441340747099</v>
      </c>
      <c r="S68" s="20">
        <f t="shared" ref="S68:S121" si="26">((Q68-P68)/P68)^2</f>
        <v>6.8836460043951223E-6</v>
      </c>
      <c r="U68" s="2">
        <v>0.81399407000000001</v>
      </c>
      <c r="V68">
        <v>224.287893</v>
      </c>
      <c r="W68">
        <f t="shared" ref="W68:W123" si="27">IF(U68&lt;X$1,$AO$5+V$1^2*$AO$4/((-$AO$6*(U68/W$1-1)^$AO$7+1)),$AO$5+20*10^4*(U68-X$1)^4+V$1^2*$AO$4/((-$AO$6*(U68/W$1-1)^$AO$7+1)))</f>
        <v>223.88057491613128</v>
      </c>
      <c r="X68">
        <f t="shared" ref="X68:X123" si="28">(W68-V68)^2</f>
        <v>0.16590802144648276</v>
      </c>
      <c r="Y68" s="20">
        <f t="shared" ref="Y68:Y123" si="29">((W68-V68)/V68)^2</f>
        <v>3.2980385058951112E-6</v>
      </c>
      <c r="AA68" s="2">
        <v>0.81570458000000001</v>
      </c>
      <c r="AB68">
        <v>247.03398899999999</v>
      </c>
      <c r="AC68">
        <f t="shared" ref="AC68:AC114" si="30">IF(AA68&lt;AD$1,$AO$5+AB$1^2*$AO$4/((-$AO$6*(AA68/AC$1-1)^$AO$7+1)),$AO$5+20*10^4*(AA68-AD$1)^4+AB$1^2*$AO$4/((-$AO$6*(AA68/AC$1-1)^$AO$7+1)))</f>
        <v>246.18353298542019</v>
      </c>
      <c r="AD68">
        <f t="shared" ref="AD68:AD114" si="31">(AC68-AB68)^2</f>
        <v>0.72327543273496586</v>
      </c>
      <c r="AE68" s="20">
        <f t="shared" ref="AE68:AE114" si="32">((AC68-AB68)/AB68)^2</f>
        <v>1.1851963118130045E-5</v>
      </c>
      <c r="AG68" s="2">
        <v>0.81564676000000003</v>
      </c>
      <c r="AH68">
        <v>274.70005600000002</v>
      </c>
      <c r="AI68">
        <f t="shared" ref="AI68:AI105" si="33">IF(AG68&lt;AJ$1,$AO$5+AH$1^2*$AO$4/((-$AO$6*(AG68/AI$1-1)^$AO$7+1)),$AO$5+20*10^4*(AG68-AJ$1)^4+AH$1^2*$AO$4/((-$AO$6*(AG68/AI$1-1)^$AO$7+1)))</f>
        <v>270.71179192791556</v>
      </c>
      <c r="AJ68">
        <f t="shared" ref="AJ68:AJ105" si="34">(AI68-AH68)^2</f>
        <v>15.906250308679734</v>
      </c>
      <c r="AK68" s="20">
        <f t="shared" ref="AK68:AK105" si="35">((AI68-AH68)/AH68)^2</f>
        <v>2.1079015176664841E-4</v>
      </c>
    </row>
    <row r="69" spans="3:37" x14ac:dyDescent="0.25">
      <c r="C69" s="2">
        <v>0.82070030000000005</v>
      </c>
      <c r="D69">
        <v>169.94776899999999</v>
      </c>
      <c r="E69">
        <f t="shared" si="18"/>
        <v>164.72351785002166</v>
      </c>
      <c r="F69">
        <f t="shared" si="19"/>
        <v>27.292800078049893</v>
      </c>
      <c r="G69" s="20">
        <f t="shared" si="20"/>
        <v>9.4496812298666222E-4</v>
      </c>
      <c r="I69" s="2">
        <v>0.82109544000000001</v>
      </c>
      <c r="J69">
        <v>191.18079900000001</v>
      </c>
      <c r="K69">
        <f t="shared" si="21"/>
        <v>189.45197101903796</v>
      </c>
      <c r="L69">
        <f t="shared" si="22"/>
        <v>2.9888461877573249</v>
      </c>
      <c r="M69" s="20">
        <f t="shared" si="23"/>
        <v>8.1773958456180068E-5</v>
      </c>
      <c r="O69" s="2">
        <v>0.81886650999999999</v>
      </c>
      <c r="P69">
        <v>206.19121899999999</v>
      </c>
      <c r="Q69">
        <f t="shared" si="24"/>
        <v>205.59398135534946</v>
      </c>
      <c r="R69">
        <f t="shared" si="25"/>
        <v>0.35669280418771709</v>
      </c>
      <c r="S69" s="20">
        <f t="shared" si="26"/>
        <v>8.3898465127390581E-6</v>
      </c>
      <c r="U69" s="2">
        <v>0.81882758</v>
      </c>
      <c r="V69">
        <v>224.81896900000001</v>
      </c>
      <c r="W69">
        <f t="shared" si="27"/>
        <v>224.55426102244803</v>
      </c>
      <c r="X69">
        <f t="shared" si="28"/>
        <v>7.0070313379658758E-2</v>
      </c>
      <c r="Y69" s="20">
        <f t="shared" si="29"/>
        <v>1.3863348990277529E-6</v>
      </c>
      <c r="AA69" s="2">
        <v>0.82053768999999999</v>
      </c>
      <c r="AB69">
        <v>247.75545099999999</v>
      </c>
      <c r="AC69">
        <f t="shared" si="30"/>
        <v>247.30262517145633</v>
      </c>
      <c r="AD69">
        <f t="shared" si="31"/>
        <v>0.20505123099625794</v>
      </c>
      <c r="AE69" s="20">
        <f t="shared" si="32"/>
        <v>3.3405343667126533E-6</v>
      </c>
      <c r="AG69" s="2">
        <v>0.82047974999999995</v>
      </c>
      <c r="AH69">
        <v>275.48164000000003</v>
      </c>
      <c r="AI69">
        <f t="shared" si="33"/>
        <v>272.17466315522188</v>
      </c>
      <c r="AJ69">
        <f t="shared" si="34"/>
        <v>10.936095851898838</v>
      </c>
      <c r="AK69" s="20">
        <f t="shared" si="35"/>
        <v>1.4410431605247032E-4</v>
      </c>
    </row>
    <row r="70" spans="3:37" x14ac:dyDescent="0.25">
      <c r="C70" s="2">
        <v>0.82553370999999998</v>
      </c>
      <c r="D70">
        <v>170.52894699999999</v>
      </c>
      <c r="E70">
        <f t="shared" si="18"/>
        <v>165.40637947779112</v>
      </c>
      <c r="F70">
        <f t="shared" si="19"/>
        <v>26.240698019589104</v>
      </c>
      <c r="G70" s="20">
        <f t="shared" si="20"/>
        <v>9.023586019242842E-4</v>
      </c>
      <c r="I70" s="2">
        <v>0.82592887000000004</v>
      </c>
      <c r="J70">
        <v>191.751957</v>
      </c>
      <c r="K70">
        <f t="shared" si="21"/>
        <v>190.10557248264354</v>
      </c>
      <c r="L70">
        <f t="shared" si="22"/>
        <v>2.710581978991085</v>
      </c>
      <c r="M70" s="20">
        <f t="shared" si="23"/>
        <v>7.3719594320556761E-5</v>
      </c>
      <c r="O70" s="2">
        <v>0.82369983999999996</v>
      </c>
      <c r="P70">
        <v>206.812478</v>
      </c>
      <c r="Q70">
        <f t="shared" si="24"/>
        <v>206.28504706933609</v>
      </c>
      <c r="R70">
        <f t="shared" si="25"/>
        <v>0.2781833866209994</v>
      </c>
      <c r="S70" s="20">
        <f t="shared" si="26"/>
        <v>6.5039577790197386E-6</v>
      </c>
      <c r="U70" s="2">
        <v>0.82366090999999997</v>
      </c>
      <c r="V70">
        <v>225.44022799999999</v>
      </c>
      <c r="W70">
        <f t="shared" si="27"/>
        <v>225.38410110382779</v>
      </c>
      <c r="X70">
        <f t="shared" si="28"/>
        <v>3.1502284739251575E-3</v>
      </c>
      <c r="Y70" s="20">
        <f t="shared" si="29"/>
        <v>6.1983946281026074E-8</v>
      </c>
      <c r="AA70" s="2">
        <v>0.82529722999999999</v>
      </c>
      <c r="AB70">
        <v>248.63321999999999</v>
      </c>
      <c r="AC70">
        <f t="shared" si="30"/>
        <v>248.64308579980531</v>
      </c>
      <c r="AD70">
        <f t="shared" si="31"/>
        <v>9.7334005798480999E-5</v>
      </c>
      <c r="AE70" s="20">
        <f t="shared" si="32"/>
        <v>1.5745131360335884E-9</v>
      </c>
      <c r="AG70" s="2">
        <v>0.82531242999999999</v>
      </c>
      <c r="AH70">
        <v>276.41352899999998</v>
      </c>
      <c r="AI70">
        <f t="shared" si="33"/>
        <v>273.93899382081179</v>
      </c>
      <c r="AJ70">
        <f t="shared" si="34"/>
        <v>6.1233243530399495</v>
      </c>
      <c r="AK70" s="20">
        <f t="shared" si="35"/>
        <v>8.0143567992158144E-5</v>
      </c>
    </row>
    <row r="71" spans="3:37" x14ac:dyDescent="0.25">
      <c r="C71" s="2">
        <v>0.83036701999999996</v>
      </c>
      <c r="D71">
        <v>171.16022599999999</v>
      </c>
      <c r="E71">
        <f t="shared" si="18"/>
        <v>166.27478701125693</v>
      </c>
      <c r="F71">
        <f t="shared" si="19"/>
        <v>23.867514112730827</v>
      </c>
      <c r="G71" s="20">
        <f t="shared" si="20"/>
        <v>8.1470707075742392E-4</v>
      </c>
      <c r="I71" s="2">
        <v>0.83076214999999998</v>
      </c>
      <c r="J71">
        <v>192.39325600000001</v>
      </c>
      <c r="K71">
        <f t="shared" si="21"/>
        <v>190.9263876041249</v>
      </c>
      <c r="L71">
        <f t="shared" si="22"/>
        <v>2.1517028908172193</v>
      </c>
      <c r="M71" s="20">
        <f t="shared" si="23"/>
        <v>5.8130306685782639E-5</v>
      </c>
      <c r="O71" s="2">
        <v>0.82853304000000005</v>
      </c>
      <c r="P71">
        <v>207.49385899999999</v>
      </c>
      <c r="Q71">
        <f t="shared" si="24"/>
        <v>207.14363336084966</v>
      </c>
      <c r="R71">
        <f t="shared" si="25"/>
        <v>0.1226579983182528</v>
      </c>
      <c r="S71" s="20">
        <f t="shared" si="26"/>
        <v>2.8489536086356648E-6</v>
      </c>
      <c r="U71" s="2">
        <v>0.82849402999999999</v>
      </c>
      <c r="V71">
        <v>226.16168999999999</v>
      </c>
      <c r="W71">
        <f t="shared" si="27"/>
        <v>226.40248551091162</v>
      </c>
      <c r="X71">
        <f t="shared" si="28"/>
        <v>5.798247807519024E-2</v>
      </c>
      <c r="Y71" s="20">
        <f t="shared" si="29"/>
        <v>1.1335970078144813E-6</v>
      </c>
      <c r="AA71" s="2">
        <v>0.83020278000000003</v>
      </c>
      <c r="AB71">
        <v>249.749492</v>
      </c>
      <c r="AC71">
        <f t="shared" si="30"/>
        <v>250.31521800004975</v>
      </c>
      <c r="AD71">
        <f t="shared" si="31"/>
        <v>0.32004590713228992</v>
      </c>
      <c r="AE71" s="20">
        <f t="shared" si="32"/>
        <v>5.1310122391428061E-6</v>
      </c>
      <c r="AG71" s="2">
        <v>0.83014476999999998</v>
      </c>
      <c r="AH71">
        <v>277.505742</v>
      </c>
      <c r="AI71">
        <f t="shared" si="33"/>
        <v>276.05312399096556</v>
      </c>
      <c r="AJ71">
        <f t="shared" si="34"/>
        <v>2.1100990801711754</v>
      </c>
      <c r="AK71" s="20">
        <f t="shared" si="35"/>
        <v>2.7400526048175952E-5</v>
      </c>
    </row>
    <row r="72" spans="3:37" x14ac:dyDescent="0.25">
      <c r="C72" s="2">
        <v>0.83520004999999997</v>
      </c>
      <c r="D72">
        <v>171.92177000000001</v>
      </c>
      <c r="E72">
        <f t="shared" si="18"/>
        <v>167.36231351464201</v>
      </c>
      <c r="F72">
        <f t="shared" si="19"/>
        <v>20.788643441873109</v>
      </c>
      <c r="G72" s="20">
        <f t="shared" si="20"/>
        <v>7.0333851963192936E-4</v>
      </c>
      <c r="I72" s="2">
        <v>0.83559528999999999</v>
      </c>
      <c r="J72">
        <v>193.10469800000001</v>
      </c>
      <c r="K72">
        <f t="shared" si="21"/>
        <v>191.94755712493719</v>
      </c>
      <c r="L72">
        <f t="shared" si="22"/>
        <v>1.3389750047411539</v>
      </c>
      <c r="M72" s="20">
        <f t="shared" si="23"/>
        <v>3.590763404521836E-5</v>
      </c>
      <c r="O72" s="2">
        <v>0.83336613999999998</v>
      </c>
      <c r="P72">
        <v>208.22534099999999</v>
      </c>
      <c r="Q72">
        <f t="shared" si="24"/>
        <v>208.20334870630813</v>
      </c>
      <c r="R72">
        <f t="shared" si="25"/>
        <v>4.8366098182868131E-4</v>
      </c>
      <c r="S72" s="20">
        <f t="shared" si="26"/>
        <v>1.1155110821833922E-8</v>
      </c>
      <c r="U72" s="2">
        <v>0.83332693000000002</v>
      </c>
      <c r="V72">
        <v>226.98335499999999</v>
      </c>
      <c r="W72">
        <f t="shared" si="27"/>
        <v>227.64590955568798</v>
      </c>
      <c r="X72">
        <f t="shared" si="28"/>
        <v>0.43897853926290975</v>
      </c>
      <c r="Y72" s="20">
        <f t="shared" si="29"/>
        <v>8.5203074660361329E-6</v>
      </c>
      <c r="AA72" s="2">
        <v>0.83503506000000005</v>
      </c>
      <c r="AB72">
        <v>250.86764400000001</v>
      </c>
      <c r="AC72">
        <f t="shared" si="30"/>
        <v>252.29806040774932</v>
      </c>
      <c r="AD72">
        <f t="shared" si="31"/>
        <v>2.0460910995584274</v>
      </c>
      <c r="AE72" s="20">
        <f t="shared" si="32"/>
        <v>3.2511399431267136E-5</v>
      </c>
      <c r="AG72" s="2">
        <v>0.83414116000000005</v>
      </c>
      <c r="AH72">
        <v>278.59873800000003</v>
      </c>
      <c r="AI72">
        <f t="shared" si="33"/>
        <v>278.1038058459302</v>
      </c>
      <c r="AJ72">
        <f t="shared" si="34"/>
        <v>0.24495783713220121</v>
      </c>
      <c r="AK72" s="20">
        <f t="shared" si="35"/>
        <v>3.1559713288431189E-6</v>
      </c>
    </row>
    <row r="73" spans="3:37" x14ac:dyDescent="0.25">
      <c r="C73" s="2">
        <v>0.84003278999999997</v>
      </c>
      <c r="D73">
        <v>172.82359700000001</v>
      </c>
      <c r="E73">
        <f t="shared" si="18"/>
        <v>168.70564496791465</v>
      </c>
      <c r="F73">
        <f t="shared" si="19"/>
        <v>16.95752893855591</v>
      </c>
      <c r="G73" s="20">
        <f t="shared" si="20"/>
        <v>5.6774914260150514E-4</v>
      </c>
      <c r="I73" s="2">
        <v>0.84042815999999998</v>
      </c>
      <c r="J73">
        <v>193.946404</v>
      </c>
      <c r="K73">
        <f t="shared" si="21"/>
        <v>193.20590916911073</v>
      </c>
      <c r="L73">
        <f t="shared" si="22"/>
        <v>0.54833259457373684</v>
      </c>
      <c r="M73" s="20">
        <f t="shared" si="23"/>
        <v>1.4577417730804576E-5</v>
      </c>
      <c r="O73" s="2">
        <v>0.83819893999999995</v>
      </c>
      <c r="P73">
        <v>209.09710799999999</v>
      </c>
      <c r="Q73">
        <f t="shared" si="24"/>
        <v>209.50173726543727</v>
      </c>
      <c r="R73">
        <f t="shared" si="25"/>
        <v>0.16372484244831212</v>
      </c>
      <c r="S73" s="20">
        <f t="shared" si="26"/>
        <v>3.7447129176192777E-6</v>
      </c>
      <c r="U73" s="2">
        <v>0.83815956999999996</v>
      </c>
      <c r="V73">
        <v>227.935284</v>
      </c>
      <c r="W73">
        <f t="shared" si="27"/>
        <v>229.1552693082829</v>
      </c>
      <c r="X73">
        <f t="shared" si="28"/>
        <v>1.4883641524261246</v>
      </c>
      <c r="Y73" s="20">
        <f t="shared" si="29"/>
        <v>2.8647457547078396E-5</v>
      </c>
      <c r="AA73" s="2">
        <v>0.83906130999999995</v>
      </c>
      <c r="AB73">
        <v>252.11528300000001</v>
      </c>
      <c r="AC73">
        <f t="shared" si="30"/>
        <v>254.24215820594713</v>
      </c>
      <c r="AD73">
        <f t="shared" si="31"/>
        <v>4.523598141672645</v>
      </c>
      <c r="AE73" s="20">
        <f t="shared" si="32"/>
        <v>7.1168149078165604E-5</v>
      </c>
      <c r="AG73" s="2">
        <v>0.83813733000000001</v>
      </c>
      <c r="AH73">
        <v>279.80274100000003</v>
      </c>
      <c r="AI73">
        <f t="shared" si="33"/>
        <v>280.46331393504289</v>
      </c>
      <c r="AJ73">
        <f t="shared" si="34"/>
        <v>0.43635660251114466</v>
      </c>
      <c r="AK73" s="20">
        <f t="shared" si="35"/>
        <v>5.573623420527384E-6</v>
      </c>
    </row>
    <row r="74" spans="3:37" x14ac:dyDescent="0.25">
      <c r="C74" s="2">
        <v>0.84486508999999999</v>
      </c>
      <c r="D74">
        <v>173.93585100000001</v>
      </c>
      <c r="E74">
        <f t="shared" si="18"/>
        <v>170.34461273436847</v>
      </c>
      <c r="F74">
        <f t="shared" si="19"/>
        <v>12.896992280536272</v>
      </c>
      <c r="G74" s="20">
        <f t="shared" si="20"/>
        <v>4.2629498852306659E-4</v>
      </c>
      <c r="I74" s="2">
        <v>0.84526062999999996</v>
      </c>
      <c r="J74">
        <v>194.97849500000001</v>
      </c>
      <c r="K74">
        <f t="shared" si="21"/>
        <v>194.74221332463094</v>
      </c>
      <c r="L74">
        <f t="shared" si="22"/>
        <v>5.5829030115214985E-2</v>
      </c>
      <c r="M74" s="20">
        <f t="shared" si="23"/>
        <v>1.4685429594329739E-6</v>
      </c>
      <c r="O74" s="2">
        <v>0.84303148999999999</v>
      </c>
      <c r="P74">
        <v>210.08911800000001</v>
      </c>
      <c r="Q74">
        <f t="shared" si="24"/>
        <v>211.08068324697103</v>
      </c>
      <c r="R74">
        <f t="shared" si="25"/>
        <v>0.9832016390007019</v>
      </c>
      <c r="S74" s="20">
        <f t="shared" si="26"/>
        <v>2.2275911213825016E-5</v>
      </c>
      <c r="U74" s="2">
        <v>0.84299186999999998</v>
      </c>
      <c r="V74">
        <v>229.047539</v>
      </c>
      <c r="W74">
        <f t="shared" si="27"/>
        <v>230.97623841897075</v>
      </c>
      <c r="X74">
        <f t="shared" si="28"/>
        <v>3.7198814487381138</v>
      </c>
      <c r="Y74" s="20">
        <f t="shared" si="29"/>
        <v>7.0905159707826512E-5</v>
      </c>
      <c r="AA74" s="2">
        <v>0.84344474999999997</v>
      </c>
      <c r="AB74">
        <v>253.56957800000001</v>
      </c>
      <c r="AC74">
        <f t="shared" si="30"/>
        <v>256.70162342694562</v>
      </c>
      <c r="AD74">
        <f t="shared" si="31"/>
        <v>9.8097085564509037</v>
      </c>
      <c r="AE74" s="20">
        <f t="shared" si="32"/>
        <v>1.5256742243611277E-4</v>
      </c>
      <c r="AG74" s="2">
        <v>0.84255040000000003</v>
      </c>
      <c r="AH74">
        <v>281.51777900000002</v>
      </c>
      <c r="AI74">
        <f t="shared" si="33"/>
        <v>283.47134446356699</v>
      </c>
      <c r="AJ74">
        <f t="shared" si="34"/>
        <v>3.8164180204416476</v>
      </c>
      <c r="AK74" s="20">
        <f t="shared" si="35"/>
        <v>4.8155321067055946E-5</v>
      </c>
    </row>
    <row r="75" spans="3:37" x14ac:dyDescent="0.25">
      <c r="C75" s="2">
        <v>0.84886139999999999</v>
      </c>
      <c r="D75">
        <v>175.068929</v>
      </c>
      <c r="E75">
        <f t="shared" si="18"/>
        <v>171.95416606247124</v>
      </c>
      <c r="F75">
        <f t="shared" si="19"/>
        <v>9.7017481570027417</v>
      </c>
      <c r="G75" s="20">
        <f t="shared" si="20"/>
        <v>3.1654236803050853E-4</v>
      </c>
      <c r="I75" s="2">
        <v>0.85009263999999995</v>
      </c>
      <c r="J75">
        <v>196.23103399999999</v>
      </c>
      <c r="K75">
        <f t="shared" si="21"/>
        <v>196.60151644558971</v>
      </c>
      <c r="L75">
        <f t="shared" si="22"/>
        <v>0.13725724249013638</v>
      </c>
      <c r="M75" s="20">
        <f t="shared" si="23"/>
        <v>3.5645103908682212E-6</v>
      </c>
      <c r="O75" s="2">
        <v>0.84786357999999995</v>
      </c>
      <c r="P75">
        <v>211.30157500000001</v>
      </c>
      <c r="Q75">
        <f t="shared" si="24"/>
        <v>212.98664803330342</v>
      </c>
      <c r="R75">
        <f t="shared" si="25"/>
        <v>2.8394711275663576</v>
      </c>
      <c r="S75" s="20">
        <f t="shared" si="26"/>
        <v>6.3596320392291899E-5</v>
      </c>
      <c r="U75" s="2">
        <v>0.84698810000000002</v>
      </c>
      <c r="V75">
        <v>230.220697</v>
      </c>
      <c r="W75">
        <f t="shared" si="27"/>
        <v>232.75379708000693</v>
      </c>
      <c r="X75">
        <f t="shared" si="28"/>
        <v>6.416596015331125</v>
      </c>
      <c r="Y75" s="20">
        <f t="shared" si="29"/>
        <v>1.2106426463946824E-4</v>
      </c>
      <c r="AA75" s="2">
        <v>0.84669839000000002</v>
      </c>
      <c r="AB75">
        <v>255.03144700000001</v>
      </c>
      <c r="AC75">
        <f t="shared" si="30"/>
        <v>258.78495985604536</v>
      </c>
      <c r="AD75">
        <f t="shared" si="31"/>
        <v>14.0888587604977</v>
      </c>
      <c r="AE75" s="20">
        <f t="shared" si="32"/>
        <v>2.1661490938663477E-4</v>
      </c>
      <c r="AG75" s="2">
        <v>0.84622127000000003</v>
      </c>
      <c r="AH75">
        <v>283.33333299999998</v>
      </c>
      <c r="AI75">
        <f t="shared" si="33"/>
        <v>286.33204284011356</v>
      </c>
      <c r="AJ75">
        <f t="shared" si="34"/>
        <v>8.9922607051939938</v>
      </c>
      <c r="AK75" s="20">
        <f t="shared" si="35"/>
        <v>1.1201432046667169E-4</v>
      </c>
    </row>
    <row r="76" spans="3:37" x14ac:dyDescent="0.25">
      <c r="C76" s="2">
        <v>0.85285721000000003</v>
      </c>
      <c r="D76">
        <v>176.443276</v>
      </c>
      <c r="E76">
        <f t="shared" si="18"/>
        <v>173.82156618290591</v>
      </c>
      <c r="F76">
        <f t="shared" si="19"/>
        <v>6.8733623650475044</v>
      </c>
      <c r="G76" s="20">
        <f t="shared" si="20"/>
        <v>2.207796371570273E-4</v>
      </c>
      <c r="I76" s="2">
        <v>0.85384740999999997</v>
      </c>
      <c r="J76">
        <v>197.481067</v>
      </c>
      <c r="K76">
        <f t="shared" si="21"/>
        <v>198.3010912172038</v>
      </c>
      <c r="L76">
        <f t="shared" si="22"/>
        <v>0.67243971680071934</v>
      </c>
      <c r="M76" s="20">
        <f t="shared" si="23"/>
        <v>1.7242587019015674E-5</v>
      </c>
      <c r="O76" s="2">
        <v>0.85144198000000004</v>
      </c>
      <c r="P76">
        <v>212.40537499999999</v>
      </c>
      <c r="Q76">
        <f t="shared" si="24"/>
        <v>214.63922121350365</v>
      </c>
      <c r="R76">
        <f t="shared" si="25"/>
        <v>4.9900689055846108</v>
      </c>
      <c r="S76" s="20">
        <f t="shared" si="26"/>
        <v>1.1060519800478953E-4</v>
      </c>
      <c r="U76" s="2">
        <v>0.85098406999999998</v>
      </c>
      <c r="V76">
        <v>231.514883</v>
      </c>
      <c r="W76">
        <f t="shared" si="27"/>
        <v>234.81113385310377</v>
      </c>
      <c r="X76">
        <f t="shared" si="28"/>
        <v>10.865269686587339</v>
      </c>
      <c r="Y76" s="20">
        <f t="shared" si="29"/>
        <v>2.0271350386659296E-4</v>
      </c>
      <c r="AA76" s="2">
        <v>0.85014292000000002</v>
      </c>
      <c r="AB76">
        <v>256.710036</v>
      </c>
      <c r="AC76">
        <f t="shared" si="30"/>
        <v>261.25540061253588</v>
      </c>
      <c r="AD76">
        <f t="shared" si="31"/>
        <v>20.660339460893425</v>
      </c>
      <c r="AE76" s="20">
        <f t="shared" si="32"/>
        <v>3.1351025964564507E-4</v>
      </c>
      <c r="AG76" s="2">
        <v>0.84964291999999997</v>
      </c>
      <c r="AH76">
        <v>285.65491300000002</v>
      </c>
      <c r="AI76">
        <f t="shared" si="33"/>
        <v>289.32296168043052</v>
      </c>
      <c r="AJ76">
        <f t="shared" si="34"/>
        <v>13.454581122007946</v>
      </c>
      <c r="AK76" s="20">
        <f t="shared" si="35"/>
        <v>1.6488714020377666E-4</v>
      </c>
    </row>
    <row r="77" spans="3:37" x14ac:dyDescent="0.25">
      <c r="C77" s="2">
        <v>0.85683120999999995</v>
      </c>
      <c r="D77">
        <v>177.94755799999999</v>
      </c>
      <c r="E77">
        <f t="shared" si="18"/>
        <v>175.96243895108844</v>
      </c>
      <c r="F77">
        <f t="shared" si="19"/>
        <v>3.9406976383514669</v>
      </c>
      <c r="G77" s="20">
        <f t="shared" si="20"/>
        <v>1.2444832299097263E-4</v>
      </c>
      <c r="I77" s="2">
        <v>0.85724814999999999</v>
      </c>
      <c r="J77">
        <v>198.924871</v>
      </c>
      <c r="K77">
        <f t="shared" si="21"/>
        <v>200.05600635866381</v>
      </c>
      <c r="L77">
        <f t="shared" si="22"/>
        <v>1.2794671996195106</v>
      </c>
      <c r="M77" s="20">
        <f t="shared" si="23"/>
        <v>3.2333371084187545E-5</v>
      </c>
      <c r="O77" s="2">
        <v>0.85563553000000003</v>
      </c>
      <c r="P77">
        <v>214.008185</v>
      </c>
      <c r="Q77">
        <f t="shared" si="24"/>
        <v>216.87133281056498</v>
      </c>
      <c r="R77">
        <f t="shared" si="25"/>
        <v>8.1976153851430489</v>
      </c>
      <c r="S77" s="20">
        <f t="shared" si="26"/>
        <v>1.7898917682433708E-4</v>
      </c>
      <c r="U77" s="2">
        <v>0.85475992000000001</v>
      </c>
      <c r="V77">
        <v>232.988212</v>
      </c>
      <c r="W77">
        <f t="shared" si="27"/>
        <v>237.04388360852326</v>
      </c>
      <c r="X77">
        <f t="shared" si="28"/>
        <v>16.448472196181608</v>
      </c>
      <c r="Y77" s="20">
        <f t="shared" si="29"/>
        <v>3.0301049298643102E-4</v>
      </c>
      <c r="AA77" s="2">
        <v>0.85389590999999998</v>
      </c>
      <c r="AB77">
        <v>258.812634</v>
      </c>
      <c r="AC77">
        <f t="shared" si="30"/>
        <v>264.28780492428939</v>
      </c>
      <c r="AD77">
        <f t="shared" si="31"/>
        <v>29.977496650183898</v>
      </c>
      <c r="AE77" s="20">
        <f t="shared" si="32"/>
        <v>4.4753233334129207E-4</v>
      </c>
      <c r="AG77" s="2">
        <v>0.85242843000000001</v>
      </c>
      <c r="AH77">
        <v>287.81209699999999</v>
      </c>
      <c r="AI77">
        <f t="shared" si="33"/>
        <v>292.00965342936468</v>
      </c>
      <c r="AJ77">
        <f t="shared" si="34"/>
        <v>17.61947997770077</v>
      </c>
      <c r="AK77" s="20">
        <f t="shared" si="35"/>
        <v>2.127036776538824E-4</v>
      </c>
    </row>
    <row r="78" spans="3:37" x14ac:dyDescent="0.25">
      <c r="C78" s="2">
        <v>0.86064790000000002</v>
      </c>
      <c r="D78">
        <v>180.18867900000001</v>
      </c>
      <c r="E78">
        <f t="shared" si="18"/>
        <v>178.31220693165847</v>
      </c>
      <c r="F78">
        <f t="shared" si="19"/>
        <v>3.5211474232659845</v>
      </c>
      <c r="G78" s="20">
        <f t="shared" si="20"/>
        <v>1.0844991243531988E-4</v>
      </c>
      <c r="I78" s="2">
        <v>0.86047501999999998</v>
      </c>
      <c r="J78">
        <v>200.59446800000001</v>
      </c>
      <c r="K78">
        <f t="shared" si="21"/>
        <v>201.92988265095471</v>
      </c>
      <c r="L78">
        <f t="shared" si="22"/>
        <v>1.7833322899844728</v>
      </c>
      <c r="M78" s="20">
        <f t="shared" si="23"/>
        <v>4.4319450743457824E-5</v>
      </c>
      <c r="O78" s="2">
        <v>0.85865133000000005</v>
      </c>
      <c r="P78">
        <v>215.590632</v>
      </c>
      <c r="Q78">
        <f t="shared" si="24"/>
        <v>218.69506158383865</v>
      </c>
      <c r="R78">
        <f t="shared" si="25"/>
        <v>9.637483041012624</v>
      </c>
      <c r="S78" s="20">
        <f t="shared" si="26"/>
        <v>2.0734991207542453E-4</v>
      </c>
      <c r="U78" s="2">
        <v>0.85829389</v>
      </c>
      <c r="V78">
        <v>234.73735099999999</v>
      </c>
      <c r="W78">
        <f t="shared" si="27"/>
        <v>239.41702613173061</v>
      </c>
      <c r="X78">
        <f t="shared" si="28"/>
        <v>21.899359338537984</v>
      </c>
      <c r="Y78" s="20">
        <f t="shared" si="29"/>
        <v>3.9743582433473162E-4</v>
      </c>
      <c r="AA78" s="2">
        <v>0.85698971000000002</v>
      </c>
      <c r="AB78">
        <v>260.87918999999999</v>
      </c>
      <c r="AC78">
        <f t="shared" si="30"/>
        <v>267.08036747949853</v>
      </c>
      <c r="AD78">
        <f t="shared" si="31"/>
        <v>38.454602132239863</v>
      </c>
      <c r="AE78" s="20">
        <f t="shared" si="32"/>
        <v>5.6502732053029334E-4</v>
      </c>
      <c r="AG78" s="2">
        <v>0.85453341000000005</v>
      </c>
      <c r="AH78">
        <v>289.84274399999998</v>
      </c>
      <c r="AI78">
        <f t="shared" si="33"/>
        <v>294.20100900253397</v>
      </c>
      <c r="AJ78">
        <f t="shared" si="34"/>
        <v>18.99447383231254</v>
      </c>
      <c r="AK78" s="20">
        <f t="shared" si="35"/>
        <v>2.2610095797459832E-4</v>
      </c>
    </row>
    <row r="79" spans="3:37" x14ac:dyDescent="0.25">
      <c r="C79" s="2">
        <v>0.86390138000000005</v>
      </c>
      <c r="D79">
        <v>182.475031</v>
      </c>
      <c r="E79">
        <f t="shared" si="18"/>
        <v>180.5634417431622</v>
      </c>
      <c r="F79">
        <f t="shared" si="19"/>
        <v>3.6541734868576929</v>
      </c>
      <c r="G79" s="20">
        <f t="shared" si="20"/>
        <v>1.0974437512787824E-4</v>
      </c>
      <c r="I79" s="2">
        <v>0.86385805000000004</v>
      </c>
      <c r="J79">
        <v>202.789199</v>
      </c>
      <c r="K79">
        <f t="shared" si="21"/>
        <v>204.13351078451913</v>
      </c>
      <c r="L79">
        <f t="shared" si="22"/>
        <v>1.807174173997022</v>
      </c>
      <c r="M79" s="20">
        <f t="shared" si="23"/>
        <v>4.3945091385503318E-5</v>
      </c>
      <c r="O79" s="2">
        <v>0.86182340000000002</v>
      </c>
      <c r="P79">
        <v>217.71488500000001</v>
      </c>
      <c r="Q79">
        <f t="shared" si="24"/>
        <v>220.83072072791896</v>
      </c>
      <c r="R79">
        <f t="shared" si="25"/>
        <v>9.7084322833762062</v>
      </c>
      <c r="S79" s="20">
        <f t="shared" si="26"/>
        <v>2.0482023536649174E-4</v>
      </c>
      <c r="U79" s="2">
        <v>0.86164733999999998</v>
      </c>
      <c r="V79">
        <v>236.831908</v>
      </c>
      <c r="W79">
        <f t="shared" si="27"/>
        <v>241.94934509573318</v>
      </c>
      <c r="X79">
        <f t="shared" si="28"/>
        <v>26.188162428786047</v>
      </c>
      <c r="Y79" s="20">
        <f t="shared" si="29"/>
        <v>4.6690077872068095E-4</v>
      </c>
      <c r="AA79" s="2">
        <v>0.85997310000000005</v>
      </c>
      <c r="AB79">
        <v>263.198779</v>
      </c>
      <c r="AC79">
        <f t="shared" si="30"/>
        <v>270.04652929668907</v>
      </c>
      <c r="AD79">
        <f t="shared" si="31"/>
        <v>46.891684125805263</v>
      </c>
      <c r="AE79" s="20">
        <f t="shared" si="32"/>
        <v>6.7690557406756258E-4</v>
      </c>
      <c r="AG79" s="2">
        <v>0.85650671</v>
      </c>
      <c r="AH79">
        <v>291.99463600000001</v>
      </c>
      <c r="AI79">
        <f t="shared" si="33"/>
        <v>296.38881635964185</v>
      </c>
      <c r="AJ79">
        <f t="shared" si="34"/>
        <v>19.308821033062063</v>
      </c>
      <c r="AK79" s="20">
        <f t="shared" si="35"/>
        <v>2.2646756489731417E-4</v>
      </c>
    </row>
    <row r="80" spans="3:37" x14ac:dyDescent="0.25">
      <c r="C80" s="2">
        <v>0.86655495000000005</v>
      </c>
      <c r="D80">
        <v>184.881575</v>
      </c>
      <c r="E80">
        <f t="shared" si="18"/>
        <v>182.58207132814894</v>
      </c>
      <c r="F80">
        <f t="shared" si="19"/>
        <v>5.2877171368564904</v>
      </c>
      <c r="G80" s="20">
        <f t="shared" si="20"/>
        <v>1.54696664711408E-4</v>
      </c>
      <c r="I80" s="2">
        <v>0.86688511999999995</v>
      </c>
      <c r="J80">
        <v>205.23803699999999</v>
      </c>
      <c r="K80">
        <f t="shared" si="21"/>
        <v>206.33148310278219</v>
      </c>
      <c r="L80">
        <f t="shared" si="22"/>
        <v>1.1956243796895714</v>
      </c>
      <c r="M80" s="20">
        <f t="shared" si="23"/>
        <v>2.8384356817541251E-5</v>
      </c>
      <c r="O80" s="2">
        <v>0.86432640999999999</v>
      </c>
      <c r="P80">
        <v>220.02096399999999</v>
      </c>
      <c r="Q80">
        <f t="shared" si="24"/>
        <v>222.68647718617535</v>
      </c>
      <c r="R80">
        <f t="shared" si="25"/>
        <v>7.1049605456747207</v>
      </c>
      <c r="S80" s="20">
        <f t="shared" si="26"/>
        <v>1.4676873270450354E-4</v>
      </c>
      <c r="U80" s="2">
        <v>0.86468473000000001</v>
      </c>
      <c r="V80">
        <v>239.22453400000001</v>
      </c>
      <c r="W80">
        <f t="shared" si="27"/>
        <v>244.5017233333912</v>
      </c>
      <c r="X80">
        <f t="shared" si="28"/>
        <v>27.848727260457771</v>
      </c>
      <c r="Y80" s="20">
        <f t="shared" si="29"/>
        <v>4.8662444045246303E-4</v>
      </c>
      <c r="AA80" s="2">
        <v>0.86251701000000003</v>
      </c>
      <c r="AB80">
        <v>265.50520399999999</v>
      </c>
      <c r="AC80">
        <f t="shared" si="30"/>
        <v>272.80433320071774</v>
      </c>
      <c r="AD80">
        <f t="shared" si="31"/>
        <v>53.277287088770443</v>
      </c>
      <c r="AE80" s="20">
        <f t="shared" si="32"/>
        <v>7.5578109880804212E-4</v>
      </c>
      <c r="AG80" s="2">
        <v>0.85825989000000003</v>
      </c>
      <c r="AH80">
        <v>294.323105</v>
      </c>
      <c r="AI80">
        <f t="shared" si="33"/>
        <v>298.44653632413224</v>
      </c>
      <c r="AJ80">
        <f t="shared" si="34"/>
        <v>17.002685884834968</v>
      </c>
      <c r="AK80" s="20">
        <f t="shared" si="35"/>
        <v>1.9627673207894133E-4</v>
      </c>
    </row>
    <row r="81" spans="3:37" x14ac:dyDescent="0.25">
      <c r="C81" s="2">
        <v>0.86982415999999996</v>
      </c>
      <c r="D81">
        <v>187.55812299999999</v>
      </c>
      <c r="E81">
        <f t="shared" si="18"/>
        <v>185.31093064351637</v>
      </c>
      <c r="F81">
        <f t="shared" si="19"/>
        <v>5.0498734870384192</v>
      </c>
      <c r="G81" s="20">
        <f t="shared" si="20"/>
        <v>1.4355183298514376E-4</v>
      </c>
      <c r="I81" s="2">
        <v>0.86986775000000005</v>
      </c>
      <c r="J81">
        <v>207.92473200000001</v>
      </c>
      <c r="K81">
        <f t="shared" si="21"/>
        <v>208.7243453028965</v>
      </c>
      <c r="L81">
        <f t="shared" si="22"/>
        <v>0.63938143416903248</v>
      </c>
      <c r="M81" s="20">
        <f t="shared" si="23"/>
        <v>1.4789303473600458E-5</v>
      </c>
      <c r="O81" s="2">
        <v>0.86691121999999998</v>
      </c>
      <c r="P81">
        <v>222.47484399999999</v>
      </c>
      <c r="Q81">
        <f t="shared" si="24"/>
        <v>224.77325418959444</v>
      </c>
      <c r="R81">
        <f t="shared" si="25"/>
        <v>5.2826893996315913</v>
      </c>
      <c r="S81" s="20">
        <f t="shared" si="26"/>
        <v>1.0673165774206816E-4</v>
      </c>
      <c r="U81" s="2">
        <v>0.86720666000000002</v>
      </c>
      <c r="V81">
        <v>241.82389900000001</v>
      </c>
      <c r="W81">
        <f t="shared" si="27"/>
        <v>246.8240926178006</v>
      </c>
      <c r="X81">
        <f t="shared" si="28"/>
        <v>25.001936215493757</v>
      </c>
      <c r="Y81" s="20">
        <f t="shared" si="29"/>
        <v>4.275384757558801E-4</v>
      </c>
      <c r="AA81" s="2">
        <v>0.86512685</v>
      </c>
      <c r="AB81">
        <v>268.22793999999999</v>
      </c>
      <c r="AC81">
        <f t="shared" si="30"/>
        <v>275.86847302280734</v>
      </c>
      <c r="AD81">
        <f t="shared" si="31"/>
        <v>58.377744872609568</v>
      </c>
      <c r="AE81" s="20">
        <f t="shared" si="32"/>
        <v>8.1140800095335893E-4</v>
      </c>
      <c r="AG81" s="2">
        <v>0.86001265000000005</v>
      </c>
      <c r="AH81">
        <v>296.85430600000001</v>
      </c>
      <c r="AI81">
        <f t="shared" si="33"/>
        <v>300.61610998032097</v>
      </c>
      <c r="AJ81">
        <f t="shared" si="34"/>
        <v>14.151169186358638</v>
      </c>
      <c r="AK81" s="20">
        <f t="shared" si="35"/>
        <v>1.6058523714301538E-4</v>
      </c>
    </row>
    <row r="82" spans="3:37" x14ac:dyDescent="0.25">
      <c r="C82" s="2">
        <v>0.87289527</v>
      </c>
      <c r="D82">
        <v>190.17199099999999</v>
      </c>
      <c r="E82">
        <f t="shared" si="18"/>
        <v>188.13481547441373</v>
      </c>
      <c r="F82">
        <f t="shared" si="19"/>
        <v>4.1500841220476703</v>
      </c>
      <c r="G82" s="20">
        <f t="shared" si="20"/>
        <v>1.1475293264071496E-4</v>
      </c>
      <c r="I82" s="2">
        <v>0.87249929000000004</v>
      </c>
      <c r="J82">
        <v>210.57009300000001</v>
      </c>
      <c r="K82">
        <f t="shared" si="21"/>
        <v>211.03762651309816</v>
      </c>
      <c r="L82">
        <f t="shared" si="22"/>
        <v>0.21858758586989482</v>
      </c>
      <c r="M82" s="20">
        <f t="shared" si="23"/>
        <v>4.9298319572558984E-6</v>
      </c>
      <c r="O82" s="2">
        <v>0.86900496000000005</v>
      </c>
      <c r="P82">
        <v>225.10016400000001</v>
      </c>
      <c r="Q82">
        <f t="shared" si="24"/>
        <v>226.59912378629613</v>
      </c>
      <c r="R82">
        <f t="shared" si="25"/>
        <v>2.2468804409329279</v>
      </c>
      <c r="S82" s="20">
        <f t="shared" si="26"/>
        <v>4.4343333797235091E-5</v>
      </c>
      <c r="U82" s="2">
        <v>0.86946182000000005</v>
      </c>
      <c r="V82">
        <v>244.64057600000001</v>
      </c>
      <c r="W82">
        <f t="shared" si="27"/>
        <v>249.06875839297697</v>
      </c>
      <c r="X82">
        <f t="shared" si="28"/>
        <v>19.608799305471194</v>
      </c>
      <c r="Y82" s="20">
        <f t="shared" si="29"/>
        <v>3.2763781453338771E-4</v>
      </c>
      <c r="AA82" s="2">
        <v>0.86751694000000001</v>
      </c>
      <c r="AB82">
        <v>270.94792100000001</v>
      </c>
      <c r="AC82">
        <f t="shared" si="30"/>
        <v>278.8976330841586</v>
      </c>
      <c r="AD82">
        <f t="shared" si="31"/>
        <v>63.19792222101713</v>
      </c>
      <c r="AE82" s="20">
        <f t="shared" si="32"/>
        <v>8.6085727519793933E-4</v>
      </c>
      <c r="AG82" s="2">
        <v>0.86157766000000002</v>
      </c>
      <c r="AH82">
        <v>299.088864</v>
      </c>
      <c r="AI82">
        <f t="shared" si="33"/>
        <v>302.65243967063725</v>
      </c>
      <c r="AJ82">
        <f t="shared" si="34"/>
        <v>12.699071560357719</v>
      </c>
      <c r="AK82" s="20">
        <f t="shared" si="35"/>
        <v>1.4196179566327498E-4</v>
      </c>
    </row>
    <row r="83" spans="3:37" x14ac:dyDescent="0.25">
      <c r="C83" s="2">
        <v>0.87596662000000003</v>
      </c>
      <c r="D83">
        <v>192.67563699999999</v>
      </c>
      <c r="E83">
        <f t="shared" si="18"/>
        <v>191.22955169719518</v>
      </c>
      <c r="F83">
        <f t="shared" si="19"/>
        <v>2.0911627029881013</v>
      </c>
      <c r="G83" s="20">
        <f t="shared" si="20"/>
        <v>5.632928225213827E-5</v>
      </c>
      <c r="I83" s="2">
        <v>0.87513083000000003</v>
      </c>
      <c r="J83">
        <v>213.21545399999999</v>
      </c>
      <c r="K83">
        <f t="shared" si="21"/>
        <v>213.55466154631517</v>
      </c>
      <c r="L83">
        <f t="shared" si="22"/>
        <v>0.11506175947716485</v>
      </c>
      <c r="M83" s="20">
        <f t="shared" si="23"/>
        <v>2.5310087809999047E-6</v>
      </c>
      <c r="O83" s="2">
        <v>0.87084015000000004</v>
      </c>
      <c r="P83">
        <v>227.171706</v>
      </c>
      <c r="Q83">
        <f t="shared" si="24"/>
        <v>228.30542725728975</v>
      </c>
      <c r="R83">
        <f t="shared" si="25"/>
        <v>1.2853238892306513</v>
      </c>
      <c r="S83" s="20">
        <f t="shared" si="26"/>
        <v>2.490600669586783E-5</v>
      </c>
      <c r="U83" s="2">
        <v>0.87086397999999998</v>
      </c>
      <c r="V83">
        <v>246.68661900000001</v>
      </c>
      <c r="W83">
        <f t="shared" si="27"/>
        <v>250.54912296444081</v>
      </c>
      <c r="X83">
        <f t="shared" si="28"/>
        <v>14.918936875320934</v>
      </c>
      <c r="Y83" s="20">
        <f t="shared" si="29"/>
        <v>2.4515835066343079E-4</v>
      </c>
      <c r="AA83" s="2">
        <v>0.86926968999999998</v>
      </c>
      <c r="AB83">
        <v>273.48305900000003</v>
      </c>
      <c r="AC83">
        <f t="shared" si="30"/>
        <v>281.26290597419842</v>
      </c>
      <c r="AD83">
        <f t="shared" si="31"/>
        <v>60.526018941943882</v>
      </c>
      <c r="AE83" s="20">
        <f t="shared" si="32"/>
        <v>8.0924728578839309E-4</v>
      </c>
      <c r="AG83" s="2">
        <v>0.86294583000000002</v>
      </c>
      <c r="AH83">
        <v>301.53897799999999</v>
      </c>
      <c r="AI83">
        <f t="shared" si="33"/>
        <v>304.51243700495542</v>
      </c>
      <c r="AJ83">
        <f t="shared" si="34"/>
        <v>8.8414584541505352</v>
      </c>
      <c r="AK83" s="20">
        <f t="shared" si="35"/>
        <v>9.7238218473100457E-5</v>
      </c>
    </row>
    <row r="84" spans="3:37" x14ac:dyDescent="0.25">
      <c r="C84" s="2">
        <v>0.87868568000000002</v>
      </c>
      <c r="D84">
        <v>195.084585</v>
      </c>
      <c r="E84">
        <f t="shared" si="18"/>
        <v>194.21047152622748</v>
      </c>
      <c r="F84">
        <f t="shared" si="19"/>
        <v>0.76407436503067017</v>
      </c>
      <c r="G84" s="20">
        <f t="shared" si="20"/>
        <v>2.0076579412943269E-5</v>
      </c>
      <c r="I84" s="2">
        <v>0.87760273</v>
      </c>
      <c r="J84">
        <v>215.77063200000001</v>
      </c>
      <c r="K84">
        <f t="shared" si="21"/>
        <v>216.11775161823155</v>
      </c>
      <c r="L84">
        <f t="shared" si="22"/>
        <v>0.12049202936121371</v>
      </c>
      <c r="M84" s="20">
        <f t="shared" si="23"/>
        <v>2.5880558949926389E-6</v>
      </c>
      <c r="O84" s="2">
        <v>0.87303222000000003</v>
      </c>
      <c r="P84">
        <v>229.79502199999999</v>
      </c>
      <c r="Q84">
        <f t="shared" si="24"/>
        <v>230.48072150955056</v>
      </c>
      <c r="R84">
        <f t="shared" si="25"/>
        <v>0.47018381739789744</v>
      </c>
      <c r="S84" s="20">
        <f t="shared" si="26"/>
        <v>8.9040265194428745E-6</v>
      </c>
      <c r="U84" s="2">
        <v>0.87247207000000004</v>
      </c>
      <c r="V84">
        <v>249.383657</v>
      </c>
      <c r="W84">
        <f t="shared" si="27"/>
        <v>252.3309660864646</v>
      </c>
      <c r="X84">
        <f t="shared" si="28"/>
        <v>8.6866308511567922</v>
      </c>
      <c r="Y84" s="20">
        <f t="shared" si="29"/>
        <v>1.3967394111916975E-4</v>
      </c>
      <c r="AA84" s="2">
        <v>0.87083418999999995</v>
      </c>
      <c r="AB84">
        <v>275.964046</v>
      </c>
      <c r="AC84">
        <f t="shared" si="30"/>
        <v>283.48233848151392</v>
      </c>
      <c r="AD84">
        <f t="shared" si="31"/>
        <v>56.524721837588807</v>
      </c>
      <c r="AE84" s="20">
        <f t="shared" si="32"/>
        <v>7.4222132238186821E-4</v>
      </c>
      <c r="AG84" s="2">
        <v>0.86460106000000003</v>
      </c>
      <c r="AH84">
        <v>303.92343099999999</v>
      </c>
      <c r="AI84">
        <f t="shared" si="33"/>
        <v>306.86621063085897</v>
      </c>
      <c r="AJ84">
        <f t="shared" si="34"/>
        <v>8.6599519557985101</v>
      </c>
      <c r="AK84" s="20">
        <f t="shared" si="35"/>
        <v>9.3753419303171931E-5</v>
      </c>
    </row>
    <row r="85" spans="3:37" x14ac:dyDescent="0.25">
      <c r="C85" s="2">
        <v>0.88103003000000002</v>
      </c>
      <c r="D85">
        <v>197.286384</v>
      </c>
      <c r="E85">
        <f t="shared" si="18"/>
        <v>196.97363263049718</v>
      </c>
      <c r="F85">
        <f t="shared" si="19"/>
        <v>9.7813419125889381E-2</v>
      </c>
      <c r="G85" s="20">
        <f t="shared" si="20"/>
        <v>2.5130678517794034E-6</v>
      </c>
      <c r="I85" s="2">
        <v>0.88011455000000005</v>
      </c>
      <c r="J85">
        <v>218.34585100000001</v>
      </c>
      <c r="K85">
        <f t="shared" si="21"/>
        <v>218.93331567422001</v>
      </c>
      <c r="L85">
        <f t="shared" si="22"/>
        <v>0.34511474345641235</v>
      </c>
      <c r="M85" s="20">
        <f t="shared" si="23"/>
        <v>7.2389174674682341E-6</v>
      </c>
      <c r="O85" s="2">
        <v>0.87547001000000002</v>
      </c>
      <c r="P85">
        <v>233.06074100000001</v>
      </c>
      <c r="Q85">
        <f t="shared" si="24"/>
        <v>233.08604017932339</v>
      </c>
      <c r="R85">
        <f t="shared" si="25"/>
        <v>6.400484744367007E-4</v>
      </c>
      <c r="S85" s="20">
        <f t="shared" si="26"/>
        <v>1.1783508540345599E-8</v>
      </c>
      <c r="U85" s="2">
        <v>0.87406086000000005</v>
      </c>
      <c r="V85">
        <v>252.00437400000001</v>
      </c>
      <c r="W85">
        <f t="shared" si="27"/>
        <v>254.18357904026044</v>
      </c>
      <c r="X85">
        <f t="shared" si="28"/>
        <v>4.7489346074964516</v>
      </c>
      <c r="Y85" s="20">
        <f t="shared" si="29"/>
        <v>7.4779065191416118E-5</v>
      </c>
      <c r="AA85" s="2">
        <v>0.87271900999999996</v>
      </c>
      <c r="AB85">
        <v>279.14578499999999</v>
      </c>
      <c r="AC85">
        <f t="shared" si="30"/>
        <v>286.29823351894373</v>
      </c>
      <c r="AD85">
        <f t="shared" si="31"/>
        <v>51.157519816140542</v>
      </c>
      <c r="AE85" s="20">
        <f t="shared" si="32"/>
        <v>6.5651904949361672E-4</v>
      </c>
      <c r="AG85" s="2">
        <v>0.86590462999999995</v>
      </c>
      <c r="AH85">
        <v>306.36798299999998</v>
      </c>
      <c r="AI85">
        <f t="shared" si="33"/>
        <v>308.8027584902718</v>
      </c>
      <c r="AJ85">
        <f t="shared" si="34"/>
        <v>5.9281316880283716</v>
      </c>
      <c r="AK85" s="20">
        <f t="shared" si="35"/>
        <v>6.315839539896862E-5</v>
      </c>
    </row>
    <row r="86" spans="3:37" x14ac:dyDescent="0.25">
      <c r="C86" s="2">
        <v>0.88383177000000002</v>
      </c>
      <c r="D86">
        <v>200.27696800000001</v>
      </c>
      <c r="E86">
        <f t="shared" si="18"/>
        <v>200.52436229613002</v>
      </c>
      <c r="F86">
        <f t="shared" si="19"/>
        <v>6.1203937757663612E-2</v>
      </c>
      <c r="G86" s="20">
        <f t="shared" si="20"/>
        <v>1.5258693478417563E-6</v>
      </c>
      <c r="I86" s="2">
        <v>0.88236680000000001</v>
      </c>
      <c r="J86">
        <v>220.853714</v>
      </c>
      <c r="K86">
        <f t="shared" si="21"/>
        <v>221.65103835754167</v>
      </c>
      <c r="L86">
        <f t="shared" si="22"/>
        <v>0.63572613112923504</v>
      </c>
      <c r="M86" s="20">
        <f t="shared" si="23"/>
        <v>1.303348778364084E-5</v>
      </c>
      <c r="O86" s="2">
        <v>0.87714685999999997</v>
      </c>
      <c r="P86">
        <v>235.48421099999999</v>
      </c>
      <c r="Q86">
        <f t="shared" si="24"/>
        <v>234.9988091295684</v>
      </c>
      <c r="R86">
        <f t="shared" si="25"/>
        <v>0.23561497581848381</v>
      </c>
      <c r="S86" s="20">
        <f t="shared" si="26"/>
        <v>4.2489273382833918E-6</v>
      </c>
      <c r="U86" s="2">
        <v>0.87568166000000003</v>
      </c>
      <c r="V86">
        <v>254.797222</v>
      </c>
      <c r="W86">
        <f t="shared" si="27"/>
        <v>256.17236799210696</v>
      </c>
      <c r="X86">
        <f t="shared" si="28"/>
        <v>1.8910264996078108</v>
      </c>
      <c r="Y86" s="20">
        <f t="shared" si="29"/>
        <v>2.9127837124590161E-5</v>
      </c>
      <c r="AA86" s="2">
        <v>0.87414133999999999</v>
      </c>
      <c r="AB86">
        <v>282.05590100000001</v>
      </c>
      <c r="AC86">
        <f t="shared" si="30"/>
        <v>288.53060919371654</v>
      </c>
      <c r="AD86">
        <f t="shared" si="31"/>
        <v>41.92184619378007</v>
      </c>
      <c r="AE86" s="20">
        <f t="shared" si="32"/>
        <v>5.2695074138255093E-4</v>
      </c>
      <c r="AG86" s="2">
        <v>0.86762501999999997</v>
      </c>
      <c r="AH86">
        <v>309.36172900000003</v>
      </c>
      <c r="AI86">
        <f t="shared" si="33"/>
        <v>311.47492290332889</v>
      </c>
      <c r="AJ86">
        <f t="shared" si="34"/>
        <v>4.4655884730662763</v>
      </c>
      <c r="AK86" s="20">
        <f t="shared" si="35"/>
        <v>4.666008498715237E-5</v>
      </c>
    </row>
    <row r="87" spans="3:37" x14ac:dyDescent="0.25">
      <c r="C87" s="2">
        <v>0.88595743000000005</v>
      </c>
      <c r="D87">
        <v>202.712873</v>
      </c>
      <c r="E87">
        <f t="shared" si="18"/>
        <v>203.40875363260403</v>
      </c>
      <c r="F87">
        <f t="shared" si="19"/>
        <v>0.48424985483338545</v>
      </c>
      <c r="G87" s="20">
        <f t="shared" si="20"/>
        <v>1.1784382799515193E-5</v>
      </c>
      <c r="I87" s="2">
        <v>0.88480539000000002</v>
      </c>
      <c r="J87">
        <v>223.73566299999999</v>
      </c>
      <c r="K87">
        <f t="shared" si="21"/>
        <v>224.81351271917288</v>
      </c>
      <c r="L87">
        <f t="shared" si="22"/>
        <v>1.1617600171210754</v>
      </c>
      <c r="M87" s="20">
        <f t="shared" si="23"/>
        <v>2.3208442448107603E-5</v>
      </c>
      <c r="O87" s="2">
        <v>0.87894855999999999</v>
      </c>
      <c r="P87">
        <v>237.962793</v>
      </c>
      <c r="Q87">
        <f t="shared" si="24"/>
        <v>237.16986635250629</v>
      </c>
      <c r="R87">
        <f t="shared" si="25"/>
        <v>0.62873266830562236</v>
      </c>
      <c r="S87" s="20">
        <f t="shared" si="26"/>
        <v>1.1103193566834324E-5</v>
      </c>
      <c r="U87" s="2">
        <v>0.87743325000000005</v>
      </c>
      <c r="V87">
        <v>257.88347599999997</v>
      </c>
      <c r="W87">
        <f t="shared" si="27"/>
        <v>258.43941251813851</v>
      </c>
      <c r="X87">
        <f t="shared" si="28"/>
        <v>0.30906541220000033</v>
      </c>
      <c r="Y87" s="20">
        <f t="shared" si="29"/>
        <v>4.6473285283182062E-6</v>
      </c>
      <c r="AA87" s="2">
        <v>0.87523488000000005</v>
      </c>
      <c r="AB87">
        <v>284.56050800000003</v>
      </c>
      <c r="AC87">
        <f t="shared" si="30"/>
        <v>290.31236751347905</v>
      </c>
      <c r="AD87">
        <f t="shared" si="31"/>
        <v>33.083887862799095</v>
      </c>
      <c r="AE87" s="20">
        <f t="shared" si="32"/>
        <v>4.0857076254277906E-4</v>
      </c>
      <c r="AG87" s="2">
        <v>0.86896936999999996</v>
      </c>
      <c r="AH87">
        <v>312.030709</v>
      </c>
      <c r="AI87">
        <f t="shared" si="33"/>
        <v>313.65880345204391</v>
      </c>
      <c r="AJ87">
        <f t="shared" si="34"/>
        <v>2.6506915447761616</v>
      </c>
      <c r="AK87" s="20">
        <f t="shared" si="35"/>
        <v>2.7224788650316346E-5</v>
      </c>
    </row>
    <row r="88" spans="3:37" x14ac:dyDescent="0.25">
      <c r="C88" s="2">
        <v>0.88828353999999998</v>
      </c>
      <c r="D88">
        <v>205.46163300000001</v>
      </c>
      <c r="E88">
        <f t="shared" si="18"/>
        <v>206.76392923070082</v>
      </c>
      <c r="F88">
        <f t="shared" si="19"/>
        <v>1.6959754724975598</v>
      </c>
      <c r="G88" s="20">
        <f t="shared" si="20"/>
        <v>4.0175204494638421E-5</v>
      </c>
      <c r="I88" s="2">
        <v>0.88689925999999997</v>
      </c>
      <c r="J88">
        <v>226.615161</v>
      </c>
      <c r="K88">
        <f t="shared" si="21"/>
        <v>227.72327638197987</v>
      </c>
      <c r="L88">
        <f t="shared" si="22"/>
        <v>1.2279196997803965</v>
      </c>
      <c r="M88" s="20">
        <f t="shared" si="23"/>
        <v>2.3910686404382036E-5</v>
      </c>
      <c r="O88" s="2">
        <v>0.88070106999999997</v>
      </c>
      <c r="P88">
        <v>240.60815400000001</v>
      </c>
      <c r="Q88">
        <f t="shared" si="24"/>
        <v>239.40267315637124</v>
      </c>
      <c r="R88">
        <f t="shared" si="25"/>
        <v>1.4531840643559484</v>
      </c>
      <c r="S88" s="20">
        <f t="shared" si="26"/>
        <v>2.5101515602614216E-5</v>
      </c>
      <c r="U88" s="2">
        <v>0.87918487999999995</v>
      </c>
      <c r="V88">
        <v>260.95595300000002</v>
      </c>
      <c r="W88">
        <f t="shared" si="27"/>
        <v>260.83514561459998</v>
      </c>
      <c r="X88">
        <f t="shared" si="28"/>
        <v>1.4594424367194225E-2</v>
      </c>
      <c r="Y88" s="20">
        <f t="shared" si="29"/>
        <v>2.1431499238329736E-7</v>
      </c>
      <c r="AA88" s="2">
        <v>0.87660172999999997</v>
      </c>
      <c r="AB88">
        <v>287.73240500000003</v>
      </c>
      <c r="AC88">
        <f t="shared" si="30"/>
        <v>292.62235346272115</v>
      </c>
      <c r="AD88">
        <f t="shared" si="31"/>
        <v>23.911595968068667</v>
      </c>
      <c r="AE88" s="20">
        <f t="shared" si="32"/>
        <v>2.8882249301242173E-4</v>
      </c>
      <c r="AG88" s="2">
        <v>0.87028269000000003</v>
      </c>
      <c r="AH88">
        <v>314.52910600000001</v>
      </c>
      <c r="AI88">
        <f t="shared" si="33"/>
        <v>315.87663388644455</v>
      </c>
      <c r="AJ88">
        <f t="shared" si="34"/>
        <v>1.8158314047456852</v>
      </c>
      <c r="AK88" s="20">
        <f t="shared" si="35"/>
        <v>1.8354976883215254E-5</v>
      </c>
    </row>
    <row r="89" spans="3:37" x14ac:dyDescent="0.25">
      <c r="C89" s="2">
        <v>0.89050220000000002</v>
      </c>
      <c r="D89">
        <v>208.42371199999999</v>
      </c>
      <c r="E89">
        <f t="shared" si="18"/>
        <v>210.16768978116343</v>
      </c>
      <c r="F89">
        <f t="shared" si="19"/>
        <v>3.0414585011917454</v>
      </c>
      <c r="G89" s="20">
        <f t="shared" si="20"/>
        <v>7.0014443695041602E-5</v>
      </c>
      <c r="I89" s="2">
        <v>0.8887005</v>
      </c>
      <c r="J89">
        <v>229.31104099999999</v>
      </c>
      <c r="K89">
        <f t="shared" si="21"/>
        <v>230.37895773021796</v>
      </c>
      <c r="L89">
        <f t="shared" si="22"/>
        <v>1.1404461426794481</v>
      </c>
      <c r="M89" s="20">
        <f t="shared" si="23"/>
        <v>2.1688266886489626E-5</v>
      </c>
      <c r="O89" s="2">
        <v>0.88203644000000003</v>
      </c>
      <c r="P89">
        <v>242.861784</v>
      </c>
      <c r="Q89">
        <f t="shared" si="24"/>
        <v>241.18798206609961</v>
      </c>
      <c r="R89">
        <f t="shared" si="25"/>
        <v>2.8016129139286945</v>
      </c>
      <c r="S89" s="20">
        <f t="shared" si="26"/>
        <v>4.749957991929876E-5</v>
      </c>
      <c r="U89" s="2">
        <v>0.88093675999999999</v>
      </c>
      <c r="V89">
        <v>263.904428</v>
      </c>
      <c r="W89">
        <f t="shared" si="27"/>
        <v>263.36676968674749</v>
      </c>
      <c r="X89">
        <f t="shared" si="28"/>
        <v>0.28907646180953095</v>
      </c>
      <c r="Y89" s="20">
        <f t="shared" si="29"/>
        <v>4.1506811816657969E-6</v>
      </c>
      <c r="AA89" s="2">
        <v>0.87778307</v>
      </c>
      <c r="AB89">
        <v>290.49717399999997</v>
      </c>
      <c r="AC89">
        <f t="shared" si="30"/>
        <v>294.69562210106346</v>
      </c>
      <c r="AD89">
        <f t="shared" si="31"/>
        <v>17.626966457323633</v>
      </c>
      <c r="AE89" s="20">
        <f t="shared" si="32"/>
        <v>2.0887850687169643E-4</v>
      </c>
      <c r="AG89" s="2">
        <v>0.87154399000000005</v>
      </c>
      <c r="AH89">
        <v>317.16834299999999</v>
      </c>
      <c r="AI89">
        <f t="shared" si="33"/>
        <v>318.08789671725231</v>
      </c>
      <c r="AJ89">
        <f t="shared" si="34"/>
        <v>0.84557903891254715</v>
      </c>
      <c r="AK89" s="20">
        <f t="shared" si="35"/>
        <v>8.4057126999551061E-6</v>
      </c>
    </row>
    <row r="90" spans="3:37" x14ac:dyDescent="0.25">
      <c r="C90" s="2">
        <v>0.89225542000000002</v>
      </c>
      <c r="D90">
        <v>210.73542800000001</v>
      </c>
      <c r="E90">
        <f t="shared" si="18"/>
        <v>213.00493071834904</v>
      </c>
      <c r="F90">
        <f t="shared" si="19"/>
        <v>5.1506425885936418</v>
      </c>
      <c r="G90" s="20">
        <f t="shared" si="20"/>
        <v>1.1598085535324697E-4</v>
      </c>
      <c r="I90" s="2">
        <v>0.89045319999999994</v>
      </c>
      <c r="J90">
        <v>231.87075999999999</v>
      </c>
      <c r="K90">
        <f t="shared" si="21"/>
        <v>233.1061756566256</v>
      </c>
      <c r="L90">
        <f t="shared" si="22"/>
        <v>1.5262518446356752</v>
      </c>
      <c r="M90" s="20">
        <f t="shared" si="23"/>
        <v>2.8387963021520941E-5</v>
      </c>
      <c r="O90" s="2">
        <v>0.88378867000000005</v>
      </c>
      <c r="P90">
        <v>245.644924</v>
      </c>
      <c r="Q90">
        <f t="shared" si="24"/>
        <v>243.64608745310764</v>
      </c>
      <c r="R90">
        <f t="shared" si="25"/>
        <v>3.9953475411925865</v>
      </c>
      <c r="S90" s="20">
        <f t="shared" si="26"/>
        <v>6.6212345781856052E-5</v>
      </c>
      <c r="U90" s="2">
        <v>0.88265689000000003</v>
      </c>
      <c r="V90">
        <v>267.02515</v>
      </c>
      <c r="W90">
        <f t="shared" si="27"/>
        <v>265.99153110994274</v>
      </c>
      <c r="X90">
        <f t="shared" si="28"/>
        <v>1.068368009883192</v>
      </c>
      <c r="Y90" s="20">
        <f t="shared" si="29"/>
        <v>1.4983612745138683E-5</v>
      </c>
      <c r="AA90" s="2">
        <v>0.87870229</v>
      </c>
      <c r="AB90">
        <v>293.25131499999998</v>
      </c>
      <c r="AC90">
        <f t="shared" si="30"/>
        <v>296.35977014438788</v>
      </c>
      <c r="AD90">
        <f t="shared" si="31"/>
        <v>9.6624933846716221</v>
      </c>
      <c r="AE90" s="20">
        <f t="shared" si="32"/>
        <v>1.123593642125264E-4</v>
      </c>
      <c r="AG90" s="2">
        <v>0.87276593000000002</v>
      </c>
      <c r="AH90">
        <v>319.578035</v>
      </c>
      <c r="AI90">
        <f t="shared" si="33"/>
        <v>320.30874514732841</v>
      </c>
      <c r="AJ90">
        <f t="shared" si="34"/>
        <v>0.53393731940870548</v>
      </c>
      <c r="AK90" s="20">
        <f t="shared" si="35"/>
        <v>5.2280102777983367E-6</v>
      </c>
    </row>
    <row r="91" spans="3:37" x14ac:dyDescent="0.25">
      <c r="C91" s="2">
        <v>0.89400776000000004</v>
      </c>
      <c r="D91">
        <v>213.46345600000001</v>
      </c>
      <c r="E91">
        <f t="shared" si="18"/>
        <v>215.97684122067503</v>
      </c>
      <c r="F91">
        <f t="shared" si="19"/>
        <v>6.3171052675076149</v>
      </c>
      <c r="G91" s="20">
        <f t="shared" si="20"/>
        <v>1.3863441084281401E-4</v>
      </c>
      <c r="I91" s="2">
        <v>0.89201730999999995</v>
      </c>
      <c r="J91">
        <v>234.53580400000001</v>
      </c>
      <c r="K91">
        <f t="shared" si="21"/>
        <v>235.66535839678599</v>
      </c>
      <c r="L91">
        <f t="shared" si="22"/>
        <v>1.2758931352985328</v>
      </c>
      <c r="M91" s="20">
        <f t="shared" si="23"/>
        <v>2.3195086618206291E-5</v>
      </c>
      <c r="O91" s="2">
        <v>0.88535311999999999</v>
      </c>
      <c r="P91">
        <v>248.14856900000001</v>
      </c>
      <c r="Q91">
        <f t="shared" si="24"/>
        <v>245.95673434960975</v>
      </c>
      <c r="R91">
        <f t="shared" si="25"/>
        <v>4.8041391346514049</v>
      </c>
      <c r="S91" s="20">
        <f t="shared" si="26"/>
        <v>7.801749944038008E-5</v>
      </c>
      <c r="U91" s="2">
        <v>0.88400168000000001</v>
      </c>
      <c r="V91">
        <v>269.484487</v>
      </c>
      <c r="W91">
        <f t="shared" si="27"/>
        <v>268.14434258843517</v>
      </c>
      <c r="X91">
        <f t="shared" si="28"/>
        <v>1.7959870438484604</v>
      </c>
      <c r="Y91" s="20">
        <f t="shared" si="29"/>
        <v>2.4730657315116005E-5</v>
      </c>
      <c r="AA91" s="2">
        <v>0.87955114000000001</v>
      </c>
      <c r="AB91">
        <v>296.00401099999999</v>
      </c>
      <c r="AC91">
        <f t="shared" si="30"/>
        <v>297.93722044442717</v>
      </c>
      <c r="AD91">
        <f t="shared" si="31"/>
        <v>3.7372987560224362</v>
      </c>
      <c r="AE91" s="20">
        <f t="shared" si="32"/>
        <v>4.265428086461885E-5</v>
      </c>
      <c r="AG91" s="2">
        <v>0.87402385999999999</v>
      </c>
      <c r="AH91">
        <v>322.28616299999999</v>
      </c>
      <c r="AI91">
        <f t="shared" si="33"/>
        <v>322.67859502332385</v>
      </c>
      <c r="AJ91">
        <f t="shared" si="34"/>
        <v>0.15400289293006109</v>
      </c>
      <c r="AK91" s="20">
        <f t="shared" si="35"/>
        <v>1.4826736152024899E-6</v>
      </c>
    </row>
    <row r="92" spans="3:37" x14ac:dyDescent="0.25">
      <c r="C92" s="2">
        <v>0.89557180999999997</v>
      </c>
      <c r="D92">
        <v>216.15999299999999</v>
      </c>
      <c r="E92">
        <f t="shared" si="18"/>
        <v>218.7490689320955</v>
      </c>
      <c r="F92">
        <f t="shared" si="19"/>
        <v>6.7033141821562401</v>
      </c>
      <c r="G92" s="20">
        <f t="shared" si="20"/>
        <v>1.4346268011005908E-4</v>
      </c>
      <c r="I92" s="2">
        <v>0.89373798999999998</v>
      </c>
      <c r="J92">
        <v>237.39570699999999</v>
      </c>
      <c r="K92">
        <f t="shared" si="21"/>
        <v>238.62456851090229</v>
      </c>
      <c r="L92">
        <f t="shared" si="22"/>
        <v>1.5101006129770973</v>
      </c>
      <c r="M92" s="20">
        <f t="shared" si="23"/>
        <v>2.6795394894708835E-5</v>
      </c>
      <c r="O92" s="2">
        <v>0.88630945000000005</v>
      </c>
      <c r="P92">
        <v>249.75483600000001</v>
      </c>
      <c r="Q92">
        <f t="shared" si="24"/>
        <v>247.42543861024177</v>
      </c>
      <c r="R92">
        <f t="shared" si="25"/>
        <v>5.4260921994125102</v>
      </c>
      <c r="S92" s="20">
        <f t="shared" si="26"/>
        <v>8.6988002147908494E-5</v>
      </c>
      <c r="U92" s="2">
        <v>0.88531495000000004</v>
      </c>
      <c r="V92">
        <v>272.00125400000002</v>
      </c>
      <c r="W92">
        <f t="shared" si="27"/>
        <v>270.3360281977665</v>
      </c>
      <c r="X92">
        <f t="shared" si="28"/>
        <v>2.7729769724242761</v>
      </c>
      <c r="Y92" s="20">
        <f t="shared" si="29"/>
        <v>3.7480420146548493E-5</v>
      </c>
      <c r="AA92" s="2">
        <v>0.88039144999999996</v>
      </c>
      <c r="AB92">
        <v>298.54491899999999</v>
      </c>
      <c r="AC92">
        <f t="shared" si="30"/>
        <v>299.53827603458041</v>
      </c>
      <c r="AD92">
        <f t="shared" si="31"/>
        <v>0.98675819815039145</v>
      </c>
      <c r="AE92" s="20">
        <f t="shared" si="32"/>
        <v>1.107111532721875E-5</v>
      </c>
      <c r="AG92" s="2">
        <v>0.87533640999999995</v>
      </c>
      <c r="AH92">
        <v>325.15197000000001</v>
      </c>
      <c r="AI92">
        <f t="shared" si="33"/>
        <v>325.24495746676189</v>
      </c>
      <c r="AJ92">
        <f t="shared" si="34"/>
        <v>8.6466689747923507E-3</v>
      </c>
      <c r="AK92" s="20">
        <f t="shared" si="35"/>
        <v>8.1785451154644402E-8</v>
      </c>
    </row>
    <row r="93" spans="3:37" x14ac:dyDescent="0.25">
      <c r="C93" s="2">
        <v>0.89713794000000002</v>
      </c>
      <c r="D93">
        <v>218.73510099999999</v>
      </c>
      <c r="E93">
        <f t="shared" si="18"/>
        <v>221.64265087487581</v>
      </c>
      <c r="F93">
        <f t="shared" si="19"/>
        <v>8.4538462748904344</v>
      </c>
      <c r="G93" s="20">
        <f t="shared" si="20"/>
        <v>1.7669220248890305E-4</v>
      </c>
      <c r="I93" s="2">
        <v>0.89545843999999997</v>
      </c>
      <c r="J93">
        <v>240.361896</v>
      </c>
      <c r="K93">
        <f t="shared" si="21"/>
        <v>241.74219487743525</v>
      </c>
      <c r="L93">
        <f t="shared" si="22"/>
        <v>1.9052249910490151</v>
      </c>
      <c r="M93" s="20">
        <f t="shared" si="23"/>
        <v>3.2977294852916774E-5</v>
      </c>
      <c r="O93" s="2">
        <v>0.88775219999999999</v>
      </c>
      <c r="P93">
        <v>252.15567100000001</v>
      </c>
      <c r="Q93">
        <f t="shared" si="24"/>
        <v>249.72524131360191</v>
      </c>
      <c r="R93">
        <f t="shared" si="25"/>
        <v>5.9069884605251639</v>
      </c>
      <c r="S93" s="20">
        <f t="shared" si="26"/>
        <v>9.2902765603613153E-5</v>
      </c>
      <c r="U93" s="2">
        <v>0.88657627000000006</v>
      </c>
      <c r="V93">
        <v>274.63436799999999</v>
      </c>
      <c r="W93">
        <f t="shared" si="27"/>
        <v>272.52764140423528</v>
      </c>
      <c r="X93">
        <f t="shared" si="28"/>
        <v>4.4382969493023738</v>
      </c>
      <c r="Y93" s="20">
        <f t="shared" si="29"/>
        <v>5.8844596226553705E-5</v>
      </c>
      <c r="AA93" s="2">
        <v>0.88129374000000005</v>
      </c>
      <c r="AB93">
        <v>301.15303999999998</v>
      </c>
      <c r="AC93">
        <f t="shared" si="30"/>
        <v>301.30227254390599</v>
      </c>
      <c r="AD93">
        <f t="shared" si="31"/>
        <v>2.2270352160659083E-2</v>
      </c>
      <c r="AE93" s="20">
        <f t="shared" si="32"/>
        <v>2.4555714848259412E-7</v>
      </c>
      <c r="AG93" s="2">
        <v>0.87648446999999996</v>
      </c>
      <c r="AH93">
        <v>327.855592</v>
      </c>
      <c r="AI93">
        <f t="shared" si="33"/>
        <v>327.57083513045615</v>
      </c>
      <c r="AJ93">
        <f t="shared" si="34"/>
        <v>8.1086474752416274E-2</v>
      </c>
      <c r="AK93" s="20">
        <f t="shared" si="35"/>
        <v>7.5436795006863489E-7</v>
      </c>
    </row>
    <row r="94" spans="3:37" x14ac:dyDescent="0.25">
      <c r="C94" s="2">
        <v>0.89840812999999997</v>
      </c>
      <c r="D94">
        <v>221.25681700000001</v>
      </c>
      <c r="E94">
        <f t="shared" si="18"/>
        <v>224.07915513909339</v>
      </c>
      <c r="F94">
        <f t="shared" si="19"/>
        <v>7.9655925713810563</v>
      </c>
      <c r="G94" s="20">
        <f t="shared" si="20"/>
        <v>1.6271394265607786E-4</v>
      </c>
      <c r="I94" s="2">
        <v>0.89697654999999998</v>
      </c>
      <c r="J94">
        <v>243.38424900000001</v>
      </c>
      <c r="K94">
        <f t="shared" si="21"/>
        <v>244.63231139318981</v>
      </c>
      <c r="L94">
        <f t="shared" si="22"/>
        <v>1.5576597372946461</v>
      </c>
      <c r="M94" s="20">
        <f t="shared" si="23"/>
        <v>2.6295876829293636E-5</v>
      </c>
      <c r="O94" s="2">
        <v>0.88884640999999998</v>
      </c>
      <c r="P94">
        <v>254.34067200000001</v>
      </c>
      <c r="Q94">
        <f t="shared" si="24"/>
        <v>251.53936755315814</v>
      </c>
      <c r="R94">
        <f t="shared" si="25"/>
        <v>7.8473066038960262</v>
      </c>
      <c r="S94" s="20">
        <f t="shared" si="26"/>
        <v>1.2130787428814849E-4</v>
      </c>
      <c r="U94" s="2">
        <v>0.88779825999999995</v>
      </c>
      <c r="V94">
        <v>277.018035</v>
      </c>
      <c r="W94">
        <f t="shared" si="27"/>
        <v>274.73524328506312</v>
      </c>
      <c r="X94">
        <f t="shared" si="28"/>
        <v>5.2111380137844492</v>
      </c>
      <c r="Y94" s="20">
        <f t="shared" si="29"/>
        <v>6.7907303670607119E-5</v>
      </c>
      <c r="AA94" s="2">
        <v>0.88217203</v>
      </c>
      <c r="AB94">
        <v>303.74558500000001</v>
      </c>
      <c r="AC94">
        <f t="shared" si="30"/>
        <v>303.06512534568691</v>
      </c>
      <c r="AD94">
        <f t="shared" si="31"/>
        <v>0.46302534114789939</v>
      </c>
      <c r="AE94" s="20">
        <f t="shared" si="32"/>
        <v>5.0186257684998621E-6</v>
      </c>
      <c r="AG94" s="2">
        <v>0.87781511999999995</v>
      </c>
      <c r="AH94">
        <v>330.82090699999998</v>
      </c>
      <c r="AI94">
        <f t="shared" si="33"/>
        <v>330.36479194873539</v>
      </c>
      <c r="AJ94">
        <f t="shared" si="34"/>
        <v>0.20804093999009912</v>
      </c>
      <c r="AK94" s="20">
        <f t="shared" si="35"/>
        <v>1.9009159353039698E-6</v>
      </c>
    </row>
    <row r="95" spans="3:37" x14ac:dyDescent="0.25">
      <c r="C95" s="2">
        <v>0.89977609999999997</v>
      </c>
      <c r="D95">
        <v>223.890368</v>
      </c>
      <c r="E95">
        <f t="shared" si="18"/>
        <v>226.79636294349859</v>
      </c>
      <c r="F95">
        <f t="shared" si="19"/>
        <v>8.4448066116394198</v>
      </c>
      <c r="G95" s="20">
        <f t="shared" si="20"/>
        <v>1.6846856950512395E-4</v>
      </c>
      <c r="I95" s="2">
        <v>0.89855386000000004</v>
      </c>
      <c r="J95">
        <v>246.37130199999999</v>
      </c>
      <c r="K95">
        <f t="shared" si="21"/>
        <v>247.78095555157543</v>
      </c>
      <c r="L95">
        <f t="shared" si="22"/>
        <v>1.9871231354692669</v>
      </c>
      <c r="M95" s="20">
        <f t="shared" si="23"/>
        <v>3.2737426958864777E-5</v>
      </c>
      <c r="O95" s="2">
        <v>0.89015991999999999</v>
      </c>
      <c r="P95">
        <v>256.74721499999998</v>
      </c>
      <c r="Q95">
        <f t="shared" si="24"/>
        <v>253.80002292993015</v>
      </c>
      <c r="R95">
        <f t="shared" si="25"/>
        <v>8.6859410978825018</v>
      </c>
      <c r="S95" s="20">
        <f t="shared" si="26"/>
        <v>1.3176661737330565E-4</v>
      </c>
      <c r="U95" s="2">
        <v>0.88905624000000005</v>
      </c>
      <c r="V95">
        <v>279.70319899999998</v>
      </c>
      <c r="W95">
        <f t="shared" si="27"/>
        <v>277.09818692959664</v>
      </c>
      <c r="X95">
        <f t="shared" si="28"/>
        <v>6.7860878869471346</v>
      </c>
      <c r="Y95" s="20">
        <f t="shared" si="29"/>
        <v>8.6741037612388845E-5</v>
      </c>
      <c r="AA95" s="2">
        <v>0.88304576000000001</v>
      </c>
      <c r="AB95">
        <v>306.28072300000002</v>
      </c>
      <c r="AC95">
        <f t="shared" si="30"/>
        <v>304.86483616710791</v>
      </c>
      <c r="AD95">
        <f t="shared" si="31"/>
        <v>2.0047355235572586</v>
      </c>
      <c r="AE95" s="20">
        <f t="shared" si="32"/>
        <v>2.1370651337316727E-5</v>
      </c>
      <c r="AG95" s="2">
        <v>0.87912762</v>
      </c>
      <c r="AH95">
        <v>333.70832100000001</v>
      </c>
      <c r="AI95">
        <f t="shared" si="33"/>
        <v>333.22768834707455</v>
      </c>
      <c r="AJ95">
        <f t="shared" si="34"/>
        <v>0.23100774705817026</v>
      </c>
      <c r="AK95" s="20">
        <f t="shared" si="35"/>
        <v>2.0743998521222246E-6</v>
      </c>
    </row>
    <row r="96" spans="3:37" x14ac:dyDescent="0.25">
      <c r="C96" s="2">
        <v>0.90123233000000003</v>
      </c>
      <c r="D96">
        <v>226.55843200000001</v>
      </c>
      <c r="E96">
        <f t="shared" si="18"/>
        <v>229.79890597292086</v>
      </c>
      <c r="F96">
        <f t="shared" si="19"/>
        <v>10.500671569177456</v>
      </c>
      <c r="G96" s="20">
        <f t="shared" si="20"/>
        <v>2.045769100200078E-4</v>
      </c>
      <c r="I96" s="2">
        <v>0.90001529999999996</v>
      </c>
      <c r="J96">
        <v>249.386413</v>
      </c>
      <c r="K96">
        <f t="shared" si="21"/>
        <v>250.83811228514321</v>
      </c>
      <c r="L96">
        <f t="shared" si="22"/>
        <v>2.1074308144852965</v>
      </c>
      <c r="M96" s="20">
        <f t="shared" si="23"/>
        <v>3.3885020177367967E-5</v>
      </c>
      <c r="O96" s="2">
        <v>0.89147330999999996</v>
      </c>
      <c r="P96">
        <v>259.20887099999999</v>
      </c>
      <c r="Q96">
        <f t="shared" si="24"/>
        <v>256.15465239722948</v>
      </c>
      <c r="R96">
        <f t="shared" si="25"/>
        <v>9.3282512735094105</v>
      </c>
      <c r="S96" s="20">
        <f t="shared" si="26"/>
        <v>1.3883549567467483E-4</v>
      </c>
      <c r="U96" s="2">
        <v>0.89036870999999995</v>
      </c>
      <c r="V96">
        <v>282.60574800000001</v>
      </c>
      <c r="W96">
        <f t="shared" si="27"/>
        <v>279.66538656828118</v>
      </c>
      <c r="X96">
        <f t="shared" si="28"/>
        <v>8.6457253491395907</v>
      </c>
      <c r="Y96" s="20">
        <f t="shared" si="29"/>
        <v>1.0825287852438491E-4</v>
      </c>
      <c r="AA96" s="2">
        <v>0.88391956000000005</v>
      </c>
      <c r="AB96">
        <v>308.77911999999998</v>
      </c>
      <c r="AC96">
        <f t="shared" si="30"/>
        <v>306.71181921833596</v>
      </c>
      <c r="AD96">
        <f t="shared" si="31"/>
        <v>4.2737325218686539</v>
      </c>
      <c r="AE96" s="20">
        <f t="shared" si="32"/>
        <v>4.4824090609490603E-5</v>
      </c>
      <c r="AG96" s="2">
        <v>0.87996753000000005</v>
      </c>
      <c r="AH96">
        <v>335.744235</v>
      </c>
      <c r="AI96">
        <f t="shared" si="33"/>
        <v>335.11743503864386</v>
      </c>
      <c r="AJ96">
        <f t="shared" si="34"/>
        <v>0.39287819155606046</v>
      </c>
      <c r="AK96" s="20">
        <f t="shared" si="35"/>
        <v>3.4853050343552327E-6</v>
      </c>
    </row>
    <row r="97" spans="3:37" x14ac:dyDescent="0.25">
      <c r="C97" s="2">
        <v>0.90247801000000005</v>
      </c>
      <c r="D97">
        <v>229.122569</v>
      </c>
      <c r="E97">
        <f t="shared" si="18"/>
        <v>232.46073098316114</v>
      </c>
      <c r="F97">
        <f t="shared" si="19"/>
        <v>11.143325425822336</v>
      </c>
      <c r="G97" s="20">
        <f t="shared" si="20"/>
        <v>2.1226533403922415E-4</v>
      </c>
      <c r="I97" s="2">
        <v>0.90137634</v>
      </c>
      <c r="J97">
        <v>252.496396</v>
      </c>
      <c r="K97">
        <f t="shared" si="21"/>
        <v>253.81272034202181</v>
      </c>
      <c r="L97">
        <f t="shared" si="22"/>
        <v>1.7327097733991272</v>
      </c>
      <c r="M97" s="20">
        <f t="shared" si="23"/>
        <v>2.7177872558654762E-5</v>
      </c>
      <c r="O97" s="2">
        <v>0.89278690000000005</v>
      </c>
      <c r="P97">
        <v>261.57110599999999</v>
      </c>
      <c r="Q97">
        <f t="shared" si="24"/>
        <v>258.60799782754191</v>
      </c>
      <c r="R97">
        <f t="shared" si="25"/>
        <v>8.7800100416878522</v>
      </c>
      <c r="S97" s="20">
        <f t="shared" si="26"/>
        <v>1.2832624168376486E-4</v>
      </c>
      <c r="U97" s="2">
        <v>0.89168097000000002</v>
      </c>
      <c r="V97">
        <v>285.60627299999999</v>
      </c>
      <c r="W97">
        <f t="shared" si="27"/>
        <v>282.3409276786798</v>
      </c>
      <c r="X97">
        <f t="shared" si="28"/>
        <v>10.662480067467609</v>
      </c>
      <c r="Y97" s="20">
        <f t="shared" si="29"/>
        <v>1.3071419370912094E-4</v>
      </c>
      <c r="AA97" s="2">
        <v>0.88479355000000004</v>
      </c>
      <c r="AB97">
        <v>311.18566299999998</v>
      </c>
      <c r="AC97">
        <f t="shared" si="30"/>
        <v>308.60762737539488</v>
      </c>
      <c r="AD97">
        <f t="shared" si="31"/>
        <v>6.6462676817329713</v>
      </c>
      <c r="AE97" s="20">
        <f t="shared" si="32"/>
        <v>6.8633898631079493E-5</v>
      </c>
      <c r="AG97" s="2">
        <v>0.88081370999999997</v>
      </c>
      <c r="AH97">
        <v>337.804303</v>
      </c>
      <c r="AI97">
        <f t="shared" si="33"/>
        <v>337.06816921827055</v>
      </c>
      <c r="AJ97">
        <f t="shared" si="34"/>
        <v>0.54189294460330117</v>
      </c>
      <c r="AK97" s="20">
        <f t="shared" si="35"/>
        <v>4.7487919364533301E-6</v>
      </c>
    </row>
    <row r="98" spans="3:37" x14ac:dyDescent="0.25">
      <c r="C98" s="2">
        <v>0.90370866999999999</v>
      </c>
      <c r="D98">
        <v>231.98872499999999</v>
      </c>
      <c r="E98">
        <f t="shared" si="18"/>
        <v>235.17818554119216</v>
      </c>
      <c r="F98">
        <f t="shared" si="19"/>
        <v>10.172658543821887</v>
      </c>
      <c r="G98" s="20">
        <f t="shared" si="20"/>
        <v>1.8901693260957254E-4</v>
      </c>
      <c r="I98" s="2">
        <v>0.90237526999999995</v>
      </c>
      <c r="J98">
        <v>254.916631</v>
      </c>
      <c r="K98">
        <f t="shared" si="21"/>
        <v>256.07793433118667</v>
      </c>
      <c r="L98">
        <f t="shared" si="22"/>
        <v>1.3486254270252633</v>
      </c>
      <c r="M98" s="20">
        <f t="shared" si="23"/>
        <v>2.075367460914044E-5</v>
      </c>
      <c r="O98" s="2">
        <v>0.89401195</v>
      </c>
      <c r="P98">
        <v>264.034379</v>
      </c>
      <c r="Q98">
        <f t="shared" si="24"/>
        <v>260.98853486650262</v>
      </c>
      <c r="R98">
        <f t="shared" si="25"/>
        <v>9.2771664855604214</v>
      </c>
      <c r="S98" s="20">
        <f t="shared" si="26"/>
        <v>1.3307436219511676E-4</v>
      </c>
      <c r="U98" s="2">
        <v>0.89299311000000003</v>
      </c>
      <c r="V98">
        <v>288.66803299999998</v>
      </c>
      <c r="W98">
        <f t="shared" si="27"/>
        <v>285.13006316013497</v>
      </c>
      <c r="X98">
        <f t="shared" si="28"/>
        <v>12.517230587794469</v>
      </c>
      <c r="Y98" s="20">
        <f t="shared" si="29"/>
        <v>1.5021415769327889E-4</v>
      </c>
      <c r="AA98" s="2">
        <v>0.88576138999999998</v>
      </c>
      <c r="AB98">
        <v>313.75491799999998</v>
      </c>
      <c r="AC98">
        <f t="shared" si="30"/>
        <v>310.76512653214968</v>
      </c>
      <c r="AD98">
        <f t="shared" si="31"/>
        <v>8.9388530212304254</v>
      </c>
      <c r="AE98" s="20">
        <f t="shared" si="32"/>
        <v>9.0803107725224592E-5</v>
      </c>
      <c r="AG98" s="2">
        <v>0.88165631</v>
      </c>
      <c r="AH98">
        <v>340.21115200000003</v>
      </c>
      <c r="AI98">
        <f t="shared" si="33"/>
        <v>339.05859063013997</v>
      </c>
      <c r="AJ98">
        <f t="shared" si="34"/>
        <v>1.3283977112936802</v>
      </c>
      <c r="AK98" s="20">
        <f t="shared" si="35"/>
        <v>1.1477069924946547E-5</v>
      </c>
    </row>
    <row r="99" spans="3:37" x14ac:dyDescent="0.25">
      <c r="C99" s="2">
        <v>0.90522457000000001</v>
      </c>
      <c r="D99">
        <v>235.31523999999999</v>
      </c>
      <c r="E99">
        <f t="shared" si="18"/>
        <v>238.65003314870921</v>
      </c>
      <c r="F99">
        <f t="shared" si="19"/>
        <v>11.12084534467798</v>
      </c>
      <c r="G99" s="20">
        <f t="shared" si="20"/>
        <v>2.0083420964579307E-4</v>
      </c>
      <c r="I99" s="2">
        <v>0.90375196000000002</v>
      </c>
      <c r="J99">
        <v>258.00721700000003</v>
      </c>
      <c r="K99">
        <f t="shared" si="21"/>
        <v>259.31912550768686</v>
      </c>
      <c r="L99">
        <f t="shared" si="22"/>
        <v>1.7211039325411044</v>
      </c>
      <c r="M99" s="20">
        <f t="shared" si="23"/>
        <v>2.5854931316539919E-5</v>
      </c>
      <c r="O99" s="2">
        <v>0.89536143000000001</v>
      </c>
      <c r="P99">
        <v>266.75160399999999</v>
      </c>
      <c r="Q99">
        <f t="shared" si="24"/>
        <v>263.71898525058617</v>
      </c>
      <c r="R99">
        <f t="shared" si="25"/>
        <v>9.1967764792962043</v>
      </c>
      <c r="S99" s="20">
        <f t="shared" si="26"/>
        <v>1.2924732170638219E-4</v>
      </c>
      <c r="U99" s="2">
        <v>0.89430566</v>
      </c>
      <c r="V99">
        <v>291.532397</v>
      </c>
      <c r="W99">
        <f t="shared" si="27"/>
        <v>288.03944336811719</v>
      </c>
      <c r="X99">
        <f t="shared" si="28"/>
        <v>12.200725074483332</v>
      </c>
      <c r="Y99" s="20">
        <f t="shared" si="29"/>
        <v>1.4355290786464918E-4</v>
      </c>
      <c r="AA99" s="2">
        <v>0.88663497999999996</v>
      </c>
      <c r="AB99">
        <v>316.35304000000002</v>
      </c>
      <c r="AC99">
        <f t="shared" si="30"/>
        <v>312.76648315166301</v>
      </c>
      <c r="AD99">
        <f t="shared" si="31"/>
        <v>12.863390026353114</v>
      </c>
      <c r="AE99" s="20">
        <f t="shared" si="32"/>
        <v>1.285320438664198E-4</v>
      </c>
      <c r="AG99" s="2">
        <v>0.88253042000000004</v>
      </c>
      <c r="AH99">
        <v>342.56258400000002</v>
      </c>
      <c r="AI99">
        <f t="shared" si="33"/>
        <v>341.17531415154076</v>
      </c>
      <c r="AJ99">
        <f t="shared" si="34"/>
        <v>1.9245176324441635</v>
      </c>
      <c r="AK99" s="20">
        <f t="shared" si="35"/>
        <v>1.639993182355025E-5</v>
      </c>
    </row>
    <row r="100" spans="3:37" x14ac:dyDescent="0.25">
      <c r="C100" s="2">
        <v>0.90655474999999996</v>
      </c>
      <c r="D100">
        <v>238.505595</v>
      </c>
      <c r="E100">
        <f t="shared" si="18"/>
        <v>241.81448159981085</v>
      </c>
      <c r="F100">
        <f t="shared" si="19"/>
        <v>10.948730530407792</v>
      </c>
      <c r="G100" s="20">
        <f t="shared" si="20"/>
        <v>1.9247158565858025E-4</v>
      </c>
      <c r="I100" s="2">
        <v>0.90509572000000005</v>
      </c>
      <c r="J100">
        <v>261.121758</v>
      </c>
      <c r="K100">
        <f t="shared" si="21"/>
        <v>262.62295523553462</v>
      </c>
      <c r="L100">
        <f t="shared" si="22"/>
        <v>2.2535931399767817</v>
      </c>
      <c r="M100" s="20">
        <f t="shared" si="23"/>
        <v>3.3051364220892947E-5</v>
      </c>
      <c r="O100" s="2">
        <v>0.89633255000000001</v>
      </c>
      <c r="P100">
        <v>268.788858</v>
      </c>
      <c r="Q100">
        <f t="shared" si="24"/>
        <v>265.75700144357853</v>
      </c>
      <c r="R100">
        <f t="shared" si="25"/>
        <v>9.1921541787158763</v>
      </c>
      <c r="S100" s="20">
        <f t="shared" si="26"/>
        <v>1.272315376554487E-4</v>
      </c>
      <c r="U100" s="2">
        <v>0.89536550999999998</v>
      </c>
      <c r="V100">
        <v>294.176401</v>
      </c>
      <c r="W100">
        <f t="shared" si="27"/>
        <v>290.47983430077693</v>
      </c>
      <c r="X100">
        <f t="shared" si="28"/>
        <v>13.66460536180494</v>
      </c>
      <c r="Y100" s="20">
        <f t="shared" si="29"/>
        <v>1.5789974650096968E-4</v>
      </c>
      <c r="AA100" s="2">
        <v>0.88750934999999997</v>
      </c>
      <c r="AB100">
        <v>318.867794</v>
      </c>
      <c r="AC100">
        <f t="shared" si="30"/>
        <v>314.82239118235123</v>
      </c>
      <c r="AD100">
        <f t="shared" si="31"/>
        <v>16.365283957040674</v>
      </c>
      <c r="AE100" s="20">
        <f t="shared" si="32"/>
        <v>1.6095416922017931E-4</v>
      </c>
      <c r="AG100" s="2">
        <v>0.88362288</v>
      </c>
      <c r="AH100">
        <v>345.58786700000002</v>
      </c>
      <c r="AI100">
        <f t="shared" si="33"/>
        <v>343.89719183050602</v>
      </c>
      <c r="AJ100">
        <f t="shared" si="34"/>
        <v>2.8583825287435651</v>
      </c>
      <c r="AK100" s="20">
        <f t="shared" si="35"/>
        <v>2.3933343565537493E-5</v>
      </c>
    </row>
    <row r="101" spans="3:37" x14ac:dyDescent="0.25">
      <c r="C101" s="2">
        <v>0.90759608999999997</v>
      </c>
      <c r="D101">
        <v>241.24459999999999</v>
      </c>
      <c r="E101">
        <f t="shared" si="18"/>
        <v>244.37189478931464</v>
      </c>
      <c r="F101">
        <f t="shared" si="19"/>
        <v>9.7799726992745395</v>
      </c>
      <c r="G101" s="20">
        <f t="shared" si="20"/>
        <v>1.6804377945079643E-4</v>
      </c>
      <c r="I101" s="2">
        <v>0.90604154000000003</v>
      </c>
      <c r="J101">
        <v>264.05003599999998</v>
      </c>
      <c r="K101">
        <f t="shared" si="21"/>
        <v>265.03570502070079</v>
      </c>
      <c r="L101">
        <f t="shared" si="22"/>
        <v>0.97154341836929659</v>
      </c>
      <c r="M101" s="20">
        <f t="shared" si="23"/>
        <v>1.393444744611515E-5</v>
      </c>
      <c r="O101" s="2">
        <v>0.89760594000000005</v>
      </c>
      <c r="P101">
        <v>271.27311099999997</v>
      </c>
      <c r="Q101">
        <f t="shared" si="24"/>
        <v>268.52620366782844</v>
      </c>
      <c r="R101">
        <f t="shared" si="25"/>
        <v>7.5454998915377196</v>
      </c>
      <c r="S101" s="20">
        <f t="shared" si="26"/>
        <v>1.025355632080038E-4</v>
      </c>
      <c r="U101" s="2">
        <v>0.89660006000000003</v>
      </c>
      <c r="V101">
        <v>297.13953099999998</v>
      </c>
      <c r="W101">
        <f t="shared" si="27"/>
        <v>293.42991527236188</v>
      </c>
      <c r="X101">
        <f t="shared" si="28"/>
        <v>13.761248846739912</v>
      </c>
      <c r="Y101" s="20">
        <f t="shared" si="29"/>
        <v>1.5586082878645037E-4</v>
      </c>
      <c r="AA101" s="2">
        <v>0.88882185000000002</v>
      </c>
      <c r="AB101">
        <v>321.75520799999998</v>
      </c>
      <c r="AC101">
        <f t="shared" si="30"/>
        <v>318.0108971665685</v>
      </c>
      <c r="AD101">
        <f t="shared" si="31"/>
        <v>14.019863617352376</v>
      </c>
      <c r="AE101" s="20">
        <f t="shared" si="32"/>
        <v>1.354230586434064E-4</v>
      </c>
      <c r="AG101" s="2">
        <v>0.88442368999999998</v>
      </c>
      <c r="AH101">
        <v>347.96029299999998</v>
      </c>
      <c r="AI101">
        <f t="shared" si="33"/>
        <v>345.9478903013063</v>
      </c>
      <c r="AJ101">
        <f t="shared" si="34"/>
        <v>4.0497646217095937</v>
      </c>
      <c r="AK101" s="20">
        <f t="shared" si="35"/>
        <v>3.3448019395281573E-5</v>
      </c>
    </row>
    <row r="102" spans="3:37" x14ac:dyDescent="0.25">
      <c r="C102" s="2">
        <v>0.90857885000000005</v>
      </c>
      <c r="D102">
        <v>244.18227300000001</v>
      </c>
      <c r="E102">
        <f t="shared" si="18"/>
        <v>246.85233839128989</v>
      </c>
      <c r="F102">
        <f t="shared" si="19"/>
        <v>7.1292491937639877</v>
      </c>
      <c r="G102" s="20">
        <f t="shared" si="20"/>
        <v>1.1956815584889621E-4</v>
      </c>
      <c r="I102" s="2">
        <v>0.90730069999999996</v>
      </c>
      <c r="J102">
        <v>267.13305500000001</v>
      </c>
      <c r="K102">
        <f t="shared" si="21"/>
        <v>268.36552743285051</v>
      </c>
      <c r="L102">
        <f t="shared" si="22"/>
        <v>1.51898829773643</v>
      </c>
      <c r="M102" s="20">
        <f t="shared" si="23"/>
        <v>2.1286250384217804E-5</v>
      </c>
      <c r="O102" s="2">
        <v>0.89868334999999999</v>
      </c>
      <c r="P102">
        <v>273.58138300000002</v>
      </c>
      <c r="Q102">
        <f t="shared" si="24"/>
        <v>270.95862617277959</v>
      </c>
      <c r="R102">
        <f t="shared" si="25"/>
        <v>6.8788533747313663</v>
      </c>
      <c r="S102" s="20">
        <f t="shared" si="26"/>
        <v>9.1905810866653331E-5</v>
      </c>
      <c r="U102" s="2">
        <v>0.89791136000000005</v>
      </c>
      <c r="V102">
        <v>300.18169599999999</v>
      </c>
      <c r="W102">
        <f t="shared" si="27"/>
        <v>296.69603835789655</v>
      </c>
      <c r="X102">
        <f t="shared" si="28"/>
        <v>12.149809197954067</v>
      </c>
      <c r="Y102" s="20">
        <f t="shared" si="29"/>
        <v>1.3483450458352044E-4</v>
      </c>
      <c r="AA102" s="2">
        <v>0.89002166999999999</v>
      </c>
      <c r="AB102">
        <v>324.84276699999998</v>
      </c>
      <c r="AC102">
        <f t="shared" si="30"/>
        <v>321.03730826288472</v>
      </c>
      <c r="AD102">
        <f t="shared" si="31"/>
        <v>14.481516199886864</v>
      </c>
      <c r="AE102" s="20">
        <f t="shared" si="32"/>
        <v>1.3723586756704781E-4</v>
      </c>
      <c r="AG102" s="2">
        <v>0.88537200000000005</v>
      </c>
      <c r="AH102">
        <v>350.73101300000002</v>
      </c>
      <c r="AI102">
        <f t="shared" si="33"/>
        <v>348.43880908596918</v>
      </c>
      <c r="AJ102">
        <f t="shared" si="34"/>
        <v>5.2541987834982828</v>
      </c>
      <c r="AK102" s="20">
        <f t="shared" si="35"/>
        <v>4.2712811626366891E-5</v>
      </c>
    </row>
    <row r="103" spans="3:37" x14ac:dyDescent="0.25">
      <c r="C103" s="2">
        <v>0.90946799</v>
      </c>
      <c r="D103">
        <v>246.855189</v>
      </c>
      <c r="E103">
        <f t="shared" si="18"/>
        <v>249.15431269165276</v>
      </c>
      <c r="F103">
        <f t="shared" si="19"/>
        <v>5.2859697495190474</v>
      </c>
      <c r="G103" s="20">
        <f t="shared" si="20"/>
        <v>8.6744141263748849E-5</v>
      </c>
      <c r="I103" s="2">
        <v>0.90817433999999997</v>
      </c>
      <c r="J103">
        <v>269.70493299999998</v>
      </c>
      <c r="K103">
        <f t="shared" si="21"/>
        <v>270.75855415939009</v>
      </c>
      <c r="L103">
        <f t="shared" si="22"/>
        <v>1.1101175475145477</v>
      </c>
      <c r="M103" s="20">
        <f t="shared" si="23"/>
        <v>1.5261287985282145E-5</v>
      </c>
      <c r="O103" s="2">
        <v>0.89959016999999997</v>
      </c>
      <c r="P103">
        <v>276.26322399999998</v>
      </c>
      <c r="Q103">
        <f t="shared" si="24"/>
        <v>273.07210912296779</v>
      </c>
      <c r="R103">
        <f t="shared" si="25"/>
        <v>10.183214158416179</v>
      </c>
      <c r="S103" s="20">
        <f t="shared" si="26"/>
        <v>1.3342546524690383E-4</v>
      </c>
      <c r="U103" s="2">
        <v>0.89880289000000002</v>
      </c>
      <c r="V103">
        <v>302.754186</v>
      </c>
      <c r="W103">
        <f t="shared" si="27"/>
        <v>298.99826995208144</v>
      </c>
      <c r="X103">
        <f t="shared" si="28"/>
        <v>14.106905359012179</v>
      </c>
      <c r="Y103" s="20">
        <f t="shared" si="29"/>
        <v>1.5390454297015542E-4</v>
      </c>
      <c r="AA103" s="2">
        <v>0.89096503999999999</v>
      </c>
      <c r="AB103">
        <v>327.158345</v>
      </c>
      <c r="AC103">
        <f t="shared" si="30"/>
        <v>323.49468660220259</v>
      </c>
      <c r="AD103">
        <f t="shared" si="31"/>
        <v>13.422392855751452</v>
      </c>
      <c r="AE103" s="20">
        <f t="shared" si="32"/>
        <v>1.2540473673310513E-4</v>
      </c>
      <c r="AG103" s="2">
        <v>0.88616351000000004</v>
      </c>
      <c r="AH103">
        <v>353.49405999999999</v>
      </c>
      <c r="AI103">
        <f t="shared" si="33"/>
        <v>350.57116428918943</v>
      </c>
      <c r="AJ103">
        <f t="shared" si="34"/>
        <v>8.5433193362747968</v>
      </c>
      <c r="AK103" s="20">
        <f t="shared" si="35"/>
        <v>6.8369499245124945E-5</v>
      </c>
    </row>
    <row r="104" spans="3:37" x14ac:dyDescent="0.25">
      <c r="C104" s="2">
        <v>0.91019464000000005</v>
      </c>
      <c r="D104">
        <v>249.36872099999999</v>
      </c>
      <c r="E104">
        <f t="shared" si="18"/>
        <v>251.07763381780268</v>
      </c>
      <c r="F104">
        <f t="shared" si="19"/>
        <v>2.9203830188503095</v>
      </c>
      <c r="G104" s="20">
        <f t="shared" si="20"/>
        <v>4.6963002915739086E-5</v>
      </c>
      <c r="I104" s="2">
        <v>0.90895950000000003</v>
      </c>
      <c r="J104">
        <v>272.34731900000003</v>
      </c>
      <c r="K104">
        <f t="shared" si="21"/>
        <v>272.96965762093845</v>
      </c>
      <c r="L104">
        <f t="shared" si="22"/>
        <v>0.38730535911153646</v>
      </c>
      <c r="M104" s="20">
        <f t="shared" si="23"/>
        <v>5.2216444595774737E-6</v>
      </c>
      <c r="O104" s="2">
        <v>0.90093677999999999</v>
      </c>
      <c r="P104">
        <v>278.81026100000003</v>
      </c>
      <c r="Q104">
        <f t="shared" si="24"/>
        <v>276.32717838013639</v>
      </c>
      <c r="R104">
        <f t="shared" si="25"/>
        <v>6.1656992970688647</v>
      </c>
      <c r="S104" s="20">
        <f t="shared" si="26"/>
        <v>7.9316736044250855E-5</v>
      </c>
      <c r="U104" s="2">
        <v>0.89994689000000005</v>
      </c>
      <c r="V104">
        <v>305.57183900000001</v>
      </c>
      <c r="W104">
        <f t="shared" si="27"/>
        <v>302.0537783720689</v>
      </c>
      <c r="X104">
        <f t="shared" si="28"/>
        <v>12.37675058179901</v>
      </c>
      <c r="Y104" s="20">
        <f t="shared" si="29"/>
        <v>1.3255007667759819E-4</v>
      </c>
      <c r="AA104" s="2">
        <v>0.89185988000000005</v>
      </c>
      <c r="AB104">
        <v>329.89735100000001</v>
      </c>
      <c r="AC104">
        <f t="shared" si="30"/>
        <v>325.89120663570316</v>
      </c>
      <c r="AD104">
        <f t="shared" si="31"/>
        <v>16.04919266758748</v>
      </c>
      <c r="AE104" s="20">
        <f t="shared" si="32"/>
        <v>1.4746723392153135E-4</v>
      </c>
      <c r="AG104" s="2">
        <v>0.88689671999999997</v>
      </c>
      <c r="AH104">
        <v>356.348073</v>
      </c>
      <c r="AI104">
        <f t="shared" si="33"/>
        <v>352.59088649475865</v>
      </c>
      <c r="AJ104">
        <f t="shared" si="34"/>
        <v>14.116450435167708</v>
      </c>
      <c r="AK104" s="20">
        <f t="shared" si="35"/>
        <v>1.1116720287715698E-4</v>
      </c>
    </row>
    <row r="105" spans="3:37" x14ac:dyDescent="0.25">
      <c r="C105" s="2">
        <v>0.91108387999999996</v>
      </c>
      <c r="D105">
        <v>251.95017999999999</v>
      </c>
      <c r="E105">
        <f t="shared" si="18"/>
        <v>253.48430306242011</v>
      </c>
      <c r="F105">
        <f t="shared" si="19"/>
        <v>2.3535335706492924</v>
      </c>
      <c r="G105" s="20">
        <f t="shared" si="20"/>
        <v>3.7075844456814493E-5</v>
      </c>
      <c r="I105" s="2">
        <v>0.90992114000000002</v>
      </c>
      <c r="J105">
        <v>275.08750800000001</v>
      </c>
      <c r="K105">
        <f t="shared" si="21"/>
        <v>275.75898806334317</v>
      </c>
      <c r="L105">
        <f t="shared" si="22"/>
        <v>0.45088547546732571</v>
      </c>
      <c r="M105" s="20">
        <f t="shared" si="23"/>
        <v>5.9583293755064958E-6</v>
      </c>
      <c r="O105" s="2">
        <v>0.90203038999999996</v>
      </c>
      <c r="P105">
        <v>281.281362</v>
      </c>
      <c r="Q105">
        <f t="shared" si="24"/>
        <v>279.07792487057998</v>
      </c>
      <c r="R105">
        <f t="shared" si="25"/>
        <v>4.8551351833067562</v>
      </c>
      <c r="S105" s="20">
        <f t="shared" si="26"/>
        <v>6.1364812845711439E-5</v>
      </c>
      <c r="U105" s="2">
        <v>0.90087523999999997</v>
      </c>
      <c r="V105">
        <v>308.25665500000002</v>
      </c>
      <c r="W105">
        <f t="shared" si="27"/>
        <v>304.62053925636064</v>
      </c>
      <c r="X105">
        <f t="shared" si="28"/>
        <v>13.221337701142158</v>
      </c>
      <c r="Y105" s="20">
        <f t="shared" si="29"/>
        <v>1.3913951184120466E-4</v>
      </c>
      <c r="AA105" s="2">
        <v>0.89313058000000001</v>
      </c>
      <c r="AB105">
        <v>332.75471700000003</v>
      </c>
      <c r="AC105">
        <f t="shared" si="30"/>
        <v>329.40806083512365</v>
      </c>
      <c r="AD105">
        <f t="shared" si="31"/>
        <v>11.20010748590507</v>
      </c>
      <c r="AE105" s="20">
        <f t="shared" si="32"/>
        <v>1.011518311953626E-4</v>
      </c>
      <c r="AG105" s="2">
        <v>0.88777028000000002</v>
      </c>
      <c r="AH105">
        <v>358.96426000000002</v>
      </c>
      <c r="AI105">
        <f t="shared" si="33"/>
        <v>355.05447210736128</v>
      </c>
      <c r="AJ105">
        <f t="shared" si="34"/>
        <v>15.286441365424531</v>
      </c>
      <c r="AK105" s="20">
        <f t="shared" si="35"/>
        <v>1.1863257953053782E-4</v>
      </c>
    </row>
    <row r="106" spans="3:37" x14ac:dyDescent="0.25">
      <c r="C106" s="2">
        <v>0.91190996000000002</v>
      </c>
      <c r="D106">
        <v>254.379784</v>
      </c>
      <c r="E106">
        <f t="shared" si="18"/>
        <v>255.77389561563561</v>
      </c>
      <c r="F106">
        <f t="shared" si="19"/>
        <v>1.9435471968501274</v>
      </c>
      <c r="G106" s="20">
        <f t="shared" si="20"/>
        <v>3.0035156763264329E-5</v>
      </c>
      <c r="I106" s="2">
        <v>0.91090455999999997</v>
      </c>
      <c r="J106">
        <v>277.70990599999999</v>
      </c>
      <c r="K106">
        <f t="shared" si="21"/>
        <v>278.70821195504783</v>
      </c>
      <c r="L106">
        <f t="shared" si="22"/>
        <v>0.99661477988398017</v>
      </c>
      <c r="M106" s="20">
        <f t="shared" si="23"/>
        <v>1.2922441673255491E-5</v>
      </c>
      <c r="O106" s="2">
        <v>0.90340308000000002</v>
      </c>
      <c r="P106">
        <v>284.45124600000003</v>
      </c>
      <c r="Q106">
        <f t="shared" si="24"/>
        <v>282.67404109052063</v>
      </c>
      <c r="R106">
        <f t="shared" si="25"/>
        <v>3.1584572902776618</v>
      </c>
      <c r="S106" s="20">
        <f t="shared" si="26"/>
        <v>3.903546234744918E-5</v>
      </c>
      <c r="U106" s="2">
        <v>0.90209052999999995</v>
      </c>
      <c r="V106">
        <v>310.75811299999998</v>
      </c>
      <c r="W106">
        <f t="shared" si="27"/>
        <v>308.10446155939746</v>
      </c>
      <c r="X106">
        <f t="shared" si="28"/>
        <v>7.0418659682118099</v>
      </c>
      <c r="Y106" s="20">
        <f t="shared" si="29"/>
        <v>7.2919352458617072E-5</v>
      </c>
      <c r="AA106" s="2">
        <v>0.89406704000000004</v>
      </c>
      <c r="AB106">
        <v>335.31640299999998</v>
      </c>
      <c r="AC106">
        <f t="shared" si="30"/>
        <v>332.0884883032154</v>
      </c>
      <c r="AD106">
        <f t="shared" si="31"/>
        <v>10.41943328971789</v>
      </c>
      <c r="AE106" s="20">
        <f t="shared" si="32"/>
        <v>9.2669005205649324E-5</v>
      </c>
    </row>
    <row r="107" spans="3:37" x14ac:dyDescent="0.25">
      <c r="C107" s="2">
        <v>0.91266806</v>
      </c>
      <c r="D107">
        <v>257.281363</v>
      </c>
      <c r="E107">
        <f t="shared" si="18"/>
        <v>257.92218231070552</v>
      </c>
      <c r="F107">
        <f t="shared" si="19"/>
        <v>0.41064938897310294</v>
      </c>
      <c r="G107" s="20">
        <f t="shared" si="20"/>
        <v>6.2037533865276896E-6</v>
      </c>
      <c r="I107" s="2">
        <v>0.91177713000000005</v>
      </c>
      <c r="J107">
        <v>280.79615999999999</v>
      </c>
      <c r="K107">
        <f t="shared" si="21"/>
        <v>281.41086607259047</v>
      </c>
      <c r="L107">
        <f t="shared" si="22"/>
        <v>0.37786355567961172</v>
      </c>
      <c r="M107" s="20">
        <f t="shared" si="23"/>
        <v>4.7923957930198675E-6</v>
      </c>
      <c r="O107" s="2">
        <v>0.90469443000000005</v>
      </c>
      <c r="P107">
        <v>287.444773</v>
      </c>
      <c r="Q107">
        <f t="shared" si="24"/>
        <v>286.21084487294331</v>
      </c>
      <c r="R107">
        <f t="shared" si="25"/>
        <v>1.5225786227416205</v>
      </c>
      <c r="S107" s="20">
        <f t="shared" si="26"/>
        <v>1.8427689950919593E-5</v>
      </c>
      <c r="U107" s="2">
        <v>0.90309947000000002</v>
      </c>
      <c r="V107">
        <v>313.29978299999999</v>
      </c>
      <c r="W107">
        <f t="shared" si="27"/>
        <v>311.10854979652157</v>
      </c>
      <c r="X107">
        <f t="shared" si="28"/>
        <v>4.8015029520262926</v>
      </c>
      <c r="Y107" s="20">
        <f t="shared" si="29"/>
        <v>4.891668433395939E-5</v>
      </c>
      <c r="AA107" s="2">
        <v>0.89494077999999999</v>
      </c>
      <c r="AB107">
        <v>337.84659799999997</v>
      </c>
      <c r="AC107">
        <f t="shared" si="30"/>
        <v>334.65979969063909</v>
      </c>
      <c r="AD107">
        <f t="shared" si="31"/>
        <v>10.155683464545373</v>
      </c>
      <c r="AE107" s="20">
        <f t="shared" si="32"/>
        <v>8.8975421903520429E-5</v>
      </c>
    </row>
    <row r="108" spans="3:37" x14ac:dyDescent="0.25">
      <c r="C108" s="2">
        <v>0.91344687999999996</v>
      </c>
      <c r="D108">
        <v>260.16387900000001</v>
      </c>
      <c r="E108">
        <f t="shared" si="18"/>
        <v>260.17762314627225</v>
      </c>
      <c r="F108">
        <f t="shared" si="19"/>
        <v>1.8890155675286508E-4</v>
      </c>
      <c r="G108" s="20">
        <f t="shared" si="20"/>
        <v>2.79088241050841E-9</v>
      </c>
      <c r="I108" s="2">
        <v>0.9126341</v>
      </c>
      <c r="J108">
        <v>283.83714500000002</v>
      </c>
      <c r="K108">
        <f t="shared" si="21"/>
        <v>284.14758718741041</v>
      </c>
      <c r="L108">
        <f t="shared" si="22"/>
        <v>9.6374351724146323E-2</v>
      </c>
      <c r="M108" s="20">
        <f t="shared" si="23"/>
        <v>1.1962529179998265E-6</v>
      </c>
      <c r="O108" s="2">
        <v>0.90600575000000005</v>
      </c>
      <c r="P108">
        <v>290.898439</v>
      </c>
      <c r="Q108">
        <f t="shared" si="24"/>
        <v>289.96417428951713</v>
      </c>
      <c r="R108">
        <f t="shared" si="25"/>
        <v>0.87285054925363026</v>
      </c>
      <c r="S108" s="20">
        <f t="shared" si="26"/>
        <v>1.0314712037389902E-5</v>
      </c>
      <c r="U108" s="2">
        <v>0.90412044999999996</v>
      </c>
      <c r="V108">
        <v>316.73790500000001</v>
      </c>
      <c r="W108">
        <f t="shared" si="27"/>
        <v>314.25685159779425</v>
      </c>
      <c r="X108">
        <f t="shared" si="28"/>
        <v>6.1556259845967745</v>
      </c>
      <c r="Y108" s="20">
        <f t="shared" si="29"/>
        <v>6.1358134146237241E-5</v>
      </c>
      <c r="AA108" s="2">
        <v>0.89618966</v>
      </c>
      <c r="AB108">
        <v>341.13169299999998</v>
      </c>
      <c r="AC108">
        <f t="shared" si="30"/>
        <v>338.45768905586016</v>
      </c>
      <c r="AD108">
        <f t="shared" si="31"/>
        <v>7.1502970932753493</v>
      </c>
      <c r="AE108" s="20">
        <f t="shared" si="32"/>
        <v>6.1444066114241364E-5</v>
      </c>
    </row>
    <row r="109" spans="3:37" x14ac:dyDescent="0.25">
      <c r="C109" s="2">
        <v>0.91431963999999999</v>
      </c>
      <c r="D109">
        <v>263.16151600000001</v>
      </c>
      <c r="E109">
        <f t="shared" si="18"/>
        <v>262.76539359709295</v>
      </c>
      <c r="F109">
        <f t="shared" si="19"/>
        <v>0.15691295808485808</v>
      </c>
      <c r="G109" s="20">
        <f t="shared" si="20"/>
        <v>2.2657607569550584E-6</v>
      </c>
      <c r="I109" s="2">
        <v>0.91346757000000001</v>
      </c>
      <c r="J109">
        <v>286.85844600000001</v>
      </c>
      <c r="K109">
        <f t="shared" si="21"/>
        <v>286.8912806900492</v>
      </c>
      <c r="L109">
        <f t="shared" si="22"/>
        <v>1.0781168706260587E-3</v>
      </c>
      <c r="M109" s="20">
        <f t="shared" si="23"/>
        <v>1.3101787741792643E-8</v>
      </c>
      <c r="O109" s="2">
        <v>0.90727552</v>
      </c>
      <c r="P109">
        <v>294.20308499999999</v>
      </c>
      <c r="Q109">
        <f t="shared" si="24"/>
        <v>293.76355500937916</v>
      </c>
      <c r="R109">
        <f t="shared" si="25"/>
        <v>0.19318661265514386</v>
      </c>
      <c r="S109" s="20">
        <f t="shared" si="26"/>
        <v>2.23194034571555E-6</v>
      </c>
      <c r="U109" s="2">
        <v>0.90499437000000005</v>
      </c>
      <c r="V109">
        <v>319.17685799999998</v>
      </c>
      <c r="W109">
        <f t="shared" si="27"/>
        <v>317.04226837569519</v>
      </c>
      <c r="X109">
        <f t="shared" si="28"/>
        <v>4.5564728641896846</v>
      </c>
      <c r="Y109" s="20">
        <f t="shared" si="29"/>
        <v>4.4726611569374364E-5</v>
      </c>
      <c r="AA109" s="2">
        <v>0.89694300999999999</v>
      </c>
      <c r="AB109">
        <v>343.76401900000002</v>
      </c>
      <c r="AC109">
        <f t="shared" si="30"/>
        <v>340.82100140737316</v>
      </c>
      <c r="AD109">
        <f t="shared" si="31"/>
        <v>8.6613525505111912</v>
      </c>
      <c r="AE109" s="20">
        <f t="shared" si="32"/>
        <v>7.3293401957280914E-5</v>
      </c>
    </row>
    <row r="110" spans="3:37" x14ac:dyDescent="0.25">
      <c r="C110" s="2">
        <v>0.91477478000000001</v>
      </c>
      <c r="D110">
        <v>265.99084399999998</v>
      </c>
      <c r="E110">
        <f t="shared" si="18"/>
        <v>264.14094007865998</v>
      </c>
      <c r="F110">
        <f t="shared" si="19"/>
        <v>3.4221445181891128</v>
      </c>
      <c r="G110" s="20">
        <f t="shared" si="20"/>
        <v>4.8368761913994293E-5</v>
      </c>
      <c r="I110" s="2">
        <v>0.91426004999999999</v>
      </c>
      <c r="J110">
        <v>290.29833400000001</v>
      </c>
      <c r="K110">
        <f t="shared" si="21"/>
        <v>289.57860278852593</v>
      </c>
      <c r="L110">
        <f t="shared" si="22"/>
        <v>0.51801301676995248</v>
      </c>
      <c r="M110" s="20">
        <f t="shared" si="23"/>
        <v>6.1468354325915593E-6</v>
      </c>
      <c r="O110" s="2">
        <v>0.90811779000000004</v>
      </c>
      <c r="P110">
        <v>296.76477199999999</v>
      </c>
      <c r="Q110">
        <f t="shared" si="24"/>
        <v>296.37836275992112</v>
      </c>
      <c r="R110">
        <f t="shared" si="25"/>
        <v>0.14931210081833468</v>
      </c>
      <c r="S110" s="20">
        <f t="shared" si="26"/>
        <v>1.6953927205704254E-6</v>
      </c>
      <c r="U110" s="2">
        <v>0.90586809999999995</v>
      </c>
      <c r="V110">
        <v>321.711996</v>
      </c>
      <c r="W110">
        <f t="shared" si="27"/>
        <v>319.91439431960225</v>
      </c>
      <c r="X110">
        <f t="shared" si="28"/>
        <v>3.2313718013688049</v>
      </c>
      <c r="Y110" s="20">
        <f t="shared" si="29"/>
        <v>3.1221403381651213E-5</v>
      </c>
      <c r="AA110" s="2">
        <v>0.89800031000000002</v>
      </c>
      <c r="AB110">
        <v>346.293252</v>
      </c>
      <c r="AC110">
        <f t="shared" si="30"/>
        <v>344.23337211061278</v>
      </c>
      <c r="AD110">
        <f t="shared" si="31"/>
        <v>4.2431051587018995</v>
      </c>
      <c r="AE110" s="20">
        <f t="shared" si="32"/>
        <v>3.5383088410517829E-5</v>
      </c>
    </row>
    <row r="111" spans="3:37" x14ac:dyDescent="0.25">
      <c r="C111" s="2">
        <v>0.91564736000000002</v>
      </c>
      <c r="D111">
        <v>269.07114899999999</v>
      </c>
      <c r="E111">
        <f t="shared" si="18"/>
        <v>266.82963480679297</v>
      </c>
      <c r="F111">
        <f t="shared" si="19"/>
        <v>5.0243858783485367</v>
      </c>
      <c r="G111" s="20">
        <f t="shared" si="20"/>
        <v>6.9398282062970367E-5</v>
      </c>
      <c r="I111" s="2">
        <v>0.91518032999999999</v>
      </c>
      <c r="J111">
        <v>293.92345799999998</v>
      </c>
      <c r="K111">
        <f t="shared" si="21"/>
        <v>292.80024453883516</v>
      </c>
      <c r="L111">
        <f t="shared" si="22"/>
        <v>1.2616084793418623</v>
      </c>
      <c r="M111" s="20">
        <f t="shared" si="23"/>
        <v>1.4603471328838349E-5</v>
      </c>
      <c r="O111" s="2">
        <v>0.90923145999999999</v>
      </c>
      <c r="P111">
        <v>299.94707799999998</v>
      </c>
      <c r="Q111">
        <f t="shared" si="24"/>
        <v>299.95791538364108</v>
      </c>
      <c r="R111">
        <f t="shared" si="25"/>
        <v>1.1744888418445375E-4</v>
      </c>
      <c r="S111" s="20">
        <f t="shared" si="26"/>
        <v>1.3054481409349352E-9</v>
      </c>
      <c r="U111" s="2">
        <v>0.90696063000000005</v>
      </c>
      <c r="V111">
        <v>324.70346699999999</v>
      </c>
      <c r="W111">
        <f t="shared" si="27"/>
        <v>323.63448470056954</v>
      </c>
      <c r="X111">
        <f t="shared" si="28"/>
        <v>1.1427231564956015</v>
      </c>
      <c r="Y111" s="20">
        <f t="shared" si="29"/>
        <v>1.0838449952215505E-5</v>
      </c>
      <c r="AA111" s="2">
        <v>0.89904136999999995</v>
      </c>
      <c r="AB111">
        <v>349.16627899999997</v>
      </c>
      <c r="AC111">
        <f t="shared" si="30"/>
        <v>347.70658304961626</v>
      </c>
      <c r="AD111">
        <f t="shared" si="31"/>
        <v>2.1307122675666266</v>
      </c>
      <c r="AE111" s="20">
        <f t="shared" si="32"/>
        <v>1.7476731611116751E-5</v>
      </c>
    </row>
    <row r="112" spans="3:37" x14ac:dyDescent="0.25">
      <c r="C112" s="2">
        <v>0.91651917999999999</v>
      </c>
      <c r="D112">
        <v>272.51838500000002</v>
      </c>
      <c r="E112">
        <f t="shared" si="18"/>
        <v>269.58594153891102</v>
      </c>
      <c r="F112">
        <f t="shared" si="19"/>
        <v>8.5992246524836808</v>
      </c>
      <c r="G112" s="20">
        <f t="shared" si="20"/>
        <v>1.1578910094190945E-4</v>
      </c>
      <c r="I112" s="2">
        <v>0.91602760000000005</v>
      </c>
      <c r="J112">
        <v>297.43367899999998</v>
      </c>
      <c r="K112">
        <f t="shared" si="21"/>
        <v>295.8672470319874</v>
      </c>
      <c r="L112">
        <f t="shared" si="22"/>
        <v>2.4537091104117645</v>
      </c>
      <c r="M112" s="20">
        <f t="shared" si="23"/>
        <v>2.7735933631289288E-5</v>
      </c>
      <c r="O112" s="2">
        <v>0.91014762999999999</v>
      </c>
      <c r="P112">
        <v>302.784628</v>
      </c>
      <c r="Q112">
        <f t="shared" si="24"/>
        <v>303.012266215919</v>
      </c>
      <c r="R112">
        <f t="shared" si="25"/>
        <v>5.1819157346785577E-2</v>
      </c>
      <c r="S112" s="20">
        <f t="shared" si="26"/>
        <v>5.6522674183441726E-7</v>
      </c>
      <c r="U112" s="2">
        <v>0.90752692000000001</v>
      </c>
      <c r="V112">
        <v>326.92166800000001</v>
      </c>
      <c r="W112">
        <f t="shared" si="27"/>
        <v>325.62146307865044</v>
      </c>
      <c r="X112">
        <f t="shared" si="28"/>
        <v>1.6905328375016551</v>
      </c>
      <c r="Y112" s="20">
        <f t="shared" si="29"/>
        <v>1.5817440115513086E-5</v>
      </c>
      <c r="AA112" s="2">
        <v>0.90011759999999996</v>
      </c>
      <c r="AB112">
        <v>352.61780499999998</v>
      </c>
      <c r="AC112">
        <f t="shared" si="30"/>
        <v>351.42049933128374</v>
      </c>
      <c r="AD112">
        <f t="shared" si="31"/>
        <v>1.433540864340042</v>
      </c>
      <c r="AE112" s="20">
        <f t="shared" si="32"/>
        <v>1.152926448214932E-5</v>
      </c>
    </row>
    <row r="113" spans="3:31" x14ac:dyDescent="0.25">
      <c r="C113" s="2">
        <v>0.91739117999999997</v>
      </c>
      <c r="D113">
        <v>275.87744199999997</v>
      </c>
      <c r="E113">
        <f t="shared" si="18"/>
        <v>272.41570495326562</v>
      </c>
      <c r="F113">
        <f t="shared" si="19"/>
        <v>11.983623380733102</v>
      </c>
      <c r="G113" s="20">
        <f t="shared" si="20"/>
        <v>1.5745475145786971E-4</v>
      </c>
      <c r="I113" s="2">
        <v>0.91624192999999998</v>
      </c>
      <c r="J113">
        <v>300.02825999999999</v>
      </c>
      <c r="K113">
        <f t="shared" si="21"/>
        <v>296.65906606371141</v>
      </c>
      <c r="L113">
        <f t="shared" si="22"/>
        <v>11.351467780323748</v>
      </c>
      <c r="M113" s="20">
        <f t="shared" si="23"/>
        <v>1.2610366073269449E-4</v>
      </c>
      <c r="O113" s="2">
        <v>0.91108756000000002</v>
      </c>
      <c r="P113">
        <v>305.60424799999998</v>
      </c>
      <c r="Q113">
        <f t="shared" si="24"/>
        <v>306.25421566491269</v>
      </c>
      <c r="R113">
        <f t="shared" si="25"/>
        <v>0.42245796543207853</v>
      </c>
      <c r="S113" s="20">
        <f t="shared" si="26"/>
        <v>4.5233972489870415E-6</v>
      </c>
      <c r="U113" s="2">
        <v>0.90864442000000001</v>
      </c>
      <c r="V113">
        <v>330.188087</v>
      </c>
      <c r="W113">
        <f t="shared" si="27"/>
        <v>329.66600432967198</v>
      </c>
      <c r="X113">
        <f t="shared" si="28"/>
        <v>0.27257031465683407</v>
      </c>
      <c r="Y113" s="20">
        <f t="shared" si="29"/>
        <v>2.500090646549124E-6</v>
      </c>
      <c r="AA113" s="2">
        <v>0.90104086000000005</v>
      </c>
      <c r="AB113">
        <v>355.66867500000001</v>
      </c>
      <c r="AC113">
        <f t="shared" si="30"/>
        <v>354.71083502748394</v>
      </c>
      <c r="AD113">
        <f t="shared" si="31"/>
        <v>0.91745741294958449</v>
      </c>
      <c r="AE113" s="20">
        <f t="shared" si="32"/>
        <v>7.2526159381965504E-6</v>
      </c>
    </row>
    <row r="114" spans="3:31" x14ac:dyDescent="0.25">
      <c r="C114" s="2">
        <v>0.91826308999999995</v>
      </c>
      <c r="D114">
        <v>279.28058900000002</v>
      </c>
      <c r="E114">
        <f t="shared" si="18"/>
        <v>275.32126923215628</v>
      </c>
      <c r="F114">
        <f t="shared" si="19"/>
        <v>15.676213024038189</v>
      </c>
      <c r="G114" s="20">
        <f t="shared" si="20"/>
        <v>2.0098315203297381E-4</v>
      </c>
      <c r="I114" s="2">
        <v>0.91676270999999998</v>
      </c>
      <c r="J114">
        <v>302.368315</v>
      </c>
      <c r="K114">
        <f t="shared" si="21"/>
        <v>298.61082004851215</v>
      </c>
      <c r="L114">
        <f t="shared" si="22"/>
        <v>14.118768310456625</v>
      </c>
      <c r="M114" s="20">
        <f t="shared" si="23"/>
        <v>1.5442736175568851E-4</v>
      </c>
      <c r="O114" s="2">
        <v>0.91204890000000005</v>
      </c>
      <c r="P114">
        <v>308.48519099999999</v>
      </c>
      <c r="Q114">
        <f t="shared" si="24"/>
        <v>309.68960660751412</v>
      </c>
      <c r="R114">
        <f t="shared" si="25"/>
        <v>1.450616955623645</v>
      </c>
      <c r="S114" s="20">
        <f t="shared" si="26"/>
        <v>1.5243479420570274E-5</v>
      </c>
      <c r="U114" s="2">
        <v>0.90930977000000002</v>
      </c>
      <c r="V114">
        <v>332.57512100000002</v>
      </c>
      <c r="W114">
        <f t="shared" si="27"/>
        <v>332.15528395317585</v>
      </c>
      <c r="X114">
        <f t="shared" si="28"/>
        <v>0.17626314588604078</v>
      </c>
      <c r="Y114" s="20">
        <f t="shared" si="29"/>
        <v>1.5936098354699858E-6</v>
      </c>
      <c r="AA114" s="2">
        <v>0.90148972999999999</v>
      </c>
      <c r="AB114">
        <v>358.76651600000002</v>
      </c>
      <c r="AC114">
        <f t="shared" si="30"/>
        <v>356.34656657383653</v>
      </c>
      <c r="AD114">
        <f t="shared" si="31"/>
        <v>5.8561552251890445</v>
      </c>
      <c r="AE114" s="20">
        <f t="shared" si="32"/>
        <v>4.5497629878423306E-5</v>
      </c>
    </row>
    <row r="115" spans="3:31" x14ac:dyDescent="0.25">
      <c r="C115" s="2">
        <v>0.91913564000000003</v>
      </c>
      <c r="D115">
        <v>282.38062100000002</v>
      </c>
      <c r="E115">
        <f t="shared" si="18"/>
        <v>278.3086564484891</v>
      </c>
      <c r="F115">
        <f t="shared" si="19"/>
        <v>16.580895308761498</v>
      </c>
      <c r="G115" s="20">
        <f t="shared" si="20"/>
        <v>2.0794007641784714E-4</v>
      </c>
      <c r="I115" s="2">
        <v>0.91733023000000002</v>
      </c>
      <c r="J115">
        <v>305.04342400000002</v>
      </c>
      <c r="K115">
        <f t="shared" si="21"/>
        <v>300.78386028235923</v>
      </c>
      <c r="L115">
        <f t="shared" si="22"/>
        <v>18.143883064641809</v>
      </c>
      <c r="M115" s="20">
        <f t="shared" si="23"/>
        <v>1.9498755970643572E-4</v>
      </c>
      <c r="O115" s="2">
        <v>0.9130315</v>
      </c>
      <c r="P115">
        <v>311.49932000000001</v>
      </c>
      <c r="Q115">
        <f t="shared" si="24"/>
        <v>313.33301105307277</v>
      </c>
      <c r="R115">
        <f t="shared" si="25"/>
        <v>3.3624228781190695</v>
      </c>
      <c r="S115" s="20">
        <f t="shared" si="26"/>
        <v>3.465278356843499E-5</v>
      </c>
      <c r="U115" s="2">
        <v>0.91023480000000001</v>
      </c>
      <c r="V115">
        <v>335.30621200000002</v>
      </c>
      <c r="W115">
        <f t="shared" si="27"/>
        <v>335.72193052064841</v>
      </c>
      <c r="X115">
        <f t="shared" si="28"/>
        <v>0.17282188841009194</v>
      </c>
      <c r="Y115" s="20">
        <f t="shared" si="29"/>
        <v>1.5371475157774519E-6</v>
      </c>
    </row>
    <row r="116" spans="3:31" x14ac:dyDescent="0.25">
      <c r="C116" s="2">
        <v>0.91969047000000004</v>
      </c>
      <c r="D116">
        <v>285.30467199999998</v>
      </c>
      <c r="E116">
        <f t="shared" si="18"/>
        <v>280.25146502940891</v>
      </c>
      <c r="F116">
        <f t="shared" si="19"/>
        <v>25.534900687630252</v>
      </c>
      <c r="G116" s="20">
        <f t="shared" si="20"/>
        <v>3.1370136332269365E-4</v>
      </c>
      <c r="I116" s="2">
        <v>0.91776312999999998</v>
      </c>
      <c r="J116">
        <v>308.20639599999998</v>
      </c>
      <c r="K116">
        <f t="shared" si="21"/>
        <v>302.47487877558427</v>
      </c>
      <c r="L116">
        <f t="shared" si="22"/>
        <v>32.850289693773973</v>
      </c>
      <c r="M116" s="20">
        <f t="shared" si="23"/>
        <v>3.4582462094903725E-4</v>
      </c>
      <c r="O116" s="2">
        <v>0.91390497999999998</v>
      </c>
      <c r="P116">
        <v>314.15250900000001</v>
      </c>
      <c r="Q116">
        <f t="shared" si="24"/>
        <v>316.69027712395371</v>
      </c>
      <c r="R116">
        <f t="shared" si="25"/>
        <v>6.440267050955466</v>
      </c>
      <c r="S116" s="20">
        <f t="shared" si="26"/>
        <v>6.5256354854404907E-5</v>
      </c>
      <c r="U116" s="2">
        <v>0.91121730999999995</v>
      </c>
      <c r="V116">
        <v>338.36626699999999</v>
      </c>
      <c r="W116">
        <f t="shared" si="27"/>
        <v>339.65175670920053</v>
      </c>
      <c r="X116">
        <f t="shared" si="28"/>
        <v>1.6524837924604712</v>
      </c>
      <c r="Y116" s="20">
        <f t="shared" si="29"/>
        <v>1.4433215247708079E-5</v>
      </c>
    </row>
    <row r="117" spans="3:31" x14ac:dyDescent="0.25">
      <c r="C117" s="2">
        <v>0.92028739999999998</v>
      </c>
      <c r="D117">
        <v>287.94690200000002</v>
      </c>
      <c r="E117">
        <f t="shared" si="18"/>
        <v>282.38065666438365</v>
      </c>
      <c r="F117">
        <f t="shared" si="19"/>
        <v>30.983087136271021</v>
      </c>
      <c r="G117" s="20">
        <f t="shared" si="20"/>
        <v>3.7368001156926322E-4</v>
      </c>
      <c r="O117" s="2">
        <v>0.91476183</v>
      </c>
      <c r="P117">
        <v>317.25057299999997</v>
      </c>
      <c r="Q117">
        <f t="shared" si="24"/>
        <v>320.09813150111557</v>
      </c>
      <c r="R117">
        <f t="shared" si="25"/>
        <v>8.1085894172757218</v>
      </c>
      <c r="S117" s="20">
        <f t="shared" si="26"/>
        <v>8.0563899664764529E-5</v>
      </c>
      <c r="U117" s="2">
        <v>0.91207526999999999</v>
      </c>
      <c r="V117">
        <v>340.93285300000002</v>
      </c>
      <c r="W117">
        <f t="shared" si="27"/>
        <v>343.20927601855237</v>
      </c>
      <c r="X117">
        <f t="shared" si="28"/>
        <v>5.1821017593949934</v>
      </c>
      <c r="Y117" s="20">
        <f t="shared" si="29"/>
        <v>4.4582891432285072E-5</v>
      </c>
    </row>
    <row r="118" spans="3:31" x14ac:dyDescent="0.25">
      <c r="O118" s="2">
        <v>0.91553987000000003</v>
      </c>
      <c r="P118">
        <v>320.50413099999997</v>
      </c>
      <c r="Q118">
        <f t="shared" si="24"/>
        <v>323.2961245269596</v>
      </c>
      <c r="R118">
        <f t="shared" si="25"/>
        <v>7.7952278545844713</v>
      </c>
      <c r="S118" s="20">
        <f t="shared" si="26"/>
        <v>7.5885980704031136E-5</v>
      </c>
      <c r="U118" s="2">
        <v>0.91285362999999997</v>
      </c>
      <c r="V118">
        <v>344.03682099999997</v>
      </c>
      <c r="W118">
        <f t="shared" si="27"/>
        <v>346.54373912145184</v>
      </c>
      <c r="X118">
        <f t="shared" si="28"/>
        <v>6.2846384676637266</v>
      </c>
      <c r="Y118" s="20">
        <f t="shared" si="29"/>
        <v>5.3097056652329458E-5</v>
      </c>
    </row>
    <row r="119" spans="3:31" x14ac:dyDescent="0.25">
      <c r="O119" s="2">
        <v>0.91653382999999999</v>
      </c>
      <c r="P119">
        <v>323.92871000000002</v>
      </c>
      <c r="Q119">
        <f t="shared" si="24"/>
        <v>327.53353336248875</v>
      </c>
      <c r="R119">
        <f t="shared" si="25"/>
        <v>12.994751474744556</v>
      </c>
      <c r="S119" s="20">
        <f t="shared" si="26"/>
        <v>1.2384232448807173E-4</v>
      </c>
      <c r="U119" s="2">
        <v>0.91350706000000004</v>
      </c>
      <c r="V119">
        <v>346.82822800000002</v>
      </c>
      <c r="W119">
        <f t="shared" si="27"/>
        <v>349.42541811225703</v>
      </c>
      <c r="X119">
        <f t="shared" si="28"/>
        <v>6.7453964792055814</v>
      </c>
      <c r="Y119" s="20">
        <f t="shared" si="29"/>
        <v>5.6076204070459624E-5</v>
      </c>
    </row>
    <row r="120" spans="3:31" x14ac:dyDescent="0.25">
      <c r="O120" s="2">
        <v>0.91728392999999997</v>
      </c>
      <c r="P120">
        <v>327.20020099999999</v>
      </c>
      <c r="Q120">
        <f t="shared" si="24"/>
        <v>330.85078944288023</v>
      </c>
      <c r="R120">
        <f t="shared" si="25"/>
        <v>13.326795979290736</v>
      </c>
      <c r="S120" s="20">
        <f t="shared" si="26"/>
        <v>1.2447972653349348E-4</v>
      </c>
      <c r="U120" s="2">
        <v>0.91430869000000003</v>
      </c>
      <c r="V120">
        <v>349.22875199999999</v>
      </c>
      <c r="W120">
        <f t="shared" si="27"/>
        <v>353.06841775034911</v>
      </c>
      <c r="X120">
        <f t="shared" si="28"/>
        <v>14.743033074404124</v>
      </c>
      <c r="Y120" s="20">
        <f t="shared" si="29"/>
        <v>1.2088345269285014E-4</v>
      </c>
    </row>
    <row r="121" spans="3:31" x14ac:dyDescent="0.25">
      <c r="O121" s="2">
        <v>0.91793672000000004</v>
      </c>
      <c r="P121">
        <v>330.29516100000001</v>
      </c>
      <c r="Q121">
        <f t="shared" si="24"/>
        <v>333.82613512760753</v>
      </c>
      <c r="R121">
        <f t="shared" si="25"/>
        <v>12.467778289833698</v>
      </c>
      <c r="S121" s="20">
        <f t="shared" si="26"/>
        <v>1.1428379370979388E-4</v>
      </c>
      <c r="U121" s="2">
        <v>0.91474641999999995</v>
      </c>
      <c r="V121">
        <v>351.70185500000002</v>
      </c>
      <c r="W121">
        <f t="shared" si="27"/>
        <v>355.1098998667901</v>
      </c>
      <c r="X121">
        <f t="shared" si="28"/>
        <v>11.614769814054203</v>
      </c>
      <c r="Y121" s="20">
        <f t="shared" si="29"/>
        <v>9.3899069652004369E-5</v>
      </c>
    </row>
    <row r="122" spans="3:31" x14ac:dyDescent="0.25">
      <c r="U122" s="2">
        <v>0.91549259999999999</v>
      </c>
      <c r="V122">
        <v>354.80927800000001</v>
      </c>
      <c r="W122">
        <f t="shared" si="27"/>
        <v>358.67882506048363</v>
      </c>
      <c r="X122">
        <f t="shared" si="28"/>
        <v>14.97339445329747</v>
      </c>
      <c r="Y122" s="20">
        <f t="shared" si="29"/>
        <v>1.1894065616124208E-4</v>
      </c>
    </row>
    <row r="123" spans="3:31" x14ac:dyDescent="0.25">
      <c r="U123" s="2">
        <v>0.91634099999999996</v>
      </c>
      <c r="V123">
        <v>357.77774099999999</v>
      </c>
      <c r="W123">
        <f t="shared" si="27"/>
        <v>362.8793139684164</v>
      </c>
      <c r="X123">
        <f t="shared" si="28"/>
        <v>26.026046752076976</v>
      </c>
      <c r="Y123" s="20">
        <f t="shared" si="29"/>
        <v>2.0332068789058333E-4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Summary</vt:lpstr>
      <vt:lpstr>24.26-DC</vt:lpstr>
      <vt:lpstr>24.26-MD</vt:lpstr>
      <vt:lpstr>24.49-B707</vt:lpstr>
      <vt:lpstr>24.53-B727</vt:lpstr>
      <vt:lpstr>24.72-B737-200</vt:lpstr>
      <vt:lpstr>24.72-B737-300</vt:lpstr>
      <vt:lpstr>24.72-B737-800</vt:lpstr>
      <vt:lpstr>24.78-B747</vt:lpstr>
      <vt:lpstr>24.90-B757</vt:lpstr>
      <vt:lpstr>24.96-B767</vt:lpstr>
      <vt:lpstr>24.99-B777</vt:lpstr>
      <vt:lpstr>24.107-A300</vt:lpstr>
      <vt:lpstr>24.123-A320B737</vt:lpstr>
      <vt:lpstr>24.131-A340</vt:lpstr>
      <vt:lpstr>24.142-F28</vt:lpstr>
      <vt:lpstr>24.142-F100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Scholz, Dieter</cp:lastModifiedBy>
  <dcterms:created xsi:type="dcterms:W3CDTF">2024-09-17T09:27:31Z</dcterms:created>
  <dcterms:modified xsi:type="dcterms:W3CDTF">2025-03-22T16:43:08Z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2024-09-17T09:27:31Z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94075e0b-0013-42eb-87ec-7b3af69dc84b</vt:lpwstr>
  </property>
  <property fmtid="{D5CDD505-2E9C-101B-9397-08002B2CF9AE}" pid="8" name="MSIP_Label_defa4170-0d19-0005-0004-bc88714345d2_ContentBits">
    <vt:lpwstr>0</vt:lpwstr>
  </property>
</Properties>
</file>