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5.xml" ContentType="application/vnd.openxmlformats-officedocument.drawing+xml"/>
  <Override PartName="/xl/charts/chart17.xml" ContentType="application/vnd.openxmlformats-officedocument.drawingml.chart+xml"/>
  <Override PartName="/xl/drawings/drawing16.xml" ContentType="application/vnd.openxmlformats-officedocument.drawing+xml"/>
  <Override PartName="/xl/charts/chart18.xml" ContentType="application/vnd.openxmlformats-officedocument.drawingml.chart+xml"/>
  <Override PartName="/xl/drawings/drawing17.xml" ContentType="application/vnd.openxmlformats-officedocument.drawing+xml"/>
  <Override PartName="/xl/charts/chart19.xml" ContentType="application/vnd.openxmlformats-officedocument.drawingml.chart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Krull\ProjektImMaster\2025-03-10_Results\Excel-Dateien\"/>
    </mc:Choice>
  </mc:AlternateContent>
  <xr:revisionPtr revIDLastSave="0" documentId="13_ncr:1_{1218FFBA-273F-49BB-98C4-9C613EF62313}" xr6:coauthVersionLast="47" xr6:coauthVersionMax="47" xr10:uidLastSave="{00000000-0000-0000-0000-000000000000}"/>
  <bookViews>
    <workbookView xWindow="-120" yWindow="-120" windowWidth="19440" windowHeight="14880" xr2:uid="{07551D4C-CA6C-0249-9BD6-7962516A076B}"/>
  </bookViews>
  <sheets>
    <sheet name="Summary" sheetId="17" r:id="rId1"/>
    <sheet name="24.26-DC" sheetId="1" r:id="rId2"/>
    <sheet name="24.26-MD" sheetId="2" r:id="rId3"/>
    <sheet name="24.49-B707" sheetId="3" r:id="rId4"/>
    <sheet name="24.53-B727" sheetId="4" r:id="rId5"/>
    <sheet name="24.72-B737-200" sheetId="5" r:id="rId6"/>
    <sheet name="24.72-B737-300" sheetId="15" r:id="rId7"/>
    <sheet name="24.72-B737-800" sheetId="16" r:id="rId8"/>
    <sheet name="24.78-B747" sheetId="6" r:id="rId9"/>
    <sheet name="24.90-B757" sheetId="7" r:id="rId10"/>
    <sheet name="24.96-B767" sheetId="8" r:id="rId11"/>
    <sheet name="24.99-B777" sheetId="9" r:id="rId12"/>
    <sheet name="24.107-A300" sheetId="10" r:id="rId13"/>
    <sheet name="24.123-A320B737" sheetId="11" r:id="rId14"/>
    <sheet name="24.131-A340" sheetId="12" r:id="rId15"/>
    <sheet name="24.142-F28" sheetId="13" r:id="rId16"/>
    <sheet name="24.142-F100" sheetId="14" r:id="rId17"/>
    <sheet name="(c)" sheetId="18" r:id="rId18"/>
  </sheets>
  <definedNames>
    <definedName name="solver_adj" localSheetId="12" hidden="1">'24.107-A300'!$AP$2:$AP$14</definedName>
    <definedName name="solver_adj" localSheetId="13" hidden="1">'24.123-A320B737'!$X$2:$X$11</definedName>
    <definedName name="solver_adj" localSheetId="14" hidden="1">'24.131-A340'!$Y$2:$Y$11</definedName>
    <definedName name="solver_adj" localSheetId="16" hidden="1">'24.142-F100'!$BB$2:$BB$16</definedName>
    <definedName name="solver_adj" localSheetId="15" hidden="1">'24.142-F28'!$AD$2:$AD$12</definedName>
    <definedName name="solver_adj" localSheetId="1" hidden="1">'24.26-DC'!$X$2:$X$11</definedName>
    <definedName name="solver_adj" localSheetId="2" hidden="1">'24.26-MD'!$X$2:$X$11</definedName>
    <definedName name="solver_adj" localSheetId="3" hidden="1">'24.49-B707'!$X$2:$X$11</definedName>
    <definedName name="solver_adj" localSheetId="4" hidden="1">'24.53-B727'!$AP$2:$AP$12</definedName>
    <definedName name="solver_adj" localSheetId="5" hidden="1">'24.72-B737-200'!$X$2:$X$11</definedName>
    <definedName name="solver_adj" localSheetId="6" hidden="1">'24.72-B737-300'!$W$2:$W$11</definedName>
    <definedName name="solver_adj" localSheetId="7" hidden="1">'24.72-B737-800'!$AC$2:$AC$12</definedName>
    <definedName name="solver_adj" localSheetId="8" hidden="1">'24.78-B747'!$AP$2:$AP$14</definedName>
    <definedName name="solver_adj" localSheetId="9" hidden="1">'24.90-B757'!$X$2:$X$11</definedName>
    <definedName name="solver_adj" localSheetId="10" hidden="1">'24.96-B767'!$X$2:$X$11</definedName>
    <definedName name="solver_adj" localSheetId="11" hidden="1">'24.99-B777'!$X$2:$X$11</definedName>
    <definedName name="solver_cvg" localSheetId="12" hidden="1">0.0001</definedName>
    <definedName name="solver_cvg" localSheetId="13" hidden="1">0.0001</definedName>
    <definedName name="solver_cvg" localSheetId="14" hidden="1">0.0001</definedName>
    <definedName name="solver_cvg" localSheetId="16" hidden="1">0.0001</definedName>
    <definedName name="solver_cvg" localSheetId="15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cvg" localSheetId="10" hidden="1">0.0001</definedName>
    <definedName name="solver_cvg" localSheetId="11" hidden="1">0.0001</definedName>
    <definedName name="solver_drv" localSheetId="12" hidden="1">1</definedName>
    <definedName name="solver_drv" localSheetId="13" hidden="1">1</definedName>
    <definedName name="solver_drv" localSheetId="14" hidden="1">1</definedName>
    <definedName name="solver_drv" localSheetId="16" hidden="1">1</definedName>
    <definedName name="solver_drv" localSheetId="15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drv" localSheetId="8" hidden="1">1</definedName>
    <definedName name="solver_drv" localSheetId="9" hidden="1">1</definedName>
    <definedName name="solver_drv" localSheetId="10" hidden="1">1</definedName>
    <definedName name="solver_drv" localSheetId="11" hidden="1">1</definedName>
    <definedName name="solver_eng" localSheetId="12" hidden="1">1</definedName>
    <definedName name="solver_eng" localSheetId="13" hidden="1">1</definedName>
    <definedName name="solver_eng" localSheetId="14" hidden="1">1</definedName>
    <definedName name="solver_eng" localSheetId="16" hidden="1">1</definedName>
    <definedName name="solver_eng" localSheetId="15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ng" localSheetId="7" hidden="1">1</definedName>
    <definedName name="solver_eng" localSheetId="8" hidden="1">1</definedName>
    <definedName name="solver_eng" localSheetId="9" hidden="1">1</definedName>
    <definedName name="solver_eng" localSheetId="10" hidden="1">1</definedName>
    <definedName name="solver_eng" localSheetId="11" hidden="1">1</definedName>
    <definedName name="solver_itr" localSheetId="12" hidden="1">2147483647</definedName>
    <definedName name="solver_itr" localSheetId="13" hidden="1">2147483647</definedName>
    <definedName name="solver_itr" localSheetId="14" hidden="1">2147483647</definedName>
    <definedName name="solver_itr" localSheetId="16" hidden="1">2147483647</definedName>
    <definedName name="solver_itr" localSheetId="15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itr" localSheetId="8" hidden="1">2147483647</definedName>
    <definedName name="solver_itr" localSheetId="9" hidden="1">2147483647</definedName>
    <definedName name="solver_itr" localSheetId="10" hidden="1">2147483647</definedName>
    <definedName name="solver_itr" localSheetId="11" hidden="1">2147483647</definedName>
    <definedName name="solver_lhs1" localSheetId="12" hidden="1">'24.107-A300'!$AP$5</definedName>
    <definedName name="solver_lhs1" localSheetId="13" hidden="1">'24.123-A320B737'!$X$5</definedName>
    <definedName name="solver_lhs1" localSheetId="14" hidden="1">'24.131-A340'!$Y$5</definedName>
    <definedName name="solver_lhs1" localSheetId="16" hidden="1">'24.142-F100'!$BB$5</definedName>
    <definedName name="solver_lhs1" localSheetId="15" hidden="1">'24.142-F28'!$AD$5</definedName>
    <definedName name="solver_lhs1" localSheetId="1" hidden="1">'24.26-DC'!$X$5</definedName>
    <definedName name="solver_lhs1" localSheetId="2" hidden="1">'24.26-MD'!$X$5</definedName>
    <definedName name="solver_lhs1" localSheetId="3" hidden="1">'24.49-B707'!$W$24</definedName>
    <definedName name="solver_lhs1" localSheetId="4" hidden="1">'24.53-B727'!$AP$5</definedName>
    <definedName name="solver_lhs1" localSheetId="5" hidden="1">'24.72-B737-200'!$X$5</definedName>
    <definedName name="solver_lhs1" localSheetId="6" hidden="1">'24.72-B737-300'!#REF!</definedName>
    <definedName name="solver_lhs1" localSheetId="7" hidden="1">'24.72-B737-800'!#REF!</definedName>
    <definedName name="solver_lhs1" localSheetId="8" hidden="1">'24.78-B747'!$AP$5</definedName>
    <definedName name="solver_lhs1" localSheetId="9" hidden="1">'24.90-B757'!$X$5</definedName>
    <definedName name="solver_lhs1" localSheetId="10" hidden="1">'24.96-B767'!$X$5</definedName>
    <definedName name="solver_lhs1" localSheetId="11" hidden="1">'24.99-B777'!$X$5</definedName>
    <definedName name="solver_lhs10" localSheetId="1" hidden="1">'24.26-DC'!$X$4</definedName>
    <definedName name="solver_lhs11" localSheetId="1" hidden="1">'24.26-DC'!$X$5</definedName>
    <definedName name="solver_lhs12" localSheetId="1" hidden="1">'24.26-DC'!$X$5</definedName>
    <definedName name="solver_lhs13" localSheetId="1" hidden="1">'24.26-DC'!$X$5</definedName>
    <definedName name="solver_lhs2" localSheetId="1" hidden="1">'24.26-DC'!$E$1</definedName>
    <definedName name="solver_lhs2" localSheetId="3" hidden="1">'24.49-B707'!$X$7:$X$8</definedName>
    <definedName name="solver_lhs2" localSheetId="4" hidden="1">'24.53-B727'!$BT$7</definedName>
    <definedName name="solver_lhs2" localSheetId="11" hidden="1">'24.99-B777'!$X$6</definedName>
    <definedName name="solver_lhs3" localSheetId="1" hidden="1">'24.26-DC'!$K$1</definedName>
    <definedName name="solver_lhs3" localSheetId="11" hidden="1">'24.99-B777'!$X$4</definedName>
    <definedName name="solver_lhs4" localSheetId="1" hidden="1">'24.26-DC'!$K$1</definedName>
    <definedName name="solver_lhs4" localSheetId="11" hidden="1">'24.99-B777'!$X$4</definedName>
    <definedName name="solver_lhs5" localSheetId="1" hidden="1">'24.26-DC'!$Q$1</definedName>
    <definedName name="solver_lhs5" localSheetId="11" hidden="1">'24.99-B777'!$X$5</definedName>
    <definedName name="solver_lhs6" localSheetId="1" hidden="1">'24.26-DC'!$Q$1</definedName>
    <definedName name="solver_lhs6" localSheetId="11" hidden="1">'24.99-B777'!$X$5</definedName>
    <definedName name="solver_lhs7" localSheetId="1" hidden="1">'24.26-DC'!$X$3</definedName>
    <definedName name="solver_lhs8" localSheetId="1" hidden="1">'24.26-DC'!$X$3</definedName>
    <definedName name="solver_lhs9" localSheetId="1" hidden="1">'24.26-DC'!$X$4</definedName>
    <definedName name="solver_lin" localSheetId="12" hidden="1">2</definedName>
    <definedName name="solver_lin" localSheetId="13" hidden="1">2</definedName>
    <definedName name="solver_lin" localSheetId="14" hidden="1">2</definedName>
    <definedName name="solver_lin" localSheetId="16" hidden="1">2</definedName>
    <definedName name="solver_lin" localSheetId="15" hidden="1">2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lin" localSheetId="4" hidden="1">2</definedName>
    <definedName name="solver_lin" localSheetId="5" hidden="1">2</definedName>
    <definedName name="solver_lin" localSheetId="6" hidden="1">2</definedName>
    <definedName name="solver_lin" localSheetId="7" hidden="1">2</definedName>
    <definedName name="solver_lin" localSheetId="8" hidden="1">2</definedName>
    <definedName name="solver_lin" localSheetId="9" hidden="1">2</definedName>
    <definedName name="solver_lin" localSheetId="10" hidden="1">2</definedName>
    <definedName name="solver_lin" localSheetId="11" hidden="1">2</definedName>
    <definedName name="solver_mip" localSheetId="12" hidden="1">2147483647</definedName>
    <definedName name="solver_mip" localSheetId="13" hidden="1">2147483647</definedName>
    <definedName name="solver_mip" localSheetId="14" hidden="1">2147483647</definedName>
    <definedName name="solver_mip" localSheetId="16" hidden="1">2147483647</definedName>
    <definedName name="solver_mip" localSheetId="15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ip" localSheetId="8" hidden="1">2147483647</definedName>
    <definedName name="solver_mip" localSheetId="9" hidden="1">2147483647</definedName>
    <definedName name="solver_mip" localSheetId="10" hidden="1">2147483647</definedName>
    <definedName name="solver_mip" localSheetId="11" hidden="1">2147483647</definedName>
    <definedName name="solver_mni" localSheetId="12" hidden="1">30</definedName>
    <definedName name="solver_mni" localSheetId="13" hidden="1">30</definedName>
    <definedName name="solver_mni" localSheetId="14" hidden="1">30</definedName>
    <definedName name="solver_mni" localSheetId="16" hidden="1">30</definedName>
    <definedName name="solver_mni" localSheetId="15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ni" localSheetId="8" hidden="1">30</definedName>
    <definedName name="solver_mni" localSheetId="9" hidden="1">30</definedName>
    <definedName name="solver_mni" localSheetId="10" hidden="1">30</definedName>
    <definedName name="solver_mni" localSheetId="11" hidden="1">30</definedName>
    <definedName name="solver_mrt" localSheetId="12" hidden="1">0.075</definedName>
    <definedName name="solver_mrt" localSheetId="13" hidden="1">0.075</definedName>
    <definedName name="solver_mrt" localSheetId="14" hidden="1">0.075</definedName>
    <definedName name="solver_mrt" localSheetId="16" hidden="1">0.075</definedName>
    <definedName name="solver_mrt" localSheetId="15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rt" localSheetId="8" hidden="1">0.075</definedName>
    <definedName name="solver_mrt" localSheetId="9" hidden="1">0.075</definedName>
    <definedName name="solver_mrt" localSheetId="10" hidden="1">0.075</definedName>
    <definedName name="solver_mrt" localSheetId="11" hidden="1">0.075</definedName>
    <definedName name="solver_msl" localSheetId="12" hidden="1">2</definedName>
    <definedName name="solver_msl" localSheetId="13" hidden="1">2</definedName>
    <definedName name="solver_msl" localSheetId="14" hidden="1">2</definedName>
    <definedName name="solver_msl" localSheetId="16" hidden="1">2</definedName>
    <definedName name="solver_msl" localSheetId="15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msl" localSheetId="8" hidden="1">2</definedName>
    <definedName name="solver_msl" localSheetId="9" hidden="1">2</definedName>
    <definedName name="solver_msl" localSheetId="10" hidden="1">2</definedName>
    <definedName name="solver_msl" localSheetId="11" hidden="1">2</definedName>
    <definedName name="solver_neg" localSheetId="12" hidden="1">1</definedName>
    <definedName name="solver_neg" localSheetId="13" hidden="1">1</definedName>
    <definedName name="solver_neg" localSheetId="14" hidden="1">1</definedName>
    <definedName name="solver_neg" localSheetId="16" hidden="1">1</definedName>
    <definedName name="solver_neg" localSheetId="15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eg" localSheetId="10" hidden="1">1</definedName>
    <definedName name="solver_neg" localSheetId="11" hidden="1">1</definedName>
    <definedName name="solver_nod" localSheetId="12" hidden="1">2147483647</definedName>
    <definedName name="solver_nod" localSheetId="13" hidden="1">2147483647</definedName>
    <definedName name="solver_nod" localSheetId="14" hidden="1">2147483647</definedName>
    <definedName name="solver_nod" localSheetId="16" hidden="1">2147483647</definedName>
    <definedName name="solver_nod" localSheetId="15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od" localSheetId="8" hidden="1">2147483647</definedName>
    <definedName name="solver_nod" localSheetId="9" hidden="1">2147483647</definedName>
    <definedName name="solver_nod" localSheetId="10" hidden="1">2147483647</definedName>
    <definedName name="solver_nod" localSheetId="11" hidden="1">2147483647</definedName>
    <definedName name="solver_num" localSheetId="12" hidden="1">0</definedName>
    <definedName name="solver_num" localSheetId="13" hidden="1">0</definedName>
    <definedName name="solver_num" localSheetId="14" hidden="1">0</definedName>
    <definedName name="solver_num" localSheetId="16" hidden="1">0</definedName>
    <definedName name="solver_num" localSheetId="15" hidden="1">0</definedName>
    <definedName name="solver_num" localSheetId="1" hidden="1">0</definedName>
    <definedName name="solver_num" localSheetId="2" hidden="1">0</definedName>
    <definedName name="solver_num" localSheetId="3" hidden="1">2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7" hidden="1">0</definedName>
    <definedName name="solver_num" localSheetId="8" hidden="1">0</definedName>
    <definedName name="solver_num" localSheetId="9" hidden="1">0</definedName>
    <definedName name="solver_num" localSheetId="10" hidden="1">0</definedName>
    <definedName name="solver_num" localSheetId="11" hidden="1">0</definedName>
    <definedName name="solver_opt" localSheetId="12" hidden="1">'24.107-A300'!$AP$24</definedName>
    <definedName name="solver_opt" localSheetId="13" hidden="1">'24.123-A320B737'!$X$17</definedName>
    <definedName name="solver_opt" localSheetId="14" hidden="1">'24.131-A340'!$Y$17</definedName>
    <definedName name="solver_opt" localSheetId="16" hidden="1">'24.142-F100'!$BB$28</definedName>
    <definedName name="solver_opt" localSheetId="15" hidden="1">'24.142-F28'!$AD$20</definedName>
    <definedName name="solver_opt" localSheetId="1" hidden="1">'24.26-DC'!$X$18</definedName>
    <definedName name="solver_opt" localSheetId="2" hidden="1">'24.26-MD'!$X$16</definedName>
    <definedName name="solver_opt" localSheetId="3" hidden="1">'24.49-B707'!$X$16</definedName>
    <definedName name="solver_opt" localSheetId="4" hidden="1">'24.53-B727'!$AP$18</definedName>
    <definedName name="solver_opt" localSheetId="5" hidden="1">'24.72-B737-200'!$X$16</definedName>
    <definedName name="solver_opt" localSheetId="6" hidden="1">'24.72-B737-300'!$W$17</definedName>
    <definedName name="solver_opt" localSheetId="7" hidden="1">'24.72-B737-800'!$AC$20</definedName>
    <definedName name="solver_opt" localSheetId="8" hidden="1">'24.78-B747'!$AP$24</definedName>
    <definedName name="solver_opt" localSheetId="9" hidden="1">'24.90-B757'!$X$17</definedName>
    <definedName name="solver_opt" localSheetId="10" hidden="1">'24.96-B767'!$X$17</definedName>
    <definedName name="solver_opt" localSheetId="11" hidden="1">'24.99-B777'!$X$17</definedName>
    <definedName name="solver_pre" localSheetId="12" hidden="1">0.000001</definedName>
    <definedName name="solver_pre" localSheetId="13" hidden="1">0.000001</definedName>
    <definedName name="solver_pre" localSheetId="14" hidden="1">0.000001</definedName>
    <definedName name="solver_pre" localSheetId="16" hidden="1">0.000001</definedName>
    <definedName name="solver_pre" localSheetId="15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pre" localSheetId="10" hidden="1">0.000001</definedName>
    <definedName name="solver_pre" localSheetId="11" hidden="1">0.000001</definedName>
    <definedName name="solver_rbv" localSheetId="12" hidden="1">1</definedName>
    <definedName name="solver_rbv" localSheetId="13" hidden="1">1</definedName>
    <definedName name="solver_rbv" localSheetId="14" hidden="1">1</definedName>
    <definedName name="solver_rbv" localSheetId="16" hidden="1">1</definedName>
    <definedName name="solver_rbv" localSheetId="15" hidden="1">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bv" localSheetId="7" hidden="1">1</definedName>
    <definedName name="solver_rbv" localSheetId="8" hidden="1">1</definedName>
    <definedName name="solver_rbv" localSheetId="9" hidden="1">1</definedName>
    <definedName name="solver_rbv" localSheetId="10" hidden="1">1</definedName>
    <definedName name="solver_rbv" localSheetId="11" hidden="1">1</definedName>
    <definedName name="solver_rel1" localSheetId="12" hidden="1">3</definedName>
    <definedName name="solver_rel1" localSheetId="13" hidden="1">3</definedName>
    <definedName name="solver_rel1" localSheetId="14" hidden="1">3</definedName>
    <definedName name="solver_rel1" localSheetId="16" hidden="1">3</definedName>
    <definedName name="solver_rel1" localSheetId="15" hidden="1">3</definedName>
    <definedName name="solver_rel1" localSheetId="1" hidden="1">3</definedName>
    <definedName name="solver_rel1" localSheetId="2" hidden="1">3</definedName>
    <definedName name="solver_rel1" localSheetId="3" hidden="1">1</definedName>
    <definedName name="solver_rel1" localSheetId="4" hidden="1">3</definedName>
    <definedName name="solver_rel1" localSheetId="5" hidden="1">3</definedName>
    <definedName name="solver_rel1" localSheetId="6" hidden="1">3</definedName>
    <definedName name="solver_rel1" localSheetId="7" hidden="1">3</definedName>
    <definedName name="solver_rel1" localSheetId="8" hidden="1">3</definedName>
    <definedName name="solver_rel1" localSheetId="9" hidden="1">3</definedName>
    <definedName name="solver_rel1" localSheetId="10" hidden="1">3</definedName>
    <definedName name="solver_rel1" localSheetId="11" hidden="1">3</definedName>
    <definedName name="solver_rel10" localSheetId="1" hidden="1">3</definedName>
    <definedName name="solver_rel11" localSheetId="1" hidden="1">1</definedName>
    <definedName name="solver_rel12" localSheetId="1" hidden="1">4</definedName>
    <definedName name="solver_rel13" localSheetId="1" hidden="1">3</definedName>
    <definedName name="solver_rel2" localSheetId="1" hidden="1">3</definedName>
    <definedName name="solver_rel2" localSheetId="3" hidden="1">3</definedName>
    <definedName name="solver_rel2" localSheetId="4" hidden="1">2</definedName>
    <definedName name="solver_rel2" localSheetId="11" hidden="1">2</definedName>
    <definedName name="solver_rel3" localSheetId="1" hidden="1">1</definedName>
    <definedName name="solver_rel3" localSheetId="11" hidden="1">1</definedName>
    <definedName name="solver_rel4" localSheetId="1" hidden="1">3</definedName>
    <definedName name="solver_rel4" localSheetId="11" hidden="1">3</definedName>
    <definedName name="solver_rel5" localSheetId="1" hidden="1">1</definedName>
    <definedName name="solver_rel5" localSheetId="11" hidden="1">1</definedName>
    <definedName name="solver_rel6" localSheetId="1" hidden="1">3</definedName>
    <definedName name="solver_rel6" localSheetId="11" hidden="1">3</definedName>
    <definedName name="solver_rel7" localSheetId="1" hidden="1">1</definedName>
    <definedName name="solver_rel8" localSheetId="1" hidden="1">3</definedName>
    <definedName name="solver_rel9" localSheetId="1" hidden="1">1</definedName>
    <definedName name="solver_rhs1" localSheetId="12" hidden="1">0.0001</definedName>
    <definedName name="solver_rhs1" localSheetId="13" hidden="1">0.0001</definedName>
    <definedName name="solver_rhs1" localSheetId="14" hidden="1">0.0001</definedName>
    <definedName name="solver_rhs1" localSheetId="16" hidden="1">0.0001</definedName>
    <definedName name="solver_rhs1" localSheetId="15" hidden="1">0.0001</definedName>
    <definedName name="solver_rhs1" localSheetId="1" hidden="1">0.1</definedName>
    <definedName name="solver_rhs1" localSheetId="2" hidden="1">0.001</definedName>
    <definedName name="solver_rhs1" localSheetId="3" hidden="1">0.002</definedName>
    <definedName name="solver_rhs1" localSheetId="4" hidden="1">0.00001</definedName>
    <definedName name="solver_rhs1" localSheetId="5" hidden="1">0.0001</definedName>
    <definedName name="solver_rhs1" localSheetId="6" hidden="1">0.0001</definedName>
    <definedName name="solver_rhs1" localSheetId="7" hidden="1">0.0001</definedName>
    <definedName name="solver_rhs1" localSheetId="8" hidden="1">0.0001</definedName>
    <definedName name="solver_rhs1" localSheetId="9" hidden="1">0.0001</definedName>
    <definedName name="solver_rhs1" localSheetId="10" hidden="1">0.0001</definedName>
    <definedName name="solver_rhs1" localSheetId="11" hidden="1">0.01</definedName>
    <definedName name="solver_rhs10" localSheetId="1" hidden="1">0</definedName>
    <definedName name="solver_rhs11" localSheetId="1" hidden="1">50</definedName>
    <definedName name="solver_rhs12" localSheetId="1" hidden="1">"Ganzzahlig"</definedName>
    <definedName name="solver_rhs13" localSheetId="1" hidden="1">2</definedName>
    <definedName name="solver_rhs2" localSheetId="1" hidden="1">160</definedName>
    <definedName name="solver_rhs2" localSheetId="3" hidden="1">0.0000000001</definedName>
    <definedName name="solver_rhs2" localSheetId="4" hidden="1">1</definedName>
    <definedName name="solver_rhs2" localSheetId="11" hidden="1">1</definedName>
    <definedName name="solver_rhs3" localSheetId="1" hidden="1">'24.26-DC'!$J$3</definedName>
    <definedName name="solver_rhs3" localSheetId="11" hidden="1">3</definedName>
    <definedName name="solver_rhs4" localSheetId="1" hidden="1">200</definedName>
    <definedName name="solver_rhs4" localSheetId="11" hidden="1">1</definedName>
    <definedName name="solver_rhs5" localSheetId="1" hidden="1">'24.26-DC'!$P$3</definedName>
    <definedName name="solver_rhs5" localSheetId="11" hidden="1">100</definedName>
    <definedName name="solver_rhs6" localSheetId="1" hidden="1">250</definedName>
    <definedName name="solver_rhs6" localSheetId="11" hidden="1">2</definedName>
    <definedName name="solver_rhs7" localSheetId="1" hidden="1">20</definedName>
    <definedName name="solver_rhs8" localSheetId="1" hidden="1">0</definedName>
    <definedName name="solver_rhs9" localSheetId="1" hidden="1">5</definedName>
    <definedName name="solver_rlx" localSheetId="12" hidden="1">2</definedName>
    <definedName name="solver_rlx" localSheetId="13" hidden="1">2</definedName>
    <definedName name="solver_rlx" localSheetId="14" hidden="1">2</definedName>
    <definedName name="solver_rlx" localSheetId="16" hidden="1">2</definedName>
    <definedName name="solver_rlx" localSheetId="15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lx" localSheetId="8" hidden="1">2</definedName>
    <definedName name="solver_rlx" localSheetId="9" hidden="1">2</definedName>
    <definedName name="solver_rlx" localSheetId="10" hidden="1">2</definedName>
    <definedName name="solver_rlx" localSheetId="11" hidden="1">2</definedName>
    <definedName name="solver_rsd" localSheetId="12" hidden="1">0</definedName>
    <definedName name="solver_rsd" localSheetId="13" hidden="1">0</definedName>
    <definedName name="solver_rsd" localSheetId="14" hidden="1">0</definedName>
    <definedName name="solver_rsd" localSheetId="16" hidden="1">0</definedName>
    <definedName name="solver_rsd" localSheetId="15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8" hidden="1">0</definedName>
    <definedName name="solver_rsd" localSheetId="9" hidden="1">0</definedName>
    <definedName name="solver_rsd" localSheetId="10" hidden="1">0</definedName>
    <definedName name="solver_rsd" localSheetId="11" hidden="1">0</definedName>
    <definedName name="solver_scl" localSheetId="12" hidden="1">1</definedName>
    <definedName name="solver_scl" localSheetId="13" hidden="1">1</definedName>
    <definedName name="solver_scl" localSheetId="14" hidden="1">1</definedName>
    <definedName name="solver_scl" localSheetId="16" hidden="1">1</definedName>
    <definedName name="solver_scl" localSheetId="15" hidden="1">1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cl" localSheetId="7" hidden="1">1</definedName>
    <definedName name="solver_scl" localSheetId="8" hidden="1">1</definedName>
    <definedName name="solver_scl" localSheetId="9" hidden="1">1</definedName>
    <definedName name="solver_scl" localSheetId="10" hidden="1">1</definedName>
    <definedName name="solver_scl" localSheetId="11" hidden="1">1</definedName>
    <definedName name="solver_sho" localSheetId="12" hidden="1">2</definedName>
    <definedName name="solver_sho" localSheetId="13" hidden="1">2</definedName>
    <definedName name="solver_sho" localSheetId="14" hidden="1">2</definedName>
    <definedName name="solver_sho" localSheetId="16" hidden="1">2</definedName>
    <definedName name="solver_sho" localSheetId="15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sho" localSheetId="10" hidden="1">2</definedName>
    <definedName name="solver_sho" localSheetId="11" hidden="1">2</definedName>
    <definedName name="solver_ssz" localSheetId="12" hidden="1">100</definedName>
    <definedName name="solver_ssz" localSheetId="13" hidden="1">100</definedName>
    <definedName name="solver_ssz" localSheetId="14" hidden="1">100</definedName>
    <definedName name="solver_ssz" localSheetId="16" hidden="1">100</definedName>
    <definedName name="solver_ssz" localSheetId="15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8" hidden="1">100</definedName>
    <definedName name="solver_ssz" localSheetId="9" hidden="1">100</definedName>
    <definedName name="solver_ssz" localSheetId="10" hidden="1">100</definedName>
    <definedName name="solver_ssz" localSheetId="11" hidden="1">100</definedName>
    <definedName name="solver_tim" localSheetId="12" hidden="1">2147483647</definedName>
    <definedName name="solver_tim" localSheetId="13" hidden="1">2147483647</definedName>
    <definedName name="solver_tim" localSheetId="14" hidden="1">2147483647</definedName>
    <definedName name="solver_tim" localSheetId="16" hidden="1">2147483647</definedName>
    <definedName name="solver_tim" localSheetId="15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im" localSheetId="8" hidden="1">2147483647</definedName>
    <definedName name="solver_tim" localSheetId="9" hidden="1">2147483647</definedName>
    <definedName name="solver_tim" localSheetId="10" hidden="1">2147483647</definedName>
    <definedName name="solver_tim" localSheetId="11" hidden="1">2147483647</definedName>
    <definedName name="solver_tol" localSheetId="12" hidden="1">0.01</definedName>
    <definedName name="solver_tol" localSheetId="13" hidden="1">0.01</definedName>
    <definedName name="solver_tol" localSheetId="14" hidden="1">0.01</definedName>
    <definedName name="solver_tol" localSheetId="16" hidden="1">0.01</definedName>
    <definedName name="solver_tol" localSheetId="15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8" hidden="1">0.01</definedName>
    <definedName name="solver_tol" localSheetId="9" hidden="1">0.01</definedName>
    <definedName name="solver_tol" localSheetId="10" hidden="1">0.01</definedName>
    <definedName name="solver_tol" localSheetId="11" hidden="1">0.01</definedName>
    <definedName name="solver_typ" localSheetId="12" hidden="1">2</definedName>
    <definedName name="solver_typ" localSheetId="13" hidden="1">2</definedName>
    <definedName name="solver_typ" localSheetId="14" hidden="1">2</definedName>
    <definedName name="solver_typ" localSheetId="16" hidden="1">2</definedName>
    <definedName name="solver_typ" localSheetId="15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typ" localSheetId="5" hidden="1">2</definedName>
    <definedName name="solver_typ" localSheetId="6" hidden="1">2</definedName>
    <definedName name="solver_typ" localSheetId="7" hidden="1">2</definedName>
    <definedName name="solver_typ" localSheetId="8" hidden="1">2</definedName>
    <definedName name="solver_typ" localSheetId="9" hidden="1">2</definedName>
    <definedName name="solver_typ" localSheetId="10" hidden="1">2</definedName>
    <definedName name="solver_typ" localSheetId="11" hidden="1">2</definedName>
    <definedName name="solver_val" localSheetId="12" hidden="1">0</definedName>
    <definedName name="solver_val" localSheetId="13" hidden="1">0</definedName>
    <definedName name="solver_val" localSheetId="14" hidden="1">0</definedName>
    <definedName name="solver_val" localSheetId="16" hidden="1">0</definedName>
    <definedName name="solver_val" localSheetId="15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  <definedName name="solver_val" localSheetId="10" hidden="1">0</definedName>
    <definedName name="solver_val" localSheetId="11" hidden="1">0</definedName>
    <definedName name="solver_ver" localSheetId="12" hidden="1">2</definedName>
    <definedName name="solver_ver" localSheetId="13" hidden="1">2</definedName>
    <definedName name="solver_ver" localSheetId="14" hidden="1">2</definedName>
    <definedName name="solver_ver" localSheetId="16" hidden="1">2</definedName>
    <definedName name="solver_ver" localSheetId="15" hidden="1">2</definedName>
    <definedName name="solver_ver" localSheetId="1" hidden="1">2</definedName>
    <definedName name="solver_ver" localSheetId="2" hidden="1">2</definedName>
    <definedName name="solver_ver" localSheetId="3" hidden="1">2</definedName>
    <definedName name="solver_ver" localSheetId="4" hidden="1">2</definedName>
    <definedName name="solver_ver" localSheetId="5" hidden="1">2</definedName>
    <definedName name="solver_ver" localSheetId="6" hidden="1">2</definedName>
    <definedName name="solver_ver" localSheetId="7" hidden="1">2</definedName>
    <definedName name="solver_ver" localSheetId="8" hidden="1">2</definedName>
    <definedName name="solver_ver" localSheetId="9" hidden="1">2</definedName>
    <definedName name="solver_ver" localSheetId="10" hidden="1">2</definedName>
    <definedName name="solver_ver" localSheetId="11" hidden="1">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34" i="14" l="1"/>
  <c r="AD26" i="13"/>
  <c r="Y23" i="12"/>
  <c r="X23" i="11"/>
  <c r="AP30" i="10"/>
  <c r="X23" i="9"/>
  <c r="X23" i="8"/>
  <c r="X23" i="7"/>
  <c r="AP30" i="6"/>
  <c r="AC26" i="16"/>
  <c r="W23" i="15"/>
  <c r="X21" i="5"/>
  <c r="AP24" i="4"/>
  <c r="X22" i="3"/>
  <c r="X22" i="2"/>
  <c r="X24" i="1"/>
  <c r="AW4" i="14"/>
  <c r="AW5" i="14"/>
  <c r="AW6" i="14"/>
  <c r="AW7" i="14"/>
  <c r="AW8" i="14"/>
  <c r="AW9" i="14"/>
  <c r="AW10" i="14"/>
  <c r="AW11" i="14"/>
  <c r="AW12" i="14"/>
  <c r="AW13" i="14"/>
  <c r="AW14" i="14"/>
  <c r="AW15" i="14"/>
  <c r="AW16" i="14"/>
  <c r="AW17" i="14"/>
  <c r="AW18" i="14"/>
  <c r="AW19" i="14"/>
  <c r="AW20" i="14"/>
  <c r="AW21" i="14"/>
  <c r="AW22" i="14"/>
  <c r="AW23" i="14"/>
  <c r="AW24" i="14"/>
  <c r="AW25" i="14"/>
  <c r="AW26" i="14"/>
  <c r="AW27" i="14"/>
  <c r="AW28" i="14"/>
  <c r="AW29" i="14"/>
  <c r="AW30" i="14"/>
  <c r="AW31" i="14"/>
  <c r="AW32" i="14"/>
  <c r="AW33" i="14"/>
  <c r="AW34" i="14"/>
  <c r="AW35" i="14"/>
  <c r="AW36" i="14"/>
  <c r="AW37" i="14"/>
  <c r="AW38" i="14"/>
  <c r="AW39" i="14"/>
  <c r="AW40" i="14"/>
  <c r="AW41" i="14"/>
  <c r="AW42" i="14"/>
  <c r="AW43" i="14"/>
  <c r="AW44" i="14"/>
  <c r="AW45" i="14"/>
  <c r="AW46" i="14"/>
  <c r="AW47" i="14"/>
  <c r="AW48" i="14"/>
  <c r="AW49" i="14"/>
  <c r="AW50" i="14"/>
  <c r="AW51" i="14"/>
  <c r="AW52" i="14"/>
  <c r="AW53" i="14"/>
  <c r="AW54" i="14"/>
  <c r="AW55" i="14"/>
  <c r="AW56" i="14"/>
  <c r="AW57" i="14"/>
  <c r="AW58" i="14"/>
  <c r="AW59" i="14"/>
  <c r="AW60" i="14"/>
  <c r="AW61" i="14"/>
  <c r="AW62" i="14"/>
  <c r="AW63" i="14"/>
  <c r="AW64" i="14"/>
  <c r="AW65" i="14"/>
  <c r="AW66" i="14"/>
  <c r="AW67" i="14"/>
  <c r="AW68" i="14"/>
  <c r="AW69" i="14"/>
  <c r="AW70" i="14"/>
  <c r="AW71" i="14"/>
  <c r="AW72" i="14"/>
  <c r="AW73" i="14"/>
  <c r="AW74" i="14"/>
  <c r="AW75" i="14"/>
  <c r="AW76" i="14"/>
  <c r="AW77" i="14"/>
  <c r="AW78" i="14"/>
  <c r="AW79" i="14"/>
  <c r="AW80" i="14"/>
  <c r="AW81" i="14"/>
  <c r="AW82" i="14"/>
  <c r="AW83" i="14"/>
  <c r="AW84" i="14"/>
  <c r="AW85" i="14"/>
  <c r="AW86" i="14"/>
  <c r="AW87" i="14"/>
  <c r="AW88" i="14"/>
  <c r="AQ4" i="14"/>
  <c r="AQ5" i="14"/>
  <c r="AQ6" i="14"/>
  <c r="AQ7" i="14"/>
  <c r="AQ8" i="14"/>
  <c r="AQ9" i="14"/>
  <c r="AQ10" i="14"/>
  <c r="AQ11" i="14"/>
  <c r="AQ12" i="14"/>
  <c r="AQ13" i="14"/>
  <c r="AQ14" i="14"/>
  <c r="AQ15" i="14"/>
  <c r="AQ16" i="14"/>
  <c r="AQ17" i="14"/>
  <c r="AQ18" i="14"/>
  <c r="AQ19" i="14"/>
  <c r="AQ20" i="14"/>
  <c r="AQ21" i="14"/>
  <c r="AQ22" i="14"/>
  <c r="AQ23" i="14"/>
  <c r="AQ24" i="14"/>
  <c r="AQ25" i="14"/>
  <c r="AQ26" i="14"/>
  <c r="AQ27" i="14"/>
  <c r="AQ28" i="14"/>
  <c r="AQ29" i="14"/>
  <c r="AQ30" i="14"/>
  <c r="AQ31" i="14"/>
  <c r="AQ32" i="14"/>
  <c r="AQ33" i="14"/>
  <c r="AQ34" i="14"/>
  <c r="AQ35" i="14"/>
  <c r="AQ36" i="14"/>
  <c r="AQ37" i="14"/>
  <c r="AQ38" i="14"/>
  <c r="AQ39" i="14"/>
  <c r="AQ40" i="14"/>
  <c r="AQ41" i="14"/>
  <c r="AQ42" i="14"/>
  <c r="AQ43" i="14"/>
  <c r="AQ44" i="14"/>
  <c r="AQ45" i="14"/>
  <c r="AQ46" i="14"/>
  <c r="AQ47" i="14"/>
  <c r="AQ48" i="14"/>
  <c r="AQ49" i="14"/>
  <c r="AQ50" i="14"/>
  <c r="AQ51" i="14"/>
  <c r="AQ52" i="14"/>
  <c r="AQ53" i="14"/>
  <c r="AQ54" i="14"/>
  <c r="AQ55" i="14"/>
  <c r="AQ56" i="14"/>
  <c r="AQ57" i="14"/>
  <c r="AQ58" i="14"/>
  <c r="AQ59" i="14"/>
  <c r="AQ60" i="14"/>
  <c r="AQ61" i="14"/>
  <c r="AQ62" i="14"/>
  <c r="AQ63" i="14"/>
  <c r="AQ64" i="14"/>
  <c r="AQ65" i="14"/>
  <c r="AQ66" i="14"/>
  <c r="AQ67" i="14"/>
  <c r="AQ68" i="14"/>
  <c r="AQ69" i="14"/>
  <c r="AQ70" i="14"/>
  <c r="AQ71" i="14"/>
  <c r="AQ72" i="14"/>
  <c r="AQ73" i="14"/>
  <c r="AQ74" i="14"/>
  <c r="AQ75" i="14"/>
  <c r="AQ76" i="14"/>
  <c r="AQ77" i="14"/>
  <c r="AQ78" i="14"/>
  <c r="AQ79" i="14"/>
  <c r="AQ80" i="14"/>
  <c r="AQ81" i="14"/>
  <c r="AQ82" i="14"/>
  <c r="AQ83" i="14"/>
  <c r="AQ84" i="14"/>
  <c r="AQ85" i="14"/>
  <c r="AQ86" i="14"/>
  <c r="AQ87" i="14"/>
  <c r="AQ88" i="14"/>
  <c r="AQ89" i="14"/>
  <c r="AQ90" i="14"/>
  <c r="AQ91" i="14"/>
  <c r="AQ92" i="14"/>
  <c r="AQ93" i="14"/>
  <c r="AQ94" i="14"/>
  <c r="AQ95" i="14"/>
  <c r="AQ96" i="14"/>
  <c r="AQ97" i="14"/>
  <c r="AQ98" i="14"/>
  <c r="AK4" i="14"/>
  <c r="AK5" i="14"/>
  <c r="AK6" i="14"/>
  <c r="AK7" i="14"/>
  <c r="AK8" i="14"/>
  <c r="AK9" i="14"/>
  <c r="AK10" i="14"/>
  <c r="AK11" i="14"/>
  <c r="AK12" i="14"/>
  <c r="AK13" i="14"/>
  <c r="AK14" i="14"/>
  <c r="AK15" i="14"/>
  <c r="AK16" i="14"/>
  <c r="AK17" i="14"/>
  <c r="AK18" i="14"/>
  <c r="AK19" i="14"/>
  <c r="AK20" i="14"/>
  <c r="AK21" i="14"/>
  <c r="AK22" i="14"/>
  <c r="AK23" i="14"/>
  <c r="AK24" i="14"/>
  <c r="AK25" i="14"/>
  <c r="AK26" i="14"/>
  <c r="AK27" i="14"/>
  <c r="AK28" i="14"/>
  <c r="AK29" i="14"/>
  <c r="AK30" i="14"/>
  <c r="AK31" i="14"/>
  <c r="AK32" i="14"/>
  <c r="AK33" i="14"/>
  <c r="AK34" i="14"/>
  <c r="AK35" i="14"/>
  <c r="AK36" i="14"/>
  <c r="AK37" i="14"/>
  <c r="AK38" i="14"/>
  <c r="AK39" i="14"/>
  <c r="AK40" i="14"/>
  <c r="AK41" i="14"/>
  <c r="AK42" i="14"/>
  <c r="AK43" i="14"/>
  <c r="AK44" i="14"/>
  <c r="AK45" i="14"/>
  <c r="AK46" i="14"/>
  <c r="AK47" i="14"/>
  <c r="AK48" i="14"/>
  <c r="AK49" i="14"/>
  <c r="AK50" i="14"/>
  <c r="AK51" i="14"/>
  <c r="AK52" i="14"/>
  <c r="AK53" i="14"/>
  <c r="AK54" i="14"/>
  <c r="AK55" i="14"/>
  <c r="AK56" i="14"/>
  <c r="AK57" i="14"/>
  <c r="AK58" i="14"/>
  <c r="AK59" i="14"/>
  <c r="AK60" i="14"/>
  <c r="AK61" i="14"/>
  <c r="AK62" i="14"/>
  <c r="AK63" i="14"/>
  <c r="AK64" i="14"/>
  <c r="AK65" i="14"/>
  <c r="AK66" i="14"/>
  <c r="AK67" i="14"/>
  <c r="AK68" i="14"/>
  <c r="AK69" i="14"/>
  <c r="AK70" i="14"/>
  <c r="AK71" i="14"/>
  <c r="AK72" i="14"/>
  <c r="AK73" i="14"/>
  <c r="AK74" i="14"/>
  <c r="AK75" i="14"/>
  <c r="AK76" i="14"/>
  <c r="AK77" i="14"/>
  <c r="AK78" i="14"/>
  <c r="AK79" i="14"/>
  <c r="AK80" i="14"/>
  <c r="AK81" i="14"/>
  <c r="AK82" i="14"/>
  <c r="AK83" i="14"/>
  <c r="AK84" i="14"/>
  <c r="AK85" i="14"/>
  <c r="AK86" i="14"/>
  <c r="AK87" i="14"/>
  <c r="AK88" i="14"/>
  <c r="AK89" i="14"/>
  <c r="AK90" i="14"/>
  <c r="AK91" i="14"/>
  <c r="AK92" i="14"/>
  <c r="AK93" i="14"/>
  <c r="AK94" i="14"/>
  <c r="AK95" i="14"/>
  <c r="AK96" i="14"/>
  <c r="AK97" i="14"/>
  <c r="AK98" i="14"/>
  <c r="AK99" i="14"/>
  <c r="AE4" i="14"/>
  <c r="AE5" i="14"/>
  <c r="AE6" i="14"/>
  <c r="AE7" i="14"/>
  <c r="AE8" i="14"/>
  <c r="AE9" i="14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30" i="14"/>
  <c r="AE31" i="14"/>
  <c r="AE32" i="14"/>
  <c r="AE33" i="14"/>
  <c r="AE34" i="14"/>
  <c r="AE35" i="14"/>
  <c r="AE36" i="14"/>
  <c r="AE37" i="14"/>
  <c r="AE38" i="14"/>
  <c r="AE39" i="14"/>
  <c r="AE40" i="14"/>
  <c r="AE41" i="14"/>
  <c r="AE42" i="14"/>
  <c r="AE43" i="14"/>
  <c r="AE44" i="14"/>
  <c r="AE45" i="14"/>
  <c r="AE46" i="14"/>
  <c r="AE47" i="14"/>
  <c r="AE48" i="14"/>
  <c r="AE49" i="14"/>
  <c r="AE50" i="14"/>
  <c r="AE51" i="14"/>
  <c r="AE52" i="14"/>
  <c r="AE53" i="14"/>
  <c r="AE54" i="14"/>
  <c r="AE55" i="14"/>
  <c r="AE56" i="14"/>
  <c r="AE57" i="14"/>
  <c r="AE58" i="14"/>
  <c r="AE59" i="14"/>
  <c r="AE60" i="14"/>
  <c r="AE61" i="14"/>
  <c r="AE62" i="14"/>
  <c r="AE63" i="14"/>
  <c r="AE64" i="14"/>
  <c r="AE65" i="14"/>
  <c r="AE66" i="14"/>
  <c r="AE67" i="14"/>
  <c r="AE68" i="14"/>
  <c r="AE69" i="14"/>
  <c r="AE70" i="14"/>
  <c r="AE71" i="14"/>
  <c r="AE72" i="14"/>
  <c r="AE73" i="14"/>
  <c r="AE74" i="14"/>
  <c r="AE75" i="14"/>
  <c r="AE76" i="14"/>
  <c r="AE77" i="14"/>
  <c r="AE78" i="14"/>
  <c r="AE79" i="14"/>
  <c r="AE80" i="14"/>
  <c r="AE81" i="14"/>
  <c r="AE82" i="14"/>
  <c r="AE83" i="14"/>
  <c r="AE84" i="14"/>
  <c r="AE85" i="14"/>
  <c r="AE86" i="14"/>
  <c r="AE87" i="14"/>
  <c r="AE88" i="14"/>
  <c r="AE89" i="14"/>
  <c r="AE90" i="14"/>
  <c r="AE91" i="14"/>
  <c r="AE92" i="14"/>
  <c r="AE93" i="14"/>
  <c r="AE94" i="14"/>
  <c r="AE95" i="14"/>
  <c r="AE96" i="14"/>
  <c r="AE97" i="14"/>
  <c r="AE98" i="14"/>
  <c r="AE99" i="14"/>
  <c r="Y4" i="14"/>
  <c r="Y5" i="14"/>
  <c r="Y6" i="14"/>
  <c r="Y7" i="14"/>
  <c r="Y8" i="14"/>
  <c r="Y9" i="14"/>
  <c r="Y10" i="14"/>
  <c r="Y11" i="14"/>
  <c r="Y12" i="14"/>
  <c r="Y13" i="14"/>
  <c r="Y14" i="14"/>
  <c r="Y15" i="14"/>
  <c r="Y16" i="14"/>
  <c r="Y17" i="14"/>
  <c r="Y18" i="14"/>
  <c r="Y19" i="14"/>
  <c r="Y20" i="14"/>
  <c r="Y21" i="14"/>
  <c r="Y22" i="14"/>
  <c r="Y23" i="14"/>
  <c r="Y24" i="14"/>
  <c r="Y25" i="14"/>
  <c r="Y26" i="14"/>
  <c r="Y27" i="14"/>
  <c r="Y28" i="14"/>
  <c r="Y29" i="14"/>
  <c r="Y30" i="14"/>
  <c r="Y31" i="14"/>
  <c r="Y32" i="14"/>
  <c r="Y33" i="14"/>
  <c r="Y34" i="14"/>
  <c r="Y35" i="14"/>
  <c r="Y36" i="14"/>
  <c r="Y37" i="14"/>
  <c r="Y38" i="14"/>
  <c r="Y39" i="14"/>
  <c r="Y40" i="14"/>
  <c r="Y41" i="14"/>
  <c r="Y42" i="14"/>
  <c r="Y43" i="14"/>
  <c r="Y44" i="14"/>
  <c r="Y45" i="14"/>
  <c r="Y46" i="14"/>
  <c r="Y47" i="14"/>
  <c r="Y48" i="14"/>
  <c r="Y49" i="14"/>
  <c r="Y50" i="14"/>
  <c r="Y51" i="14"/>
  <c r="Y52" i="14"/>
  <c r="Y53" i="14"/>
  <c r="Y54" i="14"/>
  <c r="Y55" i="14"/>
  <c r="Y56" i="14"/>
  <c r="Y57" i="14"/>
  <c r="Y58" i="14"/>
  <c r="Y59" i="14"/>
  <c r="Y60" i="14"/>
  <c r="Y61" i="14"/>
  <c r="Y62" i="14"/>
  <c r="Y63" i="14"/>
  <c r="Y64" i="14"/>
  <c r="Y65" i="14"/>
  <c r="Y66" i="14"/>
  <c r="Y67" i="14"/>
  <c r="Y68" i="14"/>
  <c r="Y69" i="14"/>
  <c r="Y70" i="14"/>
  <c r="Y71" i="14"/>
  <c r="Y72" i="14"/>
  <c r="Y73" i="14"/>
  <c r="Y74" i="14"/>
  <c r="Y75" i="14"/>
  <c r="Y76" i="14"/>
  <c r="Y77" i="14"/>
  <c r="Y78" i="14"/>
  <c r="Y79" i="14"/>
  <c r="Y80" i="14"/>
  <c r="Y81" i="14"/>
  <c r="Y82" i="14"/>
  <c r="Y83" i="14"/>
  <c r="Y84" i="14"/>
  <c r="Y85" i="14"/>
  <c r="Y86" i="14"/>
  <c r="Y87" i="14"/>
  <c r="Y88" i="14"/>
  <c r="Y89" i="14"/>
  <c r="Y90" i="14"/>
  <c r="Y91" i="14"/>
  <c r="Y92" i="14"/>
  <c r="Y93" i="14"/>
  <c r="Y94" i="14"/>
  <c r="Y95" i="14"/>
  <c r="S4" i="14"/>
  <c r="S5" i="14"/>
  <c r="S6" i="14"/>
  <c r="S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33" i="14"/>
  <c r="S34" i="14"/>
  <c r="S35" i="14"/>
  <c r="S36" i="14"/>
  <c r="S37" i="14"/>
  <c r="S38" i="14"/>
  <c r="S39" i="14"/>
  <c r="S40" i="14"/>
  <c r="S41" i="14"/>
  <c r="S42" i="14"/>
  <c r="S43" i="14"/>
  <c r="S44" i="14"/>
  <c r="S45" i="14"/>
  <c r="S46" i="14"/>
  <c r="S47" i="14"/>
  <c r="S48" i="14"/>
  <c r="S49" i="14"/>
  <c r="S50" i="14"/>
  <c r="S51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5" i="14"/>
  <c r="S66" i="14"/>
  <c r="S67" i="14"/>
  <c r="S68" i="14"/>
  <c r="S69" i="14"/>
  <c r="S70" i="14"/>
  <c r="S71" i="14"/>
  <c r="S72" i="14"/>
  <c r="S73" i="14"/>
  <c r="S74" i="14"/>
  <c r="S75" i="14"/>
  <c r="S76" i="14"/>
  <c r="S77" i="14"/>
  <c r="S78" i="14"/>
  <c r="S79" i="14"/>
  <c r="S80" i="14"/>
  <c r="S81" i="14"/>
  <c r="S82" i="14"/>
  <c r="S83" i="14"/>
  <c r="S84" i="14"/>
  <c r="S85" i="14"/>
  <c r="S86" i="14"/>
  <c r="S87" i="14"/>
  <c r="S88" i="14"/>
  <c r="S89" i="14"/>
  <c r="S90" i="14"/>
  <c r="S91" i="14"/>
  <c r="S92" i="14"/>
  <c r="S93" i="14"/>
  <c r="S94" i="14"/>
  <c r="S95" i="14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Y4" i="13"/>
  <c r="Y5" i="13"/>
  <c r="Y6" i="13"/>
  <c r="Y7" i="13"/>
  <c r="Y8" i="13"/>
  <c r="Y9" i="13"/>
  <c r="Y10" i="13"/>
  <c r="Y11" i="13"/>
  <c r="Y12" i="13"/>
  <c r="Y13" i="13"/>
  <c r="Y14" i="13"/>
  <c r="Y15" i="13"/>
  <c r="Y16" i="13"/>
  <c r="Y17" i="13"/>
  <c r="Y18" i="13"/>
  <c r="Y19" i="13"/>
  <c r="Y20" i="13"/>
  <c r="Y21" i="13"/>
  <c r="Y22" i="13"/>
  <c r="Y23" i="13"/>
  <c r="Y24" i="13"/>
  <c r="Y25" i="13"/>
  <c r="Y26" i="13"/>
  <c r="Y27" i="13"/>
  <c r="Y28" i="13"/>
  <c r="Y29" i="13"/>
  <c r="Y30" i="13"/>
  <c r="Y31" i="13"/>
  <c r="Y32" i="13"/>
  <c r="Y33" i="13"/>
  <c r="Y34" i="13"/>
  <c r="Y35" i="13"/>
  <c r="Y36" i="13"/>
  <c r="Y37" i="13"/>
  <c r="Y38" i="13"/>
  <c r="Y39" i="13"/>
  <c r="Y40" i="13"/>
  <c r="Y41" i="13"/>
  <c r="Y42" i="13"/>
  <c r="Y43" i="13"/>
  <c r="Y44" i="13"/>
  <c r="Y45" i="13"/>
  <c r="Y46" i="13"/>
  <c r="Y47" i="13"/>
  <c r="Y48" i="13"/>
  <c r="Y49" i="13"/>
  <c r="Y50" i="13"/>
  <c r="Y51" i="13"/>
  <c r="Y52" i="13"/>
  <c r="Y53" i="13"/>
  <c r="Y54" i="13"/>
  <c r="Y55" i="13"/>
  <c r="Y56" i="13"/>
  <c r="Y57" i="13"/>
  <c r="Y58" i="13"/>
  <c r="Y59" i="13"/>
  <c r="Y60" i="13"/>
  <c r="Y61" i="13"/>
  <c r="Y62" i="13"/>
  <c r="Y63" i="13"/>
  <c r="Y64" i="13"/>
  <c r="Y65" i="13"/>
  <c r="Y66" i="13"/>
  <c r="Y67" i="13"/>
  <c r="Y68" i="13"/>
  <c r="Y69" i="13"/>
  <c r="Y70" i="13"/>
  <c r="Y71" i="13"/>
  <c r="Y72" i="13"/>
  <c r="Y73" i="13"/>
  <c r="Y74" i="13"/>
  <c r="Y75" i="13"/>
  <c r="Y76" i="13"/>
  <c r="Y77" i="13"/>
  <c r="Y78" i="13"/>
  <c r="Y79" i="13"/>
  <c r="Y80" i="13"/>
  <c r="Y81" i="13"/>
  <c r="Y82" i="13"/>
  <c r="Y83" i="13"/>
  <c r="Y84" i="13"/>
  <c r="Y85" i="13"/>
  <c r="Y86" i="13"/>
  <c r="Y87" i="13"/>
  <c r="Y88" i="13"/>
  <c r="Y89" i="13"/>
  <c r="Y90" i="13"/>
  <c r="Y91" i="13"/>
  <c r="Y92" i="13"/>
  <c r="Y93" i="13"/>
  <c r="Y94" i="13"/>
  <c r="Y95" i="13"/>
  <c r="Y96" i="13"/>
  <c r="Y97" i="13"/>
  <c r="Y98" i="13"/>
  <c r="Y99" i="13"/>
  <c r="Y100" i="13"/>
  <c r="Y101" i="13"/>
  <c r="Y102" i="13"/>
  <c r="Y103" i="13"/>
  <c r="Y104" i="13"/>
  <c r="Y105" i="13"/>
  <c r="Y106" i="13"/>
  <c r="Y107" i="13"/>
  <c r="Y108" i="13"/>
  <c r="Y109" i="13"/>
  <c r="Y110" i="13"/>
  <c r="Y111" i="13"/>
  <c r="Y112" i="13"/>
  <c r="Y113" i="13"/>
  <c r="Y114" i="13"/>
  <c r="Y115" i="13"/>
  <c r="S4" i="13"/>
  <c r="S5" i="13"/>
  <c r="S6" i="13"/>
  <c r="S7" i="13"/>
  <c r="S8" i="13"/>
  <c r="S9" i="13"/>
  <c r="S10" i="13"/>
  <c r="S11" i="13"/>
  <c r="S12" i="13"/>
  <c r="S13" i="13"/>
  <c r="S14" i="13"/>
  <c r="S15" i="13"/>
  <c r="S16" i="13"/>
  <c r="S17" i="13"/>
  <c r="S18" i="13"/>
  <c r="S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3" i="13"/>
  <c r="S34" i="13"/>
  <c r="S35" i="13"/>
  <c r="S36" i="13"/>
  <c r="S37" i="13"/>
  <c r="S38" i="13"/>
  <c r="S39" i="13"/>
  <c r="S40" i="13"/>
  <c r="S41" i="13"/>
  <c r="S42" i="13"/>
  <c r="S43" i="13"/>
  <c r="S44" i="13"/>
  <c r="S45" i="13"/>
  <c r="S46" i="13"/>
  <c r="S47" i="13"/>
  <c r="S48" i="13"/>
  <c r="S49" i="13"/>
  <c r="S50" i="13"/>
  <c r="S51" i="13"/>
  <c r="S52" i="13"/>
  <c r="S53" i="13"/>
  <c r="S54" i="13"/>
  <c r="S55" i="13"/>
  <c r="S56" i="13"/>
  <c r="S57" i="13"/>
  <c r="S58" i="13"/>
  <c r="S59" i="13"/>
  <c r="S60" i="13"/>
  <c r="S61" i="13"/>
  <c r="S62" i="13"/>
  <c r="S63" i="13"/>
  <c r="S64" i="13"/>
  <c r="S65" i="13"/>
  <c r="S66" i="13"/>
  <c r="S67" i="13"/>
  <c r="S68" i="13"/>
  <c r="S69" i="13"/>
  <c r="S70" i="13"/>
  <c r="S71" i="13"/>
  <c r="S72" i="13"/>
  <c r="S73" i="13"/>
  <c r="S74" i="13"/>
  <c r="S75" i="13"/>
  <c r="S76" i="13"/>
  <c r="S77" i="13"/>
  <c r="S78" i="13"/>
  <c r="S79" i="13"/>
  <c r="S80" i="13"/>
  <c r="S81" i="13"/>
  <c r="S82" i="13"/>
  <c r="S83" i="13"/>
  <c r="S84" i="13"/>
  <c r="S85" i="13"/>
  <c r="S86" i="13"/>
  <c r="S87" i="13"/>
  <c r="S88" i="13"/>
  <c r="S89" i="13"/>
  <c r="S90" i="13"/>
  <c r="S91" i="13"/>
  <c r="S92" i="13"/>
  <c r="S93" i="13"/>
  <c r="S94" i="13"/>
  <c r="S95" i="13"/>
  <c r="S96" i="13"/>
  <c r="S97" i="13"/>
  <c r="S98" i="13"/>
  <c r="S99" i="13"/>
  <c r="S100" i="13"/>
  <c r="S101" i="13"/>
  <c r="S102" i="13"/>
  <c r="S103" i="13"/>
  <c r="S104" i="13"/>
  <c r="S105" i="13"/>
  <c r="S106" i="13"/>
  <c r="S107" i="13"/>
  <c r="M4" i="13"/>
  <c r="M5" i="13"/>
  <c r="M6" i="13"/>
  <c r="M7" i="13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46" i="13"/>
  <c r="M47" i="13"/>
  <c r="M48" i="13"/>
  <c r="M49" i="13"/>
  <c r="M50" i="13"/>
  <c r="M51" i="13"/>
  <c r="M52" i="13"/>
  <c r="M53" i="13"/>
  <c r="M54" i="13"/>
  <c r="M55" i="13"/>
  <c r="M56" i="13"/>
  <c r="M57" i="13"/>
  <c r="M58" i="13"/>
  <c r="M59" i="13"/>
  <c r="M60" i="13"/>
  <c r="M61" i="13"/>
  <c r="M62" i="13"/>
  <c r="M63" i="13"/>
  <c r="M64" i="13"/>
  <c r="M65" i="13"/>
  <c r="M66" i="13"/>
  <c r="M67" i="13"/>
  <c r="M68" i="13"/>
  <c r="M69" i="13"/>
  <c r="M70" i="13"/>
  <c r="M71" i="13"/>
  <c r="M72" i="13"/>
  <c r="M73" i="13"/>
  <c r="M74" i="13"/>
  <c r="M75" i="13"/>
  <c r="M76" i="13"/>
  <c r="M77" i="13"/>
  <c r="M78" i="13"/>
  <c r="M79" i="13"/>
  <c r="M80" i="13"/>
  <c r="M81" i="13"/>
  <c r="M82" i="13"/>
  <c r="M83" i="13"/>
  <c r="M84" i="13"/>
  <c r="M85" i="13"/>
  <c r="M86" i="13"/>
  <c r="M87" i="13"/>
  <c r="M88" i="13"/>
  <c r="M89" i="13"/>
  <c r="M90" i="13"/>
  <c r="M91" i="13"/>
  <c r="M92" i="13"/>
  <c r="M93" i="13"/>
  <c r="M94" i="13"/>
  <c r="M95" i="13"/>
  <c r="M96" i="13"/>
  <c r="M97" i="13"/>
  <c r="M98" i="13"/>
  <c r="M99" i="13"/>
  <c r="M100" i="13"/>
  <c r="M101" i="13"/>
  <c r="M102" i="13"/>
  <c r="M103" i="13"/>
  <c r="M104" i="13"/>
  <c r="M105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S4" i="12"/>
  <c r="S5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23" i="12"/>
  <c r="S24" i="12"/>
  <c r="S25" i="12"/>
  <c r="S26" i="12"/>
  <c r="S27" i="12"/>
  <c r="S28" i="12"/>
  <c r="S29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47" i="12"/>
  <c r="S48" i="12"/>
  <c r="S49" i="12"/>
  <c r="S50" i="12"/>
  <c r="S51" i="12"/>
  <c r="S52" i="12"/>
  <c r="S53" i="12"/>
  <c r="S54" i="12"/>
  <c r="S55" i="12"/>
  <c r="S56" i="12"/>
  <c r="S57" i="12"/>
  <c r="S58" i="12"/>
  <c r="S59" i="12"/>
  <c r="S60" i="12"/>
  <c r="S61" i="12"/>
  <c r="S62" i="12"/>
  <c r="S63" i="12"/>
  <c r="S64" i="12"/>
  <c r="S65" i="12"/>
  <c r="S66" i="12"/>
  <c r="S67" i="12"/>
  <c r="S68" i="12"/>
  <c r="S69" i="12"/>
  <c r="S70" i="12"/>
  <c r="S71" i="12"/>
  <c r="S72" i="12"/>
  <c r="S73" i="12"/>
  <c r="S74" i="12"/>
  <c r="S75" i="12"/>
  <c r="S76" i="12"/>
  <c r="S77" i="12"/>
  <c r="S78" i="12"/>
  <c r="S79" i="12"/>
  <c r="S80" i="12"/>
  <c r="S81" i="12"/>
  <c r="S82" i="12"/>
  <c r="S83" i="12"/>
  <c r="S84" i="12"/>
  <c r="S85" i="12"/>
  <c r="S86" i="12"/>
  <c r="S87" i="12"/>
  <c r="S88" i="12"/>
  <c r="S89" i="12"/>
  <c r="S90" i="12"/>
  <c r="S91" i="12"/>
  <c r="S92" i="12"/>
  <c r="S93" i="12"/>
  <c r="S94" i="12"/>
  <c r="S95" i="12"/>
  <c r="S96" i="12"/>
  <c r="S97" i="12"/>
  <c r="S98" i="12"/>
  <c r="S99" i="12"/>
  <c r="S100" i="12"/>
  <c r="S101" i="12"/>
  <c r="S102" i="12"/>
  <c r="S103" i="12"/>
  <c r="S104" i="12"/>
  <c r="S105" i="12"/>
  <c r="S106" i="12"/>
  <c r="S107" i="12"/>
  <c r="S108" i="12"/>
  <c r="S109" i="12"/>
  <c r="S110" i="12"/>
  <c r="S111" i="12"/>
  <c r="S112" i="12"/>
  <c r="S113" i="12"/>
  <c r="S114" i="12"/>
  <c r="S115" i="12"/>
  <c r="S116" i="12"/>
  <c r="S117" i="12"/>
  <c r="S118" i="12"/>
  <c r="S119" i="12"/>
  <c r="S120" i="12"/>
  <c r="S121" i="12"/>
  <c r="S122" i="12"/>
  <c r="S123" i="12"/>
  <c r="S124" i="12"/>
  <c r="S125" i="12"/>
  <c r="S126" i="12"/>
  <c r="S127" i="12"/>
  <c r="S128" i="12"/>
  <c r="S129" i="12"/>
  <c r="S130" i="12"/>
  <c r="S131" i="12"/>
  <c r="S132" i="12"/>
  <c r="S133" i="12"/>
  <c r="S134" i="12"/>
  <c r="S135" i="12"/>
  <c r="S136" i="12"/>
  <c r="S137" i="12"/>
  <c r="S138" i="12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15" i="12"/>
  <c r="M116" i="12"/>
  <c r="M117" i="12"/>
  <c r="M118" i="12"/>
  <c r="M119" i="12"/>
  <c r="M120" i="12"/>
  <c r="M121" i="12"/>
  <c r="M122" i="12"/>
  <c r="M123" i="12"/>
  <c r="M124" i="12"/>
  <c r="M125" i="12"/>
  <c r="M126" i="12"/>
  <c r="M127" i="12"/>
  <c r="M128" i="12"/>
  <c r="M129" i="12"/>
  <c r="M130" i="12"/>
  <c r="M131" i="12"/>
  <c r="M132" i="12"/>
  <c r="M133" i="12"/>
  <c r="M134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S4" i="11"/>
  <c r="S5" i="11"/>
  <c r="S6" i="11"/>
  <c r="S7" i="11"/>
  <c r="S8" i="11"/>
  <c r="S9" i="11"/>
  <c r="S10" i="1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32" i="11"/>
  <c r="S33" i="11"/>
  <c r="S34" i="11"/>
  <c r="S35" i="11"/>
  <c r="S36" i="11"/>
  <c r="S37" i="11"/>
  <c r="S38" i="11"/>
  <c r="S39" i="11"/>
  <c r="S40" i="11"/>
  <c r="S41" i="11"/>
  <c r="S42" i="11"/>
  <c r="S43" i="11"/>
  <c r="S44" i="11"/>
  <c r="S45" i="11"/>
  <c r="S46" i="11"/>
  <c r="S47" i="11"/>
  <c r="S48" i="11"/>
  <c r="S49" i="11"/>
  <c r="S50" i="11"/>
  <c r="S51" i="11"/>
  <c r="S52" i="11"/>
  <c r="S53" i="11"/>
  <c r="S54" i="11"/>
  <c r="S55" i="11"/>
  <c r="S56" i="11"/>
  <c r="S57" i="11"/>
  <c r="S58" i="11"/>
  <c r="S59" i="11"/>
  <c r="S60" i="11"/>
  <c r="S61" i="11"/>
  <c r="S62" i="11"/>
  <c r="S63" i="11"/>
  <c r="S64" i="11"/>
  <c r="S65" i="11"/>
  <c r="S66" i="11"/>
  <c r="S67" i="11"/>
  <c r="S68" i="11"/>
  <c r="S69" i="11"/>
  <c r="S70" i="11"/>
  <c r="S71" i="11"/>
  <c r="S72" i="11"/>
  <c r="S73" i="11"/>
  <c r="S74" i="11"/>
  <c r="S75" i="11"/>
  <c r="S76" i="11"/>
  <c r="S77" i="11"/>
  <c r="S78" i="11"/>
  <c r="S79" i="11"/>
  <c r="S80" i="11"/>
  <c r="S81" i="11"/>
  <c r="S82" i="11"/>
  <c r="S83" i="11"/>
  <c r="S84" i="11"/>
  <c r="S85" i="11"/>
  <c r="S86" i="11"/>
  <c r="S87" i="11"/>
  <c r="S88" i="11"/>
  <c r="S89" i="11"/>
  <c r="S90" i="11"/>
  <c r="S91" i="11"/>
  <c r="S92" i="11"/>
  <c r="S93" i="11"/>
  <c r="S94" i="11"/>
  <c r="S95" i="11"/>
  <c r="S96" i="11"/>
  <c r="S97" i="11"/>
  <c r="S98" i="11"/>
  <c r="S99" i="11"/>
  <c r="S100" i="11"/>
  <c r="M4" i="11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AK4" i="10"/>
  <c r="AK5" i="10"/>
  <c r="AK6" i="10"/>
  <c r="AK7" i="10"/>
  <c r="AK8" i="10"/>
  <c r="AK9" i="10"/>
  <c r="AK10" i="10"/>
  <c r="AK11" i="10"/>
  <c r="AK12" i="10"/>
  <c r="AK13" i="10"/>
  <c r="AK14" i="10"/>
  <c r="AK15" i="10"/>
  <c r="AK16" i="10"/>
  <c r="AK17" i="10"/>
  <c r="AK18" i="10"/>
  <c r="AK19" i="10"/>
  <c r="AK20" i="10"/>
  <c r="AK21" i="10"/>
  <c r="AK22" i="10"/>
  <c r="AK23" i="10"/>
  <c r="AK24" i="10"/>
  <c r="AK25" i="10"/>
  <c r="AK26" i="10"/>
  <c r="AK27" i="10"/>
  <c r="AK28" i="10"/>
  <c r="AK29" i="10"/>
  <c r="AK30" i="10"/>
  <c r="AK31" i="10"/>
  <c r="AK32" i="10"/>
  <c r="AK33" i="10"/>
  <c r="AK34" i="10"/>
  <c r="AK35" i="10"/>
  <c r="AK36" i="10"/>
  <c r="AK37" i="10"/>
  <c r="AK38" i="10"/>
  <c r="AK39" i="10"/>
  <c r="AK40" i="10"/>
  <c r="AK41" i="10"/>
  <c r="AK42" i="10"/>
  <c r="AK43" i="10"/>
  <c r="AK44" i="10"/>
  <c r="AK45" i="10"/>
  <c r="AK46" i="10"/>
  <c r="AK47" i="10"/>
  <c r="AK48" i="10"/>
  <c r="AK49" i="10"/>
  <c r="AK50" i="10"/>
  <c r="AK51" i="10"/>
  <c r="AK52" i="10"/>
  <c r="AK53" i="10"/>
  <c r="AK54" i="10"/>
  <c r="AK55" i="10"/>
  <c r="AK56" i="10"/>
  <c r="AK57" i="10"/>
  <c r="AK58" i="10"/>
  <c r="AK59" i="10"/>
  <c r="AK60" i="10"/>
  <c r="AK61" i="10"/>
  <c r="AK62" i="10"/>
  <c r="AK63" i="10"/>
  <c r="AK64" i="10"/>
  <c r="AK65" i="10"/>
  <c r="AK66" i="10"/>
  <c r="AK67" i="10"/>
  <c r="AK68" i="10"/>
  <c r="AK69" i="10"/>
  <c r="AK70" i="10"/>
  <c r="AK71" i="10"/>
  <c r="AK72" i="10"/>
  <c r="AK73" i="10"/>
  <c r="AK74" i="10"/>
  <c r="AK75" i="10"/>
  <c r="AK76" i="10"/>
  <c r="AK77" i="10"/>
  <c r="AK78" i="10"/>
  <c r="AK79" i="10"/>
  <c r="AK80" i="10"/>
  <c r="AK81" i="10"/>
  <c r="AK82" i="10"/>
  <c r="AK83" i="10"/>
  <c r="AK84" i="10"/>
  <c r="AK85" i="10"/>
  <c r="AK86" i="10"/>
  <c r="AK87" i="10"/>
  <c r="AK88" i="10"/>
  <c r="AK89" i="10"/>
  <c r="AK90" i="10"/>
  <c r="AK91" i="10"/>
  <c r="AK92" i="10"/>
  <c r="AE4" i="10"/>
  <c r="AE5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27" i="10"/>
  <c r="AE28" i="10"/>
  <c r="AE29" i="10"/>
  <c r="AE30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AE43" i="10"/>
  <c r="AE44" i="10"/>
  <c r="AE45" i="10"/>
  <c r="AE46" i="10"/>
  <c r="AE47" i="10"/>
  <c r="AE48" i="10"/>
  <c r="AE49" i="10"/>
  <c r="AE50" i="10"/>
  <c r="AE51" i="10"/>
  <c r="AE52" i="10"/>
  <c r="AE53" i="10"/>
  <c r="AE54" i="10"/>
  <c r="AE55" i="10"/>
  <c r="AE56" i="10"/>
  <c r="AE57" i="10"/>
  <c r="AE58" i="10"/>
  <c r="AE59" i="10"/>
  <c r="AE60" i="10"/>
  <c r="AE61" i="10"/>
  <c r="AE62" i="10"/>
  <c r="AE63" i="10"/>
  <c r="AE64" i="10"/>
  <c r="AE65" i="10"/>
  <c r="AE66" i="10"/>
  <c r="AE67" i="10"/>
  <c r="AE68" i="10"/>
  <c r="AE69" i="10"/>
  <c r="AE70" i="10"/>
  <c r="AE71" i="10"/>
  <c r="AE72" i="10"/>
  <c r="AE73" i="10"/>
  <c r="AE74" i="10"/>
  <c r="AE75" i="10"/>
  <c r="AE76" i="10"/>
  <c r="AE77" i="10"/>
  <c r="AE78" i="10"/>
  <c r="AE79" i="10"/>
  <c r="AE80" i="10"/>
  <c r="AE81" i="10"/>
  <c r="AE82" i="10"/>
  <c r="AE83" i="10"/>
  <c r="AE84" i="10"/>
  <c r="AE85" i="10"/>
  <c r="AE86" i="10"/>
  <c r="AE87" i="10"/>
  <c r="AE88" i="10"/>
  <c r="AE89" i="10"/>
  <c r="AE90" i="10"/>
  <c r="AE91" i="10"/>
  <c r="AE92" i="10"/>
  <c r="AE93" i="10"/>
  <c r="AE94" i="10"/>
  <c r="AE95" i="10"/>
  <c r="AE96" i="10"/>
  <c r="AE97" i="10"/>
  <c r="AE98" i="10"/>
  <c r="AE99" i="10"/>
  <c r="AE100" i="10"/>
  <c r="AE101" i="10"/>
  <c r="AE102" i="10"/>
  <c r="AE103" i="10"/>
  <c r="AE104" i="10"/>
  <c r="AE105" i="10"/>
  <c r="AE106" i="10"/>
  <c r="AE107" i="10"/>
  <c r="AE108" i="10"/>
  <c r="Y4" i="10"/>
  <c r="Y5" i="10"/>
  <c r="Y6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Y23" i="10"/>
  <c r="Y24" i="10"/>
  <c r="Y25" i="10"/>
  <c r="Y26" i="10"/>
  <c r="Y27" i="10"/>
  <c r="Y28" i="10"/>
  <c r="Y29" i="10"/>
  <c r="Y30" i="10"/>
  <c r="Y31" i="10"/>
  <c r="Y32" i="10"/>
  <c r="Y33" i="10"/>
  <c r="Y34" i="10"/>
  <c r="Y35" i="10"/>
  <c r="Y36" i="10"/>
  <c r="Y37" i="10"/>
  <c r="Y38" i="10"/>
  <c r="Y39" i="10"/>
  <c r="Y40" i="10"/>
  <c r="Y41" i="10"/>
  <c r="Y42" i="10"/>
  <c r="Y43" i="10"/>
  <c r="Y44" i="10"/>
  <c r="Y45" i="10"/>
  <c r="Y46" i="10"/>
  <c r="Y47" i="10"/>
  <c r="Y48" i="10"/>
  <c r="Y49" i="10"/>
  <c r="Y50" i="10"/>
  <c r="Y51" i="10"/>
  <c r="Y52" i="10"/>
  <c r="Y53" i="10"/>
  <c r="Y54" i="10"/>
  <c r="Y55" i="10"/>
  <c r="Y56" i="10"/>
  <c r="Y57" i="10"/>
  <c r="Y58" i="10"/>
  <c r="Y59" i="10"/>
  <c r="Y60" i="10"/>
  <c r="Y61" i="10"/>
  <c r="Y62" i="10"/>
  <c r="Y63" i="10"/>
  <c r="Y64" i="10"/>
  <c r="Y65" i="10"/>
  <c r="Y66" i="10"/>
  <c r="Y67" i="10"/>
  <c r="Y68" i="10"/>
  <c r="Y69" i="10"/>
  <c r="Y70" i="10"/>
  <c r="Y71" i="10"/>
  <c r="Y72" i="10"/>
  <c r="Y73" i="10"/>
  <c r="Y74" i="10"/>
  <c r="Y75" i="10"/>
  <c r="Y76" i="10"/>
  <c r="Y77" i="10"/>
  <c r="Y78" i="10"/>
  <c r="Y79" i="10"/>
  <c r="Y80" i="10"/>
  <c r="Y81" i="10"/>
  <c r="Y82" i="10"/>
  <c r="Y83" i="10"/>
  <c r="Y84" i="10"/>
  <c r="Y85" i="10"/>
  <c r="Y86" i="10"/>
  <c r="Y87" i="10"/>
  <c r="Y88" i="10"/>
  <c r="Y89" i="10"/>
  <c r="Y90" i="10"/>
  <c r="Y91" i="10"/>
  <c r="Y92" i="10"/>
  <c r="Y93" i="10"/>
  <c r="Y94" i="10"/>
  <c r="Y95" i="10"/>
  <c r="Y96" i="10"/>
  <c r="Y97" i="10"/>
  <c r="Y98" i="10"/>
  <c r="Y99" i="10"/>
  <c r="Y100" i="10"/>
  <c r="Y101" i="10"/>
  <c r="Y102" i="10"/>
  <c r="Y103" i="10"/>
  <c r="Y104" i="10"/>
  <c r="Y105" i="10"/>
  <c r="Y106" i="10"/>
  <c r="Y107" i="10"/>
  <c r="Y108" i="10"/>
  <c r="S4" i="10"/>
  <c r="S5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3" i="10"/>
  <c r="S74" i="10"/>
  <c r="S75" i="10"/>
  <c r="S76" i="10"/>
  <c r="S77" i="10"/>
  <c r="S78" i="10"/>
  <c r="S79" i="10"/>
  <c r="S80" i="10"/>
  <c r="S81" i="10"/>
  <c r="S82" i="10"/>
  <c r="S83" i="10"/>
  <c r="S84" i="10"/>
  <c r="S85" i="10"/>
  <c r="S86" i="10"/>
  <c r="S87" i="10"/>
  <c r="S88" i="10"/>
  <c r="S89" i="10"/>
  <c r="S90" i="10"/>
  <c r="S91" i="10"/>
  <c r="S92" i="10"/>
  <c r="S93" i="10"/>
  <c r="S94" i="10"/>
  <c r="S95" i="10"/>
  <c r="S96" i="10"/>
  <c r="S97" i="10"/>
  <c r="S98" i="10"/>
  <c r="S99" i="10"/>
  <c r="S100" i="10"/>
  <c r="S101" i="10"/>
  <c r="S102" i="10"/>
  <c r="S103" i="10"/>
  <c r="S104" i="10"/>
  <c r="S105" i="10"/>
  <c r="S106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S63" i="9"/>
  <c r="S64" i="9"/>
  <c r="S65" i="9"/>
  <c r="S66" i="9"/>
  <c r="S67" i="9"/>
  <c r="S68" i="9"/>
  <c r="S69" i="9"/>
  <c r="S70" i="9"/>
  <c r="S71" i="9"/>
  <c r="S72" i="9"/>
  <c r="S73" i="9"/>
  <c r="S74" i="9"/>
  <c r="S75" i="9"/>
  <c r="S76" i="9"/>
  <c r="S77" i="9"/>
  <c r="S78" i="9"/>
  <c r="S79" i="9"/>
  <c r="S80" i="9"/>
  <c r="S81" i="9"/>
  <c r="S82" i="9"/>
  <c r="S83" i="9"/>
  <c r="S84" i="9"/>
  <c r="S85" i="9"/>
  <c r="S86" i="9"/>
  <c r="S87" i="9"/>
  <c r="S88" i="9"/>
  <c r="S89" i="9"/>
  <c r="S90" i="9"/>
  <c r="S91" i="9"/>
  <c r="S92" i="9"/>
  <c r="S93" i="9"/>
  <c r="S94" i="9"/>
  <c r="S95" i="9"/>
  <c r="S96" i="9"/>
  <c r="S97" i="9"/>
  <c r="S98" i="9"/>
  <c r="S99" i="9"/>
  <c r="S100" i="9"/>
  <c r="S101" i="9"/>
  <c r="S102" i="9"/>
  <c r="S103" i="9"/>
  <c r="S104" i="9"/>
  <c r="S105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S4" i="8"/>
  <c r="S5" i="8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S52" i="8"/>
  <c r="S53" i="8"/>
  <c r="S54" i="8"/>
  <c r="S55" i="8"/>
  <c r="S56" i="8"/>
  <c r="S57" i="8"/>
  <c r="S58" i="8"/>
  <c r="S59" i="8"/>
  <c r="S60" i="8"/>
  <c r="S61" i="8"/>
  <c r="S62" i="8"/>
  <c r="S63" i="8"/>
  <c r="S64" i="8"/>
  <c r="S65" i="8"/>
  <c r="S66" i="8"/>
  <c r="S67" i="8"/>
  <c r="S68" i="8"/>
  <c r="S69" i="8"/>
  <c r="S70" i="8"/>
  <c r="S71" i="8"/>
  <c r="S72" i="8"/>
  <c r="S73" i="8"/>
  <c r="S74" i="8"/>
  <c r="S75" i="8"/>
  <c r="S76" i="8"/>
  <c r="S77" i="8"/>
  <c r="S78" i="8"/>
  <c r="S79" i="8"/>
  <c r="S80" i="8"/>
  <c r="S81" i="8"/>
  <c r="S82" i="8"/>
  <c r="S83" i="8"/>
  <c r="S84" i="8"/>
  <c r="S85" i="8"/>
  <c r="S86" i="8"/>
  <c r="S87" i="8"/>
  <c r="S88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AK4" i="6"/>
  <c r="AK5" i="6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19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43" i="6"/>
  <c r="AK44" i="6"/>
  <c r="AK45" i="6"/>
  <c r="AK46" i="6"/>
  <c r="AK47" i="6"/>
  <c r="AK48" i="6"/>
  <c r="AK49" i="6"/>
  <c r="AK50" i="6"/>
  <c r="AK51" i="6"/>
  <c r="AK52" i="6"/>
  <c r="AK53" i="6"/>
  <c r="AK54" i="6"/>
  <c r="AK55" i="6"/>
  <c r="AK56" i="6"/>
  <c r="AK57" i="6"/>
  <c r="AK58" i="6"/>
  <c r="AK59" i="6"/>
  <c r="AK60" i="6"/>
  <c r="AK61" i="6"/>
  <c r="AK62" i="6"/>
  <c r="AK63" i="6"/>
  <c r="AK64" i="6"/>
  <c r="AK65" i="6"/>
  <c r="AK66" i="6"/>
  <c r="AK67" i="6"/>
  <c r="AK68" i="6"/>
  <c r="AK69" i="6"/>
  <c r="AK70" i="6"/>
  <c r="AK71" i="6"/>
  <c r="AK72" i="6"/>
  <c r="AK73" i="6"/>
  <c r="AK74" i="6"/>
  <c r="AK75" i="6"/>
  <c r="AK76" i="6"/>
  <c r="AK77" i="6"/>
  <c r="AK78" i="6"/>
  <c r="AK79" i="6"/>
  <c r="AK80" i="6"/>
  <c r="AK81" i="6"/>
  <c r="AK82" i="6"/>
  <c r="AK83" i="6"/>
  <c r="AK84" i="6"/>
  <c r="AK85" i="6"/>
  <c r="AK86" i="6"/>
  <c r="AK87" i="6"/>
  <c r="AK88" i="6"/>
  <c r="AK89" i="6"/>
  <c r="AK90" i="6"/>
  <c r="AK91" i="6"/>
  <c r="AK92" i="6"/>
  <c r="AK93" i="6"/>
  <c r="AK94" i="6"/>
  <c r="AK95" i="6"/>
  <c r="AK96" i="6"/>
  <c r="AK97" i="6"/>
  <c r="AK98" i="6"/>
  <c r="AK99" i="6"/>
  <c r="AK100" i="6"/>
  <c r="AK101" i="6"/>
  <c r="AK102" i="6"/>
  <c r="AK103" i="6"/>
  <c r="AK104" i="6"/>
  <c r="AK105" i="6"/>
  <c r="AE4" i="6"/>
  <c r="AE5" i="6"/>
  <c r="AE6" i="6"/>
  <c r="AE7" i="6"/>
  <c r="AE8" i="6"/>
  <c r="AE9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72" i="6"/>
  <c r="AE73" i="6"/>
  <c r="AE74" i="6"/>
  <c r="AE75" i="6"/>
  <c r="AE76" i="6"/>
  <c r="AE77" i="6"/>
  <c r="AE78" i="6"/>
  <c r="AE79" i="6"/>
  <c r="AE80" i="6"/>
  <c r="AE81" i="6"/>
  <c r="AE82" i="6"/>
  <c r="AE83" i="6"/>
  <c r="AE84" i="6"/>
  <c r="AE85" i="6"/>
  <c r="AE86" i="6"/>
  <c r="AE87" i="6"/>
  <c r="AE88" i="6"/>
  <c r="AE89" i="6"/>
  <c r="AE90" i="6"/>
  <c r="AE91" i="6"/>
  <c r="AE92" i="6"/>
  <c r="AE93" i="6"/>
  <c r="AE94" i="6"/>
  <c r="AE95" i="6"/>
  <c r="AE96" i="6"/>
  <c r="AE97" i="6"/>
  <c r="AE98" i="6"/>
  <c r="AE99" i="6"/>
  <c r="AE100" i="6"/>
  <c r="AE101" i="6"/>
  <c r="AE102" i="6"/>
  <c r="AE103" i="6"/>
  <c r="AE104" i="6"/>
  <c r="AE105" i="6"/>
  <c r="AE106" i="6"/>
  <c r="AE107" i="6"/>
  <c r="AE108" i="6"/>
  <c r="AE109" i="6"/>
  <c r="AE110" i="6"/>
  <c r="AE111" i="6"/>
  <c r="AE112" i="6"/>
  <c r="AE113" i="6"/>
  <c r="AE114" i="6"/>
  <c r="Y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46" i="6"/>
  <c r="Y47" i="6"/>
  <c r="Y48" i="6"/>
  <c r="Y49" i="6"/>
  <c r="Y50" i="6"/>
  <c r="Y51" i="6"/>
  <c r="Y52" i="6"/>
  <c r="Y53" i="6"/>
  <c r="Y54" i="6"/>
  <c r="Y55" i="6"/>
  <c r="Y56" i="6"/>
  <c r="Y57" i="6"/>
  <c r="Y58" i="6"/>
  <c r="Y59" i="6"/>
  <c r="Y60" i="6"/>
  <c r="Y61" i="6"/>
  <c r="Y62" i="6"/>
  <c r="Y63" i="6"/>
  <c r="Y64" i="6"/>
  <c r="Y65" i="6"/>
  <c r="Y66" i="6"/>
  <c r="Y67" i="6"/>
  <c r="Y68" i="6"/>
  <c r="Y69" i="6"/>
  <c r="Y70" i="6"/>
  <c r="Y71" i="6"/>
  <c r="Y72" i="6"/>
  <c r="Y73" i="6"/>
  <c r="Y74" i="6"/>
  <c r="Y75" i="6"/>
  <c r="Y76" i="6"/>
  <c r="Y77" i="6"/>
  <c r="Y78" i="6"/>
  <c r="Y79" i="6"/>
  <c r="Y80" i="6"/>
  <c r="Y81" i="6"/>
  <c r="Y82" i="6"/>
  <c r="Y83" i="6"/>
  <c r="Y84" i="6"/>
  <c r="Y85" i="6"/>
  <c r="Y86" i="6"/>
  <c r="Y87" i="6"/>
  <c r="Y88" i="6"/>
  <c r="Y89" i="6"/>
  <c r="Y90" i="6"/>
  <c r="Y91" i="6"/>
  <c r="Y92" i="6"/>
  <c r="Y93" i="6"/>
  <c r="Y94" i="6"/>
  <c r="Y95" i="6"/>
  <c r="Y96" i="6"/>
  <c r="Y97" i="6"/>
  <c r="Y98" i="6"/>
  <c r="Y99" i="6"/>
  <c r="Y100" i="6"/>
  <c r="Y101" i="6"/>
  <c r="Y102" i="6"/>
  <c r="Y103" i="6"/>
  <c r="Y104" i="6"/>
  <c r="Y105" i="6"/>
  <c r="Y106" i="6"/>
  <c r="Y107" i="6"/>
  <c r="Y108" i="6"/>
  <c r="Y109" i="6"/>
  <c r="Y110" i="6"/>
  <c r="Y111" i="6"/>
  <c r="Y112" i="6"/>
  <c r="Y113" i="6"/>
  <c r="Y114" i="6"/>
  <c r="Y115" i="6"/>
  <c r="Y116" i="6"/>
  <c r="Y117" i="6"/>
  <c r="Y118" i="6"/>
  <c r="Y119" i="6"/>
  <c r="Y120" i="6"/>
  <c r="Y121" i="6"/>
  <c r="Y122" i="6"/>
  <c r="Y123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X4" i="16"/>
  <c r="X5" i="16"/>
  <c r="X6" i="16"/>
  <c r="X7" i="16"/>
  <c r="X8" i="16"/>
  <c r="X9" i="16"/>
  <c r="X10" i="16"/>
  <c r="X11" i="16"/>
  <c r="X12" i="16"/>
  <c r="X13" i="16"/>
  <c r="X14" i="16"/>
  <c r="X15" i="16"/>
  <c r="X16" i="16"/>
  <c r="X17" i="16"/>
  <c r="X18" i="16"/>
  <c r="X19" i="16"/>
  <c r="X20" i="16"/>
  <c r="X21" i="16"/>
  <c r="X22" i="16"/>
  <c r="X23" i="16"/>
  <c r="X24" i="16"/>
  <c r="X25" i="16"/>
  <c r="X26" i="16"/>
  <c r="X27" i="16"/>
  <c r="X28" i="16"/>
  <c r="X29" i="16"/>
  <c r="X30" i="16"/>
  <c r="X31" i="16"/>
  <c r="X32" i="16"/>
  <c r="X33" i="16"/>
  <c r="X34" i="16"/>
  <c r="X35" i="16"/>
  <c r="X36" i="16"/>
  <c r="X37" i="16"/>
  <c r="X38" i="16"/>
  <c r="X39" i="16"/>
  <c r="X40" i="16"/>
  <c r="X41" i="16"/>
  <c r="X42" i="16"/>
  <c r="X43" i="16"/>
  <c r="X44" i="16"/>
  <c r="X45" i="16"/>
  <c r="X46" i="16"/>
  <c r="X47" i="16"/>
  <c r="X48" i="16"/>
  <c r="X49" i="16"/>
  <c r="X50" i="16"/>
  <c r="X51" i="16"/>
  <c r="X52" i="16"/>
  <c r="X53" i="16"/>
  <c r="X54" i="16"/>
  <c r="X55" i="16"/>
  <c r="X56" i="16"/>
  <c r="X57" i="16"/>
  <c r="X58" i="16"/>
  <c r="X59" i="16"/>
  <c r="X60" i="16"/>
  <c r="X61" i="16"/>
  <c r="X62" i="16"/>
  <c r="X63" i="16"/>
  <c r="X64" i="16"/>
  <c r="X65" i="16"/>
  <c r="X66" i="16"/>
  <c r="X67" i="16"/>
  <c r="X68" i="16"/>
  <c r="X69" i="16"/>
  <c r="X70" i="16"/>
  <c r="X71" i="16"/>
  <c r="X72" i="16"/>
  <c r="X73" i="16"/>
  <c r="X74" i="16"/>
  <c r="X75" i="16"/>
  <c r="X76" i="16"/>
  <c r="X77" i="16"/>
  <c r="X78" i="16"/>
  <c r="X79" i="16"/>
  <c r="X80" i="16"/>
  <c r="X81" i="16"/>
  <c r="X82" i="16"/>
  <c r="X83" i="16"/>
  <c r="X84" i="16"/>
  <c r="X85" i="16"/>
  <c r="X86" i="16"/>
  <c r="X87" i="16"/>
  <c r="X88" i="16"/>
  <c r="X89" i="16"/>
  <c r="X90" i="16"/>
  <c r="X91" i="16"/>
  <c r="X92" i="16"/>
  <c r="X93" i="16"/>
  <c r="X94" i="16"/>
  <c r="X95" i="16"/>
  <c r="X96" i="16"/>
  <c r="X97" i="16"/>
  <c r="X98" i="16"/>
  <c r="X99" i="16"/>
  <c r="X100" i="16"/>
  <c r="X101" i="16"/>
  <c r="X102" i="16"/>
  <c r="X103" i="16"/>
  <c r="X104" i="16"/>
  <c r="X105" i="16"/>
  <c r="X106" i="16"/>
  <c r="X107" i="16"/>
  <c r="X108" i="16"/>
  <c r="X109" i="16"/>
  <c r="X110" i="16"/>
  <c r="X111" i="16"/>
  <c r="X112" i="16"/>
  <c r="X113" i="16"/>
  <c r="X114" i="16"/>
  <c r="X115" i="16"/>
  <c r="X116" i="16"/>
  <c r="X117" i="16"/>
  <c r="X118" i="16"/>
  <c r="X119" i="16"/>
  <c r="X120" i="16"/>
  <c r="X121" i="16"/>
  <c r="X122" i="16"/>
  <c r="X123" i="16"/>
  <c r="X124" i="16"/>
  <c r="X125" i="16"/>
  <c r="X126" i="16"/>
  <c r="X127" i="16"/>
  <c r="X128" i="16"/>
  <c r="X129" i="16"/>
  <c r="X130" i="16"/>
  <c r="X131" i="16"/>
  <c r="X132" i="16"/>
  <c r="X133" i="16"/>
  <c r="X134" i="16"/>
  <c r="X135" i="16"/>
  <c r="X136" i="16"/>
  <c r="X137" i="16"/>
  <c r="X138" i="16"/>
  <c r="X139" i="16"/>
  <c r="X140" i="16"/>
  <c r="X141" i="16"/>
  <c r="X142" i="16"/>
  <c r="X143" i="16"/>
  <c r="X144" i="16"/>
  <c r="X145" i="16"/>
  <c r="X146" i="16"/>
  <c r="X147" i="16"/>
  <c r="X148" i="16"/>
  <c r="X149" i="16"/>
  <c r="X150" i="16"/>
  <c r="X151" i="16"/>
  <c r="X152" i="16"/>
  <c r="X153" i="16"/>
  <c r="X154" i="16"/>
  <c r="X155" i="16"/>
  <c r="X156" i="16"/>
  <c r="R4" i="16"/>
  <c r="R5" i="16"/>
  <c r="R6" i="16"/>
  <c r="R7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30" i="16"/>
  <c r="R31" i="16"/>
  <c r="R32" i="16"/>
  <c r="R33" i="16"/>
  <c r="R34" i="16"/>
  <c r="R35" i="16"/>
  <c r="R36" i="16"/>
  <c r="R37" i="16"/>
  <c r="R38" i="16"/>
  <c r="R39" i="16"/>
  <c r="R40" i="16"/>
  <c r="R41" i="16"/>
  <c r="R42" i="16"/>
  <c r="R43" i="16"/>
  <c r="R44" i="16"/>
  <c r="R45" i="16"/>
  <c r="R46" i="16"/>
  <c r="R47" i="16"/>
  <c r="R48" i="16"/>
  <c r="R49" i="16"/>
  <c r="R50" i="16"/>
  <c r="R51" i="16"/>
  <c r="R52" i="16"/>
  <c r="R53" i="16"/>
  <c r="R54" i="16"/>
  <c r="R55" i="16"/>
  <c r="R56" i="16"/>
  <c r="R57" i="16"/>
  <c r="R58" i="16"/>
  <c r="R59" i="16"/>
  <c r="R60" i="16"/>
  <c r="R61" i="16"/>
  <c r="R62" i="16"/>
  <c r="R63" i="16"/>
  <c r="R64" i="16"/>
  <c r="R65" i="16"/>
  <c r="R66" i="16"/>
  <c r="R67" i="16"/>
  <c r="R68" i="16"/>
  <c r="R69" i="16"/>
  <c r="R70" i="16"/>
  <c r="R71" i="16"/>
  <c r="R72" i="16"/>
  <c r="R73" i="16"/>
  <c r="R74" i="16"/>
  <c r="R75" i="16"/>
  <c r="R76" i="16"/>
  <c r="R77" i="16"/>
  <c r="R78" i="16"/>
  <c r="R79" i="16"/>
  <c r="R80" i="16"/>
  <c r="R81" i="16"/>
  <c r="R82" i="16"/>
  <c r="R83" i="16"/>
  <c r="R84" i="16"/>
  <c r="R85" i="16"/>
  <c r="R86" i="16"/>
  <c r="R87" i="16"/>
  <c r="R88" i="16"/>
  <c r="R89" i="16"/>
  <c r="R90" i="16"/>
  <c r="R91" i="16"/>
  <c r="R92" i="16"/>
  <c r="R93" i="16"/>
  <c r="R94" i="16"/>
  <c r="R95" i="16"/>
  <c r="R96" i="16"/>
  <c r="R97" i="16"/>
  <c r="R98" i="16"/>
  <c r="R99" i="16"/>
  <c r="R100" i="16"/>
  <c r="R101" i="16"/>
  <c r="R102" i="16"/>
  <c r="R103" i="16"/>
  <c r="R104" i="16"/>
  <c r="R105" i="16"/>
  <c r="R106" i="16"/>
  <c r="R107" i="16"/>
  <c r="R108" i="16"/>
  <c r="R109" i="16"/>
  <c r="R110" i="16"/>
  <c r="R111" i="16"/>
  <c r="R112" i="16"/>
  <c r="R113" i="16"/>
  <c r="R114" i="16"/>
  <c r="R115" i="16"/>
  <c r="R116" i="16"/>
  <c r="R117" i="16"/>
  <c r="R118" i="16"/>
  <c r="R119" i="16"/>
  <c r="R120" i="16"/>
  <c r="R121" i="16"/>
  <c r="R122" i="16"/>
  <c r="R123" i="16"/>
  <c r="R124" i="16"/>
  <c r="R125" i="16"/>
  <c r="R126" i="16"/>
  <c r="R127" i="16"/>
  <c r="R128" i="16"/>
  <c r="R129" i="16"/>
  <c r="R130" i="16"/>
  <c r="R131" i="16"/>
  <c r="R132" i="16"/>
  <c r="R133" i="16"/>
  <c r="R134" i="16"/>
  <c r="R135" i="16"/>
  <c r="R136" i="16"/>
  <c r="R137" i="16"/>
  <c r="R138" i="16"/>
  <c r="R139" i="16"/>
  <c r="R140" i="16"/>
  <c r="R141" i="16"/>
  <c r="R142" i="16"/>
  <c r="R143" i="16"/>
  <c r="R144" i="16"/>
  <c r="R145" i="16"/>
  <c r="R146" i="16"/>
  <c r="R147" i="16"/>
  <c r="R148" i="16"/>
  <c r="R149" i="16"/>
  <c r="R150" i="16"/>
  <c r="R151" i="16"/>
  <c r="R152" i="16"/>
  <c r="R153" i="16"/>
  <c r="R154" i="16"/>
  <c r="R155" i="16"/>
  <c r="R156" i="16"/>
  <c r="L4" i="16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L70" i="16"/>
  <c r="L71" i="16"/>
  <c r="L72" i="16"/>
  <c r="L73" i="16"/>
  <c r="L74" i="16"/>
  <c r="L75" i="16"/>
  <c r="L76" i="16"/>
  <c r="L77" i="16"/>
  <c r="L78" i="16"/>
  <c r="L79" i="16"/>
  <c r="L80" i="16"/>
  <c r="L81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L95" i="16"/>
  <c r="L96" i="16"/>
  <c r="L97" i="16"/>
  <c r="L98" i="16"/>
  <c r="L99" i="16"/>
  <c r="L100" i="16"/>
  <c r="L101" i="16"/>
  <c r="L102" i="16"/>
  <c r="L103" i="16"/>
  <c r="L104" i="16"/>
  <c r="L105" i="16"/>
  <c r="L106" i="16"/>
  <c r="L107" i="16"/>
  <c r="L108" i="16"/>
  <c r="L109" i="16"/>
  <c r="L110" i="16"/>
  <c r="L111" i="16"/>
  <c r="L112" i="16"/>
  <c r="L113" i="16"/>
  <c r="L114" i="16"/>
  <c r="L115" i="16"/>
  <c r="L116" i="16"/>
  <c r="L117" i="16"/>
  <c r="L118" i="16"/>
  <c r="L119" i="16"/>
  <c r="L120" i="16"/>
  <c r="L121" i="16"/>
  <c r="L122" i="16"/>
  <c r="L123" i="16"/>
  <c r="L124" i="16"/>
  <c r="L125" i="16"/>
  <c r="L126" i="16"/>
  <c r="L127" i="16"/>
  <c r="L128" i="16"/>
  <c r="L129" i="16"/>
  <c r="L130" i="16"/>
  <c r="L131" i="16"/>
  <c r="L132" i="16"/>
  <c r="L133" i="16"/>
  <c r="L134" i="16"/>
  <c r="L135" i="16"/>
  <c r="L136" i="16"/>
  <c r="L137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116" i="16"/>
  <c r="F117" i="16"/>
  <c r="F118" i="16"/>
  <c r="F119" i="16"/>
  <c r="F120" i="16"/>
  <c r="F121" i="16"/>
  <c r="F122" i="16"/>
  <c r="F123" i="16"/>
  <c r="F124" i="16"/>
  <c r="F125" i="16"/>
  <c r="L27" i="15"/>
  <c r="K25" i="15"/>
  <c r="R4" i="15"/>
  <c r="R5" i="15"/>
  <c r="R6" i="15"/>
  <c r="R7" i="15"/>
  <c r="R8" i="15"/>
  <c r="R9" i="15"/>
  <c r="R10" i="15"/>
  <c r="R11" i="15"/>
  <c r="R12" i="15"/>
  <c r="R13" i="15"/>
  <c r="R14" i="15"/>
  <c r="R15" i="15"/>
  <c r="R16" i="15"/>
  <c r="R17" i="15"/>
  <c r="R18" i="15"/>
  <c r="R19" i="15"/>
  <c r="R20" i="15"/>
  <c r="R21" i="15"/>
  <c r="R22" i="15"/>
  <c r="R23" i="15"/>
  <c r="R24" i="15"/>
  <c r="R25" i="15"/>
  <c r="R26" i="15"/>
  <c r="R27" i="15"/>
  <c r="R28" i="15"/>
  <c r="R29" i="15"/>
  <c r="R30" i="15"/>
  <c r="R31" i="15"/>
  <c r="R32" i="15"/>
  <c r="R33" i="15"/>
  <c r="R34" i="15"/>
  <c r="R35" i="15"/>
  <c r="R36" i="15"/>
  <c r="R37" i="15"/>
  <c r="R38" i="15"/>
  <c r="R39" i="15"/>
  <c r="R40" i="15"/>
  <c r="R41" i="15"/>
  <c r="R42" i="15"/>
  <c r="R43" i="15"/>
  <c r="R44" i="15"/>
  <c r="R45" i="15"/>
  <c r="R46" i="15"/>
  <c r="R47" i="15"/>
  <c r="R48" i="15"/>
  <c r="R49" i="15"/>
  <c r="R50" i="15"/>
  <c r="R51" i="15"/>
  <c r="R52" i="15"/>
  <c r="R53" i="15"/>
  <c r="R54" i="15"/>
  <c r="R55" i="15"/>
  <c r="R56" i="15"/>
  <c r="R57" i="15"/>
  <c r="R58" i="15"/>
  <c r="R59" i="15"/>
  <c r="R60" i="15"/>
  <c r="R61" i="15"/>
  <c r="R62" i="15"/>
  <c r="R63" i="15"/>
  <c r="R64" i="15"/>
  <c r="R65" i="15"/>
  <c r="R66" i="15"/>
  <c r="R67" i="15"/>
  <c r="R68" i="15"/>
  <c r="R69" i="15"/>
  <c r="R70" i="15"/>
  <c r="R71" i="15"/>
  <c r="R72" i="15"/>
  <c r="R73" i="15"/>
  <c r="R74" i="15"/>
  <c r="R75" i="15"/>
  <c r="R76" i="15"/>
  <c r="R77" i="15"/>
  <c r="R78" i="15"/>
  <c r="R79" i="15"/>
  <c r="R80" i="15"/>
  <c r="R81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L4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Z13" i="4"/>
  <c r="Z4" i="4"/>
  <c r="Z5" i="4"/>
  <c r="Z6" i="4"/>
  <c r="Z7" i="4"/>
  <c r="Z8" i="4"/>
  <c r="Z9" i="4"/>
  <c r="Z10" i="4"/>
  <c r="Z11" i="4"/>
  <c r="Z12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Z3" i="4"/>
  <c r="AI44" i="4"/>
  <c r="AI43" i="4"/>
  <c r="AI42" i="4"/>
  <c r="AI41" i="4"/>
  <c r="AI40" i="4"/>
  <c r="AI39" i="4"/>
  <c r="AI38" i="4"/>
  <c r="AI37" i="4"/>
  <c r="AI36" i="4"/>
  <c r="AI35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I14" i="4"/>
  <c r="AI13" i="4"/>
  <c r="AI12" i="4"/>
  <c r="AI11" i="4"/>
  <c r="AI10" i="4"/>
  <c r="AI9" i="4"/>
  <c r="AI8" i="4"/>
  <c r="AI7" i="4"/>
  <c r="AI6" i="4"/>
  <c r="AI5" i="4"/>
  <c r="AI4" i="4"/>
  <c r="AI3" i="4"/>
  <c r="M133" i="3"/>
  <c r="S108" i="3"/>
  <c r="S107" i="3"/>
  <c r="S106" i="3"/>
  <c r="S105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S80" i="3"/>
  <c r="S79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  <c r="M135" i="3"/>
  <c r="M134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S3" i="1"/>
  <c r="M3" i="1"/>
  <c r="G3" i="1"/>
  <c r="S3" i="2"/>
  <c r="M3" i="2"/>
  <c r="G3" i="2"/>
  <c r="S3" i="3"/>
  <c r="M3" i="3"/>
  <c r="G3" i="3"/>
  <c r="Q3" i="4"/>
  <c r="H3" i="4"/>
  <c r="S3" i="5"/>
  <c r="M3" i="5"/>
  <c r="G3" i="5"/>
  <c r="R3" i="15"/>
  <c r="L3" i="15"/>
  <c r="F3" i="15"/>
  <c r="X3" i="16"/>
  <c r="R3" i="16"/>
  <c r="L3" i="16"/>
  <c r="F3" i="16"/>
  <c r="AK3" i="6"/>
  <c r="AE3" i="6"/>
  <c r="Y3" i="6"/>
  <c r="S3" i="6"/>
  <c r="M3" i="6"/>
  <c r="G3" i="6"/>
  <c r="S3" i="7"/>
  <c r="M3" i="7"/>
  <c r="G3" i="7"/>
  <c r="S3" i="8"/>
  <c r="M3" i="8"/>
  <c r="G3" i="8"/>
  <c r="S3" i="9"/>
  <c r="M3" i="9"/>
  <c r="G3" i="9"/>
  <c r="AK3" i="10"/>
  <c r="AE3" i="10"/>
  <c r="Y3" i="10"/>
  <c r="S3" i="10"/>
  <c r="M3" i="10"/>
  <c r="G3" i="10"/>
  <c r="S3" i="11"/>
  <c r="M3" i="11"/>
  <c r="G3" i="11"/>
  <c r="S3" i="12"/>
  <c r="M3" i="12"/>
  <c r="G3" i="12"/>
  <c r="Y3" i="13"/>
  <c r="S3" i="13"/>
  <c r="M3" i="13"/>
  <c r="G3" i="13"/>
  <c r="AW3" i="14"/>
  <c r="AQ3" i="14"/>
  <c r="AK3" i="14"/>
  <c r="AE3" i="14"/>
  <c r="Y3" i="14"/>
  <c r="S3" i="14"/>
  <c r="M3" i="14"/>
  <c r="G3" i="14"/>
  <c r="E18" i="17"/>
  <c r="F18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W24" i="3"/>
  <c r="E4" i="17"/>
  <c r="E12" i="17" s="1"/>
  <c r="F4" i="17"/>
  <c r="G4" i="17"/>
  <c r="H4" i="17"/>
  <c r="I4" i="17"/>
  <c r="J4" i="17"/>
  <c r="K4" i="17"/>
  <c r="L4" i="17"/>
  <c r="M4" i="17"/>
  <c r="M12" i="17" s="1"/>
  <c r="M13" i="17" s="1"/>
  <c r="N4" i="17"/>
  <c r="O4" i="17"/>
  <c r="P4" i="17"/>
  <c r="Q4" i="17"/>
  <c r="R4" i="17"/>
  <c r="S4" i="17"/>
  <c r="T4" i="17"/>
  <c r="E5" i="17"/>
  <c r="F5" i="17"/>
  <c r="G5" i="17"/>
  <c r="H5" i="17"/>
  <c r="I5" i="17"/>
  <c r="J5" i="17"/>
  <c r="K5" i="17"/>
  <c r="L5" i="17"/>
  <c r="M5" i="17"/>
  <c r="N5" i="17"/>
  <c r="O5" i="17"/>
  <c r="P5" i="17"/>
  <c r="Q5" i="17"/>
  <c r="R5" i="17"/>
  <c r="S5" i="17"/>
  <c r="T5" i="17"/>
  <c r="E6" i="17"/>
  <c r="F6" i="17"/>
  <c r="G6" i="17"/>
  <c r="H6" i="17"/>
  <c r="I6" i="17"/>
  <c r="J6" i="17"/>
  <c r="K6" i="17"/>
  <c r="L6" i="17"/>
  <c r="M6" i="17"/>
  <c r="N6" i="17"/>
  <c r="O6" i="17"/>
  <c r="P6" i="17"/>
  <c r="Q6" i="17"/>
  <c r="R6" i="17"/>
  <c r="S6" i="17"/>
  <c r="T6" i="17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R7" i="17"/>
  <c r="S7" i="17"/>
  <c r="T7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T8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R9" i="17"/>
  <c r="S9" i="17"/>
  <c r="T9" i="17"/>
  <c r="T3" i="17"/>
  <c r="T12" i="17" s="1"/>
  <c r="T13" i="17" s="1"/>
  <c r="S3" i="17"/>
  <c r="S12" i="17" s="1"/>
  <c r="S13" i="17" s="1"/>
  <c r="R3" i="17"/>
  <c r="Q3" i="17"/>
  <c r="Q12" i="17" s="1"/>
  <c r="Q13" i="17" s="1"/>
  <c r="P3" i="17"/>
  <c r="P12" i="17" s="1"/>
  <c r="P13" i="17" s="1"/>
  <c r="O3" i="17"/>
  <c r="N3" i="17"/>
  <c r="N12" i="17" s="1"/>
  <c r="N13" i="17" s="1"/>
  <c r="M3" i="17"/>
  <c r="L3" i="17"/>
  <c r="K3" i="17"/>
  <c r="K12" i="17" s="1"/>
  <c r="K13" i="17" s="1"/>
  <c r="J3" i="17"/>
  <c r="J12" i="17" s="1"/>
  <c r="J13" i="17" s="1"/>
  <c r="I3" i="17"/>
  <c r="H3" i="17"/>
  <c r="H12" i="17" s="1"/>
  <c r="H13" i="17" s="1"/>
  <c r="G3" i="17"/>
  <c r="F3" i="17"/>
  <c r="F12" i="17" s="1"/>
  <c r="F13" i="17" s="1"/>
  <c r="E3" i="17"/>
  <c r="R1" i="1"/>
  <c r="Q7" i="1" s="1"/>
  <c r="BO12" i="14"/>
  <c r="BO13" i="14" s="1"/>
  <c r="BO15" i="14" s="1"/>
  <c r="BR11" i="14"/>
  <c r="BR12" i="14" s="1"/>
  <c r="BR13" i="14" s="1"/>
  <c r="BO11" i="14"/>
  <c r="AO13" i="13"/>
  <c r="AO20" i="13" s="1"/>
  <c r="AO12" i="13"/>
  <c r="AR11" i="13"/>
  <c r="AR12" i="13" s="1"/>
  <c r="AR13" i="13" s="1"/>
  <c r="AR20" i="13" s="1"/>
  <c r="AO11" i="13"/>
  <c r="AP2" i="13"/>
  <c r="AO21" i="13" s="1"/>
  <c r="AK12" i="12"/>
  <c r="AK13" i="12" s="1"/>
  <c r="AN11" i="12"/>
  <c r="AN12" i="12" s="1"/>
  <c r="AN13" i="12" s="1"/>
  <c r="AK11" i="12"/>
  <c r="AK12" i="11"/>
  <c r="AK13" i="11" s="1"/>
  <c r="AK15" i="11" s="1"/>
  <c r="AN11" i="11"/>
  <c r="AN12" i="11" s="1"/>
  <c r="AN13" i="11" s="1"/>
  <c r="AK11" i="11"/>
  <c r="BE12" i="10"/>
  <c r="BE13" i="10" s="1"/>
  <c r="BH11" i="10"/>
  <c r="BH12" i="10" s="1"/>
  <c r="BH13" i="10" s="1"/>
  <c r="BE11" i="10"/>
  <c r="AJ12" i="9"/>
  <c r="AJ13" i="9" s="1"/>
  <c r="AM11" i="9"/>
  <c r="AM12" i="9" s="1"/>
  <c r="AM13" i="9" s="1"/>
  <c r="AM20" i="9" s="1"/>
  <c r="AM21" i="9" s="1"/>
  <c r="AJ11" i="9"/>
  <c r="AK2" i="9"/>
  <c r="AK14" i="8"/>
  <c r="AK21" i="8" s="1"/>
  <c r="AK22" i="8" s="1"/>
  <c r="AN13" i="8"/>
  <c r="AN14" i="8" s="1"/>
  <c r="AK13" i="8"/>
  <c r="AN12" i="8"/>
  <c r="AK12" i="8"/>
  <c r="AJ15" i="7"/>
  <c r="AJ12" i="7"/>
  <c r="AJ13" i="7" s="1"/>
  <c r="AM11" i="7"/>
  <c r="AM12" i="7" s="1"/>
  <c r="AM13" i="7" s="1"/>
  <c r="AJ11" i="7"/>
  <c r="BB12" i="6"/>
  <c r="BB13" i="6" s="1"/>
  <c r="BE11" i="6"/>
  <c r="BE12" i="6" s="1"/>
  <c r="BE13" i="6" s="1"/>
  <c r="BB11" i="6"/>
  <c r="AO12" i="16"/>
  <c r="AO13" i="16" s="1"/>
  <c r="AR11" i="16"/>
  <c r="AR12" i="16" s="1"/>
  <c r="AR13" i="16" s="1"/>
  <c r="AO11" i="16"/>
  <c r="AH12" i="15"/>
  <c r="AH13" i="15" s="1"/>
  <c r="AH15" i="15" s="1"/>
  <c r="AK11" i="15"/>
  <c r="AK12" i="15" s="1"/>
  <c r="AK13" i="15" s="1"/>
  <c r="AH11" i="15"/>
  <c r="AJ15" i="5"/>
  <c r="AJ12" i="5"/>
  <c r="AJ13" i="5" s="1"/>
  <c r="AM11" i="5"/>
  <c r="AM12" i="5" s="1"/>
  <c r="AM13" i="5" s="1"/>
  <c r="AJ11" i="5"/>
  <c r="BA12" i="4"/>
  <c r="BA13" i="4" s="1"/>
  <c r="BD11" i="4"/>
  <c r="BD12" i="4" s="1"/>
  <c r="BD13" i="4" s="1"/>
  <c r="BA11" i="4"/>
  <c r="AJ12" i="3"/>
  <c r="AJ13" i="3" s="1"/>
  <c r="AJ20" i="3" s="1"/>
  <c r="AJ21" i="3" s="1"/>
  <c r="AM11" i="3"/>
  <c r="AM12" i="3" s="1"/>
  <c r="AM13" i="3" s="1"/>
  <c r="AJ11" i="3"/>
  <c r="AJ15" i="2"/>
  <c r="AM12" i="2"/>
  <c r="AM13" i="2" s="1"/>
  <c r="AJ12" i="2"/>
  <c r="AJ13" i="2" s="1"/>
  <c r="AM11" i="2"/>
  <c r="AJ11" i="2"/>
  <c r="AK12" i="1"/>
  <c r="AK13" i="1" s="1"/>
  <c r="AN11" i="1"/>
  <c r="AN12" i="1" s="1"/>
  <c r="AN13" i="1" s="1"/>
  <c r="AN15" i="1" s="1"/>
  <c r="AK11" i="1"/>
  <c r="F1" i="14"/>
  <c r="L1" i="14"/>
  <c r="R1" i="14"/>
  <c r="X1" i="14"/>
  <c r="AD1" i="14"/>
  <c r="AJ1" i="14"/>
  <c r="AP1" i="14"/>
  <c r="AV1" i="14"/>
  <c r="F1" i="13"/>
  <c r="L1" i="13"/>
  <c r="R1" i="13"/>
  <c r="X1" i="13"/>
  <c r="F1" i="12"/>
  <c r="L1" i="12"/>
  <c r="R1" i="12"/>
  <c r="F1" i="11"/>
  <c r="L1" i="11"/>
  <c r="R1" i="11"/>
  <c r="F1" i="10"/>
  <c r="E8" i="10" s="1"/>
  <c r="L1" i="10"/>
  <c r="K10" i="10" s="1"/>
  <c r="R1" i="10"/>
  <c r="Q9" i="10" s="1"/>
  <c r="X1" i="10"/>
  <c r="W103" i="10" s="1"/>
  <c r="AD1" i="10"/>
  <c r="AC11" i="10" s="1"/>
  <c r="AJ1" i="10"/>
  <c r="AI4" i="10" s="1"/>
  <c r="F1" i="9"/>
  <c r="E5" i="9" s="1"/>
  <c r="L1" i="9"/>
  <c r="K6" i="9" s="1"/>
  <c r="R1" i="9"/>
  <c r="Q4" i="9" s="1"/>
  <c r="F1" i="8"/>
  <c r="E8" i="8" s="1"/>
  <c r="L1" i="8"/>
  <c r="K7" i="8" s="1"/>
  <c r="R1" i="8"/>
  <c r="Q4" i="8" s="1"/>
  <c r="F1" i="7"/>
  <c r="E7" i="7" s="1"/>
  <c r="L1" i="7"/>
  <c r="K9" i="7" s="1"/>
  <c r="R1" i="7"/>
  <c r="Q4" i="7" s="1"/>
  <c r="F1" i="6"/>
  <c r="E8" i="6" s="1"/>
  <c r="L1" i="6"/>
  <c r="K9" i="6" s="1"/>
  <c r="R1" i="6"/>
  <c r="Q7" i="6" s="1"/>
  <c r="X1" i="6"/>
  <c r="W7" i="6" s="1"/>
  <c r="AD1" i="6"/>
  <c r="AC6" i="6" s="1"/>
  <c r="AJ1" i="6"/>
  <c r="AI4" i="6" s="1"/>
  <c r="E1" i="16"/>
  <c r="D5" i="16" s="1"/>
  <c r="K1" i="16"/>
  <c r="J11" i="16" s="1"/>
  <c r="Q1" i="16"/>
  <c r="P4" i="16" s="1"/>
  <c r="W1" i="16"/>
  <c r="V4" i="16" s="1"/>
  <c r="E1" i="15"/>
  <c r="D8" i="15" s="1"/>
  <c r="K1" i="15"/>
  <c r="J11" i="15" s="1"/>
  <c r="Q1" i="15"/>
  <c r="P4" i="15" s="1"/>
  <c r="F1" i="5"/>
  <c r="E10" i="5" s="1"/>
  <c r="L1" i="5"/>
  <c r="K9" i="5" s="1"/>
  <c r="R1" i="5"/>
  <c r="Q4" i="5" s="1"/>
  <c r="F1" i="3"/>
  <c r="E7" i="3" s="1"/>
  <c r="L1" i="3"/>
  <c r="K11" i="3" s="1"/>
  <c r="R1" i="3"/>
  <c r="Q4" i="3" s="1"/>
  <c r="F1" i="2"/>
  <c r="E7" i="2" s="1"/>
  <c r="L1" i="2"/>
  <c r="K10" i="2" s="1"/>
  <c r="R1" i="2"/>
  <c r="Q4" i="2" s="1"/>
  <c r="F1" i="1"/>
  <c r="E4" i="1" s="1"/>
  <c r="L1" i="1"/>
  <c r="K6" i="1" s="1"/>
  <c r="AO15" i="13" l="1"/>
  <c r="AR15" i="13"/>
  <c r="AR21" i="13"/>
  <c r="AK20" i="12"/>
  <c r="AK21" i="12" s="1"/>
  <c r="AK15" i="12"/>
  <c r="R12" i="17"/>
  <c r="R13" i="17" s="1"/>
  <c r="BE20" i="10"/>
  <c r="BE21" i="10" s="1"/>
  <c r="BE15" i="10"/>
  <c r="AJ20" i="9"/>
  <c r="AJ21" i="9" s="1"/>
  <c r="AJ15" i="9"/>
  <c r="AM15" i="9"/>
  <c r="AK16" i="8"/>
  <c r="BB20" i="6"/>
  <c r="BB21" i="6" s="1"/>
  <c r="BB15" i="6"/>
  <c r="AO20" i="16"/>
  <c r="AO21" i="16" s="1"/>
  <c r="AO15" i="16"/>
  <c r="I12" i="17"/>
  <c r="I13" i="17" s="1"/>
  <c r="BA20" i="4"/>
  <c r="BA21" i="4" s="1"/>
  <c r="BA15" i="4"/>
  <c r="C18" i="17"/>
  <c r="AK20" i="1"/>
  <c r="AK21" i="1" s="1"/>
  <c r="AK15" i="1"/>
  <c r="E13" i="17"/>
  <c r="D18" i="17"/>
  <c r="O12" i="17"/>
  <c r="O13" i="17" s="1"/>
  <c r="L12" i="17"/>
  <c r="L13" i="17" s="1"/>
  <c r="G12" i="17"/>
  <c r="D3" i="17"/>
  <c r="D8" i="17"/>
  <c r="D9" i="17"/>
  <c r="D7" i="17"/>
  <c r="D6" i="17"/>
  <c r="D5" i="17"/>
  <c r="D4" i="17"/>
  <c r="C9" i="17"/>
  <c r="C5" i="17"/>
  <c r="C7" i="17"/>
  <c r="C8" i="17"/>
  <c r="C6" i="17"/>
  <c r="C4" i="17"/>
  <c r="C3" i="17"/>
  <c r="AC8" i="14"/>
  <c r="AC16" i="14"/>
  <c r="AC24" i="14"/>
  <c r="AC32" i="14"/>
  <c r="AC40" i="14"/>
  <c r="AC48" i="14"/>
  <c r="AC56" i="14"/>
  <c r="AC64" i="14"/>
  <c r="AC72" i="14"/>
  <c r="AC80" i="14"/>
  <c r="AC88" i="14"/>
  <c r="AC96" i="14"/>
  <c r="AC9" i="14"/>
  <c r="AC17" i="14"/>
  <c r="AC25" i="14"/>
  <c r="AC33" i="14"/>
  <c r="AC41" i="14"/>
  <c r="AC49" i="14"/>
  <c r="AC57" i="14"/>
  <c r="AC65" i="14"/>
  <c r="AC73" i="14"/>
  <c r="AC81" i="14"/>
  <c r="AC89" i="14"/>
  <c r="AC97" i="14"/>
  <c r="AC10" i="14"/>
  <c r="AC18" i="14"/>
  <c r="AC26" i="14"/>
  <c r="AC34" i="14"/>
  <c r="AC42" i="14"/>
  <c r="AC50" i="14"/>
  <c r="AC58" i="14"/>
  <c r="AC66" i="14"/>
  <c r="AC74" i="14"/>
  <c r="AC82" i="14"/>
  <c r="AC90" i="14"/>
  <c r="AC98" i="14"/>
  <c r="AC11" i="14"/>
  <c r="AC19" i="14"/>
  <c r="AC27" i="14"/>
  <c r="AC35" i="14"/>
  <c r="AC43" i="14"/>
  <c r="AC51" i="14"/>
  <c r="AC59" i="14"/>
  <c r="AC67" i="14"/>
  <c r="AC75" i="14"/>
  <c r="AC83" i="14"/>
  <c r="AC91" i="14"/>
  <c r="AC99" i="14"/>
  <c r="AC4" i="14"/>
  <c r="AC12" i="14"/>
  <c r="AC20" i="14"/>
  <c r="AC28" i="14"/>
  <c r="AC36" i="14"/>
  <c r="AC44" i="14"/>
  <c r="AC52" i="14"/>
  <c r="AC60" i="14"/>
  <c r="AC68" i="14"/>
  <c r="AC76" i="14"/>
  <c r="AC84" i="14"/>
  <c r="AC92" i="14"/>
  <c r="AC5" i="14"/>
  <c r="AC13" i="14"/>
  <c r="AC21" i="14"/>
  <c r="AC29" i="14"/>
  <c r="AC37" i="14"/>
  <c r="AC45" i="14"/>
  <c r="AC53" i="14"/>
  <c r="AC61" i="14"/>
  <c r="AC69" i="14"/>
  <c r="AC77" i="14"/>
  <c r="AC85" i="14"/>
  <c r="AC93" i="14"/>
  <c r="AC6" i="14"/>
  <c r="AC14" i="14"/>
  <c r="AC22" i="14"/>
  <c r="AC30" i="14"/>
  <c r="AC38" i="14"/>
  <c r="AC46" i="14"/>
  <c r="AC54" i="14"/>
  <c r="AC62" i="14"/>
  <c r="AC70" i="14"/>
  <c r="AC78" i="14"/>
  <c r="AC86" i="14"/>
  <c r="AC94" i="14"/>
  <c r="AC47" i="14"/>
  <c r="AC63" i="14"/>
  <c r="AC71" i="14"/>
  <c r="AC79" i="14"/>
  <c r="AC3" i="14"/>
  <c r="AC23" i="14"/>
  <c r="AC95" i="14"/>
  <c r="AC39" i="14"/>
  <c r="AC55" i="14"/>
  <c r="AC7" i="14"/>
  <c r="AC15" i="14"/>
  <c r="AC87" i="14"/>
  <c r="AC31" i="14"/>
  <c r="W8" i="14"/>
  <c r="W16" i="14"/>
  <c r="W24" i="14"/>
  <c r="W32" i="14"/>
  <c r="W40" i="14"/>
  <c r="W48" i="14"/>
  <c r="W56" i="14"/>
  <c r="W64" i="14"/>
  <c r="W72" i="14"/>
  <c r="W80" i="14"/>
  <c r="W88" i="14"/>
  <c r="W9" i="14"/>
  <c r="W17" i="14"/>
  <c r="W25" i="14"/>
  <c r="W33" i="14"/>
  <c r="W41" i="14"/>
  <c r="W49" i="14"/>
  <c r="W57" i="14"/>
  <c r="W65" i="14"/>
  <c r="W73" i="14"/>
  <c r="W81" i="14"/>
  <c r="W89" i="14"/>
  <c r="W10" i="14"/>
  <c r="W18" i="14"/>
  <c r="W26" i="14"/>
  <c r="W34" i="14"/>
  <c r="W42" i="14"/>
  <c r="W50" i="14"/>
  <c r="W58" i="14"/>
  <c r="W66" i="14"/>
  <c r="W74" i="14"/>
  <c r="W82" i="14"/>
  <c r="W90" i="14"/>
  <c r="W11" i="14"/>
  <c r="W19" i="14"/>
  <c r="W27" i="14"/>
  <c r="W35" i="14"/>
  <c r="W43" i="14"/>
  <c r="W51" i="14"/>
  <c r="W59" i="14"/>
  <c r="W67" i="14"/>
  <c r="W75" i="14"/>
  <c r="W83" i="14"/>
  <c r="W91" i="14"/>
  <c r="W4" i="14"/>
  <c r="W12" i="14"/>
  <c r="W20" i="14"/>
  <c r="W28" i="14"/>
  <c r="W36" i="14"/>
  <c r="W44" i="14"/>
  <c r="W52" i="14"/>
  <c r="W60" i="14"/>
  <c r="W68" i="14"/>
  <c r="W76" i="14"/>
  <c r="W84" i="14"/>
  <c r="W92" i="14"/>
  <c r="W5" i="14"/>
  <c r="W13" i="14"/>
  <c r="W21" i="14"/>
  <c r="W29" i="14"/>
  <c r="W37" i="14"/>
  <c r="W45" i="14"/>
  <c r="W53" i="14"/>
  <c r="W61" i="14"/>
  <c r="W69" i="14"/>
  <c r="W77" i="14"/>
  <c r="W85" i="14"/>
  <c r="W93" i="14"/>
  <c r="W6" i="14"/>
  <c r="W14" i="14"/>
  <c r="W22" i="14"/>
  <c r="W30" i="14"/>
  <c r="W38" i="14"/>
  <c r="W46" i="14"/>
  <c r="W54" i="14"/>
  <c r="W62" i="14"/>
  <c r="W70" i="14"/>
  <c r="W78" i="14"/>
  <c r="W86" i="14"/>
  <c r="W94" i="14"/>
  <c r="W15" i="14"/>
  <c r="W79" i="14"/>
  <c r="W55" i="14"/>
  <c r="W7" i="14"/>
  <c r="W23" i="14"/>
  <c r="W87" i="14"/>
  <c r="W31" i="14"/>
  <c r="W95" i="14"/>
  <c r="W39" i="14"/>
  <c r="W3" i="14"/>
  <c r="W47" i="14"/>
  <c r="W63" i="14"/>
  <c r="W71" i="14"/>
  <c r="Q4" i="14"/>
  <c r="Q12" i="14"/>
  <c r="Q20" i="14"/>
  <c r="Q28" i="14"/>
  <c r="Q36" i="14"/>
  <c r="Q44" i="14"/>
  <c r="Q52" i="14"/>
  <c r="Q60" i="14"/>
  <c r="Q68" i="14"/>
  <c r="Q76" i="14"/>
  <c r="Q84" i="14"/>
  <c r="Q92" i="14"/>
  <c r="Q5" i="14"/>
  <c r="Q13" i="14"/>
  <c r="Q21" i="14"/>
  <c r="Q29" i="14"/>
  <c r="Q37" i="14"/>
  <c r="Q45" i="14"/>
  <c r="Q53" i="14"/>
  <c r="Q61" i="14"/>
  <c r="Q69" i="14"/>
  <c r="Q77" i="14"/>
  <c r="Q85" i="14"/>
  <c r="Q93" i="14"/>
  <c r="Q6" i="14"/>
  <c r="Q14" i="14"/>
  <c r="Q22" i="14"/>
  <c r="Q30" i="14"/>
  <c r="Q38" i="14"/>
  <c r="Q46" i="14"/>
  <c r="Q54" i="14"/>
  <c r="Q62" i="14"/>
  <c r="Q70" i="14"/>
  <c r="Q78" i="14"/>
  <c r="Q86" i="14"/>
  <c r="Q94" i="14"/>
  <c r="Q7" i="14"/>
  <c r="Q15" i="14"/>
  <c r="Q23" i="14"/>
  <c r="Q31" i="14"/>
  <c r="Q39" i="14"/>
  <c r="Q47" i="14"/>
  <c r="Q55" i="14"/>
  <c r="Q63" i="14"/>
  <c r="Q71" i="14"/>
  <c r="Q79" i="14"/>
  <c r="Q87" i="14"/>
  <c r="Q95" i="14"/>
  <c r="Q8" i="14"/>
  <c r="Q16" i="14"/>
  <c r="Q24" i="14"/>
  <c r="Q32" i="14"/>
  <c r="Q40" i="14"/>
  <c r="Q48" i="14"/>
  <c r="Q56" i="14"/>
  <c r="Q64" i="14"/>
  <c r="Q72" i="14"/>
  <c r="Q80" i="14"/>
  <c r="Q88" i="14"/>
  <c r="Q9" i="14"/>
  <c r="Q17" i="14"/>
  <c r="Q25" i="14"/>
  <c r="Q33" i="14"/>
  <c r="Q41" i="14"/>
  <c r="Q49" i="14"/>
  <c r="Q57" i="14"/>
  <c r="Q65" i="14"/>
  <c r="Q73" i="14"/>
  <c r="Q81" i="14"/>
  <c r="Q89" i="14"/>
  <c r="Q10" i="14"/>
  <c r="Q18" i="14"/>
  <c r="Q26" i="14"/>
  <c r="Q34" i="14"/>
  <c r="Q42" i="14"/>
  <c r="Q50" i="14"/>
  <c r="Q58" i="14"/>
  <c r="Q66" i="14"/>
  <c r="Q74" i="14"/>
  <c r="Q82" i="14"/>
  <c r="Q90" i="14"/>
  <c r="Q51" i="14"/>
  <c r="Q67" i="14"/>
  <c r="Q75" i="14"/>
  <c r="Q19" i="14"/>
  <c r="Q91" i="14"/>
  <c r="Q35" i="14"/>
  <c r="Q43" i="14"/>
  <c r="Q59" i="14"/>
  <c r="Q3" i="14"/>
  <c r="Q11" i="14"/>
  <c r="Q83" i="14"/>
  <c r="Q27" i="14"/>
  <c r="K8" i="14"/>
  <c r="K16" i="14"/>
  <c r="K24" i="14"/>
  <c r="K32" i="14"/>
  <c r="K40" i="14"/>
  <c r="K48" i="14"/>
  <c r="K56" i="14"/>
  <c r="K64" i="14"/>
  <c r="K72" i="14"/>
  <c r="K80" i="14"/>
  <c r="K88" i="14"/>
  <c r="K9" i="14"/>
  <c r="K17" i="14"/>
  <c r="K25" i="14"/>
  <c r="K33" i="14"/>
  <c r="K41" i="14"/>
  <c r="K49" i="14"/>
  <c r="K57" i="14"/>
  <c r="K65" i="14"/>
  <c r="K73" i="14"/>
  <c r="K81" i="14"/>
  <c r="K89" i="14"/>
  <c r="K10" i="14"/>
  <c r="K18" i="14"/>
  <c r="K26" i="14"/>
  <c r="K34" i="14"/>
  <c r="K42" i="14"/>
  <c r="K50" i="14"/>
  <c r="K58" i="14"/>
  <c r="K66" i="14"/>
  <c r="K74" i="14"/>
  <c r="K82" i="14"/>
  <c r="K90" i="14"/>
  <c r="K11" i="14"/>
  <c r="K19" i="14"/>
  <c r="K27" i="14"/>
  <c r="K35" i="14"/>
  <c r="K43" i="14"/>
  <c r="K51" i="14"/>
  <c r="K59" i="14"/>
  <c r="K67" i="14"/>
  <c r="K75" i="14"/>
  <c r="K83" i="14"/>
  <c r="K91" i="14"/>
  <c r="K4" i="14"/>
  <c r="K12" i="14"/>
  <c r="K20" i="14"/>
  <c r="K28" i="14"/>
  <c r="K36" i="14"/>
  <c r="K44" i="14"/>
  <c r="K52" i="14"/>
  <c r="K60" i="14"/>
  <c r="K68" i="14"/>
  <c r="K76" i="14"/>
  <c r="K84" i="14"/>
  <c r="K92" i="14"/>
  <c r="K5" i="14"/>
  <c r="K13" i="14"/>
  <c r="K21" i="14"/>
  <c r="K29" i="14"/>
  <c r="K37" i="14"/>
  <c r="K45" i="14"/>
  <c r="K53" i="14"/>
  <c r="K61" i="14"/>
  <c r="K69" i="14"/>
  <c r="K77" i="14"/>
  <c r="K85" i="14"/>
  <c r="K93" i="14"/>
  <c r="K6" i="14"/>
  <c r="K14" i="14"/>
  <c r="K22" i="14"/>
  <c r="K30" i="14"/>
  <c r="K38" i="14"/>
  <c r="K46" i="14"/>
  <c r="K54" i="14"/>
  <c r="K62" i="14"/>
  <c r="K70" i="14"/>
  <c r="K78" i="14"/>
  <c r="K86" i="14"/>
  <c r="K94" i="14"/>
  <c r="K23" i="14"/>
  <c r="K87" i="14"/>
  <c r="K55" i="14"/>
  <c r="K71" i="14"/>
  <c r="K31" i="14"/>
  <c r="K95" i="14"/>
  <c r="K3" i="14"/>
  <c r="K39" i="14"/>
  <c r="K47" i="14"/>
  <c r="K63" i="14"/>
  <c r="K7" i="14"/>
  <c r="K15" i="14"/>
  <c r="K79" i="14"/>
  <c r="E4" i="14"/>
  <c r="E12" i="14"/>
  <c r="E20" i="14"/>
  <c r="E28" i="14"/>
  <c r="E5" i="14"/>
  <c r="E13" i="14"/>
  <c r="E21" i="14"/>
  <c r="E29" i="14"/>
  <c r="E6" i="14"/>
  <c r="E14" i="14"/>
  <c r="E22" i="14"/>
  <c r="E30" i="14"/>
  <c r="E7" i="14"/>
  <c r="E15" i="14"/>
  <c r="E23" i="14"/>
  <c r="E31" i="14"/>
  <c r="E8" i="14"/>
  <c r="E16" i="14"/>
  <c r="E24" i="14"/>
  <c r="E32" i="14"/>
  <c r="E9" i="14"/>
  <c r="E17" i="14"/>
  <c r="E10" i="14"/>
  <c r="E18" i="14"/>
  <c r="E34" i="14"/>
  <c r="E42" i="14"/>
  <c r="E50" i="14"/>
  <c r="E58" i="14"/>
  <c r="E66" i="14"/>
  <c r="E74" i="14"/>
  <c r="E82" i="14"/>
  <c r="E90" i="14"/>
  <c r="E3" i="14"/>
  <c r="E11" i="14"/>
  <c r="E44" i="14"/>
  <c r="E60" i="14"/>
  <c r="E76" i="14"/>
  <c r="E92" i="14"/>
  <c r="E19" i="14"/>
  <c r="E45" i="14"/>
  <c r="E61" i="14"/>
  <c r="E77" i="14"/>
  <c r="E93" i="14"/>
  <c r="E38" i="14"/>
  <c r="E54" i="14"/>
  <c r="E70" i="14"/>
  <c r="E86" i="14"/>
  <c r="E26" i="14"/>
  <c r="E47" i="14"/>
  <c r="E63" i="14"/>
  <c r="E95" i="14"/>
  <c r="E56" i="14"/>
  <c r="E72" i="14"/>
  <c r="E88" i="14"/>
  <c r="E41" i="14"/>
  <c r="E65" i="14"/>
  <c r="E89" i="14"/>
  <c r="E35" i="14"/>
  <c r="E43" i="14"/>
  <c r="E51" i="14"/>
  <c r="E59" i="14"/>
  <c r="E67" i="14"/>
  <c r="E75" i="14"/>
  <c r="E83" i="14"/>
  <c r="E91" i="14"/>
  <c r="E36" i="14"/>
  <c r="E52" i="14"/>
  <c r="E68" i="14"/>
  <c r="E84" i="14"/>
  <c r="E37" i="14"/>
  <c r="E53" i="14"/>
  <c r="E69" i="14"/>
  <c r="E85" i="14"/>
  <c r="E25" i="14"/>
  <c r="E46" i="14"/>
  <c r="E62" i="14"/>
  <c r="E78" i="14"/>
  <c r="E94" i="14"/>
  <c r="E39" i="14"/>
  <c r="E55" i="14"/>
  <c r="E87" i="14"/>
  <c r="E48" i="14"/>
  <c r="E64" i="14"/>
  <c r="E80" i="14"/>
  <c r="E96" i="14"/>
  <c r="E49" i="14"/>
  <c r="E81" i="14"/>
  <c r="E79" i="14"/>
  <c r="E57" i="14"/>
  <c r="E97" i="14"/>
  <c r="E71" i="14"/>
  <c r="E33" i="14"/>
  <c r="E73" i="14"/>
  <c r="E40" i="14"/>
  <c r="E27" i="14"/>
  <c r="AU4" i="14"/>
  <c r="AU12" i="14"/>
  <c r="AU20" i="14"/>
  <c r="AU28" i="14"/>
  <c r="AU36" i="14"/>
  <c r="AU44" i="14"/>
  <c r="AU52" i="14"/>
  <c r="AU60" i="14"/>
  <c r="AU68" i="14"/>
  <c r="AU76" i="14"/>
  <c r="AU84" i="14"/>
  <c r="AU5" i="14"/>
  <c r="AU13" i="14"/>
  <c r="AU21" i="14"/>
  <c r="AU29" i="14"/>
  <c r="AU37" i="14"/>
  <c r="AU45" i="14"/>
  <c r="AU53" i="14"/>
  <c r="AU61" i="14"/>
  <c r="AU69" i="14"/>
  <c r="AU77" i="14"/>
  <c r="AU85" i="14"/>
  <c r="AU6" i="14"/>
  <c r="AU14" i="14"/>
  <c r="AU22" i="14"/>
  <c r="AU30" i="14"/>
  <c r="AU38" i="14"/>
  <c r="AU46" i="14"/>
  <c r="AU54" i="14"/>
  <c r="AU62" i="14"/>
  <c r="AU70" i="14"/>
  <c r="AU78" i="14"/>
  <c r="AU86" i="14"/>
  <c r="AU7" i="14"/>
  <c r="AU15" i="14"/>
  <c r="AU23" i="14"/>
  <c r="AU31" i="14"/>
  <c r="AU39" i="14"/>
  <c r="AU47" i="14"/>
  <c r="AU55" i="14"/>
  <c r="AU63" i="14"/>
  <c r="AU71" i="14"/>
  <c r="AU79" i="14"/>
  <c r="AU87" i="14"/>
  <c r="AU8" i="14"/>
  <c r="AU16" i="14"/>
  <c r="AU24" i="14"/>
  <c r="AU32" i="14"/>
  <c r="AU40" i="14"/>
  <c r="AU48" i="14"/>
  <c r="AU56" i="14"/>
  <c r="AU64" i="14"/>
  <c r="AU72" i="14"/>
  <c r="AU80" i="14"/>
  <c r="AU88" i="14"/>
  <c r="AU9" i="14"/>
  <c r="AU17" i="14"/>
  <c r="AU25" i="14"/>
  <c r="AU33" i="14"/>
  <c r="AU41" i="14"/>
  <c r="AU49" i="14"/>
  <c r="AU57" i="14"/>
  <c r="AU65" i="14"/>
  <c r="AU73" i="14"/>
  <c r="AU81" i="14"/>
  <c r="AU10" i="14"/>
  <c r="AU18" i="14"/>
  <c r="AU26" i="14"/>
  <c r="AU34" i="14"/>
  <c r="AU42" i="14"/>
  <c r="AU50" i="14"/>
  <c r="AU58" i="14"/>
  <c r="AU66" i="14"/>
  <c r="AU74" i="14"/>
  <c r="AU82" i="14"/>
  <c r="AU11" i="14"/>
  <c r="AU19" i="14"/>
  <c r="AU27" i="14"/>
  <c r="AU35" i="14"/>
  <c r="AU43" i="14"/>
  <c r="AU51" i="14"/>
  <c r="AU59" i="14"/>
  <c r="AU67" i="14"/>
  <c r="AU75" i="14"/>
  <c r="AU83" i="14"/>
  <c r="AU3" i="14"/>
  <c r="AO7" i="14"/>
  <c r="AO15" i="14"/>
  <c r="AO23" i="14"/>
  <c r="AO31" i="14"/>
  <c r="AO39" i="14"/>
  <c r="AO47" i="14"/>
  <c r="AO55" i="14"/>
  <c r="AO63" i="14"/>
  <c r="AO71" i="14"/>
  <c r="AO79" i="14"/>
  <c r="AO87" i="14"/>
  <c r="AO95" i="14"/>
  <c r="AO8" i="14"/>
  <c r="AO16" i="14"/>
  <c r="AO24" i="14"/>
  <c r="AO32" i="14"/>
  <c r="AO40" i="14"/>
  <c r="AO48" i="14"/>
  <c r="AO56" i="14"/>
  <c r="AO64" i="14"/>
  <c r="AO72" i="14"/>
  <c r="AO80" i="14"/>
  <c r="AO88" i="14"/>
  <c r="AO96" i="14"/>
  <c r="AO9" i="14"/>
  <c r="AO17" i="14"/>
  <c r="AO25" i="14"/>
  <c r="AO33" i="14"/>
  <c r="AO41" i="14"/>
  <c r="AO49" i="14"/>
  <c r="AO57" i="14"/>
  <c r="AO65" i="14"/>
  <c r="AO73" i="14"/>
  <c r="AO81" i="14"/>
  <c r="AO89" i="14"/>
  <c r="AO97" i="14"/>
  <c r="AO10" i="14"/>
  <c r="AO18" i="14"/>
  <c r="AO26" i="14"/>
  <c r="AO34" i="14"/>
  <c r="AO42" i="14"/>
  <c r="AO50" i="14"/>
  <c r="AO58" i="14"/>
  <c r="AO66" i="14"/>
  <c r="AO74" i="14"/>
  <c r="AO82" i="14"/>
  <c r="AO90" i="14"/>
  <c r="AO98" i="14"/>
  <c r="AO11" i="14"/>
  <c r="AO19" i="14"/>
  <c r="AO27" i="14"/>
  <c r="AO35" i="14"/>
  <c r="AO43" i="14"/>
  <c r="AO51" i="14"/>
  <c r="AO59" i="14"/>
  <c r="AO67" i="14"/>
  <c r="AO75" i="14"/>
  <c r="AO83" i="14"/>
  <c r="AO91" i="14"/>
  <c r="AO4" i="14"/>
  <c r="AO12" i="14"/>
  <c r="AO20" i="14"/>
  <c r="AO28" i="14"/>
  <c r="AO36" i="14"/>
  <c r="AO44" i="14"/>
  <c r="AO52" i="14"/>
  <c r="AO60" i="14"/>
  <c r="AO68" i="14"/>
  <c r="AO76" i="14"/>
  <c r="AO84" i="14"/>
  <c r="AO92" i="14"/>
  <c r="AO5" i="14"/>
  <c r="AO13" i="14"/>
  <c r="AO21" i="14"/>
  <c r="AO29" i="14"/>
  <c r="AO37" i="14"/>
  <c r="AO45" i="14"/>
  <c r="AO53" i="14"/>
  <c r="AO61" i="14"/>
  <c r="AO69" i="14"/>
  <c r="AO77" i="14"/>
  <c r="AO85" i="14"/>
  <c r="AO93" i="14"/>
  <c r="AO46" i="14"/>
  <c r="AO62" i="14"/>
  <c r="AO6" i="14"/>
  <c r="AO14" i="14"/>
  <c r="AO86" i="14"/>
  <c r="AO30" i="14"/>
  <c r="AO3" i="14"/>
  <c r="AO54" i="14"/>
  <c r="AO70" i="14"/>
  <c r="AO78" i="14"/>
  <c r="AO22" i="14"/>
  <c r="AO94" i="14"/>
  <c r="AO38" i="14"/>
  <c r="AI8" i="14"/>
  <c r="AI16" i="14"/>
  <c r="AI24" i="14"/>
  <c r="AI32" i="14"/>
  <c r="AI40" i="14"/>
  <c r="AI48" i="14"/>
  <c r="AI56" i="14"/>
  <c r="AI64" i="14"/>
  <c r="AI72" i="14"/>
  <c r="AI80" i="14"/>
  <c r="AI88" i="14"/>
  <c r="AI96" i="14"/>
  <c r="AI9" i="14"/>
  <c r="AI17" i="14"/>
  <c r="AI25" i="14"/>
  <c r="AI33" i="14"/>
  <c r="AI41" i="14"/>
  <c r="AI49" i="14"/>
  <c r="AI57" i="14"/>
  <c r="AI65" i="14"/>
  <c r="AI73" i="14"/>
  <c r="AI81" i="14"/>
  <c r="AI89" i="14"/>
  <c r="AI97" i="14"/>
  <c r="AI10" i="14"/>
  <c r="AI18" i="14"/>
  <c r="AI26" i="14"/>
  <c r="AI34" i="14"/>
  <c r="AI42" i="14"/>
  <c r="AI50" i="14"/>
  <c r="AI58" i="14"/>
  <c r="AI66" i="14"/>
  <c r="AI74" i="14"/>
  <c r="AI82" i="14"/>
  <c r="AI90" i="14"/>
  <c r="AI98" i="14"/>
  <c r="AI11" i="14"/>
  <c r="AI19" i="14"/>
  <c r="AI27" i="14"/>
  <c r="AI35" i="14"/>
  <c r="AI43" i="14"/>
  <c r="AI51" i="14"/>
  <c r="AI59" i="14"/>
  <c r="AI67" i="14"/>
  <c r="AI75" i="14"/>
  <c r="AI83" i="14"/>
  <c r="AI91" i="14"/>
  <c r="AI99" i="14"/>
  <c r="AI4" i="14"/>
  <c r="AI12" i="14"/>
  <c r="AI20" i="14"/>
  <c r="AI28" i="14"/>
  <c r="AI36" i="14"/>
  <c r="AI44" i="14"/>
  <c r="AI52" i="14"/>
  <c r="AI60" i="14"/>
  <c r="AI68" i="14"/>
  <c r="AI76" i="14"/>
  <c r="AI84" i="14"/>
  <c r="AI92" i="14"/>
  <c r="AI5" i="14"/>
  <c r="AI13" i="14"/>
  <c r="AI21" i="14"/>
  <c r="AI29" i="14"/>
  <c r="AI37" i="14"/>
  <c r="AI45" i="14"/>
  <c r="AI53" i="14"/>
  <c r="AI61" i="14"/>
  <c r="AI69" i="14"/>
  <c r="AI77" i="14"/>
  <c r="AI85" i="14"/>
  <c r="AI93" i="14"/>
  <c r="AI6" i="14"/>
  <c r="AI14" i="14"/>
  <c r="AI22" i="14"/>
  <c r="AI30" i="14"/>
  <c r="AI38" i="14"/>
  <c r="AI46" i="14"/>
  <c r="AI54" i="14"/>
  <c r="AI62" i="14"/>
  <c r="AI70" i="14"/>
  <c r="AI78" i="14"/>
  <c r="AI86" i="14"/>
  <c r="AI94" i="14"/>
  <c r="AI15" i="14"/>
  <c r="AI79" i="14"/>
  <c r="AI31" i="14"/>
  <c r="AI39" i="14"/>
  <c r="AI47" i="14"/>
  <c r="AI63" i="14"/>
  <c r="AI23" i="14"/>
  <c r="AI87" i="14"/>
  <c r="AI95" i="14"/>
  <c r="AI55" i="14"/>
  <c r="AI3" i="14"/>
  <c r="AI71" i="14"/>
  <c r="AI7" i="14"/>
  <c r="W4" i="13"/>
  <c r="W12" i="13"/>
  <c r="W20" i="13"/>
  <c r="W28" i="13"/>
  <c r="W36" i="13"/>
  <c r="W44" i="13"/>
  <c r="W52" i="13"/>
  <c r="W60" i="13"/>
  <c r="W68" i="13"/>
  <c r="W76" i="13"/>
  <c r="W84" i="13"/>
  <c r="W92" i="13"/>
  <c r="W100" i="13"/>
  <c r="W108" i="13"/>
  <c r="W3" i="13"/>
  <c r="W53" i="13"/>
  <c r="W77" i="13"/>
  <c r="W93" i="13"/>
  <c r="W109" i="13"/>
  <c r="W14" i="13"/>
  <c r="W30" i="13"/>
  <c r="W70" i="13"/>
  <c r="W86" i="13"/>
  <c r="W5" i="13"/>
  <c r="W13" i="13"/>
  <c r="W21" i="13"/>
  <c r="W29" i="13"/>
  <c r="W37" i="13"/>
  <c r="W61" i="13"/>
  <c r="W85" i="13"/>
  <c r="W22" i="13"/>
  <c r="W38" i="13"/>
  <c r="W62" i="13"/>
  <c r="W110" i="13"/>
  <c r="W7" i="13"/>
  <c r="W15" i="13"/>
  <c r="W23" i="13"/>
  <c r="W31" i="13"/>
  <c r="W39" i="13"/>
  <c r="W47" i="13"/>
  <c r="W55" i="13"/>
  <c r="W63" i="13"/>
  <c r="W71" i="13"/>
  <c r="W79" i="13"/>
  <c r="W87" i="13"/>
  <c r="W95" i="13"/>
  <c r="W103" i="13"/>
  <c r="W111" i="13"/>
  <c r="W112" i="13"/>
  <c r="W81" i="13"/>
  <c r="W113" i="13"/>
  <c r="W8" i="13"/>
  <c r="W16" i="13"/>
  <c r="W24" i="13"/>
  <c r="W32" i="13"/>
  <c r="W40" i="13"/>
  <c r="W48" i="13"/>
  <c r="W56" i="13"/>
  <c r="W64" i="13"/>
  <c r="W72" i="13"/>
  <c r="W80" i="13"/>
  <c r="W88" i="13"/>
  <c r="W96" i="13"/>
  <c r="W104" i="13"/>
  <c r="W89" i="13"/>
  <c r="W105" i="13"/>
  <c r="W9" i="13"/>
  <c r="W17" i="13"/>
  <c r="W25" i="13"/>
  <c r="W33" i="13"/>
  <c r="W41" i="13"/>
  <c r="W49" i="13"/>
  <c r="W57" i="13"/>
  <c r="W65" i="13"/>
  <c r="W73" i="13"/>
  <c r="W97" i="13"/>
  <c r="W10" i="13"/>
  <c r="W18" i="13"/>
  <c r="W26" i="13"/>
  <c r="W34" i="13"/>
  <c r="W42" i="13"/>
  <c r="W50" i="13"/>
  <c r="W58" i="13"/>
  <c r="W66" i="13"/>
  <c r="W74" i="13"/>
  <c r="W82" i="13"/>
  <c r="W90" i="13"/>
  <c r="W98" i="13"/>
  <c r="W106" i="13"/>
  <c r="W114" i="13"/>
  <c r="W54" i="13"/>
  <c r="W94" i="13"/>
  <c r="W11" i="13"/>
  <c r="W19" i="13"/>
  <c r="W27" i="13"/>
  <c r="W35" i="13"/>
  <c r="W43" i="13"/>
  <c r="W51" i="13"/>
  <c r="W59" i="13"/>
  <c r="W67" i="13"/>
  <c r="W75" i="13"/>
  <c r="W83" i="13"/>
  <c r="W91" i="13"/>
  <c r="W99" i="13"/>
  <c r="W107" i="13"/>
  <c r="W115" i="13"/>
  <c r="W45" i="13"/>
  <c r="W69" i="13"/>
  <c r="W101" i="13"/>
  <c r="W6" i="13"/>
  <c r="W46" i="13"/>
  <c r="W78" i="13"/>
  <c r="W102" i="13"/>
  <c r="Q4" i="13"/>
  <c r="Q12" i="13"/>
  <c r="Q20" i="13"/>
  <c r="Q28" i="13"/>
  <c r="Q36" i="13"/>
  <c r="Q44" i="13"/>
  <c r="Q52" i="13"/>
  <c r="Q60" i="13"/>
  <c r="Q68" i="13"/>
  <c r="Q76" i="13"/>
  <c r="Q84" i="13"/>
  <c r="Q92" i="13"/>
  <c r="Q100" i="13"/>
  <c r="Q3" i="13"/>
  <c r="Q29" i="13"/>
  <c r="Q45" i="13"/>
  <c r="Q61" i="13"/>
  <c r="Q77" i="13"/>
  <c r="Q93" i="13"/>
  <c r="Q38" i="13"/>
  <c r="Q62" i="13"/>
  <c r="Q86" i="13"/>
  <c r="Q102" i="13"/>
  <c r="Q39" i="13"/>
  <c r="Q63" i="13"/>
  <c r="Q87" i="13"/>
  <c r="Q16" i="13"/>
  <c r="Q48" i="13"/>
  <c r="Q80" i="13"/>
  <c r="Q9" i="13"/>
  <c r="Q41" i="13"/>
  <c r="Q73" i="13"/>
  <c r="Q97" i="13"/>
  <c r="Q26" i="13"/>
  <c r="Q50" i="13"/>
  <c r="Q82" i="13"/>
  <c r="Q106" i="13"/>
  <c r="Q11" i="13"/>
  <c r="Q43" i="13"/>
  <c r="Q75" i="13"/>
  <c r="Q107" i="13"/>
  <c r="Q5" i="13"/>
  <c r="Q13" i="13"/>
  <c r="Q21" i="13"/>
  <c r="Q37" i="13"/>
  <c r="Q53" i="13"/>
  <c r="Q69" i="13"/>
  <c r="Q85" i="13"/>
  <c r="Q101" i="13"/>
  <c r="Q54" i="13"/>
  <c r="Q70" i="13"/>
  <c r="Q94" i="13"/>
  <c r="Q31" i="13"/>
  <c r="Q55" i="13"/>
  <c r="Q79" i="13"/>
  <c r="Q103" i="13"/>
  <c r="Q24" i="13"/>
  <c r="Q56" i="13"/>
  <c r="Q88" i="13"/>
  <c r="Q17" i="13"/>
  <c r="Q49" i="13"/>
  <c r="Q81" i="13"/>
  <c r="Q105" i="13"/>
  <c r="Q10" i="13"/>
  <c r="Q58" i="13"/>
  <c r="Q90" i="13"/>
  <c r="Q35" i="13"/>
  <c r="Q59" i="13"/>
  <c r="Q83" i="13"/>
  <c r="Q6" i="13"/>
  <c r="Q14" i="13"/>
  <c r="Q22" i="13"/>
  <c r="Q30" i="13"/>
  <c r="Q46" i="13"/>
  <c r="Q78" i="13"/>
  <c r="Q95" i="13"/>
  <c r="Q32" i="13"/>
  <c r="Q64" i="13"/>
  <c r="Q96" i="13"/>
  <c r="Q25" i="13"/>
  <c r="Q57" i="13"/>
  <c r="Q89" i="13"/>
  <c r="Q18" i="13"/>
  <c r="Q42" i="13"/>
  <c r="Q74" i="13"/>
  <c r="Q27" i="13"/>
  <c r="Q67" i="13"/>
  <c r="Q99" i="13"/>
  <c r="Q7" i="13"/>
  <c r="Q15" i="13"/>
  <c r="Q23" i="13"/>
  <c r="Q47" i="13"/>
  <c r="Q71" i="13"/>
  <c r="Q40" i="13"/>
  <c r="Q72" i="13"/>
  <c r="Q104" i="13"/>
  <c r="Q33" i="13"/>
  <c r="Q65" i="13"/>
  <c r="Q34" i="13"/>
  <c r="Q66" i="13"/>
  <c r="Q98" i="13"/>
  <c r="Q19" i="13"/>
  <c r="Q51" i="13"/>
  <c r="Q91" i="13"/>
  <c r="Q8" i="13"/>
  <c r="K4" i="13"/>
  <c r="K12" i="13"/>
  <c r="K20" i="13"/>
  <c r="K28" i="13"/>
  <c r="K36" i="13"/>
  <c r="K44" i="13"/>
  <c r="K52" i="13"/>
  <c r="K60" i="13"/>
  <c r="K68" i="13"/>
  <c r="K76" i="13"/>
  <c r="K84" i="13"/>
  <c r="K92" i="13"/>
  <c r="K53" i="13"/>
  <c r="K93" i="13"/>
  <c r="K6" i="13"/>
  <c r="K14" i="13"/>
  <c r="K22" i="13"/>
  <c r="K30" i="13"/>
  <c r="K38" i="13"/>
  <c r="K46" i="13"/>
  <c r="K54" i="13"/>
  <c r="K62" i="13"/>
  <c r="K70" i="13"/>
  <c r="K78" i="13"/>
  <c r="K86" i="13"/>
  <c r="K94" i="13"/>
  <c r="K102" i="13"/>
  <c r="K37" i="13"/>
  <c r="K7" i="13"/>
  <c r="K15" i="13"/>
  <c r="K23" i="13"/>
  <c r="K31" i="13"/>
  <c r="K39" i="13"/>
  <c r="K47" i="13"/>
  <c r="K55" i="13"/>
  <c r="K63" i="13"/>
  <c r="K71" i="13"/>
  <c r="K79" i="13"/>
  <c r="K87" i="13"/>
  <c r="K95" i="13"/>
  <c r="K103" i="13"/>
  <c r="K45" i="13"/>
  <c r="K8" i="13"/>
  <c r="K16" i="13"/>
  <c r="K24" i="13"/>
  <c r="K32" i="13"/>
  <c r="K40" i="13"/>
  <c r="K48" i="13"/>
  <c r="K56" i="13"/>
  <c r="K64" i="13"/>
  <c r="K72" i="13"/>
  <c r="K80" i="13"/>
  <c r="K88" i="13"/>
  <c r="K96" i="13"/>
  <c r="K104" i="13"/>
  <c r="K21" i="13"/>
  <c r="K69" i="13"/>
  <c r="K9" i="13"/>
  <c r="K17" i="13"/>
  <c r="K25" i="13"/>
  <c r="K33" i="13"/>
  <c r="K41" i="13"/>
  <c r="K49" i="13"/>
  <c r="K57" i="13"/>
  <c r="K65" i="13"/>
  <c r="K73" i="13"/>
  <c r="K81" i="13"/>
  <c r="K89" i="13"/>
  <c r="K97" i="13"/>
  <c r="K105" i="13"/>
  <c r="K3" i="13"/>
  <c r="K5" i="13"/>
  <c r="K61" i="13"/>
  <c r="K101" i="13"/>
  <c r="K10" i="13"/>
  <c r="K18" i="13"/>
  <c r="K26" i="13"/>
  <c r="K34" i="13"/>
  <c r="K42" i="13"/>
  <c r="K50" i="13"/>
  <c r="K58" i="13"/>
  <c r="K66" i="13"/>
  <c r="K74" i="13"/>
  <c r="K82" i="13"/>
  <c r="K90" i="13"/>
  <c r="K98" i="13"/>
  <c r="K29" i="13"/>
  <c r="K85" i="13"/>
  <c r="K11" i="13"/>
  <c r="K19" i="13"/>
  <c r="K27" i="13"/>
  <c r="K35" i="13"/>
  <c r="K43" i="13"/>
  <c r="K51" i="13"/>
  <c r="K59" i="13"/>
  <c r="K67" i="13"/>
  <c r="K75" i="13"/>
  <c r="K83" i="13"/>
  <c r="K91" i="13"/>
  <c r="K99" i="13"/>
  <c r="K100" i="13"/>
  <c r="K13" i="13"/>
  <c r="K77" i="13"/>
  <c r="E6" i="13"/>
  <c r="E14" i="13"/>
  <c r="E22" i="13"/>
  <c r="E30" i="13"/>
  <c r="E38" i="13"/>
  <c r="E46" i="13"/>
  <c r="E54" i="13"/>
  <c r="E62" i="13"/>
  <c r="E70" i="13"/>
  <c r="E78" i="13"/>
  <c r="E86" i="13"/>
  <c r="E94" i="13"/>
  <c r="E102" i="13"/>
  <c r="E8" i="13"/>
  <c r="E32" i="13"/>
  <c r="E64" i="13"/>
  <c r="E96" i="13"/>
  <c r="E7" i="13"/>
  <c r="E15" i="13"/>
  <c r="E23" i="13"/>
  <c r="E31" i="13"/>
  <c r="E39" i="13"/>
  <c r="E47" i="13"/>
  <c r="E55" i="13"/>
  <c r="E63" i="13"/>
  <c r="E71" i="13"/>
  <c r="E79" i="13"/>
  <c r="E87" i="13"/>
  <c r="E95" i="13"/>
  <c r="E103" i="13"/>
  <c r="E16" i="13"/>
  <c r="E24" i="13"/>
  <c r="E48" i="13"/>
  <c r="E88" i="13"/>
  <c r="E9" i="13"/>
  <c r="E17" i="13"/>
  <c r="E25" i="13"/>
  <c r="E33" i="13"/>
  <c r="E41" i="13"/>
  <c r="E49" i="13"/>
  <c r="E57" i="13"/>
  <c r="E65" i="13"/>
  <c r="E73" i="13"/>
  <c r="E81" i="13"/>
  <c r="E89" i="13"/>
  <c r="E97" i="13"/>
  <c r="E3" i="13"/>
  <c r="E66" i="13"/>
  <c r="E74" i="13"/>
  <c r="E82" i="13"/>
  <c r="E90" i="13"/>
  <c r="E98" i="13"/>
  <c r="E80" i="13"/>
  <c r="E10" i="13"/>
  <c r="E18" i="13"/>
  <c r="E26" i="13"/>
  <c r="E34" i="13"/>
  <c r="E42" i="13"/>
  <c r="E50" i="13"/>
  <c r="E58" i="13"/>
  <c r="E11" i="13"/>
  <c r="E19" i="13"/>
  <c r="E27" i="13"/>
  <c r="E35" i="13"/>
  <c r="E43" i="13"/>
  <c r="E51" i="13"/>
  <c r="E59" i="13"/>
  <c r="E67" i="13"/>
  <c r="E75" i="13"/>
  <c r="E83" i="13"/>
  <c r="E91" i="13"/>
  <c r="E99" i="13"/>
  <c r="E56" i="13"/>
  <c r="E4" i="13"/>
  <c r="E12" i="13"/>
  <c r="E20" i="13"/>
  <c r="E28" i="13"/>
  <c r="E36" i="13"/>
  <c r="E44" i="13"/>
  <c r="E52" i="13"/>
  <c r="E60" i="13"/>
  <c r="E68" i="13"/>
  <c r="E76" i="13"/>
  <c r="E84" i="13"/>
  <c r="E92" i="13"/>
  <c r="E100" i="13"/>
  <c r="E61" i="13"/>
  <c r="E77" i="13"/>
  <c r="E93" i="13"/>
  <c r="E40" i="13"/>
  <c r="E104" i="13"/>
  <c r="E5" i="13"/>
  <c r="E13" i="13"/>
  <c r="E21" i="13"/>
  <c r="E29" i="13"/>
  <c r="E37" i="13"/>
  <c r="E45" i="13"/>
  <c r="E53" i="13"/>
  <c r="E69" i="13"/>
  <c r="E85" i="13"/>
  <c r="E101" i="13"/>
  <c r="E72" i="13"/>
  <c r="Q4" i="12"/>
  <c r="R4" i="12" s="1"/>
  <c r="Q12" i="12"/>
  <c r="R12" i="12" s="1"/>
  <c r="Q20" i="12"/>
  <c r="R20" i="12" s="1"/>
  <c r="Q28" i="12"/>
  <c r="R28" i="12" s="1"/>
  <c r="Q36" i="12"/>
  <c r="R36" i="12" s="1"/>
  <c r="Q44" i="12"/>
  <c r="R44" i="12" s="1"/>
  <c r="Q52" i="12"/>
  <c r="R52" i="12" s="1"/>
  <c r="Q60" i="12"/>
  <c r="R60" i="12" s="1"/>
  <c r="Q68" i="12"/>
  <c r="R68" i="12" s="1"/>
  <c r="Q76" i="12"/>
  <c r="R76" i="12" s="1"/>
  <c r="Q84" i="12"/>
  <c r="R84" i="12" s="1"/>
  <c r="Q92" i="12"/>
  <c r="R92" i="12" s="1"/>
  <c r="Q100" i="12"/>
  <c r="R100" i="12" s="1"/>
  <c r="Q108" i="12"/>
  <c r="R108" i="12" s="1"/>
  <c r="Q116" i="12"/>
  <c r="R116" i="12" s="1"/>
  <c r="Q124" i="12"/>
  <c r="R124" i="12" s="1"/>
  <c r="Q132" i="12"/>
  <c r="R132" i="12" s="1"/>
  <c r="Q13" i="12"/>
  <c r="R13" i="12" s="1"/>
  <c r="Q21" i="12"/>
  <c r="R21" i="12" s="1"/>
  <c r="Q29" i="12"/>
  <c r="R29" i="12" s="1"/>
  <c r="Q37" i="12"/>
  <c r="R37" i="12" s="1"/>
  <c r="Q45" i="12"/>
  <c r="R45" i="12" s="1"/>
  <c r="Q53" i="12"/>
  <c r="R53" i="12" s="1"/>
  <c r="Q61" i="12"/>
  <c r="R61" i="12" s="1"/>
  <c r="Q77" i="12"/>
  <c r="R77" i="12" s="1"/>
  <c r="Q85" i="12"/>
  <c r="R85" i="12" s="1"/>
  <c r="Q101" i="12"/>
  <c r="R101" i="12" s="1"/>
  <c r="Q117" i="12"/>
  <c r="R117" i="12" s="1"/>
  <c r="Q133" i="12"/>
  <c r="R133" i="12" s="1"/>
  <c r="Q11" i="12"/>
  <c r="R11" i="12" s="1"/>
  <c r="Q91" i="12"/>
  <c r="R91" i="12" s="1"/>
  <c r="Q5" i="12"/>
  <c r="R5" i="12" s="1"/>
  <c r="Q69" i="12"/>
  <c r="R69" i="12" s="1"/>
  <c r="Q93" i="12"/>
  <c r="R93" i="12" s="1"/>
  <c r="Q109" i="12"/>
  <c r="R109" i="12" s="1"/>
  <c r="Q125" i="12"/>
  <c r="R125" i="12" s="1"/>
  <c r="Q43" i="12"/>
  <c r="Q75" i="12"/>
  <c r="R75" i="12" s="1"/>
  <c r="Q123" i="12"/>
  <c r="R123" i="12" s="1"/>
  <c r="Q6" i="12"/>
  <c r="R6" i="12" s="1"/>
  <c r="Q14" i="12"/>
  <c r="R14" i="12" s="1"/>
  <c r="Q22" i="12"/>
  <c r="R22" i="12" s="1"/>
  <c r="Q30" i="12"/>
  <c r="R30" i="12" s="1"/>
  <c r="Q38" i="12"/>
  <c r="R38" i="12" s="1"/>
  <c r="Q46" i="12"/>
  <c r="R46" i="12" s="1"/>
  <c r="Q54" i="12"/>
  <c r="R54" i="12" s="1"/>
  <c r="Q62" i="12"/>
  <c r="R62" i="12" s="1"/>
  <c r="Q70" i="12"/>
  <c r="R70" i="12" s="1"/>
  <c r="Q78" i="12"/>
  <c r="R78" i="12" s="1"/>
  <c r="Q86" i="12"/>
  <c r="R86" i="12" s="1"/>
  <c r="Q94" i="12"/>
  <c r="R94" i="12" s="1"/>
  <c r="Q102" i="12"/>
  <c r="R102" i="12" s="1"/>
  <c r="Q110" i="12"/>
  <c r="R110" i="12" s="1"/>
  <c r="Q118" i="12"/>
  <c r="R118" i="12" s="1"/>
  <c r="Q126" i="12"/>
  <c r="R126" i="12" s="1"/>
  <c r="Q134" i="12"/>
  <c r="R134" i="12" s="1"/>
  <c r="Q63" i="12"/>
  <c r="R63" i="12" s="1"/>
  <c r="Q79" i="12"/>
  <c r="R79" i="12" s="1"/>
  <c r="Q95" i="12"/>
  <c r="R95" i="12" s="1"/>
  <c r="Q111" i="12"/>
  <c r="R111" i="12" s="1"/>
  <c r="Q127" i="12"/>
  <c r="R127" i="12" s="1"/>
  <c r="Q121" i="12"/>
  <c r="R121" i="12" s="1"/>
  <c r="Q42" i="12"/>
  <c r="R42" i="12" s="1"/>
  <c r="Q82" i="12"/>
  <c r="R82" i="12" s="1"/>
  <c r="Q122" i="12"/>
  <c r="R122" i="12" s="1"/>
  <c r="Q19" i="12"/>
  <c r="R19" i="12" s="1"/>
  <c r="Q115" i="12"/>
  <c r="R115" i="12" s="1"/>
  <c r="Q7" i="12"/>
  <c r="R7" i="12" s="1"/>
  <c r="Q15" i="12"/>
  <c r="R15" i="12" s="1"/>
  <c r="Q23" i="12"/>
  <c r="R23" i="12" s="1"/>
  <c r="Q31" i="12"/>
  <c r="R31" i="12" s="1"/>
  <c r="Q39" i="12"/>
  <c r="R39" i="12" s="1"/>
  <c r="Q47" i="12"/>
  <c r="R47" i="12" s="1"/>
  <c r="Q55" i="12"/>
  <c r="R55" i="12" s="1"/>
  <c r="Q71" i="12"/>
  <c r="R71" i="12" s="1"/>
  <c r="Q87" i="12"/>
  <c r="R87" i="12" s="1"/>
  <c r="Q103" i="12"/>
  <c r="R103" i="12" s="1"/>
  <c r="Q119" i="12"/>
  <c r="R119" i="12" s="1"/>
  <c r="Q135" i="12"/>
  <c r="R135" i="12" s="1"/>
  <c r="Q129" i="12"/>
  <c r="R129" i="12" s="1"/>
  <c r="Q58" i="12"/>
  <c r="R58" i="12" s="1"/>
  <c r="Q106" i="12"/>
  <c r="R106" i="12" s="1"/>
  <c r="Q27" i="12"/>
  <c r="R27" i="12" s="1"/>
  <c r="Q107" i="12"/>
  <c r="R107" i="12" s="1"/>
  <c r="Q8" i="12"/>
  <c r="R8" i="12" s="1"/>
  <c r="Q16" i="12"/>
  <c r="R16" i="12" s="1"/>
  <c r="Q24" i="12"/>
  <c r="R24" i="12" s="1"/>
  <c r="Q32" i="12"/>
  <c r="R32" i="12" s="1"/>
  <c r="Q40" i="12"/>
  <c r="R40" i="12" s="1"/>
  <c r="Q48" i="12"/>
  <c r="R48" i="12" s="1"/>
  <c r="Q56" i="12"/>
  <c r="R56" i="12" s="1"/>
  <c r="Q64" i="12"/>
  <c r="R64" i="12" s="1"/>
  <c r="Q72" i="12"/>
  <c r="R72" i="12" s="1"/>
  <c r="Q80" i="12"/>
  <c r="R80" i="12" s="1"/>
  <c r="Q88" i="12"/>
  <c r="R88" i="12" s="1"/>
  <c r="Q96" i="12"/>
  <c r="R96" i="12" s="1"/>
  <c r="Q104" i="12"/>
  <c r="R104" i="12" s="1"/>
  <c r="Q112" i="12"/>
  <c r="R112" i="12" s="1"/>
  <c r="Q120" i="12"/>
  <c r="R120" i="12" s="1"/>
  <c r="Q128" i="12"/>
  <c r="R128" i="12" s="1"/>
  <c r="Q136" i="12"/>
  <c r="R136" i="12" s="1"/>
  <c r="Q34" i="12"/>
  <c r="R34" i="12" s="1"/>
  <c r="Q90" i="12"/>
  <c r="R90" i="12" s="1"/>
  <c r="Q130" i="12"/>
  <c r="R130" i="12" s="1"/>
  <c r="Q51" i="12"/>
  <c r="R51" i="12" s="1"/>
  <c r="Q67" i="12"/>
  <c r="R67" i="12" s="1"/>
  <c r="Q131" i="12"/>
  <c r="R131" i="12" s="1"/>
  <c r="Q9" i="12"/>
  <c r="R9" i="12" s="1"/>
  <c r="Q17" i="12"/>
  <c r="R17" i="12" s="1"/>
  <c r="Q25" i="12"/>
  <c r="R25" i="12" s="1"/>
  <c r="Q33" i="12"/>
  <c r="R33" i="12" s="1"/>
  <c r="Q41" i="12"/>
  <c r="R41" i="12" s="1"/>
  <c r="Q49" i="12"/>
  <c r="R49" i="12" s="1"/>
  <c r="Q57" i="12"/>
  <c r="R57" i="12" s="1"/>
  <c r="Q65" i="12"/>
  <c r="R65" i="12" s="1"/>
  <c r="Q73" i="12"/>
  <c r="R73" i="12" s="1"/>
  <c r="Q81" i="12"/>
  <c r="R81" i="12" s="1"/>
  <c r="Q89" i="12"/>
  <c r="R89" i="12" s="1"/>
  <c r="Q97" i="12"/>
  <c r="R97" i="12" s="1"/>
  <c r="Q105" i="12"/>
  <c r="R105" i="12" s="1"/>
  <c r="Q113" i="12"/>
  <c r="R113" i="12" s="1"/>
  <c r="Q137" i="12"/>
  <c r="R137" i="12" s="1"/>
  <c r="Q66" i="12"/>
  <c r="R66" i="12" s="1"/>
  <c r="Q98" i="12"/>
  <c r="R98" i="12" s="1"/>
  <c r="Q138" i="12"/>
  <c r="R138" i="12" s="1"/>
  <c r="Q59" i="12"/>
  <c r="R59" i="12" s="1"/>
  <c r="Q83" i="12"/>
  <c r="R83" i="12" s="1"/>
  <c r="Q3" i="12"/>
  <c r="R3" i="12" s="1"/>
  <c r="Q10" i="12"/>
  <c r="R10" i="12" s="1"/>
  <c r="Q18" i="12"/>
  <c r="R18" i="12" s="1"/>
  <c r="Q26" i="12"/>
  <c r="R26" i="12" s="1"/>
  <c r="Q50" i="12"/>
  <c r="R50" i="12" s="1"/>
  <c r="Q74" i="12"/>
  <c r="R74" i="12" s="1"/>
  <c r="Q114" i="12"/>
  <c r="R114" i="12" s="1"/>
  <c r="Q35" i="12"/>
  <c r="R35" i="12" s="1"/>
  <c r="Q99" i="12"/>
  <c r="R99" i="12" s="1"/>
  <c r="K5" i="12"/>
  <c r="K13" i="12"/>
  <c r="K21" i="12"/>
  <c r="K29" i="12"/>
  <c r="K37" i="12"/>
  <c r="K45" i="12"/>
  <c r="K53" i="12"/>
  <c r="K61" i="12"/>
  <c r="K69" i="12"/>
  <c r="K77" i="12"/>
  <c r="K85" i="12"/>
  <c r="K93" i="12"/>
  <c r="K101" i="12"/>
  <c r="K109" i="12"/>
  <c r="K117" i="12"/>
  <c r="K125" i="12"/>
  <c r="K133" i="12"/>
  <c r="K6" i="12"/>
  <c r="K22" i="12"/>
  <c r="K78" i="12"/>
  <c r="K118" i="12"/>
  <c r="K7" i="12"/>
  <c r="K15" i="12"/>
  <c r="K23" i="12"/>
  <c r="K31" i="12"/>
  <c r="K39" i="12"/>
  <c r="K47" i="12"/>
  <c r="K55" i="12"/>
  <c r="K63" i="12"/>
  <c r="K71" i="12"/>
  <c r="K79" i="12"/>
  <c r="K87" i="12"/>
  <c r="K95" i="12"/>
  <c r="K103" i="12"/>
  <c r="K111" i="12"/>
  <c r="K119" i="12"/>
  <c r="K127" i="12"/>
  <c r="K3" i="12"/>
  <c r="K70" i="12"/>
  <c r="K110" i="12"/>
  <c r="K8" i="12"/>
  <c r="K16" i="12"/>
  <c r="K24" i="12"/>
  <c r="K32" i="12"/>
  <c r="K40" i="12"/>
  <c r="K48" i="12"/>
  <c r="K56" i="12"/>
  <c r="K64" i="12"/>
  <c r="K72" i="12"/>
  <c r="K80" i="12"/>
  <c r="K88" i="12"/>
  <c r="K96" i="12"/>
  <c r="K104" i="12"/>
  <c r="K112" i="12"/>
  <c r="K120" i="12"/>
  <c r="K128" i="12"/>
  <c r="K113" i="12"/>
  <c r="K129" i="12"/>
  <c r="K46" i="12"/>
  <c r="K94" i="12"/>
  <c r="K9" i="12"/>
  <c r="K17" i="12"/>
  <c r="K25" i="12"/>
  <c r="K33" i="12"/>
  <c r="K41" i="12"/>
  <c r="K49" i="12"/>
  <c r="K57" i="12"/>
  <c r="K65" i="12"/>
  <c r="K73" i="12"/>
  <c r="K81" i="12"/>
  <c r="K89" i="12"/>
  <c r="K97" i="12"/>
  <c r="K105" i="12"/>
  <c r="K121" i="12"/>
  <c r="K38" i="12"/>
  <c r="K10" i="12"/>
  <c r="K18" i="12"/>
  <c r="K26" i="12"/>
  <c r="K34" i="12"/>
  <c r="K42" i="12"/>
  <c r="K50" i="12"/>
  <c r="K58" i="12"/>
  <c r="K66" i="12"/>
  <c r="K74" i="12"/>
  <c r="K82" i="12"/>
  <c r="K90" i="12"/>
  <c r="K98" i="12"/>
  <c r="K106" i="12"/>
  <c r="K114" i="12"/>
  <c r="K122" i="12"/>
  <c r="K130" i="12"/>
  <c r="K123" i="12"/>
  <c r="K54" i="12"/>
  <c r="K126" i="12"/>
  <c r="K11" i="12"/>
  <c r="K19" i="12"/>
  <c r="K27" i="12"/>
  <c r="K35" i="12"/>
  <c r="K43" i="12"/>
  <c r="K51" i="12"/>
  <c r="K59" i="12"/>
  <c r="K67" i="12"/>
  <c r="K75" i="12"/>
  <c r="K83" i="12"/>
  <c r="K91" i="12"/>
  <c r="K99" i="12"/>
  <c r="K107" i="12"/>
  <c r="K115" i="12"/>
  <c r="K131" i="12"/>
  <c r="K30" i="12"/>
  <c r="K102" i="12"/>
  <c r="K4" i="12"/>
  <c r="K12" i="12"/>
  <c r="K20" i="12"/>
  <c r="K28" i="12"/>
  <c r="K36" i="12"/>
  <c r="K44" i="12"/>
  <c r="K52" i="12"/>
  <c r="K60" i="12"/>
  <c r="K68" i="12"/>
  <c r="K76" i="12"/>
  <c r="K84" i="12"/>
  <c r="K92" i="12"/>
  <c r="K100" i="12"/>
  <c r="K108" i="12"/>
  <c r="K116" i="12"/>
  <c r="K124" i="12"/>
  <c r="K132" i="12"/>
  <c r="K14" i="12"/>
  <c r="K62" i="12"/>
  <c r="K86" i="12"/>
  <c r="K134" i="12"/>
  <c r="E10" i="12"/>
  <c r="E18" i="12"/>
  <c r="E26" i="12"/>
  <c r="E34" i="12"/>
  <c r="E42" i="12"/>
  <c r="E50" i="12"/>
  <c r="E58" i="12"/>
  <c r="E66" i="12"/>
  <c r="E74" i="12"/>
  <c r="E82" i="12"/>
  <c r="E90" i="12"/>
  <c r="E98" i="12"/>
  <c r="E106" i="12"/>
  <c r="E114" i="12"/>
  <c r="E122" i="12"/>
  <c r="E130" i="12"/>
  <c r="E19" i="12"/>
  <c r="E43" i="12"/>
  <c r="E59" i="12"/>
  <c r="E75" i="12"/>
  <c r="E91" i="12"/>
  <c r="E99" i="12"/>
  <c r="E115" i="12"/>
  <c r="E131" i="12"/>
  <c r="E56" i="12"/>
  <c r="E96" i="12"/>
  <c r="E49" i="12"/>
  <c r="E11" i="12"/>
  <c r="E27" i="12"/>
  <c r="E35" i="12"/>
  <c r="E51" i="12"/>
  <c r="E67" i="12"/>
  <c r="E83" i="12"/>
  <c r="E107" i="12"/>
  <c r="E123" i="12"/>
  <c r="E24" i="12"/>
  <c r="E80" i="12"/>
  <c r="E112" i="12"/>
  <c r="E9" i="12"/>
  <c r="E65" i="12"/>
  <c r="E105" i="12"/>
  <c r="E4" i="12"/>
  <c r="E12" i="12"/>
  <c r="E20" i="12"/>
  <c r="E28" i="12"/>
  <c r="E36" i="12"/>
  <c r="E44" i="12"/>
  <c r="E52" i="12"/>
  <c r="E60" i="12"/>
  <c r="E68" i="12"/>
  <c r="E76" i="12"/>
  <c r="E84" i="12"/>
  <c r="E92" i="12"/>
  <c r="E100" i="12"/>
  <c r="E108" i="12"/>
  <c r="E116" i="12"/>
  <c r="E124" i="12"/>
  <c r="E132" i="12"/>
  <c r="E78" i="12"/>
  <c r="E86" i="12"/>
  <c r="E102" i="12"/>
  <c r="E118" i="12"/>
  <c r="E32" i="12"/>
  <c r="E104" i="12"/>
  <c r="E41" i="12"/>
  <c r="E89" i="12"/>
  <c r="E5" i="12"/>
  <c r="E13" i="12"/>
  <c r="E21" i="12"/>
  <c r="E29" i="12"/>
  <c r="E37" i="12"/>
  <c r="E45" i="12"/>
  <c r="E53" i="12"/>
  <c r="E61" i="12"/>
  <c r="E69" i="12"/>
  <c r="E77" i="12"/>
  <c r="E85" i="12"/>
  <c r="E93" i="12"/>
  <c r="E101" i="12"/>
  <c r="E109" i="12"/>
  <c r="E117" i="12"/>
  <c r="E125" i="12"/>
  <c r="E133" i="12"/>
  <c r="E70" i="12"/>
  <c r="E94" i="12"/>
  <c r="E110" i="12"/>
  <c r="E126" i="12"/>
  <c r="E3" i="12"/>
  <c r="E16" i="12"/>
  <c r="E48" i="12"/>
  <c r="E64" i="12"/>
  <c r="E88" i="12"/>
  <c r="E128" i="12"/>
  <c r="E17" i="12"/>
  <c r="E57" i="12"/>
  <c r="E97" i="12"/>
  <c r="E129" i="12"/>
  <c r="E6" i="12"/>
  <c r="E14" i="12"/>
  <c r="E22" i="12"/>
  <c r="E30" i="12"/>
  <c r="E38" i="12"/>
  <c r="E46" i="12"/>
  <c r="E54" i="12"/>
  <c r="E62" i="12"/>
  <c r="E33" i="12"/>
  <c r="E73" i="12"/>
  <c r="E121" i="12"/>
  <c r="E7" i="12"/>
  <c r="E15" i="12"/>
  <c r="E23" i="12"/>
  <c r="E31" i="12"/>
  <c r="E39" i="12"/>
  <c r="E47" i="12"/>
  <c r="E55" i="12"/>
  <c r="E63" i="12"/>
  <c r="E71" i="12"/>
  <c r="E79" i="12"/>
  <c r="E87" i="12"/>
  <c r="E95" i="12"/>
  <c r="E103" i="12"/>
  <c r="E111" i="12"/>
  <c r="E119" i="12"/>
  <c r="E127" i="12"/>
  <c r="E8" i="12"/>
  <c r="E40" i="12"/>
  <c r="E72" i="12"/>
  <c r="E120" i="12"/>
  <c r="E25" i="12"/>
  <c r="E81" i="12"/>
  <c r="E113" i="12"/>
  <c r="K11" i="11"/>
  <c r="K19" i="11"/>
  <c r="K27" i="11"/>
  <c r="K35" i="11"/>
  <c r="K43" i="11"/>
  <c r="K51" i="11"/>
  <c r="K59" i="11"/>
  <c r="K67" i="11"/>
  <c r="K75" i="11"/>
  <c r="K83" i="11"/>
  <c r="K9" i="11"/>
  <c r="K65" i="11"/>
  <c r="K10" i="11"/>
  <c r="K58" i="11"/>
  <c r="K4" i="11"/>
  <c r="K12" i="11"/>
  <c r="K20" i="11"/>
  <c r="K28" i="11"/>
  <c r="K36" i="11"/>
  <c r="K44" i="11"/>
  <c r="K52" i="11"/>
  <c r="K60" i="11"/>
  <c r="K68" i="11"/>
  <c r="K76" i="11"/>
  <c r="K84" i="11"/>
  <c r="K57" i="11"/>
  <c r="K50" i="11"/>
  <c r="K5" i="11"/>
  <c r="K13" i="11"/>
  <c r="K21" i="11"/>
  <c r="K29" i="11"/>
  <c r="K37" i="11"/>
  <c r="K45" i="11"/>
  <c r="K53" i="11"/>
  <c r="K61" i="11"/>
  <c r="K69" i="11"/>
  <c r="K77" i="11"/>
  <c r="K85" i="11"/>
  <c r="K3" i="11"/>
  <c r="K17" i="11"/>
  <c r="K41" i="11"/>
  <c r="K89" i="11"/>
  <c r="K18" i="11"/>
  <c r="K42" i="11"/>
  <c r="K82" i="11"/>
  <c r="K6" i="11"/>
  <c r="K14" i="11"/>
  <c r="K22" i="11"/>
  <c r="K30" i="11"/>
  <c r="K38" i="11"/>
  <c r="K46" i="11"/>
  <c r="K54" i="11"/>
  <c r="K62" i="11"/>
  <c r="K70" i="11"/>
  <c r="K78" i="11"/>
  <c r="K86" i="11"/>
  <c r="K7" i="11"/>
  <c r="K15" i="11"/>
  <c r="K23" i="11"/>
  <c r="K31" i="11"/>
  <c r="K39" i="11"/>
  <c r="K47" i="11"/>
  <c r="K55" i="11"/>
  <c r="K63" i="11"/>
  <c r="K71" i="11"/>
  <c r="K79" i="11"/>
  <c r="K87" i="11"/>
  <c r="K33" i="11"/>
  <c r="K73" i="11"/>
  <c r="K34" i="11"/>
  <c r="K66" i="11"/>
  <c r="K8" i="11"/>
  <c r="K16" i="11"/>
  <c r="K24" i="11"/>
  <c r="K32" i="11"/>
  <c r="K40" i="11"/>
  <c r="K48" i="11"/>
  <c r="K56" i="11"/>
  <c r="K64" i="11"/>
  <c r="K72" i="11"/>
  <c r="K80" i="11"/>
  <c r="K88" i="11"/>
  <c r="K25" i="11"/>
  <c r="K49" i="11"/>
  <c r="K81" i="11"/>
  <c r="K26" i="11"/>
  <c r="K74" i="11"/>
  <c r="E5" i="11"/>
  <c r="E13" i="11"/>
  <c r="E21" i="11"/>
  <c r="E29" i="11"/>
  <c r="E37" i="11"/>
  <c r="E45" i="11"/>
  <c r="E53" i="11"/>
  <c r="E61" i="11"/>
  <c r="E69" i="11"/>
  <c r="E77" i="11"/>
  <c r="E85" i="11"/>
  <c r="E86" i="11"/>
  <c r="E25" i="11"/>
  <c r="E57" i="11"/>
  <c r="E81" i="11"/>
  <c r="E74" i="11"/>
  <c r="E27" i="11"/>
  <c r="E67" i="11"/>
  <c r="E20" i="11"/>
  <c r="E68" i="11"/>
  <c r="E6" i="11"/>
  <c r="E14" i="11"/>
  <c r="E22" i="11"/>
  <c r="E30" i="11"/>
  <c r="E38" i="11"/>
  <c r="E46" i="11"/>
  <c r="E54" i="11"/>
  <c r="E62" i="11"/>
  <c r="E70" i="11"/>
  <c r="E78" i="11"/>
  <c r="E87" i="11"/>
  <c r="E49" i="11"/>
  <c r="E50" i="11"/>
  <c r="E11" i="11"/>
  <c r="E59" i="11"/>
  <c r="E12" i="11"/>
  <c r="E76" i="11"/>
  <c r="E7" i="11"/>
  <c r="E15" i="11"/>
  <c r="E23" i="11"/>
  <c r="E31" i="11"/>
  <c r="E39" i="11"/>
  <c r="E47" i="11"/>
  <c r="E55" i="11"/>
  <c r="E63" i="11"/>
  <c r="E71" i="11"/>
  <c r="E79" i="11"/>
  <c r="E41" i="11"/>
  <c r="E3" i="11"/>
  <c r="E43" i="11"/>
  <c r="E44" i="11"/>
  <c r="E84" i="11"/>
  <c r="E8" i="11"/>
  <c r="E16" i="11"/>
  <c r="E24" i="11"/>
  <c r="E32" i="11"/>
  <c r="E40" i="11"/>
  <c r="E48" i="11"/>
  <c r="E56" i="11"/>
  <c r="E64" i="11"/>
  <c r="E72" i="11"/>
  <c r="E80" i="11"/>
  <c r="E88" i="11"/>
  <c r="E9" i="11"/>
  <c r="E73" i="11"/>
  <c r="E66" i="11"/>
  <c r="E36" i="11"/>
  <c r="E17" i="11"/>
  <c r="E33" i="11"/>
  <c r="E65" i="11"/>
  <c r="E58" i="11"/>
  <c r="E19" i="11"/>
  <c r="E51" i="11"/>
  <c r="E83" i="11"/>
  <c r="E4" i="11"/>
  <c r="E52" i="11"/>
  <c r="E10" i="11"/>
  <c r="E18" i="11"/>
  <c r="E26" i="11"/>
  <c r="E34" i="11"/>
  <c r="E42" i="11"/>
  <c r="E82" i="11"/>
  <c r="E35" i="11"/>
  <c r="E75" i="11"/>
  <c r="E28" i="11"/>
  <c r="E60" i="11"/>
  <c r="Q4" i="11"/>
  <c r="Q12" i="11"/>
  <c r="Q20" i="11"/>
  <c r="Q28" i="11"/>
  <c r="Q36" i="11"/>
  <c r="Q44" i="11"/>
  <c r="Q52" i="11"/>
  <c r="Q60" i="11"/>
  <c r="Q68" i="11"/>
  <c r="Q76" i="11"/>
  <c r="Q84" i="11"/>
  <c r="Q92" i="11"/>
  <c r="Q100" i="11"/>
  <c r="Q10" i="11"/>
  <c r="Q35" i="11"/>
  <c r="Q67" i="11"/>
  <c r="Q5" i="11"/>
  <c r="Q13" i="11"/>
  <c r="Q21" i="11"/>
  <c r="Q29" i="11"/>
  <c r="Q37" i="11"/>
  <c r="Q45" i="11"/>
  <c r="Q53" i="11"/>
  <c r="Q61" i="11"/>
  <c r="Q69" i="11"/>
  <c r="Q77" i="11"/>
  <c r="Q85" i="11"/>
  <c r="Q93" i="11"/>
  <c r="Q26" i="11"/>
  <c r="Q98" i="11"/>
  <c r="Q19" i="11"/>
  <c r="Q99" i="11"/>
  <c r="Q6" i="11"/>
  <c r="Q14" i="11"/>
  <c r="Q22" i="11"/>
  <c r="Q30" i="11"/>
  <c r="Q38" i="11"/>
  <c r="Q46" i="11"/>
  <c r="Q54" i="11"/>
  <c r="Q62" i="11"/>
  <c r="Q70" i="11"/>
  <c r="Q78" i="11"/>
  <c r="Q86" i="11"/>
  <c r="Q94" i="11"/>
  <c r="Q34" i="11"/>
  <c r="Q3" i="11"/>
  <c r="Q43" i="11"/>
  <c r="Q59" i="11"/>
  <c r="Q83" i="11"/>
  <c r="Q7" i="11"/>
  <c r="Q15" i="11"/>
  <c r="Q23" i="11"/>
  <c r="Q31" i="11"/>
  <c r="Q39" i="11"/>
  <c r="Q47" i="11"/>
  <c r="Q55" i="11"/>
  <c r="Q63" i="11"/>
  <c r="Q71" i="11"/>
  <c r="Q79" i="11"/>
  <c r="Q87" i="11"/>
  <c r="Q95" i="11"/>
  <c r="Q8" i="11"/>
  <c r="Q16" i="11"/>
  <c r="Q24" i="11"/>
  <c r="Q32" i="11"/>
  <c r="Q40" i="11"/>
  <c r="Q48" i="11"/>
  <c r="Q56" i="11"/>
  <c r="Q64" i="11"/>
  <c r="Q72" i="11"/>
  <c r="Q80" i="11"/>
  <c r="Q88" i="11"/>
  <c r="Q96" i="11"/>
  <c r="Q18" i="11"/>
  <c r="Q58" i="11"/>
  <c r="Q74" i="11"/>
  <c r="Q90" i="11"/>
  <c r="Q27" i="11"/>
  <c r="Q51" i="11"/>
  <c r="Q91" i="11"/>
  <c r="Q9" i="11"/>
  <c r="Q17" i="11"/>
  <c r="Q25" i="11"/>
  <c r="Q33" i="11"/>
  <c r="Q41" i="11"/>
  <c r="Q49" i="11"/>
  <c r="Q57" i="11"/>
  <c r="Q65" i="11"/>
  <c r="Q73" i="11"/>
  <c r="Q81" i="11"/>
  <c r="Q89" i="11"/>
  <c r="Q97" i="11"/>
  <c r="Q42" i="11"/>
  <c r="Q50" i="11"/>
  <c r="Q66" i="11"/>
  <c r="Q82" i="11"/>
  <c r="Q11" i="11"/>
  <c r="Q75" i="11"/>
  <c r="E45" i="10"/>
  <c r="K87" i="10"/>
  <c r="K23" i="10"/>
  <c r="Q62" i="10"/>
  <c r="AC104" i="10"/>
  <c r="E53" i="10"/>
  <c r="K31" i="10"/>
  <c r="Q70" i="10"/>
  <c r="AC48" i="10"/>
  <c r="E37" i="10"/>
  <c r="AC96" i="10"/>
  <c r="E93" i="10"/>
  <c r="E29" i="10"/>
  <c r="K71" i="10"/>
  <c r="K7" i="10"/>
  <c r="Q46" i="10"/>
  <c r="AC88" i="10"/>
  <c r="E101" i="10"/>
  <c r="K79" i="10"/>
  <c r="K15" i="10"/>
  <c r="Q54" i="10"/>
  <c r="E85" i="10"/>
  <c r="E21" i="10"/>
  <c r="K63" i="10"/>
  <c r="Q102" i="10"/>
  <c r="Q38" i="10"/>
  <c r="AC80" i="10"/>
  <c r="K95" i="10"/>
  <c r="Q6" i="10"/>
  <c r="E77" i="10"/>
  <c r="E13" i="10"/>
  <c r="K55" i="10"/>
  <c r="Q94" i="10"/>
  <c r="Q30" i="10"/>
  <c r="AC72" i="10"/>
  <c r="E69" i="10"/>
  <c r="E5" i="10"/>
  <c r="K47" i="10"/>
  <c r="Q86" i="10"/>
  <c r="Q22" i="10"/>
  <c r="AC64" i="10"/>
  <c r="E61" i="10"/>
  <c r="K103" i="10"/>
  <c r="K39" i="10"/>
  <c r="Q78" i="10"/>
  <c r="Q14" i="10"/>
  <c r="AC56" i="10"/>
  <c r="W63" i="10"/>
  <c r="W55" i="10"/>
  <c r="W47" i="10"/>
  <c r="W10" i="10"/>
  <c r="W18" i="10"/>
  <c r="W26" i="10"/>
  <c r="W34" i="10"/>
  <c r="W42" i="10"/>
  <c r="W50" i="10"/>
  <c r="W58" i="10"/>
  <c r="W66" i="10"/>
  <c r="W74" i="10"/>
  <c r="W82" i="10"/>
  <c r="W90" i="10"/>
  <c r="W98" i="10"/>
  <c r="W106" i="10"/>
  <c r="W11" i="10"/>
  <c r="W19" i="10"/>
  <c r="W27" i="10"/>
  <c r="W35" i="10"/>
  <c r="W43" i="10"/>
  <c r="W51" i="10"/>
  <c r="W59" i="10"/>
  <c r="W67" i="10"/>
  <c r="W75" i="10"/>
  <c r="W83" i="10"/>
  <c r="W91" i="10"/>
  <c r="W99" i="10"/>
  <c r="W107" i="10"/>
  <c r="W3" i="10"/>
  <c r="W4" i="10"/>
  <c r="W12" i="10"/>
  <c r="W20" i="10"/>
  <c r="W28" i="10"/>
  <c r="W36" i="10"/>
  <c r="W44" i="10"/>
  <c r="W52" i="10"/>
  <c r="W60" i="10"/>
  <c r="W68" i="10"/>
  <c r="W76" i="10"/>
  <c r="W84" i="10"/>
  <c r="W92" i="10"/>
  <c r="W100" i="10"/>
  <c r="W108" i="10"/>
  <c r="W5" i="10"/>
  <c r="W13" i="10"/>
  <c r="W21" i="10"/>
  <c r="W29" i="10"/>
  <c r="W37" i="10"/>
  <c r="W45" i="10"/>
  <c r="W53" i="10"/>
  <c r="W61" i="10"/>
  <c r="W69" i="10"/>
  <c r="W77" i="10"/>
  <c r="W85" i="10"/>
  <c r="W93" i="10"/>
  <c r="W101" i="10"/>
  <c r="W6" i="10"/>
  <c r="W14" i="10"/>
  <c r="W22" i="10"/>
  <c r="W30" i="10"/>
  <c r="W38" i="10"/>
  <c r="W46" i="10"/>
  <c r="W54" i="10"/>
  <c r="W62" i="10"/>
  <c r="W70" i="10"/>
  <c r="W78" i="10"/>
  <c r="W86" i="10"/>
  <c r="W94" i="10"/>
  <c r="W102" i="10"/>
  <c r="W8" i="10"/>
  <c r="W16" i="10"/>
  <c r="W24" i="10"/>
  <c r="W32" i="10"/>
  <c r="W40" i="10"/>
  <c r="W48" i="10"/>
  <c r="W56" i="10"/>
  <c r="W64" i="10"/>
  <c r="W72" i="10"/>
  <c r="W80" i="10"/>
  <c r="W88" i="10"/>
  <c r="W96" i="10"/>
  <c r="W104" i="10"/>
  <c r="W9" i="10"/>
  <c r="W17" i="10"/>
  <c r="W25" i="10"/>
  <c r="W33" i="10"/>
  <c r="W41" i="10"/>
  <c r="W49" i="10"/>
  <c r="W57" i="10"/>
  <c r="W65" i="10"/>
  <c r="W73" i="10"/>
  <c r="W81" i="10"/>
  <c r="W89" i="10"/>
  <c r="W97" i="10"/>
  <c r="W105" i="10"/>
  <c r="W87" i="10"/>
  <c r="W39" i="10"/>
  <c r="W95" i="10"/>
  <c r="W79" i="10"/>
  <c r="W15" i="10"/>
  <c r="W31" i="10"/>
  <c r="W23" i="10"/>
  <c r="W71" i="10"/>
  <c r="W7" i="10"/>
  <c r="K3" i="10"/>
  <c r="E95" i="10"/>
  <c r="E87" i="10"/>
  <c r="E79" i="10"/>
  <c r="E71" i="10"/>
  <c r="E63" i="10"/>
  <c r="E55" i="10"/>
  <c r="E47" i="10"/>
  <c r="E39" i="10"/>
  <c r="E31" i="10"/>
  <c r="E23" i="10"/>
  <c r="E15" i="10"/>
  <c r="E7" i="10"/>
  <c r="K105" i="10"/>
  <c r="K97" i="10"/>
  <c r="K89" i="10"/>
  <c r="K81" i="10"/>
  <c r="K73" i="10"/>
  <c r="K65" i="10"/>
  <c r="K57" i="10"/>
  <c r="K49" i="10"/>
  <c r="K41" i="10"/>
  <c r="K33" i="10"/>
  <c r="K25" i="10"/>
  <c r="K17" i="10"/>
  <c r="K9" i="10"/>
  <c r="Q104" i="10"/>
  <c r="Q96" i="10"/>
  <c r="Q88" i="10"/>
  <c r="Q80" i="10"/>
  <c r="Q72" i="10"/>
  <c r="Q64" i="10"/>
  <c r="Q56" i="10"/>
  <c r="Q48" i="10"/>
  <c r="Q40" i="10"/>
  <c r="Q32" i="10"/>
  <c r="Q24" i="10"/>
  <c r="Q16" i="10"/>
  <c r="Q8" i="10"/>
  <c r="AC106" i="10"/>
  <c r="AC98" i="10"/>
  <c r="AC90" i="10"/>
  <c r="AC82" i="10"/>
  <c r="AC74" i="10"/>
  <c r="AC66" i="10"/>
  <c r="AC58" i="10"/>
  <c r="AC50" i="10"/>
  <c r="AC42" i="10"/>
  <c r="AC34" i="10"/>
  <c r="AC26" i="10"/>
  <c r="AC18" i="10"/>
  <c r="AC10" i="10"/>
  <c r="AI91" i="10"/>
  <c r="AI83" i="10"/>
  <c r="AI75" i="10"/>
  <c r="AI67" i="10"/>
  <c r="AI59" i="10"/>
  <c r="AI51" i="10"/>
  <c r="AI43" i="10"/>
  <c r="AI35" i="10"/>
  <c r="AI27" i="10"/>
  <c r="AI19" i="10"/>
  <c r="AI11" i="10"/>
  <c r="E3" i="10"/>
  <c r="E94" i="10"/>
  <c r="E86" i="10"/>
  <c r="E78" i="10"/>
  <c r="E70" i="10"/>
  <c r="E62" i="10"/>
  <c r="E54" i="10"/>
  <c r="E46" i="10"/>
  <c r="E38" i="10"/>
  <c r="E30" i="10"/>
  <c r="E22" i="10"/>
  <c r="E14" i="10"/>
  <c r="E6" i="10"/>
  <c r="K104" i="10"/>
  <c r="K96" i="10"/>
  <c r="K88" i="10"/>
  <c r="K80" i="10"/>
  <c r="K72" i="10"/>
  <c r="K64" i="10"/>
  <c r="K56" i="10"/>
  <c r="K48" i="10"/>
  <c r="K40" i="10"/>
  <c r="K32" i="10"/>
  <c r="K24" i="10"/>
  <c r="K16" i="10"/>
  <c r="K8" i="10"/>
  <c r="Q103" i="10"/>
  <c r="Q95" i="10"/>
  <c r="Q87" i="10"/>
  <c r="Q79" i="10"/>
  <c r="Q71" i="10"/>
  <c r="Q63" i="10"/>
  <c r="Q55" i="10"/>
  <c r="Q47" i="10"/>
  <c r="Q39" i="10"/>
  <c r="Q31" i="10"/>
  <c r="Q23" i="10"/>
  <c r="Q15" i="10"/>
  <c r="Q7" i="10"/>
  <c r="AC105" i="10"/>
  <c r="AC97" i="10"/>
  <c r="AC89" i="10"/>
  <c r="AC81" i="10"/>
  <c r="AC73" i="10"/>
  <c r="AC65" i="10"/>
  <c r="AC57" i="10"/>
  <c r="AC49" i="10"/>
  <c r="AC41" i="10"/>
  <c r="AC33" i="10"/>
  <c r="AC25" i="10"/>
  <c r="AC17" i="10"/>
  <c r="AC9" i="10"/>
  <c r="AI90" i="10"/>
  <c r="AI82" i="10"/>
  <c r="AI74" i="10"/>
  <c r="AI66" i="10"/>
  <c r="AI58" i="10"/>
  <c r="AI50" i="10"/>
  <c r="AI42" i="10"/>
  <c r="AI34" i="10"/>
  <c r="AI26" i="10"/>
  <c r="AI18" i="10"/>
  <c r="AI10" i="10"/>
  <c r="E100" i="10"/>
  <c r="E92" i="10"/>
  <c r="E84" i="10"/>
  <c r="E76" i="10"/>
  <c r="E68" i="10"/>
  <c r="E60" i="10"/>
  <c r="E52" i="10"/>
  <c r="E44" i="10"/>
  <c r="E36" i="10"/>
  <c r="E28" i="10"/>
  <c r="E20" i="10"/>
  <c r="E12" i="10"/>
  <c r="E4" i="10"/>
  <c r="K102" i="10"/>
  <c r="K94" i="10"/>
  <c r="K86" i="10"/>
  <c r="K78" i="10"/>
  <c r="K70" i="10"/>
  <c r="K62" i="10"/>
  <c r="K54" i="10"/>
  <c r="K46" i="10"/>
  <c r="K38" i="10"/>
  <c r="K30" i="10"/>
  <c r="K22" i="10"/>
  <c r="K14" i="10"/>
  <c r="K6" i="10"/>
  <c r="Q101" i="10"/>
  <c r="Q93" i="10"/>
  <c r="Q85" i="10"/>
  <c r="Q77" i="10"/>
  <c r="Q69" i="10"/>
  <c r="Q61" i="10"/>
  <c r="Q53" i="10"/>
  <c r="Q45" i="10"/>
  <c r="Q37" i="10"/>
  <c r="Q29" i="10"/>
  <c r="Q21" i="10"/>
  <c r="Q13" i="10"/>
  <c r="Q5" i="10"/>
  <c r="AC103" i="10"/>
  <c r="AC95" i="10"/>
  <c r="AC87" i="10"/>
  <c r="AC79" i="10"/>
  <c r="AC71" i="10"/>
  <c r="AC63" i="10"/>
  <c r="AC55" i="10"/>
  <c r="AC47" i="10"/>
  <c r="AC39" i="10"/>
  <c r="AC31" i="10"/>
  <c r="AC23" i="10"/>
  <c r="AC15" i="10"/>
  <c r="AC7" i="10"/>
  <c r="AI88" i="10"/>
  <c r="AI80" i="10"/>
  <c r="AI72" i="10"/>
  <c r="AI64" i="10"/>
  <c r="AI56" i="10"/>
  <c r="AI48" i="10"/>
  <c r="AI40" i="10"/>
  <c r="AI32" i="10"/>
  <c r="AI24" i="10"/>
  <c r="AI16" i="10"/>
  <c r="AI8" i="10"/>
  <c r="AI3" i="10"/>
  <c r="E99" i="10"/>
  <c r="E91" i="10"/>
  <c r="E83" i="10"/>
  <c r="E75" i="10"/>
  <c r="E67" i="10"/>
  <c r="E59" i="10"/>
  <c r="E51" i="10"/>
  <c r="E43" i="10"/>
  <c r="E35" i="10"/>
  <c r="E27" i="10"/>
  <c r="E19" i="10"/>
  <c r="E11" i="10"/>
  <c r="K109" i="10"/>
  <c r="K101" i="10"/>
  <c r="K93" i="10"/>
  <c r="K85" i="10"/>
  <c r="K77" i="10"/>
  <c r="K69" i="10"/>
  <c r="K61" i="10"/>
  <c r="K53" i="10"/>
  <c r="K45" i="10"/>
  <c r="K37" i="10"/>
  <c r="K29" i="10"/>
  <c r="K21" i="10"/>
  <c r="K13" i="10"/>
  <c r="K5" i="10"/>
  <c r="Q100" i="10"/>
  <c r="Q92" i="10"/>
  <c r="Q84" i="10"/>
  <c r="Q76" i="10"/>
  <c r="Q68" i="10"/>
  <c r="Q60" i="10"/>
  <c r="Q52" i="10"/>
  <c r="Q44" i="10"/>
  <c r="Q36" i="10"/>
  <c r="Q28" i="10"/>
  <c r="Q20" i="10"/>
  <c r="Q12" i="10"/>
  <c r="Q4" i="10"/>
  <c r="AC102" i="10"/>
  <c r="AC94" i="10"/>
  <c r="AC86" i="10"/>
  <c r="AC78" i="10"/>
  <c r="AC70" i="10"/>
  <c r="AC62" i="10"/>
  <c r="AC54" i="10"/>
  <c r="AC46" i="10"/>
  <c r="AC38" i="10"/>
  <c r="AC30" i="10"/>
  <c r="AC22" i="10"/>
  <c r="AC14" i="10"/>
  <c r="AC6" i="10"/>
  <c r="AI87" i="10"/>
  <c r="AI79" i="10"/>
  <c r="AI71" i="10"/>
  <c r="AI63" i="10"/>
  <c r="AI55" i="10"/>
  <c r="AI47" i="10"/>
  <c r="AI39" i="10"/>
  <c r="AI31" i="10"/>
  <c r="AI23" i="10"/>
  <c r="AI15" i="10"/>
  <c r="AI7" i="10"/>
  <c r="AC3" i="10"/>
  <c r="E98" i="10"/>
  <c r="E90" i="10"/>
  <c r="E82" i="10"/>
  <c r="E74" i="10"/>
  <c r="E66" i="10"/>
  <c r="E58" i="10"/>
  <c r="E50" i="10"/>
  <c r="E42" i="10"/>
  <c r="E34" i="10"/>
  <c r="E26" i="10"/>
  <c r="E18" i="10"/>
  <c r="E10" i="10"/>
  <c r="K108" i="10"/>
  <c r="K100" i="10"/>
  <c r="K92" i="10"/>
  <c r="K84" i="10"/>
  <c r="K76" i="10"/>
  <c r="K68" i="10"/>
  <c r="K60" i="10"/>
  <c r="K52" i="10"/>
  <c r="K44" i="10"/>
  <c r="K36" i="10"/>
  <c r="K28" i="10"/>
  <c r="K20" i="10"/>
  <c r="K12" i="10"/>
  <c r="K4" i="10"/>
  <c r="Q99" i="10"/>
  <c r="Q91" i="10"/>
  <c r="Q83" i="10"/>
  <c r="Q75" i="10"/>
  <c r="Q67" i="10"/>
  <c r="Q59" i="10"/>
  <c r="Q51" i="10"/>
  <c r="Q43" i="10"/>
  <c r="Q35" i="10"/>
  <c r="Q27" i="10"/>
  <c r="Q19" i="10"/>
  <c r="Q11" i="10"/>
  <c r="AC101" i="10"/>
  <c r="AC93" i="10"/>
  <c r="AC85" i="10"/>
  <c r="AC77" i="10"/>
  <c r="AC69" i="10"/>
  <c r="AC61" i="10"/>
  <c r="AC53" i="10"/>
  <c r="AC45" i="10"/>
  <c r="AC37" i="10"/>
  <c r="AC29" i="10"/>
  <c r="AC21" i="10"/>
  <c r="AC13" i="10"/>
  <c r="AC5" i="10"/>
  <c r="AI86" i="10"/>
  <c r="AI78" i="10"/>
  <c r="AI70" i="10"/>
  <c r="AI62" i="10"/>
  <c r="AI54" i="10"/>
  <c r="AI46" i="10"/>
  <c r="AI38" i="10"/>
  <c r="AI30" i="10"/>
  <c r="AI22" i="10"/>
  <c r="AI14" i="10"/>
  <c r="AI6" i="10"/>
  <c r="AC32" i="10"/>
  <c r="AC16" i="10"/>
  <c r="AI89" i="10"/>
  <c r="AI73" i="10"/>
  <c r="AI57" i="10"/>
  <c r="AI41" i="10"/>
  <c r="AI25" i="10"/>
  <c r="AI17" i="10"/>
  <c r="E97" i="10"/>
  <c r="E89" i="10"/>
  <c r="E81" i="10"/>
  <c r="E73" i="10"/>
  <c r="E65" i="10"/>
  <c r="E57" i="10"/>
  <c r="E49" i="10"/>
  <c r="E41" i="10"/>
  <c r="E33" i="10"/>
  <c r="E25" i="10"/>
  <c r="E17" i="10"/>
  <c r="E9" i="10"/>
  <c r="K107" i="10"/>
  <c r="K99" i="10"/>
  <c r="K91" i="10"/>
  <c r="K83" i="10"/>
  <c r="K75" i="10"/>
  <c r="K67" i="10"/>
  <c r="K59" i="10"/>
  <c r="K51" i="10"/>
  <c r="K43" i="10"/>
  <c r="K35" i="10"/>
  <c r="K27" i="10"/>
  <c r="K19" i="10"/>
  <c r="K11" i="10"/>
  <c r="Q106" i="10"/>
  <c r="Q98" i="10"/>
  <c r="Q90" i="10"/>
  <c r="Q82" i="10"/>
  <c r="Q74" i="10"/>
  <c r="Q66" i="10"/>
  <c r="Q58" i="10"/>
  <c r="Q50" i="10"/>
  <c r="Q42" i="10"/>
  <c r="Q34" i="10"/>
  <c r="Q26" i="10"/>
  <c r="Q18" i="10"/>
  <c r="Q10" i="10"/>
  <c r="AC108" i="10"/>
  <c r="AC100" i="10"/>
  <c r="AC92" i="10"/>
  <c r="AC84" i="10"/>
  <c r="AC76" i="10"/>
  <c r="AC68" i="10"/>
  <c r="AC60" i="10"/>
  <c r="AC52" i="10"/>
  <c r="AC44" i="10"/>
  <c r="AC36" i="10"/>
  <c r="AC28" i="10"/>
  <c r="AC20" i="10"/>
  <c r="AC12" i="10"/>
  <c r="AC4" i="10"/>
  <c r="AI85" i="10"/>
  <c r="AI77" i="10"/>
  <c r="AI69" i="10"/>
  <c r="AI61" i="10"/>
  <c r="AI53" i="10"/>
  <c r="AI45" i="10"/>
  <c r="AI37" i="10"/>
  <c r="AI29" i="10"/>
  <c r="AI21" i="10"/>
  <c r="AI13" i="10"/>
  <c r="AI5" i="10"/>
  <c r="AC40" i="10"/>
  <c r="AC24" i="10"/>
  <c r="AC8" i="10"/>
  <c r="AI81" i="10"/>
  <c r="AI65" i="10"/>
  <c r="AI49" i="10"/>
  <c r="AI33" i="10"/>
  <c r="AI9" i="10"/>
  <c r="Q3" i="10"/>
  <c r="E96" i="10"/>
  <c r="E88" i="10"/>
  <c r="E80" i="10"/>
  <c r="E72" i="10"/>
  <c r="E64" i="10"/>
  <c r="E56" i="10"/>
  <c r="E48" i="10"/>
  <c r="E40" i="10"/>
  <c r="E32" i="10"/>
  <c r="E24" i="10"/>
  <c r="E16" i="10"/>
  <c r="K106" i="10"/>
  <c r="K98" i="10"/>
  <c r="K90" i="10"/>
  <c r="K82" i="10"/>
  <c r="K74" i="10"/>
  <c r="K66" i="10"/>
  <c r="K58" i="10"/>
  <c r="K50" i="10"/>
  <c r="K42" i="10"/>
  <c r="K34" i="10"/>
  <c r="K26" i="10"/>
  <c r="K18" i="10"/>
  <c r="Q105" i="10"/>
  <c r="Q97" i="10"/>
  <c r="Q89" i="10"/>
  <c r="Q81" i="10"/>
  <c r="Q73" i="10"/>
  <c r="Q65" i="10"/>
  <c r="Q57" i="10"/>
  <c r="Q49" i="10"/>
  <c r="Q41" i="10"/>
  <c r="Q33" i="10"/>
  <c r="Q25" i="10"/>
  <c r="Q17" i="10"/>
  <c r="AC107" i="10"/>
  <c r="AC99" i="10"/>
  <c r="AC91" i="10"/>
  <c r="AC83" i="10"/>
  <c r="AC75" i="10"/>
  <c r="AC67" i="10"/>
  <c r="AC59" i="10"/>
  <c r="AC51" i="10"/>
  <c r="AC43" i="10"/>
  <c r="AC35" i="10"/>
  <c r="AC27" i="10"/>
  <c r="AC19" i="10"/>
  <c r="AI92" i="10"/>
  <c r="AI84" i="10"/>
  <c r="AI76" i="10"/>
  <c r="AI68" i="10"/>
  <c r="AI60" i="10"/>
  <c r="AI52" i="10"/>
  <c r="AI44" i="10"/>
  <c r="AI36" i="10"/>
  <c r="AI28" i="10"/>
  <c r="AI20" i="10"/>
  <c r="AI12" i="10"/>
  <c r="Q69" i="9"/>
  <c r="Q13" i="9"/>
  <c r="Q99" i="9"/>
  <c r="Q91" i="9"/>
  <c r="Q83" i="9"/>
  <c r="Q75" i="9"/>
  <c r="Q67" i="9"/>
  <c r="Q59" i="9"/>
  <c r="Q51" i="9"/>
  <c r="Q43" i="9"/>
  <c r="Q35" i="9"/>
  <c r="Q27" i="9"/>
  <c r="Q19" i="9"/>
  <c r="Q11" i="9"/>
  <c r="Q85" i="9"/>
  <c r="Q37" i="9"/>
  <c r="Q3" i="9"/>
  <c r="Q98" i="9"/>
  <c r="Q90" i="9"/>
  <c r="Q82" i="9"/>
  <c r="Q74" i="9"/>
  <c r="Q66" i="9"/>
  <c r="Q58" i="9"/>
  <c r="Q50" i="9"/>
  <c r="Q42" i="9"/>
  <c r="Q34" i="9"/>
  <c r="Q26" i="9"/>
  <c r="Q18" i="9"/>
  <c r="Q10" i="9"/>
  <c r="Q77" i="9"/>
  <c r="Q45" i="9"/>
  <c r="Q105" i="9"/>
  <c r="Q97" i="9"/>
  <c r="Q89" i="9"/>
  <c r="Q81" i="9"/>
  <c r="Q73" i="9"/>
  <c r="Q65" i="9"/>
  <c r="Q57" i="9"/>
  <c r="Q49" i="9"/>
  <c r="Q41" i="9"/>
  <c r="Q33" i="9"/>
  <c r="Q25" i="9"/>
  <c r="Q17" i="9"/>
  <c r="Q9" i="9"/>
  <c r="Q93" i="9"/>
  <c r="Q53" i="9"/>
  <c r="Q21" i="9"/>
  <c r="Q104" i="9"/>
  <c r="Q96" i="9"/>
  <c r="Q88" i="9"/>
  <c r="Q80" i="9"/>
  <c r="Q72" i="9"/>
  <c r="Q64" i="9"/>
  <c r="Q56" i="9"/>
  <c r="Q48" i="9"/>
  <c r="Q40" i="9"/>
  <c r="Q32" i="9"/>
  <c r="Q24" i="9"/>
  <c r="Q16" i="9"/>
  <c r="Q8" i="9"/>
  <c r="Q29" i="9"/>
  <c r="Q103" i="9"/>
  <c r="Q95" i="9"/>
  <c r="Q87" i="9"/>
  <c r="Q79" i="9"/>
  <c r="Q71" i="9"/>
  <c r="Q63" i="9"/>
  <c r="Q55" i="9"/>
  <c r="Q47" i="9"/>
  <c r="Q39" i="9"/>
  <c r="Q31" i="9"/>
  <c r="Q23" i="9"/>
  <c r="Q15" i="9"/>
  <c r="Q7" i="9"/>
  <c r="Q102" i="9"/>
  <c r="Q94" i="9"/>
  <c r="Q86" i="9"/>
  <c r="Q78" i="9"/>
  <c r="Q70" i="9"/>
  <c r="Q62" i="9"/>
  <c r="Q54" i="9"/>
  <c r="Q46" i="9"/>
  <c r="Q38" i="9"/>
  <c r="Q30" i="9"/>
  <c r="Q22" i="9"/>
  <c r="Q14" i="9"/>
  <c r="Q6" i="9"/>
  <c r="Q101" i="9"/>
  <c r="Q61" i="9"/>
  <c r="Q5" i="9"/>
  <c r="Q100" i="9"/>
  <c r="Q92" i="9"/>
  <c r="Q84" i="9"/>
  <c r="Q76" i="9"/>
  <c r="Q68" i="9"/>
  <c r="Q60" i="9"/>
  <c r="Q52" i="9"/>
  <c r="Q44" i="9"/>
  <c r="Q36" i="9"/>
  <c r="Q28" i="9"/>
  <c r="Q20" i="9"/>
  <c r="Q12" i="9"/>
  <c r="K124" i="9"/>
  <c r="K116" i="9"/>
  <c r="K108" i="9"/>
  <c r="K100" i="9"/>
  <c r="K92" i="9"/>
  <c r="K84" i="9"/>
  <c r="K76" i="9"/>
  <c r="K68" i="9"/>
  <c r="K60" i="9"/>
  <c r="K52" i="9"/>
  <c r="K44" i="9"/>
  <c r="K36" i="9"/>
  <c r="K28" i="9"/>
  <c r="K20" i="9"/>
  <c r="K12" i="9"/>
  <c r="K4" i="9"/>
  <c r="K123" i="9"/>
  <c r="K115" i="9"/>
  <c r="K107" i="9"/>
  <c r="K99" i="9"/>
  <c r="K91" i="9"/>
  <c r="K83" i="9"/>
  <c r="K75" i="9"/>
  <c r="K67" i="9"/>
  <c r="K59" i="9"/>
  <c r="K51" i="9"/>
  <c r="K43" i="9"/>
  <c r="K35" i="9"/>
  <c r="K27" i="9"/>
  <c r="K19" i="9"/>
  <c r="K11" i="9"/>
  <c r="K101" i="9"/>
  <c r="K21" i="9"/>
  <c r="K122" i="9"/>
  <c r="K114" i="9"/>
  <c r="K106" i="9"/>
  <c r="K98" i="9"/>
  <c r="K90" i="9"/>
  <c r="K82" i="9"/>
  <c r="K74" i="9"/>
  <c r="K66" i="9"/>
  <c r="K58" i="9"/>
  <c r="K50" i="9"/>
  <c r="K42" i="9"/>
  <c r="K34" i="9"/>
  <c r="K26" i="9"/>
  <c r="K18" i="9"/>
  <c r="K10" i="9"/>
  <c r="K3" i="9"/>
  <c r="K85" i="9"/>
  <c r="K29" i="9"/>
  <c r="K121" i="9"/>
  <c r="K113" i="9"/>
  <c r="K105" i="9"/>
  <c r="K97" i="9"/>
  <c r="K89" i="9"/>
  <c r="K81" i="9"/>
  <c r="K73" i="9"/>
  <c r="K65" i="9"/>
  <c r="K57" i="9"/>
  <c r="K49" i="9"/>
  <c r="K41" i="9"/>
  <c r="K33" i="9"/>
  <c r="K25" i="9"/>
  <c r="K17" i="9"/>
  <c r="K9" i="9"/>
  <c r="K117" i="9"/>
  <c r="K77" i="9"/>
  <c r="K37" i="9"/>
  <c r="K120" i="9"/>
  <c r="K112" i="9"/>
  <c r="K104" i="9"/>
  <c r="K96" i="9"/>
  <c r="K88" i="9"/>
  <c r="K80" i="9"/>
  <c r="K72" i="9"/>
  <c r="K64" i="9"/>
  <c r="K56" i="9"/>
  <c r="K48" i="9"/>
  <c r="K40" i="9"/>
  <c r="K32" i="9"/>
  <c r="K24" i="9"/>
  <c r="K16" i="9"/>
  <c r="K8" i="9"/>
  <c r="K93" i="9"/>
  <c r="K61" i="9"/>
  <c r="K45" i="9"/>
  <c r="K5" i="9"/>
  <c r="K119" i="9"/>
  <c r="K111" i="9"/>
  <c r="K103" i="9"/>
  <c r="K95" i="9"/>
  <c r="K87" i="9"/>
  <c r="K79" i="9"/>
  <c r="K71" i="9"/>
  <c r="K63" i="9"/>
  <c r="K55" i="9"/>
  <c r="K47" i="9"/>
  <c r="K39" i="9"/>
  <c r="K31" i="9"/>
  <c r="K23" i="9"/>
  <c r="K15" i="9"/>
  <c r="K7" i="9"/>
  <c r="K109" i="9"/>
  <c r="K69" i="9"/>
  <c r="K53" i="9"/>
  <c r="K13" i="9"/>
  <c r="K118" i="9"/>
  <c r="K110" i="9"/>
  <c r="K102" i="9"/>
  <c r="K94" i="9"/>
  <c r="K86" i="9"/>
  <c r="K78" i="9"/>
  <c r="K70" i="9"/>
  <c r="K62" i="9"/>
  <c r="K54" i="9"/>
  <c r="K46" i="9"/>
  <c r="K38" i="9"/>
  <c r="K30" i="9"/>
  <c r="K22" i="9"/>
  <c r="K14" i="9"/>
  <c r="E140" i="9"/>
  <c r="E132" i="9"/>
  <c r="E124" i="9"/>
  <c r="E116" i="9"/>
  <c r="E108" i="9"/>
  <c r="E100" i="9"/>
  <c r="E92" i="9"/>
  <c r="E84" i="9"/>
  <c r="E76" i="9"/>
  <c r="E68" i="9"/>
  <c r="E60" i="9"/>
  <c r="E52" i="9"/>
  <c r="E44" i="9"/>
  <c r="E36" i="9"/>
  <c r="E28" i="9"/>
  <c r="E20" i="9"/>
  <c r="E12" i="9"/>
  <c r="E4" i="9"/>
  <c r="E134" i="9"/>
  <c r="E86" i="9"/>
  <c r="E30" i="9"/>
  <c r="E139" i="9"/>
  <c r="E131" i="9"/>
  <c r="E123" i="9"/>
  <c r="E115" i="9"/>
  <c r="E107" i="9"/>
  <c r="E99" i="9"/>
  <c r="E91" i="9"/>
  <c r="E83" i="9"/>
  <c r="E75" i="9"/>
  <c r="E67" i="9"/>
  <c r="E59" i="9"/>
  <c r="E51" i="9"/>
  <c r="E43" i="9"/>
  <c r="E35" i="9"/>
  <c r="E27" i="9"/>
  <c r="E19" i="9"/>
  <c r="E11" i="9"/>
  <c r="E94" i="9"/>
  <c r="E22" i="9"/>
  <c r="E138" i="9"/>
  <c r="E130" i="9"/>
  <c r="E122" i="9"/>
  <c r="E114" i="9"/>
  <c r="E106" i="9"/>
  <c r="E98" i="9"/>
  <c r="E90" i="9"/>
  <c r="E82" i="9"/>
  <c r="E74" i="9"/>
  <c r="E66" i="9"/>
  <c r="E58" i="9"/>
  <c r="E50" i="9"/>
  <c r="E42" i="9"/>
  <c r="E34" i="9"/>
  <c r="E26" i="9"/>
  <c r="E18" i="9"/>
  <c r="E10" i="9"/>
  <c r="E110" i="9"/>
  <c r="E78" i="9"/>
  <c r="E54" i="9"/>
  <c r="E6" i="9"/>
  <c r="E137" i="9"/>
  <c r="E129" i="9"/>
  <c r="E121" i="9"/>
  <c r="E113" i="9"/>
  <c r="E105" i="9"/>
  <c r="E97" i="9"/>
  <c r="E89" i="9"/>
  <c r="E81" i="9"/>
  <c r="E73" i="9"/>
  <c r="E65" i="9"/>
  <c r="E57" i="9"/>
  <c r="E49" i="9"/>
  <c r="E41" i="9"/>
  <c r="E33" i="9"/>
  <c r="E25" i="9"/>
  <c r="E17" i="9"/>
  <c r="E9" i="9"/>
  <c r="E102" i="9"/>
  <c r="E38" i="9"/>
  <c r="E136" i="9"/>
  <c r="E128" i="9"/>
  <c r="E120" i="9"/>
  <c r="E112" i="9"/>
  <c r="E104" i="9"/>
  <c r="E96" i="9"/>
  <c r="E88" i="9"/>
  <c r="E80" i="9"/>
  <c r="E72" i="9"/>
  <c r="E64" i="9"/>
  <c r="E56" i="9"/>
  <c r="E48" i="9"/>
  <c r="E40" i="9"/>
  <c r="E32" i="9"/>
  <c r="E24" i="9"/>
  <c r="E16" i="9"/>
  <c r="E8" i="9"/>
  <c r="E126" i="9"/>
  <c r="E46" i="9"/>
  <c r="E135" i="9"/>
  <c r="E127" i="9"/>
  <c r="E119" i="9"/>
  <c r="E111" i="9"/>
  <c r="E103" i="9"/>
  <c r="E95" i="9"/>
  <c r="E87" i="9"/>
  <c r="E79" i="9"/>
  <c r="E71" i="9"/>
  <c r="E63" i="9"/>
  <c r="E55" i="9"/>
  <c r="E47" i="9"/>
  <c r="E39" i="9"/>
  <c r="E31" i="9"/>
  <c r="E23" i="9"/>
  <c r="E15" i="9"/>
  <c r="E7" i="9"/>
  <c r="E118" i="9"/>
  <c r="E70" i="9"/>
  <c r="E62" i="9"/>
  <c r="E14" i="9"/>
  <c r="E3" i="9"/>
  <c r="E133" i="9"/>
  <c r="E125" i="9"/>
  <c r="E117" i="9"/>
  <c r="E109" i="9"/>
  <c r="E101" i="9"/>
  <c r="E93" i="9"/>
  <c r="E85" i="9"/>
  <c r="E77" i="9"/>
  <c r="E69" i="9"/>
  <c r="E61" i="9"/>
  <c r="E53" i="9"/>
  <c r="E45" i="9"/>
  <c r="E37" i="9"/>
  <c r="E29" i="9"/>
  <c r="E21" i="9"/>
  <c r="E13" i="9"/>
  <c r="Q83" i="8"/>
  <c r="Q75" i="8"/>
  <c r="Q67" i="8"/>
  <c r="Q51" i="8"/>
  <c r="Q43" i="8"/>
  <c r="Q35" i="8"/>
  <c r="Q27" i="8"/>
  <c r="Q19" i="8"/>
  <c r="Q11" i="8"/>
  <c r="Q59" i="8"/>
  <c r="Q82" i="8"/>
  <c r="Q74" i="8"/>
  <c r="Q66" i="8"/>
  <c r="Q58" i="8"/>
  <c r="Q50" i="8"/>
  <c r="Q42" i="8"/>
  <c r="Q34" i="8"/>
  <c r="Q26" i="8"/>
  <c r="Q18" i="8"/>
  <c r="Q10" i="8"/>
  <c r="Q3" i="8"/>
  <c r="Q81" i="8"/>
  <c r="Q73" i="8"/>
  <c r="Q65" i="8"/>
  <c r="Q57" i="8"/>
  <c r="Q49" i="8"/>
  <c r="Q41" i="8"/>
  <c r="Q33" i="8"/>
  <c r="Q25" i="8"/>
  <c r="Q17" i="8"/>
  <c r="Q9" i="8"/>
  <c r="Q88" i="8"/>
  <c r="Q32" i="8"/>
  <c r="Q87" i="8"/>
  <c r="Q79" i="8"/>
  <c r="Q71" i="8"/>
  <c r="Q63" i="8"/>
  <c r="Q55" i="8"/>
  <c r="Q47" i="8"/>
  <c r="Q39" i="8"/>
  <c r="Q31" i="8"/>
  <c r="Q23" i="8"/>
  <c r="Q15" i="8"/>
  <c r="Q7" i="8"/>
  <c r="Q72" i="8"/>
  <c r="Q56" i="8"/>
  <c r="Q16" i="8"/>
  <c r="Q86" i="8"/>
  <c r="Q78" i="8"/>
  <c r="Q70" i="8"/>
  <c r="Q62" i="8"/>
  <c r="Q54" i="8"/>
  <c r="Q46" i="8"/>
  <c r="Q38" i="8"/>
  <c r="Q30" i="8"/>
  <c r="Q22" i="8"/>
  <c r="Q14" i="8"/>
  <c r="Q6" i="8"/>
  <c r="Q80" i="8"/>
  <c r="Q48" i="8"/>
  <c r="Q24" i="8"/>
  <c r="Q85" i="8"/>
  <c r="Q77" i="8"/>
  <c r="Q69" i="8"/>
  <c r="Q61" i="8"/>
  <c r="Q53" i="8"/>
  <c r="Q45" i="8"/>
  <c r="Q37" i="8"/>
  <c r="Q29" i="8"/>
  <c r="Q21" i="8"/>
  <c r="Q13" i="8"/>
  <c r="Q5" i="8"/>
  <c r="Q64" i="8"/>
  <c r="Q40" i="8"/>
  <c r="Q8" i="8"/>
  <c r="Q84" i="8"/>
  <c r="Q76" i="8"/>
  <c r="Q68" i="8"/>
  <c r="Q60" i="8"/>
  <c r="Q52" i="8"/>
  <c r="Q44" i="8"/>
  <c r="Q36" i="8"/>
  <c r="Q28" i="8"/>
  <c r="Q20" i="8"/>
  <c r="Q12" i="8"/>
  <c r="K88" i="8"/>
  <c r="K64" i="8"/>
  <c r="K56" i="8"/>
  <c r="K8" i="8"/>
  <c r="K102" i="8"/>
  <c r="K94" i="8"/>
  <c r="K86" i="8"/>
  <c r="K78" i="8"/>
  <c r="K70" i="8"/>
  <c r="K62" i="8"/>
  <c r="K54" i="8"/>
  <c r="K46" i="8"/>
  <c r="K38" i="8"/>
  <c r="K30" i="8"/>
  <c r="K22" i="8"/>
  <c r="K14" i="8"/>
  <c r="K6" i="8"/>
  <c r="K101" i="8"/>
  <c r="K93" i="8"/>
  <c r="K85" i="8"/>
  <c r="K77" i="8"/>
  <c r="K69" i="8"/>
  <c r="K61" i="8"/>
  <c r="K53" i="8"/>
  <c r="K45" i="8"/>
  <c r="K37" i="8"/>
  <c r="K29" i="8"/>
  <c r="K21" i="8"/>
  <c r="K13" i="8"/>
  <c r="K5" i="8"/>
  <c r="K80" i="8"/>
  <c r="K40" i="8"/>
  <c r="K100" i="8"/>
  <c r="K92" i="8"/>
  <c r="K84" i="8"/>
  <c r="K76" i="8"/>
  <c r="K68" i="8"/>
  <c r="K60" i="8"/>
  <c r="K52" i="8"/>
  <c r="K44" i="8"/>
  <c r="K36" i="8"/>
  <c r="K28" i="8"/>
  <c r="K20" i="8"/>
  <c r="K12" i="8"/>
  <c r="K4" i="8"/>
  <c r="K72" i="8"/>
  <c r="K48" i="8"/>
  <c r="K16" i="8"/>
  <c r="K3" i="8"/>
  <c r="K99" i="8"/>
  <c r="K91" i="8"/>
  <c r="K83" i="8"/>
  <c r="K75" i="8"/>
  <c r="K67" i="8"/>
  <c r="K59" i="8"/>
  <c r="K51" i="8"/>
  <c r="K43" i="8"/>
  <c r="K35" i="8"/>
  <c r="K27" i="8"/>
  <c r="K19" i="8"/>
  <c r="K11" i="8"/>
  <c r="K106" i="8"/>
  <c r="K98" i="8"/>
  <c r="K90" i="8"/>
  <c r="K82" i="8"/>
  <c r="K74" i="8"/>
  <c r="K66" i="8"/>
  <c r="K58" i="8"/>
  <c r="K50" i="8"/>
  <c r="K42" i="8"/>
  <c r="K34" i="8"/>
  <c r="K26" i="8"/>
  <c r="K18" i="8"/>
  <c r="K10" i="8"/>
  <c r="K96" i="8"/>
  <c r="K32" i="8"/>
  <c r="K105" i="8"/>
  <c r="K97" i="8"/>
  <c r="K89" i="8"/>
  <c r="K81" i="8"/>
  <c r="K73" i="8"/>
  <c r="K65" i="8"/>
  <c r="K57" i="8"/>
  <c r="K49" i="8"/>
  <c r="K41" i="8"/>
  <c r="K33" i="8"/>
  <c r="K25" i="8"/>
  <c r="K17" i="8"/>
  <c r="K9" i="8"/>
  <c r="K104" i="8"/>
  <c r="K24" i="8"/>
  <c r="K103" i="8"/>
  <c r="K95" i="8"/>
  <c r="K87" i="8"/>
  <c r="K79" i="8"/>
  <c r="K71" i="8"/>
  <c r="K63" i="8"/>
  <c r="K55" i="8"/>
  <c r="K47" i="8"/>
  <c r="K39" i="8"/>
  <c r="K31" i="8"/>
  <c r="K23" i="8"/>
  <c r="K15" i="8"/>
  <c r="E87" i="8"/>
  <c r="E79" i="8"/>
  <c r="E71" i="8"/>
  <c r="E63" i="8"/>
  <c r="E55" i="8"/>
  <c r="E47" i="8"/>
  <c r="E39" i="8"/>
  <c r="E31" i="8"/>
  <c r="E23" i="8"/>
  <c r="E15" i="8"/>
  <c r="E7" i="8"/>
  <c r="E81" i="8"/>
  <c r="E25" i="8"/>
  <c r="E86" i="8"/>
  <c r="E78" i="8"/>
  <c r="E70" i="8"/>
  <c r="E62" i="8"/>
  <c r="E54" i="8"/>
  <c r="E46" i="8"/>
  <c r="E38" i="8"/>
  <c r="E30" i="8"/>
  <c r="E22" i="8"/>
  <c r="E14" i="8"/>
  <c r="E6" i="8"/>
  <c r="E49" i="8"/>
  <c r="E3" i="8"/>
  <c r="E85" i="8"/>
  <c r="E77" i="8"/>
  <c r="E69" i="8"/>
  <c r="E61" i="8"/>
  <c r="E53" i="8"/>
  <c r="E45" i="8"/>
  <c r="E37" i="8"/>
  <c r="E29" i="8"/>
  <c r="E21" i="8"/>
  <c r="E13" i="8"/>
  <c r="E5" i="8"/>
  <c r="E65" i="8"/>
  <c r="E9" i="8"/>
  <c r="E92" i="8"/>
  <c r="E84" i="8"/>
  <c r="E76" i="8"/>
  <c r="E68" i="8"/>
  <c r="E60" i="8"/>
  <c r="E52" i="8"/>
  <c r="E44" i="8"/>
  <c r="E36" i="8"/>
  <c r="E28" i="8"/>
  <c r="E20" i="8"/>
  <c r="E12" i="8"/>
  <c r="E4" i="8"/>
  <c r="E57" i="8"/>
  <c r="E17" i="8"/>
  <c r="E91" i="8"/>
  <c r="E83" i="8"/>
  <c r="E75" i="8"/>
  <c r="E67" i="8"/>
  <c r="E59" i="8"/>
  <c r="E51" i="8"/>
  <c r="E43" i="8"/>
  <c r="E35" i="8"/>
  <c r="E27" i="8"/>
  <c r="E19" i="8"/>
  <c r="E11" i="8"/>
  <c r="E73" i="8"/>
  <c r="E33" i="8"/>
  <c r="E90" i="8"/>
  <c r="E82" i="8"/>
  <c r="E74" i="8"/>
  <c r="E66" i="8"/>
  <c r="E58" i="8"/>
  <c r="E50" i="8"/>
  <c r="E42" i="8"/>
  <c r="E34" i="8"/>
  <c r="E26" i="8"/>
  <c r="E18" i="8"/>
  <c r="E10" i="8"/>
  <c r="E89" i="8"/>
  <c r="E41" i="8"/>
  <c r="E88" i="8"/>
  <c r="E80" i="8"/>
  <c r="E72" i="8"/>
  <c r="E64" i="8"/>
  <c r="E56" i="8"/>
  <c r="E48" i="8"/>
  <c r="E40" i="8"/>
  <c r="E32" i="8"/>
  <c r="E24" i="8"/>
  <c r="E16" i="8"/>
  <c r="Q53" i="7"/>
  <c r="Q45" i="7"/>
  <c r="Q67" i="7"/>
  <c r="Q59" i="7"/>
  <c r="Q51" i="7"/>
  <c r="Q43" i="7"/>
  <c r="Q35" i="7"/>
  <c r="Q27" i="7"/>
  <c r="Q19" i="7"/>
  <c r="Q11" i="7"/>
  <c r="Q61" i="7"/>
  <c r="Q37" i="7"/>
  <c r="Q66" i="7"/>
  <c r="Q58" i="7"/>
  <c r="Q50" i="7"/>
  <c r="Q42" i="7"/>
  <c r="Q34" i="7"/>
  <c r="Q26" i="7"/>
  <c r="Q18" i="7"/>
  <c r="Q10" i="7"/>
  <c r="Q5" i="7"/>
  <c r="Q65" i="7"/>
  <c r="Q57" i="7"/>
  <c r="Q49" i="7"/>
  <c r="Q41" i="7"/>
  <c r="Q33" i="7"/>
  <c r="Q25" i="7"/>
  <c r="Q17" i="7"/>
  <c r="Q9" i="7"/>
  <c r="Q13" i="7"/>
  <c r="Q64" i="7"/>
  <c r="Q56" i="7"/>
  <c r="Q48" i="7"/>
  <c r="Q40" i="7"/>
  <c r="Q32" i="7"/>
  <c r="Q24" i="7"/>
  <c r="Q16" i="7"/>
  <c r="Q8" i="7"/>
  <c r="Q21" i="7"/>
  <c r="Q3" i="7"/>
  <c r="Q63" i="7"/>
  <c r="Q55" i="7"/>
  <c r="Q47" i="7"/>
  <c r="Q39" i="7"/>
  <c r="Q31" i="7"/>
  <c r="Q23" i="7"/>
  <c r="Q15" i="7"/>
  <c r="Q7" i="7"/>
  <c r="Q69" i="7"/>
  <c r="Q29" i="7"/>
  <c r="Q70" i="7"/>
  <c r="Q62" i="7"/>
  <c r="Q54" i="7"/>
  <c r="Q46" i="7"/>
  <c r="Q38" i="7"/>
  <c r="Q30" i="7"/>
  <c r="Q22" i="7"/>
  <c r="Q14" i="7"/>
  <c r="Q6" i="7"/>
  <c r="Q68" i="7"/>
  <c r="Q60" i="7"/>
  <c r="Q52" i="7"/>
  <c r="Q44" i="7"/>
  <c r="Q36" i="7"/>
  <c r="Q28" i="7"/>
  <c r="Q20" i="7"/>
  <c r="Q12" i="7"/>
  <c r="K80" i="7"/>
  <c r="K64" i="7"/>
  <c r="K48" i="7"/>
  <c r="K24" i="7"/>
  <c r="K8" i="7"/>
  <c r="K79" i="7"/>
  <c r="K71" i="7"/>
  <c r="K63" i="7"/>
  <c r="K55" i="7"/>
  <c r="K47" i="7"/>
  <c r="K39" i="7"/>
  <c r="K31" i="7"/>
  <c r="K23" i="7"/>
  <c r="K15" i="7"/>
  <c r="K7" i="7"/>
  <c r="K3" i="7"/>
  <c r="K78" i="7"/>
  <c r="K70" i="7"/>
  <c r="K62" i="7"/>
  <c r="K54" i="7"/>
  <c r="K46" i="7"/>
  <c r="K38" i="7"/>
  <c r="K30" i="7"/>
  <c r="K22" i="7"/>
  <c r="K14" i="7"/>
  <c r="K6" i="7"/>
  <c r="K72" i="7"/>
  <c r="K56" i="7"/>
  <c r="K40" i="7"/>
  <c r="K32" i="7"/>
  <c r="K16" i="7"/>
  <c r="K85" i="7"/>
  <c r="K77" i="7"/>
  <c r="K69" i="7"/>
  <c r="K61" i="7"/>
  <c r="K53" i="7"/>
  <c r="K45" i="7"/>
  <c r="K37" i="7"/>
  <c r="K29" i="7"/>
  <c r="K21" i="7"/>
  <c r="K13" i="7"/>
  <c r="K5" i="7"/>
  <c r="K83" i="7"/>
  <c r="K75" i="7"/>
  <c r="K67" i="7"/>
  <c r="K59" i="7"/>
  <c r="K51" i="7"/>
  <c r="K43" i="7"/>
  <c r="K35" i="7"/>
  <c r="K27" i="7"/>
  <c r="K19" i="7"/>
  <c r="K11" i="7"/>
  <c r="K84" i="7"/>
  <c r="K68" i="7"/>
  <c r="K60" i="7"/>
  <c r="K44" i="7"/>
  <c r="K28" i="7"/>
  <c r="K12" i="7"/>
  <c r="K82" i="7"/>
  <c r="K74" i="7"/>
  <c r="K66" i="7"/>
  <c r="K58" i="7"/>
  <c r="K50" i="7"/>
  <c r="K42" i="7"/>
  <c r="K34" i="7"/>
  <c r="K26" i="7"/>
  <c r="K18" i="7"/>
  <c r="K10" i="7"/>
  <c r="K76" i="7"/>
  <c r="K52" i="7"/>
  <c r="K36" i="7"/>
  <c r="K20" i="7"/>
  <c r="K4" i="7"/>
  <c r="K81" i="7"/>
  <c r="K73" i="7"/>
  <c r="K65" i="7"/>
  <c r="K57" i="7"/>
  <c r="K49" i="7"/>
  <c r="K41" i="7"/>
  <c r="K33" i="7"/>
  <c r="K25" i="7"/>
  <c r="K17" i="7"/>
  <c r="E86" i="7"/>
  <c r="E78" i="7"/>
  <c r="E70" i="7"/>
  <c r="E62" i="7"/>
  <c r="E54" i="7"/>
  <c r="E46" i="7"/>
  <c r="E38" i="7"/>
  <c r="E30" i="7"/>
  <c r="E22" i="7"/>
  <c r="E14" i="7"/>
  <c r="E6" i="7"/>
  <c r="E56" i="7"/>
  <c r="E8" i="7"/>
  <c r="E85" i="7"/>
  <c r="E77" i="7"/>
  <c r="E69" i="7"/>
  <c r="E61" i="7"/>
  <c r="E53" i="7"/>
  <c r="E45" i="7"/>
  <c r="E37" i="7"/>
  <c r="E29" i="7"/>
  <c r="E21" i="7"/>
  <c r="E13" i="7"/>
  <c r="E5" i="7"/>
  <c r="E80" i="7"/>
  <c r="E32" i="7"/>
  <c r="E84" i="7"/>
  <c r="E76" i="7"/>
  <c r="E68" i="7"/>
  <c r="E60" i="7"/>
  <c r="E52" i="7"/>
  <c r="E44" i="7"/>
  <c r="E36" i="7"/>
  <c r="E28" i="7"/>
  <c r="E20" i="7"/>
  <c r="E12" i="7"/>
  <c r="E4" i="7"/>
  <c r="E72" i="7"/>
  <c r="E40" i="7"/>
  <c r="E83" i="7"/>
  <c r="E75" i="7"/>
  <c r="E67" i="7"/>
  <c r="E59" i="7"/>
  <c r="E51" i="7"/>
  <c r="E43" i="7"/>
  <c r="E35" i="7"/>
  <c r="E27" i="7"/>
  <c r="E19" i="7"/>
  <c r="E11" i="7"/>
  <c r="E88" i="7"/>
  <c r="E24" i="7"/>
  <c r="E82" i="7"/>
  <c r="E74" i="7"/>
  <c r="E66" i="7"/>
  <c r="E58" i="7"/>
  <c r="E50" i="7"/>
  <c r="E42" i="7"/>
  <c r="E34" i="7"/>
  <c r="E26" i="7"/>
  <c r="E18" i="7"/>
  <c r="E10" i="7"/>
  <c r="E64" i="7"/>
  <c r="E16" i="7"/>
  <c r="E3" i="7"/>
  <c r="E81" i="7"/>
  <c r="E73" i="7"/>
  <c r="E65" i="7"/>
  <c r="E57" i="7"/>
  <c r="E49" i="7"/>
  <c r="E41" i="7"/>
  <c r="E33" i="7"/>
  <c r="E25" i="7"/>
  <c r="E17" i="7"/>
  <c r="E9" i="7"/>
  <c r="E48" i="7"/>
  <c r="E87" i="7"/>
  <c r="E79" i="7"/>
  <c r="E71" i="7"/>
  <c r="E63" i="7"/>
  <c r="E55" i="7"/>
  <c r="E47" i="7"/>
  <c r="E39" i="7"/>
  <c r="E31" i="7"/>
  <c r="E23" i="7"/>
  <c r="E15" i="7"/>
  <c r="AI101" i="6"/>
  <c r="AI13" i="6"/>
  <c r="AI99" i="6"/>
  <c r="AI91" i="6"/>
  <c r="AI83" i="6"/>
  <c r="AI75" i="6"/>
  <c r="AI67" i="6"/>
  <c r="AI59" i="6"/>
  <c r="AI51" i="6"/>
  <c r="AI43" i="6"/>
  <c r="AI35" i="6"/>
  <c r="AI27" i="6"/>
  <c r="AI19" i="6"/>
  <c r="AI11" i="6"/>
  <c r="AI61" i="6"/>
  <c r="AI21" i="6"/>
  <c r="AI3" i="6"/>
  <c r="AI98" i="6"/>
  <c r="AI90" i="6"/>
  <c r="AI82" i="6"/>
  <c r="AI74" i="6"/>
  <c r="AI66" i="6"/>
  <c r="AI58" i="6"/>
  <c r="AI50" i="6"/>
  <c r="AI42" i="6"/>
  <c r="AI34" i="6"/>
  <c r="AI26" i="6"/>
  <c r="AI18" i="6"/>
  <c r="AI10" i="6"/>
  <c r="AI85" i="6"/>
  <c r="AI29" i="6"/>
  <c r="AI105" i="6"/>
  <c r="AI97" i="6"/>
  <c r="AI89" i="6"/>
  <c r="AI81" i="6"/>
  <c r="AI73" i="6"/>
  <c r="AI65" i="6"/>
  <c r="AI57" i="6"/>
  <c r="AI49" i="6"/>
  <c r="AI41" i="6"/>
  <c r="AI33" i="6"/>
  <c r="AI25" i="6"/>
  <c r="AI17" i="6"/>
  <c r="AI9" i="6"/>
  <c r="AI77" i="6"/>
  <c r="AI45" i="6"/>
  <c r="AI104" i="6"/>
  <c r="AI96" i="6"/>
  <c r="AI88" i="6"/>
  <c r="AI80" i="6"/>
  <c r="AI72" i="6"/>
  <c r="AI64" i="6"/>
  <c r="AI56" i="6"/>
  <c r="AI48" i="6"/>
  <c r="AI40" i="6"/>
  <c r="AI32" i="6"/>
  <c r="AI24" i="6"/>
  <c r="AI16" i="6"/>
  <c r="AI8" i="6"/>
  <c r="AI69" i="6"/>
  <c r="AI37" i="6"/>
  <c r="AI103" i="6"/>
  <c r="AI95" i="6"/>
  <c r="AI87" i="6"/>
  <c r="AI79" i="6"/>
  <c r="AI71" i="6"/>
  <c r="AI63" i="6"/>
  <c r="AI55" i="6"/>
  <c r="AI47" i="6"/>
  <c r="AI39" i="6"/>
  <c r="AI31" i="6"/>
  <c r="AI23" i="6"/>
  <c r="AI15" i="6"/>
  <c r="AI7" i="6"/>
  <c r="AI93" i="6"/>
  <c r="AI53" i="6"/>
  <c r="AI102" i="6"/>
  <c r="AI94" i="6"/>
  <c r="AI86" i="6"/>
  <c r="AI78" i="6"/>
  <c r="AI70" i="6"/>
  <c r="AI62" i="6"/>
  <c r="AI54" i="6"/>
  <c r="AI46" i="6"/>
  <c r="AI38" i="6"/>
  <c r="AI30" i="6"/>
  <c r="AI22" i="6"/>
  <c r="AI14" i="6"/>
  <c r="AI6" i="6"/>
  <c r="AI5" i="6"/>
  <c r="AI100" i="6"/>
  <c r="AI92" i="6"/>
  <c r="AI84" i="6"/>
  <c r="AI76" i="6"/>
  <c r="AI68" i="6"/>
  <c r="AI60" i="6"/>
  <c r="AI52" i="6"/>
  <c r="AI44" i="6"/>
  <c r="AI36" i="6"/>
  <c r="AI28" i="6"/>
  <c r="AI20" i="6"/>
  <c r="AI12" i="6"/>
  <c r="AC112" i="6"/>
  <c r="AC64" i="6"/>
  <c r="AC32" i="6"/>
  <c r="AC109" i="6"/>
  <c r="AC101" i="6"/>
  <c r="AC93" i="6"/>
  <c r="AC85" i="6"/>
  <c r="AC77" i="6"/>
  <c r="AC69" i="6"/>
  <c r="AC61" i="6"/>
  <c r="AC53" i="6"/>
  <c r="AC45" i="6"/>
  <c r="AC37" i="6"/>
  <c r="AC29" i="6"/>
  <c r="AC21" i="6"/>
  <c r="AC13" i="6"/>
  <c r="AC5" i="6"/>
  <c r="AC80" i="6"/>
  <c r="AC40" i="6"/>
  <c r="AC108" i="6"/>
  <c r="AC100" i="6"/>
  <c r="AC92" i="6"/>
  <c r="AC84" i="6"/>
  <c r="AC76" i="6"/>
  <c r="AC68" i="6"/>
  <c r="AC60" i="6"/>
  <c r="AC52" i="6"/>
  <c r="AC44" i="6"/>
  <c r="AC36" i="6"/>
  <c r="AC28" i="6"/>
  <c r="AC20" i="6"/>
  <c r="AC12" i="6"/>
  <c r="AC4" i="6"/>
  <c r="AC96" i="6"/>
  <c r="AC56" i="6"/>
  <c r="AC16" i="6"/>
  <c r="AC3" i="6"/>
  <c r="AC107" i="6"/>
  <c r="AC99" i="6"/>
  <c r="AC91" i="6"/>
  <c r="AC83" i="6"/>
  <c r="AC75" i="6"/>
  <c r="AC67" i="6"/>
  <c r="AC59" i="6"/>
  <c r="AC51" i="6"/>
  <c r="AC43" i="6"/>
  <c r="AC35" i="6"/>
  <c r="AC27" i="6"/>
  <c r="AC19" i="6"/>
  <c r="AC11" i="6"/>
  <c r="AC104" i="6"/>
  <c r="AC48" i="6"/>
  <c r="AC114" i="6"/>
  <c r="AC106" i="6"/>
  <c r="AC98" i="6"/>
  <c r="AC90" i="6"/>
  <c r="AC82" i="6"/>
  <c r="AC74" i="6"/>
  <c r="AC66" i="6"/>
  <c r="AC58" i="6"/>
  <c r="AC50" i="6"/>
  <c r="AC42" i="6"/>
  <c r="AC34" i="6"/>
  <c r="AC26" i="6"/>
  <c r="AC18" i="6"/>
  <c r="AC10" i="6"/>
  <c r="AC88" i="6"/>
  <c r="AC24" i="6"/>
  <c r="AC113" i="6"/>
  <c r="AC105" i="6"/>
  <c r="AC97" i="6"/>
  <c r="AC89" i="6"/>
  <c r="AC81" i="6"/>
  <c r="AC73" i="6"/>
  <c r="AC65" i="6"/>
  <c r="AC57" i="6"/>
  <c r="AC49" i="6"/>
  <c r="AC41" i="6"/>
  <c r="AC33" i="6"/>
  <c r="AC25" i="6"/>
  <c r="AC17" i="6"/>
  <c r="AC9" i="6"/>
  <c r="AC72" i="6"/>
  <c r="AC8" i="6"/>
  <c r="AC111" i="6"/>
  <c r="AC103" i="6"/>
  <c r="AC95" i="6"/>
  <c r="AC87" i="6"/>
  <c r="AC79" i="6"/>
  <c r="AC71" i="6"/>
  <c r="AC63" i="6"/>
  <c r="AC55" i="6"/>
  <c r="AC47" i="6"/>
  <c r="AC39" i="6"/>
  <c r="AC31" i="6"/>
  <c r="AC23" i="6"/>
  <c r="AC15" i="6"/>
  <c r="AC7" i="6"/>
  <c r="AC110" i="6"/>
  <c r="AC102" i="6"/>
  <c r="AC94" i="6"/>
  <c r="AC86" i="6"/>
  <c r="AC78" i="6"/>
  <c r="AC70" i="6"/>
  <c r="AC62" i="6"/>
  <c r="AC54" i="6"/>
  <c r="AC46" i="6"/>
  <c r="AC38" i="6"/>
  <c r="AC30" i="6"/>
  <c r="AC22" i="6"/>
  <c r="AC14" i="6"/>
  <c r="W104" i="6"/>
  <c r="W88" i="6"/>
  <c r="W72" i="6"/>
  <c r="W40" i="6"/>
  <c r="W8" i="6"/>
  <c r="W118" i="6"/>
  <c r="W110" i="6"/>
  <c r="W102" i="6"/>
  <c r="W94" i="6"/>
  <c r="W86" i="6"/>
  <c r="W78" i="6"/>
  <c r="W70" i="6"/>
  <c r="W62" i="6"/>
  <c r="W54" i="6"/>
  <c r="W46" i="6"/>
  <c r="W38" i="6"/>
  <c r="W30" i="6"/>
  <c r="W22" i="6"/>
  <c r="W14" i="6"/>
  <c r="W6" i="6"/>
  <c r="W120" i="6"/>
  <c r="W80" i="6"/>
  <c r="W64" i="6"/>
  <c r="W32" i="6"/>
  <c r="W16" i="6"/>
  <c r="W117" i="6"/>
  <c r="W109" i="6"/>
  <c r="W101" i="6"/>
  <c r="W93" i="6"/>
  <c r="W85" i="6"/>
  <c r="W77" i="6"/>
  <c r="W69" i="6"/>
  <c r="W61" i="6"/>
  <c r="W53" i="6"/>
  <c r="W45" i="6"/>
  <c r="W37" i="6"/>
  <c r="W29" i="6"/>
  <c r="W21" i="6"/>
  <c r="W13" i="6"/>
  <c r="W5" i="6"/>
  <c r="W56" i="6"/>
  <c r="W3" i="6"/>
  <c r="W116" i="6"/>
  <c r="W108" i="6"/>
  <c r="W100" i="6"/>
  <c r="W92" i="6"/>
  <c r="W84" i="6"/>
  <c r="W76" i="6"/>
  <c r="W68" i="6"/>
  <c r="W60" i="6"/>
  <c r="W52" i="6"/>
  <c r="W44" i="6"/>
  <c r="W36" i="6"/>
  <c r="W28" i="6"/>
  <c r="W20" i="6"/>
  <c r="W12" i="6"/>
  <c r="W4" i="6"/>
  <c r="W112" i="6"/>
  <c r="W48" i="6"/>
  <c r="W123" i="6"/>
  <c r="W115" i="6"/>
  <c r="W107" i="6"/>
  <c r="W99" i="6"/>
  <c r="W91" i="6"/>
  <c r="W83" i="6"/>
  <c r="W75" i="6"/>
  <c r="W67" i="6"/>
  <c r="W59" i="6"/>
  <c r="W51" i="6"/>
  <c r="W43" i="6"/>
  <c r="W35" i="6"/>
  <c r="W27" i="6"/>
  <c r="W19" i="6"/>
  <c r="W11" i="6"/>
  <c r="W96" i="6"/>
  <c r="W24" i="6"/>
  <c r="W122" i="6"/>
  <c r="W114" i="6"/>
  <c r="W106" i="6"/>
  <c r="W98" i="6"/>
  <c r="W90" i="6"/>
  <c r="W82" i="6"/>
  <c r="W74" i="6"/>
  <c r="W66" i="6"/>
  <c r="W58" i="6"/>
  <c r="W50" i="6"/>
  <c r="W42" i="6"/>
  <c r="W34" i="6"/>
  <c r="W26" i="6"/>
  <c r="W18" i="6"/>
  <c r="W10" i="6"/>
  <c r="W121" i="6"/>
  <c r="W113" i="6"/>
  <c r="W105" i="6"/>
  <c r="W97" i="6"/>
  <c r="W89" i="6"/>
  <c r="W81" i="6"/>
  <c r="W73" i="6"/>
  <c r="W65" i="6"/>
  <c r="W57" i="6"/>
  <c r="W49" i="6"/>
  <c r="W41" i="6"/>
  <c r="W33" i="6"/>
  <c r="W25" i="6"/>
  <c r="W17" i="6"/>
  <c r="W9" i="6"/>
  <c r="W119" i="6"/>
  <c r="W111" i="6"/>
  <c r="W103" i="6"/>
  <c r="W95" i="6"/>
  <c r="W87" i="6"/>
  <c r="W79" i="6"/>
  <c r="W71" i="6"/>
  <c r="W63" i="6"/>
  <c r="W55" i="6"/>
  <c r="W47" i="6"/>
  <c r="W39" i="6"/>
  <c r="W31" i="6"/>
  <c r="W23" i="6"/>
  <c r="W15" i="6"/>
  <c r="Q117" i="6"/>
  <c r="Q109" i="6"/>
  <c r="Q101" i="6"/>
  <c r="Q93" i="6"/>
  <c r="Q85" i="6"/>
  <c r="Q77" i="6"/>
  <c r="Q69" i="6"/>
  <c r="Q61" i="6"/>
  <c r="Q53" i="6"/>
  <c r="Q45" i="6"/>
  <c r="Q37" i="6"/>
  <c r="Q29" i="6"/>
  <c r="Q21" i="6"/>
  <c r="Q13" i="6"/>
  <c r="Q5" i="6"/>
  <c r="Q110" i="6"/>
  <c r="Q22" i="6"/>
  <c r="Q4" i="6"/>
  <c r="Q102" i="6"/>
  <c r="Q78" i="6"/>
  <c r="Q46" i="6"/>
  <c r="Q6" i="6"/>
  <c r="Q84" i="6"/>
  <c r="Q60" i="6"/>
  <c r="Q12" i="6"/>
  <c r="Q115" i="6"/>
  <c r="Q107" i="6"/>
  <c r="Q99" i="6"/>
  <c r="Q91" i="6"/>
  <c r="Q83" i="6"/>
  <c r="Q75" i="6"/>
  <c r="Q67" i="6"/>
  <c r="Q59" i="6"/>
  <c r="Q51" i="6"/>
  <c r="Q43" i="6"/>
  <c r="Q35" i="6"/>
  <c r="Q27" i="6"/>
  <c r="Q19" i="6"/>
  <c r="Q11" i="6"/>
  <c r="Q94" i="6"/>
  <c r="Q70" i="6"/>
  <c r="Q54" i="6"/>
  <c r="Q14" i="6"/>
  <c r="Q92" i="6"/>
  <c r="Q52" i="6"/>
  <c r="Q20" i="6"/>
  <c r="Q3" i="6"/>
  <c r="Q114" i="6"/>
  <c r="Q106" i="6"/>
  <c r="Q98" i="6"/>
  <c r="Q90" i="6"/>
  <c r="Q82" i="6"/>
  <c r="Q74" i="6"/>
  <c r="Q66" i="6"/>
  <c r="Q58" i="6"/>
  <c r="Q50" i="6"/>
  <c r="Q42" i="6"/>
  <c r="Q34" i="6"/>
  <c r="Q26" i="6"/>
  <c r="Q18" i="6"/>
  <c r="Q10" i="6"/>
  <c r="Q86" i="6"/>
  <c r="Q62" i="6"/>
  <c r="Q100" i="6"/>
  <c r="Q44" i="6"/>
  <c r="Q121" i="6"/>
  <c r="Q113" i="6"/>
  <c r="Q105" i="6"/>
  <c r="Q97" i="6"/>
  <c r="Q89" i="6"/>
  <c r="Q81" i="6"/>
  <c r="Q73" i="6"/>
  <c r="Q65" i="6"/>
  <c r="Q57" i="6"/>
  <c r="Q49" i="6"/>
  <c r="Q41" i="6"/>
  <c r="Q33" i="6"/>
  <c r="Q25" i="6"/>
  <c r="Q17" i="6"/>
  <c r="Q9" i="6"/>
  <c r="Q38" i="6"/>
  <c r="Q116" i="6"/>
  <c r="Q76" i="6"/>
  <c r="Q28" i="6"/>
  <c r="Q120" i="6"/>
  <c r="Q112" i="6"/>
  <c r="Q104" i="6"/>
  <c r="Q96" i="6"/>
  <c r="Q88" i="6"/>
  <c r="Q80" i="6"/>
  <c r="Q72" i="6"/>
  <c r="Q64" i="6"/>
  <c r="Q56" i="6"/>
  <c r="Q48" i="6"/>
  <c r="Q40" i="6"/>
  <c r="Q32" i="6"/>
  <c r="Q24" i="6"/>
  <c r="Q16" i="6"/>
  <c r="Q8" i="6"/>
  <c r="Q118" i="6"/>
  <c r="Q30" i="6"/>
  <c r="Q108" i="6"/>
  <c r="Q68" i="6"/>
  <c r="Q36" i="6"/>
  <c r="Q119" i="6"/>
  <c r="Q111" i="6"/>
  <c r="Q103" i="6"/>
  <c r="Q95" i="6"/>
  <c r="Q87" i="6"/>
  <c r="Q79" i="6"/>
  <c r="Q71" i="6"/>
  <c r="Q63" i="6"/>
  <c r="Q55" i="6"/>
  <c r="Q47" i="6"/>
  <c r="Q39" i="6"/>
  <c r="Q31" i="6"/>
  <c r="Q23" i="6"/>
  <c r="Q15" i="6"/>
  <c r="K56" i="6"/>
  <c r="K111" i="6"/>
  <c r="K103" i="6"/>
  <c r="K95" i="6"/>
  <c r="K87" i="6"/>
  <c r="K79" i="6"/>
  <c r="K71" i="6"/>
  <c r="K63" i="6"/>
  <c r="K55" i="6"/>
  <c r="K47" i="6"/>
  <c r="K39" i="6"/>
  <c r="K31" i="6"/>
  <c r="K23" i="6"/>
  <c r="K15" i="6"/>
  <c r="K7" i="6"/>
  <c r="K48" i="6"/>
  <c r="K110" i="6"/>
  <c r="K102" i="6"/>
  <c r="K94" i="6"/>
  <c r="K86" i="6"/>
  <c r="K78" i="6"/>
  <c r="K70" i="6"/>
  <c r="K62" i="6"/>
  <c r="K54" i="6"/>
  <c r="K46" i="6"/>
  <c r="K38" i="6"/>
  <c r="K30" i="6"/>
  <c r="K22" i="6"/>
  <c r="K14" i="6"/>
  <c r="K6" i="6"/>
  <c r="K112" i="6"/>
  <c r="K96" i="6"/>
  <c r="K72" i="6"/>
  <c r="K24" i="6"/>
  <c r="K8" i="6"/>
  <c r="K3" i="6"/>
  <c r="K109" i="6"/>
  <c r="K101" i="6"/>
  <c r="K93" i="6"/>
  <c r="K85" i="6"/>
  <c r="K77" i="6"/>
  <c r="K69" i="6"/>
  <c r="K61" i="6"/>
  <c r="K53" i="6"/>
  <c r="K45" i="6"/>
  <c r="K37" i="6"/>
  <c r="K29" i="6"/>
  <c r="K21" i="6"/>
  <c r="K13" i="6"/>
  <c r="K5" i="6"/>
  <c r="K64" i="6"/>
  <c r="K116" i="6"/>
  <c r="K108" i="6"/>
  <c r="K100" i="6"/>
  <c r="K92" i="6"/>
  <c r="K84" i="6"/>
  <c r="K76" i="6"/>
  <c r="K68" i="6"/>
  <c r="K60" i="6"/>
  <c r="K52" i="6"/>
  <c r="K44" i="6"/>
  <c r="K36" i="6"/>
  <c r="K28" i="6"/>
  <c r="K20" i="6"/>
  <c r="K12" i="6"/>
  <c r="K4" i="6"/>
  <c r="K104" i="6"/>
  <c r="K80" i="6"/>
  <c r="K40" i="6"/>
  <c r="K16" i="6"/>
  <c r="K115" i="6"/>
  <c r="K107" i="6"/>
  <c r="K99" i="6"/>
  <c r="K91" i="6"/>
  <c r="K83" i="6"/>
  <c r="K75" i="6"/>
  <c r="K67" i="6"/>
  <c r="K59" i="6"/>
  <c r="K51" i="6"/>
  <c r="K43" i="6"/>
  <c r="K35" i="6"/>
  <c r="K27" i="6"/>
  <c r="K19" i="6"/>
  <c r="K11" i="6"/>
  <c r="K88" i="6"/>
  <c r="K114" i="6"/>
  <c r="K106" i="6"/>
  <c r="K98" i="6"/>
  <c r="K90" i="6"/>
  <c r="K82" i="6"/>
  <c r="K74" i="6"/>
  <c r="K66" i="6"/>
  <c r="K58" i="6"/>
  <c r="K50" i="6"/>
  <c r="K42" i="6"/>
  <c r="K34" i="6"/>
  <c r="K26" i="6"/>
  <c r="K18" i="6"/>
  <c r="K10" i="6"/>
  <c r="K32" i="6"/>
  <c r="K113" i="6"/>
  <c r="K105" i="6"/>
  <c r="K97" i="6"/>
  <c r="K89" i="6"/>
  <c r="K81" i="6"/>
  <c r="K73" i="6"/>
  <c r="K65" i="6"/>
  <c r="K57" i="6"/>
  <c r="K49" i="6"/>
  <c r="K41" i="6"/>
  <c r="K33" i="6"/>
  <c r="K25" i="6"/>
  <c r="K17" i="6"/>
  <c r="E63" i="6"/>
  <c r="E3" i="6"/>
  <c r="E110" i="6"/>
  <c r="E102" i="6"/>
  <c r="E94" i="6"/>
  <c r="E86" i="6"/>
  <c r="E78" i="6"/>
  <c r="E70" i="6"/>
  <c r="E62" i="6"/>
  <c r="E54" i="6"/>
  <c r="E46" i="6"/>
  <c r="E38" i="6"/>
  <c r="E30" i="6"/>
  <c r="E22" i="6"/>
  <c r="E14" i="6"/>
  <c r="E6" i="6"/>
  <c r="E47" i="6"/>
  <c r="E117" i="6"/>
  <c r="E109" i="6"/>
  <c r="E101" i="6"/>
  <c r="E93" i="6"/>
  <c r="E85" i="6"/>
  <c r="E77" i="6"/>
  <c r="E69" i="6"/>
  <c r="E61" i="6"/>
  <c r="E53" i="6"/>
  <c r="E45" i="6"/>
  <c r="E37" i="6"/>
  <c r="E29" i="6"/>
  <c r="E21" i="6"/>
  <c r="E13" i="6"/>
  <c r="E5" i="6"/>
  <c r="E79" i="6"/>
  <c r="E116" i="6"/>
  <c r="E108" i="6"/>
  <c r="E100" i="6"/>
  <c r="E92" i="6"/>
  <c r="E84" i="6"/>
  <c r="E76" i="6"/>
  <c r="E68" i="6"/>
  <c r="E60" i="6"/>
  <c r="E52" i="6"/>
  <c r="E44" i="6"/>
  <c r="E36" i="6"/>
  <c r="E28" i="6"/>
  <c r="E20" i="6"/>
  <c r="E12" i="6"/>
  <c r="E4" i="6"/>
  <c r="E103" i="6"/>
  <c r="E87" i="6"/>
  <c r="E55" i="6"/>
  <c r="E31" i="6"/>
  <c r="E23" i="6"/>
  <c r="E115" i="6"/>
  <c r="E107" i="6"/>
  <c r="E99" i="6"/>
  <c r="E91" i="6"/>
  <c r="E83" i="6"/>
  <c r="E75" i="6"/>
  <c r="E67" i="6"/>
  <c r="E59" i="6"/>
  <c r="E51" i="6"/>
  <c r="E43" i="6"/>
  <c r="E35" i="6"/>
  <c r="E27" i="6"/>
  <c r="E19" i="6"/>
  <c r="E11" i="6"/>
  <c r="E111" i="6"/>
  <c r="E95" i="6"/>
  <c r="E71" i="6"/>
  <c r="E39" i="6"/>
  <c r="E15" i="6"/>
  <c r="E114" i="6"/>
  <c r="E106" i="6"/>
  <c r="E98" i="6"/>
  <c r="E90" i="6"/>
  <c r="E82" i="6"/>
  <c r="E74" i="6"/>
  <c r="E66" i="6"/>
  <c r="E58" i="6"/>
  <c r="E50" i="6"/>
  <c r="E42" i="6"/>
  <c r="E34" i="6"/>
  <c r="E26" i="6"/>
  <c r="E18" i="6"/>
  <c r="E10" i="6"/>
  <c r="E113" i="6"/>
  <c r="E105" i="6"/>
  <c r="E97" i="6"/>
  <c r="E89" i="6"/>
  <c r="E81" i="6"/>
  <c r="E73" i="6"/>
  <c r="E65" i="6"/>
  <c r="E57" i="6"/>
  <c r="E49" i="6"/>
  <c r="E41" i="6"/>
  <c r="E33" i="6"/>
  <c r="E25" i="6"/>
  <c r="E17" i="6"/>
  <c r="E9" i="6"/>
  <c r="E7" i="6"/>
  <c r="E112" i="6"/>
  <c r="E104" i="6"/>
  <c r="E96" i="6"/>
  <c r="E88" i="6"/>
  <c r="E80" i="6"/>
  <c r="E72" i="6"/>
  <c r="E64" i="6"/>
  <c r="E56" i="6"/>
  <c r="E48" i="6"/>
  <c r="E40" i="6"/>
  <c r="E32" i="6"/>
  <c r="E24" i="6"/>
  <c r="E16" i="6"/>
  <c r="D92" i="16"/>
  <c r="D44" i="16"/>
  <c r="E44" i="16" s="1"/>
  <c r="J130" i="16"/>
  <c r="K130" i="16" s="1"/>
  <c r="J82" i="16"/>
  <c r="K82" i="16" s="1"/>
  <c r="J42" i="16"/>
  <c r="K42" i="16" s="1"/>
  <c r="J18" i="16"/>
  <c r="P155" i="16"/>
  <c r="Q155" i="16" s="1"/>
  <c r="P147" i="16"/>
  <c r="Q147" i="16" s="1"/>
  <c r="P131" i="16"/>
  <c r="P123" i="16"/>
  <c r="Q123" i="16" s="1"/>
  <c r="P115" i="16"/>
  <c r="Q115" i="16" s="1"/>
  <c r="P107" i="16"/>
  <c r="Q107" i="16" s="1"/>
  <c r="P99" i="16"/>
  <c r="Q99" i="16" s="1"/>
  <c r="P83" i="16"/>
  <c r="P67" i="16"/>
  <c r="Q67" i="16" s="1"/>
  <c r="P59" i="16"/>
  <c r="Q59" i="16" s="1"/>
  <c r="P51" i="16"/>
  <c r="P43" i="16"/>
  <c r="Q43" i="16" s="1"/>
  <c r="P35" i="16"/>
  <c r="Q35" i="16" s="1"/>
  <c r="P27" i="16"/>
  <c r="Q27" i="16" s="1"/>
  <c r="P11" i="16"/>
  <c r="Q11" i="16" s="1"/>
  <c r="V99" i="16"/>
  <c r="V91" i="16"/>
  <c r="W91" i="16" s="1"/>
  <c r="V83" i="16"/>
  <c r="W83" i="16" s="1"/>
  <c r="V75" i="16"/>
  <c r="V67" i="16"/>
  <c r="W67" i="16" s="1"/>
  <c r="V59" i="16"/>
  <c r="W59" i="16" s="1"/>
  <c r="V51" i="16"/>
  <c r="W51" i="16" s="1"/>
  <c r="V43" i="16"/>
  <c r="W43" i="16" s="1"/>
  <c r="V35" i="16"/>
  <c r="V27" i="16"/>
  <c r="W27" i="16" s="1"/>
  <c r="V19" i="16"/>
  <c r="W19" i="16" s="1"/>
  <c r="V11" i="16"/>
  <c r="D116" i="16"/>
  <c r="E116" i="16" s="1"/>
  <c r="D84" i="16"/>
  <c r="E84" i="16" s="1"/>
  <c r="D60" i="16"/>
  <c r="E60" i="16" s="1"/>
  <c r="D36" i="16"/>
  <c r="E36" i="16" s="1"/>
  <c r="D4" i="16"/>
  <c r="J122" i="16"/>
  <c r="K122" i="16" s="1"/>
  <c r="J98" i="16"/>
  <c r="K98" i="16" s="1"/>
  <c r="J74" i="16"/>
  <c r="J58" i="16"/>
  <c r="K58" i="16" s="1"/>
  <c r="J34" i="16"/>
  <c r="K34" i="16" s="1"/>
  <c r="J10" i="16"/>
  <c r="K10" i="16" s="1"/>
  <c r="P139" i="16"/>
  <c r="Q139" i="16" s="1"/>
  <c r="P19" i="16"/>
  <c r="D123" i="16"/>
  <c r="E123" i="16" s="1"/>
  <c r="D115" i="16"/>
  <c r="E115" i="16" s="1"/>
  <c r="D107" i="16"/>
  <c r="E107" i="16" s="1"/>
  <c r="D99" i="16"/>
  <c r="E99" i="16" s="1"/>
  <c r="D91" i="16"/>
  <c r="E91" i="16" s="1"/>
  <c r="D83" i="16"/>
  <c r="E83" i="16" s="1"/>
  <c r="D75" i="16"/>
  <c r="E75" i="16" s="1"/>
  <c r="D67" i="16"/>
  <c r="D59" i="16"/>
  <c r="E59" i="16" s="1"/>
  <c r="D51" i="16"/>
  <c r="E51" i="16" s="1"/>
  <c r="D43" i="16"/>
  <c r="D35" i="16"/>
  <c r="E35" i="16" s="1"/>
  <c r="D27" i="16"/>
  <c r="E27" i="16" s="1"/>
  <c r="D19" i="16"/>
  <c r="E19" i="16" s="1"/>
  <c r="D11" i="16"/>
  <c r="E11" i="16" s="1"/>
  <c r="J137" i="16"/>
  <c r="J129" i="16"/>
  <c r="K129" i="16" s="1"/>
  <c r="J121" i="16"/>
  <c r="K121" i="16" s="1"/>
  <c r="J113" i="16"/>
  <c r="K113" i="16" s="1"/>
  <c r="J105" i="16"/>
  <c r="K105" i="16" s="1"/>
  <c r="J97" i="16"/>
  <c r="K97" i="16" s="1"/>
  <c r="J89" i="16"/>
  <c r="K89" i="16" s="1"/>
  <c r="J81" i="16"/>
  <c r="K81" i="16" s="1"/>
  <c r="J73" i="16"/>
  <c r="J65" i="16"/>
  <c r="K65" i="16" s="1"/>
  <c r="J57" i="16"/>
  <c r="K57" i="16" s="1"/>
  <c r="J49" i="16"/>
  <c r="K49" i="16" s="1"/>
  <c r="J41" i="16"/>
  <c r="K41" i="16" s="1"/>
  <c r="J33" i="16"/>
  <c r="K33" i="16" s="1"/>
  <c r="J25" i="16"/>
  <c r="K25" i="16" s="1"/>
  <c r="J17" i="16"/>
  <c r="K17" i="16" s="1"/>
  <c r="J9" i="16"/>
  <c r="P154" i="16"/>
  <c r="Q154" i="16" s="1"/>
  <c r="P146" i="16"/>
  <c r="Q146" i="16" s="1"/>
  <c r="P138" i="16"/>
  <c r="Q138" i="16" s="1"/>
  <c r="P130" i="16"/>
  <c r="Q130" i="16" s="1"/>
  <c r="P122" i="16"/>
  <c r="Q122" i="16" s="1"/>
  <c r="P114" i="16"/>
  <c r="Q114" i="16" s="1"/>
  <c r="P106" i="16"/>
  <c r="Q106" i="16" s="1"/>
  <c r="P98" i="16"/>
  <c r="P90" i="16"/>
  <c r="Q90" i="16" s="1"/>
  <c r="P82" i="16"/>
  <c r="Q82" i="16" s="1"/>
  <c r="P74" i="16"/>
  <c r="Q74" i="16" s="1"/>
  <c r="P66" i="16"/>
  <c r="Q66" i="16" s="1"/>
  <c r="P58" i="16"/>
  <c r="Q58" i="16" s="1"/>
  <c r="P50" i="16"/>
  <c r="Q50" i="16" s="1"/>
  <c r="P42" i="16"/>
  <c r="Q42" i="16" s="1"/>
  <c r="P34" i="16"/>
  <c r="P26" i="16"/>
  <c r="Q26" i="16" s="1"/>
  <c r="P18" i="16"/>
  <c r="Q18" i="16" s="1"/>
  <c r="P10" i="16"/>
  <c r="Q10" i="16" s="1"/>
  <c r="V98" i="16"/>
  <c r="W98" i="16" s="1"/>
  <c r="V90" i="16"/>
  <c r="W90" i="16" s="1"/>
  <c r="V82" i="16"/>
  <c r="W82" i="16" s="1"/>
  <c r="V74" i="16"/>
  <c r="W74" i="16" s="1"/>
  <c r="V66" i="16"/>
  <c r="V58" i="16"/>
  <c r="W58" i="16" s="1"/>
  <c r="V50" i="16"/>
  <c r="W50" i="16" s="1"/>
  <c r="V42" i="16"/>
  <c r="W42" i="16" s="1"/>
  <c r="V34" i="16"/>
  <c r="W34" i="16" s="1"/>
  <c r="V26" i="16"/>
  <c r="W26" i="16" s="1"/>
  <c r="V18" i="16"/>
  <c r="W18" i="16" s="1"/>
  <c r="V10" i="16"/>
  <c r="W10" i="16" s="1"/>
  <c r="D108" i="16"/>
  <c r="D76" i="16"/>
  <c r="E76" i="16" s="1"/>
  <c r="D52" i="16"/>
  <c r="E52" i="16" s="1"/>
  <c r="D28" i="16"/>
  <c r="E28" i="16" s="1"/>
  <c r="D12" i="16"/>
  <c r="E12" i="16" s="1"/>
  <c r="J114" i="16"/>
  <c r="K114" i="16" s="1"/>
  <c r="J90" i="16"/>
  <c r="K90" i="16" s="1"/>
  <c r="J66" i="16"/>
  <c r="K66" i="16" s="1"/>
  <c r="J50" i="16"/>
  <c r="J26" i="16"/>
  <c r="K26" i="16" s="1"/>
  <c r="P91" i="16"/>
  <c r="Q91" i="16" s="1"/>
  <c r="D122" i="16"/>
  <c r="E122" i="16" s="1"/>
  <c r="D114" i="16"/>
  <c r="E114" i="16" s="1"/>
  <c r="D106" i="16"/>
  <c r="E106" i="16" s="1"/>
  <c r="D98" i="16"/>
  <c r="E98" i="16" s="1"/>
  <c r="D90" i="16"/>
  <c r="E90" i="16" s="1"/>
  <c r="D82" i="16"/>
  <c r="D74" i="16"/>
  <c r="E74" i="16" s="1"/>
  <c r="D66" i="16"/>
  <c r="E66" i="16" s="1"/>
  <c r="D58" i="16"/>
  <c r="E58" i="16" s="1"/>
  <c r="D50" i="16"/>
  <c r="E50" i="16" s="1"/>
  <c r="D42" i="16"/>
  <c r="E42" i="16" s="1"/>
  <c r="D34" i="16"/>
  <c r="E34" i="16" s="1"/>
  <c r="D26" i="16"/>
  <c r="E26" i="16" s="1"/>
  <c r="D18" i="16"/>
  <c r="D10" i="16"/>
  <c r="E10" i="16" s="1"/>
  <c r="J136" i="16"/>
  <c r="K136" i="16" s="1"/>
  <c r="J128" i="16"/>
  <c r="K128" i="16" s="1"/>
  <c r="J120" i="16"/>
  <c r="K120" i="16" s="1"/>
  <c r="J112" i="16"/>
  <c r="K112" i="16" s="1"/>
  <c r="J104" i="16"/>
  <c r="K104" i="16" s="1"/>
  <c r="J96" i="16"/>
  <c r="K96" i="16" s="1"/>
  <c r="J88" i="16"/>
  <c r="J80" i="16"/>
  <c r="K80" i="16" s="1"/>
  <c r="J72" i="16"/>
  <c r="K72" i="16" s="1"/>
  <c r="J64" i="16"/>
  <c r="K64" i="16" s="1"/>
  <c r="J56" i="16"/>
  <c r="K56" i="16" s="1"/>
  <c r="J48" i="16"/>
  <c r="K48" i="16" s="1"/>
  <c r="J40" i="16"/>
  <c r="K40" i="16" s="1"/>
  <c r="J32" i="16"/>
  <c r="K32" i="16" s="1"/>
  <c r="J24" i="16"/>
  <c r="J16" i="16"/>
  <c r="K16" i="16" s="1"/>
  <c r="J8" i="16"/>
  <c r="K8" i="16" s="1"/>
  <c r="P153" i="16"/>
  <c r="Q153" i="16" s="1"/>
  <c r="P145" i="16"/>
  <c r="Q145" i="16" s="1"/>
  <c r="P137" i="16"/>
  <c r="Q137" i="16" s="1"/>
  <c r="P129" i="16"/>
  <c r="Q129" i="16" s="1"/>
  <c r="P121" i="16"/>
  <c r="Q121" i="16" s="1"/>
  <c r="P113" i="16"/>
  <c r="P105" i="16"/>
  <c r="Q105" i="16" s="1"/>
  <c r="P97" i="16"/>
  <c r="Q97" i="16" s="1"/>
  <c r="P89" i="16"/>
  <c r="Q89" i="16" s="1"/>
  <c r="P81" i="16"/>
  <c r="Q81" i="16" s="1"/>
  <c r="P73" i="16"/>
  <c r="Q73" i="16" s="1"/>
  <c r="P65" i="16"/>
  <c r="Q65" i="16" s="1"/>
  <c r="P57" i="16"/>
  <c r="Q57" i="16" s="1"/>
  <c r="P49" i="16"/>
  <c r="P41" i="16"/>
  <c r="Q41" i="16" s="1"/>
  <c r="P33" i="16"/>
  <c r="Q33" i="16" s="1"/>
  <c r="P25" i="16"/>
  <c r="Q25" i="16" s="1"/>
  <c r="P17" i="16"/>
  <c r="Q17" i="16" s="1"/>
  <c r="P9" i="16"/>
  <c r="Q9" i="16" s="1"/>
  <c r="V97" i="16"/>
  <c r="W97" i="16" s="1"/>
  <c r="V89" i="16"/>
  <c r="W89" i="16" s="1"/>
  <c r="V81" i="16"/>
  <c r="V73" i="16"/>
  <c r="W73" i="16" s="1"/>
  <c r="V65" i="16"/>
  <c r="W65" i="16" s="1"/>
  <c r="V57" i="16"/>
  <c r="W57" i="16" s="1"/>
  <c r="V49" i="16"/>
  <c r="W49" i="16" s="1"/>
  <c r="V41" i="16"/>
  <c r="W41" i="16" s="1"/>
  <c r="V33" i="16"/>
  <c r="W33" i="16" s="1"/>
  <c r="V25" i="16"/>
  <c r="W25" i="16" s="1"/>
  <c r="V17" i="16"/>
  <c r="V9" i="16"/>
  <c r="W9" i="16" s="1"/>
  <c r="D124" i="16"/>
  <c r="E124" i="16" s="1"/>
  <c r="D100" i="16"/>
  <c r="E100" i="16" s="1"/>
  <c r="D68" i="16"/>
  <c r="E68" i="16" s="1"/>
  <c r="D20" i="16"/>
  <c r="E20" i="16" s="1"/>
  <c r="J106" i="16"/>
  <c r="K106" i="16" s="1"/>
  <c r="P75" i="16"/>
  <c r="Q75" i="16" s="1"/>
  <c r="V3" i="16"/>
  <c r="D121" i="16"/>
  <c r="E121" i="16" s="1"/>
  <c r="D113" i="16"/>
  <c r="E113" i="16" s="1"/>
  <c r="D105" i="16"/>
  <c r="E105" i="16" s="1"/>
  <c r="D97" i="16"/>
  <c r="E97" i="16" s="1"/>
  <c r="D89" i="16"/>
  <c r="E89" i="16" s="1"/>
  <c r="D81" i="16"/>
  <c r="E81" i="16" s="1"/>
  <c r="D73" i="16"/>
  <c r="E73" i="16" s="1"/>
  <c r="D65" i="16"/>
  <c r="D57" i="16"/>
  <c r="E57" i="16" s="1"/>
  <c r="D49" i="16"/>
  <c r="E49" i="16" s="1"/>
  <c r="D41" i="16"/>
  <c r="D33" i="16"/>
  <c r="E33" i="16" s="1"/>
  <c r="D25" i="16"/>
  <c r="E25" i="16" s="1"/>
  <c r="D17" i="16"/>
  <c r="E17" i="16" s="1"/>
  <c r="D9" i="16"/>
  <c r="E9" i="16" s="1"/>
  <c r="J135" i="16"/>
  <c r="J127" i="16"/>
  <c r="K127" i="16" s="1"/>
  <c r="J119" i="16"/>
  <c r="K119" i="16" s="1"/>
  <c r="J111" i="16"/>
  <c r="K111" i="16" s="1"/>
  <c r="J103" i="16"/>
  <c r="K103" i="16" s="1"/>
  <c r="J95" i="16"/>
  <c r="K95" i="16" s="1"/>
  <c r="J87" i="16"/>
  <c r="K87" i="16" s="1"/>
  <c r="J79" i="16"/>
  <c r="K79" i="16" s="1"/>
  <c r="J71" i="16"/>
  <c r="J63" i="16"/>
  <c r="K63" i="16" s="1"/>
  <c r="J55" i="16"/>
  <c r="K55" i="16" s="1"/>
  <c r="J47" i="16"/>
  <c r="K47" i="16" s="1"/>
  <c r="J39" i="16"/>
  <c r="K39" i="16" s="1"/>
  <c r="J31" i="16"/>
  <c r="K31" i="16" s="1"/>
  <c r="J23" i="16"/>
  <c r="K23" i="16" s="1"/>
  <c r="J15" i="16"/>
  <c r="K15" i="16" s="1"/>
  <c r="J7" i="16"/>
  <c r="P152" i="16"/>
  <c r="Q152" i="16" s="1"/>
  <c r="P144" i="16"/>
  <c r="Q144" i="16" s="1"/>
  <c r="P136" i="16"/>
  <c r="Q136" i="16" s="1"/>
  <c r="P128" i="16"/>
  <c r="Q128" i="16" s="1"/>
  <c r="P120" i="16"/>
  <c r="Q120" i="16" s="1"/>
  <c r="P112" i="16"/>
  <c r="Q112" i="16" s="1"/>
  <c r="P104" i="16"/>
  <c r="Q104" i="16" s="1"/>
  <c r="P96" i="16"/>
  <c r="P88" i="16"/>
  <c r="Q88" i="16" s="1"/>
  <c r="P80" i="16"/>
  <c r="Q80" i="16" s="1"/>
  <c r="P72" i="16"/>
  <c r="Q72" i="16" s="1"/>
  <c r="P64" i="16"/>
  <c r="Q64" i="16" s="1"/>
  <c r="P56" i="16"/>
  <c r="Q56" i="16" s="1"/>
  <c r="P48" i="16"/>
  <c r="Q48" i="16" s="1"/>
  <c r="P40" i="16"/>
  <c r="Q40" i="16" s="1"/>
  <c r="P32" i="16"/>
  <c r="P24" i="16"/>
  <c r="Q24" i="16" s="1"/>
  <c r="P16" i="16"/>
  <c r="Q16" i="16" s="1"/>
  <c r="P8" i="16"/>
  <c r="V96" i="16"/>
  <c r="W96" i="16" s="1"/>
  <c r="V88" i="16"/>
  <c r="W88" i="16" s="1"/>
  <c r="V80" i="16"/>
  <c r="W80" i="16" s="1"/>
  <c r="V72" i="16"/>
  <c r="W72" i="16" s="1"/>
  <c r="V64" i="16"/>
  <c r="V56" i="16"/>
  <c r="W56" i="16" s="1"/>
  <c r="V48" i="16"/>
  <c r="W48" i="16" s="1"/>
  <c r="V40" i="16"/>
  <c r="W40" i="16" s="1"/>
  <c r="V32" i="16"/>
  <c r="W32" i="16" s="1"/>
  <c r="V24" i="16"/>
  <c r="W24" i="16" s="1"/>
  <c r="V16" i="16"/>
  <c r="W16" i="16" s="1"/>
  <c r="V8" i="16"/>
  <c r="W8" i="16" s="1"/>
  <c r="P3" i="16"/>
  <c r="D120" i="16"/>
  <c r="E120" i="16" s="1"/>
  <c r="D112" i="16"/>
  <c r="E112" i="16" s="1"/>
  <c r="D104" i="16"/>
  <c r="E104" i="16" s="1"/>
  <c r="D96" i="16"/>
  <c r="E96" i="16" s="1"/>
  <c r="D88" i="16"/>
  <c r="E88" i="16" s="1"/>
  <c r="D80" i="16"/>
  <c r="E80" i="16" s="1"/>
  <c r="D72" i="16"/>
  <c r="E72" i="16" s="1"/>
  <c r="D64" i="16"/>
  <c r="D56" i="16"/>
  <c r="E56" i="16" s="1"/>
  <c r="D48" i="16"/>
  <c r="E48" i="16" s="1"/>
  <c r="D40" i="16"/>
  <c r="E40" i="16" s="1"/>
  <c r="D32" i="16"/>
  <c r="E32" i="16" s="1"/>
  <c r="D24" i="16"/>
  <c r="E24" i="16" s="1"/>
  <c r="D16" i="16"/>
  <c r="E16" i="16" s="1"/>
  <c r="D8" i="16"/>
  <c r="E8" i="16" s="1"/>
  <c r="J134" i="16"/>
  <c r="J126" i="16"/>
  <c r="K126" i="16" s="1"/>
  <c r="J118" i="16"/>
  <c r="K118" i="16" s="1"/>
  <c r="J110" i="16"/>
  <c r="K110" i="16" s="1"/>
  <c r="J102" i="16"/>
  <c r="K102" i="16" s="1"/>
  <c r="J94" i="16"/>
  <c r="K94" i="16" s="1"/>
  <c r="J86" i="16"/>
  <c r="K86" i="16" s="1"/>
  <c r="J78" i="16"/>
  <c r="K78" i="16" s="1"/>
  <c r="J70" i="16"/>
  <c r="J62" i="16"/>
  <c r="K62" i="16" s="1"/>
  <c r="J54" i="16"/>
  <c r="K54" i="16" s="1"/>
  <c r="J46" i="16"/>
  <c r="J38" i="16"/>
  <c r="K38" i="16" s="1"/>
  <c r="J30" i="16"/>
  <c r="K30" i="16" s="1"/>
  <c r="J22" i="16"/>
  <c r="K22" i="16" s="1"/>
  <c r="J14" i="16"/>
  <c r="K14" i="16" s="1"/>
  <c r="J6" i="16"/>
  <c r="P151" i="16"/>
  <c r="Q151" i="16" s="1"/>
  <c r="P143" i="16"/>
  <c r="Q143" i="16" s="1"/>
  <c r="P135" i="16"/>
  <c r="Q135" i="16" s="1"/>
  <c r="P127" i="16"/>
  <c r="Q127" i="16" s="1"/>
  <c r="P119" i="16"/>
  <c r="Q119" i="16" s="1"/>
  <c r="P111" i="16"/>
  <c r="Q111" i="16" s="1"/>
  <c r="P103" i="16"/>
  <c r="Q103" i="16" s="1"/>
  <c r="P95" i="16"/>
  <c r="Q95" i="16" s="1"/>
  <c r="P87" i="16"/>
  <c r="Q87" i="16" s="1"/>
  <c r="P79" i="16"/>
  <c r="Q79" i="16" s="1"/>
  <c r="P71" i="16"/>
  <c r="Q71" i="16" s="1"/>
  <c r="P63" i="16"/>
  <c r="Q63" i="16" s="1"/>
  <c r="P55" i="16"/>
  <c r="Q55" i="16" s="1"/>
  <c r="P47" i="16"/>
  <c r="Q47" i="16" s="1"/>
  <c r="P39" i="16"/>
  <c r="Q39" i="16" s="1"/>
  <c r="P31" i="16"/>
  <c r="P23" i="16"/>
  <c r="Q23" i="16" s="1"/>
  <c r="P15" i="16"/>
  <c r="Q15" i="16" s="1"/>
  <c r="P7" i="16"/>
  <c r="Q7" i="16" s="1"/>
  <c r="V95" i="16"/>
  <c r="W95" i="16" s="1"/>
  <c r="V87" i="16"/>
  <c r="W87" i="16" s="1"/>
  <c r="V79" i="16"/>
  <c r="W79" i="16" s="1"/>
  <c r="V71" i="16"/>
  <c r="W71" i="16" s="1"/>
  <c r="V63" i="16"/>
  <c r="W63" i="16" s="1"/>
  <c r="V55" i="16"/>
  <c r="W55" i="16" s="1"/>
  <c r="V47" i="16"/>
  <c r="W47" i="16" s="1"/>
  <c r="V39" i="16"/>
  <c r="W39" i="16" s="1"/>
  <c r="V31" i="16"/>
  <c r="W31" i="16" s="1"/>
  <c r="V23" i="16"/>
  <c r="W23" i="16" s="1"/>
  <c r="V15" i="16"/>
  <c r="W15" i="16" s="1"/>
  <c r="V7" i="16"/>
  <c r="W7" i="16" s="1"/>
  <c r="J3" i="16"/>
  <c r="K3" i="16" s="1"/>
  <c r="D119" i="16"/>
  <c r="E119" i="16" s="1"/>
  <c r="D111" i="16"/>
  <c r="E111" i="16" s="1"/>
  <c r="D103" i="16"/>
  <c r="E103" i="16" s="1"/>
  <c r="D95" i="16"/>
  <c r="E95" i="16" s="1"/>
  <c r="D87" i="16"/>
  <c r="E87" i="16" s="1"/>
  <c r="D79" i="16"/>
  <c r="E79" i="16" s="1"/>
  <c r="D71" i="16"/>
  <c r="E71" i="16" s="1"/>
  <c r="D63" i="16"/>
  <c r="D55" i="16"/>
  <c r="E55" i="16" s="1"/>
  <c r="D47" i="16"/>
  <c r="E47" i="16" s="1"/>
  <c r="D39" i="16"/>
  <c r="E39" i="16" s="1"/>
  <c r="D31" i="16"/>
  <c r="E31" i="16" s="1"/>
  <c r="D23" i="16"/>
  <c r="E23" i="16" s="1"/>
  <c r="D15" i="16"/>
  <c r="E15" i="16" s="1"/>
  <c r="D7" i="16"/>
  <c r="E7" i="16" s="1"/>
  <c r="J133" i="16"/>
  <c r="K133" i="16" s="1"/>
  <c r="J125" i="16"/>
  <c r="K125" i="16" s="1"/>
  <c r="J117" i="16"/>
  <c r="K117" i="16" s="1"/>
  <c r="J109" i="16"/>
  <c r="K109" i="16" s="1"/>
  <c r="J101" i="16"/>
  <c r="K101" i="16" s="1"/>
  <c r="J93" i="16"/>
  <c r="K93" i="16" s="1"/>
  <c r="J85" i="16"/>
  <c r="K85" i="16" s="1"/>
  <c r="J77" i="16"/>
  <c r="K77" i="16" s="1"/>
  <c r="J69" i="16"/>
  <c r="K69" i="16" s="1"/>
  <c r="J61" i="16"/>
  <c r="K61" i="16" s="1"/>
  <c r="J53" i="16"/>
  <c r="K53" i="16" s="1"/>
  <c r="J45" i="16"/>
  <c r="K45" i="16" s="1"/>
  <c r="J37" i="16"/>
  <c r="K37" i="16" s="1"/>
  <c r="J29" i="16"/>
  <c r="K29" i="16" s="1"/>
  <c r="J21" i="16"/>
  <c r="K21" i="16" s="1"/>
  <c r="J13" i="16"/>
  <c r="K13" i="16" s="1"/>
  <c r="J5" i="16"/>
  <c r="K5" i="16" s="1"/>
  <c r="P150" i="16"/>
  <c r="Q150" i="16" s="1"/>
  <c r="P142" i="16"/>
  <c r="Q142" i="16" s="1"/>
  <c r="P134" i="16"/>
  <c r="Q134" i="16" s="1"/>
  <c r="P126" i="16"/>
  <c r="Q126" i="16" s="1"/>
  <c r="P118" i="16"/>
  <c r="Q118" i="16" s="1"/>
  <c r="P110" i="16"/>
  <c r="Q110" i="16" s="1"/>
  <c r="P102" i="16"/>
  <c r="Q102" i="16" s="1"/>
  <c r="P94" i="16"/>
  <c r="P86" i="16"/>
  <c r="Q86" i="16" s="1"/>
  <c r="P78" i="16"/>
  <c r="Q78" i="16" s="1"/>
  <c r="P70" i="16"/>
  <c r="Q70" i="16" s="1"/>
  <c r="P62" i="16"/>
  <c r="Q62" i="16" s="1"/>
  <c r="P54" i="16"/>
  <c r="Q54" i="16" s="1"/>
  <c r="P46" i="16"/>
  <c r="Q46" i="16" s="1"/>
  <c r="P38" i="16"/>
  <c r="Q38" i="16" s="1"/>
  <c r="P30" i="16"/>
  <c r="Q30" i="16" s="1"/>
  <c r="P22" i="16"/>
  <c r="Q22" i="16" s="1"/>
  <c r="P14" i="16"/>
  <c r="Q14" i="16" s="1"/>
  <c r="P6" i="16"/>
  <c r="Q6" i="16" s="1"/>
  <c r="V94" i="16"/>
  <c r="W94" i="16" s="1"/>
  <c r="V86" i="16"/>
  <c r="W86" i="16" s="1"/>
  <c r="V78" i="16"/>
  <c r="W78" i="16" s="1"/>
  <c r="V70" i="16"/>
  <c r="W70" i="16" s="1"/>
  <c r="V62" i="16"/>
  <c r="W62" i="16" s="1"/>
  <c r="V54" i="16"/>
  <c r="W54" i="16" s="1"/>
  <c r="V46" i="16"/>
  <c r="W46" i="16" s="1"/>
  <c r="V38" i="16"/>
  <c r="W38" i="16" s="1"/>
  <c r="V30" i="16"/>
  <c r="W30" i="16" s="1"/>
  <c r="V22" i="16"/>
  <c r="W22" i="16" s="1"/>
  <c r="V14" i="16"/>
  <c r="W14" i="16" s="1"/>
  <c r="V6" i="16"/>
  <c r="W6" i="16" s="1"/>
  <c r="D3" i="16"/>
  <c r="E3" i="16" s="1"/>
  <c r="D118" i="16"/>
  <c r="E118" i="16" s="1"/>
  <c r="D110" i="16"/>
  <c r="E110" i="16" s="1"/>
  <c r="D102" i="16"/>
  <c r="E102" i="16" s="1"/>
  <c r="D94" i="16"/>
  <c r="E94" i="16" s="1"/>
  <c r="D86" i="16"/>
  <c r="E86" i="16" s="1"/>
  <c r="D78" i="16"/>
  <c r="E78" i="16" s="1"/>
  <c r="D70" i="16"/>
  <c r="E70" i="16" s="1"/>
  <c r="D62" i="16"/>
  <c r="E62" i="16" s="1"/>
  <c r="D54" i="16"/>
  <c r="E54" i="16" s="1"/>
  <c r="D46" i="16"/>
  <c r="E46" i="16" s="1"/>
  <c r="D38" i="16"/>
  <c r="E38" i="16" s="1"/>
  <c r="D30" i="16"/>
  <c r="E30" i="16" s="1"/>
  <c r="D22" i="16"/>
  <c r="E22" i="16" s="1"/>
  <c r="D14" i="16"/>
  <c r="E14" i="16" s="1"/>
  <c r="D6" i="16"/>
  <c r="E6" i="16" s="1"/>
  <c r="J132" i="16"/>
  <c r="K132" i="16" s="1"/>
  <c r="J124" i="16"/>
  <c r="K124" i="16" s="1"/>
  <c r="J116" i="16"/>
  <c r="K116" i="16" s="1"/>
  <c r="J108" i="16"/>
  <c r="K108" i="16" s="1"/>
  <c r="J100" i="16"/>
  <c r="K100" i="16" s="1"/>
  <c r="J92" i="16"/>
  <c r="K92" i="16" s="1"/>
  <c r="J84" i="16"/>
  <c r="K84" i="16" s="1"/>
  <c r="J76" i="16"/>
  <c r="K76" i="16" s="1"/>
  <c r="J68" i="16"/>
  <c r="K68" i="16" s="1"/>
  <c r="J60" i="16"/>
  <c r="K60" i="16" s="1"/>
  <c r="J52" i="16"/>
  <c r="K52" i="16" s="1"/>
  <c r="J44" i="16"/>
  <c r="K44" i="16" s="1"/>
  <c r="J36" i="16"/>
  <c r="K36" i="16" s="1"/>
  <c r="J28" i="16"/>
  <c r="K28" i="16" s="1"/>
  <c r="J20" i="16"/>
  <c r="K20" i="16" s="1"/>
  <c r="J12" i="16"/>
  <c r="K12" i="16" s="1"/>
  <c r="J4" i="16"/>
  <c r="K4" i="16" s="1"/>
  <c r="P149" i="16"/>
  <c r="Q149" i="16" s="1"/>
  <c r="P141" i="16"/>
  <c r="Q141" i="16" s="1"/>
  <c r="P133" i="16"/>
  <c r="Q133" i="16" s="1"/>
  <c r="P125" i="16"/>
  <c r="Q125" i="16" s="1"/>
  <c r="P117" i="16"/>
  <c r="Q117" i="16" s="1"/>
  <c r="P109" i="16"/>
  <c r="Q109" i="16" s="1"/>
  <c r="P101" i="16"/>
  <c r="Q101" i="16" s="1"/>
  <c r="P93" i="16"/>
  <c r="Q93" i="16" s="1"/>
  <c r="P85" i="16"/>
  <c r="Q85" i="16" s="1"/>
  <c r="P77" i="16"/>
  <c r="Q77" i="16" s="1"/>
  <c r="P69" i="16"/>
  <c r="Q69" i="16" s="1"/>
  <c r="P61" i="16"/>
  <c r="Q61" i="16" s="1"/>
  <c r="P53" i="16"/>
  <c r="Q53" i="16" s="1"/>
  <c r="P45" i="16"/>
  <c r="Q45" i="16" s="1"/>
  <c r="P37" i="16"/>
  <c r="Q37" i="16" s="1"/>
  <c r="P29" i="16"/>
  <c r="Q29" i="16" s="1"/>
  <c r="P21" i="16"/>
  <c r="Q21" i="16" s="1"/>
  <c r="P13" i="16"/>
  <c r="Q13" i="16" s="1"/>
  <c r="P5" i="16"/>
  <c r="Q5" i="16" s="1"/>
  <c r="V93" i="16"/>
  <c r="W93" i="16" s="1"/>
  <c r="V85" i="16"/>
  <c r="W85" i="16" s="1"/>
  <c r="V77" i="16"/>
  <c r="W77" i="16" s="1"/>
  <c r="V69" i="16"/>
  <c r="W69" i="16" s="1"/>
  <c r="V61" i="16"/>
  <c r="W61" i="16" s="1"/>
  <c r="V53" i="16"/>
  <c r="W53" i="16" s="1"/>
  <c r="V45" i="16"/>
  <c r="W45" i="16" s="1"/>
  <c r="V37" i="16"/>
  <c r="W37" i="16" s="1"/>
  <c r="V29" i="16"/>
  <c r="W29" i="16" s="1"/>
  <c r="V21" i="16"/>
  <c r="W21" i="16" s="1"/>
  <c r="V13" i="16"/>
  <c r="W13" i="16" s="1"/>
  <c r="V5" i="16"/>
  <c r="W5" i="16" s="1"/>
  <c r="D125" i="16"/>
  <c r="E125" i="16" s="1"/>
  <c r="D117" i="16"/>
  <c r="E117" i="16" s="1"/>
  <c r="D109" i="16"/>
  <c r="E109" i="16" s="1"/>
  <c r="D101" i="16"/>
  <c r="E101" i="16" s="1"/>
  <c r="D93" i="16"/>
  <c r="E93" i="16" s="1"/>
  <c r="D85" i="16"/>
  <c r="E85" i="16" s="1"/>
  <c r="D77" i="16"/>
  <c r="E77" i="16" s="1"/>
  <c r="D69" i="16"/>
  <c r="E69" i="16" s="1"/>
  <c r="D61" i="16"/>
  <c r="E61" i="16" s="1"/>
  <c r="D53" i="16"/>
  <c r="E53" i="16" s="1"/>
  <c r="D45" i="16"/>
  <c r="E45" i="16" s="1"/>
  <c r="D37" i="16"/>
  <c r="E37" i="16" s="1"/>
  <c r="D29" i="16"/>
  <c r="E29" i="16" s="1"/>
  <c r="D21" i="16"/>
  <c r="E21" i="16" s="1"/>
  <c r="D13" i="16"/>
  <c r="E13" i="16" s="1"/>
  <c r="J131" i="16"/>
  <c r="K131" i="16" s="1"/>
  <c r="J123" i="16"/>
  <c r="K123" i="16" s="1"/>
  <c r="J115" i="16"/>
  <c r="K115" i="16" s="1"/>
  <c r="J107" i="16"/>
  <c r="K107" i="16" s="1"/>
  <c r="J99" i="16"/>
  <c r="K99" i="16" s="1"/>
  <c r="J91" i="16"/>
  <c r="K91" i="16" s="1"/>
  <c r="J83" i="16"/>
  <c r="K83" i="16" s="1"/>
  <c r="J75" i="16"/>
  <c r="K75" i="16" s="1"/>
  <c r="J67" i="16"/>
  <c r="K67" i="16" s="1"/>
  <c r="J59" i="16"/>
  <c r="K59" i="16" s="1"/>
  <c r="J51" i="16"/>
  <c r="K51" i="16" s="1"/>
  <c r="J43" i="16"/>
  <c r="K43" i="16" s="1"/>
  <c r="J35" i="16"/>
  <c r="K35" i="16" s="1"/>
  <c r="J27" i="16"/>
  <c r="K27" i="16" s="1"/>
  <c r="J19" i="16"/>
  <c r="K19" i="16" s="1"/>
  <c r="P156" i="16"/>
  <c r="Q156" i="16" s="1"/>
  <c r="P148" i="16"/>
  <c r="Q148" i="16" s="1"/>
  <c r="P140" i="16"/>
  <c r="Q140" i="16" s="1"/>
  <c r="P132" i="16"/>
  <c r="Q132" i="16" s="1"/>
  <c r="P124" i="16"/>
  <c r="Q124" i="16" s="1"/>
  <c r="P116" i="16"/>
  <c r="Q116" i="16" s="1"/>
  <c r="P108" i="16"/>
  <c r="Q108" i="16" s="1"/>
  <c r="P100" i="16"/>
  <c r="Q100" i="16" s="1"/>
  <c r="P92" i="16"/>
  <c r="Q92" i="16" s="1"/>
  <c r="P84" i="16"/>
  <c r="Q84" i="16" s="1"/>
  <c r="P76" i="16"/>
  <c r="Q76" i="16" s="1"/>
  <c r="P68" i="16"/>
  <c r="Q68" i="16" s="1"/>
  <c r="P60" i="16"/>
  <c r="Q60" i="16" s="1"/>
  <c r="P52" i="16"/>
  <c r="Q52" i="16" s="1"/>
  <c r="P44" i="16"/>
  <c r="Q44" i="16" s="1"/>
  <c r="P36" i="16"/>
  <c r="Q36" i="16" s="1"/>
  <c r="P28" i="16"/>
  <c r="Q28" i="16" s="1"/>
  <c r="P20" i="16"/>
  <c r="Q20" i="16" s="1"/>
  <c r="P12" i="16"/>
  <c r="Q12" i="16" s="1"/>
  <c r="V92" i="16"/>
  <c r="W92" i="16" s="1"/>
  <c r="V84" i="16"/>
  <c r="W84" i="16" s="1"/>
  <c r="V76" i="16"/>
  <c r="W76" i="16" s="1"/>
  <c r="V68" i="16"/>
  <c r="W68" i="16" s="1"/>
  <c r="V60" i="16"/>
  <c r="W60" i="16" s="1"/>
  <c r="V52" i="16"/>
  <c r="W52" i="16" s="1"/>
  <c r="V44" i="16"/>
  <c r="W44" i="16" s="1"/>
  <c r="V36" i="16"/>
  <c r="W36" i="16" s="1"/>
  <c r="V28" i="16"/>
  <c r="W28" i="16" s="1"/>
  <c r="V20" i="16"/>
  <c r="W20" i="16" s="1"/>
  <c r="V12" i="16"/>
  <c r="W12" i="16" s="1"/>
  <c r="D78" i="15"/>
  <c r="D70" i="15"/>
  <c r="E70" i="15" s="1"/>
  <c r="D62" i="15"/>
  <c r="E62" i="15" s="1"/>
  <c r="D54" i="15"/>
  <c r="E54" i="15" s="1"/>
  <c r="D46" i="15"/>
  <c r="E46" i="15" s="1"/>
  <c r="D38" i="15"/>
  <c r="E38" i="15" s="1"/>
  <c r="D30" i="15"/>
  <c r="E30" i="15" s="1"/>
  <c r="D22" i="15"/>
  <c r="E22" i="15" s="1"/>
  <c r="D14" i="15"/>
  <c r="D6" i="15"/>
  <c r="E6" i="15" s="1"/>
  <c r="J89" i="15"/>
  <c r="K89" i="15" s="1"/>
  <c r="J81" i="15"/>
  <c r="K81" i="15" s="1"/>
  <c r="J73" i="15"/>
  <c r="K73" i="15" s="1"/>
  <c r="J65" i="15"/>
  <c r="K65" i="15" s="1"/>
  <c r="J57" i="15"/>
  <c r="K57" i="15" s="1"/>
  <c r="J49" i="15"/>
  <c r="K49" i="15" s="1"/>
  <c r="J41" i="15"/>
  <c r="K41" i="15" s="1"/>
  <c r="J33" i="15"/>
  <c r="K33" i="15" s="1"/>
  <c r="J25" i="15"/>
  <c r="J17" i="15"/>
  <c r="K17" i="15" s="1"/>
  <c r="J9" i="15"/>
  <c r="K9" i="15" s="1"/>
  <c r="P106" i="15"/>
  <c r="Q106" i="15" s="1"/>
  <c r="P98" i="15"/>
  <c r="Q98" i="15" s="1"/>
  <c r="P90" i="15"/>
  <c r="Q90" i="15" s="1"/>
  <c r="P82" i="15"/>
  <c r="P74" i="15"/>
  <c r="P66" i="15"/>
  <c r="Q66" i="15" s="1"/>
  <c r="P58" i="15"/>
  <c r="Q58" i="15" s="1"/>
  <c r="P50" i="15"/>
  <c r="Q50" i="15" s="1"/>
  <c r="P42" i="15"/>
  <c r="Q42" i="15" s="1"/>
  <c r="P34" i="15"/>
  <c r="Q34" i="15" s="1"/>
  <c r="P26" i="15"/>
  <c r="Q26" i="15" s="1"/>
  <c r="P18" i="15"/>
  <c r="Q18" i="15" s="1"/>
  <c r="P10" i="15"/>
  <c r="D71" i="15"/>
  <c r="E71" i="15" s="1"/>
  <c r="D39" i="15"/>
  <c r="E39" i="15" s="1"/>
  <c r="D7" i="15"/>
  <c r="E7" i="15" s="1"/>
  <c r="J66" i="15"/>
  <c r="K66" i="15" s="1"/>
  <c r="J18" i="15"/>
  <c r="K18" i="15" s="1"/>
  <c r="P35" i="15"/>
  <c r="Q35" i="15" s="1"/>
  <c r="D77" i="15"/>
  <c r="D69" i="15"/>
  <c r="D61" i="15"/>
  <c r="E61" i="15" s="1"/>
  <c r="D53" i="15"/>
  <c r="E53" i="15" s="1"/>
  <c r="D45" i="15"/>
  <c r="E45" i="15" s="1"/>
  <c r="D37" i="15"/>
  <c r="E37" i="15" s="1"/>
  <c r="D29" i="15"/>
  <c r="E29" i="15" s="1"/>
  <c r="D21" i="15"/>
  <c r="E21" i="15" s="1"/>
  <c r="D13" i="15"/>
  <c r="E13" i="15" s="1"/>
  <c r="D5" i="15"/>
  <c r="E5" i="15" s="1"/>
  <c r="J88" i="15"/>
  <c r="K88" i="15" s="1"/>
  <c r="J80" i="15"/>
  <c r="K80" i="15" s="1"/>
  <c r="J72" i="15"/>
  <c r="K72" i="15" s="1"/>
  <c r="J64" i="15"/>
  <c r="K64" i="15" s="1"/>
  <c r="J56" i="15"/>
  <c r="K56" i="15" s="1"/>
  <c r="J48" i="15"/>
  <c r="K48" i="15" s="1"/>
  <c r="J40" i="15"/>
  <c r="K40" i="15" s="1"/>
  <c r="J32" i="15"/>
  <c r="K32" i="15" s="1"/>
  <c r="J24" i="15"/>
  <c r="K24" i="15" s="1"/>
  <c r="J16" i="15"/>
  <c r="K16" i="15" s="1"/>
  <c r="J8" i="15"/>
  <c r="K8" i="15" s="1"/>
  <c r="P105" i="15"/>
  <c r="Q105" i="15" s="1"/>
  <c r="P97" i="15"/>
  <c r="Q97" i="15" s="1"/>
  <c r="P89" i="15"/>
  <c r="Q89" i="15" s="1"/>
  <c r="P81" i="15"/>
  <c r="Q81" i="15" s="1"/>
  <c r="P73" i="15"/>
  <c r="P65" i="15"/>
  <c r="Q65" i="15" s="1"/>
  <c r="P57" i="15"/>
  <c r="Q57" i="15" s="1"/>
  <c r="P49" i="15"/>
  <c r="Q49" i="15" s="1"/>
  <c r="P41" i="15"/>
  <c r="Q41" i="15" s="1"/>
  <c r="P33" i="15"/>
  <c r="Q33" i="15" s="1"/>
  <c r="P25" i="15"/>
  <c r="Q25" i="15" s="1"/>
  <c r="P17" i="15"/>
  <c r="P9" i="15"/>
  <c r="D63" i="15"/>
  <c r="E63" i="15" s="1"/>
  <c r="D31" i="15"/>
  <c r="E31" i="15" s="1"/>
  <c r="J82" i="15"/>
  <c r="K82" i="15" s="1"/>
  <c r="J50" i="15"/>
  <c r="K50" i="15" s="1"/>
  <c r="J26" i="15"/>
  <c r="K26" i="15" s="1"/>
  <c r="P107" i="15"/>
  <c r="Q107" i="15" s="1"/>
  <c r="P83" i="15"/>
  <c r="Q83" i="15" s="1"/>
  <c r="P59" i="15"/>
  <c r="P43" i="15"/>
  <c r="Q43" i="15" s="1"/>
  <c r="P27" i="15"/>
  <c r="Q27" i="15" s="1"/>
  <c r="D76" i="15"/>
  <c r="E76" i="15" s="1"/>
  <c r="D60" i="15"/>
  <c r="E60" i="15" s="1"/>
  <c r="D52" i="15"/>
  <c r="E52" i="15" s="1"/>
  <c r="D36" i="15"/>
  <c r="E36" i="15" s="1"/>
  <c r="D28" i="15"/>
  <c r="E28" i="15" s="1"/>
  <c r="D20" i="15"/>
  <c r="E20" i="15" s="1"/>
  <c r="D4" i="15"/>
  <c r="E4" i="15" s="1"/>
  <c r="J87" i="15"/>
  <c r="K87" i="15" s="1"/>
  <c r="J79" i="15"/>
  <c r="K79" i="15" s="1"/>
  <c r="J71" i="15"/>
  <c r="K71" i="15" s="1"/>
  <c r="J63" i="15"/>
  <c r="K63" i="15" s="1"/>
  <c r="J55" i="15"/>
  <c r="K55" i="15" s="1"/>
  <c r="J47" i="15"/>
  <c r="K47" i="15" s="1"/>
  <c r="J39" i="15"/>
  <c r="K39" i="15" s="1"/>
  <c r="J31" i="15"/>
  <c r="K31" i="15" s="1"/>
  <c r="J23" i="15"/>
  <c r="K23" i="15" s="1"/>
  <c r="J15" i="15"/>
  <c r="K15" i="15" s="1"/>
  <c r="J7" i="15"/>
  <c r="K7" i="15" s="1"/>
  <c r="P104" i="15"/>
  <c r="Q104" i="15" s="1"/>
  <c r="P96" i="15"/>
  <c r="Q96" i="15" s="1"/>
  <c r="P88" i="15"/>
  <c r="Q88" i="15" s="1"/>
  <c r="P80" i="15"/>
  <c r="P72" i="15"/>
  <c r="Q72" i="15" s="1"/>
  <c r="P64" i="15"/>
  <c r="Q64" i="15" s="1"/>
  <c r="P56" i="15"/>
  <c r="Q56" i="15" s="1"/>
  <c r="P48" i="15"/>
  <c r="Q48" i="15" s="1"/>
  <c r="P40" i="15"/>
  <c r="Q40" i="15" s="1"/>
  <c r="P32" i="15"/>
  <c r="Q32" i="15" s="1"/>
  <c r="P24" i="15"/>
  <c r="Q24" i="15" s="1"/>
  <c r="P16" i="15"/>
  <c r="P8" i="15"/>
  <c r="Q8" i="15" s="1"/>
  <c r="D79" i="15"/>
  <c r="E79" i="15" s="1"/>
  <c r="D47" i="15"/>
  <c r="E47" i="15" s="1"/>
  <c r="D15" i="15"/>
  <c r="E15" i="15" s="1"/>
  <c r="J74" i="15"/>
  <c r="K74" i="15" s="1"/>
  <c r="J42" i="15"/>
  <c r="K42" i="15" s="1"/>
  <c r="J10" i="15"/>
  <c r="K10" i="15" s="1"/>
  <c r="P75" i="15"/>
  <c r="P19" i="15"/>
  <c r="Q19" i="15" s="1"/>
  <c r="D68" i="15"/>
  <c r="E68" i="15" s="1"/>
  <c r="D44" i="15"/>
  <c r="E44" i="15" s="1"/>
  <c r="D12" i="15"/>
  <c r="E12" i="15" s="1"/>
  <c r="J3" i="15"/>
  <c r="K3" i="15" s="1"/>
  <c r="D75" i="15"/>
  <c r="E75" i="15" s="1"/>
  <c r="D67" i="15"/>
  <c r="E67" i="15" s="1"/>
  <c r="D59" i="15"/>
  <c r="D51" i="15"/>
  <c r="E51" i="15" s="1"/>
  <c r="D43" i="15"/>
  <c r="E43" i="15" s="1"/>
  <c r="D35" i="15"/>
  <c r="E35" i="15" s="1"/>
  <c r="D27" i="15"/>
  <c r="E27" i="15" s="1"/>
  <c r="D19" i="15"/>
  <c r="E19" i="15" s="1"/>
  <c r="D11" i="15"/>
  <c r="E11" i="15" s="1"/>
  <c r="J94" i="15"/>
  <c r="K94" i="15" s="1"/>
  <c r="J86" i="15"/>
  <c r="K86" i="15" s="1"/>
  <c r="J78" i="15"/>
  <c r="K78" i="15" s="1"/>
  <c r="J70" i="15"/>
  <c r="K70" i="15" s="1"/>
  <c r="J62" i="15"/>
  <c r="K62" i="15" s="1"/>
  <c r="J54" i="15"/>
  <c r="K54" i="15" s="1"/>
  <c r="J46" i="15"/>
  <c r="K46" i="15" s="1"/>
  <c r="J38" i="15"/>
  <c r="K38" i="15" s="1"/>
  <c r="J30" i="15"/>
  <c r="K30" i="15" s="1"/>
  <c r="J22" i="15"/>
  <c r="K22" i="15" s="1"/>
  <c r="J14" i="15"/>
  <c r="K14" i="15" s="1"/>
  <c r="J6" i="15"/>
  <c r="K6" i="15" s="1"/>
  <c r="P103" i="15"/>
  <c r="Q103" i="15" s="1"/>
  <c r="P95" i="15"/>
  <c r="Q95" i="15" s="1"/>
  <c r="P87" i="15"/>
  <c r="Q87" i="15" s="1"/>
  <c r="P79" i="15"/>
  <c r="Q79" i="15" s="1"/>
  <c r="P71" i="15"/>
  <c r="Q71" i="15" s="1"/>
  <c r="P63" i="15"/>
  <c r="P55" i="15"/>
  <c r="Q55" i="15" s="1"/>
  <c r="P47" i="15"/>
  <c r="Q47" i="15" s="1"/>
  <c r="P39" i="15"/>
  <c r="Q39" i="15" s="1"/>
  <c r="P31" i="15"/>
  <c r="Q31" i="15" s="1"/>
  <c r="P23" i="15"/>
  <c r="Q23" i="15" s="1"/>
  <c r="P15" i="15"/>
  <c r="Q15" i="15" s="1"/>
  <c r="P7" i="15"/>
  <c r="Q7" i="15" s="1"/>
  <c r="D55" i="15"/>
  <c r="E55" i="15" s="1"/>
  <c r="D23" i="15"/>
  <c r="E23" i="15" s="1"/>
  <c r="J90" i="15"/>
  <c r="K90" i="15" s="1"/>
  <c r="J58" i="15"/>
  <c r="K58" i="15" s="1"/>
  <c r="J34" i="15"/>
  <c r="K34" i="15" s="1"/>
  <c r="P99" i="15"/>
  <c r="Q99" i="15" s="1"/>
  <c r="P91" i="15"/>
  <c r="Q91" i="15" s="1"/>
  <c r="P67" i="15"/>
  <c r="Q67" i="15" s="1"/>
  <c r="P51" i="15"/>
  <c r="P11" i="15"/>
  <c r="Q11" i="15" s="1"/>
  <c r="D74" i="15"/>
  <c r="E74" i="15" s="1"/>
  <c r="D66" i="15"/>
  <c r="E66" i="15" s="1"/>
  <c r="D58" i="15"/>
  <c r="E58" i="15" s="1"/>
  <c r="D50" i="15"/>
  <c r="E50" i="15" s="1"/>
  <c r="D42" i="15"/>
  <c r="E42" i="15" s="1"/>
  <c r="D34" i="15"/>
  <c r="E34" i="15" s="1"/>
  <c r="D26" i="15"/>
  <c r="E26" i="15" s="1"/>
  <c r="D18" i="15"/>
  <c r="E18" i="15" s="1"/>
  <c r="D10" i="15"/>
  <c r="E10" i="15" s="1"/>
  <c r="J93" i="15"/>
  <c r="K93" i="15" s="1"/>
  <c r="J85" i="15"/>
  <c r="K85" i="15" s="1"/>
  <c r="J77" i="15"/>
  <c r="K77" i="15" s="1"/>
  <c r="J69" i="15"/>
  <c r="K69" i="15" s="1"/>
  <c r="J61" i="15"/>
  <c r="K61" i="15" s="1"/>
  <c r="J53" i="15"/>
  <c r="J45" i="15"/>
  <c r="K45" i="15" s="1"/>
  <c r="J37" i="15"/>
  <c r="K37" i="15" s="1"/>
  <c r="J29" i="15"/>
  <c r="K29" i="15" s="1"/>
  <c r="J21" i="15"/>
  <c r="K21" i="15" s="1"/>
  <c r="J13" i="15"/>
  <c r="K13" i="15" s="1"/>
  <c r="J5" i="15"/>
  <c r="K5" i="15" s="1"/>
  <c r="P102" i="15"/>
  <c r="Q102" i="15" s="1"/>
  <c r="P94" i="15"/>
  <c r="P86" i="15"/>
  <c r="Q86" i="15" s="1"/>
  <c r="P78" i="15"/>
  <c r="Q78" i="15" s="1"/>
  <c r="P70" i="15"/>
  <c r="Q70" i="15" s="1"/>
  <c r="P62" i="15"/>
  <c r="Q62" i="15" s="1"/>
  <c r="P54" i="15"/>
  <c r="Q54" i="15" s="1"/>
  <c r="P46" i="15"/>
  <c r="Q46" i="15" s="1"/>
  <c r="P38" i="15"/>
  <c r="Q38" i="15" s="1"/>
  <c r="P30" i="15"/>
  <c r="P22" i="15"/>
  <c r="Q22" i="15" s="1"/>
  <c r="P14" i="15"/>
  <c r="Q14" i="15" s="1"/>
  <c r="P6" i="15"/>
  <c r="Q6" i="15" s="1"/>
  <c r="D81" i="15"/>
  <c r="E81" i="15" s="1"/>
  <c r="D73" i="15"/>
  <c r="E73" i="15" s="1"/>
  <c r="D65" i="15"/>
  <c r="E65" i="15" s="1"/>
  <c r="D57" i="15"/>
  <c r="E57" i="15" s="1"/>
  <c r="D49" i="15"/>
  <c r="E49" i="15" s="1"/>
  <c r="D41" i="15"/>
  <c r="E41" i="15" s="1"/>
  <c r="D33" i="15"/>
  <c r="E33" i="15" s="1"/>
  <c r="D25" i="15"/>
  <c r="E25" i="15" s="1"/>
  <c r="D17" i="15"/>
  <c r="E17" i="15" s="1"/>
  <c r="D9" i="15"/>
  <c r="E9" i="15" s="1"/>
  <c r="J92" i="15"/>
  <c r="K92" i="15" s="1"/>
  <c r="J84" i="15"/>
  <c r="K84" i="15" s="1"/>
  <c r="J76" i="15"/>
  <c r="K76" i="15" s="1"/>
  <c r="J68" i="15"/>
  <c r="K68" i="15" s="1"/>
  <c r="J60" i="15"/>
  <c r="K60" i="15" s="1"/>
  <c r="J52" i="15"/>
  <c r="K52" i="15" s="1"/>
  <c r="J44" i="15"/>
  <c r="K44" i="15" s="1"/>
  <c r="J36" i="15"/>
  <c r="K36" i="15" s="1"/>
  <c r="J28" i="15"/>
  <c r="K28" i="15" s="1"/>
  <c r="J20" i="15"/>
  <c r="K20" i="15" s="1"/>
  <c r="J12" i="15"/>
  <c r="K12" i="15" s="1"/>
  <c r="J4" i="15"/>
  <c r="K4" i="15" s="1"/>
  <c r="P101" i="15"/>
  <c r="Q101" i="15" s="1"/>
  <c r="P93" i="15"/>
  <c r="Q93" i="15" s="1"/>
  <c r="P85" i="15"/>
  <c r="Q85" i="15" s="1"/>
  <c r="P77" i="15"/>
  <c r="Q77" i="15" s="1"/>
  <c r="P69" i="15"/>
  <c r="Q69" i="15" s="1"/>
  <c r="P61" i="15"/>
  <c r="Q61" i="15" s="1"/>
  <c r="P53" i="15"/>
  <c r="P45" i="15"/>
  <c r="Q45" i="15" s="1"/>
  <c r="P37" i="15"/>
  <c r="Q37" i="15" s="1"/>
  <c r="P29" i="15"/>
  <c r="Q29" i="15" s="1"/>
  <c r="P21" i="15"/>
  <c r="Q21" i="15" s="1"/>
  <c r="P13" i="15"/>
  <c r="Q13" i="15" s="1"/>
  <c r="P5" i="15"/>
  <c r="Q5" i="15" s="1"/>
  <c r="P3" i="15"/>
  <c r="Q3" i="15" s="1"/>
  <c r="D3" i="15"/>
  <c r="E3" i="15" s="1"/>
  <c r="D80" i="15"/>
  <c r="E80" i="15" s="1"/>
  <c r="D72" i="15"/>
  <c r="E72" i="15" s="1"/>
  <c r="D64" i="15"/>
  <c r="E64" i="15" s="1"/>
  <c r="D56" i="15"/>
  <c r="E56" i="15" s="1"/>
  <c r="D48" i="15"/>
  <c r="E48" i="15" s="1"/>
  <c r="D40" i="15"/>
  <c r="E40" i="15" s="1"/>
  <c r="D32" i="15"/>
  <c r="E32" i="15" s="1"/>
  <c r="D24" i="15"/>
  <c r="E24" i="15" s="1"/>
  <c r="D16" i="15"/>
  <c r="E16" i="15" s="1"/>
  <c r="J91" i="15"/>
  <c r="K91" i="15" s="1"/>
  <c r="J83" i="15"/>
  <c r="K83" i="15" s="1"/>
  <c r="J75" i="15"/>
  <c r="K75" i="15" s="1"/>
  <c r="J67" i="15"/>
  <c r="K67" i="15" s="1"/>
  <c r="J59" i="15"/>
  <c r="K59" i="15" s="1"/>
  <c r="J51" i="15"/>
  <c r="K51" i="15" s="1"/>
  <c r="J43" i="15"/>
  <c r="K43" i="15" s="1"/>
  <c r="J35" i="15"/>
  <c r="K35" i="15" s="1"/>
  <c r="J27" i="15"/>
  <c r="K27" i="15" s="1"/>
  <c r="J19" i="15"/>
  <c r="K19" i="15" s="1"/>
  <c r="P108" i="15"/>
  <c r="Q108" i="15" s="1"/>
  <c r="P100" i="15"/>
  <c r="Q100" i="15" s="1"/>
  <c r="P92" i="15"/>
  <c r="Q92" i="15" s="1"/>
  <c r="P84" i="15"/>
  <c r="Q84" i="15" s="1"/>
  <c r="P76" i="15"/>
  <c r="Q76" i="15" s="1"/>
  <c r="P68" i="15"/>
  <c r="Q68" i="15" s="1"/>
  <c r="P60" i="15"/>
  <c r="Q60" i="15" s="1"/>
  <c r="P52" i="15"/>
  <c r="Q52" i="15" s="1"/>
  <c r="P44" i="15"/>
  <c r="Q44" i="15" s="1"/>
  <c r="P36" i="15"/>
  <c r="Q36" i="15" s="1"/>
  <c r="P28" i="15"/>
  <c r="Q28" i="15" s="1"/>
  <c r="P20" i="15"/>
  <c r="Q20" i="15" s="1"/>
  <c r="P12" i="15"/>
  <c r="Q12" i="15" s="1"/>
  <c r="E112" i="5"/>
  <c r="E104" i="5"/>
  <c r="E96" i="5"/>
  <c r="E88" i="5"/>
  <c r="E80" i="5"/>
  <c r="E72" i="5"/>
  <c r="E64" i="5"/>
  <c r="E56" i="5"/>
  <c r="E48" i="5"/>
  <c r="E40" i="5"/>
  <c r="E32" i="5"/>
  <c r="E24" i="5"/>
  <c r="E16" i="5"/>
  <c r="E8" i="5"/>
  <c r="K103" i="5"/>
  <c r="K95" i="5"/>
  <c r="K87" i="5"/>
  <c r="K79" i="5"/>
  <c r="K71" i="5"/>
  <c r="K63" i="5"/>
  <c r="K55" i="5"/>
  <c r="K47" i="5"/>
  <c r="K39" i="5"/>
  <c r="K31" i="5"/>
  <c r="K23" i="5"/>
  <c r="K15" i="5"/>
  <c r="K7" i="5"/>
  <c r="Q106" i="5"/>
  <c r="Q98" i="5"/>
  <c r="Q90" i="5"/>
  <c r="Q82" i="5"/>
  <c r="Q74" i="5"/>
  <c r="Q66" i="5"/>
  <c r="Q58" i="5"/>
  <c r="Q50" i="5"/>
  <c r="Q42" i="5"/>
  <c r="Q34" i="5"/>
  <c r="Q26" i="5"/>
  <c r="Q18" i="5"/>
  <c r="Q10" i="5"/>
  <c r="E105" i="5"/>
  <c r="E65" i="5"/>
  <c r="E41" i="5"/>
  <c r="E17" i="5"/>
  <c r="K80" i="5"/>
  <c r="K56" i="5"/>
  <c r="K16" i="5"/>
  <c r="Q91" i="5"/>
  <c r="Q59" i="5"/>
  <c r="Q11" i="5"/>
  <c r="E111" i="5"/>
  <c r="E103" i="5"/>
  <c r="E95" i="5"/>
  <c r="E87" i="5"/>
  <c r="E79" i="5"/>
  <c r="E71" i="5"/>
  <c r="E63" i="5"/>
  <c r="E55" i="5"/>
  <c r="E47" i="5"/>
  <c r="E39" i="5"/>
  <c r="E31" i="5"/>
  <c r="E23" i="5"/>
  <c r="E15" i="5"/>
  <c r="E7" i="5"/>
  <c r="K102" i="5"/>
  <c r="K94" i="5"/>
  <c r="K86" i="5"/>
  <c r="K78" i="5"/>
  <c r="K70" i="5"/>
  <c r="K62" i="5"/>
  <c r="K54" i="5"/>
  <c r="K46" i="5"/>
  <c r="K38" i="5"/>
  <c r="K30" i="5"/>
  <c r="K22" i="5"/>
  <c r="K14" i="5"/>
  <c r="K6" i="5"/>
  <c r="Q105" i="5"/>
  <c r="Q97" i="5"/>
  <c r="Q89" i="5"/>
  <c r="Q81" i="5"/>
  <c r="Q73" i="5"/>
  <c r="Q65" i="5"/>
  <c r="Q57" i="5"/>
  <c r="Q49" i="5"/>
  <c r="Q41" i="5"/>
  <c r="Q33" i="5"/>
  <c r="Q25" i="5"/>
  <c r="Q17" i="5"/>
  <c r="Q9" i="5"/>
  <c r="E97" i="5"/>
  <c r="E57" i="5"/>
  <c r="K96" i="5"/>
  <c r="Q43" i="5"/>
  <c r="E110" i="5"/>
  <c r="E102" i="5"/>
  <c r="E94" i="5"/>
  <c r="E86" i="5"/>
  <c r="E78" i="5"/>
  <c r="E70" i="5"/>
  <c r="E62" i="5"/>
  <c r="E54" i="5"/>
  <c r="E46" i="5"/>
  <c r="E38" i="5"/>
  <c r="E30" i="5"/>
  <c r="E22" i="5"/>
  <c r="E14" i="5"/>
  <c r="E6" i="5"/>
  <c r="K101" i="5"/>
  <c r="K93" i="5"/>
  <c r="K85" i="5"/>
  <c r="K77" i="5"/>
  <c r="K69" i="5"/>
  <c r="K61" i="5"/>
  <c r="K53" i="5"/>
  <c r="K45" i="5"/>
  <c r="K37" i="5"/>
  <c r="K29" i="5"/>
  <c r="K21" i="5"/>
  <c r="K13" i="5"/>
  <c r="K5" i="5"/>
  <c r="Q104" i="5"/>
  <c r="Q96" i="5"/>
  <c r="Q88" i="5"/>
  <c r="Q80" i="5"/>
  <c r="Q72" i="5"/>
  <c r="Q64" i="5"/>
  <c r="Q56" i="5"/>
  <c r="Q48" i="5"/>
  <c r="Q40" i="5"/>
  <c r="Q32" i="5"/>
  <c r="Q24" i="5"/>
  <c r="Q16" i="5"/>
  <c r="Q8" i="5"/>
  <c r="E81" i="5"/>
  <c r="E25" i="5"/>
  <c r="K88" i="5"/>
  <c r="K40" i="5"/>
  <c r="Q107" i="5"/>
  <c r="Q67" i="5"/>
  <c r="Q19" i="5"/>
  <c r="Q3" i="5"/>
  <c r="E109" i="5"/>
  <c r="E101" i="5"/>
  <c r="E93" i="5"/>
  <c r="E85" i="5"/>
  <c r="E77" i="5"/>
  <c r="E69" i="5"/>
  <c r="E61" i="5"/>
  <c r="E53" i="5"/>
  <c r="E45" i="5"/>
  <c r="E37" i="5"/>
  <c r="E29" i="5"/>
  <c r="E21" i="5"/>
  <c r="E13" i="5"/>
  <c r="E5" i="5"/>
  <c r="K100" i="5"/>
  <c r="K92" i="5"/>
  <c r="K84" i="5"/>
  <c r="K76" i="5"/>
  <c r="K68" i="5"/>
  <c r="K60" i="5"/>
  <c r="K52" i="5"/>
  <c r="K44" i="5"/>
  <c r="K36" i="5"/>
  <c r="K28" i="5"/>
  <c r="K20" i="5"/>
  <c r="K12" i="5"/>
  <c r="K4" i="5"/>
  <c r="Q103" i="5"/>
  <c r="Q95" i="5"/>
  <c r="Q87" i="5"/>
  <c r="Q79" i="5"/>
  <c r="Q71" i="5"/>
  <c r="Q63" i="5"/>
  <c r="Q55" i="5"/>
  <c r="Q47" i="5"/>
  <c r="Q39" i="5"/>
  <c r="Q31" i="5"/>
  <c r="Q23" i="5"/>
  <c r="Q15" i="5"/>
  <c r="Q7" i="5"/>
  <c r="E89" i="5"/>
  <c r="E49" i="5"/>
  <c r="K104" i="5"/>
  <c r="K64" i="5"/>
  <c r="K32" i="5"/>
  <c r="K8" i="5"/>
  <c r="Q83" i="5"/>
  <c r="Q35" i="5"/>
  <c r="K3" i="5"/>
  <c r="E108" i="5"/>
  <c r="E100" i="5"/>
  <c r="E92" i="5"/>
  <c r="E84" i="5"/>
  <c r="E76" i="5"/>
  <c r="E68" i="5"/>
  <c r="E60" i="5"/>
  <c r="E52" i="5"/>
  <c r="E44" i="5"/>
  <c r="E36" i="5"/>
  <c r="E28" i="5"/>
  <c r="E20" i="5"/>
  <c r="E12" i="5"/>
  <c r="E4" i="5"/>
  <c r="K99" i="5"/>
  <c r="K91" i="5"/>
  <c r="K83" i="5"/>
  <c r="K75" i="5"/>
  <c r="K67" i="5"/>
  <c r="K59" i="5"/>
  <c r="K51" i="5"/>
  <c r="K43" i="5"/>
  <c r="K35" i="5"/>
  <c r="K27" i="5"/>
  <c r="K19" i="5"/>
  <c r="K11" i="5"/>
  <c r="Q110" i="5"/>
  <c r="Q102" i="5"/>
  <c r="Q94" i="5"/>
  <c r="Q86" i="5"/>
  <c r="Q78" i="5"/>
  <c r="Q70" i="5"/>
  <c r="Q62" i="5"/>
  <c r="Q54" i="5"/>
  <c r="Q46" i="5"/>
  <c r="Q38" i="5"/>
  <c r="Q30" i="5"/>
  <c r="Q22" i="5"/>
  <c r="Q14" i="5"/>
  <c r="Q6" i="5"/>
  <c r="E113" i="5"/>
  <c r="E73" i="5"/>
  <c r="E33" i="5"/>
  <c r="E9" i="5"/>
  <c r="K72" i="5"/>
  <c r="K48" i="5"/>
  <c r="K24" i="5"/>
  <c r="Q99" i="5"/>
  <c r="Q75" i="5"/>
  <c r="Q51" i="5"/>
  <c r="Q27" i="5"/>
  <c r="E3" i="5"/>
  <c r="E107" i="5"/>
  <c r="E99" i="5"/>
  <c r="E91" i="5"/>
  <c r="E83" i="5"/>
  <c r="E75" i="5"/>
  <c r="E67" i="5"/>
  <c r="E59" i="5"/>
  <c r="E51" i="5"/>
  <c r="E43" i="5"/>
  <c r="E35" i="5"/>
  <c r="E27" i="5"/>
  <c r="E19" i="5"/>
  <c r="E11" i="5"/>
  <c r="K106" i="5"/>
  <c r="K98" i="5"/>
  <c r="K90" i="5"/>
  <c r="K82" i="5"/>
  <c r="K74" i="5"/>
  <c r="K66" i="5"/>
  <c r="K58" i="5"/>
  <c r="K50" i="5"/>
  <c r="K42" i="5"/>
  <c r="K34" i="5"/>
  <c r="K26" i="5"/>
  <c r="K18" i="5"/>
  <c r="K10" i="5"/>
  <c r="Q109" i="5"/>
  <c r="Q101" i="5"/>
  <c r="Q93" i="5"/>
  <c r="Q85" i="5"/>
  <c r="Q77" i="5"/>
  <c r="Q69" i="5"/>
  <c r="Q61" i="5"/>
  <c r="Q53" i="5"/>
  <c r="Q45" i="5"/>
  <c r="Q37" i="5"/>
  <c r="Q29" i="5"/>
  <c r="Q21" i="5"/>
  <c r="Q13" i="5"/>
  <c r="Q5" i="5"/>
  <c r="E114" i="5"/>
  <c r="E106" i="5"/>
  <c r="E98" i="5"/>
  <c r="E90" i="5"/>
  <c r="E82" i="5"/>
  <c r="E74" i="5"/>
  <c r="E66" i="5"/>
  <c r="E58" i="5"/>
  <c r="E50" i="5"/>
  <c r="E42" i="5"/>
  <c r="E34" i="5"/>
  <c r="E26" i="5"/>
  <c r="E18" i="5"/>
  <c r="K105" i="5"/>
  <c r="K97" i="5"/>
  <c r="K89" i="5"/>
  <c r="K81" i="5"/>
  <c r="K73" i="5"/>
  <c r="K65" i="5"/>
  <c r="K57" i="5"/>
  <c r="K49" i="5"/>
  <c r="K41" i="5"/>
  <c r="K33" i="5"/>
  <c r="K25" i="5"/>
  <c r="K17" i="5"/>
  <c r="Q108" i="5"/>
  <c r="Q100" i="5"/>
  <c r="Q92" i="5"/>
  <c r="Q84" i="5"/>
  <c r="Q76" i="5"/>
  <c r="Q68" i="5"/>
  <c r="Q60" i="5"/>
  <c r="Q52" i="5"/>
  <c r="Q44" i="5"/>
  <c r="Q36" i="5"/>
  <c r="Q28" i="5"/>
  <c r="Q20" i="5"/>
  <c r="Q12" i="5"/>
  <c r="K3" i="3"/>
  <c r="E141" i="3"/>
  <c r="E133" i="3"/>
  <c r="E125" i="3"/>
  <c r="E117" i="3"/>
  <c r="E109" i="3"/>
  <c r="E101" i="3"/>
  <c r="E93" i="3"/>
  <c r="E85" i="3"/>
  <c r="E77" i="3"/>
  <c r="E69" i="3"/>
  <c r="E61" i="3"/>
  <c r="E53" i="3"/>
  <c r="E45" i="3"/>
  <c r="E37" i="3"/>
  <c r="E29" i="3"/>
  <c r="E21" i="3"/>
  <c r="E13" i="3"/>
  <c r="E5" i="3"/>
  <c r="K129" i="3"/>
  <c r="K121" i="3"/>
  <c r="K113" i="3"/>
  <c r="K105" i="3"/>
  <c r="K97" i="3"/>
  <c r="K89" i="3"/>
  <c r="K81" i="3"/>
  <c r="K73" i="3"/>
  <c r="K65" i="3"/>
  <c r="K57" i="3"/>
  <c r="K49" i="3"/>
  <c r="K41" i="3"/>
  <c r="K33" i="3"/>
  <c r="K25" i="3"/>
  <c r="K17" i="3"/>
  <c r="K9" i="3"/>
  <c r="Q106" i="3"/>
  <c r="Q98" i="3"/>
  <c r="Q90" i="3"/>
  <c r="Q82" i="3"/>
  <c r="Q74" i="3"/>
  <c r="Q66" i="3"/>
  <c r="Q58" i="3"/>
  <c r="Q50" i="3"/>
  <c r="Q42" i="3"/>
  <c r="Q34" i="3"/>
  <c r="Q26" i="3"/>
  <c r="Q18" i="3"/>
  <c r="Q10" i="3"/>
  <c r="E3" i="3"/>
  <c r="E140" i="3"/>
  <c r="E132" i="3"/>
  <c r="E124" i="3"/>
  <c r="E116" i="3"/>
  <c r="E108" i="3"/>
  <c r="E100" i="3"/>
  <c r="E92" i="3"/>
  <c r="E84" i="3"/>
  <c r="E76" i="3"/>
  <c r="E68" i="3"/>
  <c r="E60" i="3"/>
  <c r="E52" i="3"/>
  <c r="E44" i="3"/>
  <c r="E36" i="3"/>
  <c r="E28" i="3"/>
  <c r="E20" i="3"/>
  <c r="E12" i="3"/>
  <c r="E4" i="3"/>
  <c r="K128" i="3"/>
  <c r="K120" i="3"/>
  <c r="K112" i="3"/>
  <c r="K104" i="3"/>
  <c r="K96" i="3"/>
  <c r="K88" i="3"/>
  <c r="K80" i="3"/>
  <c r="K72" i="3"/>
  <c r="K64" i="3"/>
  <c r="K56" i="3"/>
  <c r="K48" i="3"/>
  <c r="K40" i="3"/>
  <c r="K32" i="3"/>
  <c r="K24" i="3"/>
  <c r="K16" i="3"/>
  <c r="K8" i="3"/>
  <c r="Q105" i="3"/>
  <c r="Q97" i="3"/>
  <c r="Q89" i="3"/>
  <c r="Q81" i="3"/>
  <c r="Q73" i="3"/>
  <c r="Q65" i="3"/>
  <c r="Q57" i="3"/>
  <c r="Q49" i="3"/>
  <c r="Q41" i="3"/>
  <c r="Q33" i="3"/>
  <c r="Q25" i="3"/>
  <c r="Q17" i="3"/>
  <c r="Q9" i="3"/>
  <c r="Q3" i="3"/>
  <c r="E110" i="3"/>
  <c r="E78" i="3"/>
  <c r="E38" i="3"/>
  <c r="E6" i="3"/>
  <c r="K98" i="3"/>
  <c r="K66" i="3"/>
  <c r="K34" i="3"/>
  <c r="Q107" i="3"/>
  <c r="Q67" i="3"/>
  <c r="Q11" i="3"/>
  <c r="E147" i="3"/>
  <c r="E139" i="3"/>
  <c r="E131" i="3"/>
  <c r="E123" i="3"/>
  <c r="E115" i="3"/>
  <c r="E107" i="3"/>
  <c r="E99" i="3"/>
  <c r="E91" i="3"/>
  <c r="E83" i="3"/>
  <c r="E75" i="3"/>
  <c r="E67" i="3"/>
  <c r="E59" i="3"/>
  <c r="E51" i="3"/>
  <c r="E43" i="3"/>
  <c r="E35" i="3"/>
  <c r="E27" i="3"/>
  <c r="E19" i="3"/>
  <c r="E11" i="3"/>
  <c r="K135" i="3"/>
  <c r="K127" i="3"/>
  <c r="K119" i="3"/>
  <c r="K111" i="3"/>
  <c r="K103" i="3"/>
  <c r="K95" i="3"/>
  <c r="K87" i="3"/>
  <c r="K79" i="3"/>
  <c r="K71" i="3"/>
  <c r="K63" i="3"/>
  <c r="K55" i="3"/>
  <c r="K47" i="3"/>
  <c r="K39" i="3"/>
  <c r="K31" i="3"/>
  <c r="K23" i="3"/>
  <c r="K15" i="3"/>
  <c r="K7" i="3"/>
  <c r="Q104" i="3"/>
  <c r="Q96" i="3"/>
  <c r="Q88" i="3"/>
  <c r="Q80" i="3"/>
  <c r="Q72" i="3"/>
  <c r="Q64" i="3"/>
  <c r="Q56" i="3"/>
  <c r="Q48" i="3"/>
  <c r="Q40" i="3"/>
  <c r="Q32" i="3"/>
  <c r="Q24" i="3"/>
  <c r="Q16" i="3"/>
  <c r="Q8" i="3"/>
  <c r="E126" i="3"/>
  <c r="E94" i="3"/>
  <c r="E54" i="3"/>
  <c r="E14" i="3"/>
  <c r="K114" i="3"/>
  <c r="K82" i="3"/>
  <c r="K58" i="3"/>
  <c r="K26" i="3"/>
  <c r="Q91" i="3"/>
  <c r="Q51" i="3"/>
  <c r="Q19" i="3"/>
  <c r="E146" i="3"/>
  <c r="E138" i="3"/>
  <c r="E130" i="3"/>
  <c r="E122" i="3"/>
  <c r="E114" i="3"/>
  <c r="E106" i="3"/>
  <c r="E98" i="3"/>
  <c r="E90" i="3"/>
  <c r="E82" i="3"/>
  <c r="E74" i="3"/>
  <c r="E66" i="3"/>
  <c r="E58" i="3"/>
  <c r="E50" i="3"/>
  <c r="E42" i="3"/>
  <c r="E34" i="3"/>
  <c r="E26" i="3"/>
  <c r="E18" i="3"/>
  <c r="E10" i="3"/>
  <c r="K134" i="3"/>
  <c r="K126" i="3"/>
  <c r="K118" i="3"/>
  <c r="K110" i="3"/>
  <c r="K102" i="3"/>
  <c r="K94" i="3"/>
  <c r="K86" i="3"/>
  <c r="K78" i="3"/>
  <c r="K70" i="3"/>
  <c r="K62" i="3"/>
  <c r="K54" i="3"/>
  <c r="K46" i="3"/>
  <c r="K38" i="3"/>
  <c r="K30" i="3"/>
  <c r="K22" i="3"/>
  <c r="K14" i="3"/>
  <c r="K6" i="3"/>
  <c r="Q103" i="3"/>
  <c r="Q95" i="3"/>
  <c r="Q87" i="3"/>
  <c r="Q79" i="3"/>
  <c r="Q71" i="3"/>
  <c r="Q63" i="3"/>
  <c r="Q55" i="3"/>
  <c r="Q47" i="3"/>
  <c r="Q39" i="3"/>
  <c r="Q31" i="3"/>
  <c r="Q23" i="3"/>
  <c r="Q15" i="3"/>
  <c r="Q7" i="3"/>
  <c r="E118" i="3"/>
  <c r="E86" i="3"/>
  <c r="E46" i="3"/>
  <c r="E22" i="3"/>
  <c r="K122" i="3"/>
  <c r="K106" i="3"/>
  <c r="K74" i="3"/>
  <c r="K42" i="3"/>
  <c r="K10" i="3"/>
  <c r="Q83" i="3"/>
  <c r="Q59" i="3"/>
  <c r="Q43" i="3"/>
  <c r="Q27" i="3"/>
  <c r="E145" i="3"/>
  <c r="E137" i="3"/>
  <c r="E129" i="3"/>
  <c r="E121" i="3"/>
  <c r="E113" i="3"/>
  <c r="E105" i="3"/>
  <c r="E97" i="3"/>
  <c r="E89" i="3"/>
  <c r="E81" i="3"/>
  <c r="E73" i="3"/>
  <c r="E65" i="3"/>
  <c r="E57" i="3"/>
  <c r="E49" i="3"/>
  <c r="E41" i="3"/>
  <c r="E33" i="3"/>
  <c r="E25" i="3"/>
  <c r="E17" i="3"/>
  <c r="E9" i="3"/>
  <c r="K133" i="3"/>
  <c r="K125" i="3"/>
  <c r="K117" i="3"/>
  <c r="K109" i="3"/>
  <c r="K101" i="3"/>
  <c r="K93" i="3"/>
  <c r="K85" i="3"/>
  <c r="K77" i="3"/>
  <c r="K69" i="3"/>
  <c r="K61" i="3"/>
  <c r="K53" i="3"/>
  <c r="K45" i="3"/>
  <c r="K37" i="3"/>
  <c r="K29" i="3"/>
  <c r="K21" i="3"/>
  <c r="K13" i="3"/>
  <c r="K5" i="3"/>
  <c r="Q102" i="3"/>
  <c r="Q94" i="3"/>
  <c r="Q86" i="3"/>
  <c r="Q78" i="3"/>
  <c r="Q70" i="3"/>
  <c r="Q62" i="3"/>
  <c r="Q54" i="3"/>
  <c r="Q46" i="3"/>
  <c r="Q38" i="3"/>
  <c r="Q30" i="3"/>
  <c r="Q22" i="3"/>
  <c r="Q14" i="3"/>
  <c r="Q6" i="3"/>
  <c r="E142" i="3"/>
  <c r="E62" i="3"/>
  <c r="Q99" i="3"/>
  <c r="E144" i="3"/>
  <c r="E136" i="3"/>
  <c r="E128" i="3"/>
  <c r="E120" i="3"/>
  <c r="E112" i="3"/>
  <c r="E104" i="3"/>
  <c r="E96" i="3"/>
  <c r="E88" i="3"/>
  <c r="E80" i="3"/>
  <c r="E72" i="3"/>
  <c r="E64" i="3"/>
  <c r="E56" i="3"/>
  <c r="E48" i="3"/>
  <c r="E40" i="3"/>
  <c r="E32" i="3"/>
  <c r="E24" i="3"/>
  <c r="E16" i="3"/>
  <c r="E8" i="3"/>
  <c r="K132" i="3"/>
  <c r="K124" i="3"/>
  <c r="K116" i="3"/>
  <c r="K108" i="3"/>
  <c r="K100" i="3"/>
  <c r="K92" i="3"/>
  <c r="K84" i="3"/>
  <c r="K76" i="3"/>
  <c r="K68" i="3"/>
  <c r="K60" i="3"/>
  <c r="K52" i="3"/>
  <c r="K44" i="3"/>
  <c r="K36" i="3"/>
  <c r="K28" i="3"/>
  <c r="K20" i="3"/>
  <c r="K12" i="3"/>
  <c r="K4" i="3"/>
  <c r="Q101" i="3"/>
  <c r="Q93" i="3"/>
  <c r="Q85" i="3"/>
  <c r="Q77" i="3"/>
  <c r="Q69" i="3"/>
  <c r="Q61" i="3"/>
  <c r="Q53" i="3"/>
  <c r="Q45" i="3"/>
  <c r="Q37" i="3"/>
  <c r="Q29" i="3"/>
  <c r="Q21" i="3"/>
  <c r="Q13" i="3"/>
  <c r="Q5" i="3"/>
  <c r="E134" i="3"/>
  <c r="E102" i="3"/>
  <c r="E70" i="3"/>
  <c r="E30" i="3"/>
  <c r="K130" i="3"/>
  <c r="K90" i="3"/>
  <c r="K50" i="3"/>
  <c r="K18" i="3"/>
  <c r="Q75" i="3"/>
  <c r="Q35" i="3"/>
  <c r="E143" i="3"/>
  <c r="E135" i="3"/>
  <c r="E127" i="3"/>
  <c r="E119" i="3"/>
  <c r="E111" i="3"/>
  <c r="E103" i="3"/>
  <c r="E95" i="3"/>
  <c r="E87" i="3"/>
  <c r="E79" i="3"/>
  <c r="E71" i="3"/>
  <c r="E63" i="3"/>
  <c r="E55" i="3"/>
  <c r="E47" i="3"/>
  <c r="E39" i="3"/>
  <c r="E31" i="3"/>
  <c r="E23" i="3"/>
  <c r="E15" i="3"/>
  <c r="K131" i="3"/>
  <c r="K123" i="3"/>
  <c r="K115" i="3"/>
  <c r="K107" i="3"/>
  <c r="K99" i="3"/>
  <c r="K91" i="3"/>
  <c r="K83" i="3"/>
  <c r="K75" i="3"/>
  <c r="K67" i="3"/>
  <c r="K59" i="3"/>
  <c r="K51" i="3"/>
  <c r="K43" i="3"/>
  <c r="K35" i="3"/>
  <c r="K27" i="3"/>
  <c r="K19" i="3"/>
  <c r="Q108" i="3"/>
  <c r="Q100" i="3"/>
  <c r="Q92" i="3"/>
  <c r="Q84" i="3"/>
  <c r="Q76" i="3"/>
  <c r="Q68" i="3"/>
  <c r="Q60" i="3"/>
  <c r="Q52" i="3"/>
  <c r="Q44" i="3"/>
  <c r="Q36" i="3"/>
  <c r="Q28" i="3"/>
  <c r="Q20" i="3"/>
  <c r="Q12" i="3"/>
  <c r="E102" i="2"/>
  <c r="E94" i="2"/>
  <c r="E86" i="2"/>
  <c r="E78" i="2"/>
  <c r="E70" i="2"/>
  <c r="E62" i="2"/>
  <c r="E54" i="2"/>
  <c r="E46" i="2"/>
  <c r="E38" i="2"/>
  <c r="E30" i="2"/>
  <c r="E22" i="2"/>
  <c r="E14" i="2"/>
  <c r="E6" i="2"/>
  <c r="K97" i="2"/>
  <c r="K89" i="2"/>
  <c r="K81" i="2"/>
  <c r="K73" i="2"/>
  <c r="K65" i="2"/>
  <c r="K57" i="2"/>
  <c r="K49" i="2"/>
  <c r="K41" i="2"/>
  <c r="K33" i="2"/>
  <c r="K25" i="2"/>
  <c r="K17" i="2"/>
  <c r="K9" i="2"/>
  <c r="Q99" i="2"/>
  <c r="Q91" i="2"/>
  <c r="Q83" i="2"/>
  <c r="Q75" i="2"/>
  <c r="Q67" i="2"/>
  <c r="Q59" i="2"/>
  <c r="Q51" i="2"/>
  <c r="Q43" i="2"/>
  <c r="Q35" i="2"/>
  <c r="Q27" i="2"/>
  <c r="Q19" i="2"/>
  <c r="Q11" i="2"/>
  <c r="E101" i="2"/>
  <c r="E93" i="2"/>
  <c r="E85" i="2"/>
  <c r="E77" i="2"/>
  <c r="E69" i="2"/>
  <c r="E61" i="2"/>
  <c r="E53" i="2"/>
  <c r="E45" i="2"/>
  <c r="E37" i="2"/>
  <c r="E29" i="2"/>
  <c r="E21" i="2"/>
  <c r="E13" i="2"/>
  <c r="E5" i="2"/>
  <c r="K96" i="2"/>
  <c r="K88" i="2"/>
  <c r="K80" i="2"/>
  <c r="K72" i="2"/>
  <c r="K64" i="2"/>
  <c r="K56" i="2"/>
  <c r="K48" i="2"/>
  <c r="K40" i="2"/>
  <c r="K32" i="2"/>
  <c r="K24" i="2"/>
  <c r="K16" i="2"/>
  <c r="K8" i="2"/>
  <c r="Q98" i="2"/>
  <c r="Q90" i="2"/>
  <c r="Q82" i="2"/>
  <c r="Q74" i="2"/>
  <c r="Q66" i="2"/>
  <c r="Q58" i="2"/>
  <c r="Q50" i="2"/>
  <c r="Q42" i="2"/>
  <c r="Q34" i="2"/>
  <c r="Q26" i="2"/>
  <c r="Q18" i="2"/>
  <c r="Q10" i="2"/>
  <c r="E100" i="2"/>
  <c r="E92" i="2"/>
  <c r="E84" i="2"/>
  <c r="E76" i="2"/>
  <c r="E68" i="2"/>
  <c r="E60" i="2"/>
  <c r="E52" i="2"/>
  <c r="E44" i="2"/>
  <c r="E36" i="2"/>
  <c r="E28" i="2"/>
  <c r="E20" i="2"/>
  <c r="E12" i="2"/>
  <c r="E4" i="2"/>
  <c r="K95" i="2"/>
  <c r="K87" i="2"/>
  <c r="K79" i="2"/>
  <c r="K71" i="2"/>
  <c r="K63" i="2"/>
  <c r="K55" i="2"/>
  <c r="K47" i="2"/>
  <c r="K39" i="2"/>
  <c r="K31" i="2"/>
  <c r="K23" i="2"/>
  <c r="K15" i="2"/>
  <c r="K7" i="2"/>
  <c r="Q97" i="2"/>
  <c r="Q89" i="2"/>
  <c r="Q81" i="2"/>
  <c r="Q73" i="2"/>
  <c r="Q65" i="2"/>
  <c r="Q57" i="2"/>
  <c r="Q49" i="2"/>
  <c r="Q41" i="2"/>
  <c r="Q33" i="2"/>
  <c r="Q25" i="2"/>
  <c r="Q17" i="2"/>
  <c r="Q9" i="2"/>
  <c r="E89" i="2"/>
  <c r="E57" i="2"/>
  <c r="E33" i="2"/>
  <c r="E9" i="2"/>
  <c r="K76" i="2"/>
  <c r="K44" i="2"/>
  <c r="K20" i="2"/>
  <c r="Q78" i="2"/>
  <c r="Q22" i="2"/>
  <c r="Q3" i="2"/>
  <c r="E99" i="2"/>
  <c r="E91" i="2"/>
  <c r="E83" i="2"/>
  <c r="E75" i="2"/>
  <c r="E67" i="2"/>
  <c r="E59" i="2"/>
  <c r="E51" i="2"/>
  <c r="E43" i="2"/>
  <c r="E35" i="2"/>
  <c r="E27" i="2"/>
  <c r="E19" i="2"/>
  <c r="E11" i="2"/>
  <c r="K102" i="2"/>
  <c r="K94" i="2"/>
  <c r="K86" i="2"/>
  <c r="K78" i="2"/>
  <c r="K70" i="2"/>
  <c r="K62" i="2"/>
  <c r="K54" i="2"/>
  <c r="K46" i="2"/>
  <c r="K38" i="2"/>
  <c r="K30" i="2"/>
  <c r="K22" i="2"/>
  <c r="K14" i="2"/>
  <c r="K6" i="2"/>
  <c r="Q96" i="2"/>
  <c r="Q88" i="2"/>
  <c r="Q80" i="2"/>
  <c r="Q72" i="2"/>
  <c r="Q64" i="2"/>
  <c r="Q56" i="2"/>
  <c r="Q48" i="2"/>
  <c r="Q40" i="2"/>
  <c r="Q32" i="2"/>
  <c r="Q24" i="2"/>
  <c r="Q16" i="2"/>
  <c r="Q8" i="2"/>
  <c r="E81" i="2"/>
  <c r="E49" i="2"/>
  <c r="E17" i="2"/>
  <c r="K84" i="2"/>
  <c r="K36" i="2"/>
  <c r="Q94" i="2"/>
  <c r="Q62" i="2"/>
  <c r="Q30" i="2"/>
  <c r="K3" i="2"/>
  <c r="E98" i="2"/>
  <c r="E90" i="2"/>
  <c r="E82" i="2"/>
  <c r="E74" i="2"/>
  <c r="E66" i="2"/>
  <c r="E58" i="2"/>
  <c r="E50" i="2"/>
  <c r="E42" i="2"/>
  <c r="E34" i="2"/>
  <c r="E26" i="2"/>
  <c r="E18" i="2"/>
  <c r="E10" i="2"/>
  <c r="K101" i="2"/>
  <c r="K93" i="2"/>
  <c r="K85" i="2"/>
  <c r="K77" i="2"/>
  <c r="K69" i="2"/>
  <c r="K61" i="2"/>
  <c r="K53" i="2"/>
  <c r="K45" i="2"/>
  <c r="K37" i="2"/>
  <c r="K29" i="2"/>
  <c r="K21" i="2"/>
  <c r="K13" i="2"/>
  <c r="K5" i="2"/>
  <c r="Q95" i="2"/>
  <c r="Q87" i="2"/>
  <c r="Q79" i="2"/>
  <c r="Q71" i="2"/>
  <c r="Q63" i="2"/>
  <c r="Q55" i="2"/>
  <c r="Q47" i="2"/>
  <c r="Q39" i="2"/>
  <c r="Q31" i="2"/>
  <c r="Q23" i="2"/>
  <c r="Q15" i="2"/>
  <c r="Q7" i="2"/>
  <c r="E3" i="2"/>
  <c r="E73" i="2"/>
  <c r="E41" i="2"/>
  <c r="K100" i="2"/>
  <c r="K60" i="2"/>
  <c r="K28" i="2"/>
  <c r="K4" i="2"/>
  <c r="Q86" i="2"/>
  <c r="Q54" i="2"/>
  <c r="Q46" i="2"/>
  <c r="Q38" i="2"/>
  <c r="Q6" i="2"/>
  <c r="E104" i="2"/>
  <c r="E96" i="2"/>
  <c r="E88" i="2"/>
  <c r="E80" i="2"/>
  <c r="E72" i="2"/>
  <c r="E64" i="2"/>
  <c r="E56" i="2"/>
  <c r="E48" i="2"/>
  <c r="E40" i="2"/>
  <c r="E32" i="2"/>
  <c r="E24" i="2"/>
  <c r="E16" i="2"/>
  <c r="E8" i="2"/>
  <c r="K99" i="2"/>
  <c r="K91" i="2"/>
  <c r="K83" i="2"/>
  <c r="K75" i="2"/>
  <c r="K67" i="2"/>
  <c r="K59" i="2"/>
  <c r="K51" i="2"/>
  <c r="K43" i="2"/>
  <c r="K35" i="2"/>
  <c r="K27" i="2"/>
  <c r="K19" i="2"/>
  <c r="K11" i="2"/>
  <c r="Q101" i="2"/>
  <c r="Q93" i="2"/>
  <c r="Q85" i="2"/>
  <c r="Q77" i="2"/>
  <c r="Q69" i="2"/>
  <c r="Q61" i="2"/>
  <c r="Q53" i="2"/>
  <c r="Q45" i="2"/>
  <c r="Q37" i="2"/>
  <c r="Q29" i="2"/>
  <c r="Q21" i="2"/>
  <c r="Q13" i="2"/>
  <c r="Q5" i="2"/>
  <c r="E97" i="2"/>
  <c r="E65" i="2"/>
  <c r="E25" i="2"/>
  <c r="K92" i="2"/>
  <c r="K68" i="2"/>
  <c r="K52" i="2"/>
  <c r="K12" i="2"/>
  <c r="Q70" i="2"/>
  <c r="Q14" i="2"/>
  <c r="E103" i="2"/>
  <c r="E95" i="2"/>
  <c r="E87" i="2"/>
  <c r="E79" i="2"/>
  <c r="E71" i="2"/>
  <c r="E63" i="2"/>
  <c r="E55" i="2"/>
  <c r="E47" i="2"/>
  <c r="E39" i="2"/>
  <c r="E31" i="2"/>
  <c r="E23" i="2"/>
  <c r="E15" i="2"/>
  <c r="K98" i="2"/>
  <c r="K90" i="2"/>
  <c r="K82" i="2"/>
  <c r="K74" i="2"/>
  <c r="K66" i="2"/>
  <c r="K58" i="2"/>
  <c r="K50" i="2"/>
  <c r="K42" i="2"/>
  <c r="K34" i="2"/>
  <c r="K26" i="2"/>
  <c r="K18" i="2"/>
  <c r="Q100" i="2"/>
  <c r="Q92" i="2"/>
  <c r="Q84" i="2"/>
  <c r="Q76" i="2"/>
  <c r="Q68" i="2"/>
  <c r="Q60" i="2"/>
  <c r="Q52" i="2"/>
  <c r="Q44" i="2"/>
  <c r="Q36" i="2"/>
  <c r="Q28" i="2"/>
  <c r="Q20" i="2"/>
  <c r="Q12" i="2"/>
  <c r="Q70" i="1"/>
  <c r="Q30" i="1"/>
  <c r="K101" i="1"/>
  <c r="K61" i="1"/>
  <c r="K37" i="1"/>
  <c r="K21" i="1"/>
  <c r="E83" i="1"/>
  <c r="E59" i="1"/>
  <c r="E43" i="1"/>
  <c r="E19" i="1"/>
  <c r="Q101" i="1"/>
  <c r="Q93" i="1"/>
  <c r="Q85" i="1"/>
  <c r="Q77" i="1"/>
  <c r="Q69" i="1"/>
  <c r="Q61" i="1"/>
  <c r="Q53" i="1"/>
  <c r="Q45" i="1"/>
  <c r="Q37" i="1"/>
  <c r="Q29" i="1"/>
  <c r="Q21" i="1"/>
  <c r="Q13" i="1"/>
  <c r="Q5" i="1"/>
  <c r="K108" i="1"/>
  <c r="K100" i="1"/>
  <c r="K92" i="1"/>
  <c r="K84" i="1"/>
  <c r="K76" i="1"/>
  <c r="K68" i="1"/>
  <c r="K60" i="1"/>
  <c r="K52" i="1"/>
  <c r="K44" i="1"/>
  <c r="K36" i="1"/>
  <c r="K28" i="1"/>
  <c r="K20" i="1"/>
  <c r="K12" i="1"/>
  <c r="K4" i="1"/>
  <c r="E106" i="1"/>
  <c r="E98" i="1"/>
  <c r="E90" i="1"/>
  <c r="E82" i="1"/>
  <c r="E74" i="1"/>
  <c r="E66" i="1"/>
  <c r="E58" i="1"/>
  <c r="E50" i="1"/>
  <c r="E42" i="1"/>
  <c r="E34" i="1"/>
  <c r="E26" i="1"/>
  <c r="E18" i="1"/>
  <c r="E10" i="1"/>
  <c r="Q102" i="1"/>
  <c r="Q62" i="1"/>
  <c r="Q22" i="1"/>
  <c r="K93" i="1"/>
  <c r="K69" i="1"/>
  <c r="K45" i="1"/>
  <c r="K13" i="1"/>
  <c r="E91" i="1"/>
  <c r="E67" i="1"/>
  <c r="E51" i="1"/>
  <c r="E27" i="1"/>
  <c r="Q100" i="1"/>
  <c r="Q76" i="1"/>
  <c r="Q68" i="1"/>
  <c r="Q60" i="1"/>
  <c r="Q52" i="1"/>
  <c r="Q44" i="1"/>
  <c r="Q36" i="1"/>
  <c r="Q28" i="1"/>
  <c r="Q20" i="1"/>
  <c r="Q12" i="1"/>
  <c r="Q4" i="1"/>
  <c r="K107" i="1"/>
  <c r="K99" i="1"/>
  <c r="K91" i="1"/>
  <c r="K83" i="1"/>
  <c r="K75" i="1"/>
  <c r="K67" i="1"/>
  <c r="K59" i="1"/>
  <c r="K51" i="1"/>
  <c r="K43" i="1"/>
  <c r="K35" i="1"/>
  <c r="K27" i="1"/>
  <c r="K19" i="1"/>
  <c r="K11" i="1"/>
  <c r="E113" i="1"/>
  <c r="E105" i="1"/>
  <c r="E97" i="1"/>
  <c r="E89" i="1"/>
  <c r="E81" i="1"/>
  <c r="E73" i="1"/>
  <c r="E65" i="1"/>
  <c r="E57" i="1"/>
  <c r="E49" i="1"/>
  <c r="E41" i="1"/>
  <c r="E33" i="1"/>
  <c r="E25" i="1"/>
  <c r="E17" i="1"/>
  <c r="E9" i="1"/>
  <c r="Q99" i="1"/>
  <c r="Q91" i="1"/>
  <c r="Q83" i="1"/>
  <c r="Q75" i="1"/>
  <c r="Q67" i="1"/>
  <c r="Q59" i="1"/>
  <c r="Q51" i="1"/>
  <c r="Q43" i="1"/>
  <c r="Q35" i="1"/>
  <c r="Q27" i="1"/>
  <c r="Q19" i="1"/>
  <c r="Q11" i="1"/>
  <c r="K114" i="1"/>
  <c r="K106" i="1"/>
  <c r="K98" i="1"/>
  <c r="K90" i="1"/>
  <c r="K82" i="1"/>
  <c r="K74" i="1"/>
  <c r="K66" i="1"/>
  <c r="K58" i="1"/>
  <c r="K50" i="1"/>
  <c r="K42" i="1"/>
  <c r="K34" i="1"/>
  <c r="K26" i="1"/>
  <c r="K18" i="1"/>
  <c r="K10" i="1"/>
  <c r="E112" i="1"/>
  <c r="E104" i="1"/>
  <c r="E96" i="1"/>
  <c r="E88" i="1"/>
  <c r="E80" i="1"/>
  <c r="E72" i="1"/>
  <c r="E64" i="1"/>
  <c r="E56" i="1"/>
  <c r="E48" i="1"/>
  <c r="E40" i="1"/>
  <c r="E32" i="1"/>
  <c r="E24" i="1"/>
  <c r="E16" i="1"/>
  <c r="E8" i="1"/>
  <c r="Q86" i="1"/>
  <c r="Q38" i="1"/>
  <c r="Q6" i="1"/>
  <c r="K77" i="1"/>
  <c r="K29" i="1"/>
  <c r="K5" i="1"/>
  <c r="E75" i="1"/>
  <c r="E11" i="1"/>
  <c r="Q92" i="1"/>
  <c r="E3" i="1"/>
  <c r="Q98" i="1"/>
  <c r="Q90" i="1"/>
  <c r="Q82" i="1"/>
  <c r="Q74" i="1"/>
  <c r="Q66" i="1"/>
  <c r="Q58" i="1"/>
  <c r="Q50" i="1"/>
  <c r="Q42" i="1"/>
  <c r="Q34" i="1"/>
  <c r="Q26" i="1"/>
  <c r="Q18" i="1"/>
  <c r="Q10" i="1"/>
  <c r="K113" i="1"/>
  <c r="K105" i="1"/>
  <c r="K97" i="1"/>
  <c r="K89" i="1"/>
  <c r="K81" i="1"/>
  <c r="K73" i="1"/>
  <c r="K65" i="1"/>
  <c r="K57" i="1"/>
  <c r="K49" i="1"/>
  <c r="K41" i="1"/>
  <c r="K33" i="1"/>
  <c r="K25" i="1"/>
  <c r="K17" i="1"/>
  <c r="K9" i="1"/>
  <c r="E111" i="1"/>
  <c r="E103" i="1"/>
  <c r="E95" i="1"/>
  <c r="E87" i="1"/>
  <c r="E79" i="1"/>
  <c r="E71" i="1"/>
  <c r="E63" i="1"/>
  <c r="E55" i="1"/>
  <c r="E47" i="1"/>
  <c r="E39" i="1"/>
  <c r="E31" i="1"/>
  <c r="E23" i="1"/>
  <c r="E15" i="1"/>
  <c r="E7" i="1"/>
  <c r="Q78" i="1"/>
  <c r="Q46" i="1"/>
  <c r="K109" i="1"/>
  <c r="E99" i="1"/>
  <c r="Q84" i="1"/>
  <c r="K3" i="1"/>
  <c r="Q97" i="1"/>
  <c r="Q89" i="1"/>
  <c r="Q81" i="1"/>
  <c r="Q73" i="1"/>
  <c r="Q65" i="1"/>
  <c r="Q57" i="1"/>
  <c r="Q49" i="1"/>
  <c r="Q41" i="1"/>
  <c r="Q33" i="1"/>
  <c r="Q25" i="1"/>
  <c r="Q17" i="1"/>
  <c r="Q9" i="1"/>
  <c r="K112" i="1"/>
  <c r="K104" i="1"/>
  <c r="K96" i="1"/>
  <c r="K88" i="1"/>
  <c r="K80" i="1"/>
  <c r="K72" i="1"/>
  <c r="K64" i="1"/>
  <c r="K56" i="1"/>
  <c r="K48" i="1"/>
  <c r="K40" i="1"/>
  <c r="K32" i="1"/>
  <c r="K24" i="1"/>
  <c r="K16" i="1"/>
  <c r="K8" i="1"/>
  <c r="E110" i="1"/>
  <c r="E102" i="1"/>
  <c r="E94" i="1"/>
  <c r="E86" i="1"/>
  <c r="E78" i="1"/>
  <c r="E70" i="1"/>
  <c r="E62" i="1"/>
  <c r="E54" i="1"/>
  <c r="E46" i="1"/>
  <c r="E38" i="1"/>
  <c r="E30" i="1"/>
  <c r="E22" i="1"/>
  <c r="E14" i="1"/>
  <c r="E6" i="1"/>
  <c r="Q94" i="1"/>
  <c r="Q54" i="1"/>
  <c r="Q14" i="1"/>
  <c r="K85" i="1"/>
  <c r="K53" i="1"/>
  <c r="E107" i="1"/>
  <c r="E35" i="1"/>
  <c r="Q3" i="1"/>
  <c r="Q96" i="1"/>
  <c r="Q88" i="1"/>
  <c r="Q80" i="1"/>
  <c r="Q72" i="1"/>
  <c r="Q64" i="1"/>
  <c r="Q56" i="1"/>
  <c r="Q48" i="1"/>
  <c r="Q40" i="1"/>
  <c r="Q32" i="1"/>
  <c r="Q24" i="1"/>
  <c r="Q16" i="1"/>
  <c r="Q8" i="1"/>
  <c r="K111" i="1"/>
  <c r="K103" i="1"/>
  <c r="K95" i="1"/>
  <c r="K87" i="1"/>
  <c r="K79" i="1"/>
  <c r="K71" i="1"/>
  <c r="K63" i="1"/>
  <c r="K55" i="1"/>
  <c r="K47" i="1"/>
  <c r="K39" i="1"/>
  <c r="K31" i="1"/>
  <c r="K23" i="1"/>
  <c r="K15" i="1"/>
  <c r="K7" i="1"/>
  <c r="E109" i="1"/>
  <c r="E101" i="1"/>
  <c r="E93" i="1"/>
  <c r="E85" i="1"/>
  <c r="E77" i="1"/>
  <c r="E69" i="1"/>
  <c r="E61" i="1"/>
  <c r="E53" i="1"/>
  <c r="E45" i="1"/>
  <c r="E37" i="1"/>
  <c r="E29" i="1"/>
  <c r="E21" i="1"/>
  <c r="E13" i="1"/>
  <c r="E5" i="1"/>
  <c r="Q103" i="1"/>
  <c r="Q95" i="1"/>
  <c r="Q87" i="1"/>
  <c r="Q79" i="1"/>
  <c r="Q71" i="1"/>
  <c r="Q63" i="1"/>
  <c r="Q55" i="1"/>
  <c r="Q47" i="1"/>
  <c r="Q39" i="1"/>
  <c r="Q31" i="1"/>
  <c r="Q23" i="1"/>
  <c r="Q15" i="1"/>
  <c r="K110" i="1"/>
  <c r="K102" i="1"/>
  <c r="K94" i="1"/>
  <c r="K86" i="1"/>
  <c r="K78" i="1"/>
  <c r="K70" i="1"/>
  <c r="K62" i="1"/>
  <c r="K54" i="1"/>
  <c r="K46" i="1"/>
  <c r="K38" i="1"/>
  <c r="K30" i="1"/>
  <c r="K22" i="1"/>
  <c r="K14" i="1"/>
  <c r="E108" i="1"/>
  <c r="E100" i="1"/>
  <c r="E92" i="1"/>
  <c r="E84" i="1"/>
  <c r="E76" i="1"/>
  <c r="E68" i="1"/>
  <c r="E60" i="1"/>
  <c r="E52" i="1"/>
  <c r="E44" i="1"/>
  <c r="E36" i="1"/>
  <c r="E28" i="1"/>
  <c r="E20" i="1"/>
  <c r="E12" i="1"/>
  <c r="Q74" i="15"/>
  <c r="Q10" i="15"/>
  <c r="E77" i="15"/>
  <c r="E69" i="15"/>
  <c r="Q73" i="15"/>
  <c r="Q17" i="15"/>
  <c r="Q9" i="15"/>
  <c r="Q51" i="15"/>
  <c r="E59" i="15"/>
  <c r="Q63" i="15"/>
  <c r="Q75" i="15"/>
  <c r="Q59" i="15"/>
  <c r="K53" i="15"/>
  <c r="Q94" i="15"/>
  <c r="Q30" i="15"/>
  <c r="Q53" i="15"/>
  <c r="W99" i="16"/>
  <c r="W75" i="16"/>
  <c r="W35" i="16"/>
  <c r="W11" i="16"/>
  <c r="W66" i="16"/>
  <c r="W81" i="16"/>
  <c r="W17" i="16"/>
  <c r="W3" i="16"/>
  <c r="Q98" i="16"/>
  <c r="Q34" i="16"/>
  <c r="Q113" i="16"/>
  <c r="Q49" i="16"/>
  <c r="Q96" i="16"/>
  <c r="Q32" i="16"/>
  <c r="Q8" i="16"/>
  <c r="Q31" i="16"/>
  <c r="Q83" i="16"/>
  <c r="Q3" i="16"/>
  <c r="Q131" i="16"/>
  <c r="Q51" i="16"/>
  <c r="Q19" i="16"/>
  <c r="K50" i="16"/>
  <c r="K18" i="16"/>
  <c r="K137" i="16"/>
  <c r="K73" i="16"/>
  <c r="K9" i="16"/>
  <c r="K74" i="16"/>
  <c r="K88" i="16"/>
  <c r="K24" i="16"/>
  <c r="K135" i="16"/>
  <c r="K71" i="16"/>
  <c r="K7" i="16"/>
  <c r="K70" i="16"/>
  <c r="K6" i="16"/>
  <c r="K134" i="16"/>
  <c r="K46" i="16"/>
  <c r="E108" i="16"/>
  <c r="E92" i="16"/>
  <c r="E4" i="16"/>
  <c r="E67" i="16"/>
  <c r="E43" i="16"/>
  <c r="E82" i="16"/>
  <c r="E18" i="16"/>
  <c r="E65" i="16"/>
  <c r="E41" i="16"/>
  <c r="E64" i="16"/>
  <c r="E63" i="16"/>
  <c r="R43" i="12"/>
  <c r="Q94" i="16"/>
  <c r="K11" i="16"/>
  <c r="E5" i="16"/>
  <c r="Q82" i="15"/>
  <c r="K11" i="15"/>
  <c r="E8" i="15"/>
  <c r="E14" i="15"/>
  <c r="BR20" i="14"/>
  <c r="BR21" i="14" s="1"/>
  <c r="BR15" i="14"/>
  <c r="BO20" i="14"/>
  <c r="BO21" i="14" s="1"/>
  <c r="AN20" i="12"/>
  <c r="AN21" i="12" s="1"/>
  <c r="AN15" i="12"/>
  <c r="AN20" i="11"/>
  <c r="AN21" i="11" s="1"/>
  <c r="AN15" i="11"/>
  <c r="AK20" i="11"/>
  <c r="AK21" i="11" s="1"/>
  <c r="BH20" i="10"/>
  <c r="BH21" i="10" s="1"/>
  <c r="BH15" i="10"/>
  <c r="AN21" i="8"/>
  <c r="AN22" i="8" s="1"/>
  <c r="AN16" i="8"/>
  <c r="AM20" i="7"/>
  <c r="AM21" i="7" s="1"/>
  <c r="AM15" i="7"/>
  <c r="AJ20" i="7"/>
  <c r="AJ21" i="7" s="1"/>
  <c r="BE20" i="6"/>
  <c r="BE21" i="6" s="1"/>
  <c r="BE15" i="6"/>
  <c r="AR20" i="16"/>
  <c r="AR21" i="16" s="1"/>
  <c r="AR15" i="16"/>
  <c r="AK20" i="15"/>
  <c r="AK21" i="15" s="1"/>
  <c r="AK15" i="15"/>
  <c r="AH20" i="15"/>
  <c r="AH21" i="15" s="1"/>
  <c r="AM20" i="5"/>
  <c r="AM21" i="5" s="1"/>
  <c r="AM15" i="5"/>
  <c r="AJ20" i="5"/>
  <c r="AJ21" i="5" s="1"/>
  <c r="BD20" i="4"/>
  <c r="BD21" i="4" s="1"/>
  <c r="BD15" i="4"/>
  <c r="AM20" i="3"/>
  <c r="AM21" i="3" s="1"/>
  <c r="AM15" i="3"/>
  <c r="AJ15" i="3"/>
  <c r="AJ20" i="2"/>
  <c r="AJ21" i="2" s="1"/>
  <c r="AM20" i="2"/>
  <c r="AM21" i="2" s="1"/>
  <c r="AM15" i="2"/>
  <c r="AN20" i="1"/>
  <c r="AN21" i="1" s="1"/>
  <c r="W4" i="16"/>
  <c r="W64" i="16"/>
  <c r="Q4" i="16"/>
  <c r="E78" i="15"/>
  <c r="Q80" i="15"/>
  <c r="Q4" i="15"/>
  <c r="Q16" i="15"/>
  <c r="D12" i="17" l="1"/>
  <c r="G13" i="17"/>
  <c r="D13" i="17" s="1"/>
  <c r="C12" i="17"/>
  <c r="C13" i="17" s="1"/>
  <c r="AC16" i="16"/>
  <c r="AC18" i="16"/>
  <c r="AC19" i="16"/>
  <c r="AC17" i="16"/>
  <c r="W16" i="15"/>
  <c r="W15" i="15"/>
  <c r="W14" i="15"/>
  <c r="AC20" i="16" l="1"/>
  <c r="AC24" i="16" s="1"/>
  <c r="W17" i="15"/>
  <c r="AC25" i="16" l="1"/>
  <c r="K17" i="17" s="1"/>
  <c r="K16" i="17"/>
  <c r="AC21" i="16"/>
  <c r="K15" i="17" s="1"/>
  <c r="W18" i="15"/>
  <c r="J15" i="17" s="1"/>
  <c r="W21" i="15"/>
  <c r="F3" i="1"/>
  <c r="W22" i="15" l="1"/>
  <c r="J17" i="17" s="1"/>
  <c r="J16" i="17"/>
  <c r="T4" i="12"/>
  <c r="T5" i="12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43" i="12"/>
  <c r="T44" i="12"/>
  <c r="T45" i="12"/>
  <c r="T46" i="12"/>
  <c r="T47" i="12"/>
  <c r="T48" i="12"/>
  <c r="T49" i="12"/>
  <c r="T50" i="12"/>
  <c r="T51" i="12"/>
  <c r="T52" i="12"/>
  <c r="T53" i="12"/>
  <c r="T54" i="12"/>
  <c r="T55" i="12"/>
  <c r="T56" i="12"/>
  <c r="T57" i="12"/>
  <c r="T58" i="12"/>
  <c r="T59" i="12"/>
  <c r="T60" i="12"/>
  <c r="T61" i="12"/>
  <c r="T62" i="12"/>
  <c r="T63" i="12"/>
  <c r="T64" i="12"/>
  <c r="T65" i="12"/>
  <c r="T66" i="12"/>
  <c r="T67" i="12"/>
  <c r="T68" i="12"/>
  <c r="T69" i="12"/>
  <c r="T70" i="12"/>
  <c r="T71" i="12"/>
  <c r="T72" i="12"/>
  <c r="T73" i="12"/>
  <c r="T74" i="12"/>
  <c r="T75" i="12"/>
  <c r="T76" i="12"/>
  <c r="T77" i="12"/>
  <c r="T78" i="12"/>
  <c r="T79" i="12"/>
  <c r="T80" i="12"/>
  <c r="T81" i="12"/>
  <c r="T82" i="12"/>
  <c r="T83" i="12"/>
  <c r="T84" i="12"/>
  <c r="T85" i="12"/>
  <c r="T86" i="12"/>
  <c r="T87" i="12"/>
  <c r="T88" i="12"/>
  <c r="T89" i="12"/>
  <c r="T90" i="12"/>
  <c r="T91" i="12"/>
  <c r="T92" i="12"/>
  <c r="T93" i="12"/>
  <c r="T94" i="12"/>
  <c r="T95" i="12"/>
  <c r="T96" i="12"/>
  <c r="T97" i="12"/>
  <c r="T98" i="12"/>
  <c r="T99" i="12"/>
  <c r="T100" i="12"/>
  <c r="T101" i="12"/>
  <c r="T102" i="12"/>
  <c r="T103" i="12"/>
  <c r="T104" i="12"/>
  <c r="T105" i="12"/>
  <c r="T106" i="12"/>
  <c r="T107" i="12"/>
  <c r="T108" i="12"/>
  <c r="T109" i="12"/>
  <c r="T110" i="12"/>
  <c r="T111" i="12"/>
  <c r="T112" i="12"/>
  <c r="T113" i="12"/>
  <c r="T114" i="12"/>
  <c r="T115" i="12"/>
  <c r="T116" i="12"/>
  <c r="T117" i="12"/>
  <c r="T118" i="12"/>
  <c r="T119" i="12"/>
  <c r="T120" i="12"/>
  <c r="T121" i="12"/>
  <c r="T122" i="12"/>
  <c r="T123" i="12"/>
  <c r="T124" i="12"/>
  <c r="T125" i="12"/>
  <c r="T126" i="12"/>
  <c r="T127" i="12"/>
  <c r="T128" i="12"/>
  <c r="T129" i="12"/>
  <c r="T130" i="12"/>
  <c r="T131" i="12"/>
  <c r="T132" i="12"/>
  <c r="T133" i="12"/>
  <c r="T134" i="12"/>
  <c r="T135" i="12"/>
  <c r="T136" i="12"/>
  <c r="T137" i="12"/>
  <c r="T138" i="12"/>
  <c r="T3" i="12"/>
  <c r="T1" i="12" s="1"/>
  <c r="L5" i="7"/>
  <c r="L6" i="7"/>
  <c r="L7" i="7"/>
  <c r="L8" i="7"/>
  <c r="L10" i="7"/>
  <c r="L11" i="7"/>
  <c r="L13" i="7"/>
  <c r="L14" i="7"/>
  <c r="L16" i="7"/>
  <c r="L18" i="7"/>
  <c r="L19" i="7"/>
  <c r="L21" i="7"/>
  <c r="L22" i="7"/>
  <c r="L23" i="7"/>
  <c r="L24" i="7"/>
  <c r="L26" i="7"/>
  <c r="L27" i="7"/>
  <c r="L29" i="7"/>
  <c r="L30" i="7"/>
  <c r="L31" i="7"/>
  <c r="L32" i="7"/>
  <c r="L34" i="7"/>
  <c r="L35" i="7"/>
  <c r="L37" i="7"/>
  <c r="L38" i="7"/>
  <c r="L39" i="7"/>
  <c r="L40" i="7"/>
  <c r="L42" i="7"/>
  <c r="L43" i="7"/>
  <c r="L45" i="7"/>
  <c r="L46" i="7"/>
  <c r="L50" i="7"/>
  <c r="L51" i="7"/>
  <c r="L53" i="7"/>
  <c r="L54" i="7"/>
  <c r="L55" i="7"/>
  <c r="L56" i="7"/>
  <c r="L59" i="7"/>
  <c r="L61" i="7"/>
  <c r="L62" i="7"/>
  <c r="L63" i="7"/>
  <c r="L64" i="7"/>
  <c r="L66" i="7"/>
  <c r="L67" i="7"/>
  <c r="L69" i="7"/>
  <c r="L70" i="7"/>
  <c r="L71" i="7"/>
  <c r="L72" i="7"/>
  <c r="L74" i="7"/>
  <c r="L75" i="7"/>
  <c r="L77" i="7"/>
  <c r="L80" i="7"/>
  <c r="L82" i="7"/>
  <c r="L83" i="7"/>
  <c r="L85" i="7"/>
  <c r="F4" i="7"/>
  <c r="F5" i="7"/>
  <c r="F6" i="7"/>
  <c r="F8" i="7"/>
  <c r="F9" i="7"/>
  <c r="F11" i="7"/>
  <c r="F12" i="7"/>
  <c r="F13" i="7"/>
  <c r="F14" i="7"/>
  <c r="F16" i="7"/>
  <c r="F17" i="7"/>
  <c r="F19" i="7"/>
  <c r="F20" i="7"/>
  <c r="F21" i="7"/>
  <c r="F24" i="7"/>
  <c r="F25" i="7"/>
  <c r="F27" i="7"/>
  <c r="F28" i="7"/>
  <c r="F29" i="7"/>
  <c r="F30" i="7"/>
  <c r="F32" i="7"/>
  <c r="F33" i="7"/>
  <c r="F35" i="7"/>
  <c r="F36" i="7"/>
  <c r="F37" i="7"/>
  <c r="F38" i="7"/>
  <c r="F40" i="7"/>
  <c r="F41" i="7"/>
  <c r="F43" i="7"/>
  <c r="F44" i="7"/>
  <c r="F45" i="7"/>
  <c r="F46" i="7"/>
  <c r="F48" i="7"/>
  <c r="F49" i="7"/>
  <c r="F51" i="7"/>
  <c r="F52" i="7"/>
  <c r="F53" i="7"/>
  <c r="F54" i="7"/>
  <c r="F56" i="7"/>
  <c r="F57" i="7"/>
  <c r="F59" i="7"/>
  <c r="F60" i="7"/>
  <c r="F61" i="7"/>
  <c r="F62" i="7"/>
  <c r="F64" i="7"/>
  <c r="F65" i="7"/>
  <c r="F67" i="7"/>
  <c r="F68" i="7"/>
  <c r="F69" i="7"/>
  <c r="F70" i="7"/>
  <c r="F72" i="7"/>
  <c r="F73" i="7"/>
  <c r="F75" i="7"/>
  <c r="F76" i="7"/>
  <c r="F77" i="7"/>
  <c r="F78" i="7"/>
  <c r="F80" i="7"/>
  <c r="F81" i="7"/>
  <c r="F83" i="7"/>
  <c r="F84" i="7"/>
  <c r="F85" i="7"/>
  <c r="F88" i="7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R3" i="5"/>
  <c r="L3" i="5"/>
  <c r="F3" i="5"/>
  <c r="R4" i="11"/>
  <c r="R5" i="1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65" i="11"/>
  <c r="R66" i="11"/>
  <c r="R67" i="11"/>
  <c r="R68" i="11"/>
  <c r="R69" i="11"/>
  <c r="R70" i="11"/>
  <c r="R71" i="11"/>
  <c r="R72" i="11"/>
  <c r="R73" i="11"/>
  <c r="R74" i="11"/>
  <c r="R75" i="11"/>
  <c r="R76" i="11"/>
  <c r="R77" i="11"/>
  <c r="R78" i="11"/>
  <c r="R79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6" i="11"/>
  <c r="R97" i="11"/>
  <c r="R98" i="11"/>
  <c r="R99" i="11"/>
  <c r="R100" i="11"/>
  <c r="L4" i="11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64" i="11"/>
  <c r="L65" i="11"/>
  <c r="L66" i="11"/>
  <c r="L67" i="11"/>
  <c r="L68" i="11"/>
  <c r="L69" i="11"/>
  <c r="L70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87" i="11"/>
  <c r="L88" i="11"/>
  <c r="L89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R3" i="11"/>
  <c r="AV4" i="14"/>
  <c r="AV5" i="14"/>
  <c r="AV6" i="14"/>
  <c r="AV7" i="14"/>
  <c r="AV8" i="14"/>
  <c r="AV9" i="14"/>
  <c r="AV10" i="14"/>
  <c r="AV11" i="14"/>
  <c r="AV12" i="14"/>
  <c r="AV13" i="14"/>
  <c r="AV14" i="14"/>
  <c r="AV15" i="14"/>
  <c r="AV16" i="14"/>
  <c r="AV17" i="14"/>
  <c r="AV18" i="14"/>
  <c r="AV19" i="14"/>
  <c r="AV20" i="14"/>
  <c r="AV21" i="14"/>
  <c r="AV22" i="14"/>
  <c r="AV23" i="14"/>
  <c r="AV24" i="14"/>
  <c r="AV25" i="14"/>
  <c r="AV26" i="14"/>
  <c r="AV27" i="14"/>
  <c r="AV28" i="14"/>
  <c r="AV29" i="14"/>
  <c r="AV30" i="14"/>
  <c r="AV31" i="14"/>
  <c r="AV32" i="14"/>
  <c r="AV33" i="14"/>
  <c r="AV34" i="14"/>
  <c r="AV35" i="14"/>
  <c r="AV36" i="14"/>
  <c r="AV37" i="14"/>
  <c r="AV38" i="14"/>
  <c r="AV39" i="14"/>
  <c r="AV40" i="14"/>
  <c r="AV41" i="14"/>
  <c r="AV42" i="14"/>
  <c r="AV43" i="14"/>
  <c r="AV44" i="14"/>
  <c r="AV45" i="14"/>
  <c r="AV46" i="14"/>
  <c r="AV47" i="14"/>
  <c r="AV48" i="14"/>
  <c r="AV49" i="14"/>
  <c r="AV50" i="14"/>
  <c r="AV51" i="14"/>
  <c r="AV52" i="14"/>
  <c r="AV53" i="14"/>
  <c r="AV54" i="14"/>
  <c r="AV55" i="14"/>
  <c r="AV56" i="14"/>
  <c r="AV57" i="14"/>
  <c r="AV58" i="14"/>
  <c r="AV59" i="14"/>
  <c r="AV60" i="14"/>
  <c r="AV61" i="14"/>
  <c r="AV62" i="14"/>
  <c r="AV63" i="14"/>
  <c r="AV64" i="14"/>
  <c r="AV65" i="14"/>
  <c r="AV66" i="14"/>
  <c r="AV67" i="14"/>
  <c r="AV68" i="14"/>
  <c r="AV69" i="14"/>
  <c r="AV70" i="14"/>
  <c r="AV71" i="14"/>
  <c r="AV72" i="14"/>
  <c r="AV73" i="14"/>
  <c r="AV74" i="14"/>
  <c r="AV75" i="14"/>
  <c r="AV76" i="14"/>
  <c r="AV77" i="14"/>
  <c r="AV78" i="14"/>
  <c r="AV79" i="14"/>
  <c r="AV80" i="14"/>
  <c r="AV81" i="14"/>
  <c r="AV82" i="14"/>
  <c r="AV83" i="14"/>
  <c r="AV84" i="14"/>
  <c r="AV85" i="14"/>
  <c r="AV86" i="14"/>
  <c r="AV87" i="14"/>
  <c r="AV88" i="14"/>
  <c r="AP4" i="14"/>
  <c r="AP5" i="14"/>
  <c r="AP6" i="14"/>
  <c r="AP7" i="14"/>
  <c r="AP8" i="14"/>
  <c r="AP9" i="14"/>
  <c r="AP10" i="14"/>
  <c r="AP11" i="14"/>
  <c r="AP12" i="14"/>
  <c r="AP13" i="14"/>
  <c r="AP14" i="14"/>
  <c r="AP15" i="14"/>
  <c r="AP16" i="14"/>
  <c r="AP17" i="14"/>
  <c r="AP18" i="14"/>
  <c r="AP19" i="14"/>
  <c r="AP20" i="14"/>
  <c r="AP21" i="14"/>
  <c r="AP22" i="14"/>
  <c r="AP23" i="14"/>
  <c r="AP24" i="14"/>
  <c r="AP25" i="14"/>
  <c r="AP26" i="14"/>
  <c r="AP27" i="14"/>
  <c r="AP28" i="14"/>
  <c r="AP29" i="14"/>
  <c r="AP30" i="14"/>
  <c r="AP31" i="14"/>
  <c r="AP32" i="14"/>
  <c r="AP33" i="14"/>
  <c r="AP34" i="14"/>
  <c r="AP35" i="14"/>
  <c r="AP36" i="14"/>
  <c r="AP37" i="14"/>
  <c r="AP38" i="14"/>
  <c r="AP39" i="14"/>
  <c r="AP40" i="14"/>
  <c r="AP41" i="14"/>
  <c r="AP42" i="14"/>
  <c r="AP43" i="14"/>
  <c r="AP44" i="14"/>
  <c r="AP45" i="14"/>
  <c r="AP46" i="14"/>
  <c r="AP47" i="14"/>
  <c r="AP48" i="14"/>
  <c r="AP49" i="14"/>
  <c r="AP50" i="14"/>
  <c r="AP51" i="14"/>
  <c r="AP52" i="14"/>
  <c r="AP53" i="14"/>
  <c r="AP54" i="14"/>
  <c r="AP55" i="14"/>
  <c r="AP56" i="14"/>
  <c r="AP57" i="14"/>
  <c r="AP58" i="14"/>
  <c r="AP59" i="14"/>
  <c r="AP60" i="14"/>
  <c r="AP61" i="14"/>
  <c r="AP62" i="14"/>
  <c r="AP63" i="14"/>
  <c r="AP64" i="14"/>
  <c r="AP65" i="14"/>
  <c r="AP66" i="14"/>
  <c r="AP67" i="14"/>
  <c r="AP68" i="14"/>
  <c r="AP69" i="14"/>
  <c r="AP70" i="14"/>
  <c r="AP71" i="14"/>
  <c r="AP72" i="14"/>
  <c r="AP73" i="14"/>
  <c r="AP74" i="14"/>
  <c r="AP75" i="14"/>
  <c r="AP76" i="14"/>
  <c r="AP77" i="14"/>
  <c r="AP78" i="14"/>
  <c r="AP79" i="14"/>
  <c r="AP80" i="14"/>
  <c r="AP81" i="14"/>
  <c r="AP82" i="14"/>
  <c r="AP83" i="14"/>
  <c r="AP84" i="14"/>
  <c r="AP85" i="14"/>
  <c r="AP86" i="14"/>
  <c r="AP87" i="14"/>
  <c r="AP88" i="14"/>
  <c r="AP89" i="14"/>
  <c r="AP90" i="14"/>
  <c r="AP91" i="14"/>
  <c r="AP92" i="14"/>
  <c r="AP93" i="14"/>
  <c r="AP94" i="14"/>
  <c r="AP95" i="14"/>
  <c r="AP96" i="14"/>
  <c r="AP97" i="14"/>
  <c r="AP98" i="14"/>
  <c r="AJ4" i="14"/>
  <c r="AJ5" i="14"/>
  <c r="AJ6" i="14"/>
  <c r="AJ7" i="14"/>
  <c r="AJ8" i="14"/>
  <c r="AJ9" i="14"/>
  <c r="AJ10" i="14"/>
  <c r="AJ11" i="14"/>
  <c r="AJ12" i="14"/>
  <c r="AJ13" i="14"/>
  <c r="AJ14" i="14"/>
  <c r="AJ15" i="14"/>
  <c r="AJ16" i="14"/>
  <c r="AJ17" i="14"/>
  <c r="AJ18" i="14"/>
  <c r="AJ19" i="14"/>
  <c r="AJ20" i="14"/>
  <c r="AJ21" i="14"/>
  <c r="AJ22" i="14"/>
  <c r="AJ23" i="14"/>
  <c r="AJ24" i="14"/>
  <c r="AJ25" i="14"/>
  <c r="AJ26" i="14"/>
  <c r="AJ27" i="14"/>
  <c r="AJ28" i="14"/>
  <c r="AJ29" i="14"/>
  <c r="AJ30" i="14"/>
  <c r="AJ31" i="14"/>
  <c r="AJ32" i="14"/>
  <c r="AJ33" i="14"/>
  <c r="AJ34" i="14"/>
  <c r="AJ35" i="14"/>
  <c r="AJ36" i="14"/>
  <c r="AJ37" i="14"/>
  <c r="AJ38" i="14"/>
  <c r="AJ39" i="14"/>
  <c r="AJ40" i="14"/>
  <c r="AJ41" i="14"/>
  <c r="AJ42" i="14"/>
  <c r="AJ43" i="14"/>
  <c r="AJ44" i="14"/>
  <c r="AJ45" i="14"/>
  <c r="AJ46" i="14"/>
  <c r="AJ47" i="14"/>
  <c r="AJ48" i="14"/>
  <c r="AJ49" i="14"/>
  <c r="AJ50" i="14"/>
  <c r="AJ51" i="14"/>
  <c r="AJ52" i="14"/>
  <c r="AJ53" i="14"/>
  <c r="AJ54" i="14"/>
  <c r="AJ55" i="14"/>
  <c r="AJ56" i="14"/>
  <c r="AJ57" i="14"/>
  <c r="AJ58" i="14"/>
  <c r="AJ59" i="14"/>
  <c r="AJ60" i="14"/>
  <c r="AJ61" i="14"/>
  <c r="AJ62" i="14"/>
  <c r="AJ63" i="14"/>
  <c r="AJ64" i="14"/>
  <c r="AJ65" i="14"/>
  <c r="AJ66" i="14"/>
  <c r="AJ67" i="14"/>
  <c r="AJ68" i="14"/>
  <c r="AJ69" i="14"/>
  <c r="AJ70" i="14"/>
  <c r="AJ71" i="14"/>
  <c r="AJ72" i="14"/>
  <c r="AJ73" i="14"/>
  <c r="AJ74" i="14"/>
  <c r="AJ75" i="14"/>
  <c r="AJ76" i="14"/>
  <c r="AJ77" i="14"/>
  <c r="AJ78" i="14"/>
  <c r="AJ79" i="14"/>
  <c r="AJ80" i="14"/>
  <c r="AJ81" i="14"/>
  <c r="AJ82" i="14"/>
  <c r="AJ83" i="14"/>
  <c r="AJ84" i="14"/>
  <c r="AJ85" i="14"/>
  <c r="AJ86" i="14"/>
  <c r="AJ87" i="14"/>
  <c r="AJ88" i="14"/>
  <c r="AJ89" i="14"/>
  <c r="AJ90" i="14"/>
  <c r="AJ91" i="14"/>
  <c r="AJ92" i="14"/>
  <c r="AJ93" i="14"/>
  <c r="AJ94" i="14"/>
  <c r="AJ95" i="14"/>
  <c r="AJ96" i="14"/>
  <c r="AJ97" i="14"/>
  <c r="AJ98" i="14"/>
  <c r="AJ99" i="14"/>
  <c r="AD99" i="14"/>
  <c r="AD4" i="14"/>
  <c r="AD5" i="14"/>
  <c r="AD6" i="14"/>
  <c r="AD7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D40" i="14"/>
  <c r="AD41" i="14"/>
  <c r="AD42" i="14"/>
  <c r="AD43" i="14"/>
  <c r="AD44" i="14"/>
  <c r="AD45" i="14"/>
  <c r="AD46" i="14"/>
  <c r="AD47" i="14"/>
  <c r="AD48" i="14"/>
  <c r="AD49" i="14"/>
  <c r="AD50" i="14"/>
  <c r="AD51" i="14"/>
  <c r="AD52" i="14"/>
  <c r="AD53" i="14"/>
  <c r="AD54" i="14"/>
  <c r="AD55" i="14"/>
  <c r="AD56" i="14"/>
  <c r="AD57" i="14"/>
  <c r="AD58" i="14"/>
  <c r="AD59" i="14"/>
  <c r="AD60" i="14"/>
  <c r="AD61" i="14"/>
  <c r="AD62" i="14"/>
  <c r="AD63" i="14"/>
  <c r="AD64" i="14"/>
  <c r="AD65" i="14"/>
  <c r="AD66" i="14"/>
  <c r="AD67" i="14"/>
  <c r="AD68" i="14"/>
  <c r="AD69" i="14"/>
  <c r="AD70" i="14"/>
  <c r="AD71" i="14"/>
  <c r="AD72" i="14"/>
  <c r="AD73" i="14"/>
  <c r="AD74" i="14"/>
  <c r="AD75" i="14"/>
  <c r="AD76" i="14"/>
  <c r="AD77" i="14"/>
  <c r="AD78" i="14"/>
  <c r="AD79" i="14"/>
  <c r="AD80" i="14"/>
  <c r="AD81" i="14"/>
  <c r="AD82" i="14"/>
  <c r="AD83" i="14"/>
  <c r="AD84" i="14"/>
  <c r="AD85" i="14"/>
  <c r="AD86" i="14"/>
  <c r="AD87" i="14"/>
  <c r="AD88" i="14"/>
  <c r="AD89" i="14"/>
  <c r="AD90" i="14"/>
  <c r="AD91" i="14"/>
  <c r="AD92" i="14"/>
  <c r="AD93" i="14"/>
  <c r="AD94" i="14"/>
  <c r="AD95" i="14"/>
  <c r="AD96" i="14"/>
  <c r="AD97" i="14"/>
  <c r="AD98" i="14"/>
  <c r="X4" i="14"/>
  <c r="X5" i="14"/>
  <c r="X6" i="14"/>
  <c r="X7" i="14"/>
  <c r="X8" i="14"/>
  <c r="X9" i="14"/>
  <c r="X10" i="14"/>
  <c r="X11" i="14"/>
  <c r="X12" i="14"/>
  <c r="X13" i="14"/>
  <c r="X14" i="14"/>
  <c r="X15" i="14"/>
  <c r="X16" i="14"/>
  <c r="X17" i="14"/>
  <c r="X18" i="14"/>
  <c r="X19" i="14"/>
  <c r="X20" i="14"/>
  <c r="X21" i="14"/>
  <c r="X22" i="14"/>
  <c r="X23" i="14"/>
  <c r="X24" i="14"/>
  <c r="X25" i="14"/>
  <c r="X26" i="14"/>
  <c r="X27" i="14"/>
  <c r="X28" i="14"/>
  <c r="X29" i="14"/>
  <c r="X30" i="14"/>
  <c r="X31" i="14"/>
  <c r="X32" i="14"/>
  <c r="X33" i="14"/>
  <c r="X34" i="14"/>
  <c r="X35" i="14"/>
  <c r="X36" i="14"/>
  <c r="X37" i="14"/>
  <c r="X38" i="14"/>
  <c r="X39" i="14"/>
  <c r="X40" i="14"/>
  <c r="X41" i="14"/>
  <c r="X42" i="14"/>
  <c r="X43" i="14"/>
  <c r="X44" i="14"/>
  <c r="X45" i="14"/>
  <c r="X46" i="14"/>
  <c r="X47" i="14"/>
  <c r="X48" i="14"/>
  <c r="X49" i="14"/>
  <c r="X50" i="14"/>
  <c r="X51" i="14"/>
  <c r="X52" i="14"/>
  <c r="X53" i="14"/>
  <c r="X54" i="14"/>
  <c r="X55" i="14"/>
  <c r="X56" i="14"/>
  <c r="X57" i="14"/>
  <c r="X58" i="14"/>
  <c r="X59" i="14"/>
  <c r="X60" i="14"/>
  <c r="X61" i="14"/>
  <c r="X62" i="14"/>
  <c r="X63" i="14"/>
  <c r="X64" i="14"/>
  <c r="X65" i="14"/>
  <c r="X66" i="14"/>
  <c r="X67" i="14"/>
  <c r="X68" i="14"/>
  <c r="X69" i="14"/>
  <c r="X70" i="14"/>
  <c r="X71" i="14"/>
  <c r="X72" i="14"/>
  <c r="X73" i="14"/>
  <c r="X74" i="14"/>
  <c r="X75" i="14"/>
  <c r="X76" i="14"/>
  <c r="X77" i="14"/>
  <c r="X78" i="14"/>
  <c r="X79" i="14"/>
  <c r="X80" i="14"/>
  <c r="X81" i="14"/>
  <c r="X82" i="14"/>
  <c r="X83" i="14"/>
  <c r="X84" i="14"/>
  <c r="X85" i="14"/>
  <c r="X86" i="14"/>
  <c r="X87" i="14"/>
  <c r="X88" i="14"/>
  <c r="X89" i="14"/>
  <c r="X90" i="14"/>
  <c r="X91" i="14"/>
  <c r="X92" i="14"/>
  <c r="X93" i="14"/>
  <c r="X94" i="14"/>
  <c r="X95" i="14"/>
  <c r="R4" i="14"/>
  <c r="R5" i="14"/>
  <c r="R6" i="14"/>
  <c r="R7" i="14"/>
  <c r="R8" i="14"/>
  <c r="R9" i="14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55" i="14"/>
  <c r="R56" i="14"/>
  <c r="R57" i="14"/>
  <c r="R58" i="14"/>
  <c r="R59" i="14"/>
  <c r="R60" i="14"/>
  <c r="R61" i="14"/>
  <c r="R62" i="14"/>
  <c r="R63" i="14"/>
  <c r="R64" i="14"/>
  <c r="R65" i="14"/>
  <c r="R66" i="14"/>
  <c r="R67" i="14"/>
  <c r="R68" i="14"/>
  <c r="R69" i="14"/>
  <c r="R70" i="14"/>
  <c r="R71" i="14"/>
  <c r="R72" i="14"/>
  <c r="R73" i="14"/>
  <c r="R74" i="14"/>
  <c r="R75" i="14"/>
  <c r="R76" i="14"/>
  <c r="R77" i="14"/>
  <c r="R78" i="14"/>
  <c r="R79" i="14"/>
  <c r="R80" i="14"/>
  <c r="R81" i="14"/>
  <c r="R82" i="14"/>
  <c r="R83" i="14"/>
  <c r="R84" i="14"/>
  <c r="R85" i="14"/>
  <c r="R86" i="14"/>
  <c r="R87" i="14"/>
  <c r="R88" i="14"/>
  <c r="R89" i="14"/>
  <c r="R90" i="14"/>
  <c r="R91" i="14"/>
  <c r="R92" i="14"/>
  <c r="R93" i="14"/>
  <c r="R94" i="14"/>
  <c r="R95" i="14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AP3" i="14"/>
  <c r="AJ3" i="14"/>
  <c r="AD3" i="14"/>
  <c r="R3" i="14"/>
  <c r="R8" i="13"/>
  <c r="R16" i="13"/>
  <c r="R24" i="13"/>
  <c r="R32" i="13"/>
  <c r="R40" i="13"/>
  <c r="R48" i="13"/>
  <c r="R56" i="13"/>
  <c r="R64" i="13"/>
  <c r="R72" i="13"/>
  <c r="R80" i="13"/>
  <c r="R88" i="13"/>
  <c r="R96" i="13"/>
  <c r="R104" i="13"/>
  <c r="R11" i="13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L105" i="12"/>
  <c r="L106" i="12"/>
  <c r="L107" i="12"/>
  <c r="L108" i="12"/>
  <c r="L109" i="12"/>
  <c r="L110" i="12"/>
  <c r="L111" i="12"/>
  <c r="L112" i="12"/>
  <c r="L113" i="12"/>
  <c r="L114" i="12"/>
  <c r="L115" i="12"/>
  <c r="L116" i="12"/>
  <c r="L117" i="12"/>
  <c r="L118" i="12"/>
  <c r="L119" i="12"/>
  <c r="L120" i="12"/>
  <c r="L121" i="12"/>
  <c r="L122" i="12"/>
  <c r="L123" i="12"/>
  <c r="L124" i="12"/>
  <c r="L125" i="12"/>
  <c r="L126" i="12"/>
  <c r="L127" i="12"/>
  <c r="L128" i="12"/>
  <c r="L129" i="12"/>
  <c r="L130" i="12"/>
  <c r="L131" i="12"/>
  <c r="L132" i="12"/>
  <c r="L133" i="12"/>
  <c r="L134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L3" i="12"/>
  <c r="AJ4" i="10"/>
  <c r="AJ5" i="10"/>
  <c r="AJ6" i="10"/>
  <c r="AJ7" i="10"/>
  <c r="AJ8" i="10"/>
  <c r="AJ9" i="10"/>
  <c r="AJ10" i="10"/>
  <c r="AJ11" i="10"/>
  <c r="AJ12" i="10"/>
  <c r="AJ13" i="10"/>
  <c r="AJ14" i="10"/>
  <c r="AJ15" i="10"/>
  <c r="AJ16" i="10"/>
  <c r="AJ17" i="10"/>
  <c r="AJ18" i="10"/>
  <c r="AJ19" i="10"/>
  <c r="AJ20" i="10"/>
  <c r="AJ21" i="10"/>
  <c r="AJ22" i="10"/>
  <c r="AJ23" i="10"/>
  <c r="AJ24" i="10"/>
  <c r="AJ25" i="10"/>
  <c r="AJ26" i="10"/>
  <c r="AJ27" i="10"/>
  <c r="AJ28" i="10"/>
  <c r="AJ29" i="10"/>
  <c r="AJ30" i="10"/>
  <c r="AJ31" i="10"/>
  <c r="AJ32" i="10"/>
  <c r="AJ33" i="10"/>
  <c r="AJ34" i="10"/>
  <c r="AJ35" i="10"/>
  <c r="AJ36" i="10"/>
  <c r="AJ37" i="10"/>
  <c r="AJ38" i="10"/>
  <c r="AJ39" i="10"/>
  <c r="AJ40" i="10"/>
  <c r="AJ41" i="10"/>
  <c r="AJ42" i="10"/>
  <c r="AJ43" i="10"/>
  <c r="AJ44" i="10"/>
  <c r="AJ45" i="10"/>
  <c r="AJ46" i="10"/>
  <c r="AJ47" i="10"/>
  <c r="AJ48" i="10"/>
  <c r="AJ49" i="10"/>
  <c r="AJ50" i="10"/>
  <c r="AJ51" i="10"/>
  <c r="AJ52" i="10"/>
  <c r="AJ53" i="10"/>
  <c r="AJ54" i="10"/>
  <c r="AJ55" i="10"/>
  <c r="AJ56" i="10"/>
  <c r="AJ57" i="10"/>
  <c r="AJ58" i="10"/>
  <c r="AJ59" i="10"/>
  <c r="AJ60" i="10"/>
  <c r="AJ61" i="10"/>
  <c r="AJ62" i="10"/>
  <c r="AJ63" i="10"/>
  <c r="AJ64" i="10"/>
  <c r="AJ65" i="10"/>
  <c r="AJ66" i="10"/>
  <c r="AJ67" i="10"/>
  <c r="AJ68" i="10"/>
  <c r="AJ69" i="10"/>
  <c r="AJ70" i="10"/>
  <c r="AJ71" i="10"/>
  <c r="AJ72" i="10"/>
  <c r="AJ73" i="10"/>
  <c r="AJ74" i="10"/>
  <c r="AJ75" i="10"/>
  <c r="AJ76" i="10"/>
  <c r="AJ77" i="10"/>
  <c r="AJ78" i="10"/>
  <c r="AJ79" i="10"/>
  <c r="AJ80" i="10"/>
  <c r="AJ81" i="10"/>
  <c r="AJ82" i="10"/>
  <c r="AJ83" i="10"/>
  <c r="AJ84" i="10"/>
  <c r="AJ85" i="10"/>
  <c r="AJ86" i="10"/>
  <c r="AJ87" i="10"/>
  <c r="AJ88" i="10"/>
  <c r="AJ89" i="10"/>
  <c r="AJ90" i="10"/>
  <c r="AJ91" i="10"/>
  <c r="AJ92" i="10"/>
  <c r="AD4" i="10"/>
  <c r="AD5" i="10"/>
  <c r="AD6" i="10"/>
  <c r="AD7" i="10"/>
  <c r="AD8" i="10"/>
  <c r="AD9" i="10"/>
  <c r="AD10" i="10"/>
  <c r="AD11" i="10"/>
  <c r="AD12" i="10"/>
  <c r="AD13" i="10"/>
  <c r="AD14" i="10"/>
  <c r="AD15" i="10"/>
  <c r="AD16" i="10"/>
  <c r="AD17" i="10"/>
  <c r="AD18" i="10"/>
  <c r="AD19" i="10"/>
  <c r="AD20" i="10"/>
  <c r="AD21" i="10"/>
  <c r="AD22" i="10"/>
  <c r="AD23" i="10"/>
  <c r="AD24" i="10"/>
  <c r="AD25" i="10"/>
  <c r="AD26" i="10"/>
  <c r="AD27" i="10"/>
  <c r="AD28" i="10"/>
  <c r="AD29" i="10"/>
  <c r="AD30" i="10"/>
  <c r="AD31" i="10"/>
  <c r="AD32" i="10"/>
  <c r="AD33" i="10"/>
  <c r="AD34" i="10"/>
  <c r="AD35" i="10"/>
  <c r="AD36" i="10"/>
  <c r="AD37" i="10"/>
  <c r="AD38" i="10"/>
  <c r="AD39" i="10"/>
  <c r="AD40" i="10"/>
  <c r="AD41" i="10"/>
  <c r="AD42" i="10"/>
  <c r="AD43" i="10"/>
  <c r="AD44" i="10"/>
  <c r="AD45" i="10"/>
  <c r="AD46" i="10"/>
  <c r="AD47" i="10"/>
  <c r="AD48" i="10"/>
  <c r="AD49" i="10"/>
  <c r="AD50" i="10"/>
  <c r="AD51" i="10"/>
  <c r="AD52" i="10"/>
  <c r="AD53" i="10"/>
  <c r="AD54" i="10"/>
  <c r="AD55" i="10"/>
  <c r="AD56" i="10"/>
  <c r="AD57" i="10"/>
  <c r="AD58" i="10"/>
  <c r="AD59" i="10"/>
  <c r="AD60" i="10"/>
  <c r="AD61" i="10"/>
  <c r="AD62" i="10"/>
  <c r="AD63" i="10"/>
  <c r="AD64" i="10"/>
  <c r="AD65" i="10"/>
  <c r="AD66" i="10"/>
  <c r="AD67" i="10"/>
  <c r="AD68" i="10"/>
  <c r="AD69" i="10"/>
  <c r="AD70" i="10"/>
  <c r="AD71" i="10"/>
  <c r="AD72" i="10"/>
  <c r="AD73" i="10"/>
  <c r="AD74" i="10"/>
  <c r="AD75" i="10"/>
  <c r="AD76" i="10"/>
  <c r="AD77" i="10"/>
  <c r="AD78" i="10"/>
  <c r="AD79" i="10"/>
  <c r="AD80" i="10"/>
  <c r="AD81" i="10"/>
  <c r="AD82" i="10"/>
  <c r="AD83" i="10"/>
  <c r="AD84" i="10"/>
  <c r="AD85" i="10"/>
  <c r="AD86" i="10"/>
  <c r="AD87" i="10"/>
  <c r="AD88" i="10"/>
  <c r="AD89" i="10"/>
  <c r="AD90" i="10"/>
  <c r="AD91" i="10"/>
  <c r="AD92" i="10"/>
  <c r="AD93" i="10"/>
  <c r="AD94" i="10"/>
  <c r="AD95" i="10"/>
  <c r="AD96" i="10"/>
  <c r="AD97" i="10"/>
  <c r="AD98" i="10"/>
  <c r="AD99" i="10"/>
  <c r="AD100" i="10"/>
  <c r="AD101" i="10"/>
  <c r="AD102" i="10"/>
  <c r="AD103" i="10"/>
  <c r="AD104" i="10"/>
  <c r="AD105" i="10"/>
  <c r="AD106" i="10"/>
  <c r="AD107" i="10"/>
  <c r="AD108" i="10"/>
  <c r="X4" i="10"/>
  <c r="X5" i="10"/>
  <c r="X6" i="10"/>
  <c r="X7" i="10"/>
  <c r="X8" i="10"/>
  <c r="X9" i="10"/>
  <c r="X10" i="10"/>
  <c r="X11" i="10"/>
  <c r="X12" i="10"/>
  <c r="X13" i="10"/>
  <c r="X14" i="10"/>
  <c r="X15" i="10"/>
  <c r="X16" i="10"/>
  <c r="X17" i="10"/>
  <c r="X18" i="10"/>
  <c r="X19" i="10"/>
  <c r="X20" i="10"/>
  <c r="X21" i="10"/>
  <c r="X22" i="10"/>
  <c r="X23" i="10"/>
  <c r="X24" i="10"/>
  <c r="X25" i="10"/>
  <c r="X26" i="10"/>
  <c r="X27" i="10"/>
  <c r="X28" i="10"/>
  <c r="X29" i="10"/>
  <c r="X30" i="10"/>
  <c r="X31" i="10"/>
  <c r="X32" i="10"/>
  <c r="X33" i="10"/>
  <c r="X34" i="10"/>
  <c r="X35" i="10"/>
  <c r="X36" i="10"/>
  <c r="X37" i="10"/>
  <c r="X38" i="10"/>
  <c r="X39" i="10"/>
  <c r="X40" i="10"/>
  <c r="X41" i="10"/>
  <c r="X42" i="10"/>
  <c r="X43" i="10"/>
  <c r="X44" i="10"/>
  <c r="X45" i="10"/>
  <c r="X46" i="10"/>
  <c r="X47" i="10"/>
  <c r="X48" i="10"/>
  <c r="X49" i="10"/>
  <c r="X50" i="10"/>
  <c r="X51" i="10"/>
  <c r="X52" i="10"/>
  <c r="X53" i="10"/>
  <c r="X54" i="10"/>
  <c r="X55" i="10"/>
  <c r="X56" i="10"/>
  <c r="X57" i="10"/>
  <c r="X58" i="10"/>
  <c r="X59" i="10"/>
  <c r="X60" i="10"/>
  <c r="X61" i="10"/>
  <c r="X62" i="10"/>
  <c r="X63" i="10"/>
  <c r="X64" i="10"/>
  <c r="X65" i="10"/>
  <c r="X66" i="10"/>
  <c r="X67" i="10"/>
  <c r="X68" i="10"/>
  <c r="X69" i="10"/>
  <c r="X70" i="10"/>
  <c r="X71" i="10"/>
  <c r="X72" i="10"/>
  <c r="X73" i="10"/>
  <c r="X74" i="10"/>
  <c r="X75" i="10"/>
  <c r="X76" i="10"/>
  <c r="X77" i="10"/>
  <c r="X78" i="10"/>
  <c r="X79" i="10"/>
  <c r="X80" i="10"/>
  <c r="X81" i="10"/>
  <c r="X82" i="10"/>
  <c r="X83" i="10"/>
  <c r="X84" i="10"/>
  <c r="X85" i="10"/>
  <c r="X86" i="10"/>
  <c r="X87" i="10"/>
  <c r="X88" i="10"/>
  <c r="X89" i="10"/>
  <c r="X90" i="10"/>
  <c r="X91" i="10"/>
  <c r="X92" i="10"/>
  <c r="X93" i="10"/>
  <c r="X94" i="10"/>
  <c r="X95" i="10"/>
  <c r="X96" i="10"/>
  <c r="X97" i="10"/>
  <c r="X98" i="10"/>
  <c r="X99" i="10"/>
  <c r="X100" i="10"/>
  <c r="X101" i="10"/>
  <c r="X102" i="10"/>
  <c r="X103" i="10"/>
  <c r="X104" i="10"/>
  <c r="X105" i="10"/>
  <c r="X106" i="10"/>
  <c r="X107" i="10"/>
  <c r="X108" i="10"/>
  <c r="R4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3" i="10"/>
  <c r="R54" i="10"/>
  <c r="R55" i="10"/>
  <c r="R56" i="10"/>
  <c r="R57" i="10"/>
  <c r="R58" i="10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77" i="10"/>
  <c r="R78" i="10"/>
  <c r="R79" i="10"/>
  <c r="R80" i="10"/>
  <c r="R81" i="10"/>
  <c r="R82" i="10"/>
  <c r="R83" i="10"/>
  <c r="R84" i="10"/>
  <c r="R85" i="10"/>
  <c r="R86" i="10"/>
  <c r="R87" i="10"/>
  <c r="R88" i="10"/>
  <c r="R89" i="10"/>
  <c r="R90" i="10"/>
  <c r="R91" i="10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106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AJ3" i="10"/>
  <c r="X3" i="10"/>
  <c r="AJ4" i="6"/>
  <c r="AJ5" i="6"/>
  <c r="AJ6" i="6"/>
  <c r="AJ7" i="6"/>
  <c r="AJ8" i="6"/>
  <c r="AJ9" i="6"/>
  <c r="AJ10" i="6"/>
  <c r="AJ11" i="6"/>
  <c r="AJ12" i="6"/>
  <c r="AJ13" i="6"/>
  <c r="AJ14" i="6"/>
  <c r="AJ15" i="6"/>
  <c r="AJ16" i="6"/>
  <c r="AJ17" i="6"/>
  <c r="AJ18" i="6"/>
  <c r="AJ19" i="6"/>
  <c r="AJ20" i="6"/>
  <c r="AJ21" i="6"/>
  <c r="AJ22" i="6"/>
  <c r="AJ23" i="6"/>
  <c r="AJ24" i="6"/>
  <c r="AJ25" i="6"/>
  <c r="AJ26" i="6"/>
  <c r="AJ27" i="6"/>
  <c r="AJ28" i="6"/>
  <c r="AJ29" i="6"/>
  <c r="AJ30" i="6"/>
  <c r="AJ31" i="6"/>
  <c r="AJ32" i="6"/>
  <c r="AJ33" i="6"/>
  <c r="AJ34" i="6"/>
  <c r="AJ35" i="6"/>
  <c r="AJ36" i="6"/>
  <c r="AJ37" i="6"/>
  <c r="AJ38" i="6"/>
  <c r="AJ39" i="6"/>
  <c r="AJ40" i="6"/>
  <c r="AJ41" i="6"/>
  <c r="AJ42" i="6"/>
  <c r="AJ43" i="6"/>
  <c r="AJ44" i="6"/>
  <c r="AJ45" i="6"/>
  <c r="AJ46" i="6"/>
  <c r="AJ47" i="6"/>
  <c r="AJ48" i="6"/>
  <c r="AJ49" i="6"/>
  <c r="AJ50" i="6"/>
  <c r="AJ51" i="6"/>
  <c r="AJ52" i="6"/>
  <c r="AJ53" i="6"/>
  <c r="AJ54" i="6"/>
  <c r="AJ55" i="6"/>
  <c r="AJ56" i="6"/>
  <c r="AJ57" i="6"/>
  <c r="AJ58" i="6"/>
  <c r="AJ59" i="6"/>
  <c r="AJ60" i="6"/>
  <c r="AJ61" i="6"/>
  <c r="AJ62" i="6"/>
  <c r="AJ63" i="6"/>
  <c r="AJ64" i="6"/>
  <c r="AJ65" i="6"/>
  <c r="AJ66" i="6"/>
  <c r="AJ67" i="6"/>
  <c r="AJ68" i="6"/>
  <c r="AJ69" i="6"/>
  <c r="AJ70" i="6"/>
  <c r="AJ71" i="6"/>
  <c r="AJ72" i="6"/>
  <c r="AJ73" i="6"/>
  <c r="AJ74" i="6"/>
  <c r="AJ75" i="6"/>
  <c r="AJ76" i="6"/>
  <c r="AJ77" i="6"/>
  <c r="AJ78" i="6"/>
  <c r="AJ79" i="6"/>
  <c r="AJ80" i="6"/>
  <c r="AJ81" i="6"/>
  <c r="AJ82" i="6"/>
  <c r="AJ83" i="6"/>
  <c r="AJ84" i="6"/>
  <c r="AJ85" i="6"/>
  <c r="AJ86" i="6"/>
  <c r="AJ87" i="6"/>
  <c r="AJ88" i="6"/>
  <c r="AJ89" i="6"/>
  <c r="AJ90" i="6"/>
  <c r="AJ91" i="6"/>
  <c r="AJ92" i="6"/>
  <c r="AJ93" i="6"/>
  <c r="AJ94" i="6"/>
  <c r="AJ95" i="6"/>
  <c r="AJ96" i="6"/>
  <c r="AJ97" i="6"/>
  <c r="AJ98" i="6"/>
  <c r="AJ99" i="6"/>
  <c r="AJ100" i="6"/>
  <c r="AJ101" i="6"/>
  <c r="AJ102" i="6"/>
  <c r="AJ103" i="6"/>
  <c r="AJ104" i="6"/>
  <c r="AJ105" i="6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D37" i="6"/>
  <c r="AD38" i="6"/>
  <c r="AD39" i="6"/>
  <c r="AD40" i="6"/>
  <c r="AD41" i="6"/>
  <c r="AD42" i="6"/>
  <c r="AD43" i="6"/>
  <c r="AD44" i="6"/>
  <c r="AD45" i="6"/>
  <c r="AD46" i="6"/>
  <c r="AD47" i="6"/>
  <c r="AD48" i="6"/>
  <c r="AD49" i="6"/>
  <c r="AD50" i="6"/>
  <c r="AD51" i="6"/>
  <c r="AD52" i="6"/>
  <c r="AD53" i="6"/>
  <c r="AD54" i="6"/>
  <c r="AD55" i="6"/>
  <c r="AD56" i="6"/>
  <c r="AD57" i="6"/>
  <c r="AD58" i="6"/>
  <c r="AD59" i="6"/>
  <c r="AD60" i="6"/>
  <c r="AD61" i="6"/>
  <c r="AD62" i="6"/>
  <c r="AD63" i="6"/>
  <c r="AD64" i="6"/>
  <c r="AD65" i="6"/>
  <c r="AD66" i="6"/>
  <c r="AD67" i="6"/>
  <c r="AD68" i="6"/>
  <c r="AD69" i="6"/>
  <c r="AD70" i="6"/>
  <c r="AD71" i="6"/>
  <c r="AD72" i="6"/>
  <c r="AD73" i="6"/>
  <c r="AD74" i="6"/>
  <c r="AD75" i="6"/>
  <c r="AD76" i="6"/>
  <c r="AD77" i="6"/>
  <c r="AD78" i="6"/>
  <c r="AD79" i="6"/>
  <c r="AD80" i="6"/>
  <c r="AD81" i="6"/>
  <c r="AD82" i="6"/>
  <c r="AD83" i="6"/>
  <c r="AD84" i="6"/>
  <c r="AD85" i="6"/>
  <c r="AD86" i="6"/>
  <c r="AD87" i="6"/>
  <c r="AD88" i="6"/>
  <c r="AD89" i="6"/>
  <c r="AD90" i="6"/>
  <c r="AD91" i="6"/>
  <c r="AD92" i="6"/>
  <c r="AD93" i="6"/>
  <c r="AD94" i="6"/>
  <c r="AD95" i="6"/>
  <c r="AD96" i="6"/>
  <c r="AD97" i="6"/>
  <c r="AD98" i="6"/>
  <c r="AD99" i="6"/>
  <c r="AD100" i="6"/>
  <c r="AD101" i="6"/>
  <c r="AD102" i="6"/>
  <c r="AD103" i="6"/>
  <c r="AD104" i="6"/>
  <c r="AD105" i="6"/>
  <c r="AD106" i="6"/>
  <c r="AD107" i="6"/>
  <c r="AD108" i="6"/>
  <c r="AD109" i="6"/>
  <c r="AD110" i="6"/>
  <c r="AD111" i="6"/>
  <c r="AD112" i="6"/>
  <c r="AD113" i="6"/>
  <c r="AD114" i="6"/>
  <c r="X4" i="6"/>
  <c r="X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AJ3" i="6"/>
  <c r="X3" i="6"/>
  <c r="L3" i="6"/>
  <c r="L4" i="7"/>
  <c r="L9" i="7"/>
  <c r="L12" i="7"/>
  <c r="L15" i="7"/>
  <c r="L17" i="7"/>
  <c r="L20" i="7"/>
  <c r="L25" i="7"/>
  <c r="L28" i="7"/>
  <c r="L33" i="7"/>
  <c r="L36" i="7"/>
  <c r="L41" i="7"/>
  <c r="L44" i="7"/>
  <c r="L47" i="7"/>
  <c r="L48" i="7"/>
  <c r="L49" i="7"/>
  <c r="L52" i="7"/>
  <c r="L57" i="7"/>
  <c r="L58" i="7"/>
  <c r="L60" i="7"/>
  <c r="L65" i="7"/>
  <c r="L68" i="7"/>
  <c r="L73" i="7"/>
  <c r="L76" i="7"/>
  <c r="L78" i="7"/>
  <c r="L79" i="7"/>
  <c r="L81" i="7"/>
  <c r="L84" i="7"/>
  <c r="F7" i="7"/>
  <c r="F10" i="7"/>
  <c r="F15" i="7"/>
  <c r="F18" i="7"/>
  <c r="F22" i="7"/>
  <c r="F23" i="7"/>
  <c r="F26" i="7"/>
  <c r="F31" i="7"/>
  <c r="F34" i="7"/>
  <c r="F39" i="7"/>
  <c r="F42" i="7"/>
  <c r="F47" i="7"/>
  <c r="F50" i="7"/>
  <c r="F55" i="7"/>
  <c r="F58" i="7"/>
  <c r="F63" i="7"/>
  <c r="F66" i="7"/>
  <c r="F71" i="7"/>
  <c r="F74" i="7"/>
  <c r="F79" i="7"/>
  <c r="F82" i="7"/>
  <c r="F86" i="7"/>
  <c r="F87" i="7"/>
  <c r="R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R81" i="8"/>
  <c r="R82" i="8"/>
  <c r="R83" i="8"/>
  <c r="R84" i="8"/>
  <c r="R85" i="8"/>
  <c r="R86" i="8"/>
  <c r="R87" i="8"/>
  <c r="R88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3" i="8"/>
  <c r="F5" i="8"/>
  <c r="R3" i="3"/>
  <c r="L3" i="3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R3" i="2"/>
  <c r="L3" i="2"/>
  <c r="F3" i="2"/>
  <c r="AJ1" i="4"/>
  <c r="AK1" i="4" s="1"/>
  <c r="AA1" i="4"/>
  <c r="AB1" i="4" s="1"/>
  <c r="R1" i="4"/>
  <c r="S1" i="4" s="1"/>
  <c r="I1" i="4"/>
  <c r="J1" i="4" s="1"/>
  <c r="R4" i="1"/>
  <c r="L5" i="1"/>
  <c r="L9" i="1"/>
  <c r="L17" i="1"/>
  <c r="L25" i="1"/>
  <c r="L33" i="1"/>
  <c r="L41" i="1"/>
  <c r="L49" i="1"/>
  <c r="L57" i="1"/>
  <c r="L65" i="1"/>
  <c r="L73" i="1"/>
  <c r="L81" i="1"/>
  <c r="L89" i="1"/>
  <c r="L97" i="1"/>
  <c r="L105" i="1"/>
  <c r="L113" i="1"/>
  <c r="R10" i="1"/>
  <c r="R18" i="1"/>
  <c r="R26" i="1"/>
  <c r="R34" i="1"/>
  <c r="R42" i="1"/>
  <c r="R50" i="1"/>
  <c r="R58" i="1"/>
  <c r="R66" i="1"/>
  <c r="R74" i="1"/>
  <c r="R82" i="1"/>
  <c r="R90" i="1"/>
  <c r="R98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R11" i="1"/>
  <c r="L10" i="1"/>
  <c r="AF4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3" i="4"/>
  <c r="O11" i="4" l="1"/>
  <c r="O29" i="4"/>
  <c r="O58" i="4"/>
  <c r="O81" i="4"/>
  <c r="O17" i="4"/>
  <c r="O40" i="4"/>
  <c r="O63" i="4"/>
  <c r="O22" i="4"/>
  <c r="O21" i="4"/>
  <c r="O60" i="4"/>
  <c r="O3" i="4"/>
  <c r="O83" i="4"/>
  <c r="O19" i="4"/>
  <c r="O50" i="4"/>
  <c r="O73" i="4"/>
  <c r="O9" i="4"/>
  <c r="O32" i="4"/>
  <c r="O55" i="4"/>
  <c r="O78" i="4"/>
  <c r="O14" i="4"/>
  <c r="O5" i="4"/>
  <c r="O52" i="4"/>
  <c r="O75" i="4"/>
  <c r="O42" i="4"/>
  <c r="O65" i="4"/>
  <c r="O24" i="4"/>
  <c r="O47" i="4"/>
  <c r="O70" i="4"/>
  <c r="O6" i="4"/>
  <c r="O44" i="4"/>
  <c r="O77" i="4"/>
  <c r="O67" i="4"/>
  <c r="O34" i="4"/>
  <c r="O57" i="4"/>
  <c r="O80" i="4"/>
  <c r="O16" i="4"/>
  <c r="O39" i="4"/>
  <c r="O62" i="4"/>
  <c r="O36" i="4"/>
  <c r="O37" i="4"/>
  <c r="O59" i="4"/>
  <c r="O26" i="4"/>
  <c r="O49" i="4"/>
  <c r="O72" i="4"/>
  <c r="O8" i="4"/>
  <c r="O31" i="4"/>
  <c r="O54" i="4"/>
  <c r="O28" i="4"/>
  <c r="O13" i="4"/>
  <c r="O51" i="4"/>
  <c r="O82" i="4"/>
  <c r="O18" i="4"/>
  <c r="O41" i="4"/>
  <c r="O64" i="4"/>
  <c r="O23" i="4"/>
  <c r="O46" i="4"/>
  <c r="O20" i="4"/>
  <c r="O43" i="4"/>
  <c r="O61" i="4"/>
  <c r="O74" i="4"/>
  <c r="O10" i="4"/>
  <c r="O33" i="4"/>
  <c r="O56" i="4"/>
  <c r="O79" i="4"/>
  <c r="O15" i="4"/>
  <c r="O38" i="4"/>
  <c r="O69" i="4"/>
  <c r="O76" i="4"/>
  <c r="O12" i="4"/>
  <c r="O35" i="4"/>
  <c r="O53" i="4"/>
  <c r="O66" i="4"/>
  <c r="O25" i="4"/>
  <c r="O48" i="4"/>
  <c r="O71" i="4"/>
  <c r="O7" i="4"/>
  <c r="O30" i="4"/>
  <c r="O45" i="4"/>
  <c r="O68" i="4"/>
  <c r="O4" i="4"/>
  <c r="O27" i="4"/>
  <c r="X4" i="4"/>
  <c r="X59" i="4"/>
  <c r="X18" i="4"/>
  <c r="X41" i="4"/>
  <c r="X64" i="4"/>
  <c r="X23" i="4"/>
  <c r="X61" i="4"/>
  <c r="X12" i="4"/>
  <c r="X62" i="4"/>
  <c r="X51" i="4"/>
  <c r="X10" i="4"/>
  <c r="X33" i="4"/>
  <c r="X56" i="4"/>
  <c r="X15" i="4"/>
  <c r="X53" i="4"/>
  <c r="X68" i="4"/>
  <c r="X30" i="4"/>
  <c r="X43" i="4"/>
  <c r="X66" i="4"/>
  <c r="X25" i="4"/>
  <c r="X48" i="4"/>
  <c r="X7" i="4"/>
  <c r="X46" i="4"/>
  <c r="X45" i="4"/>
  <c r="X60" i="4"/>
  <c r="X14" i="4"/>
  <c r="X35" i="4"/>
  <c r="X58" i="4"/>
  <c r="X17" i="4"/>
  <c r="X40" i="4"/>
  <c r="X63" i="4"/>
  <c r="X6" i="4"/>
  <c r="X37" i="4"/>
  <c r="X52" i="4"/>
  <c r="X27" i="4"/>
  <c r="X50" i="4"/>
  <c r="X9" i="4"/>
  <c r="X32" i="4"/>
  <c r="X55" i="4"/>
  <c r="X3" i="4"/>
  <c r="X29" i="4"/>
  <c r="X44" i="4"/>
  <c r="X19" i="4"/>
  <c r="X42" i="4"/>
  <c r="X65" i="4"/>
  <c r="X24" i="4"/>
  <c r="X47" i="4"/>
  <c r="X21" i="4"/>
  <c r="X54" i="4"/>
  <c r="X36" i="4"/>
  <c r="X11" i="4"/>
  <c r="X34" i="4"/>
  <c r="X57" i="4"/>
  <c r="X16" i="4"/>
  <c r="X39" i="4"/>
  <c r="X13" i="4"/>
  <c r="X38" i="4"/>
  <c r="X28" i="4"/>
  <c r="X67" i="4"/>
  <c r="X26" i="4"/>
  <c r="X49" i="4"/>
  <c r="X8" i="4"/>
  <c r="X31" i="4"/>
  <c r="X5" i="4"/>
  <c r="X22" i="4"/>
  <c r="X20" i="4"/>
  <c r="AG4" i="4"/>
  <c r="AG34" i="4"/>
  <c r="AG17" i="4"/>
  <c r="AG5" i="4"/>
  <c r="AG38" i="4"/>
  <c r="AG20" i="4"/>
  <c r="AG43" i="4"/>
  <c r="AG26" i="4"/>
  <c r="AG9" i="4"/>
  <c r="AG3" i="4"/>
  <c r="AG30" i="4"/>
  <c r="AG12" i="4"/>
  <c r="AG35" i="4"/>
  <c r="AG18" i="4"/>
  <c r="AG37" i="4"/>
  <c r="AG39" i="4"/>
  <c r="AG22" i="4"/>
  <c r="AG27" i="4"/>
  <c r="AG10" i="4"/>
  <c r="AG40" i="4"/>
  <c r="AG31" i="4"/>
  <c r="AG14" i="4"/>
  <c r="AG19" i="4"/>
  <c r="AG29" i="4"/>
  <c r="AG32" i="4"/>
  <c r="AG23" i="4"/>
  <c r="AG6" i="4"/>
  <c r="AG11" i="4"/>
  <c r="AG41" i="4"/>
  <c r="AG24" i="4"/>
  <c r="AG15" i="4"/>
  <c r="AG44" i="4"/>
  <c r="AG21" i="4"/>
  <c r="AG33" i="4"/>
  <c r="AG16" i="4"/>
  <c r="AG7" i="4"/>
  <c r="AG36" i="4"/>
  <c r="AG42" i="4"/>
  <c r="AG25" i="4"/>
  <c r="AG8" i="4"/>
  <c r="AG13" i="4"/>
  <c r="AG28" i="4"/>
  <c r="F11" i="4"/>
  <c r="F42" i="4"/>
  <c r="F65" i="4"/>
  <c r="F24" i="4"/>
  <c r="F47" i="4"/>
  <c r="F70" i="4"/>
  <c r="F6" i="4"/>
  <c r="F44" i="4"/>
  <c r="F45" i="4"/>
  <c r="F34" i="4"/>
  <c r="F57" i="4"/>
  <c r="F16" i="4"/>
  <c r="F39" i="4"/>
  <c r="F62" i="4"/>
  <c r="F36" i="4"/>
  <c r="F21" i="4"/>
  <c r="F67" i="4"/>
  <c r="F69" i="4"/>
  <c r="F26" i="4"/>
  <c r="F49" i="4"/>
  <c r="F72" i="4"/>
  <c r="F8" i="4"/>
  <c r="F31" i="4"/>
  <c r="F54" i="4"/>
  <c r="F28" i="4"/>
  <c r="F59" i="4"/>
  <c r="F53" i="4"/>
  <c r="F18" i="4"/>
  <c r="F41" i="4"/>
  <c r="F64" i="4"/>
  <c r="F23" i="4"/>
  <c r="F46" i="4"/>
  <c r="F61" i="4"/>
  <c r="F20" i="4"/>
  <c r="F51" i="4"/>
  <c r="F29" i="4"/>
  <c r="F3" i="4"/>
  <c r="F10" i="4"/>
  <c r="F33" i="4"/>
  <c r="F56" i="4"/>
  <c r="F15" i="4"/>
  <c r="F38" i="4"/>
  <c r="F37" i="4"/>
  <c r="F12" i="4"/>
  <c r="F43" i="4"/>
  <c r="F5" i="4"/>
  <c r="F66" i="4"/>
  <c r="F25" i="4"/>
  <c r="F48" i="4"/>
  <c r="F71" i="4"/>
  <c r="G71" i="4" s="1"/>
  <c r="F7" i="4"/>
  <c r="G7" i="4" s="1"/>
  <c r="F30" i="4"/>
  <c r="F13" i="4"/>
  <c r="F68" i="4"/>
  <c r="F4" i="4"/>
  <c r="G4" i="4" s="1"/>
  <c r="F35" i="4"/>
  <c r="G35" i="4" s="1"/>
  <c r="F58" i="4"/>
  <c r="G58" i="4" s="1"/>
  <c r="F17" i="4"/>
  <c r="F40" i="4"/>
  <c r="F63" i="4"/>
  <c r="F22" i="4"/>
  <c r="F60" i="4"/>
  <c r="F27" i="4"/>
  <c r="G27" i="4" s="1"/>
  <c r="F50" i="4"/>
  <c r="G50" i="4" s="1"/>
  <c r="F73" i="4"/>
  <c r="F9" i="4"/>
  <c r="G9" i="4" s="1"/>
  <c r="F32" i="4"/>
  <c r="G32" i="4" s="1"/>
  <c r="F55" i="4"/>
  <c r="F14" i="4"/>
  <c r="G14" i="4" s="1"/>
  <c r="F52" i="4"/>
  <c r="F19" i="4"/>
  <c r="G19" i="4" s="1"/>
  <c r="G10" i="4"/>
  <c r="G18" i="4"/>
  <c r="G26" i="4"/>
  <c r="G34" i="4"/>
  <c r="G42" i="4"/>
  <c r="G66" i="4"/>
  <c r="G3" i="4"/>
  <c r="G11" i="4"/>
  <c r="G43" i="4"/>
  <c r="G51" i="4"/>
  <c r="G59" i="4"/>
  <c r="G67" i="4"/>
  <c r="G12" i="4"/>
  <c r="G20" i="4"/>
  <c r="G28" i="4"/>
  <c r="G36" i="4"/>
  <c r="G44" i="4"/>
  <c r="G52" i="4"/>
  <c r="G60" i="4"/>
  <c r="G68" i="4"/>
  <c r="G5" i="4"/>
  <c r="G13" i="4"/>
  <c r="G21" i="4"/>
  <c r="G29" i="4"/>
  <c r="G37" i="4"/>
  <c r="G45" i="4"/>
  <c r="G53" i="4"/>
  <c r="G61" i="4"/>
  <c r="G69" i="4"/>
  <c r="G6" i="4"/>
  <c r="G22" i="4"/>
  <c r="G30" i="4"/>
  <c r="G38" i="4"/>
  <c r="G46" i="4"/>
  <c r="G54" i="4"/>
  <c r="G62" i="4"/>
  <c r="G70" i="4"/>
  <c r="G15" i="4"/>
  <c r="G23" i="4"/>
  <c r="G31" i="4"/>
  <c r="G39" i="4"/>
  <c r="G47" i="4"/>
  <c r="G55" i="4"/>
  <c r="G63" i="4"/>
  <c r="G8" i="4"/>
  <c r="G16" i="4"/>
  <c r="G24" i="4"/>
  <c r="G40" i="4"/>
  <c r="G48" i="4"/>
  <c r="G56" i="4"/>
  <c r="G64" i="4"/>
  <c r="G72" i="4"/>
  <c r="G17" i="4"/>
  <c r="G25" i="4"/>
  <c r="G33" i="4"/>
  <c r="G41" i="4"/>
  <c r="G49" i="4"/>
  <c r="G57" i="4"/>
  <c r="G65" i="4"/>
  <c r="G73" i="4"/>
  <c r="P10" i="4"/>
  <c r="P18" i="4"/>
  <c r="P26" i="4"/>
  <c r="P34" i="4"/>
  <c r="P42" i="4"/>
  <c r="P50" i="4"/>
  <c r="P58" i="4"/>
  <c r="P66" i="4"/>
  <c r="P74" i="4"/>
  <c r="P82" i="4"/>
  <c r="P11" i="4"/>
  <c r="P19" i="4"/>
  <c r="P27" i="4"/>
  <c r="P35" i="4"/>
  <c r="P43" i="4"/>
  <c r="P51" i="4"/>
  <c r="P59" i="4"/>
  <c r="P67" i="4"/>
  <c r="P75" i="4"/>
  <c r="P83" i="4"/>
  <c r="P3" i="4"/>
  <c r="P4" i="4"/>
  <c r="P12" i="4"/>
  <c r="P20" i="4"/>
  <c r="P28" i="4"/>
  <c r="P36" i="4"/>
  <c r="P44" i="4"/>
  <c r="P52" i="4"/>
  <c r="P60" i="4"/>
  <c r="P68" i="4"/>
  <c r="P76" i="4"/>
  <c r="P5" i="4"/>
  <c r="P13" i="4"/>
  <c r="P21" i="4"/>
  <c r="P29" i="4"/>
  <c r="P37" i="4"/>
  <c r="P45" i="4"/>
  <c r="P53" i="4"/>
  <c r="P61" i="4"/>
  <c r="P69" i="4"/>
  <c r="P77" i="4"/>
  <c r="P6" i="4"/>
  <c r="P14" i="4"/>
  <c r="P22" i="4"/>
  <c r="P30" i="4"/>
  <c r="P38" i="4"/>
  <c r="P46" i="4"/>
  <c r="P54" i="4"/>
  <c r="P62" i="4"/>
  <c r="P70" i="4"/>
  <c r="P78" i="4"/>
  <c r="P7" i="4"/>
  <c r="P15" i="4"/>
  <c r="P23" i="4"/>
  <c r="P31" i="4"/>
  <c r="P39" i="4"/>
  <c r="P47" i="4"/>
  <c r="P55" i="4"/>
  <c r="P63" i="4"/>
  <c r="P71" i="4"/>
  <c r="P79" i="4"/>
  <c r="P8" i="4"/>
  <c r="P16" i="4"/>
  <c r="P24" i="4"/>
  <c r="P32" i="4"/>
  <c r="P40" i="4"/>
  <c r="P48" i="4"/>
  <c r="P56" i="4"/>
  <c r="P64" i="4"/>
  <c r="P72" i="4"/>
  <c r="P80" i="4"/>
  <c r="P9" i="4"/>
  <c r="P17" i="4"/>
  <c r="P25" i="4"/>
  <c r="P33" i="4"/>
  <c r="P41" i="4"/>
  <c r="P49" i="4"/>
  <c r="P57" i="4"/>
  <c r="P65" i="4"/>
  <c r="P73" i="4"/>
  <c r="P81" i="4"/>
  <c r="Y11" i="4"/>
  <c r="Y19" i="4"/>
  <c r="Y27" i="4"/>
  <c r="Y35" i="4"/>
  <c r="Y43" i="4"/>
  <c r="Y51" i="4"/>
  <c r="Y59" i="4"/>
  <c r="Y67" i="4"/>
  <c r="Y12" i="4"/>
  <c r="Y20" i="4"/>
  <c r="Y28" i="4"/>
  <c r="Y36" i="4"/>
  <c r="Y44" i="4"/>
  <c r="Y52" i="4"/>
  <c r="Y60" i="4"/>
  <c r="Y68" i="4"/>
  <c r="Y5" i="4"/>
  <c r="Y13" i="4"/>
  <c r="Y21" i="4"/>
  <c r="Y29" i="4"/>
  <c r="Y37" i="4"/>
  <c r="Y45" i="4"/>
  <c r="Y53" i="4"/>
  <c r="Y61" i="4"/>
  <c r="Y3" i="4"/>
  <c r="Y6" i="4"/>
  <c r="Y14" i="4"/>
  <c r="Y22" i="4"/>
  <c r="Y30" i="4"/>
  <c r="Y38" i="4"/>
  <c r="Y46" i="4"/>
  <c r="Y54" i="4"/>
  <c r="Y62" i="4"/>
  <c r="Y7" i="4"/>
  <c r="Y15" i="4"/>
  <c r="Y23" i="4"/>
  <c r="Y31" i="4"/>
  <c r="Y39" i="4"/>
  <c r="Y47" i="4"/>
  <c r="Y55" i="4"/>
  <c r="Y63" i="4"/>
  <c r="Y8" i="4"/>
  <c r="Y16" i="4"/>
  <c r="Y24" i="4"/>
  <c r="Y32" i="4"/>
  <c r="Y40" i="4"/>
  <c r="Y48" i="4"/>
  <c r="Y56" i="4"/>
  <c r="Y64" i="4"/>
  <c r="Y9" i="4"/>
  <c r="Y17" i="4"/>
  <c r="Y25" i="4"/>
  <c r="Y33" i="4"/>
  <c r="Y41" i="4"/>
  <c r="Y49" i="4"/>
  <c r="Y57" i="4"/>
  <c r="Y65" i="4"/>
  <c r="Y10" i="4"/>
  <c r="Y18" i="4"/>
  <c r="Y26" i="4"/>
  <c r="Y34" i="4"/>
  <c r="Y42" i="4"/>
  <c r="Y50" i="4"/>
  <c r="Y58" i="4"/>
  <c r="Y66" i="4"/>
  <c r="AH4" i="4"/>
  <c r="AH12" i="4"/>
  <c r="AH20" i="4"/>
  <c r="AH28" i="4"/>
  <c r="AH36" i="4"/>
  <c r="AH44" i="4"/>
  <c r="AH5" i="4"/>
  <c r="AH13" i="4"/>
  <c r="AH21" i="4"/>
  <c r="AH29" i="4"/>
  <c r="AH37" i="4"/>
  <c r="AH6" i="4"/>
  <c r="AH14" i="4"/>
  <c r="AH22" i="4"/>
  <c r="AH30" i="4"/>
  <c r="AH38" i="4"/>
  <c r="AH7" i="4"/>
  <c r="AH15" i="4"/>
  <c r="AH23" i="4"/>
  <c r="AH31" i="4"/>
  <c r="AH39" i="4"/>
  <c r="AH3" i="4"/>
  <c r="AH8" i="4"/>
  <c r="AH16" i="4"/>
  <c r="AH24" i="4"/>
  <c r="AH32" i="4"/>
  <c r="AH40" i="4"/>
  <c r="AH9" i="4"/>
  <c r="AH17" i="4"/>
  <c r="AH25" i="4"/>
  <c r="AH33" i="4"/>
  <c r="AH41" i="4"/>
  <c r="AH10" i="4"/>
  <c r="AH18" i="4"/>
  <c r="AH26" i="4"/>
  <c r="AH34" i="4"/>
  <c r="AH42" i="4"/>
  <c r="AH11" i="4"/>
  <c r="AH19" i="4"/>
  <c r="AH27" i="4"/>
  <c r="AH35" i="4"/>
  <c r="AH43" i="4"/>
  <c r="R108" i="3"/>
  <c r="R100" i="3"/>
  <c r="R92" i="3"/>
  <c r="R84" i="3"/>
  <c r="R76" i="3"/>
  <c r="R68" i="3"/>
  <c r="R60" i="3"/>
  <c r="R52" i="3"/>
  <c r="R44" i="3"/>
  <c r="R36" i="3"/>
  <c r="R28" i="3"/>
  <c r="R20" i="3"/>
  <c r="R12" i="3"/>
  <c r="R4" i="3"/>
  <c r="R107" i="3"/>
  <c r="R99" i="3"/>
  <c r="R91" i="3"/>
  <c r="R83" i="3"/>
  <c r="R75" i="3"/>
  <c r="R67" i="3"/>
  <c r="R59" i="3"/>
  <c r="R51" i="3"/>
  <c r="R43" i="3"/>
  <c r="R35" i="3"/>
  <c r="R27" i="3"/>
  <c r="R19" i="3"/>
  <c r="R11" i="3"/>
  <c r="R106" i="3"/>
  <c r="R98" i="3"/>
  <c r="R90" i="3"/>
  <c r="R82" i="3"/>
  <c r="R74" i="3"/>
  <c r="R66" i="3"/>
  <c r="R58" i="3"/>
  <c r="R50" i="3"/>
  <c r="R42" i="3"/>
  <c r="R34" i="3"/>
  <c r="R26" i="3"/>
  <c r="R18" i="3"/>
  <c r="R10" i="3"/>
  <c r="R105" i="3"/>
  <c r="R97" i="3"/>
  <c r="R89" i="3"/>
  <c r="R81" i="3"/>
  <c r="R73" i="3"/>
  <c r="R65" i="3"/>
  <c r="R57" i="3"/>
  <c r="R49" i="3"/>
  <c r="R41" i="3"/>
  <c r="R33" i="3"/>
  <c r="R25" i="3"/>
  <c r="R17" i="3"/>
  <c r="R9" i="3"/>
  <c r="R104" i="3"/>
  <c r="R96" i="3"/>
  <c r="R88" i="3"/>
  <c r="R80" i="3"/>
  <c r="R72" i="3"/>
  <c r="R64" i="3"/>
  <c r="R56" i="3"/>
  <c r="R48" i="3"/>
  <c r="R40" i="3"/>
  <c r="R32" i="3"/>
  <c r="R24" i="3"/>
  <c r="R16" i="3"/>
  <c r="R8" i="3"/>
  <c r="R103" i="3"/>
  <c r="R95" i="3"/>
  <c r="R87" i="3"/>
  <c r="R79" i="3"/>
  <c r="R71" i="3"/>
  <c r="R63" i="3"/>
  <c r="R55" i="3"/>
  <c r="R47" i="3"/>
  <c r="R39" i="3"/>
  <c r="R31" i="3"/>
  <c r="R23" i="3"/>
  <c r="R15" i="3"/>
  <c r="R7" i="3"/>
  <c r="R102" i="3"/>
  <c r="R94" i="3"/>
  <c r="R86" i="3"/>
  <c r="R78" i="3"/>
  <c r="R70" i="3"/>
  <c r="R62" i="3"/>
  <c r="R54" i="3"/>
  <c r="R46" i="3"/>
  <c r="R38" i="3"/>
  <c r="R30" i="3"/>
  <c r="R22" i="3"/>
  <c r="R14" i="3"/>
  <c r="R6" i="3"/>
  <c r="R101" i="3"/>
  <c r="R93" i="3"/>
  <c r="R85" i="3"/>
  <c r="R77" i="3"/>
  <c r="R69" i="3"/>
  <c r="R61" i="3"/>
  <c r="R53" i="3"/>
  <c r="R45" i="3"/>
  <c r="R37" i="3"/>
  <c r="R29" i="3"/>
  <c r="R21" i="3"/>
  <c r="R13" i="3"/>
  <c r="R5" i="3"/>
  <c r="L130" i="3"/>
  <c r="L122" i="3"/>
  <c r="L114" i="3"/>
  <c r="L106" i="3"/>
  <c r="L98" i="3"/>
  <c r="L90" i="3"/>
  <c r="L82" i="3"/>
  <c r="L74" i="3"/>
  <c r="L66" i="3"/>
  <c r="L58" i="3"/>
  <c r="L50" i="3"/>
  <c r="L42" i="3"/>
  <c r="L34" i="3"/>
  <c r="L26" i="3"/>
  <c r="L18" i="3"/>
  <c r="L10" i="3"/>
  <c r="L129" i="3"/>
  <c r="L121" i="3"/>
  <c r="L113" i="3"/>
  <c r="L105" i="3"/>
  <c r="L97" i="3"/>
  <c r="L89" i="3"/>
  <c r="L81" i="3"/>
  <c r="L73" i="3"/>
  <c r="L65" i="3"/>
  <c r="L57" i="3"/>
  <c r="L49" i="3"/>
  <c r="L41" i="3"/>
  <c r="L33" i="3"/>
  <c r="L25" i="3"/>
  <c r="L17" i="3"/>
  <c r="L9" i="3"/>
  <c r="L128" i="3"/>
  <c r="L120" i="3"/>
  <c r="L112" i="3"/>
  <c r="L104" i="3"/>
  <c r="L96" i="3"/>
  <c r="L88" i="3"/>
  <c r="L80" i="3"/>
  <c r="L72" i="3"/>
  <c r="L64" i="3"/>
  <c r="L56" i="3"/>
  <c r="L48" i="3"/>
  <c r="L40" i="3"/>
  <c r="L32" i="3"/>
  <c r="L24" i="3"/>
  <c r="L16" i="3"/>
  <c r="L8" i="3"/>
  <c r="L135" i="3"/>
  <c r="L127" i="3"/>
  <c r="L119" i="3"/>
  <c r="L111" i="3"/>
  <c r="L103" i="3"/>
  <c r="L95" i="3"/>
  <c r="L87" i="3"/>
  <c r="L79" i="3"/>
  <c r="L71" i="3"/>
  <c r="L63" i="3"/>
  <c r="L55" i="3"/>
  <c r="L47" i="3"/>
  <c r="L39" i="3"/>
  <c r="L31" i="3"/>
  <c r="L23" i="3"/>
  <c r="L15" i="3"/>
  <c r="L7" i="3"/>
  <c r="L134" i="3"/>
  <c r="L126" i="3"/>
  <c r="L118" i="3"/>
  <c r="L110" i="3"/>
  <c r="L102" i="3"/>
  <c r="L94" i="3"/>
  <c r="L86" i="3"/>
  <c r="L78" i="3"/>
  <c r="L70" i="3"/>
  <c r="L62" i="3"/>
  <c r="L54" i="3"/>
  <c r="L46" i="3"/>
  <c r="L38" i="3"/>
  <c r="L30" i="3"/>
  <c r="L22" i="3"/>
  <c r="L14" i="3"/>
  <c r="L6" i="3"/>
  <c r="L133" i="3"/>
  <c r="L125" i="3"/>
  <c r="L117" i="3"/>
  <c r="L109" i="3"/>
  <c r="L101" i="3"/>
  <c r="L93" i="3"/>
  <c r="L85" i="3"/>
  <c r="L77" i="3"/>
  <c r="L69" i="3"/>
  <c r="L61" i="3"/>
  <c r="L53" i="3"/>
  <c r="L45" i="3"/>
  <c r="L37" i="3"/>
  <c r="L29" i="3"/>
  <c r="L21" i="3"/>
  <c r="L13" i="3"/>
  <c r="L5" i="3"/>
  <c r="L132" i="3"/>
  <c r="L124" i="3"/>
  <c r="L116" i="3"/>
  <c r="L108" i="3"/>
  <c r="L100" i="3"/>
  <c r="L92" i="3"/>
  <c r="L84" i="3"/>
  <c r="L76" i="3"/>
  <c r="L68" i="3"/>
  <c r="L60" i="3"/>
  <c r="L52" i="3"/>
  <c r="L44" i="3"/>
  <c r="L36" i="3"/>
  <c r="L28" i="3"/>
  <c r="L20" i="3"/>
  <c r="L12" i="3"/>
  <c r="L4" i="3"/>
  <c r="L131" i="3"/>
  <c r="L123" i="3"/>
  <c r="L115" i="3"/>
  <c r="L107" i="3"/>
  <c r="L99" i="3"/>
  <c r="L91" i="3"/>
  <c r="L83" i="3"/>
  <c r="L75" i="3"/>
  <c r="L67" i="3"/>
  <c r="L59" i="3"/>
  <c r="L51" i="3"/>
  <c r="L43" i="3"/>
  <c r="L35" i="3"/>
  <c r="L27" i="3"/>
  <c r="L19" i="3"/>
  <c r="L11" i="3"/>
  <c r="X14" i="2"/>
  <c r="X15" i="2"/>
  <c r="F102" i="2"/>
  <c r="F94" i="2"/>
  <c r="F86" i="2"/>
  <c r="F78" i="2"/>
  <c r="F70" i="2"/>
  <c r="F62" i="2"/>
  <c r="F54" i="2"/>
  <c r="F46" i="2"/>
  <c r="F38" i="2"/>
  <c r="F30" i="2"/>
  <c r="F22" i="2"/>
  <c r="F14" i="2"/>
  <c r="F6" i="2"/>
  <c r="F101" i="2"/>
  <c r="F93" i="2"/>
  <c r="F85" i="2"/>
  <c r="F77" i="2"/>
  <c r="F69" i="2"/>
  <c r="F61" i="2"/>
  <c r="F53" i="2"/>
  <c r="F45" i="2"/>
  <c r="F37" i="2"/>
  <c r="F29" i="2"/>
  <c r="F21" i="2"/>
  <c r="F13" i="2"/>
  <c r="F5" i="2"/>
  <c r="F100" i="2"/>
  <c r="F92" i="2"/>
  <c r="F84" i="2"/>
  <c r="F76" i="2"/>
  <c r="F68" i="2"/>
  <c r="F60" i="2"/>
  <c r="F52" i="2"/>
  <c r="F44" i="2"/>
  <c r="F36" i="2"/>
  <c r="F28" i="2"/>
  <c r="F20" i="2"/>
  <c r="F12" i="2"/>
  <c r="F4" i="2"/>
  <c r="F99" i="2"/>
  <c r="F91" i="2"/>
  <c r="F83" i="2"/>
  <c r="F75" i="2"/>
  <c r="F67" i="2"/>
  <c r="F59" i="2"/>
  <c r="F51" i="2"/>
  <c r="F43" i="2"/>
  <c r="F35" i="2"/>
  <c r="F27" i="2"/>
  <c r="F19" i="2"/>
  <c r="F11" i="2"/>
  <c r="F98" i="2"/>
  <c r="F90" i="2"/>
  <c r="F82" i="2"/>
  <c r="F74" i="2"/>
  <c r="F66" i="2"/>
  <c r="F58" i="2"/>
  <c r="F50" i="2"/>
  <c r="F42" i="2"/>
  <c r="F34" i="2"/>
  <c r="F26" i="2"/>
  <c r="F18" i="2"/>
  <c r="F10" i="2"/>
  <c r="F97" i="2"/>
  <c r="F89" i="2"/>
  <c r="F81" i="2"/>
  <c r="F73" i="2"/>
  <c r="F65" i="2"/>
  <c r="F57" i="2"/>
  <c r="F49" i="2"/>
  <c r="F41" i="2"/>
  <c r="F33" i="2"/>
  <c r="F25" i="2"/>
  <c r="F17" i="2"/>
  <c r="F9" i="2"/>
  <c r="F104" i="2"/>
  <c r="F96" i="2"/>
  <c r="F88" i="2"/>
  <c r="F80" i="2"/>
  <c r="F72" i="2"/>
  <c r="F64" i="2"/>
  <c r="F56" i="2"/>
  <c r="F48" i="2"/>
  <c r="F40" i="2"/>
  <c r="F32" i="2"/>
  <c r="F24" i="2"/>
  <c r="F16" i="2"/>
  <c r="F8" i="2"/>
  <c r="F103" i="2"/>
  <c r="F95" i="2"/>
  <c r="F87" i="2"/>
  <c r="F79" i="2"/>
  <c r="F71" i="2"/>
  <c r="F63" i="2"/>
  <c r="F55" i="2"/>
  <c r="F47" i="2"/>
  <c r="F39" i="2"/>
  <c r="F31" i="2"/>
  <c r="F23" i="2"/>
  <c r="F15" i="2"/>
  <c r="F7" i="2"/>
  <c r="L3" i="7"/>
  <c r="X15" i="7" s="1"/>
  <c r="X15" i="1"/>
  <c r="R11" i="7"/>
  <c r="R58" i="7"/>
  <c r="R18" i="7"/>
  <c r="R65" i="7"/>
  <c r="R57" i="7"/>
  <c r="R49" i="7"/>
  <c r="R41" i="7"/>
  <c r="R33" i="7"/>
  <c r="R25" i="7"/>
  <c r="R17" i="7"/>
  <c r="R9" i="7"/>
  <c r="R26" i="7"/>
  <c r="R64" i="7"/>
  <c r="R56" i="7"/>
  <c r="R48" i="7"/>
  <c r="R40" i="7"/>
  <c r="R32" i="7"/>
  <c r="R24" i="7"/>
  <c r="R16" i="7"/>
  <c r="R8" i="7"/>
  <c r="R63" i="7"/>
  <c r="R55" i="7"/>
  <c r="R47" i="7"/>
  <c r="R39" i="7"/>
  <c r="R31" i="7"/>
  <c r="R23" i="7"/>
  <c r="R15" i="7"/>
  <c r="R7" i="7"/>
  <c r="R50" i="7"/>
  <c r="R10" i="7"/>
  <c r="R70" i="7"/>
  <c r="R62" i="7"/>
  <c r="R54" i="7"/>
  <c r="R46" i="7"/>
  <c r="R38" i="7"/>
  <c r="R30" i="7"/>
  <c r="R22" i="7"/>
  <c r="R14" i="7"/>
  <c r="R6" i="7"/>
  <c r="R42" i="7"/>
  <c r="R69" i="7"/>
  <c r="R61" i="7"/>
  <c r="R53" i="7"/>
  <c r="R45" i="7"/>
  <c r="R37" i="7"/>
  <c r="R29" i="7"/>
  <c r="R21" i="7"/>
  <c r="R13" i="7"/>
  <c r="R5" i="7"/>
  <c r="R66" i="7"/>
  <c r="R34" i="7"/>
  <c r="R3" i="7"/>
  <c r="R68" i="7"/>
  <c r="R60" i="7"/>
  <c r="R52" i="7"/>
  <c r="R44" i="7"/>
  <c r="R36" i="7"/>
  <c r="R28" i="7"/>
  <c r="R20" i="7"/>
  <c r="R12" i="7"/>
  <c r="R4" i="7"/>
  <c r="R67" i="7"/>
  <c r="R59" i="7"/>
  <c r="R51" i="7"/>
  <c r="R43" i="7"/>
  <c r="R35" i="7"/>
  <c r="R27" i="7"/>
  <c r="R19" i="7"/>
  <c r="X16" i="8"/>
  <c r="X15" i="8"/>
  <c r="F68" i="8"/>
  <c r="F60" i="8"/>
  <c r="F52" i="8"/>
  <c r="F44" i="8"/>
  <c r="F36" i="8"/>
  <c r="F28" i="8"/>
  <c r="F20" i="8"/>
  <c r="F12" i="8"/>
  <c r="F4" i="8"/>
  <c r="F67" i="8"/>
  <c r="F59" i="8"/>
  <c r="F51" i="8"/>
  <c r="F43" i="8"/>
  <c r="F35" i="8"/>
  <c r="F27" i="8"/>
  <c r="F19" i="8"/>
  <c r="F11" i="8"/>
  <c r="F66" i="8"/>
  <c r="F58" i="8"/>
  <c r="F50" i="8"/>
  <c r="F42" i="8"/>
  <c r="F34" i="8"/>
  <c r="F26" i="8"/>
  <c r="F18" i="8"/>
  <c r="F10" i="8"/>
  <c r="F65" i="8"/>
  <c r="F57" i="8"/>
  <c r="F49" i="8"/>
  <c r="F41" i="8"/>
  <c r="F33" i="8"/>
  <c r="F25" i="8"/>
  <c r="F17" i="8"/>
  <c r="F9" i="8"/>
  <c r="F64" i="8"/>
  <c r="F56" i="8"/>
  <c r="F48" i="8"/>
  <c r="F40" i="8"/>
  <c r="F32" i="8"/>
  <c r="F24" i="8"/>
  <c r="F16" i="8"/>
  <c r="F8" i="8"/>
  <c r="F63" i="8"/>
  <c r="F55" i="8"/>
  <c r="F47" i="8"/>
  <c r="F39" i="8"/>
  <c r="F31" i="8"/>
  <c r="F23" i="8"/>
  <c r="F15" i="8"/>
  <c r="F7" i="8"/>
  <c r="F70" i="8"/>
  <c r="F62" i="8"/>
  <c r="F54" i="8"/>
  <c r="F46" i="8"/>
  <c r="F38" i="8"/>
  <c r="F30" i="8"/>
  <c r="F22" i="8"/>
  <c r="F14" i="8"/>
  <c r="F6" i="8"/>
  <c r="F69" i="8"/>
  <c r="F61" i="8"/>
  <c r="F53" i="8"/>
  <c r="F45" i="8"/>
  <c r="F37" i="8"/>
  <c r="F29" i="8"/>
  <c r="F21" i="8"/>
  <c r="F13" i="8"/>
  <c r="X15" i="5"/>
  <c r="X14" i="5"/>
  <c r="X13" i="5"/>
  <c r="AJ8" i="4"/>
  <c r="AK8" i="4" s="1"/>
  <c r="AJ16" i="4"/>
  <c r="AK16" i="4" s="1"/>
  <c r="AJ24" i="4"/>
  <c r="AK24" i="4" s="1"/>
  <c r="AJ32" i="4"/>
  <c r="AK32" i="4" s="1"/>
  <c r="AJ40" i="4"/>
  <c r="AK40" i="4" s="1"/>
  <c r="AJ9" i="4"/>
  <c r="AK9" i="4" s="1"/>
  <c r="AJ17" i="4"/>
  <c r="AK17" i="4" s="1"/>
  <c r="AJ25" i="4"/>
  <c r="AK25" i="4" s="1"/>
  <c r="AJ33" i="4"/>
  <c r="AK33" i="4" s="1"/>
  <c r="AJ41" i="4"/>
  <c r="AK41" i="4" s="1"/>
  <c r="AJ10" i="4"/>
  <c r="AK10" i="4" s="1"/>
  <c r="AJ18" i="4"/>
  <c r="AK18" i="4" s="1"/>
  <c r="AJ26" i="4"/>
  <c r="AK26" i="4" s="1"/>
  <c r="AJ34" i="4"/>
  <c r="AK34" i="4" s="1"/>
  <c r="AJ42" i="4"/>
  <c r="AK42" i="4" s="1"/>
  <c r="AJ11" i="4"/>
  <c r="AK11" i="4" s="1"/>
  <c r="AJ19" i="4"/>
  <c r="AK19" i="4" s="1"/>
  <c r="AJ27" i="4"/>
  <c r="AK27" i="4" s="1"/>
  <c r="AJ35" i="4"/>
  <c r="AK35" i="4" s="1"/>
  <c r="AJ43" i="4"/>
  <c r="AK43" i="4" s="1"/>
  <c r="AJ4" i="4"/>
  <c r="AK4" i="4" s="1"/>
  <c r="AJ12" i="4"/>
  <c r="AK12" i="4" s="1"/>
  <c r="AJ20" i="4"/>
  <c r="AK20" i="4" s="1"/>
  <c r="AJ28" i="4"/>
  <c r="AK28" i="4" s="1"/>
  <c r="AJ36" i="4"/>
  <c r="AK36" i="4" s="1"/>
  <c r="AJ44" i="4"/>
  <c r="AK44" i="4" s="1"/>
  <c r="AJ5" i="4"/>
  <c r="AK5" i="4" s="1"/>
  <c r="AJ13" i="4"/>
  <c r="AK13" i="4" s="1"/>
  <c r="AJ21" i="4"/>
  <c r="AK21" i="4" s="1"/>
  <c r="AJ29" i="4"/>
  <c r="AK29" i="4" s="1"/>
  <c r="AJ37" i="4"/>
  <c r="AK37" i="4" s="1"/>
  <c r="AJ3" i="4"/>
  <c r="AK3" i="4" s="1"/>
  <c r="AJ6" i="4"/>
  <c r="AK6" i="4" s="1"/>
  <c r="AJ14" i="4"/>
  <c r="AK14" i="4" s="1"/>
  <c r="AJ22" i="4"/>
  <c r="AK22" i="4" s="1"/>
  <c r="AJ30" i="4"/>
  <c r="AK30" i="4" s="1"/>
  <c r="AJ38" i="4"/>
  <c r="AK38" i="4" s="1"/>
  <c r="AJ7" i="4"/>
  <c r="AK7" i="4" s="1"/>
  <c r="AJ15" i="4"/>
  <c r="AK15" i="4" s="1"/>
  <c r="AJ23" i="4"/>
  <c r="AK23" i="4" s="1"/>
  <c r="AJ31" i="4"/>
  <c r="AK31" i="4" s="1"/>
  <c r="AJ39" i="4"/>
  <c r="AK39" i="4" s="1"/>
  <c r="AA9" i="4"/>
  <c r="AB9" i="4" s="1"/>
  <c r="AA17" i="4"/>
  <c r="AB17" i="4" s="1"/>
  <c r="AA25" i="4"/>
  <c r="AB25" i="4" s="1"/>
  <c r="AA33" i="4"/>
  <c r="AB33" i="4" s="1"/>
  <c r="AA41" i="4"/>
  <c r="AB41" i="4" s="1"/>
  <c r="AA49" i="4"/>
  <c r="AB49" i="4" s="1"/>
  <c r="AA57" i="4"/>
  <c r="AB57" i="4" s="1"/>
  <c r="AA65" i="4"/>
  <c r="AB65" i="4" s="1"/>
  <c r="AA10" i="4"/>
  <c r="AB10" i="4" s="1"/>
  <c r="AA18" i="4"/>
  <c r="AB18" i="4" s="1"/>
  <c r="AA26" i="4"/>
  <c r="AB26" i="4" s="1"/>
  <c r="AA34" i="4"/>
  <c r="AB34" i="4" s="1"/>
  <c r="AA42" i="4"/>
  <c r="AB42" i="4" s="1"/>
  <c r="AA50" i="4"/>
  <c r="AB50" i="4" s="1"/>
  <c r="AA58" i="4"/>
  <c r="AB58" i="4" s="1"/>
  <c r="AA66" i="4"/>
  <c r="AB66" i="4" s="1"/>
  <c r="AA11" i="4"/>
  <c r="AB11" i="4" s="1"/>
  <c r="AA19" i="4"/>
  <c r="AB19" i="4" s="1"/>
  <c r="AA27" i="4"/>
  <c r="AB27" i="4" s="1"/>
  <c r="AA35" i="4"/>
  <c r="AB35" i="4" s="1"/>
  <c r="AA43" i="4"/>
  <c r="AB43" i="4" s="1"/>
  <c r="AA51" i="4"/>
  <c r="AB51" i="4" s="1"/>
  <c r="AA59" i="4"/>
  <c r="AB59" i="4" s="1"/>
  <c r="AA67" i="4"/>
  <c r="AB67" i="4" s="1"/>
  <c r="AA4" i="4"/>
  <c r="AB4" i="4" s="1"/>
  <c r="AA12" i="4"/>
  <c r="AB12" i="4" s="1"/>
  <c r="AA20" i="4"/>
  <c r="AB20" i="4" s="1"/>
  <c r="AA28" i="4"/>
  <c r="AB28" i="4" s="1"/>
  <c r="AA36" i="4"/>
  <c r="AB36" i="4" s="1"/>
  <c r="AA44" i="4"/>
  <c r="AB44" i="4" s="1"/>
  <c r="AA52" i="4"/>
  <c r="AB52" i="4" s="1"/>
  <c r="AA60" i="4"/>
  <c r="AB60" i="4" s="1"/>
  <c r="AA68" i="4"/>
  <c r="AB68" i="4" s="1"/>
  <c r="AA5" i="4"/>
  <c r="AB5" i="4" s="1"/>
  <c r="AA13" i="4"/>
  <c r="AB13" i="4" s="1"/>
  <c r="AA21" i="4"/>
  <c r="AB21" i="4" s="1"/>
  <c r="AA29" i="4"/>
  <c r="AB29" i="4" s="1"/>
  <c r="AA37" i="4"/>
  <c r="AB37" i="4" s="1"/>
  <c r="AA45" i="4"/>
  <c r="AB45" i="4" s="1"/>
  <c r="AA53" i="4"/>
  <c r="AB53" i="4" s="1"/>
  <c r="AA61" i="4"/>
  <c r="AB61" i="4" s="1"/>
  <c r="AA6" i="4"/>
  <c r="AB6" i="4" s="1"/>
  <c r="AA14" i="4"/>
  <c r="AB14" i="4" s="1"/>
  <c r="AA22" i="4"/>
  <c r="AB22" i="4" s="1"/>
  <c r="AA30" i="4"/>
  <c r="AB30" i="4" s="1"/>
  <c r="AA38" i="4"/>
  <c r="AB38" i="4" s="1"/>
  <c r="AA46" i="4"/>
  <c r="AB46" i="4" s="1"/>
  <c r="AA54" i="4"/>
  <c r="AB54" i="4" s="1"/>
  <c r="AA62" i="4"/>
  <c r="AB62" i="4" s="1"/>
  <c r="AA7" i="4"/>
  <c r="AB7" i="4" s="1"/>
  <c r="AA15" i="4"/>
  <c r="AB15" i="4" s="1"/>
  <c r="AA23" i="4"/>
  <c r="AB23" i="4" s="1"/>
  <c r="AA31" i="4"/>
  <c r="AB31" i="4" s="1"/>
  <c r="AA39" i="4"/>
  <c r="AB39" i="4" s="1"/>
  <c r="AA47" i="4"/>
  <c r="AB47" i="4" s="1"/>
  <c r="AA55" i="4"/>
  <c r="AB55" i="4" s="1"/>
  <c r="AA63" i="4"/>
  <c r="AB63" i="4" s="1"/>
  <c r="AA3" i="4"/>
  <c r="AB3" i="4" s="1"/>
  <c r="AA8" i="4"/>
  <c r="AB8" i="4" s="1"/>
  <c r="AA16" i="4"/>
  <c r="AB16" i="4" s="1"/>
  <c r="AA24" i="4"/>
  <c r="AB24" i="4" s="1"/>
  <c r="AA32" i="4"/>
  <c r="AB32" i="4" s="1"/>
  <c r="AA40" i="4"/>
  <c r="AB40" i="4" s="1"/>
  <c r="AA48" i="4"/>
  <c r="AB48" i="4" s="1"/>
  <c r="AA56" i="4"/>
  <c r="AB56" i="4" s="1"/>
  <c r="AA64" i="4"/>
  <c r="AB64" i="4" s="1"/>
  <c r="I8" i="4"/>
  <c r="J8" i="4" s="1"/>
  <c r="I16" i="4"/>
  <c r="J16" i="4" s="1"/>
  <c r="I24" i="4"/>
  <c r="J24" i="4" s="1"/>
  <c r="I32" i="4"/>
  <c r="J32" i="4" s="1"/>
  <c r="I40" i="4"/>
  <c r="J40" i="4" s="1"/>
  <c r="I48" i="4"/>
  <c r="J48" i="4" s="1"/>
  <c r="I56" i="4"/>
  <c r="J56" i="4" s="1"/>
  <c r="I64" i="4"/>
  <c r="J64" i="4" s="1"/>
  <c r="I72" i="4"/>
  <c r="J72" i="4" s="1"/>
  <c r="I9" i="4"/>
  <c r="J9" i="4" s="1"/>
  <c r="I17" i="4"/>
  <c r="J17" i="4" s="1"/>
  <c r="I25" i="4"/>
  <c r="J25" i="4" s="1"/>
  <c r="I33" i="4"/>
  <c r="J33" i="4" s="1"/>
  <c r="I41" i="4"/>
  <c r="J41" i="4" s="1"/>
  <c r="I49" i="4"/>
  <c r="J49" i="4" s="1"/>
  <c r="I57" i="4"/>
  <c r="J57" i="4" s="1"/>
  <c r="I65" i="4"/>
  <c r="J65" i="4" s="1"/>
  <c r="I73" i="4"/>
  <c r="J73" i="4" s="1"/>
  <c r="I10" i="4"/>
  <c r="J10" i="4" s="1"/>
  <c r="I18" i="4"/>
  <c r="J18" i="4" s="1"/>
  <c r="I26" i="4"/>
  <c r="J26" i="4" s="1"/>
  <c r="I34" i="4"/>
  <c r="J34" i="4" s="1"/>
  <c r="I42" i="4"/>
  <c r="J42" i="4" s="1"/>
  <c r="I50" i="4"/>
  <c r="J50" i="4" s="1"/>
  <c r="I58" i="4"/>
  <c r="J58" i="4" s="1"/>
  <c r="I66" i="4"/>
  <c r="J66" i="4" s="1"/>
  <c r="I3" i="4"/>
  <c r="J3" i="4" s="1"/>
  <c r="I11" i="4"/>
  <c r="J11" i="4" s="1"/>
  <c r="I19" i="4"/>
  <c r="J19" i="4" s="1"/>
  <c r="I27" i="4"/>
  <c r="J27" i="4" s="1"/>
  <c r="I35" i="4"/>
  <c r="J35" i="4" s="1"/>
  <c r="I43" i="4"/>
  <c r="J43" i="4" s="1"/>
  <c r="I51" i="4"/>
  <c r="J51" i="4" s="1"/>
  <c r="I59" i="4"/>
  <c r="J59" i="4" s="1"/>
  <c r="I67" i="4"/>
  <c r="J67" i="4" s="1"/>
  <c r="I4" i="4"/>
  <c r="J4" i="4" s="1"/>
  <c r="I12" i="4"/>
  <c r="J12" i="4" s="1"/>
  <c r="I20" i="4"/>
  <c r="J20" i="4" s="1"/>
  <c r="I28" i="4"/>
  <c r="J28" i="4" s="1"/>
  <c r="I36" i="4"/>
  <c r="J36" i="4" s="1"/>
  <c r="I44" i="4"/>
  <c r="J44" i="4" s="1"/>
  <c r="I52" i="4"/>
  <c r="J52" i="4" s="1"/>
  <c r="I60" i="4"/>
  <c r="J60" i="4" s="1"/>
  <c r="I68" i="4"/>
  <c r="J68" i="4" s="1"/>
  <c r="I5" i="4"/>
  <c r="J5" i="4" s="1"/>
  <c r="I13" i="4"/>
  <c r="J13" i="4" s="1"/>
  <c r="I21" i="4"/>
  <c r="J21" i="4" s="1"/>
  <c r="I29" i="4"/>
  <c r="J29" i="4" s="1"/>
  <c r="I37" i="4"/>
  <c r="J37" i="4" s="1"/>
  <c r="I45" i="4"/>
  <c r="J45" i="4" s="1"/>
  <c r="I53" i="4"/>
  <c r="J53" i="4" s="1"/>
  <c r="I61" i="4"/>
  <c r="J61" i="4" s="1"/>
  <c r="I69" i="4"/>
  <c r="J69" i="4" s="1"/>
  <c r="I6" i="4"/>
  <c r="J6" i="4" s="1"/>
  <c r="I14" i="4"/>
  <c r="J14" i="4" s="1"/>
  <c r="I22" i="4"/>
  <c r="J22" i="4" s="1"/>
  <c r="I30" i="4"/>
  <c r="J30" i="4" s="1"/>
  <c r="I38" i="4"/>
  <c r="J38" i="4" s="1"/>
  <c r="I46" i="4"/>
  <c r="J46" i="4" s="1"/>
  <c r="I54" i="4"/>
  <c r="J54" i="4" s="1"/>
  <c r="I62" i="4"/>
  <c r="J62" i="4" s="1"/>
  <c r="I70" i="4"/>
  <c r="J70" i="4" s="1"/>
  <c r="I7" i="4"/>
  <c r="J7" i="4" s="1"/>
  <c r="I15" i="4"/>
  <c r="J15" i="4" s="1"/>
  <c r="I23" i="4"/>
  <c r="J23" i="4" s="1"/>
  <c r="I31" i="4"/>
  <c r="J31" i="4" s="1"/>
  <c r="I39" i="4"/>
  <c r="J39" i="4" s="1"/>
  <c r="I47" i="4"/>
  <c r="J47" i="4" s="1"/>
  <c r="I55" i="4"/>
  <c r="J55" i="4" s="1"/>
  <c r="I63" i="4"/>
  <c r="J63" i="4" s="1"/>
  <c r="I71" i="4"/>
  <c r="J71" i="4" s="1"/>
  <c r="R8" i="4"/>
  <c r="S8" i="4" s="1"/>
  <c r="R16" i="4"/>
  <c r="S16" i="4" s="1"/>
  <c r="R24" i="4"/>
  <c r="S24" i="4" s="1"/>
  <c r="R32" i="4"/>
  <c r="S32" i="4" s="1"/>
  <c r="R40" i="4"/>
  <c r="S40" i="4" s="1"/>
  <c r="R48" i="4"/>
  <c r="S48" i="4" s="1"/>
  <c r="R56" i="4"/>
  <c r="S56" i="4" s="1"/>
  <c r="R64" i="4"/>
  <c r="S64" i="4" s="1"/>
  <c r="R72" i="4"/>
  <c r="S72" i="4" s="1"/>
  <c r="R80" i="4"/>
  <c r="S80" i="4" s="1"/>
  <c r="R9" i="4"/>
  <c r="S9" i="4" s="1"/>
  <c r="R17" i="4"/>
  <c r="S17" i="4" s="1"/>
  <c r="R25" i="4"/>
  <c r="S25" i="4" s="1"/>
  <c r="R33" i="4"/>
  <c r="S33" i="4" s="1"/>
  <c r="R41" i="4"/>
  <c r="S41" i="4" s="1"/>
  <c r="R49" i="4"/>
  <c r="S49" i="4" s="1"/>
  <c r="R57" i="4"/>
  <c r="S57" i="4" s="1"/>
  <c r="R65" i="4"/>
  <c r="S65" i="4" s="1"/>
  <c r="R73" i="4"/>
  <c r="S73" i="4" s="1"/>
  <c r="R81" i="4"/>
  <c r="S81" i="4" s="1"/>
  <c r="R10" i="4"/>
  <c r="S10" i="4" s="1"/>
  <c r="R18" i="4"/>
  <c r="S18" i="4" s="1"/>
  <c r="R26" i="4"/>
  <c r="S26" i="4" s="1"/>
  <c r="R34" i="4"/>
  <c r="S34" i="4" s="1"/>
  <c r="R42" i="4"/>
  <c r="S42" i="4" s="1"/>
  <c r="R50" i="4"/>
  <c r="S50" i="4" s="1"/>
  <c r="R58" i="4"/>
  <c r="S58" i="4" s="1"/>
  <c r="R66" i="4"/>
  <c r="S66" i="4" s="1"/>
  <c r="R74" i="4"/>
  <c r="S74" i="4" s="1"/>
  <c r="R82" i="4"/>
  <c r="S82" i="4" s="1"/>
  <c r="R11" i="4"/>
  <c r="S11" i="4" s="1"/>
  <c r="R19" i="4"/>
  <c r="S19" i="4" s="1"/>
  <c r="R27" i="4"/>
  <c r="S27" i="4" s="1"/>
  <c r="R35" i="4"/>
  <c r="S35" i="4" s="1"/>
  <c r="R43" i="4"/>
  <c r="S43" i="4" s="1"/>
  <c r="R51" i="4"/>
  <c r="S51" i="4" s="1"/>
  <c r="R59" i="4"/>
  <c r="S59" i="4" s="1"/>
  <c r="R67" i="4"/>
  <c r="S67" i="4" s="1"/>
  <c r="R75" i="4"/>
  <c r="S75" i="4" s="1"/>
  <c r="R83" i="4"/>
  <c r="S83" i="4" s="1"/>
  <c r="R3" i="4"/>
  <c r="S3" i="4" s="1"/>
  <c r="R4" i="4"/>
  <c r="S4" i="4" s="1"/>
  <c r="R12" i="4"/>
  <c r="S12" i="4" s="1"/>
  <c r="R20" i="4"/>
  <c r="S20" i="4" s="1"/>
  <c r="R28" i="4"/>
  <c r="S28" i="4" s="1"/>
  <c r="R36" i="4"/>
  <c r="S36" i="4" s="1"/>
  <c r="R44" i="4"/>
  <c r="S44" i="4" s="1"/>
  <c r="R52" i="4"/>
  <c r="S52" i="4" s="1"/>
  <c r="R60" i="4"/>
  <c r="S60" i="4" s="1"/>
  <c r="R68" i="4"/>
  <c r="S68" i="4" s="1"/>
  <c r="R76" i="4"/>
  <c r="S76" i="4" s="1"/>
  <c r="R5" i="4"/>
  <c r="S5" i="4" s="1"/>
  <c r="R13" i="4"/>
  <c r="S13" i="4" s="1"/>
  <c r="R21" i="4"/>
  <c r="S21" i="4" s="1"/>
  <c r="R29" i="4"/>
  <c r="S29" i="4" s="1"/>
  <c r="R37" i="4"/>
  <c r="S37" i="4" s="1"/>
  <c r="R45" i="4"/>
  <c r="S45" i="4" s="1"/>
  <c r="R53" i="4"/>
  <c r="S53" i="4" s="1"/>
  <c r="R61" i="4"/>
  <c r="S61" i="4" s="1"/>
  <c r="R69" i="4"/>
  <c r="S69" i="4" s="1"/>
  <c r="R77" i="4"/>
  <c r="S77" i="4" s="1"/>
  <c r="R6" i="4"/>
  <c r="S6" i="4" s="1"/>
  <c r="R14" i="4"/>
  <c r="S14" i="4" s="1"/>
  <c r="R22" i="4"/>
  <c r="S22" i="4" s="1"/>
  <c r="R30" i="4"/>
  <c r="S30" i="4" s="1"/>
  <c r="R38" i="4"/>
  <c r="S38" i="4" s="1"/>
  <c r="R46" i="4"/>
  <c r="S46" i="4" s="1"/>
  <c r="R54" i="4"/>
  <c r="S54" i="4" s="1"/>
  <c r="R62" i="4"/>
  <c r="S62" i="4" s="1"/>
  <c r="R70" i="4"/>
  <c r="S70" i="4" s="1"/>
  <c r="R78" i="4"/>
  <c r="S78" i="4" s="1"/>
  <c r="R7" i="4"/>
  <c r="S7" i="4" s="1"/>
  <c r="R15" i="4"/>
  <c r="S15" i="4" s="1"/>
  <c r="R23" i="4"/>
  <c r="S23" i="4" s="1"/>
  <c r="R31" i="4"/>
  <c r="S31" i="4" s="1"/>
  <c r="R39" i="4"/>
  <c r="S39" i="4" s="1"/>
  <c r="R47" i="4"/>
  <c r="S47" i="4" s="1"/>
  <c r="R55" i="4"/>
  <c r="S55" i="4" s="1"/>
  <c r="R63" i="4"/>
  <c r="S63" i="4" s="1"/>
  <c r="R71" i="4"/>
  <c r="S71" i="4" s="1"/>
  <c r="R79" i="4"/>
  <c r="S79" i="4" s="1"/>
  <c r="X16" i="11"/>
  <c r="L3" i="11"/>
  <c r="X15" i="11" s="1"/>
  <c r="F3" i="11"/>
  <c r="X14" i="11" s="1"/>
  <c r="BB24" i="14"/>
  <c r="BB21" i="14"/>
  <c r="BB25" i="14"/>
  <c r="BB23" i="14"/>
  <c r="AV3" i="14"/>
  <c r="BB26" i="14" s="1"/>
  <c r="X3" i="14"/>
  <c r="BB22" i="14" s="1"/>
  <c r="L3" i="14"/>
  <c r="BB20" i="14" s="1"/>
  <c r="F3" i="14"/>
  <c r="BB19" i="14" s="1"/>
  <c r="X3" i="13"/>
  <c r="F41" i="13"/>
  <c r="R103" i="13"/>
  <c r="R95" i="13"/>
  <c r="R87" i="13"/>
  <c r="R79" i="13"/>
  <c r="R71" i="13"/>
  <c r="R63" i="13"/>
  <c r="R55" i="13"/>
  <c r="R47" i="13"/>
  <c r="R39" i="13"/>
  <c r="R31" i="13"/>
  <c r="R23" i="13"/>
  <c r="R15" i="13"/>
  <c r="R7" i="13"/>
  <c r="X63" i="13"/>
  <c r="X39" i="13"/>
  <c r="X31" i="13"/>
  <c r="F98" i="13"/>
  <c r="F72" i="13"/>
  <c r="F66" i="13"/>
  <c r="F35" i="13"/>
  <c r="F14" i="13"/>
  <c r="F5" i="13"/>
  <c r="R102" i="13"/>
  <c r="R94" i="13"/>
  <c r="R86" i="13"/>
  <c r="R78" i="13"/>
  <c r="R70" i="13"/>
  <c r="R62" i="13"/>
  <c r="R54" i="13"/>
  <c r="R46" i="13"/>
  <c r="R38" i="13"/>
  <c r="R30" i="13"/>
  <c r="R22" i="13"/>
  <c r="R14" i="13"/>
  <c r="R6" i="13"/>
  <c r="X110" i="13"/>
  <c r="X102" i="13"/>
  <c r="X94" i="13"/>
  <c r="X78" i="13"/>
  <c r="X54" i="13"/>
  <c r="X46" i="13"/>
  <c r="X38" i="13"/>
  <c r="X30" i="13"/>
  <c r="X15" i="13"/>
  <c r="F86" i="13"/>
  <c r="F97" i="13"/>
  <c r="F91" i="13"/>
  <c r="F84" i="13"/>
  <c r="F78" i="13"/>
  <c r="F59" i="13"/>
  <c r="F46" i="13"/>
  <c r="F34" i="13"/>
  <c r="F29" i="13"/>
  <c r="F18" i="13"/>
  <c r="F9" i="13"/>
  <c r="R101" i="13"/>
  <c r="R93" i="13"/>
  <c r="R85" i="13"/>
  <c r="R77" i="13"/>
  <c r="R69" i="13"/>
  <c r="R61" i="13"/>
  <c r="R53" i="13"/>
  <c r="R45" i="13"/>
  <c r="R37" i="13"/>
  <c r="R29" i="13"/>
  <c r="R21" i="13"/>
  <c r="R13" i="13"/>
  <c r="R5" i="13"/>
  <c r="X109" i="13"/>
  <c r="X101" i="13"/>
  <c r="X85" i="13"/>
  <c r="X69" i="13"/>
  <c r="X61" i="13"/>
  <c r="X53" i="13"/>
  <c r="X45" i="13"/>
  <c r="X37" i="13"/>
  <c r="X21" i="13"/>
  <c r="F3" i="13"/>
  <c r="F103" i="13"/>
  <c r="F96" i="13"/>
  <c r="F90" i="13"/>
  <c r="F77" i="13"/>
  <c r="F64" i="13"/>
  <c r="F45" i="13"/>
  <c r="F39" i="13"/>
  <c r="F28" i="13"/>
  <c r="F23" i="13"/>
  <c r="F13" i="13"/>
  <c r="R100" i="13"/>
  <c r="R92" i="13"/>
  <c r="R84" i="13"/>
  <c r="R76" i="13"/>
  <c r="R68" i="13"/>
  <c r="R60" i="13"/>
  <c r="R52" i="13"/>
  <c r="R44" i="13"/>
  <c r="R36" i="13"/>
  <c r="R28" i="13"/>
  <c r="R20" i="13"/>
  <c r="R12" i="13"/>
  <c r="R4" i="13"/>
  <c r="X108" i="13"/>
  <c r="X100" i="13"/>
  <c r="X92" i="13"/>
  <c r="X84" i="13"/>
  <c r="X76" i="13"/>
  <c r="X60" i="13"/>
  <c r="X44" i="13"/>
  <c r="X36" i="13"/>
  <c r="X28" i="13"/>
  <c r="X20" i="13"/>
  <c r="X13" i="13"/>
  <c r="F102" i="13"/>
  <c r="F83" i="13"/>
  <c r="F76" i="13"/>
  <c r="F70" i="13"/>
  <c r="F57" i="13"/>
  <c r="F51" i="13"/>
  <c r="F38" i="13"/>
  <c r="F22" i="13"/>
  <c r="F17" i="13"/>
  <c r="F8" i="13"/>
  <c r="R107" i="13"/>
  <c r="R99" i="13"/>
  <c r="R91" i="13"/>
  <c r="R83" i="13"/>
  <c r="R75" i="13"/>
  <c r="R67" i="13"/>
  <c r="R59" i="13"/>
  <c r="R51" i="13"/>
  <c r="R43" i="13"/>
  <c r="R35" i="13"/>
  <c r="R27" i="13"/>
  <c r="R19" i="13"/>
  <c r="X115" i="13"/>
  <c r="X99" i="13"/>
  <c r="X83" i="13"/>
  <c r="X75" i="13"/>
  <c r="X67" i="13"/>
  <c r="X59" i="13"/>
  <c r="X51" i="13"/>
  <c r="X35" i="13"/>
  <c r="X19" i="13"/>
  <c r="X12" i="13"/>
  <c r="X6" i="13"/>
  <c r="R3" i="13"/>
  <c r="F101" i="13"/>
  <c r="F88" i="13"/>
  <c r="F69" i="13"/>
  <c r="F63" i="13"/>
  <c r="F56" i="13"/>
  <c r="F50" i="13"/>
  <c r="F32" i="13"/>
  <c r="F27" i="13"/>
  <c r="F12" i="13"/>
  <c r="R106" i="13"/>
  <c r="R98" i="13"/>
  <c r="R90" i="13"/>
  <c r="R82" i="13"/>
  <c r="R74" i="13"/>
  <c r="R66" i="13"/>
  <c r="R58" i="13"/>
  <c r="R50" i="13"/>
  <c r="R42" i="13"/>
  <c r="R34" i="13"/>
  <c r="R26" i="13"/>
  <c r="R18" i="13"/>
  <c r="R10" i="13"/>
  <c r="X114" i="13"/>
  <c r="X106" i="13"/>
  <c r="X98" i="13"/>
  <c r="X90" i="13"/>
  <c r="X82" i="13"/>
  <c r="X74" i="13"/>
  <c r="X58" i="13"/>
  <c r="X50" i="13"/>
  <c r="X42" i="13"/>
  <c r="X34" i="13"/>
  <c r="X26" i="13"/>
  <c r="X18" i="13"/>
  <c r="X5" i="13"/>
  <c r="F94" i="13"/>
  <c r="F81" i="13"/>
  <c r="F75" i="13"/>
  <c r="F68" i="13"/>
  <c r="F62" i="13"/>
  <c r="F49" i="13"/>
  <c r="F43" i="13"/>
  <c r="F26" i="13"/>
  <c r="F21" i="13"/>
  <c r="F16" i="13"/>
  <c r="R105" i="13"/>
  <c r="R97" i="13"/>
  <c r="R89" i="13"/>
  <c r="R81" i="13"/>
  <c r="R73" i="13"/>
  <c r="R65" i="13"/>
  <c r="R57" i="13"/>
  <c r="R49" i="13"/>
  <c r="R41" i="13"/>
  <c r="R33" i="13"/>
  <c r="R25" i="13"/>
  <c r="R17" i="13"/>
  <c r="R9" i="13"/>
  <c r="X113" i="13"/>
  <c r="X105" i="13"/>
  <c r="X97" i="13"/>
  <c r="X89" i="13"/>
  <c r="X81" i="13"/>
  <c r="X73" i="13"/>
  <c r="X65" i="13"/>
  <c r="X57" i="13"/>
  <c r="X49" i="13"/>
  <c r="X41" i="13"/>
  <c r="X33" i="13"/>
  <c r="X25" i="13"/>
  <c r="X17" i="13"/>
  <c r="X11" i="13"/>
  <c r="L74" i="13"/>
  <c r="Y15" i="12"/>
  <c r="F3" i="12"/>
  <c r="Y14" i="12" s="1"/>
  <c r="AP22" i="10"/>
  <c r="AP20" i="10"/>
  <c r="AD3" i="10"/>
  <c r="AP21" i="10" s="1"/>
  <c r="R3" i="10"/>
  <c r="AP19" i="10" s="1"/>
  <c r="L3" i="10"/>
  <c r="AP18" i="10" s="1"/>
  <c r="F3" i="10"/>
  <c r="AP17" i="10" s="1"/>
  <c r="AP18" i="6"/>
  <c r="AP20" i="6"/>
  <c r="AP22" i="6"/>
  <c r="AD3" i="6"/>
  <c r="AP21" i="6" s="1"/>
  <c r="R3" i="6"/>
  <c r="AP19" i="6" s="1"/>
  <c r="R3" i="8"/>
  <c r="F3" i="8"/>
  <c r="F79" i="9"/>
  <c r="F22" i="9"/>
  <c r="F109" i="9"/>
  <c r="F101" i="9"/>
  <c r="F124" i="9"/>
  <c r="F116" i="9"/>
  <c r="F139" i="9"/>
  <c r="F131" i="9"/>
  <c r="F99" i="9"/>
  <c r="F75" i="9"/>
  <c r="F51" i="9"/>
  <c r="F43" i="9"/>
  <c r="F35" i="9"/>
  <c r="F11" i="9"/>
  <c r="F138" i="9"/>
  <c r="F106" i="9"/>
  <c r="F82" i="9"/>
  <c r="F74" i="9"/>
  <c r="F50" i="9"/>
  <c r="F42" i="9"/>
  <c r="F67" i="9"/>
  <c r="F89" i="9"/>
  <c r="F25" i="9"/>
  <c r="F91" i="9"/>
  <c r="F112" i="9"/>
  <c r="F104" i="9"/>
  <c r="F48" i="9"/>
  <c r="F40" i="9"/>
  <c r="F135" i="9"/>
  <c r="F71" i="9"/>
  <c r="F7" i="9"/>
  <c r="F45" i="9"/>
  <c r="F37" i="9"/>
  <c r="F70" i="9"/>
  <c r="F38" i="9"/>
  <c r="F92" i="9"/>
  <c r="F84" i="9"/>
  <c r="F28" i="9"/>
  <c r="F20" i="9"/>
  <c r="F4" i="9"/>
  <c r="F86" i="9"/>
  <c r="F130" i="9"/>
  <c r="F122" i="9"/>
  <c r="F114" i="9"/>
  <c r="F98" i="9"/>
  <c r="F90" i="9"/>
  <c r="F66" i="9"/>
  <c r="F34" i="9"/>
  <c r="F26" i="9"/>
  <c r="R97" i="1"/>
  <c r="R89" i="1"/>
  <c r="R81" i="1"/>
  <c r="R73" i="1"/>
  <c r="R65" i="1"/>
  <c r="R57" i="1"/>
  <c r="R49" i="1"/>
  <c r="R41" i="1"/>
  <c r="R33" i="1"/>
  <c r="R25" i="1"/>
  <c r="R17" i="1"/>
  <c r="R9" i="1"/>
  <c r="R3" i="1"/>
  <c r="R96" i="1"/>
  <c r="R88" i="1"/>
  <c r="R80" i="1"/>
  <c r="R72" i="1"/>
  <c r="R64" i="1"/>
  <c r="R56" i="1"/>
  <c r="R48" i="1"/>
  <c r="R40" i="1"/>
  <c r="R32" i="1"/>
  <c r="R24" i="1"/>
  <c r="R16" i="1"/>
  <c r="R8" i="1"/>
  <c r="R103" i="1"/>
  <c r="R95" i="1"/>
  <c r="R87" i="1"/>
  <c r="R79" i="1"/>
  <c r="R71" i="1"/>
  <c r="R63" i="1"/>
  <c r="R55" i="1"/>
  <c r="R47" i="1"/>
  <c r="R39" i="1"/>
  <c r="R31" i="1"/>
  <c r="R23" i="1"/>
  <c r="R15" i="1"/>
  <c r="R7" i="1"/>
  <c r="R102" i="1"/>
  <c r="R94" i="1"/>
  <c r="R86" i="1"/>
  <c r="R78" i="1"/>
  <c r="R70" i="1"/>
  <c r="R62" i="1"/>
  <c r="R54" i="1"/>
  <c r="R46" i="1"/>
  <c r="R38" i="1"/>
  <c r="R30" i="1"/>
  <c r="R22" i="1"/>
  <c r="R14" i="1"/>
  <c r="R6" i="1"/>
  <c r="R101" i="1"/>
  <c r="R93" i="1"/>
  <c r="R85" i="1"/>
  <c r="R77" i="1"/>
  <c r="R69" i="1"/>
  <c r="R61" i="1"/>
  <c r="R53" i="1"/>
  <c r="R45" i="1"/>
  <c r="R37" i="1"/>
  <c r="R29" i="1"/>
  <c r="R21" i="1"/>
  <c r="R13" i="1"/>
  <c r="R5" i="1"/>
  <c r="R100" i="1"/>
  <c r="R92" i="1"/>
  <c r="R84" i="1"/>
  <c r="R76" i="1"/>
  <c r="R68" i="1"/>
  <c r="R60" i="1"/>
  <c r="R52" i="1"/>
  <c r="R44" i="1"/>
  <c r="R36" i="1"/>
  <c r="R28" i="1"/>
  <c r="R20" i="1"/>
  <c r="R12" i="1"/>
  <c r="R99" i="1"/>
  <c r="R91" i="1"/>
  <c r="R83" i="1"/>
  <c r="R75" i="1"/>
  <c r="R67" i="1"/>
  <c r="R59" i="1"/>
  <c r="R51" i="1"/>
  <c r="R43" i="1"/>
  <c r="R35" i="1"/>
  <c r="R27" i="1"/>
  <c r="R19" i="1"/>
  <c r="L3" i="1"/>
  <c r="L112" i="1"/>
  <c r="L104" i="1"/>
  <c r="L96" i="1"/>
  <c r="L88" i="1"/>
  <c r="L80" i="1"/>
  <c r="L72" i="1"/>
  <c r="L64" i="1"/>
  <c r="L56" i="1"/>
  <c r="L48" i="1"/>
  <c r="L40" i="1"/>
  <c r="L32" i="1"/>
  <c r="L24" i="1"/>
  <c r="L16" i="1"/>
  <c r="L8" i="1"/>
  <c r="L111" i="1"/>
  <c r="L103" i="1"/>
  <c r="L95" i="1"/>
  <c r="L87" i="1"/>
  <c r="L79" i="1"/>
  <c r="L71" i="1"/>
  <c r="L63" i="1"/>
  <c r="L55" i="1"/>
  <c r="L47" i="1"/>
  <c r="L39" i="1"/>
  <c r="L31" i="1"/>
  <c r="L23" i="1"/>
  <c r="L15" i="1"/>
  <c r="L7" i="1"/>
  <c r="L110" i="1"/>
  <c r="L102" i="1"/>
  <c r="L94" i="1"/>
  <c r="L86" i="1"/>
  <c r="L78" i="1"/>
  <c r="L70" i="1"/>
  <c r="L62" i="1"/>
  <c r="L54" i="1"/>
  <c r="L46" i="1"/>
  <c r="L38" i="1"/>
  <c r="L30" i="1"/>
  <c r="L22" i="1"/>
  <c r="L14" i="1"/>
  <c r="L6" i="1"/>
  <c r="L109" i="1"/>
  <c r="L101" i="1"/>
  <c r="L93" i="1"/>
  <c r="L85" i="1"/>
  <c r="L77" i="1"/>
  <c r="L69" i="1"/>
  <c r="L61" i="1"/>
  <c r="L53" i="1"/>
  <c r="L45" i="1"/>
  <c r="L37" i="1"/>
  <c r="L29" i="1"/>
  <c r="L21" i="1"/>
  <c r="L13" i="1"/>
  <c r="L108" i="1"/>
  <c r="L100" i="1"/>
  <c r="L92" i="1"/>
  <c r="L84" i="1"/>
  <c r="L76" i="1"/>
  <c r="L68" i="1"/>
  <c r="L60" i="1"/>
  <c r="L52" i="1"/>
  <c r="L44" i="1"/>
  <c r="L36" i="1"/>
  <c r="L28" i="1"/>
  <c r="L20" i="1"/>
  <c r="L12" i="1"/>
  <c r="L4" i="1"/>
  <c r="L107" i="1"/>
  <c r="L99" i="1"/>
  <c r="L91" i="1"/>
  <c r="L83" i="1"/>
  <c r="L75" i="1"/>
  <c r="L67" i="1"/>
  <c r="L59" i="1"/>
  <c r="L51" i="1"/>
  <c r="L43" i="1"/>
  <c r="L35" i="1"/>
  <c r="L27" i="1"/>
  <c r="L19" i="1"/>
  <c r="L11" i="1"/>
  <c r="L114" i="1"/>
  <c r="L106" i="1"/>
  <c r="L98" i="1"/>
  <c r="L90" i="1"/>
  <c r="L82" i="1"/>
  <c r="L74" i="1"/>
  <c r="L66" i="1"/>
  <c r="L58" i="1"/>
  <c r="L50" i="1"/>
  <c r="L42" i="1"/>
  <c r="L34" i="1"/>
  <c r="L26" i="1"/>
  <c r="L18" i="1"/>
  <c r="L98" i="9"/>
  <c r="L66" i="9"/>
  <c r="L34" i="9"/>
  <c r="L10" i="9"/>
  <c r="F115" i="9"/>
  <c r="R4" i="9"/>
  <c r="L121" i="9"/>
  <c r="L113" i="9"/>
  <c r="L105" i="9"/>
  <c r="L97" i="9"/>
  <c r="L89" i="9"/>
  <c r="L81" i="9"/>
  <c r="L73" i="9"/>
  <c r="L65" i="9"/>
  <c r="L57" i="9"/>
  <c r="L49" i="9"/>
  <c r="L41" i="9"/>
  <c r="L33" i="9"/>
  <c r="L25" i="9"/>
  <c r="L17" i="9"/>
  <c r="L9" i="9"/>
  <c r="F58" i="9"/>
  <c r="F18" i="9"/>
  <c r="F10" i="9"/>
  <c r="L106" i="9"/>
  <c r="L74" i="9"/>
  <c r="L42" i="9"/>
  <c r="F123" i="9"/>
  <c r="F19" i="9"/>
  <c r="L120" i="9"/>
  <c r="L112" i="9"/>
  <c r="L104" i="9"/>
  <c r="L96" i="9"/>
  <c r="L88" i="9"/>
  <c r="L80" i="9"/>
  <c r="L72" i="9"/>
  <c r="L64" i="9"/>
  <c r="L56" i="9"/>
  <c r="L48" i="9"/>
  <c r="L40" i="9"/>
  <c r="L32" i="9"/>
  <c r="L24" i="9"/>
  <c r="L16" i="9"/>
  <c r="L8" i="9"/>
  <c r="F137" i="9"/>
  <c r="F129" i="9"/>
  <c r="F121" i="9"/>
  <c r="F113" i="9"/>
  <c r="F105" i="9"/>
  <c r="F97" i="9"/>
  <c r="F81" i="9"/>
  <c r="F73" i="9"/>
  <c r="F65" i="9"/>
  <c r="F57" i="9"/>
  <c r="F49" i="9"/>
  <c r="F41" i="9"/>
  <c r="F33" i="9"/>
  <c r="F17" i="9"/>
  <c r="F9" i="9"/>
  <c r="L122" i="9"/>
  <c r="L90" i="9"/>
  <c r="L50" i="9"/>
  <c r="L18" i="9"/>
  <c r="F107" i="9"/>
  <c r="F83" i="9"/>
  <c r="F59" i="9"/>
  <c r="F27" i="9"/>
  <c r="L119" i="9"/>
  <c r="L111" i="9"/>
  <c r="L103" i="9"/>
  <c r="L95" i="9"/>
  <c r="L87" i="9"/>
  <c r="L79" i="9"/>
  <c r="L71" i="9"/>
  <c r="L63" i="9"/>
  <c r="L55" i="9"/>
  <c r="L47" i="9"/>
  <c r="L39" i="9"/>
  <c r="L31" i="9"/>
  <c r="L23" i="9"/>
  <c r="L15" i="9"/>
  <c r="L7" i="9"/>
  <c r="F136" i="9"/>
  <c r="F128" i="9"/>
  <c r="F120" i="9"/>
  <c r="F96" i="9"/>
  <c r="F88" i="9"/>
  <c r="F80" i="9"/>
  <c r="F72" i="9"/>
  <c r="F64" i="9"/>
  <c r="F56" i="9"/>
  <c r="F32" i="9"/>
  <c r="F24" i="9"/>
  <c r="F16" i="9"/>
  <c r="F8" i="9"/>
  <c r="L3" i="9"/>
  <c r="L118" i="9"/>
  <c r="L110" i="9"/>
  <c r="L102" i="9"/>
  <c r="L94" i="9"/>
  <c r="L86" i="9"/>
  <c r="L78" i="9"/>
  <c r="L70" i="9"/>
  <c r="L62" i="9"/>
  <c r="L54" i="9"/>
  <c r="L46" i="9"/>
  <c r="L38" i="9"/>
  <c r="L30" i="9"/>
  <c r="L22" i="9"/>
  <c r="L14" i="9"/>
  <c r="L6" i="9"/>
  <c r="F127" i="9"/>
  <c r="F119" i="9"/>
  <c r="F111" i="9"/>
  <c r="F103" i="9"/>
  <c r="F95" i="9"/>
  <c r="F87" i="9"/>
  <c r="F63" i="9"/>
  <c r="F55" i="9"/>
  <c r="F47" i="9"/>
  <c r="F39" i="9"/>
  <c r="F31" i="9"/>
  <c r="F23" i="9"/>
  <c r="F15" i="9"/>
  <c r="F3" i="9"/>
  <c r="L117" i="9"/>
  <c r="L109" i="9"/>
  <c r="L101" i="9"/>
  <c r="L93" i="9"/>
  <c r="L85" i="9"/>
  <c r="L77" i="9"/>
  <c r="L69" i="9"/>
  <c r="L61" i="9"/>
  <c r="L53" i="9"/>
  <c r="L45" i="9"/>
  <c r="L37" i="9"/>
  <c r="L29" i="9"/>
  <c r="L21" i="9"/>
  <c r="L13" i="9"/>
  <c r="L5" i="9"/>
  <c r="F134" i="9"/>
  <c r="F126" i="9"/>
  <c r="F118" i="9"/>
  <c r="F110" i="9"/>
  <c r="F102" i="9"/>
  <c r="F94" i="9"/>
  <c r="F78" i="9"/>
  <c r="F62" i="9"/>
  <c r="F54" i="9"/>
  <c r="F46" i="9"/>
  <c r="F30" i="9"/>
  <c r="F14" i="9"/>
  <c r="F6" i="9"/>
  <c r="L124" i="9"/>
  <c r="L116" i="9"/>
  <c r="L108" i="9"/>
  <c r="L100" i="9"/>
  <c r="L92" i="9"/>
  <c r="L84" i="9"/>
  <c r="L76" i="9"/>
  <c r="L68" i="9"/>
  <c r="L60" i="9"/>
  <c r="L52" i="9"/>
  <c r="L44" i="9"/>
  <c r="L36" i="9"/>
  <c r="L28" i="9"/>
  <c r="L20" i="9"/>
  <c r="L12" i="9"/>
  <c r="L4" i="9"/>
  <c r="F133" i="9"/>
  <c r="F125" i="9"/>
  <c r="F117" i="9"/>
  <c r="F93" i="9"/>
  <c r="F85" i="9"/>
  <c r="F77" i="9"/>
  <c r="F69" i="9"/>
  <c r="F61" i="9"/>
  <c r="F53" i="9"/>
  <c r="F29" i="9"/>
  <c r="F21" i="9"/>
  <c r="F13" i="9"/>
  <c r="F5" i="9"/>
  <c r="L114" i="9"/>
  <c r="L82" i="9"/>
  <c r="L58" i="9"/>
  <c r="L26" i="9"/>
  <c r="L123" i="9"/>
  <c r="L115" i="9"/>
  <c r="L107" i="9"/>
  <c r="L99" i="9"/>
  <c r="L91" i="9"/>
  <c r="L83" i="9"/>
  <c r="L75" i="9"/>
  <c r="L67" i="9"/>
  <c r="L59" i="9"/>
  <c r="L51" i="9"/>
  <c r="L43" i="9"/>
  <c r="L35" i="9"/>
  <c r="L27" i="9"/>
  <c r="L19" i="9"/>
  <c r="L11" i="9"/>
  <c r="F140" i="9"/>
  <c r="F132" i="9"/>
  <c r="F108" i="9"/>
  <c r="F100" i="9"/>
  <c r="F76" i="9"/>
  <c r="F68" i="9"/>
  <c r="F60" i="9"/>
  <c r="F52" i="9"/>
  <c r="F44" i="9"/>
  <c r="F36" i="9"/>
  <c r="F12" i="9"/>
  <c r="R83" i="9"/>
  <c r="R19" i="9"/>
  <c r="R34" i="9"/>
  <c r="R97" i="9"/>
  <c r="R89" i="9"/>
  <c r="R81" i="9"/>
  <c r="R73" i="9"/>
  <c r="R65" i="9"/>
  <c r="R57" i="9"/>
  <c r="R49" i="9"/>
  <c r="R91" i="9"/>
  <c r="R59" i="9"/>
  <c r="R27" i="9"/>
  <c r="R98" i="9"/>
  <c r="R82" i="9"/>
  <c r="R58" i="9"/>
  <c r="R18" i="9"/>
  <c r="R105" i="9"/>
  <c r="R9" i="9"/>
  <c r="R104" i="9"/>
  <c r="R96" i="9"/>
  <c r="R88" i="9"/>
  <c r="R80" i="9"/>
  <c r="R72" i="9"/>
  <c r="R64" i="9"/>
  <c r="R56" i="9"/>
  <c r="R48" i="9"/>
  <c r="R40" i="9"/>
  <c r="R32" i="9"/>
  <c r="R24" i="9"/>
  <c r="R16" i="9"/>
  <c r="R8" i="9"/>
  <c r="R99" i="9"/>
  <c r="R67" i="9"/>
  <c r="R11" i="9"/>
  <c r="R90" i="9"/>
  <c r="R74" i="9"/>
  <c r="R66" i="9"/>
  <c r="R10" i="9"/>
  <c r="R17" i="9"/>
  <c r="R103" i="9"/>
  <c r="R95" i="9"/>
  <c r="R87" i="9"/>
  <c r="R79" i="9"/>
  <c r="R71" i="9"/>
  <c r="R63" i="9"/>
  <c r="R55" i="9"/>
  <c r="R47" i="9"/>
  <c r="R39" i="9"/>
  <c r="R31" i="9"/>
  <c r="R23" i="9"/>
  <c r="R15" i="9"/>
  <c r="R7" i="9"/>
  <c r="R51" i="9"/>
  <c r="R50" i="9"/>
  <c r="R33" i="9"/>
  <c r="R102" i="9"/>
  <c r="R94" i="9"/>
  <c r="R86" i="9"/>
  <c r="R78" i="9"/>
  <c r="R70" i="9"/>
  <c r="R62" i="9"/>
  <c r="R54" i="9"/>
  <c r="R46" i="9"/>
  <c r="R38" i="9"/>
  <c r="R30" i="9"/>
  <c r="R22" i="9"/>
  <c r="R14" i="9"/>
  <c r="R6" i="9"/>
  <c r="R3" i="9"/>
  <c r="R75" i="9"/>
  <c r="R35" i="9"/>
  <c r="R26" i="9"/>
  <c r="R25" i="9"/>
  <c r="R101" i="9"/>
  <c r="R93" i="9"/>
  <c r="R85" i="9"/>
  <c r="R77" i="9"/>
  <c r="R69" i="9"/>
  <c r="R61" i="9"/>
  <c r="R53" i="9"/>
  <c r="R45" i="9"/>
  <c r="R37" i="9"/>
  <c r="R29" i="9"/>
  <c r="R21" i="9"/>
  <c r="R13" i="9"/>
  <c r="R5" i="9"/>
  <c r="R43" i="9"/>
  <c r="R42" i="9"/>
  <c r="R41" i="9"/>
  <c r="R100" i="9"/>
  <c r="R92" i="9"/>
  <c r="R84" i="9"/>
  <c r="R76" i="9"/>
  <c r="R68" i="9"/>
  <c r="R60" i="9"/>
  <c r="R52" i="9"/>
  <c r="R44" i="9"/>
  <c r="R36" i="9"/>
  <c r="R28" i="9"/>
  <c r="R20" i="9"/>
  <c r="R12" i="9"/>
  <c r="AP15" i="4" l="1"/>
  <c r="AP14" i="4"/>
  <c r="AP17" i="4"/>
  <c r="Y4" i="4"/>
  <c r="AP16" i="4" s="1"/>
  <c r="X14" i="9"/>
  <c r="X15" i="9"/>
  <c r="X16" i="9"/>
  <c r="X15" i="3"/>
  <c r="X14" i="3"/>
  <c r="F7" i="3"/>
  <c r="F15" i="3"/>
  <c r="F23" i="3"/>
  <c r="F31" i="3"/>
  <c r="F39" i="3"/>
  <c r="F47" i="3"/>
  <c r="F55" i="3"/>
  <c r="F63" i="3"/>
  <c r="F71" i="3"/>
  <c r="F79" i="3"/>
  <c r="F87" i="3"/>
  <c r="F95" i="3"/>
  <c r="F103" i="3"/>
  <c r="F111" i="3"/>
  <c r="F119" i="3"/>
  <c r="F127" i="3"/>
  <c r="F135" i="3"/>
  <c r="F143" i="3"/>
  <c r="F8" i="3"/>
  <c r="F16" i="3"/>
  <c r="F24" i="3"/>
  <c r="F32" i="3"/>
  <c r="F40" i="3"/>
  <c r="F48" i="3"/>
  <c r="F56" i="3"/>
  <c r="F64" i="3"/>
  <c r="F72" i="3"/>
  <c r="F80" i="3"/>
  <c r="F88" i="3"/>
  <c r="F96" i="3"/>
  <c r="F104" i="3"/>
  <c r="F112" i="3"/>
  <c r="F120" i="3"/>
  <c r="F128" i="3"/>
  <c r="F136" i="3"/>
  <c r="F144" i="3"/>
  <c r="F22" i="3"/>
  <c r="F78" i="3"/>
  <c r="F102" i="3"/>
  <c r="F9" i="3"/>
  <c r="F17" i="3"/>
  <c r="F25" i="3"/>
  <c r="F33" i="3"/>
  <c r="F41" i="3"/>
  <c r="F49" i="3"/>
  <c r="F57" i="3"/>
  <c r="F65" i="3"/>
  <c r="F73" i="3"/>
  <c r="F81" i="3"/>
  <c r="F89" i="3"/>
  <c r="F97" i="3"/>
  <c r="F105" i="3"/>
  <c r="F113" i="3"/>
  <c r="F121" i="3"/>
  <c r="F129" i="3"/>
  <c r="F137" i="3"/>
  <c r="F145" i="3"/>
  <c r="F14" i="3"/>
  <c r="F62" i="3"/>
  <c r="F94" i="3"/>
  <c r="F142" i="3"/>
  <c r="F10" i="3"/>
  <c r="F18" i="3"/>
  <c r="F26" i="3"/>
  <c r="F34" i="3"/>
  <c r="F42" i="3"/>
  <c r="F50" i="3"/>
  <c r="F58" i="3"/>
  <c r="F66" i="3"/>
  <c r="F74" i="3"/>
  <c r="F82" i="3"/>
  <c r="F90" i="3"/>
  <c r="F98" i="3"/>
  <c r="F106" i="3"/>
  <c r="F114" i="3"/>
  <c r="F122" i="3"/>
  <c r="F130" i="3"/>
  <c r="F138" i="3"/>
  <c r="F146" i="3"/>
  <c r="F46" i="3"/>
  <c r="F126" i="3"/>
  <c r="F11" i="3"/>
  <c r="F19" i="3"/>
  <c r="F27" i="3"/>
  <c r="F35" i="3"/>
  <c r="F43" i="3"/>
  <c r="F51" i="3"/>
  <c r="F59" i="3"/>
  <c r="F67" i="3"/>
  <c r="F75" i="3"/>
  <c r="F83" i="3"/>
  <c r="F91" i="3"/>
  <c r="F99" i="3"/>
  <c r="F107" i="3"/>
  <c r="F115" i="3"/>
  <c r="F123" i="3"/>
  <c r="F131" i="3"/>
  <c r="F139" i="3"/>
  <c r="F147" i="3"/>
  <c r="F30" i="3"/>
  <c r="F70" i="3"/>
  <c r="F118" i="3"/>
  <c r="F4" i="3"/>
  <c r="F12" i="3"/>
  <c r="F20" i="3"/>
  <c r="F28" i="3"/>
  <c r="F36" i="3"/>
  <c r="F44" i="3"/>
  <c r="F52" i="3"/>
  <c r="F60" i="3"/>
  <c r="F68" i="3"/>
  <c r="F76" i="3"/>
  <c r="F84" i="3"/>
  <c r="F92" i="3"/>
  <c r="F100" i="3"/>
  <c r="F108" i="3"/>
  <c r="F116" i="3"/>
  <c r="F124" i="3"/>
  <c r="F132" i="3"/>
  <c r="F140" i="3"/>
  <c r="F6" i="3"/>
  <c r="F54" i="3"/>
  <c r="F86" i="3"/>
  <c r="F134" i="3"/>
  <c r="F5" i="3"/>
  <c r="F13" i="3"/>
  <c r="F21" i="3"/>
  <c r="F29" i="3"/>
  <c r="F37" i="3"/>
  <c r="F45" i="3"/>
  <c r="F53" i="3"/>
  <c r="F61" i="3"/>
  <c r="F69" i="3"/>
  <c r="F77" i="3"/>
  <c r="F85" i="3"/>
  <c r="F93" i="3"/>
  <c r="F101" i="3"/>
  <c r="F109" i="3"/>
  <c r="F117" i="3"/>
  <c r="F125" i="3"/>
  <c r="F133" i="3"/>
  <c r="F141" i="3"/>
  <c r="F38" i="3"/>
  <c r="F110" i="3"/>
  <c r="X13" i="2"/>
  <c r="X16" i="2" s="1"/>
  <c r="Y16" i="12"/>
  <c r="Y17" i="12" s="1"/>
  <c r="X17" i="1"/>
  <c r="X16" i="1"/>
  <c r="X16" i="7"/>
  <c r="X14" i="8"/>
  <c r="X17" i="8" s="1"/>
  <c r="X16" i="5"/>
  <c r="BT11" i="4"/>
  <c r="BT8" i="4"/>
  <c r="BT9" i="4"/>
  <c r="BT10" i="4"/>
  <c r="X17" i="11"/>
  <c r="X21" i="11" s="1"/>
  <c r="Q16" i="17" s="1"/>
  <c r="BB28" i="14"/>
  <c r="AD17" i="13"/>
  <c r="L31" i="13"/>
  <c r="L95" i="13"/>
  <c r="L64" i="13"/>
  <c r="L33" i="13"/>
  <c r="L97" i="13"/>
  <c r="L50" i="13"/>
  <c r="L6" i="13"/>
  <c r="F47" i="13"/>
  <c r="X9" i="13"/>
  <c r="X79" i="13"/>
  <c r="F60" i="13"/>
  <c r="X16" i="13"/>
  <c r="X80" i="13"/>
  <c r="L39" i="13"/>
  <c r="L103" i="13"/>
  <c r="L9" i="13"/>
  <c r="L72" i="13"/>
  <c r="L41" i="13"/>
  <c r="L105" i="13"/>
  <c r="L58" i="13"/>
  <c r="L12" i="13"/>
  <c r="F53" i="13"/>
  <c r="X23" i="13"/>
  <c r="X87" i="13"/>
  <c r="F67" i="13"/>
  <c r="X24" i="13"/>
  <c r="X88" i="13"/>
  <c r="L16" i="13"/>
  <c r="L80" i="13"/>
  <c r="L49" i="13"/>
  <c r="L4" i="13"/>
  <c r="L66" i="13"/>
  <c r="X95" i="13"/>
  <c r="F10" i="13"/>
  <c r="F73" i="13"/>
  <c r="X32" i="13"/>
  <c r="X96" i="13"/>
  <c r="L24" i="13"/>
  <c r="L88" i="13"/>
  <c r="L57" i="13"/>
  <c r="L11" i="13"/>
  <c r="X103" i="13"/>
  <c r="F15" i="13"/>
  <c r="X40" i="13"/>
  <c r="X104" i="13"/>
  <c r="L3" i="13"/>
  <c r="L30" i="13"/>
  <c r="L38" i="13"/>
  <c r="L14" i="13"/>
  <c r="L19" i="13"/>
  <c r="L27" i="13"/>
  <c r="L35" i="13"/>
  <c r="L43" i="13"/>
  <c r="L51" i="13"/>
  <c r="L59" i="13"/>
  <c r="L67" i="13"/>
  <c r="L75" i="13"/>
  <c r="L83" i="13"/>
  <c r="L91" i="13"/>
  <c r="L99" i="13"/>
  <c r="L20" i="13"/>
  <c r="L28" i="13"/>
  <c r="L36" i="13"/>
  <c r="L44" i="13"/>
  <c r="L52" i="13"/>
  <c r="L60" i="13"/>
  <c r="L68" i="13"/>
  <c r="L76" i="13"/>
  <c r="L84" i="13"/>
  <c r="L92" i="13"/>
  <c r="L100" i="13"/>
  <c r="L7" i="13"/>
  <c r="L13" i="13"/>
  <c r="L21" i="13"/>
  <c r="L29" i="13"/>
  <c r="L37" i="13"/>
  <c r="L45" i="13"/>
  <c r="L53" i="13"/>
  <c r="L61" i="13"/>
  <c r="L69" i="13"/>
  <c r="L77" i="13"/>
  <c r="L85" i="13"/>
  <c r="L93" i="13"/>
  <c r="L101" i="13"/>
  <c r="L22" i="13"/>
  <c r="L46" i="13"/>
  <c r="L54" i="13"/>
  <c r="L62" i="13"/>
  <c r="L70" i="13"/>
  <c r="L78" i="13"/>
  <c r="L86" i="13"/>
  <c r="L94" i="13"/>
  <c r="L102" i="13"/>
  <c r="L47" i="13"/>
  <c r="L63" i="13"/>
  <c r="L96" i="13"/>
  <c r="L65" i="13"/>
  <c r="L18" i="13"/>
  <c r="L82" i="13"/>
  <c r="F6" i="13"/>
  <c r="F11" i="13"/>
  <c r="F20" i="13"/>
  <c r="F31" i="13"/>
  <c r="F36" i="13"/>
  <c r="F42" i="13"/>
  <c r="F48" i="13"/>
  <c r="F55" i="13"/>
  <c r="F61" i="13"/>
  <c r="F74" i="13"/>
  <c r="F80" i="13"/>
  <c r="F87" i="13"/>
  <c r="F93" i="13"/>
  <c r="X62" i="13"/>
  <c r="F19" i="13"/>
  <c r="F79" i="13"/>
  <c r="X47" i="13"/>
  <c r="X111" i="13"/>
  <c r="F25" i="13"/>
  <c r="F92" i="13"/>
  <c r="X48" i="13"/>
  <c r="X112" i="13"/>
  <c r="L55" i="13"/>
  <c r="L32" i="13"/>
  <c r="L71" i="13"/>
  <c r="F37" i="13"/>
  <c r="F100" i="13"/>
  <c r="X66" i="13"/>
  <c r="L40" i="13"/>
  <c r="L104" i="13"/>
  <c r="F82" i="13"/>
  <c r="X27" i="13"/>
  <c r="X91" i="13"/>
  <c r="L10" i="13"/>
  <c r="L73" i="13"/>
  <c r="F33" i="13"/>
  <c r="F89" i="13"/>
  <c r="X52" i="13"/>
  <c r="L26" i="13"/>
  <c r="L90" i="13"/>
  <c r="F58" i="13"/>
  <c r="X14" i="13"/>
  <c r="X77" i="13"/>
  <c r="F52" i="13"/>
  <c r="X8" i="13"/>
  <c r="X70" i="13"/>
  <c r="F24" i="13"/>
  <c r="F85" i="13"/>
  <c r="X55" i="13"/>
  <c r="F30" i="13"/>
  <c r="F99" i="13"/>
  <c r="X56" i="13"/>
  <c r="L8" i="13"/>
  <c r="L48" i="13"/>
  <c r="L34" i="13"/>
  <c r="L98" i="13"/>
  <c r="X64" i="13"/>
  <c r="F7" i="13"/>
  <c r="L15" i="13"/>
  <c r="L79" i="13"/>
  <c r="L17" i="13"/>
  <c r="L81" i="13"/>
  <c r="L23" i="13"/>
  <c r="L87" i="13"/>
  <c r="L56" i="13"/>
  <c r="F95" i="13"/>
  <c r="X43" i="13"/>
  <c r="X107" i="13"/>
  <c r="L25" i="13"/>
  <c r="L89" i="13"/>
  <c r="F44" i="13"/>
  <c r="X7" i="13"/>
  <c r="X68" i="13"/>
  <c r="L42" i="13"/>
  <c r="F4" i="13"/>
  <c r="F71" i="13"/>
  <c r="X29" i="13"/>
  <c r="X93" i="13"/>
  <c r="L5" i="13"/>
  <c r="F65" i="13"/>
  <c r="X22" i="13"/>
  <c r="X86" i="13"/>
  <c r="F40" i="13"/>
  <c r="F104" i="13"/>
  <c r="X71" i="13"/>
  <c r="F54" i="13"/>
  <c r="X10" i="13"/>
  <c r="X72" i="13"/>
  <c r="X4" i="13"/>
  <c r="AP24" i="10"/>
  <c r="F3" i="3"/>
  <c r="BB29" i="14" l="1"/>
  <c r="T15" i="17" s="1"/>
  <c r="BB32" i="14"/>
  <c r="Y18" i="12"/>
  <c r="R15" i="17" s="1"/>
  <c r="Y21" i="12"/>
  <c r="AP25" i="10"/>
  <c r="P15" i="17" s="1"/>
  <c r="AP28" i="10"/>
  <c r="X18" i="8"/>
  <c r="N15" i="17" s="1"/>
  <c r="X21" i="8"/>
  <c r="X17" i="5"/>
  <c r="I15" i="17" s="1"/>
  <c r="X19" i="5"/>
  <c r="AP18" i="4"/>
  <c r="X17" i="2"/>
  <c r="F15" i="17" s="1"/>
  <c r="X20" i="2"/>
  <c r="X18" i="11"/>
  <c r="Q15" i="17" s="1"/>
  <c r="X22" i="11"/>
  <c r="Q17" i="17" s="1"/>
  <c r="X13" i="3"/>
  <c r="X16" i="3" s="1"/>
  <c r="X18" i="1"/>
  <c r="X22" i="1" s="1"/>
  <c r="E16" i="17" s="1"/>
  <c r="BT12" i="4"/>
  <c r="BT13" i="4" s="1"/>
  <c r="AD15" i="13"/>
  <c r="AD18" i="13"/>
  <c r="AD16" i="13"/>
  <c r="X17" i="9"/>
  <c r="F3" i="6"/>
  <c r="AP17" i="6" s="1"/>
  <c r="AP24" i="6" s="1"/>
  <c r="BB33" i="14" l="1"/>
  <c r="T17" i="17" s="1"/>
  <c r="T16" i="17"/>
  <c r="Y22" i="12"/>
  <c r="R17" i="17" s="1"/>
  <c r="R16" i="17"/>
  <c r="AP29" i="10"/>
  <c r="P17" i="17" s="1"/>
  <c r="P16" i="17"/>
  <c r="X22" i="8"/>
  <c r="N17" i="17" s="1"/>
  <c r="N16" i="17"/>
  <c r="X20" i="5"/>
  <c r="I17" i="17" s="1"/>
  <c r="I16" i="17"/>
  <c r="X21" i="2"/>
  <c r="F17" i="17" s="1"/>
  <c r="F16" i="17"/>
  <c r="AP19" i="4"/>
  <c r="H15" i="17" s="1"/>
  <c r="AP22" i="4"/>
  <c r="X18" i="9"/>
  <c r="O15" i="17" s="1"/>
  <c r="X21" i="9"/>
  <c r="AP25" i="6"/>
  <c r="L15" i="17" s="1"/>
  <c r="AP28" i="6"/>
  <c r="X17" i="3"/>
  <c r="G15" i="17" s="1"/>
  <c r="X20" i="3"/>
  <c r="X19" i="1"/>
  <c r="E15" i="17" s="1"/>
  <c r="X23" i="1"/>
  <c r="E17" i="17" s="1"/>
  <c r="AD20" i="13"/>
  <c r="AP23" i="4" l="1"/>
  <c r="H17" i="17" s="1"/>
  <c r="H16" i="17"/>
  <c r="X22" i="9"/>
  <c r="O17" i="17" s="1"/>
  <c r="O16" i="17"/>
  <c r="AP29" i="6"/>
  <c r="L17" i="17" s="1"/>
  <c r="L16" i="17"/>
  <c r="X21" i="3"/>
  <c r="G17" i="17" s="1"/>
  <c r="G16" i="17"/>
  <c r="AD21" i="13"/>
  <c r="S15" i="17" s="1"/>
  <c r="AD24" i="13"/>
  <c r="F3" i="7"/>
  <c r="X14" i="7" s="1"/>
  <c r="X17" i="7" s="1"/>
  <c r="AD25" i="13" l="1"/>
  <c r="S17" i="17" s="1"/>
  <c r="S16" i="17"/>
  <c r="X18" i="7"/>
  <c r="M15" i="17" s="1"/>
  <c r="X21" i="7"/>
  <c r="X22" i="7" l="1"/>
  <c r="M17" i="17" s="1"/>
  <c r="M16" i="17"/>
  <c r="D15" i="17"/>
  <c r="C15" i="17"/>
  <c r="C16" i="17" l="1"/>
  <c r="D16" i="17"/>
  <c r="D17" i="17"/>
  <c r="C17" i="17"/>
</calcChain>
</file>

<file path=xl/sharedStrings.xml><?xml version="1.0" encoding="utf-8"?>
<sst xmlns="http://schemas.openxmlformats.org/spreadsheetml/2006/main" count="1279" uniqueCount="147">
  <si>
    <t>DC-10-30</t>
  </si>
  <si>
    <t>cl0.3</t>
  </si>
  <si>
    <t>cl0.4</t>
  </si>
  <si>
    <t>cl0.5</t>
  </si>
  <si>
    <t>Ma</t>
  </si>
  <si>
    <t>Cd x10^4</t>
  </si>
  <si>
    <t>MD-11</t>
  </si>
  <si>
    <t>B707-120</t>
  </si>
  <si>
    <t>cl0.2</t>
  </si>
  <si>
    <t>B727-200</t>
  </si>
  <si>
    <t xml:space="preserve">Cd </t>
  </si>
  <si>
    <t>B737-200</t>
  </si>
  <si>
    <t>B737-300</t>
  </si>
  <si>
    <t>B737-800</t>
  </si>
  <si>
    <t>B747-100</t>
  </si>
  <si>
    <t>cl0.35</t>
  </si>
  <si>
    <t>cl0.45</t>
  </si>
  <si>
    <t>B757-200</t>
  </si>
  <si>
    <t>B767-300</t>
  </si>
  <si>
    <t>B777-200</t>
  </si>
  <si>
    <t>A300-B2</t>
  </si>
  <si>
    <t>A320-200</t>
  </si>
  <si>
    <t>A340-200</t>
  </si>
  <si>
    <t>F28-Mk4000</t>
  </si>
  <si>
    <t>cl0.25</t>
  </si>
  <si>
    <t>Fokker 100</t>
  </si>
  <si>
    <t>cl0.55</t>
  </si>
  <si>
    <t>cl0.6</t>
  </si>
  <si>
    <t>cl0.5 von 24.123</t>
  </si>
  <si>
    <t>a</t>
  </si>
  <si>
    <t>b</t>
  </si>
  <si>
    <t>c</t>
  </si>
  <si>
    <t>d</t>
  </si>
  <si>
    <t>neues Cd(y)</t>
  </si>
  <si>
    <t>(yneu-yalt)^2</t>
  </si>
  <si>
    <t>Summe Fehlerquadrate</t>
  </si>
  <si>
    <t>gesamt</t>
  </si>
  <si>
    <t>e</t>
  </si>
  <si>
    <t>Parameter</t>
  </si>
  <si>
    <t>Summe0.2</t>
  </si>
  <si>
    <t>Summe0.3</t>
  </si>
  <si>
    <t>Summe0.4</t>
  </si>
  <si>
    <t>Summe0.5</t>
  </si>
  <si>
    <t>Summeges</t>
  </si>
  <si>
    <t>cl, cdo, Mcrit</t>
  </si>
  <si>
    <t>neues cd</t>
  </si>
  <si>
    <t>ges</t>
  </si>
  <si>
    <t xml:space="preserve"> Summe/Anzahl Kurven</t>
  </si>
  <si>
    <t>für kleine werte</t>
  </si>
  <si>
    <t xml:space="preserve">parameter </t>
  </si>
  <si>
    <t>für große werte</t>
  </si>
  <si>
    <t>Cdneu klein</t>
  </si>
  <si>
    <t>cdneu klein</t>
  </si>
  <si>
    <t>Cdneu groß</t>
  </si>
  <si>
    <t>(ynew-yalt)^2</t>
  </si>
  <si>
    <t>für MDD nach douglas</t>
  </si>
  <si>
    <t>cd0</t>
  </si>
  <si>
    <t>f</t>
  </si>
  <si>
    <t>Summe/Anzahl Werte</t>
  </si>
  <si>
    <t>Wurzel</t>
  </si>
  <si>
    <t>deltaM</t>
  </si>
  <si>
    <t>Summe/ Anzahl Kurven</t>
  </si>
  <si>
    <t>aspect ratio</t>
  </si>
  <si>
    <t>A</t>
  </si>
  <si>
    <t>wing span</t>
  </si>
  <si>
    <t>b (m)</t>
  </si>
  <si>
    <t>taper ratio</t>
  </si>
  <si>
    <t>lambda</t>
  </si>
  <si>
    <t>fuselage width</t>
  </si>
  <si>
    <t>d_f (m)</t>
  </si>
  <si>
    <t>sweep_25</t>
  </si>
  <si>
    <t>phi (°)</t>
  </si>
  <si>
    <t xml:space="preserve">Vergleichswerte </t>
  </si>
  <si>
    <t>Method 1</t>
  </si>
  <si>
    <t>k_e,f</t>
  </si>
  <si>
    <t>delta lamba (sweep)</t>
  </si>
  <si>
    <t>f(lambda)</t>
  </si>
  <si>
    <t>f(lambda-delta lambda)</t>
  </si>
  <si>
    <t>e_theo</t>
  </si>
  <si>
    <t>e_theo (sweep)</t>
  </si>
  <si>
    <t>k_e,D0</t>
  </si>
  <si>
    <t>k_e,D0 (sweep)</t>
  </si>
  <si>
    <t>Method 2</t>
  </si>
  <si>
    <t>Q</t>
  </si>
  <si>
    <t>Q (sweep)</t>
  </si>
  <si>
    <t>K</t>
  </si>
  <si>
    <t>K (sweep)</t>
  </si>
  <si>
    <t>K=0.38</t>
  </si>
  <si>
    <t>-</t>
  </si>
  <si>
    <t>Wing area</t>
  </si>
  <si>
    <t>S (m^2)</t>
  </si>
  <si>
    <t xml:space="preserve">wing area </t>
  </si>
  <si>
    <t>abgeschätzt mit Messungen einer Zeichnung</t>
  </si>
  <si>
    <t>DC</t>
  </si>
  <si>
    <t>MD</t>
  </si>
  <si>
    <t>B707</t>
  </si>
  <si>
    <t>B727</t>
  </si>
  <si>
    <t>B747</t>
  </si>
  <si>
    <t>B757</t>
  </si>
  <si>
    <t>B767</t>
  </si>
  <si>
    <t>B777</t>
  </si>
  <si>
    <t>A300</t>
  </si>
  <si>
    <t>A320</t>
  </si>
  <si>
    <t>A340</t>
  </si>
  <si>
    <t>F28</t>
  </si>
  <si>
    <t>F100</t>
  </si>
  <si>
    <t>parameters</t>
  </si>
  <si>
    <t>mean</t>
  </si>
  <si>
    <t>median</t>
  </si>
  <si>
    <t>a*b [cts]</t>
  </si>
  <si>
    <t>a*b[-]</t>
  </si>
  <si>
    <t>a [cts]</t>
  </si>
  <si>
    <t>d [cts]</t>
  </si>
  <si>
    <t>cd0 [cts]</t>
  </si>
  <si>
    <t>sqareroot (variance) [cts]</t>
  </si>
  <si>
    <t>b [-]</t>
  </si>
  <si>
    <t>c  [-]</t>
  </si>
  <si>
    <t>e  [-]</t>
  </si>
  <si>
    <t>f  [-]</t>
  </si>
  <si>
    <t>SSE = Sum of Squared Errors</t>
  </si>
  <si>
    <t>SSE per number of values [cts]^2</t>
  </si>
  <si>
    <t>SSE per number of graphs [cts]^2</t>
  </si>
  <si>
    <t>MSE</t>
  </si>
  <si>
    <t>RMSE</t>
  </si>
  <si>
    <t>RMSPE</t>
  </si>
  <si>
    <t>MSE = Mean Squared Error</t>
  </si>
  <si>
    <t>RMSE = Root Mean Squared Error</t>
  </si>
  <si>
    <t>RMSPE = Root Mean Squared Percentage Error</t>
  </si>
  <si>
    <t>((yneu-yalt)/yalt)^2</t>
  </si>
  <si>
    <t>[-]</t>
  </si>
  <si>
    <t>no kink if a*b≈0</t>
  </si>
  <si>
    <t>always without jump</t>
  </si>
  <si>
    <t>Copyright © 2025</t>
  </si>
  <si>
    <t>Marlis Krull</t>
  </si>
  <si>
    <t>The spreadsheet for the Project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</si>
  <si>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</si>
  <si>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</si>
  <si>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</si>
  <si>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</si>
  <si>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</si>
  <si>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</si>
  <si>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</si>
  <si>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</si>
  <si>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</si>
  <si>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https://doi.org/10.7910/DVN/2UBNIE</t>
  </si>
  <si>
    <t>Hyperbolic Sine Function</t>
  </si>
  <si>
    <t>"Identifying Wave Drag for the Generic Drag Polar Equation –  Unveiling Polars of 16 Passenger Aircraft"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</si>
</sst>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"/>
    <numFmt numFmtId="166" formatCode="0.00000000000"/>
    <numFmt numFmtId="171" formatCode="0.00000"/>
    <numFmt numFmtId="175" formatCode="0.000E+00"/>
  </numFmts>
  <fonts count="11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0563C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FBFBF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0" fillId="0" borderId="5" xfId="0" applyBorder="1"/>
    <xf numFmtId="0" fontId="0" fillId="0" borderId="4" xfId="0" applyBorder="1"/>
    <xf numFmtId="0" fontId="0" fillId="0" borderId="0" xfId="0" applyAlignment="1">
      <alignment horizontal="center"/>
    </xf>
    <xf numFmtId="0" fontId="0" fillId="0" borderId="6" xfId="0" applyBorder="1"/>
    <xf numFmtId="0" fontId="2" fillId="0" borderId="0" xfId="0" applyFont="1"/>
    <xf numFmtId="0" fontId="0" fillId="0" borderId="7" xfId="0" applyBorder="1"/>
    <xf numFmtId="0" fontId="0" fillId="0" borderId="0" xfId="0" applyAlignment="1">
      <alignment horizontal="right"/>
    </xf>
    <xf numFmtId="0" fontId="0" fillId="3" borderId="0" xfId="0" applyFill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 vertical="center"/>
    </xf>
    <xf numFmtId="2" fontId="0" fillId="0" borderId="2" xfId="0" applyNumberFormat="1" applyBorder="1"/>
    <xf numFmtId="165" fontId="0" fillId="0" borderId="2" xfId="0" applyNumberFormat="1" applyBorder="1"/>
    <xf numFmtId="2" fontId="3" fillId="4" borderId="0" xfId="0" applyNumberFormat="1" applyFont="1" applyFill="1"/>
    <xf numFmtId="1" fontId="0" fillId="0" borderId="0" xfId="0" applyNumberFormat="1"/>
    <xf numFmtId="1" fontId="0" fillId="0" borderId="2" xfId="0" applyNumberFormat="1" applyBorder="1"/>
    <xf numFmtId="166" fontId="0" fillId="0" borderId="0" xfId="0" applyNumberFormat="1"/>
    <xf numFmtId="0" fontId="4" fillId="5" borderId="0" xfId="0" applyFont="1" applyFill="1"/>
    <xf numFmtId="0" fontId="5" fillId="5" borderId="0" xfId="0" applyFont="1" applyFill="1"/>
    <xf numFmtId="0" fontId="6" fillId="5" borderId="0" xfId="0" applyFont="1" applyFill="1"/>
    <xf numFmtId="0" fontId="7" fillId="5" borderId="0" xfId="0" applyFont="1" applyFill="1"/>
    <xf numFmtId="0" fontId="9" fillId="5" borderId="0" xfId="1" applyFill="1"/>
    <xf numFmtId="0" fontId="8" fillId="5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8" xfId="0" applyBorder="1"/>
    <xf numFmtId="164" fontId="0" fillId="0" borderId="2" xfId="0" applyNumberFormat="1" applyBorder="1"/>
    <xf numFmtId="171" fontId="0" fillId="0" borderId="0" xfId="0" applyNumberFormat="1"/>
    <xf numFmtId="171" fontId="0" fillId="0" borderId="2" xfId="0" applyNumberFormat="1" applyBorder="1"/>
    <xf numFmtId="175" fontId="0" fillId="0" borderId="0" xfId="0" applyNumberFormat="1"/>
    <xf numFmtId="175" fontId="0" fillId="0" borderId="2" xfId="0" applyNumberFormat="1" applyBorder="1"/>
    <xf numFmtId="171" fontId="3" fillId="4" borderId="0" xfId="0" applyNumberFormat="1" applyFont="1" applyFill="1"/>
    <xf numFmtId="0" fontId="10" fillId="5" borderId="0" xfId="0" applyFont="1" applyFill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F8AD8"/>
      <color rgb="FF929000"/>
      <color rgb="FF9452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DC-10-30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'24.26-DC'!$O$3:$O$103</c:f>
              <c:numCache>
                <c:formatCode>General</c:formatCode>
                <c:ptCount val="101"/>
                <c:pt idx="0">
                  <c:v>0.60059797999999998</c:v>
                </c:pt>
                <c:pt idx="1">
                  <c:v>0.60365968999999997</c:v>
                </c:pt>
                <c:pt idx="2">
                  <c:v>0.60672108000000002</c:v>
                </c:pt>
                <c:pt idx="3">
                  <c:v>0.60949812000000003</c:v>
                </c:pt>
                <c:pt idx="4">
                  <c:v>0.61227545000000005</c:v>
                </c:pt>
                <c:pt idx="5">
                  <c:v>0.61505317999999998</c:v>
                </c:pt>
                <c:pt idx="6">
                  <c:v>0.61783043999999998</c:v>
                </c:pt>
                <c:pt idx="7">
                  <c:v>0.62060771000000003</c:v>
                </c:pt>
                <c:pt idx="8">
                  <c:v>0.62338517000000004</c:v>
                </c:pt>
                <c:pt idx="9">
                  <c:v>0.62616172999999997</c:v>
                </c:pt>
                <c:pt idx="10">
                  <c:v>0.62893926</c:v>
                </c:pt>
                <c:pt idx="11">
                  <c:v>0.63171626000000003</c:v>
                </c:pt>
                <c:pt idx="12">
                  <c:v>0.63449392000000004</c:v>
                </c:pt>
                <c:pt idx="13">
                  <c:v>0.63727155000000002</c:v>
                </c:pt>
                <c:pt idx="14">
                  <c:v>0.64004806999999997</c:v>
                </c:pt>
                <c:pt idx="15">
                  <c:v>0.64282539999999999</c:v>
                </c:pt>
                <c:pt idx="16">
                  <c:v>0.64560260000000003</c:v>
                </c:pt>
                <c:pt idx="17">
                  <c:v>0.64837979999999995</c:v>
                </c:pt>
                <c:pt idx="18">
                  <c:v>0.65115641999999996</c:v>
                </c:pt>
                <c:pt idx="19">
                  <c:v>0.65393374999999998</c:v>
                </c:pt>
                <c:pt idx="20">
                  <c:v>0.65671095999999995</c:v>
                </c:pt>
                <c:pt idx="21">
                  <c:v>0.65948832000000002</c:v>
                </c:pt>
                <c:pt idx="22">
                  <c:v>0.6622652</c:v>
                </c:pt>
                <c:pt idx="23">
                  <c:v>0.66504229999999998</c:v>
                </c:pt>
                <c:pt idx="24">
                  <c:v>0.66781964000000005</c:v>
                </c:pt>
                <c:pt idx="25">
                  <c:v>0.67059634999999995</c:v>
                </c:pt>
                <c:pt idx="26">
                  <c:v>0.67337316000000003</c:v>
                </c:pt>
                <c:pt idx="27">
                  <c:v>0.67615037</c:v>
                </c:pt>
                <c:pt idx="28">
                  <c:v>0.67892744000000005</c:v>
                </c:pt>
                <c:pt idx="29">
                  <c:v>0.68170408999999998</c:v>
                </c:pt>
                <c:pt idx="30">
                  <c:v>0.68448103000000005</c:v>
                </c:pt>
                <c:pt idx="31">
                  <c:v>0.68725859</c:v>
                </c:pt>
                <c:pt idx="32">
                  <c:v>0.69003484999999998</c:v>
                </c:pt>
                <c:pt idx="33">
                  <c:v>0.69281205000000001</c:v>
                </c:pt>
                <c:pt idx="34">
                  <c:v>0.69558867000000002</c:v>
                </c:pt>
                <c:pt idx="35">
                  <c:v>0.69836606000000001</c:v>
                </c:pt>
                <c:pt idx="36">
                  <c:v>0.70114282000000006</c:v>
                </c:pt>
                <c:pt idx="37">
                  <c:v>0.70391968999999999</c:v>
                </c:pt>
                <c:pt idx="38">
                  <c:v>0.70669601999999998</c:v>
                </c:pt>
                <c:pt idx="39">
                  <c:v>0.70947269999999996</c:v>
                </c:pt>
                <c:pt idx="40">
                  <c:v>0.71224993999999997</c:v>
                </c:pt>
                <c:pt idx="41">
                  <c:v>0.71502661999999995</c:v>
                </c:pt>
                <c:pt idx="42">
                  <c:v>0.71780359000000005</c:v>
                </c:pt>
                <c:pt idx="43">
                  <c:v>0.72063052000000005</c:v>
                </c:pt>
                <c:pt idx="44">
                  <c:v>0.72335662999999994</c:v>
                </c:pt>
                <c:pt idx="45">
                  <c:v>0.72613338000000005</c:v>
                </c:pt>
                <c:pt idx="46">
                  <c:v>0.72890973999999997</c:v>
                </c:pt>
                <c:pt idx="47">
                  <c:v>0.73168652000000001</c:v>
                </c:pt>
                <c:pt idx="48">
                  <c:v>0.73446288000000004</c:v>
                </c:pt>
                <c:pt idx="49">
                  <c:v>0.73723956000000002</c:v>
                </c:pt>
                <c:pt idx="50">
                  <c:v>0.74029999999999996</c:v>
                </c:pt>
                <c:pt idx="51">
                  <c:v>0.74279253000000001</c:v>
                </c:pt>
                <c:pt idx="52">
                  <c:v>0.74528530999999998</c:v>
                </c:pt>
                <c:pt idx="53">
                  <c:v>0.74834520999999998</c:v>
                </c:pt>
                <c:pt idx="54">
                  <c:v>0.75112128</c:v>
                </c:pt>
                <c:pt idx="55">
                  <c:v>0.75361365000000002</c:v>
                </c:pt>
                <c:pt idx="56">
                  <c:v>0.75667382999999999</c:v>
                </c:pt>
                <c:pt idx="57">
                  <c:v>0.75945003</c:v>
                </c:pt>
                <c:pt idx="58">
                  <c:v>0.76222637999999998</c:v>
                </c:pt>
                <c:pt idx="59">
                  <c:v>0.76500232000000001</c:v>
                </c:pt>
                <c:pt idx="60">
                  <c:v>0.76777845</c:v>
                </c:pt>
                <c:pt idx="61">
                  <c:v>0.77055435000000005</c:v>
                </c:pt>
                <c:pt idx="62">
                  <c:v>0.77333041000000002</c:v>
                </c:pt>
                <c:pt idx="63">
                  <c:v>0.77610628000000004</c:v>
                </c:pt>
                <c:pt idx="64">
                  <c:v>0.77888228000000004</c:v>
                </c:pt>
                <c:pt idx="65">
                  <c:v>0.78165812000000001</c:v>
                </c:pt>
                <c:pt idx="66">
                  <c:v>0.78443399000000003</c:v>
                </c:pt>
                <c:pt idx="67">
                  <c:v>0.78720950000000001</c:v>
                </c:pt>
                <c:pt idx="68">
                  <c:v>0.78998546999999997</c:v>
                </c:pt>
                <c:pt idx="69">
                  <c:v>0.79276126999999996</c:v>
                </c:pt>
                <c:pt idx="70">
                  <c:v>0.79553669000000005</c:v>
                </c:pt>
                <c:pt idx="71">
                  <c:v>0.79831246</c:v>
                </c:pt>
                <c:pt idx="72">
                  <c:v>0.80108751</c:v>
                </c:pt>
                <c:pt idx="73">
                  <c:v>0.80386279999999999</c:v>
                </c:pt>
                <c:pt idx="74">
                  <c:v>0.80663733999999998</c:v>
                </c:pt>
                <c:pt idx="75">
                  <c:v>0.80941183999999999</c:v>
                </c:pt>
                <c:pt idx="76">
                  <c:v>0.81218553000000004</c:v>
                </c:pt>
                <c:pt idx="77">
                  <c:v>0.81495883000000002</c:v>
                </c:pt>
                <c:pt idx="78">
                  <c:v>0.81773138000000001</c:v>
                </c:pt>
                <c:pt idx="79">
                  <c:v>0.82050321999999998</c:v>
                </c:pt>
                <c:pt idx="80">
                  <c:v>0.82327349999999999</c:v>
                </c:pt>
                <c:pt idx="81">
                  <c:v>0.82566494999999995</c:v>
                </c:pt>
                <c:pt idx="82">
                  <c:v>0.82767749000000002</c:v>
                </c:pt>
                <c:pt idx="83">
                  <c:v>0.82969904999999999</c:v>
                </c:pt>
                <c:pt idx="84">
                  <c:v>0.83125828999999996</c:v>
                </c:pt>
                <c:pt idx="85">
                  <c:v>0.83272005000000004</c:v>
                </c:pt>
                <c:pt idx="86">
                  <c:v>0.83408148000000004</c:v>
                </c:pt>
                <c:pt idx="87">
                  <c:v>0.83533594</c:v>
                </c:pt>
                <c:pt idx="88">
                  <c:v>0.83658997000000002</c:v>
                </c:pt>
                <c:pt idx="89">
                  <c:v>0.83784356999999998</c:v>
                </c:pt>
                <c:pt idx="90">
                  <c:v>0.83931716999999995</c:v>
                </c:pt>
                <c:pt idx="91">
                  <c:v>0.84039269000000005</c:v>
                </c:pt>
                <c:pt idx="92">
                  <c:v>0.84124555000000001</c:v>
                </c:pt>
                <c:pt idx="93">
                  <c:v>0.84221449999999998</c:v>
                </c:pt>
                <c:pt idx="94">
                  <c:v>0.84329588</c:v>
                </c:pt>
                <c:pt idx="95">
                  <c:v>0.84454481999999997</c:v>
                </c:pt>
                <c:pt idx="96">
                  <c:v>0.84581417999999997</c:v>
                </c:pt>
                <c:pt idx="97">
                  <c:v>0.84698604</c:v>
                </c:pt>
                <c:pt idx="98">
                  <c:v>0.84796868999999997</c:v>
                </c:pt>
                <c:pt idx="99">
                  <c:v>0.84875370000000006</c:v>
                </c:pt>
                <c:pt idx="100">
                  <c:v>0.84964574999999998</c:v>
                </c:pt>
              </c:numCache>
            </c:numRef>
          </c:xVal>
          <c:yVal>
            <c:numRef>
              <c:f>'24.26-DC'!$P$3:$P$103</c:f>
              <c:numCache>
                <c:formatCode>General</c:formatCode>
                <c:ptCount val="101"/>
                <c:pt idx="0">
                  <c:v>275.08282600000001</c:v>
                </c:pt>
                <c:pt idx="1">
                  <c:v>275.11005399999999</c:v>
                </c:pt>
                <c:pt idx="2">
                  <c:v>275.19451199999997</c:v>
                </c:pt>
                <c:pt idx="3">
                  <c:v>275.32434999999998</c:v>
                </c:pt>
                <c:pt idx="4">
                  <c:v>275.40268200000003</c:v>
                </c:pt>
                <c:pt idx="5">
                  <c:v>275.41233999999997</c:v>
                </c:pt>
                <c:pt idx="6">
                  <c:v>275.502118</c:v>
                </c:pt>
                <c:pt idx="7">
                  <c:v>275.59189600000002</c:v>
                </c:pt>
                <c:pt idx="8">
                  <c:v>275.64876700000002</c:v>
                </c:pt>
                <c:pt idx="9">
                  <c:v>275.86301900000001</c:v>
                </c:pt>
                <c:pt idx="10">
                  <c:v>275.907014</c:v>
                </c:pt>
                <c:pt idx="11">
                  <c:v>276.042575</c:v>
                </c:pt>
                <c:pt idx="12">
                  <c:v>276.06367799999998</c:v>
                </c:pt>
                <c:pt idx="13">
                  <c:v>276.09050400000001</c:v>
                </c:pt>
                <c:pt idx="14">
                  <c:v>276.31190900000001</c:v>
                </c:pt>
                <c:pt idx="15">
                  <c:v>276.390241</c:v>
                </c:pt>
                <c:pt idx="16">
                  <c:v>276.49146500000001</c:v>
                </c:pt>
                <c:pt idx="17">
                  <c:v>276.59268900000001</c:v>
                </c:pt>
                <c:pt idx="18">
                  <c:v>276.79692499999999</c:v>
                </c:pt>
                <c:pt idx="19">
                  <c:v>276.87525799999997</c:v>
                </c:pt>
                <c:pt idx="20">
                  <c:v>276.97648199999998</c:v>
                </c:pt>
                <c:pt idx="21">
                  <c:v>277.04909099999998</c:v>
                </c:pt>
                <c:pt idx="22">
                  <c:v>277.20754399999998</c:v>
                </c:pt>
                <c:pt idx="23">
                  <c:v>277.32593600000001</c:v>
                </c:pt>
                <c:pt idx="24">
                  <c:v>277.404269</c:v>
                </c:pt>
                <c:pt idx="25">
                  <c:v>277.59133600000001</c:v>
                </c:pt>
                <c:pt idx="26">
                  <c:v>277.761235</c:v>
                </c:pt>
                <c:pt idx="27">
                  <c:v>277.862459</c:v>
                </c:pt>
                <c:pt idx="28">
                  <c:v>277.98657400000002</c:v>
                </c:pt>
                <c:pt idx="29">
                  <c:v>278.18508800000001</c:v>
                </c:pt>
                <c:pt idx="30">
                  <c:v>278.33209499999998</c:v>
                </c:pt>
                <c:pt idx="31">
                  <c:v>278.37036699999999</c:v>
                </c:pt>
                <c:pt idx="32">
                  <c:v>278.63755500000002</c:v>
                </c:pt>
                <c:pt idx="33">
                  <c:v>278.73877900000002</c:v>
                </c:pt>
                <c:pt idx="34">
                  <c:v>278.943015</c:v>
                </c:pt>
                <c:pt idx="35">
                  <c:v>279.01133199999998</c:v>
                </c:pt>
                <c:pt idx="36">
                  <c:v>279.19124599999998</c:v>
                </c:pt>
                <c:pt idx="37">
                  <c:v>279.34969899999999</c:v>
                </c:pt>
                <c:pt idx="38">
                  <c:v>279.60544099999998</c:v>
                </c:pt>
                <c:pt idx="39">
                  <c:v>279.79823199999998</c:v>
                </c:pt>
                <c:pt idx="40">
                  <c:v>279.893733</c:v>
                </c:pt>
                <c:pt idx="41">
                  <c:v>280.086523</c:v>
                </c:pt>
                <c:pt idx="42">
                  <c:v>280.22780699999998</c:v>
                </c:pt>
                <c:pt idx="43">
                  <c:v>280.466453</c:v>
                </c:pt>
                <c:pt idx="44">
                  <c:v>280.67061699999999</c:v>
                </c:pt>
                <c:pt idx="45">
                  <c:v>280.85196200000001</c:v>
                </c:pt>
                <c:pt idx="46">
                  <c:v>281.10198100000002</c:v>
                </c:pt>
                <c:pt idx="47">
                  <c:v>281.277603</c:v>
                </c:pt>
                <c:pt idx="48">
                  <c:v>281.52762200000001</c:v>
                </c:pt>
                <c:pt idx="49">
                  <c:v>281.72041300000001</c:v>
                </c:pt>
                <c:pt idx="50">
                  <c:v>281.97083500000002</c:v>
                </c:pt>
                <c:pt idx="51">
                  <c:v>282.174668</c:v>
                </c:pt>
                <c:pt idx="52">
                  <c:v>282.33415000000002</c:v>
                </c:pt>
                <c:pt idx="53">
                  <c:v>282.68043</c:v>
                </c:pt>
                <c:pt idx="54">
                  <c:v>282.98195600000003</c:v>
                </c:pt>
                <c:pt idx="55">
                  <c:v>283.214404</c:v>
                </c:pt>
                <c:pt idx="56">
                  <c:v>283.51060899999999</c:v>
                </c:pt>
                <c:pt idx="57">
                  <c:v>283.789243</c:v>
                </c:pt>
                <c:pt idx="58">
                  <c:v>284.03926300000001</c:v>
                </c:pt>
                <c:pt idx="59">
                  <c:v>284.36367999999999</c:v>
                </c:pt>
                <c:pt idx="60">
                  <c:v>284.65375999999998</c:v>
                </c:pt>
                <c:pt idx="61">
                  <c:v>284.98390000000001</c:v>
                </c:pt>
                <c:pt idx="62">
                  <c:v>285.28542499999998</c:v>
                </c:pt>
                <c:pt idx="63">
                  <c:v>285.62128799999999</c:v>
                </c:pt>
                <c:pt idx="64">
                  <c:v>285.93425999999999</c:v>
                </c:pt>
                <c:pt idx="65">
                  <c:v>286.275846</c:v>
                </c:pt>
                <c:pt idx="66">
                  <c:v>286.61170900000002</c:v>
                </c:pt>
                <c:pt idx="67">
                  <c:v>287.01052399999998</c:v>
                </c:pt>
                <c:pt idx="68">
                  <c:v>287.32921800000003</c:v>
                </c:pt>
                <c:pt idx="69">
                  <c:v>287.67652700000002</c:v>
                </c:pt>
                <c:pt idx="70">
                  <c:v>288.092511</c:v>
                </c:pt>
                <c:pt idx="71">
                  <c:v>288.44554299999999</c:v>
                </c:pt>
                <c:pt idx="72">
                  <c:v>288.92447800000002</c:v>
                </c:pt>
                <c:pt idx="73">
                  <c:v>289.36335400000002</c:v>
                </c:pt>
                <c:pt idx="74">
                  <c:v>289.93385599999999</c:v>
                </c:pt>
                <c:pt idx="75">
                  <c:v>290.51008100000001</c:v>
                </c:pt>
                <c:pt idx="76">
                  <c:v>291.22937899999999</c:v>
                </c:pt>
                <c:pt idx="77">
                  <c:v>292.01735100000002</c:v>
                </c:pt>
                <c:pt idx="78">
                  <c:v>292.93695100000002</c:v>
                </c:pt>
                <c:pt idx="79">
                  <c:v>293.98245400000002</c:v>
                </c:pt>
                <c:pt idx="80">
                  <c:v>295.30265700000001</c:v>
                </c:pt>
                <c:pt idx="81">
                  <c:v>296.628761</c:v>
                </c:pt>
                <c:pt idx="82">
                  <c:v>297.97722099999999</c:v>
                </c:pt>
                <c:pt idx="83">
                  <c:v>299.59061800000001</c:v>
                </c:pt>
                <c:pt idx="84">
                  <c:v>301.09057100000001</c:v>
                </c:pt>
                <c:pt idx="85">
                  <c:v>302.55066599999998</c:v>
                </c:pt>
                <c:pt idx="86">
                  <c:v>304.20914399999998</c:v>
                </c:pt>
                <c:pt idx="87">
                  <c:v>305.64623699999999</c:v>
                </c:pt>
                <c:pt idx="88">
                  <c:v>307.15887199999997</c:v>
                </c:pt>
                <c:pt idx="89">
                  <c:v>308.74705</c:v>
                </c:pt>
                <c:pt idx="90">
                  <c:v>310.50551100000001</c:v>
                </c:pt>
                <c:pt idx="91">
                  <c:v>311.95494200000002</c:v>
                </c:pt>
                <c:pt idx="92">
                  <c:v>313.331661</c:v>
                </c:pt>
                <c:pt idx="93">
                  <c:v>314.86008099999998</c:v>
                </c:pt>
                <c:pt idx="94">
                  <c:v>316.42518200000001</c:v>
                </c:pt>
                <c:pt idx="95">
                  <c:v>318.216725</c:v>
                </c:pt>
                <c:pt idx="96">
                  <c:v>320.062028</c:v>
                </c:pt>
                <c:pt idx="97">
                  <c:v>321.89503300000001</c:v>
                </c:pt>
                <c:pt idx="98">
                  <c:v>323.551175</c:v>
                </c:pt>
                <c:pt idx="99">
                  <c:v>325.07213999999999</c:v>
                </c:pt>
                <c:pt idx="100">
                  <c:v>326.80234799999999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601-2F46-BF9F-9D7AA0E683FB}"/>
            </c:ext>
          </c:extLst>
        </c:ser>
        <c:ser>
          <c:idx val="1"/>
          <c:order val="1"/>
          <c:tx>
            <c:v>cl0.5Neu</c:v>
          </c:tx>
          <c:spPr>
            <a:ln w="19050" cap="rnd">
              <a:solidFill>
                <a:srgbClr val="00B050">
                  <a:alpha val="70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'24.26-DC'!$O$3:$O$103</c:f>
              <c:numCache>
                <c:formatCode>General</c:formatCode>
                <c:ptCount val="101"/>
                <c:pt idx="0">
                  <c:v>0.60059797999999998</c:v>
                </c:pt>
                <c:pt idx="1">
                  <c:v>0.60365968999999997</c:v>
                </c:pt>
                <c:pt idx="2">
                  <c:v>0.60672108000000002</c:v>
                </c:pt>
                <c:pt idx="3">
                  <c:v>0.60949812000000003</c:v>
                </c:pt>
                <c:pt idx="4">
                  <c:v>0.61227545000000005</c:v>
                </c:pt>
                <c:pt idx="5">
                  <c:v>0.61505317999999998</c:v>
                </c:pt>
                <c:pt idx="6">
                  <c:v>0.61783043999999998</c:v>
                </c:pt>
                <c:pt idx="7">
                  <c:v>0.62060771000000003</c:v>
                </c:pt>
                <c:pt idx="8">
                  <c:v>0.62338517000000004</c:v>
                </c:pt>
                <c:pt idx="9">
                  <c:v>0.62616172999999997</c:v>
                </c:pt>
                <c:pt idx="10">
                  <c:v>0.62893926</c:v>
                </c:pt>
                <c:pt idx="11">
                  <c:v>0.63171626000000003</c:v>
                </c:pt>
                <c:pt idx="12">
                  <c:v>0.63449392000000004</c:v>
                </c:pt>
                <c:pt idx="13">
                  <c:v>0.63727155000000002</c:v>
                </c:pt>
                <c:pt idx="14">
                  <c:v>0.64004806999999997</c:v>
                </c:pt>
                <c:pt idx="15">
                  <c:v>0.64282539999999999</c:v>
                </c:pt>
                <c:pt idx="16">
                  <c:v>0.64560260000000003</c:v>
                </c:pt>
                <c:pt idx="17">
                  <c:v>0.64837979999999995</c:v>
                </c:pt>
                <c:pt idx="18">
                  <c:v>0.65115641999999996</c:v>
                </c:pt>
                <c:pt idx="19">
                  <c:v>0.65393374999999998</c:v>
                </c:pt>
                <c:pt idx="20">
                  <c:v>0.65671095999999995</c:v>
                </c:pt>
                <c:pt idx="21">
                  <c:v>0.65948832000000002</c:v>
                </c:pt>
                <c:pt idx="22">
                  <c:v>0.6622652</c:v>
                </c:pt>
                <c:pt idx="23">
                  <c:v>0.66504229999999998</c:v>
                </c:pt>
                <c:pt idx="24">
                  <c:v>0.66781964000000005</c:v>
                </c:pt>
                <c:pt idx="25">
                  <c:v>0.67059634999999995</c:v>
                </c:pt>
                <c:pt idx="26">
                  <c:v>0.67337316000000003</c:v>
                </c:pt>
                <c:pt idx="27">
                  <c:v>0.67615037</c:v>
                </c:pt>
                <c:pt idx="28">
                  <c:v>0.67892744000000005</c:v>
                </c:pt>
                <c:pt idx="29">
                  <c:v>0.68170408999999998</c:v>
                </c:pt>
                <c:pt idx="30">
                  <c:v>0.68448103000000005</c:v>
                </c:pt>
                <c:pt idx="31">
                  <c:v>0.68725859</c:v>
                </c:pt>
                <c:pt idx="32">
                  <c:v>0.69003484999999998</c:v>
                </c:pt>
                <c:pt idx="33">
                  <c:v>0.69281205000000001</c:v>
                </c:pt>
                <c:pt idx="34">
                  <c:v>0.69558867000000002</c:v>
                </c:pt>
                <c:pt idx="35">
                  <c:v>0.69836606000000001</c:v>
                </c:pt>
                <c:pt idx="36">
                  <c:v>0.70114282000000006</c:v>
                </c:pt>
                <c:pt idx="37">
                  <c:v>0.70391968999999999</c:v>
                </c:pt>
                <c:pt idx="38">
                  <c:v>0.70669601999999998</c:v>
                </c:pt>
                <c:pt idx="39">
                  <c:v>0.70947269999999996</c:v>
                </c:pt>
                <c:pt idx="40">
                  <c:v>0.71224993999999997</c:v>
                </c:pt>
                <c:pt idx="41">
                  <c:v>0.71502661999999995</c:v>
                </c:pt>
                <c:pt idx="42">
                  <c:v>0.71780359000000005</c:v>
                </c:pt>
                <c:pt idx="43">
                  <c:v>0.72063052000000005</c:v>
                </c:pt>
                <c:pt idx="44">
                  <c:v>0.72335662999999994</c:v>
                </c:pt>
                <c:pt idx="45">
                  <c:v>0.72613338000000005</c:v>
                </c:pt>
                <c:pt idx="46">
                  <c:v>0.72890973999999997</c:v>
                </c:pt>
                <c:pt idx="47">
                  <c:v>0.73168652000000001</c:v>
                </c:pt>
                <c:pt idx="48">
                  <c:v>0.73446288000000004</c:v>
                </c:pt>
                <c:pt idx="49">
                  <c:v>0.73723956000000002</c:v>
                </c:pt>
                <c:pt idx="50">
                  <c:v>0.74029999999999996</c:v>
                </c:pt>
                <c:pt idx="51">
                  <c:v>0.74279253000000001</c:v>
                </c:pt>
                <c:pt idx="52">
                  <c:v>0.74528530999999998</c:v>
                </c:pt>
                <c:pt idx="53">
                  <c:v>0.74834520999999998</c:v>
                </c:pt>
                <c:pt idx="54">
                  <c:v>0.75112128</c:v>
                </c:pt>
                <c:pt idx="55">
                  <c:v>0.75361365000000002</c:v>
                </c:pt>
                <c:pt idx="56">
                  <c:v>0.75667382999999999</c:v>
                </c:pt>
                <c:pt idx="57">
                  <c:v>0.75945003</c:v>
                </c:pt>
                <c:pt idx="58">
                  <c:v>0.76222637999999998</c:v>
                </c:pt>
                <c:pt idx="59">
                  <c:v>0.76500232000000001</c:v>
                </c:pt>
                <c:pt idx="60">
                  <c:v>0.76777845</c:v>
                </c:pt>
                <c:pt idx="61">
                  <c:v>0.77055435000000005</c:v>
                </c:pt>
                <c:pt idx="62">
                  <c:v>0.77333041000000002</c:v>
                </c:pt>
                <c:pt idx="63">
                  <c:v>0.77610628000000004</c:v>
                </c:pt>
                <c:pt idx="64">
                  <c:v>0.77888228000000004</c:v>
                </c:pt>
                <c:pt idx="65">
                  <c:v>0.78165812000000001</c:v>
                </c:pt>
                <c:pt idx="66">
                  <c:v>0.78443399000000003</c:v>
                </c:pt>
                <c:pt idx="67">
                  <c:v>0.78720950000000001</c:v>
                </c:pt>
                <c:pt idx="68">
                  <c:v>0.78998546999999997</c:v>
                </c:pt>
                <c:pt idx="69">
                  <c:v>0.79276126999999996</c:v>
                </c:pt>
                <c:pt idx="70">
                  <c:v>0.79553669000000005</c:v>
                </c:pt>
                <c:pt idx="71">
                  <c:v>0.79831246</c:v>
                </c:pt>
                <c:pt idx="72">
                  <c:v>0.80108751</c:v>
                </c:pt>
                <c:pt idx="73">
                  <c:v>0.80386279999999999</c:v>
                </c:pt>
                <c:pt idx="74">
                  <c:v>0.80663733999999998</c:v>
                </c:pt>
                <c:pt idx="75">
                  <c:v>0.80941183999999999</c:v>
                </c:pt>
                <c:pt idx="76">
                  <c:v>0.81218553000000004</c:v>
                </c:pt>
                <c:pt idx="77">
                  <c:v>0.81495883000000002</c:v>
                </c:pt>
                <c:pt idx="78">
                  <c:v>0.81773138000000001</c:v>
                </c:pt>
                <c:pt idx="79">
                  <c:v>0.82050321999999998</c:v>
                </c:pt>
                <c:pt idx="80">
                  <c:v>0.82327349999999999</c:v>
                </c:pt>
                <c:pt idx="81">
                  <c:v>0.82566494999999995</c:v>
                </c:pt>
                <c:pt idx="82">
                  <c:v>0.82767749000000002</c:v>
                </c:pt>
                <c:pt idx="83">
                  <c:v>0.82969904999999999</c:v>
                </c:pt>
                <c:pt idx="84">
                  <c:v>0.83125828999999996</c:v>
                </c:pt>
                <c:pt idx="85">
                  <c:v>0.83272005000000004</c:v>
                </c:pt>
                <c:pt idx="86">
                  <c:v>0.83408148000000004</c:v>
                </c:pt>
                <c:pt idx="87">
                  <c:v>0.83533594</c:v>
                </c:pt>
                <c:pt idx="88">
                  <c:v>0.83658997000000002</c:v>
                </c:pt>
                <c:pt idx="89">
                  <c:v>0.83784356999999998</c:v>
                </c:pt>
                <c:pt idx="90">
                  <c:v>0.83931716999999995</c:v>
                </c:pt>
                <c:pt idx="91">
                  <c:v>0.84039269000000005</c:v>
                </c:pt>
                <c:pt idx="92">
                  <c:v>0.84124555000000001</c:v>
                </c:pt>
                <c:pt idx="93">
                  <c:v>0.84221449999999998</c:v>
                </c:pt>
                <c:pt idx="94">
                  <c:v>0.84329588</c:v>
                </c:pt>
                <c:pt idx="95">
                  <c:v>0.84454481999999997</c:v>
                </c:pt>
                <c:pt idx="96">
                  <c:v>0.84581417999999997</c:v>
                </c:pt>
                <c:pt idx="97">
                  <c:v>0.84698604</c:v>
                </c:pt>
                <c:pt idx="98">
                  <c:v>0.84796868999999997</c:v>
                </c:pt>
                <c:pt idx="99">
                  <c:v>0.84875370000000006</c:v>
                </c:pt>
                <c:pt idx="100">
                  <c:v>0.84964574999999998</c:v>
                </c:pt>
              </c:numCache>
            </c:numRef>
          </c:xVal>
          <c:yVal>
            <c:numRef>
              <c:f>'24.26-DC'!$Q$3:$Q$103</c:f>
              <c:numCache>
                <c:formatCode>General</c:formatCode>
                <c:ptCount val="101"/>
                <c:pt idx="0">
                  <c:v>276.24339464717741</c:v>
                </c:pt>
                <c:pt idx="1">
                  <c:v>276.2976761974831</c:v>
                </c:pt>
                <c:pt idx="2">
                  <c:v>276.35260611844433</c:v>
                </c:pt>
                <c:pt idx="3">
                  <c:v>276.40302607698231</c:v>
                </c:pt>
                <c:pt idx="4">
                  <c:v>276.45404055494697</c:v>
                </c:pt>
                <c:pt idx="5">
                  <c:v>276.50567857083661</c:v>
                </c:pt>
                <c:pt idx="6">
                  <c:v>276.55795250503473</c:v>
                </c:pt>
                <c:pt idx="7">
                  <c:v>276.6109017659785</c:v>
                </c:pt>
                <c:pt idx="8">
                  <c:v>276.66456252352054</c:v>
                </c:pt>
                <c:pt idx="9">
                  <c:v>276.71894840537516</c:v>
                </c:pt>
                <c:pt idx="10">
                  <c:v>276.77413354844555</c:v>
                </c:pt>
                <c:pt idx="11">
                  <c:v>276.83012852990578</c:v>
                </c:pt>
                <c:pt idx="12">
                  <c:v>276.8870005632391</c:v>
                </c:pt>
                <c:pt idx="13">
                  <c:v>276.94478217872319</c:v>
                </c:pt>
                <c:pt idx="14">
                  <c:v>277.00350014403796</c:v>
                </c:pt>
                <c:pt idx="15">
                  <c:v>277.0632484603999</c:v>
                </c:pt>
                <c:pt idx="16">
                  <c:v>277.12406488703664</c:v>
                </c:pt>
                <c:pt idx="17">
                  <c:v>277.18601419428478</c:v>
                </c:pt>
                <c:pt idx="18">
                  <c:v>277.24914980336678</c:v>
                </c:pt>
                <c:pt idx="19">
                  <c:v>277.31357298746013</c:v>
                </c:pt>
                <c:pt idx="20">
                  <c:v>277.37934229385553</c:v>
                </c:pt>
                <c:pt idx="21">
                  <c:v>277.44654752018727</c:v>
                </c:pt>
                <c:pt idx="22">
                  <c:v>277.51526297136866</c:v>
                </c:pt>
                <c:pt idx="23">
                  <c:v>277.58560251647384</c:v>
                </c:pt>
                <c:pt idx="24">
                  <c:v>277.65767134217901</c:v>
                </c:pt>
                <c:pt idx="25">
                  <c:v>277.73155883750746</c:v>
                </c:pt>
                <c:pt idx="26">
                  <c:v>277.8074049280898</c:v>
                </c:pt>
                <c:pt idx="27">
                  <c:v>277.88534877281103</c:v>
                </c:pt>
                <c:pt idx="28">
                  <c:v>277.96551605698056</c:v>
                </c:pt>
                <c:pt idx="29">
                  <c:v>278.04804941113605</c:v>
                </c:pt>
                <c:pt idx="30">
                  <c:v>278.13313287591313</c:v>
                </c:pt>
                <c:pt idx="31">
                  <c:v>278.22095359445314</c:v>
                </c:pt>
                <c:pt idx="32">
                  <c:v>278.3116390868546</c:v>
                </c:pt>
                <c:pt idx="33">
                  <c:v>278.40546582447621</c:v>
                </c:pt>
                <c:pt idx="34">
                  <c:v>278.5026025583366</c:v>
                </c:pt>
                <c:pt idx="35">
                  <c:v>278.603333329772</c:v>
                </c:pt>
                <c:pt idx="36">
                  <c:v>278.70786218710396</c:v>
                </c:pt>
                <c:pt idx="37">
                  <c:v>278.81648997057118</c:v>
                </c:pt>
                <c:pt idx="38">
                  <c:v>278.92948521952405</c:v>
                </c:pt>
                <c:pt idx="39">
                  <c:v>279.0472011997777</c:v>
                </c:pt>
                <c:pt idx="40">
                  <c:v>279.16999101760666</c:v>
                </c:pt>
                <c:pt idx="41">
                  <c:v>279.29817308611524</c:v>
                </c:pt>
                <c:pt idx="42">
                  <c:v>279.43218189928541</c:v>
                </c:pt>
                <c:pt idx="43">
                  <c:v>279.57501375102578</c:v>
                </c:pt>
                <c:pt idx="44">
                  <c:v>279.71932937127445</c:v>
                </c:pt>
                <c:pt idx="45">
                  <c:v>279.87345451925563</c:v>
                </c:pt>
                <c:pt idx="46">
                  <c:v>280.03527907205694</c:v>
                </c:pt>
                <c:pt idx="47">
                  <c:v>280.20542238378857</c:v>
                </c:pt>
                <c:pt idx="48">
                  <c:v>280.38444870073545</c:v>
                </c:pt>
                <c:pt idx="49">
                  <c:v>280.57306833381574</c:v>
                </c:pt>
                <c:pt idx="50">
                  <c:v>280.79291167178957</c:v>
                </c:pt>
                <c:pt idx="51">
                  <c:v>280.9819087684748</c:v>
                </c:pt>
                <c:pt idx="52">
                  <c:v>281.18050285906622</c:v>
                </c:pt>
                <c:pt idx="53">
                  <c:v>281.43832403639146</c:v>
                </c:pt>
                <c:pt idx="54">
                  <c:v>281.68663355675233</c:v>
                </c:pt>
                <c:pt idx="55">
                  <c:v>281.92212228410671</c:v>
                </c:pt>
                <c:pt idx="56">
                  <c:v>282.22873985040417</c:v>
                </c:pt>
                <c:pt idx="57">
                  <c:v>282.52484202404446</c:v>
                </c:pt>
                <c:pt idx="58">
                  <c:v>282.83937679363385</c:v>
                </c:pt>
                <c:pt idx="59">
                  <c:v>283.17369171951248</c:v>
                </c:pt>
                <c:pt idx="60">
                  <c:v>283.52938612576679</c:v>
                </c:pt>
                <c:pt idx="61">
                  <c:v>283.90806153888252</c:v>
                </c:pt>
                <c:pt idx="62">
                  <c:v>284.31156486080135</c:v>
                </c:pt>
                <c:pt idx="63">
                  <c:v>284.74179134546046</c:v>
                </c:pt>
                <c:pt idx="64">
                  <c:v>285.20090362393785</c:v>
                </c:pt>
                <c:pt idx="65">
                  <c:v>285.69115124752619</c:v>
                </c:pt>
                <c:pt idx="66">
                  <c:v>286.21506696701147</c:v>
                </c:pt>
                <c:pt idx="67">
                  <c:v>286.7752969733923</c:v>
                </c:pt>
                <c:pt idx="68">
                  <c:v>287.37498474657639</c:v>
                </c:pt>
                <c:pt idx="69">
                  <c:v>288.01725389672492</c:v>
                </c:pt>
                <c:pt idx="70">
                  <c:v>288.70560529048089</c:v>
                </c:pt>
                <c:pt idx="71">
                  <c:v>289.44412761114495</c:v>
                </c:pt>
                <c:pt idx="72">
                  <c:v>290.23682054133906</c:v>
                </c:pt>
                <c:pt idx="73">
                  <c:v>291.08867439133371</c:v>
                </c:pt>
                <c:pt idx="74">
                  <c:v>292.00458820527632</c:v>
                </c:pt>
                <c:pt idx="75">
                  <c:v>292.99054298176247</c:v>
                </c:pt>
                <c:pt idx="76">
                  <c:v>294.05263435184509</c:v>
                </c:pt>
                <c:pt idx="77">
                  <c:v>295.19809062855325</c:v>
                </c:pt>
                <c:pt idx="78">
                  <c:v>296.43464552180563</c:v>
                </c:pt>
                <c:pt idx="79">
                  <c:v>297.77111599754903</c:v>
                </c:pt>
                <c:pt idx="80">
                  <c:v>299.21691515996537</c:v>
                </c:pt>
                <c:pt idx="81">
                  <c:v>300.56206832323721</c:v>
                </c:pt>
                <c:pt idx="82">
                  <c:v>301.76998488146035</c:v>
                </c:pt>
                <c:pt idx="83">
                  <c:v>303.05881760351588</c:v>
                </c:pt>
                <c:pt idx="84">
                  <c:v>304.10830087069826</c:v>
                </c:pt>
                <c:pt idx="85">
                  <c:v>305.13886510685211</c:v>
                </c:pt>
                <c:pt idx="86">
                  <c:v>306.14168581344239</c:v>
                </c:pt>
                <c:pt idx="87">
                  <c:v>307.10441986802675</c:v>
                </c:pt>
                <c:pt idx="88">
                  <c:v>308.10587748916294</c:v>
                </c:pt>
                <c:pt idx="89">
                  <c:v>309.14804039460182</c:v>
                </c:pt>
                <c:pt idx="90">
                  <c:v>310.42850421870912</c:v>
                </c:pt>
                <c:pt idx="91">
                  <c:v>311.40290243816241</c:v>
                </c:pt>
                <c:pt idx="92">
                  <c:v>312.2006414720372</c:v>
                </c:pt>
                <c:pt idx="93">
                  <c:v>313.13500410151647</c:v>
                </c:pt>
                <c:pt idx="94">
                  <c:v>314.2145046439266</c:v>
                </c:pt>
                <c:pt idx="95">
                  <c:v>315.51186062491934</c:v>
                </c:pt>
                <c:pt idx="96">
                  <c:v>316.88904065151371</c:v>
                </c:pt>
                <c:pt idx="97">
                  <c:v>318.21589528944463</c:v>
                </c:pt>
                <c:pt idx="98">
                  <c:v>319.3717649871395</c:v>
                </c:pt>
                <c:pt idx="99">
                  <c:v>320.3248281448997</c:v>
                </c:pt>
                <c:pt idx="100">
                  <c:v>321.44120829982387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955-1041-93B4-435E4E631FE0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'24.26-DC'!$I$3:$I$114</c:f>
              <c:numCache>
                <c:formatCode>General</c:formatCode>
                <c:ptCount val="112"/>
                <c:pt idx="0">
                  <c:v>0.60012105999999998</c:v>
                </c:pt>
                <c:pt idx="1">
                  <c:v>0.60318309999999997</c:v>
                </c:pt>
                <c:pt idx="2">
                  <c:v>0.60624493999999995</c:v>
                </c:pt>
                <c:pt idx="3">
                  <c:v>0.60902270000000003</c:v>
                </c:pt>
                <c:pt idx="4">
                  <c:v>0.61180009999999996</c:v>
                </c:pt>
                <c:pt idx="5">
                  <c:v>0.61457768999999995</c:v>
                </c:pt>
                <c:pt idx="6">
                  <c:v>0.61735525000000002</c:v>
                </c:pt>
                <c:pt idx="7">
                  <c:v>0.62013271000000003</c:v>
                </c:pt>
                <c:pt idx="8">
                  <c:v>0.62291014</c:v>
                </c:pt>
                <c:pt idx="9">
                  <c:v>0.62568780000000002</c:v>
                </c:pt>
                <c:pt idx="10">
                  <c:v>0.62846548999999996</c:v>
                </c:pt>
                <c:pt idx="11">
                  <c:v>0.63124294999999997</c:v>
                </c:pt>
                <c:pt idx="12">
                  <c:v>0.63402048</c:v>
                </c:pt>
                <c:pt idx="13">
                  <c:v>0.63679752000000001</c:v>
                </c:pt>
                <c:pt idx="14">
                  <c:v>0.63957476000000002</c:v>
                </c:pt>
                <c:pt idx="15">
                  <c:v>0.64235218999999999</c:v>
                </c:pt>
                <c:pt idx="16">
                  <c:v>0.64512994000000001</c:v>
                </c:pt>
                <c:pt idx="17">
                  <c:v>0.64790766</c:v>
                </c:pt>
                <c:pt idx="18">
                  <c:v>0.65068486999999997</c:v>
                </c:pt>
                <c:pt idx="19">
                  <c:v>0.65346249000000001</c:v>
                </c:pt>
                <c:pt idx="20">
                  <c:v>0.65623978999999999</c:v>
                </c:pt>
                <c:pt idx="21">
                  <c:v>0.65901719000000003</c:v>
                </c:pt>
                <c:pt idx="22">
                  <c:v>0.66179500999999996</c:v>
                </c:pt>
                <c:pt idx="23">
                  <c:v>0.66457237999999996</c:v>
                </c:pt>
                <c:pt idx="24">
                  <c:v>0.66734974000000002</c:v>
                </c:pt>
                <c:pt idx="25">
                  <c:v>0.67012667999999997</c:v>
                </c:pt>
                <c:pt idx="26">
                  <c:v>0.67290397999999996</c:v>
                </c:pt>
                <c:pt idx="27">
                  <c:v>0.67568128000000005</c:v>
                </c:pt>
                <c:pt idx="28">
                  <c:v>0.67845800000000001</c:v>
                </c:pt>
                <c:pt idx="29">
                  <c:v>0.68123575000000003</c:v>
                </c:pt>
                <c:pt idx="30">
                  <c:v>0.68401283000000002</c:v>
                </c:pt>
                <c:pt idx="31">
                  <c:v>0.68678974000000004</c:v>
                </c:pt>
                <c:pt idx="32">
                  <c:v>0.68956722999999998</c:v>
                </c:pt>
                <c:pt idx="33">
                  <c:v>0.69234450000000003</c:v>
                </c:pt>
                <c:pt idx="34">
                  <c:v>0.69512099000000005</c:v>
                </c:pt>
                <c:pt idx="35">
                  <c:v>0.69789818999999997</c:v>
                </c:pt>
                <c:pt idx="36">
                  <c:v>0.7006751</c:v>
                </c:pt>
                <c:pt idx="37">
                  <c:v>0.70345239999999998</c:v>
                </c:pt>
                <c:pt idx="38">
                  <c:v>0.70622947000000003</c:v>
                </c:pt>
                <c:pt idx="39">
                  <c:v>0.70900673999999997</c:v>
                </c:pt>
                <c:pt idx="40">
                  <c:v>0.71178385</c:v>
                </c:pt>
                <c:pt idx="41">
                  <c:v>0.71456065999999996</c:v>
                </c:pt>
                <c:pt idx="42">
                  <c:v>0.71733769999999997</c:v>
                </c:pt>
                <c:pt idx="43">
                  <c:v>0.72011415000000001</c:v>
                </c:pt>
                <c:pt idx="44">
                  <c:v>0.72289132</c:v>
                </c:pt>
                <c:pt idx="45">
                  <c:v>0.72566839999999999</c:v>
                </c:pt>
                <c:pt idx="46">
                  <c:v>0.72844578999999998</c:v>
                </c:pt>
                <c:pt idx="47">
                  <c:v>0.73122290000000001</c:v>
                </c:pt>
                <c:pt idx="48">
                  <c:v>0.73399926000000004</c:v>
                </c:pt>
                <c:pt idx="49">
                  <c:v>0.73677577999999999</c:v>
                </c:pt>
                <c:pt idx="50">
                  <c:v>0.73955272000000005</c:v>
                </c:pt>
                <c:pt idx="51">
                  <c:v>0.74232969000000004</c:v>
                </c:pt>
                <c:pt idx="52">
                  <c:v>0.74510686000000004</c:v>
                </c:pt>
                <c:pt idx="53">
                  <c:v>0.74788345000000001</c:v>
                </c:pt>
                <c:pt idx="54">
                  <c:v>0.75066005999999996</c:v>
                </c:pt>
                <c:pt idx="55">
                  <c:v>0.75343671000000001</c:v>
                </c:pt>
                <c:pt idx="56">
                  <c:v>0.75621316999999999</c:v>
                </c:pt>
                <c:pt idx="57">
                  <c:v>0.75899017999999996</c:v>
                </c:pt>
                <c:pt idx="58">
                  <c:v>0.76176670000000002</c:v>
                </c:pt>
                <c:pt idx="59">
                  <c:v>0.76454299000000003</c:v>
                </c:pt>
                <c:pt idx="60">
                  <c:v>0.76731974000000003</c:v>
                </c:pt>
                <c:pt idx="61">
                  <c:v>0.77009629000000002</c:v>
                </c:pt>
                <c:pt idx="62">
                  <c:v>0.77287209999999995</c:v>
                </c:pt>
                <c:pt idx="63">
                  <c:v>0.77564891000000002</c:v>
                </c:pt>
                <c:pt idx="64">
                  <c:v>0.77842529999999999</c:v>
                </c:pt>
                <c:pt idx="65">
                  <c:v>0.78120224000000005</c:v>
                </c:pt>
                <c:pt idx="66">
                  <c:v>0.78397804000000004</c:v>
                </c:pt>
                <c:pt idx="67">
                  <c:v>0.78647078999999998</c:v>
                </c:pt>
                <c:pt idx="68">
                  <c:v>0.78953088999999999</c:v>
                </c:pt>
                <c:pt idx="69">
                  <c:v>0.79259055</c:v>
                </c:pt>
                <c:pt idx="70">
                  <c:v>0.79508270000000003</c:v>
                </c:pt>
                <c:pt idx="71">
                  <c:v>0.79814229000000003</c:v>
                </c:pt>
                <c:pt idx="72">
                  <c:v>0.80091822999999995</c:v>
                </c:pt>
                <c:pt idx="73">
                  <c:v>0.80369354000000004</c:v>
                </c:pt>
                <c:pt idx="74">
                  <c:v>0.80646914999999997</c:v>
                </c:pt>
                <c:pt idx="75">
                  <c:v>0.80924509</c:v>
                </c:pt>
                <c:pt idx="76">
                  <c:v>0.81173713000000003</c:v>
                </c:pt>
                <c:pt idx="77">
                  <c:v>0.81451267000000005</c:v>
                </c:pt>
                <c:pt idx="78">
                  <c:v>0.81728849999999997</c:v>
                </c:pt>
                <c:pt idx="79">
                  <c:v>0.82006316999999995</c:v>
                </c:pt>
                <c:pt idx="80">
                  <c:v>0.82283757999999996</c:v>
                </c:pt>
                <c:pt idx="81">
                  <c:v>0.82561262999999996</c:v>
                </c:pt>
                <c:pt idx="82">
                  <c:v>0.82838661999999996</c:v>
                </c:pt>
                <c:pt idx="83">
                  <c:v>0.83116038000000003</c:v>
                </c:pt>
                <c:pt idx="84">
                  <c:v>0.83403996000000002</c:v>
                </c:pt>
                <c:pt idx="85">
                  <c:v>0.83670887000000005</c:v>
                </c:pt>
                <c:pt idx="86">
                  <c:v>0.83965139</c:v>
                </c:pt>
                <c:pt idx="87">
                  <c:v>0.84225110999999997</c:v>
                </c:pt>
                <c:pt idx="88">
                  <c:v>0.84488786999999999</c:v>
                </c:pt>
                <c:pt idx="89">
                  <c:v>0.84733051999999998</c:v>
                </c:pt>
                <c:pt idx="90">
                  <c:v>0.84930194000000003</c:v>
                </c:pt>
                <c:pt idx="91">
                  <c:v>0.85084024000000003</c:v>
                </c:pt>
                <c:pt idx="92">
                  <c:v>0.85243913000000004</c:v>
                </c:pt>
                <c:pt idx="93">
                  <c:v>0.85384462999999999</c:v>
                </c:pt>
                <c:pt idx="94">
                  <c:v>0.85550738999999998</c:v>
                </c:pt>
                <c:pt idx="95">
                  <c:v>0.85700306999999998</c:v>
                </c:pt>
                <c:pt idx="96">
                  <c:v>0.85845307000000004</c:v>
                </c:pt>
                <c:pt idx="97">
                  <c:v>0.85949560000000003</c:v>
                </c:pt>
                <c:pt idx="98">
                  <c:v>0.86045141000000003</c:v>
                </c:pt>
                <c:pt idx="99">
                  <c:v>0.86151802</c:v>
                </c:pt>
                <c:pt idx="100">
                  <c:v>0.86225858</c:v>
                </c:pt>
                <c:pt idx="101">
                  <c:v>0.86279269000000003</c:v>
                </c:pt>
                <c:pt idx="102">
                  <c:v>0.86361823999999998</c:v>
                </c:pt>
                <c:pt idx="103">
                  <c:v>0.86446268999999998</c:v>
                </c:pt>
                <c:pt idx="104">
                  <c:v>0.86544485000000004</c:v>
                </c:pt>
                <c:pt idx="105">
                  <c:v>0.86631908999999996</c:v>
                </c:pt>
                <c:pt idx="106">
                  <c:v>0.86715301</c:v>
                </c:pt>
                <c:pt idx="107">
                  <c:v>0.86765548000000003</c:v>
                </c:pt>
                <c:pt idx="108">
                  <c:v>0.86840200000000001</c:v>
                </c:pt>
                <c:pt idx="109">
                  <c:v>0.86893726999999998</c:v>
                </c:pt>
                <c:pt idx="110">
                  <c:v>0.86958921</c:v>
                </c:pt>
                <c:pt idx="111">
                  <c:v>0.87005167999999999</c:v>
                </c:pt>
              </c:numCache>
            </c:numRef>
          </c:xVal>
          <c:yVal>
            <c:numRef>
              <c:f>'24.26-DC'!$J$3:$J$114</c:f>
              <c:numCache>
                <c:formatCode>General</c:formatCode>
                <c:ptCount val="112"/>
                <c:pt idx="0">
                  <c:v>225.687352</c:v>
                </c:pt>
                <c:pt idx="1">
                  <c:v>225.657352</c:v>
                </c:pt>
                <c:pt idx="2">
                  <c:v>225.661689</c:v>
                </c:pt>
                <c:pt idx="3">
                  <c:v>225.66562300000001</c:v>
                </c:pt>
                <c:pt idx="4">
                  <c:v>225.73250999999999</c:v>
                </c:pt>
                <c:pt idx="5">
                  <c:v>225.76505900000001</c:v>
                </c:pt>
                <c:pt idx="6">
                  <c:v>225.80333099999999</c:v>
                </c:pt>
                <c:pt idx="7">
                  <c:v>225.85877099999999</c:v>
                </c:pt>
                <c:pt idx="8">
                  <c:v>225.91993500000001</c:v>
                </c:pt>
                <c:pt idx="9">
                  <c:v>225.94103799999999</c:v>
                </c:pt>
                <c:pt idx="10">
                  <c:v>225.95641800000001</c:v>
                </c:pt>
                <c:pt idx="11">
                  <c:v>226.01185899999999</c:v>
                </c:pt>
                <c:pt idx="12">
                  <c:v>226.05585400000001</c:v>
                </c:pt>
                <c:pt idx="13">
                  <c:v>226.18569199999999</c:v>
                </c:pt>
                <c:pt idx="14">
                  <c:v>226.281193</c:v>
                </c:pt>
                <c:pt idx="15">
                  <c:v>226.34235699999999</c:v>
                </c:pt>
                <c:pt idx="16">
                  <c:v>226.34629100000001</c:v>
                </c:pt>
                <c:pt idx="17">
                  <c:v>226.35594900000001</c:v>
                </c:pt>
                <c:pt idx="18">
                  <c:v>226.45717300000001</c:v>
                </c:pt>
                <c:pt idx="19">
                  <c:v>226.48399900000001</c:v>
                </c:pt>
                <c:pt idx="20">
                  <c:v>226.56805399999999</c:v>
                </c:pt>
                <c:pt idx="21">
                  <c:v>226.63494</c:v>
                </c:pt>
                <c:pt idx="22">
                  <c:v>226.62742900000001</c:v>
                </c:pt>
                <c:pt idx="23">
                  <c:v>226.70003800000001</c:v>
                </c:pt>
                <c:pt idx="24">
                  <c:v>226.772648</c:v>
                </c:pt>
                <c:pt idx="25">
                  <c:v>226.91965500000001</c:v>
                </c:pt>
                <c:pt idx="26">
                  <c:v>227.00371000000001</c:v>
                </c:pt>
                <c:pt idx="27">
                  <c:v>227.08919599999999</c:v>
                </c:pt>
                <c:pt idx="28">
                  <c:v>227.274833</c:v>
                </c:pt>
                <c:pt idx="29">
                  <c:v>227.27876699999999</c:v>
                </c:pt>
                <c:pt idx="30">
                  <c:v>227.402883</c:v>
                </c:pt>
                <c:pt idx="31">
                  <c:v>227.55561299999999</c:v>
                </c:pt>
                <c:pt idx="32">
                  <c:v>227.60533100000001</c:v>
                </c:pt>
                <c:pt idx="33">
                  <c:v>227.695109</c:v>
                </c:pt>
                <c:pt idx="34">
                  <c:v>227.922236</c:v>
                </c:pt>
                <c:pt idx="35">
                  <c:v>228.02346</c:v>
                </c:pt>
                <c:pt idx="36">
                  <c:v>228.17618999999999</c:v>
                </c:pt>
                <c:pt idx="37">
                  <c:v>228.260246</c:v>
                </c:pt>
                <c:pt idx="38">
                  <c:v>228.38436100000001</c:v>
                </c:pt>
                <c:pt idx="39">
                  <c:v>228.47413900000001</c:v>
                </c:pt>
                <c:pt idx="40">
                  <c:v>228.59253200000001</c:v>
                </c:pt>
                <c:pt idx="41">
                  <c:v>228.76243099999999</c:v>
                </c:pt>
                <c:pt idx="42">
                  <c:v>228.892269</c:v>
                </c:pt>
                <c:pt idx="43">
                  <c:v>229.12512000000001</c:v>
                </c:pt>
                <c:pt idx="44">
                  <c:v>229.232067</c:v>
                </c:pt>
                <c:pt idx="45">
                  <c:v>229.35618199999999</c:v>
                </c:pt>
                <c:pt idx="46">
                  <c:v>229.423068</c:v>
                </c:pt>
                <c:pt idx="47">
                  <c:v>229.541461</c:v>
                </c:pt>
                <c:pt idx="48">
                  <c:v>229.791481</c:v>
                </c:pt>
                <c:pt idx="49">
                  <c:v>230.01288500000001</c:v>
                </c:pt>
                <c:pt idx="50">
                  <c:v>230.15989300000001</c:v>
                </c:pt>
                <c:pt idx="51">
                  <c:v>230.301177</c:v>
                </c:pt>
                <c:pt idx="52">
                  <c:v>230.40812399999999</c:v>
                </c:pt>
                <c:pt idx="53">
                  <c:v>230.61808300000001</c:v>
                </c:pt>
                <c:pt idx="54">
                  <c:v>230.82231899999999</c:v>
                </c:pt>
                <c:pt idx="55">
                  <c:v>231.02083200000001</c:v>
                </c:pt>
                <c:pt idx="56">
                  <c:v>231.253683</c:v>
                </c:pt>
                <c:pt idx="57">
                  <c:v>231.38924399999999</c:v>
                </c:pt>
                <c:pt idx="58">
                  <c:v>231.610649</c:v>
                </c:pt>
                <c:pt idx="59">
                  <c:v>231.87211500000001</c:v>
                </c:pt>
                <c:pt idx="60">
                  <c:v>232.053459</c:v>
                </c:pt>
                <c:pt idx="61">
                  <c:v>232.26914099999999</c:v>
                </c:pt>
                <c:pt idx="62">
                  <c:v>232.61501899999999</c:v>
                </c:pt>
                <c:pt idx="63">
                  <c:v>232.786349</c:v>
                </c:pt>
                <c:pt idx="64">
                  <c:v>233.03064499999999</c:v>
                </c:pt>
                <c:pt idx="65">
                  <c:v>233.17765199999999</c:v>
                </c:pt>
                <c:pt idx="66">
                  <c:v>233.52496099999999</c:v>
                </c:pt>
                <c:pt idx="67">
                  <c:v>233.69016500000001</c:v>
                </c:pt>
                <c:pt idx="68">
                  <c:v>234.00210899999999</c:v>
                </c:pt>
                <c:pt idx="69">
                  <c:v>234.38988000000001</c:v>
                </c:pt>
                <c:pt idx="70">
                  <c:v>234.66095799999999</c:v>
                </c:pt>
                <c:pt idx="71">
                  <c:v>235.06160600000001</c:v>
                </c:pt>
                <c:pt idx="72">
                  <c:v>235.38602299999999</c:v>
                </c:pt>
                <c:pt idx="73">
                  <c:v>235.819176</c:v>
                </c:pt>
                <c:pt idx="74">
                  <c:v>236.20082199999999</c:v>
                </c:pt>
                <c:pt idx="75">
                  <c:v>236.525239</c:v>
                </c:pt>
                <c:pt idx="76">
                  <c:v>236.81491700000001</c:v>
                </c:pt>
                <c:pt idx="77">
                  <c:v>237.208009</c:v>
                </c:pt>
                <c:pt idx="78">
                  <c:v>237.55102600000001</c:v>
                </c:pt>
                <c:pt idx="79">
                  <c:v>238.097205</c:v>
                </c:pt>
                <c:pt idx="80">
                  <c:v>238.69059899999999</c:v>
                </c:pt>
                <c:pt idx="81">
                  <c:v>239.17096599999999</c:v>
                </c:pt>
                <c:pt idx="82">
                  <c:v>239.83732599999999</c:v>
                </c:pt>
                <c:pt idx="83">
                  <c:v>240.54517799999999</c:v>
                </c:pt>
                <c:pt idx="84">
                  <c:v>241.145398</c:v>
                </c:pt>
                <c:pt idx="85">
                  <c:v>241.78844599999999</c:v>
                </c:pt>
                <c:pt idx="86">
                  <c:v>242.794307</c:v>
                </c:pt>
                <c:pt idx="87">
                  <c:v>244.13201000000001</c:v>
                </c:pt>
                <c:pt idx="88">
                  <c:v>245.24742800000001</c:v>
                </c:pt>
                <c:pt idx="89">
                  <c:v>246.73726500000001</c:v>
                </c:pt>
                <c:pt idx="90">
                  <c:v>247.957345</c:v>
                </c:pt>
                <c:pt idx="91">
                  <c:v>249.11169799999999</c:v>
                </c:pt>
                <c:pt idx="92">
                  <c:v>250.51165700000001</c:v>
                </c:pt>
                <c:pt idx="93">
                  <c:v>251.91750400000001</c:v>
                </c:pt>
                <c:pt idx="94">
                  <c:v>253.61940999999999</c:v>
                </c:pt>
                <c:pt idx="95">
                  <c:v>255.38916800000001</c:v>
                </c:pt>
                <c:pt idx="96">
                  <c:v>257.40073100000001</c:v>
                </c:pt>
                <c:pt idx="97">
                  <c:v>259.101924</c:v>
                </c:pt>
                <c:pt idx="98">
                  <c:v>260.63162399999999</c:v>
                </c:pt>
                <c:pt idx="99">
                  <c:v>262.044669</c:v>
                </c:pt>
                <c:pt idx="100">
                  <c:v>263.55719900000003</c:v>
                </c:pt>
                <c:pt idx="101">
                  <c:v>265.32090199999999</c:v>
                </c:pt>
                <c:pt idx="102">
                  <c:v>266.85091699999998</c:v>
                </c:pt>
                <c:pt idx="103">
                  <c:v>268.732103</c:v>
                </c:pt>
                <c:pt idx="104">
                  <c:v>270.67611900000003</c:v>
                </c:pt>
                <c:pt idx="105">
                  <c:v>272.69721700000002</c:v>
                </c:pt>
                <c:pt idx="106">
                  <c:v>274.73001900000003</c:v>
                </c:pt>
                <c:pt idx="107">
                  <c:v>276.66672899999998</c:v>
                </c:pt>
                <c:pt idx="108">
                  <c:v>278.61231900000001</c:v>
                </c:pt>
                <c:pt idx="109">
                  <c:v>280.70012600000001</c:v>
                </c:pt>
                <c:pt idx="110">
                  <c:v>282.62582099999997</c:v>
                </c:pt>
                <c:pt idx="111">
                  <c:v>284.56541199999998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0601-2F46-BF9F-9D7AA0E683FB}"/>
            </c:ext>
          </c:extLst>
        </c:ser>
        <c:ser>
          <c:idx val="2"/>
          <c:order val="3"/>
          <c:tx>
            <c:v>cl0.4Neu</c:v>
          </c:tx>
          <c:spPr>
            <a:ln w="19050" cap="rnd">
              <a:solidFill>
                <a:srgbClr val="00B0F0">
                  <a:alpha val="70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'24.26-DC'!$I$3:$I$114</c:f>
              <c:numCache>
                <c:formatCode>General</c:formatCode>
                <c:ptCount val="112"/>
                <c:pt idx="0">
                  <c:v>0.60012105999999998</c:v>
                </c:pt>
                <c:pt idx="1">
                  <c:v>0.60318309999999997</c:v>
                </c:pt>
                <c:pt idx="2">
                  <c:v>0.60624493999999995</c:v>
                </c:pt>
                <c:pt idx="3">
                  <c:v>0.60902270000000003</c:v>
                </c:pt>
                <c:pt idx="4">
                  <c:v>0.61180009999999996</c:v>
                </c:pt>
                <c:pt idx="5">
                  <c:v>0.61457768999999995</c:v>
                </c:pt>
                <c:pt idx="6">
                  <c:v>0.61735525000000002</c:v>
                </c:pt>
                <c:pt idx="7">
                  <c:v>0.62013271000000003</c:v>
                </c:pt>
                <c:pt idx="8">
                  <c:v>0.62291014</c:v>
                </c:pt>
                <c:pt idx="9">
                  <c:v>0.62568780000000002</c:v>
                </c:pt>
                <c:pt idx="10">
                  <c:v>0.62846548999999996</c:v>
                </c:pt>
                <c:pt idx="11">
                  <c:v>0.63124294999999997</c:v>
                </c:pt>
                <c:pt idx="12">
                  <c:v>0.63402048</c:v>
                </c:pt>
                <c:pt idx="13">
                  <c:v>0.63679752000000001</c:v>
                </c:pt>
                <c:pt idx="14">
                  <c:v>0.63957476000000002</c:v>
                </c:pt>
                <c:pt idx="15">
                  <c:v>0.64235218999999999</c:v>
                </c:pt>
                <c:pt idx="16">
                  <c:v>0.64512994000000001</c:v>
                </c:pt>
                <c:pt idx="17">
                  <c:v>0.64790766</c:v>
                </c:pt>
                <c:pt idx="18">
                  <c:v>0.65068486999999997</c:v>
                </c:pt>
                <c:pt idx="19">
                  <c:v>0.65346249000000001</c:v>
                </c:pt>
                <c:pt idx="20">
                  <c:v>0.65623978999999999</c:v>
                </c:pt>
                <c:pt idx="21">
                  <c:v>0.65901719000000003</c:v>
                </c:pt>
                <c:pt idx="22">
                  <c:v>0.66179500999999996</c:v>
                </c:pt>
                <c:pt idx="23">
                  <c:v>0.66457237999999996</c:v>
                </c:pt>
                <c:pt idx="24">
                  <c:v>0.66734974000000002</c:v>
                </c:pt>
                <c:pt idx="25">
                  <c:v>0.67012667999999997</c:v>
                </c:pt>
                <c:pt idx="26">
                  <c:v>0.67290397999999996</c:v>
                </c:pt>
                <c:pt idx="27">
                  <c:v>0.67568128000000005</c:v>
                </c:pt>
                <c:pt idx="28">
                  <c:v>0.67845800000000001</c:v>
                </c:pt>
                <c:pt idx="29">
                  <c:v>0.68123575000000003</c:v>
                </c:pt>
                <c:pt idx="30">
                  <c:v>0.68401283000000002</c:v>
                </c:pt>
                <c:pt idx="31">
                  <c:v>0.68678974000000004</c:v>
                </c:pt>
                <c:pt idx="32">
                  <c:v>0.68956722999999998</c:v>
                </c:pt>
                <c:pt idx="33">
                  <c:v>0.69234450000000003</c:v>
                </c:pt>
                <c:pt idx="34">
                  <c:v>0.69512099000000005</c:v>
                </c:pt>
                <c:pt idx="35">
                  <c:v>0.69789818999999997</c:v>
                </c:pt>
                <c:pt idx="36">
                  <c:v>0.7006751</c:v>
                </c:pt>
                <c:pt idx="37">
                  <c:v>0.70345239999999998</c:v>
                </c:pt>
                <c:pt idx="38">
                  <c:v>0.70622947000000003</c:v>
                </c:pt>
                <c:pt idx="39">
                  <c:v>0.70900673999999997</c:v>
                </c:pt>
                <c:pt idx="40">
                  <c:v>0.71178385</c:v>
                </c:pt>
                <c:pt idx="41">
                  <c:v>0.71456065999999996</c:v>
                </c:pt>
                <c:pt idx="42">
                  <c:v>0.71733769999999997</c:v>
                </c:pt>
                <c:pt idx="43">
                  <c:v>0.72011415000000001</c:v>
                </c:pt>
                <c:pt idx="44">
                  <c:v>0.72289132</c:v>
                </c:pt>
                <c:pt idx="45">
                  <c:v>0.72566839999999999</c:v>
                </c:pt>
                <c:pt idx="46">
                  <c:v>0.72844578999999998</c:v>
                </c:pt>
                <c:pt idx="47">
                  <c:v>0.73122290000000001</c:v>
                </c:pt>
                <c:pt idx="48">
                  <c:v>0.73399926000000004</c:v>
                </c:pt>
                <c:pt idx="49">
                  <c:v>0.73677577999999999</c:v>
                </c:pt>
                <c:pt idx="50">
                  <c:v>0.73955272000000005</c:v>
                </c:pt>
                <c:pt idx="51">
                  <c:v>0.74232969000000004</c:v>
                </c:pt>
                <c:pt idx="52">
                  <c:v>0.74510686000000004</c:v>
                </c:pt>
                <c:pt idx="53">
                  <c:v>0.74788345000000001</c:v>
                </c:pt>
                <c:pt idx="54">
                  <c:v>0.75066005999999996</c:v>
                </c:pt>
                <c:pt idx="55">
                  <c:v>0.75343671000000001</c:v>
                </c:pt>
                <c:pt idx="56">
                  <c:v>0.75621316999999999</c:v>
                </c:pt>
                <c:pt idx="57">
                  <c:v>0.75899017999999996</c:v>
                </c:pt>
                <c:pt idx="58">
                  <c:v>0.76176670000000002</c:v>
                </c:pt>
                <c:pt idx="59">
                  <c:v>0.76454299000000003</c:v>
                </c:pt>
                <c:pt idx="60">
                  <c:v>0.76731974000000003</c:v>
                </c:pt>
                <c:pt idx="61">
                  <c:v>0.77009629000000002</c:v>
                </c:pt>
                <c:pt idx="62">
                  <c:v>0.77287209999999995</c:v>
                </c:pt>
                <c:pt idx="63">
                  <c:v>0.77564891000000002</c:v>
                </c:pt>
                <c:pt idx="64">
                  <c:v>0.77842529999999999</c:v>
                </c:pt>
                <c:pt idx="65">
                  <c:v>0.78120224000000005</c:v>
                </c:pt>
                <c:pt idx="66">
                  <c:v>0.78397804000000004</c:v>
                </c:pt>
                <c:pt idx="67">
                  <c:v>0.78647078999999998</c:v>
                </c:pt>
                <c:pt idx="68">
                  <c:v>0.78953088999999999</c:v>
                </c:pt>
                <c:pt idx="69">
                  <c:v>0.79259055</c:v>
                </c:pt>
                <c:pt idx="70">
                  <c:v>0.79508270000000003</c:v>
                </c:pt>
                <c:pt idx="71">
                  <c:v>0.79814229000000003</c:v>
                </c:pt>
                <c:pt idx="72">
                  <c:v>0.80091822999999995</c:v>
                </c:pt>
                <c:pt idx="73">
                  <c:v>0.80369354000000004</c:v>
                </c:pt>
                <c:pt idx="74">
                  <c:v>0.80646914999999997</c:v>
                </c:pt>
                <c:pt idx="75">
                  <c:v>0.80924509</c:v>
                </c:pt>
                <c:pt idx="76">
                  <c:v>0.81173713000000003</c:v>
                </c:pt>
                <c:pt idx="77">
                  <c:v>0.81451267000000005</c:v>
                </c:pt>
                <c:pt idx="78">
                  <c:v>0.81728849999999997</c:v>
                </c:pt>
                <c:pt idx="79">
                  <c:v>0.82006316999999995</c:v>
                </c:pt>
                <c:pt idx="80">
                  <c:v>0.82283757999999996</c:v>
                </c:pt>
                <c:pt idx="81">
                  <c:v>0.82561262999999996</c:v>
                </c:pt>
                <c:pt idx="82">
                  <c:v>0.82838661999999996</c:v>
                </c:pt>
                <c:pt idx="83">
                  <c:v>0.83116038000000003</c:v>
                </c:pt>
                <c:pt idx="84">
                  <c:v>0.83403996000000002</c:v>
                </c:pt>
                <c:pt idx="85">
                  <c:v>0.83670887000000005</c:v>
                </c:pt>
                <c:pt idx="86">
                  <c:v>0.83965139</c:v>
                </c:pt>
                <c:pt idx="87">
                  <c:v>0.84225110999999997</c:v>
                </c:pt>
                <c:pt idx="88">
                  <c:v>0.84488786999999999</c:v>
                </c:pt>
                <c:pt idx="89">
                  <c:v>0.84733051999999998</c:v>
                </c:pt>
                <c:pt idx="90">
                  <c:v>0.84930194000000003</c:v>
                </c:pt>
                <c:pt idx="91">
                  <c:v>0.85084024000000003</c:v>
                </c:pt>
                <c:pt idx="92">
                  <c:v>0.85243913000000004</c:v>
                </c:pt>
                <c:pt idx="93">
                  <c:v>0.85384462999999999</c:v>
                </c:pt>
                <c:pt idx="94">
                  <c:v>0.85550738999999998</c:v>
                </c:pt>
                <c:pt idx="95">
                  <c:v>0.85700306999999998</c:v>
                </c:pt>
                <c:pt idx="96">
                  <c:v>0.85845307000000004</c:v>
                </c:pt>
                <c:pt idx="97">
                  <c:v>0.85949560000000003</c:v>
                </c:pt>
                <c:pt idx="98">
                  <c:v>0.86045141000000003</c:v>
                </c:pt>
                <c:pt idx="99">
                  <c:v>0.86151802</c:v>
                </c:pt>
                <c:pt idx="100">
                  <c:v>0.86225858</c:v>
                </c:pt>
                <c:pt idx="101">
                  <c:v>0.86279269000000003</c:v>
                </c:pt>
                <c:pt idx="102">
                  <c:v>0.86361823999999998</c:v>
                </c:pt>
                <c:pt idx="103">
                  <c:v>0.86446268999999998</c:v>
                </c:pt>
                <c:pt idx="104">
                  <c:v>0.86544485000000004</c:v>
                </c:pt>
                <c:pt idx="105">
                  <c:v>0.86631908999999996</c:v>
                </c:pt>
                <c:pt idx="106">
                  <c:v>0.86715301</c:v>
                </c:pt>
                <c:pt idx="107">
                  <c:v>0.86765548000000003</c:v>
                </c:pt>
                <c:pt idx="108">
                  <c:v>0.86840200000000001</c:v>
                </c:pt>
                <c:pt idx="109">
                  <c:v>0.86893726999999998</c:v>
                </c:pt>
                <c:pt idx="110">
                  <c:v>0.86958921</c:v>
                </c:pt>
                <c:pt idx="111">
                  <c:v>0.87005167999999999</c:v>
                </c:pt>
              </c:numCache>
            </c:numRef>
          </c:xVal>
          <c:yVal>
            <c:numRef>
              <c:f>'24.26-DC'!$K$3:$K$114</c:f>
              <c:numCache>
                <c:formatCode>General</c:formatCode>
                <c:ptCount val="112"/>
                <c:pt idx="0">
                  <c:v>227.67464619181158</c:v>
                </c:pt>
                <c:pt idx="1">
                  <c:v>227.67533492779239</c:v>
                </c:pt>
                <c:pt idx="2">
                  <c:v>227.67611815039663</c:v>
                </c:pt>
                <c:pt idx="3">
                  <c:v>227.6769203796249</c:v>
                </c:pt>
                <c:pt idx="4">
                  <c:v>227.67781979573834</c:v>
                </c:pt>
                <c:pt idx="5">
                  <c:v>227.67882734374467</c:v>
                </c:pt>
                <c:pt idx="6">
                  <c:v>227.67995481137007</c:v>
                </c:pt>
                <c:pt idx="7">
                  <c:v>227.68121519956696</c:v>
                </c:pt>
                <c:pt idx="8">
                  <c:v>227.68262285379103</c:v>
                </c:pt>
                <c:pt idx="9">
                  <c:v>227.68419364701691</c:v>
                </c:pt>
                <c:pt idx="10">
                  <c:v>227.6859447395853</c:v>
                </c:pt>
                <c:pt idx="11">
                  <c:v>227.68789485354711</c:v>
                </c:pt>
                <c:pt idx="12">
                  <c:v>227.69006488779536</c:v>
                </c:pt>
                <c:pt idx="13">
                  <c:v>227.69247700794705</c:v>
                </c:pt>
                <c:pt idx="14">
                  <c:v>227.69515654908992</c:v>
                </c:pt>
                <c:pt idx="15">
                  <c:v>227.69813063531359</c:v>
                </c:pt>
                <c:pt idx="16">
                  <c:v>227.70142906672226</c:v>
                </c:pt>
                <c:pt idx="17">
                  <c:v>227.70508376392331</c:v>
                </c:pt>
                <c:pt idx="18">
                  <c:v>227.70912919240294</c:v>
                </c:pt>
                <c:pt idx="19">
                  <c:v>227.71360504211475</c:v>
                </c:pt>
                <c:pt idx="20">
                  <c:v>227.71855194647929</c:v>
                </c:pt>
                <c:pt idx="21">
                  <c:v>227.72401608814874</c:v>
                </c:pt>
                <c:pt idx="22">
                  <c:v>227.73004774482308</c:v>
                </c:pt>
                <c:pt idx="23">
                  <c:v>227.73669883258864</c:v>
                </c:pt>
                <c:pt idx="24">
                  <c:v>227.7440287227696</c:v>
                </c:pt>
                <c:pt idx="25">
                  <c:v>227.75209965689476</c:v>
                </c:pt>
                <c:pt idx="26">
                  <c:v>227.76098279087975</c:v>
                </c:pt>
                <c:pt idx="27">
                  <c:v>227.77075189725679</c:v>
                </c:pt>
                <c:pt idx="28">
                  <c:v>227.78148570134042</c:v>
                </c:pt>
                <c:pt idx="29">
                  <c:v>227.79327854017561</c:v>
                </c:pt>
                <c:pt idx="30">
                  <c:v>227.80621857910779</c:v>
                </c:pt>
                <c:pt idx="31">
                  <c:v>227.82041066339971</c:v>
                </c:pt>
                <c:pt idx="32">
                  <c:v>227.83597045077551</c:v>
                </c:pt>
                <c:pt idx="33">
                  <c:v>227.85301440488155</c:v>
                </c:pt>
                <c:pt idx="34">
                  <c:v>227.8716687273344</c:v>
                </c:pt>
                <c:pt idx="35">
                  <c:v>227.89208440715032</c:v>
                </c:pt>
                <c:pt idx="36">
                  <c:v>227.91440689374292</c:v>
                </c:pt>
                <c:pt idx="37">
                  <c:v>227.93880643649547</c:v>
                </c:pt>
                <c:pt idx="38">
                  <c:v>227.96545560308385</c:v>
                </c:pt>
                <c:pt idx="39">
                  <c:v>227.99455050549403</c:v>
                </c:pt>
                <c:pt idx="40">
                  <c:v>228.02629467512571</c:v>
                </c:pt>
                <c:pt idx="41">
                  <c:v>228.06090945345389</c:v>
                </c:pt>
                <c:pt idx="42">
                  <c:v>228.0986425949813</c:v>
                </c:pt>
                <c:pt idx="43">
                  <c:v>228.13974250926475</c:v>
                </c:pt>
                <c:pt idx="44">
                  <c:v>228.18450951694018</c:v>
                </c:pt>
                <c:pt idx="45">
                  <c:v>228.23323454849617</c:v>
                </c:pt>
                <c:pt idx="46">
                  <c:v>228.28625165612624</c:v>
                </c:pt>
                <c:pt idx="47">
                  <c:v>228.34390176591535</c:v>
                </c:pt>
                <c:pt idx="48">
                  <c:v>228.40655204890948</c:v>
                </c:pt>
                <c:pt idx="49">
                  <c:v>228.47463064530854</c:v>
                </c:pt>
                <c:pt idx="50">
                  <c:v>228.54858706443417</c:v>
                </c:pt>
                <c:pt idx="51">
                  <c:v>228.62888857998195</c:v>
                </c:pt>
                <c:pt idx="52">
                  <c:v>228.71605478407591</c:v>
                </c:pt>
                <c:pt idx="53">
                  <c:v>228.81061415372437</c:v>
                </c:pt>
                <c:pt idx="54">
                  <c:v>228.91318319342815</c:v>
                </c:pt>
                <c:pt idx="55">
                  <c:v>229.02440893034813</c:v>
                </c:pt>
                <c:pt idx="56">
                  <c:v>229.14497922615774</c:v>
                </c:pt>
                <c:pt idx="57">
                  <c:v>229.27568237525043</c:v>
                </c:pt>
                <c:pt idx="58">
                  <c:v>229.41728527703265</c:v>
                </c:pt>
                <c:pt idx="59">
                  <c:v>229.57067908742988</c:v>
                </c:pt>
                <c:pt idx="60">
                  <c:v>229.73685864209602</c:v>
                </c:pt>
                <c:pt idx="61">
                  <c:v>229.91682120609872</c:v>
                </c:pt>
                <c:pt idx="62">
                  <c:v>230.11164652152536</c:v>
                </c:pt>
                <c:pt idx="63">
                  <c:v>230.32267682753798</c:v>
                </c:pt>
                <c:pt idx="64">
                  <c:v>230.55113250366529</c:v>
                </c:pt>
                <c:pt idx="65">
                  <c:v>230.79853433408675</c:v>
                </c:pt>
                <c:pt idx="66">
                  <c:v>231.06629254000688</c:v>
                </c:pt>
                <c:pt idx="67">
                  <c:v>231.32558170703086</c:v>
                </c:pt>
                <c:pt idx="68">
                  <c:v>231.67030555773704</c:v>
                </c:pt>
                <c:pt idx="69">
                  <c:v>232.04665613274739</c:v>
                </c:pt>
                <c:pt idx="70">
                  <c:v>232.3786811268468</c:v>
                </c:pt>
                <c:pt idx="71">
                  <c:v>232.82039388409362</c:v>
                </c:pt>
                <c:pt idx="72">
                  <c:v>233.25651850758129</c:v>
                </c:pt>
                <c:pt idx="73">
                  <c:v>233.7292675706808</c:v>
                </c:pt>
                <c:pt idx="74">
                  <c:v>234.24210202366737</c:v>
                </c:pt>
                <c:pt idx="75">
                  <c:v>234.79870443012993</c:v>
                </c:pt>
                <c:pt idx="76">
                  <c:v>235.33895060320518</c:v>
                </c:pt>
                <c:pt idx="77">
                  <c:v>235.98995767757131</c:v>
                </c:pt>
                <c:pt idx="78">
                  <c:v>236.69782779861708</c:v>
                </c:pt>
                <c:pt idx="79">
                  <c:v>237.46774250750801</c:v>
                </c:pt>
                <c:pt idx="80">
                  <c:v>238.30616177095254</c:v>
                </c:pt>
                <c:pt idx="81">
                  <c:v>239.2204220340285</c:v>
                </c:pt>
                <c:pt idx="82">
                  <c:v>240.21791251305916</c:v>
                </c:pt>
                <c:pt idx="83">
                  <c:v>241.30791204544533</c:v>
                </c:pt>
                <c:pt idx="84">
                  <c:v>242.54850037492369</c:v>
                </c:pt>
                <c:pt idx="85">
                  <c:v>243.80885132098183</c:v>
                </c:pt>
                <c:pt idx="86">
                  <c:v>245.33656268404889</c:v>
                </c:pt>
                <c:pt idx="87">
                  <c:v>246.82140891851782</c:v>
                </c:pt>
                <c:pt idx="88">
                  <c:v>248.47299865148267</c:v>
                </c:pt>
                <c:pt idx="89">
                  <c:v>250.16803854066183</c:v>
                </c:pt>
                <c:pt idx="90">
                  <c:v>251.65062812161767</c:v>
                </c:pt>
                <c:pt idx="91">
                  <c:v>252.88555483951649</c:v>
                </c:pt>
                <c:pt idx="92">
                  <c:v>254.24791741298782</c:v>
                </c:pt>
                <c:pt idx="93">
                  <c:v>255.51704519924573</c:v>
                </c:pt>
                <c:pt idx="94">
                  <c:v>257.11208846590165</c:v>
                </c:pt>
                <c:pt idx="95">
                  <c:v>258.64075776079267</c:v>
                </c:pt>
                <c:pt idx="96">
                  <c:v>260.21496152103816</c:v>
                </c:pt>
                <c:pt idx="97">
                  <c:v>261.40716300395206</c:v>
                </c:pt>
                <c:pt idx="98">
                  <c:v>262.54753697841835</c:v>
                </c:pt>
                <c:pt idx="99">
                  <c:v>263.8768156983715</c:v>
                </c:pt>
                <c:pt idx="100">
                  <c:v>264.83688394844518</c:v>
                </c:pt>
                <c:pt idx="101">
                  <c:v>265.54909584785446</c:v>
                </c:pt>
                <c:pt idx="102">
                  <c:v>266.68396543458982</c:v>
                </c:pt>
                <c:pt idx="103">
                  <c:v>267.88955346773344</c:v>
                </c:pt>
                <c:pt idx="104">
                  <c:v>269.35188617681951</c:v>
                </c:pt>
                <c:pt idx="105">
                  <c:v>270.71114607281919</c:v>
                </c:pt>
                <c:pt idx="106">
                  <c:v>272.06129876223935</c:v>
                </c:pt>
                <c:pt idx="107">
                  <c:v>272.90133050535565</c:v>
                </c:pt>
                <c:pt idx="108">
                  <c:v>274.18792620577045</c:v>
                </c:pt>
                <c:pt idx="109">
                  <c:v>275.13998432641813</c:v>
                </c:pt>
                <c:pt idx="110">
                  <c:v>276.3343945181731</c:v>
                </c:pt>
                <c:pt idx="111">
                  <c:v>277.20578258939332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955-1041-93B4-435E4E631FE0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'24.26-DC'!$C$3:$C$113</c:f>
              <c:numCache>
                <c:formatCode>General</c:formatCode>
                <c:ptCount val="111"/>
                <c:pt idx="0">
                  <c:v>0.60010322999999999</c:v>
                </c:pt>
                <c:pt idx="1">
                  <c:v>0.60288063000000003</c:v>
                </c:pt>
                <c:pt idx="2">
                  <c:v>0.60594241000000004</c:v>
                </c:pt>
                <c:pt idx="3">
                  <c:v>0.60871967999999999</c:v>
                </c:pt>
                <c:pt idx="4">
                  <c:v>0.61149713999999999</c:v>
                </c:pt>
                <c:pt idx="5">
                  <c:v>0.61427489000000002</c:v>
                </c:pt>
                <c:pt idx="6">
                  <c:v>0.61705264999999998</c:v>
                </c:pt>
                <c:pt idx="7">
                  <c:v>0.61983041000000005</c:v>
                </c:pt>
                <c:pt idx="8">
                  <c:v>0.62260815999999997</c:v>
                </c:pt>
                <c:pt idx="9">
                  <c:v>0.62538579000000005</c:v>
                </c:pt>
                <c:pt idx="10">
                  <c:v>0.62816331000000003</c:v>
                </c:pt>
                <c:pt idx="11">
                  <c:v>0.63094083999999995</c:v>
                </c:pt>
                <c:pt idx="12">
                  <c:v>0.63371840000000002</c:v>
                </c:pt>
                <c:pt idx="13">
                  <c:v>0.63649630999999995</c:v>
                </c:pt>
                <c:pt idx="14">
                  <c:v>0.63927407000000003</c:v>
                </c:pt>
                <c:pt idx="15">
                  <c:v>0.64205102000000003</c:v>
                </c:pt>
                <c:pt idx="16">
                  <c:v>0.64482819000000002</c:v>
                </c:pt>
                <c:pt idx="17">
                  <c:v>0.64760580999999995</c:v>
                </c:pt>
                <c:pt idx="18">
                  <c:v>0.65038341</c:v>
                </c:pt>
                <c:pt idx="19">
                  <c:v>0.65316145000000003</c:v>
                </c:pt>
                <c:pt idx="20">
                  <c:v>0.65593888</c:v>
                </c:pt>
                <c:pt idx="21">
                  <c:v>0.65871621000000002</c:v>
                </c:pt>
                <c:pt idx="22">
                  <c:v>0.66149279999999999</c:v>
                </c:pt>
                <c:pt idx="23">
                  <c:v>0.66427020000000003</c:v>
                </c:pt>
                <c:pt idx="24">
                  <c:v>0.66704757000000003</c:v>
                </c:pt>
                <c:pt idx="25">
                  <c:v>0.669825</c:v>
                </c:pt>
                <c:pt idx="26">
                  <c:v>0.67260275000000003</c:v>
                </c:pt>
                <c:pt idx="27">
                  <c:v>0.67537972999999996</c:v>
                </c:pt>
                <c:pt idx="28">
                  <c:v>0.67815672999999999</c:v>
                </c:pt>
                <c:pt idx="29">
                  <c:v>0.68093400000000004</c:v>
                </c:pt>
                <c:pt idx="30">
                  <c:v>0.68371126999999998</c:v>
                </c:pt>
                <c:pt idx="31">
                  <c:v>0.68648867000000002</c:v>
                </c:pt>
                <c:pt idx="32">
                  <c:v>0.68926560999999997</c:v>
                </c:pt>
                <c:pt idx="33">
                  <c:v>0.69204275000000004</c:v>
                </c:pt>
                <c:pt idx="34">
                  <c:v>0.69482049999999995</c:v>
                </c:pt>
                <c:pt idx="35">
                  <c:v>0.69759773999999997</c:v>
                </c:pt>
                <c:pt idx="36">
                  <c:v>0.70037517000000005</c:v>
                </c:pt>
                <c:pt idx="37">
                  <c:v>0.70315187999999995</c:v>
                </c:pt>
                <c:pt idx="38">
                  <c:v>0.70592876000000004</c:v>
                </c:pt>
                <c:pt idx="39">
                  <c:v>0.70870626000000003</c:v>
                </c:pt>
                <c:pt idx="40">
                  <c:v>0.71148345999999996</c:v>
                </c:pt>
                <c:pt idx="41">
                  <c:v>0.71426034000000005</c:v>
                </c:pt>
                <c:pt idx="42">
                  <c:v>0.71703746999999995</c:v>
                </c:pt>
                <c:pt idx="43">
                  <c:v>0.71981470999999997</c:v>
                </c:pt>
                <c:pt idx="44">
                  <c:v>0.72259161999999999</c:v>
                </c:pt>
                <c:pt idx="45">
                  <c:v>0.72536798000000002</c:v>
                </c:pt>
                <c:pt idx="46">
                  <c:v>0.72814498000000005</c:v>
                </c:pt>
                <c:pt idx="47">
                  <c:v>0.73092245</c:v>
                </c:pt>
                <c:pt idx="48">
                  <c:v>0.73369892999999997</c:v>
                </c:pt>
                <c:pt idx="49">
                  <c:v>0.73647600999999996</c:v>
                </c:pt>
                <c:pt idx="50">
                  <c:v>0.73925297999999995</c:v>
                </c:pt>
                <c:pt idx="51">
                  <c:v>0.74202931000000005</c:v>
                </c:pt>
                <c:pt idx="52">
                  <c:v>0.74480641000000003</c:v>
                </c:pt>
                <c:pt idx="53">
                  <c:v>0.74758309000000001</c:v>
                </c:pt>
                <c:pt idx="54">
                  <c:v>0.75035987000000004</c:v>
                </c:pt>
                <c:pt idx="55">
                  <c:v>0.75313684999999997</c:v>
                </c:pt>
                <c:pt idx="56">
                  <c:v>0.75591313999999998</c:v>
                </c:pt>
                <c:pt idx="57">
                  <c:v>0.75868988999999998</c:v>
                </c:pt>
                <c:pt idx="58">
                  <c:v>0.76146683000000004</c:v>
                </c:pt>
                <c:pt idx="59">
                  <c:v>0.76424338000000003</c:v>
                </c:pt>
                <c:pt idx="60">
                  <c:v>0.76702035999999996</c:v>
                </c:pt>
                <c:pt idx="61">
                  <c:v>0.76979639</c:v>
                </c:pt>
                <c:pt idx="62">
                  <c:v>0.77257323</c:v>
                </c:pt>
                <c:pt idx="63">
                  <c:v>0.77534994999999995</c:v>
                </c:pt>
                <c:pt idx="64">
                  <c:v>0.77812663000000004</c:v>
                </c:pt>
                <c:pt idx="65">
                  <c:v>0.78090285999999998</c:v>
                </c:pt>
                <c:pt idx="66">
                  <c:v>0.78367925000000005</c:v>
                </c:pt>
                <c:pt idx="67">
                  <c:v>0.78645547999999998</c:v>
                </c:pt>
                <c:pt idx="68">
                  <c:v>0.78923235000000003</c:v>
                </c:pt>
                <c:pt idx="69">
                  <c:v>0.79200837999999996</c:v>
                </c:pt>
                <c:pt idx="70">
                  <c:v>0.79478428999999995</c:v>
                </c:pt>
                <c:pt idx="71">
                  <c:v>0.79756099999999996</c:v>
                </c:pt>
                <c:pt idx="72">
                  <c:v>0.80062142000000003</c:v>
                </c:pt>
                <c:pt idx="73">
                  <c:v>0.80311359000000004</c:v>
                </c:pt>
                <c:pt idx="74">
                  <c:v>0.80589010999999999</c:v>
                </c:pt>
                <c:pt idx="75">
                  <c:v>0.80894997000000002</c:v>
                </c:pt>
                <c:pt idx="76">
                  <c:v>0.81144229999999995</c:v>
                </c:pt>
                <c:pt idx="77">
                  <c:v>0.81421858999999996</c:v>
                </c:pt>
                <c:pt idx="78">
                  <c:v>0.81699440000000001</c:v>
                </c:pt>
                <c:pt idx="79">
                  <c:v>0.81976981000000004</c:v>
                </c:pt>
                <c:pt idx="80">
                  <c:v>0.82254565000000002</c:v>
                </c:pt>
                <c:pt idx="81">
                  <c:v>0.82532086999999998</c:v>
                </c:pt>
                <c:pt idx="82">
                  <c:v>0.82809628000000002</c:v>
                </c:pt>
                <c:pt idx="83">
                  <c:v>0.83087140000000004</c:v>
                </c:pt>
                <c:pt idx="84">
                  <c:v>0.83364651999999995</c:v>
                </c:pt>
                <c:pt idx="85">
                  <c:v>0.83642128999999998</c:v>
                </c:pt>
                <c:pt idx="86">
                  <c:v>0.83919611999999999</c:v>
                </c:pt>
                <c:pt idx="87">
                  <c:v>0.84197051999999994</c:v>
                </c:pt>
                <c:pt idx="88">
                  <c:v>0.84474503000000001</c:v>
                </c:pt>
                <c:pt idx="89">
                  <c:v>0.84751916999999999</c:v>
                </c:pt>
                <c:pt idx="90">
                  <c:v>0.85029246999999997</c:v>
                </c:pt>
                <c:pt idx="91">
                  <c:v>0.85306596999999995</c:v>
                </c:pt>
                <c:pt idx="92">
                  <c:v>0.85583861999999999</c:v>
                </c:pt>
                <c:pt idx="93">
                  <c:v>0.85861082</c:v>
                </c:pt>
                <c:pt idx="94">
                  <c:v>0.86112878000000004</c:v>
                </c:pt>
                <c:pt idx="95">
                  <c:v>0.86314184000000005</c:v>
                </c:pt>
                <c:pt idx="96">
                  <c:v>0.86492064000000002</c:v>
                </c:pt>
                <c:pt idx="97">
                  <c:v>0.86662377999999995</c:v>
                </c:pt>
                <c:pt idx="98">
                  <c:v>0.86794596000000002</c:v>
                </c:pt>
                <c:pt idx="99">
                  <c:v>0.86929537999999995</c:v>
                </c:pt>
                <c:pt idx="100">
                  <c:v>0.87045075999999999</c:v>
                </c:pt>
                <c:pt idx="101">
                  <c:v>0.87164675999999996</c:v>
                </c:pt>
                <c:pt idx="102">
                  <c:v>0.87254995999999996</c:v>
                </c:pt>
                <c:pt idx="103">
                  <c:v>0.87342564</c:v>
                </c:pt>
                <c:pt idx="104">
                  <c:v>0.87430147000000002</c:v>
                </c:pt>
                <c:pt idx="105">
                  <c:v>0.87548762000000002</c:v>
                </c:pt>
                <c:pt idx="106">
                  <c:v>0.87640032000000001</c:v>
                </c:pt>
                <c:pt idx="107">
                  <c:v>0.87745930000000005</c:v>
                </c:pt>
                <c:pt idx="108">
                  <c:v>0.87820746999999999</c:v>
                </c:pt>
                <c:pt idx="109">
                  <c:v>0.87889249000000003</c:v>
                </c:pt>
                <c:pt idx="110">
                  <c:v>0.87954526</c:v>
                </c:pt>
              </c:numCache>
            </c:numRef>
          </c:xVal>
          <c:yVal>
            <c:numRef>
              <c:f>'24.26-DC'!$D$3:$D$113</c:f>
              <c:numCache>
                <c:formatCode>General</c:formatCode>
                <c:ptCount val="111"/>
                <c:pt idx="0">
                  <c:v>189.936047</c:v>
                </c:pt>
                <c:pt idx="1">
                  <c:v>190.00293300000001</c:v>
                </c:pt>
                <c:pt idx="2">
                  <c:v>190.01871600000001</c:v>
                </c:pt>
                <c:pt idx="3">
                  <c:v>190.10849400000001</c:v>
                </c:pt>
                <c:pt idx="4">
                  <c:v>190.16393400000001</c:v>
                </c:pt>
                <c:pt idx="5">
                  <c:v>190.167869</c:v>
                </c:pt>
                <c:pt idx="6">
                  <c:v>190.17180300000001</c:v>
                </c:pt>
                <c:pt idx="7">
                  <c:v>190.175738</c:v>
                </c:pt>
                <c:pt idx="8">
                  <c:v>190.17967200000001</c:v>
                </c:pt>
                <c:pt idx="9">
                  <c:v>190.20649900000001</c:v>
                </c:pt>
                <c:pt idx="10">
                  <c:v>190.25049300000001</c:v>
                </c:pt>
                <c:pt idx="11">
                  <c:v>190.294488</c:v>
                </c:pt>
                <c:pt idx="12">
                  <c:v>190.33276000000001</c:v>
                </c:pt>
                <c:pt idx="13">
                  <c:v>190.30951099999999</c:v>
                </c:pt>
                <c:pt idx="14">
                  <c:v>190.313445</c:v>
                </c:pt>
                <c:pt idx="15">
                  <c:v>190.459022</c:v>
                </c:pt>
                <c:pt idx="16">
                  <c:v>190.565969</c:v>
                </c:pt>
                <c:pt idx="17">
                  <c:v>190.592795</c:v>
                </c:pt>
                <c:pt idx="18">
                  <c:v>190.62534400000001</c:v>
                </c:pt>
                <c:pt idx="19">
                  <c:v>190.57920300000001</c:v>
                </c:pt>
                <c:pt idx="20">
                  <c:v>190.640366</c:v>
                </c:pt>
                <c:pt idx="21">
                  <c:v>190.71869899999999</c:v>
                </c:pt>
                <c:pt idx="22">
                  <c:v>190.92722699999999</c:v>
                </c:pt>
                <c:pt idx="23">
                  <c:v>190.994113</c:v>
                </c:pt>
                <c:pt idx="24">
                  <c:v>191.066723</c:v>
                </c:pt>
                <c:pt idx="25">
                  <c:v>191.12788599999999</c:v>
                </c:pt>
                <c:pt idx="26">
                  <c:v>191.131821</c:v>
                </c:pt>
                <c:pt idx="27">
                  <c:v>191.27310499999999</c:v>
                </c:pt>
                <c:pt idx="28">
                  <c:v>191.40866600000001</c:v>
                </c:pt>
                <c:pt idx="29">
                  <c:v>191.498445</c:v>
                </c:pt>
                <c:pt idx="30">
                  <c:v>191.588223</c:v>
                </c:pt>
                <c:pt idx="31">
                  <c:v>191.65510900000001</c:v>
                </c:pt>
                <c:pt idx="32">
                  <c:v>191.80211600000001</c:v>
                </c:pt>
                <c:pt idx="33">
                  <c:v>191.91478599999999</c:v>
                </c:pt>
                <c:pt idx="34">
                  <c:v>191.91872000000001</c:v>
                </c:pt>
                <c:pt idx="35">
                  <c:v>192.01422099999999</c:v>
                </c:pt>
                <c:pt idx="36">
                  <c:v>192.07538500000001</c:v>
                </c:pt>
                <c:pt idx="37">
                  <c:v>192.262452</c:v>
                </c:pt>
                <c:pt idx="38">
                  <c:v>192.420905</c:v>
                </c:pt>
                <c:pt idx="39">
                  <c:v>192.47062299999999</c:v>
                </c:pt>
                <c:pt idx="40">
                  <c:v>192.57184699999999</c:v>
                </c:pt>
                <c:pt idx="41">
                  <c:v>192.7303</c:v>
                </c:pt>
                <c:pt idx="42">
                  <c:v>192.84297000000001</c:v>
                </c:pt>
                <c:pt idx="43">
                  <c:v>192.93847099999999</c:v>
                </c:pt>
                <c:pt idx="44">
                  <c:v>193.09120100000001</c:v>
                </c:pt>
                <c:pt idx="45">
                  <c:v>193.34121999999999</c:v>
                </c:pt>
                <c:pt idx="46">
                  <c:v>193.47678199999999</c:v>
                </c:pt>
                <c:pt idx="47">
                  <c:v>193.53222199999999</c:v>
                </c:pt>
                <c:pt idx="48">
                  <c:v>193.75935000000001</c:v>
                </c:pt>
                <c:pt idx="49">
                  <c:v>193.883466</c:v>
                </c:pt>
                <c:pt idx="50">
                  <c:v>194.02475000000001</c:v>
                </c:pt>
                <c:pt idx="51">
                  <c:v>194.28049200000001</c:v>
                </c:pt>
                <c:pt idx="52">
                  <c:v>194.39888500000001</c:v>
                </c:pt>
                <c:pt idx="53">
                  <c:v>194.59167500000001</c:v>
                </c:pt>
                <c:pt idx="54">
                  <c:v>194.76729700000001</c:v>
                </c:pt>
                <c:pt idx="55">
                  <c:v>194.908581</c:v>
                </c:pt>
                <c:pt idx="56">
                  <c:v>195.17004600000001</c:v>
                </c:pt>
                <c:pt idx="57">
                  <c:v>195.35139100000001</c:v>
                </c:pt>
                <c:pt idx="58">
                  <c:v>195.49839800000001</c:v>
                </c:pt>
                <c:pt idx="59">
                  <c:v>195.71408</c:v>
                </c:pt>
                <c:pt idx="60">
                  <c:v>195.85536400000001</c:v>
                </c:pt>
                <c:pt idx="61">
                  <c:v>196.16261299999999</c:v>
                </c:pt>
                <c:pt idx="62">
                  <c:v>196.32678899999999</c:v>
                </c:pt>
                <c:pt idx="63">
                  <c:v>196.513856</c:v>
                </c:pt>
                <c:pt idx="64">
                  <c:v>196.706647</c:v>
                </c:pt>
                <c:pt idx="65">
                  <c:v>196.979558</c:v>
                </c:pt>
                <c:pt idx="66">
                  <c:v>197.22385399999999</c:v>
                </c:pt>
                <c:pt idx="67">
                  <c:v>197.49676500000001</c:v>
                </c:pt>
                <c:pt idx="68">
                  <c:v>197.65521799999999</c:v>
                </c:pt>
                <c:pt idx="69">
                  <c:v>197.962467</c:v>
                </c:pt>
                <c:pt idx="70">
                  <c:v>198.29117600000001</c:v>
                </c:pt>
                <c:pt idx="71">
                  <c:v>198.47967399999999</c:v>
                </c:pt>
                <c:pt idx="72">
                  <c:v>198.734388</c:v>
                </c:pt>
                <c:pt idx="73">
                  <c:v>199.00260499999999</c:v>
                </c:pt>
                <c:pt idx="74">
                  <c:v>199.22400999999999</c:v>
                </c:pt>
                <c:pt idx="75">
                  <c:v>199.57601299999999</c:v>
                </c:pt>
                <c:pt idx="76">
                  <c:v>199.81561500000001</c:v>
                </c:pt>
                <c:pt idx="77">
                  <c:v>200.07708</c:v>
                </c:pt>
                <c:pt idx="78">
                  <c:v>200.42438899999999</c:v>
                </c:pt>
                <c:pt idx="79">
                  <c:v>200.840373</c:v>
                </c:pt>
                <c:pt idx="80">
                  <c:v>201.18195900000001</c:v>
                </c:pt>
                <c:pt idx="81">
                  <c:v>201.63228000000001</c:v>
                </c:pt>
                <c:pt idx="82">
                  <c:v>202.04826399999999</c:v>
                </c:pt>
                <c:pt idx="83">
                  <c:v>202.51575399999999</c:v>
                </c:pt>
                <c:pt idx="84">
                  <c:v>202.98324400000001</c:v>
                </c:pt>
                <c:pt idx="85">
                  <c:v>203.51368500000001</c:v>
                </c:pt>
                <c:pt idx="86">
                  <c:v>204.032681</c:v>
                </c:pt>
                <c:pt idx="87">
                  <c:v>204.62607499999999</c:v>
                </c:pt>
                <c:pt idx="88">
                  <c:v>205.20230000000001</c:v>
                </c:pt>
                <c:pt idx="89">
                  <c:v>205.841477</c:v>
                </c:pt>
                <c:pt idx="90">
                  <c:v>206.62944999999999</c:v>
                </c:pt>
                <c:pt idx="91">
                  <c:v>207.38308499999999</c:v>
                </c:pt>
                <c:pt idx="92">
                  <c:v>208.285516</c:v>
                </c:pt>
                <c:pt idx="93">
                  <c:v>209.268067</c:v>
                </c:pt>
                <c:pt idx="94">
                  <c:v>210.55039600000001</c:v>
                </c:pt>
                <c:pt idx="95">
                  <c:v>211.8073</c:v>
                </c:pt>
                <c:pt idx="96">
                  <c:v>213.18263300000001</c:v>
                </c:pt>
                <c:pt idx="97">
                  <c:v>214.85868199999999</c:v>
                </c:pt>
                <c:pt idx="98">
                  <c:v>216.28260599999999</c:v>
                </c:pt>
                <c:pt idx="99">
                  <c:v>217.674193</c:v>
                </c:pt>
                <c:pt idx="100">
                  <c:v>219.26503</c:v>
                </c:pt>
                <c:pt idx="101">
                  <c:v>221.11507800000001</c:v>
                </c:pt>
                <c:pt idx="102">
                  <c:v>222.64470399999999</c:v>
                </c:pt>
                <c:pt idx="103">
                  <c:v>224.080736</c:v>
                </c:pt>
                <c:pt idx="104">
                  <c:v>225.49053799999999</c:v>
                </c:pt>
                <c:pt idx="105">
                  <c:v>227.22166200000001</c:v>
                </c:pt>
                <c:pt idx="106">
                  <c:v>228.933164</c:v>
                </c:pt>
                <c:pt idx="107">
                  <c:v>230.823937</c:v>
                </c:pt>
                <c:pt idx="108">
                  <c:v>232.47854899999999</c:v>
                </c:pt>
                <c:pt idx="109">
                  <c:v>234.13726700000001</c:v>
                </c:pt>
                <c:pt idx="110">
                  <c:v>235.91659899999999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601-2F46-BF9F-9D7AA0E683FB}"/>
            </c:ext>
          </c:extLst>
        </c:ser>
        <c:ser>
          <c:idx val="3"/>
          <c:order val="5"/>
          <c:tx>
            <c:v>cl0.3Neu</c:v>
          </c:tx>
          <c:spPr>
            <a:ln w="19050" cap="rnd">
              <a:solidFill>
                <a:schemeClr val="accent2">
                  <a:lumMod val="75000"/>
                  <a:alpha val="7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'24.26-DC'!$C$3:$C$113</c:f>
              <c:numCache>
                <c:formatCode>General</c:formatCode>
                <c:ptCount val="111"/>
                <c:pt idx="0">
                  <c:v>0.60010322999999999</c:v>
                </c:pt>
                <c:pt idx="1">
                  <c:v>0.60288063000000003</c:v>
                </c:pt>
                <c:pt idx="2">
                  <c:v>0.60594241000000004</c:v>
                </c:pt>
                <c:pt idx="3">
                  <c:v>0.60871967999999999</c:v>
                </c:pt>
                <c:pt idx="4">
                  <c:v>0.61149713999999999</c:v>
                </c:pt>
                <c:pt idx="5">
                  <c:v>0.61427489000000002</c:v>
                </c:pt>
                <c:pt idx="6">
                  <c:v>0.61705264999999998</c:v>
                </c:pt>
                <c:pt idx="7">
                  <c:v>0.61983041000000005</c:v>
                </c:pt>
                <c:pt idx="8">
                  <c:v>0.62260815999999997</c:v>
                </c:pt>
                <c:pt idx="9">
                  <c:v>0.62538579000000005</c:v>
                </c:pt>
                <c:pt idx="10">
                  <c:v>0.62816331000000003</c:v>
                </c:pt>
                <c:pt idx="11">
                  <c:v>0.63094083999999995</c:v>
                </c:pt>
                <c:pt idx="12">
                  <c:v>0.63371840000000002</c:v>
                </c:pt>
                <c:pt idx="13">
                  <c:v>0.63649630999999995</c:v>
                </c:pt>
                <c:pt idx="14">
                  <c:v>0.63927407000000003</c:v>
                </c:pt>
                <c:pt idx="15">
                  <c:v>0.64205102000000003</c:v>
                </c:pt>
                <c:pt idx="16">
                  <c:v>0.64482819000000002</c:v>
                </c:pt>
                <c:pt idx="17">
                  <c:v>0.64760580999999995</c:v>
                </c:pt>
                <c:pt idx="18">
                  <c:v>0.65038341</c:v>
                </c:pt>
                <c:pt idx="19">
                  <c:v>0.65316145000000003</c:v>
                </c:pt>
                <c:pt idx="20">
                  <c:v>0.65593888</c:v>
                </c:pt>
                <c:pt idx="21">
                  <c:v>0.65871621000000002</c:v>
                </c:pt>
                <c:pt idx="22">
                  <c:v>0.66149279999999999</c:v>
                </c:pt>
                <c:pt idx="23">
                  <c:v>0.66427020000000003</c:v>
                </c:pt>
                <c:pt idx="24">
                  <c:v>0.66704757000000003</c:v>
                </c:pt>
                <c:pt idx="25">
                  <c:v>0.669825</c:v>
                </c:pt>
                <c:pt idx="26">
                  <c:v>0.67260275000000003</c:v>
                </c:pt>
                <c:pt idx="27">
                  <c:v>0.67537972999999996</c:v>
                </c:pt>
                <c:pt idx="28">
                  <c:v>0.67815672999999999</c:v>
                </c:pt>
                <c:pt idx="29">
                  <c:v>0.68093400000000004</c:v>
                </c:pt>
                <c:pt idx="30">
                  <c:v>0.68371126999999998</c:v>
                </c:pt>
                <c:pt idx="31">
                  <c:v>0.68648867000000002</c:v>
                </c:pt>
                <c:pt idx="32">
                  <c:v>0.68926560999999997</c:v>
                </c:pt>
                <c:pt idx="33">
                  <c:v>0.69204275000000004</c:v>
                </c:pt>
                <c:pt idx="34">
                  <c:v>0.69482049999999995</c:v>
                </c:pt>
                <c:pt idx="35">
                  <c:v>0.69759773999999997</c:v>
                </c:pt>
                <c:pt idx="36">
                  <c:v>0.70037517000000005</c:v>
                </c:pt>
                <c:pt idx="37">
                  <c:v>0.70315187999999995</c:v>
                </c:pt>
                <c:pt idx="38">
                  <c:v>0.70592876000000004</c:v>
                </c:pt>
                <c:pt idx="39">
                  <c:v>0.70870626000000003</c:v>
                </c:pt>
                <c:pt idx="40">
                  <c:v>0.71148345999999996</c:v>
                </c:pt>
                <c:pt idx="41">
                  <c:v>0.71426034000000005</c:v>
                </c:pt>
                <c:pt idx="42">
                  <c:v>0.71703746999999995</c:v>
                </c:pt>
                <c:pt idx="43">
                  <c:v>0.71981470999999997</c:v>
                </c:pt>
                <c:pt idx="44">
                  <c:v>0.72259161999999999</c:v>
                </c:pt>
                <c:pt idx="45">
                  <c:v>0.72536798000000002</c:v>
                </c:pt>
                <c:pt idx="46">
                  <c:v>0.72814498000000005</c:v>
                </c:pt>
                <c:pt idx="47">
                  <c:v>0.73092245</c:v>
                </c:pt>
                <c:pt idx="48">
                  <c:v>0.73369892999999997</c:v>
                </c:pt>
                <c:pt idx="49">
                  <c:v>0.73647600999999996</c:v>
                </c:pt>
                <c:pt idx="50">
                  <c:v>0.73925297999999995</c:v>
                </c:pt>
                <c:pt idx="51">
                  <c:v>0.74202931000000005</c:v>
                </c:pt>
                <c:pt idx="52">
                  <c:v>0.74480641000000003</c:v>
                </c:pt>
                <c:pt idx="53">
                  <c:v>0.74758309000000001</c:v>
                </c:pt>
                <c:pt idx="54">
                  <c:v>0.75035987000000004</c:v>
                </c:pt>
                <c:pt idx="55">
                  <c:v>0.75313684999999997</c:v>
                </c:pt>
                <c:pt idx="56">
                  <c:v>0.75591313999999998</c:v>
                </c:pt>
                <c:pt idx="57">
                  <c:v>0.75868988999999998</c:v>
                </c:pt>
                <c:pt idx="58">
                  <c:v>0.76146683000000004</c:v>
                </c:pt>
                <c:pt idx="59">
                  <c:v>0.76424338000000003</c:v>
                </c:pt>
                <c:pt idx="60">
                  <c:v>0.76702035999999996</c:v>
                </c:pt>
                <c:pt idx="61">
                  <c:v>0.76979639</c:v>
                </c:pt>
                <c:pt idx="62">
                  <c:v>0.77257323</c:v>
                </c:pt>
                <c:pt idx="63">
                  <c:v>0.77534994999999995</c:v>
                </c:pt>
                <c:pt idx="64">
                  <c:v>0.77812663000000004</c:v>
                </c:pt>
                <c:pt idx="65">
                  <c:v>0.78090285999999998</c:v>
                </c:pt>
                <c:pt idx="66">
                  <c:v>0.78367925000000005</c:v>
                </c:pt>
                <c:pt idx="67">
                  <c:v>0.78645547999999998</c:v>
                </c:pt>
                <c:pt idx="68">
                  <c:v>0.78923235000000003</c:v>
                </c:pt>
                <c:pt idx="69">
                  <c:v>0.79200837999999996</c:v>
                </c:pt>
                <c:pt idx="70">
                  <c:v>0.79478428999999995</c:v>
                </c:pt>
                <c:pt idx="71">
                  <c:v>0.79756099999999996</c:v>
                </c:pt>
                <c:pt idx="72">
                  <c:v>0.80062142000000003</c:v>
                </c:pt>
                <c:pt idx="73">
                  <c:v>0.80311359000000004</c:v>
                </c:pt>
                <c:pt idx="74">
                  <c:v>0.80589010999999999</c:v>
                </c:pt>
                <c:pt idx="75">
                  <c:v>0.80894997000000002</c:v>
                </c:pt>
                <c:pt idx="76">
                  <c:v>0.81144229999999995</c:v>
                </c:pt>
                <c:pt idx="77">
                  <c:v>0.81421858999999996</c:v>
                </c:pt>
                <c:pt idx="78">
                  <c:v>0.81699440000000001</c:v>
                </c:pt>
                <c:pt idx="79">
                  <c:v>0.81976981000000004</c:v>
                </c:pt>
                <c:pt idx="80">
                  <c:v>0.82254565000000002</c:v>
                </c:pt>
                <c:pt idx="81">
                  <c:v>0.82532086999999998</c:v>
                </c:pt>
                <c:pt idx="82">
                  <c:v>0.82809628000000002</c:v>
                </c:pt>
                <c:pt idx="83">
                  <c:v>0.83087140000000004</c:v>
                </c:pt>
                <c:pt idx="84">
                  <c:v>0.83364651999999995</c:v>
                </c:pt>
                <c:pt idx="85">
                  <c:v>0.83642128999999998</c:v>
                </c:pt>
                <c:pt idx="86">
                  <c:v>0.83919611999999999</c:v>
                </c:pt>
                <c:pt idx="87">
                  <c:v>0.84197051999999994</c:v>
                </c:pt>
                <c:pt idx="88">
                  <c:v>0.84474503000000001</c:v>
                </c:pt>
                <c:pt idx="89">
                  <c:v>0.84751916999999999</c:v>
                </c:pt>
                <c:pt idx="90">
                  <c:v>0.85029246999999997</c:v>
                </c:pt>
                <c:pt idx="91">
                  <c:v>0.85306596999999995</c:v>
                </c:pt>
                <c:pt idx="92">
                  <c:v>0.85583861999999999</c:v>
                </c:pt>
                <c:pt idx="93">
                  <c:v>0.85861082</c:v>
                </c:pt>
                <c:pt idx="94">
                  <c:v>0.86112878000000004</c:v>
                </c:pt>
                <c:pt idx="95">
                  <c:v>0.86314184000000005</c:v>
                </c:pt>
                <c:pt idx="96">
                  <c:v>0.86492064000000002</c:v>
                </c:pt>
                <c:pt idx="97">
                  <c:v>0.86662377999999995</c:v>
                </c:pt>
                <c:pt idx="98">
                  <c:v>0.86794596000000002</c:v>
                </c:pt>
                <c:pt idx="99">
                  <c:v>0.86929537999999995</c:v>
                </c:pt>
                <c:pt idx="100">
                  <c:v>0.87045075999999999</c:v>
                </c:pt>
                <c:pt idx="101">
                  <c:v>0.87164675999999996</c:v>
                </c:pt>
                <c:pt idx="102">
                  <c:v>0.87254995999999996</c:v>
                </c:pt>
                <c:pt idx="103">
                  <c:v>0.87342564</c:v>
                </c:pt>
                <c:pt idx="104">
                  <c:v>0.87430147000000002</c:v>
                </c:pt>
                <c:pt idx="105">
                  <c:v>0.87548762000000002</c:v>
                </c:pt>
                <c:pt idx="106">
                  <c:v>0.87640032000000001</c:v>
                </c:pt>
                <c:pt idx="107">
                  <c:v>0.87745930000000005</c:v>
                </c:pt>
                <c:pt idx="108">
                  <c:v>0.87820746999999999</c:v>
                </c:pt>
                <c:pt idx="109">
                  <c:v>0.87889249000000003</c:v>
                </c:pt>
                <c:pt idx="110">
                  <c:v>0.87954526</c:v>
                </c:pt>
              </c:numCache>
            </c:numRef>
          </c:xVal>
          <c:yVal>
            <c:numRef>
              <c:f>'24.26-DC'!$E$3:$E$113</c:f>
              <c:numCache>
                <c:formatCode>General</c:formatCode>
                <c:ptCount val="111"/>
                <c:pt idx="0">
                  <c:v>191.51236492530609</c:v>
                </c:pt>
                <c:pt idx="1">
                  <c:v>191.51271391784903</c:v>
                </c:pt>
                <c:pt idx="2">
                  <c:v>191.51314893413814</c:v>
                </c:pt>
                <c:pt idx="3">
                  <c:v>191.51359448533663</c:v>
                </c:pt>
                <c:pt idx="4">
                  <c:v>191.51409416386116</c:v>
                </c:pt>
                <c:pt idx="5">
                  <c:v>191.51465400028738</c:v>
                </c:pt>
                <c:pt idx="6">
                  <c:v>191.51528055040689</c:v>
                </c:pt>
                <c:pt idx="7">
                  <c:v>191.51598107294444</c:v>
                </c:pt>
                <c:pt idx="8">
                  <c:v>191.51676354248787</c:v>
                </c:pt>
                <c:pt idx="9">
                  <c:v>191.51763667977735</c:v>
                </c:pt>
                <c:pt idx="10">
                  <c:v>191.51861008256444</c:v>
                </c:pt>
                <c:pt idx="11">
                  <c:v>191.51969431654049</c:v>
                </c:pt>
                <c:pt idx="12">
                  <c:v>191.52090092471906</c:v>
                </c:pt>
                <c:pt idx="13">
                  <c:v>191.52225277472238</c:v>
                </c:pt>
                <c:pt idx="14">
                  <c:v>191.55154077618454</c:v>
                </c:pt>
                <c:pt idx="15">
                  <c:v>191.58098692270855</c:v>
                </c:pt>
                <c:pt idx="16">
                  <c:v>191.61062140616198</c:v>
                </c:pt>
                <c:pt idx="17">
                  <c:v>191.64046758360411</c:v>
                </c:pt>
                <c:pt idx="18">
                  <c:v>191.6705429238346</c:v>
                </c:pt>
                <c:pt idx="19">
                  <c:v>191.70087670591457</c:v>
                </c:pt>
                <c:pt idx="20">
                  <c:v>191.73148359270439</c:v>
                </c:pt>
                <c:pt idx="21">
                  <c:v>191.76239730947697</c:v>
                </c:pt>
                <c:pt idx="22">
                  <c:v>191.79364101997152</c:v>
                </c:pt>
                <c:pt idx="23">
                  <c:v>191.82526502535279</c:v>
                </c:pt>
                <c:pt idx="24">
                  <c:v>191.85729537183173</c:v>
                </c:pt>
                <c:pt idx="25">
                  <c:v>191.88977137195678</c:v>
                </c:pt>
                <c:pt idx="26">
                  <c:v>191.92273746514923</c:v>
                </c:pt>
                <c:pt idx="27">
                  <c:v>191.95622515558148</c:v>
                </c:pt>
                <c:pt idx="28">
                  <c:v>191.99029182611312</c:v>
                </c:pt>
                <c:pt idx="29">
                  <c:v>192.02499250399472</c:v>
                </c:pt>
                <c:pt idx="30">
                  <c:v>192.06037986887969</c:v>
                </c:pt>
                <c:pt idx="31">
                  <c:v>192.09651599534331</c:v>
                </c:pt>
                <c:pt idx="32">
                  <c:v>192.13345816599735</c:v>
                </c:pt>
                <c:pt idx="33">
                  <c:v>192.17128523978664</c:v>
                </c:pt>
                <c:pt idx="34">
                  <c:v>192.21007890004421</c:v>
                </c:pt>
                <c:pt idx="35">
                  <c:v>192.24990516772209</c:v>
                </c:pt>
                <c:pt idx="36">
                  <c:v>192.29086187314496</c:v>
                </c:pt>
                <c:pt idx="37">
                  <c:v>192.33303003994584</c:v>
                </c:pt>
                <c:pt idx="38">
                  <c:v>192.37652493160505</c:v>
                </c:pt>
                <c:pt idx="39">
                  <c:v>192.42146422407831</c:v>
                </c:pt>
                <c:pt idx="40">
                  <c:v>192.46795185712199</c:v>
                </c:pt>
                <c:pt idx="41">
                  <c:v>192.51611468502438</c:v>
                </c:pt>
                <c:pt idx="42">
                  <c:v>192.56610010063542</c:v>
                </c:pt>
                <c:pt idx="43">
                  <c:v>192.61805413331217</c:v>
                </c:pt>
                <c:pt idx="44">
                  <c:v>192.67212791246556</c:v>
                </c:pt>
                <c:pt idx="45">
                  <c:v>192.72848796065091</c:v>
                </c:pt>
                <c:pt idx="46">
                  <c:v>192.78734364928837</c:v>
                </c:pt>
                <c:pt idx="47">
                  <c:v>192.84889233353758</c:v>
                </c:pt>
                <c:pt idx="48">
                  <c:v>192.91331568708429</c:v>
                </c:pt>
                <c:pt idx="49">
                  <c:v>192.98088142454043</c:v>
                </c:pt>
                <c:pt idx="50">
                  <c:v>193.05182247004348</c:v>
                </c:pt>
                <c:pt idx="51">
                  <c:v>193.12639256478946</c:v>
                </c:pt>
                <c:pt idx="52">
                  <c:v>193.2049195230737</c:v>
                </c:pt>
                <c:pt idx="53">
                  <c:v>193.28768276589375</c:v>
                </c:pt>
                <c:pt idx="54">
                  <c:v>193.37503395645467</c:v>
                </c:pt>
                <c:pt idx="55">
                  <c:v>193.46734055686281</c:v>
                </c:pt>
                <c:pt idx="56">
                  <c:v>193.56496401002082</c:v>
                </c:pt>
                <c:pt idx="57">
                  <c:v>193.66836788954001</c:v>
                </c:pt>
                <c:pt idx="58">
                  <c:v>193.77800223529522</c:v>
                </c:pt>
                <c:pt idx="59">
                  <c:v>193.89433873638853</c:v>
                </c:pt>
                <c:pt idx="60">
                  <c:v>194.01794791969596</c:v>
                </c:pt>
                <c:pt idx="61">
                  <c:v>194.14934648171064</c:v>
                </c:pt>
                <c:pt idx="62">
                  <c:v>194.28924613262922</c:v>
                </c:pt>
                <c:pt idx="63">
                  <c:v>194.43828557868895</c:v>
                </c:pt>
                <c:pt idx="64">
                  <c:v>194.59720941495311</c:v>
                </c:pt>
                <c:pt idx="65">
                  <c:v>194.76679698641561</c:v>
                </c:pt>
                <c:pt idx="66">
                  <c:v>194.94796053556365</c:v>
                </c:pt>
                <c:pt idx="67">
                  <c:v>195.14163453080786</c:v>
                </c:pt>
                <c:pt idx="68">
                  <c:v>195.34892113390433</c:v>
                </c:pt>
                <c:pt idx="69">
                  <c:v>195.57084817188294</c:v>
                </c:pt>
                <c:pt idx="70">
                  <c:v>195.80871317085027</c:v>
                </c:pt>
                <c:pt idx="71">
                  <c:v>196.06396973902642</c:v>
                </c:pt>
                <c:pt idx="72">
                  <c:v>196.36718542713299</c:v>
                </c:pt>
                <c:pt idx="73">
                  <c:v>196.63253896664651</c:v>
                </c:pt>
                <c:pt idx="74">
                  <c:v>196.94939893142373</c:v>
                </c:pt>
                <c:pt idx="75">
                  <c:v>197.32686587342891</c:v>
                </c:pt>
                <c:pt idx="76">
                  <c:v>197.65824623954069</c:v>
                </c:pt>
                <c:pt idx="77">
                  <c:v>198.05504208857369</c:v>
                </c:pt>
                <c:pt idx="78">
                  <c:v>198.48360309948305</c:v>
                </c:pt>
                <c:pt idx="79">
                  <c:v>198.94703178934117</c:v>
                </c:pt>
                <c:pt idx="80">
                  <c:v>199.44895174951631</c:v>
                </c:pt>
                <c:pt idx="81">
                  <c:v>199.99309085051641</c:v>
                </c:pt>
                <c:pt idx="82">
                  <c:v>200.5840296164572</c:v>
                </c:pt>
                <c:pt idx="83">
                  <c:v>201.22668986957353</c:v>
                </c:pt>
                <c:pt idx="84">
                  <c:v>201.9268570924458</c:v>
                </c:pt>
                <c:pt idx="85">
                  <c:v>202.69098421912963</c:v>
                </c:pt>
                <c:pt idx="86">
                  <c:v>203.52670904492859</c:v>
                </c:pt>
                <c:pt idx="87">
                  <c:v>204.44257814657334</c:v>
                </c:pt>
                <c:pt idx="88">
                  <c:v>205.44888016903238</c:v>
                </c:pt>
                <c:pt idx="89">
                  <c:v>206.55726781677373</c:v>
                </c:pt>
                <c:pt idx="90">
                  <c:v>207.78141755521801</c:v>
                </c:pt>
                <c:pt idx="91">
                  <c:v>209.13826601112859</c:v>
                </c:pt>
                <c:pt idx="92">
                  <c:v>210.64698143590536</c:v>
                </c:pt>
                <c:pt idx="93">
                  <c:v>212.33144026637268</c:v>
                </c:pt>
                <c:pt idx="94">
                  <c:v>214.03808768985425</c:v>
                </c:pt>
                <c:pt idx="95">
                  <c:v>215.54154020236098</c:v>
                </c:pt>
                <c:pt idx="96">
                  <c:v>216.98656733778211</c:v>
                </c:pt>
                <c:pt idx="97">
                  <c:v>218.48493411885201</c:v>
                </c:pt>
                <c:pt idx="98">
                  <c:v>219.73397663121057</c:v>
                </c:pt>
                <c:pt idx="99">
                  <c:v>221.09398317469609</c:v>
                </c:pt>
                <c:pt idx="100">
                  <c:v>222.33310279922551</c:v>
                </c:pt>
                <c:pt idx="101">
                  <c:v>223.69495567660806</c:v>
                </c:pt>
                <c:pt idx="102">
                  <c:v>224.78114727197178</c:v>
                </c:pt>
                <c:pt idx="103">
                  <c:v>225.88531023458779</c:v>
                </c:pt>
                <c:pt idx="104">
                  <c:v>227.04346130665613</c:v>
                </c:pt>
                <c:pt idx="105">
                  <c:v>228.70457394659422</c:v>
                </c:pt>
                <c:pt idx="106">
                  <c:v>230.06127590431424</c:v>
                </c:pt>
                <c:pt idx="107">
                  <c:v>231.72876379108462</c:v>
                </c:pt>
                <c:pt idx="108">
                  <c:v>232.97210238364187</c:v>
                </c:pt>
                <c:pt idx="109">
                  <c:v>234.16140806755976</c:v>
                </c:pt>
                <c:pt idx="110">
                  <c:v>235.34288577203881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955-1041-93B4-435E4E631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55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6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B747-100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'24.78-B747'!$AG$3:$AG$105</c:f>
              <c:numCache>
                <c:formatCode>General</c:formatCode>
                <c:ptCount val="103"/>
                <c:pt idx="0">
                  <c:v>0.50020125000000004</c:v>
                </c:pt>
                <c:pt idx="1">
                  <c:v>0.50541248999999999</c:v>
                </c:pt>
                <c:pt idx="2">
                  <c:v>0.51024712000000005</c:v>
                </c:pt>
                <c:pt idx="3">
                  <c:v>0.51549971000000006</c:v>
                </c:pt>
                <c:pt idx="4">
                  <c:v>0.52075231</c:v>
                </c:pt>
                <c:pt idx="5">
                  <c:v>0.52558693999999995</c:v>
                </c:pt>
                <c:pt idx="6">
                  <c:v>0.53042155999999996</c:v>
                </c:pt>
                <c:pt idx="7">
                  <c:v>0.53525619000000002</c:v>
                </c:pt>
                <c:pt idx="8">
                  <c:v>0.54009081000000003</c:v>
                </c:pt>
                <c:pt idx="9">
                  <c:v>0.54492543999999998</c:v>
                </c:pt>
                <c:pt idx="10">
                  <c:v>0.54976005999999999</c:v>
                </c:pt>
                <c:pt idx="11">
                  <c:v>0.55459468999999995</c:v>
                </c:pt>
                <c:pt idx="12">
                  <c:v>0.55942930999999996</c:v>
                </c:pt>
                <c:pt idx="13">
                  <c:v>0.56426394000000002</c:v>
                </c:pt>
                <c:pt idx="14">
                  <c:v>0.56909856000000003</c:v>
                </c:pt>
                <c:pt idx="15">
                  <c:v>0.57393318999999998</c:v>
                </c:pt>
                <c:pt idx="16">
                  <c:v>0.57876780999999999</c:v>
                </c:pt>
                <c:pt idx="17">
                  <c:v>0.58360243999999994</c:v>
                </c:pt>
                <c:pt idx="18">
                  <c:v>0.58843707000000001</c:v>
                </c:pt>
                <c:pt idx="19">
                  <c:v>0.59327169000000002</c:v>
                </c:pt>
                <c:pt idx="20">
                  <c:v>0.59810640000000004</c:v>
                </c:pt>
                <c:pt idx="21">
                  <c:v>0.60294093999999998</c:v>
                </c:pt>
                <c:pt idx="22">
                  <c:v>0.60777557000000004</c:v>
                </c:pt>
                <c:pt idx="23">
                  <c:v>0.61261019000000005</c:v>
                </c:pt>
                <c:pt idx="24">
                  <c:v>0.61744482000000001</c:v>
                </c:pt>
                <c:pt idx="25">
                  <c:v>0.62227944000000002</c:v>
                </c:pt>
                <c:pt idx="26">
                  <c:v>0.62711406999999997</c:v>
                </c:pt>
                <c:pt idx="27">
                  <c:v>0.63194868999999998</c:v>
                </c:pt>
                <c:pt idx="28">
                  <c:v>0.63678332000000004</c:v>
                </c:pt>
                <c:pt idx="29">
                  <c:v>0.64161794000000005</c:v>
                </c:pt>
                <c:pt idx="30">
                  <c:v>0.64645257</c:v>
                </c:pt>
                <c:pt idx="31">
                  <c:v>0.65128719000000002</c:v>
                </c:pt>
                <c:pt idx="32">
                  <c:v>0.65612181999999997</c:v>
                </c:pt>
                <c:pt idx="33">
                  <c:v>0.66095643999999998</c:v>
                </c:pt>
                <c:pt idx="34">
                  <c:v>0.66579107000000004</c:v>
                </c:pt>
                <c:pt idx="35">
                  <c:v>0.67062569000000005</c:v>
                </c:pt>
                <c:pt idx="36">
                  <c:v>0.67546032</c:v>
                </c:pt>
                <c:pt idx="37">
                  <c:v>0.68029494999999995</c:v>
                </c:pt>
                <c:pt idx="38">
                  <c:v>0.68512956999999997</c:v>
                </c:pt>
                <c:pt idx="39">
                  <c:v>0.68996420000000003</c:v>
                </c:pt>
                <c:pt idx="40">
                  <c:v>0.69479882000000004</c:v>
                </c:pt>
                <c:pt idx="41">
                  <c:v>0.69963321000000001</c:v>
                </c:pt>
                <c:pt idx="42">
                  <c:v>0.70446776</c:v>
                </c:pt>
                <c:pt idx="43">
                  <c:v>0.70930205000000002</c:v>
                </c:pt>
                <c:pt idx="44">
                  <c:v>0.71413627999999996</c:v>
                </c:pt>
                <c:pt idx="45">
                  <c:v>0.71897051999999995</c:v>
                </c:pt>
                <c:pt idx="46">
                  <c:v>0.72380473000000001</c:v>
                </c:pt>
                <c:pt idx="47">
                  <c:v>0.72863893999999996</c:v>
                </c:pt>
                <c:pt idx="48">
                  <c:v>0.73347309999999999</c:v>
                </c:pt>
                <c:pt idx="49">
                  <c:v>0.73830724000000003</c:v>
                </c:pt>
                <c:pt idx="50">
                  <c:v>0.74314137000000002</c:v>
                </c:pt>
                <c:pt idx="51">
                  <c:v>0.74797541000000001</c:v>
                </c:pt>
                <c:pt idx="52">
                  <c:v>0.75280944000000005</c:v>
                </c:pt>
                <c:pt idx="53">
                  <c:v>0.75764346000000005</c:v>
                </c:pt>
                <c:pt idx="54">
                  <c:v>0.76247743999999995</c:v>
                </c:pt>
                <c:pt idx="55">
                  <c:v>0.76731134999999995</c:v>
                </c:pt>
                <c:pt idx="56">
                  <c:v>0.77214523999999995</c:v>
                </c:pt>
                <c:pt idx="57">
                  <c:v>0.77697906999999999</c:v>
                </c:pt>
                <c:pt idx="58">
                  <c:v>0.78181286000000005</c:v>
                </c:pt>
                <c:pt idx="59">
                  <c:v>0.78664654000000001</c:v>
                </c:pt>
                <c:pt idx="60">
                  <c:v>0.79148019000000003</c:v>
                </c:pt>
                <c:pt idx="61">
                  <c:v>0.79631372</c:v>
                </c:pt>
                <c:pt idx="62">
                  <c:v>0.80086473999999996</c:v>
                </c:pt>
                <c:pt idx="63">
                  <c:v>0.80598048</c:v>
                </c:pt>
                <c:pt idx="64">
                  <c:v>0.81081367999999998</c:v>
                </c:pt>
                <c:pt idx="65">
                  <c:v>0.81564676000000003</c:v>
                </c:pt>
                <c:pt idx="66">
                  <c:v>0.82047974999999995</c:v>
                </c:pt>
                <c:pt idx="67">
                  <c:v>0.82531242999999999</c:v>
                </c:pt>
                <c:pt idx="68">
                  <c:v>0.83014476999999998</c:v>
                </c:pt>
                <c:pt idx="69">
                  <c:v>0.83414116000000005</c:v>
                </c:pt>
                <c:pt idx="70">
                  <c:v>0.83813733000000001</c:v>
                </c:pt>
                <c:pt idx="71">
                  <c:v>0.84255040000000003</c:v>
                </c:pt>
                <c:pt idx="72">
                  <c:v>0.84622127000000003</c:v>
                </c:pt>
                <c:pt idx="73">
                  <c:v>0.84964291999999997</c:v>
                </c:pt>
                <c:pt idx="74">
                  <c:v>0.85242843000000001</c:v>
                </c:pt>
                <c:pt idx="75">
                  <c:v>0.85453341000000005</c:v>
                </c:pt>
                <c:pt idx="76">
                  <c:v>0.85650671</c:v>
                </c:pt>
                <c:pt idx="77">
                  <c:v>0.85825989000000003</c:v>
                </c:pt>
                <c:pt idx="78">
                  <c:v>0.86001265000000005</c:v>
                </c:pt>
                <c:pt idx="79">
                  <c:v>0.86157766000000002</c:v>
                </c:pt>
                <c:pt idx="80">
                  <c:v>0.86294583000000002</c:v>
                </c:pt>
                <c:pt idx="81">
                  <c:v>0.86460106000000003</c:v>
                </c:pt>
                <c:pt idx="82">
                  <c:v>0.86590462999999995</c:v>
                </c:pt>
                <c:pt idx="83">
                  <c:v>0.86762501999999997</c:v>
                </c:pt>
                <c:pt idx="84">
                  <c:v>0.86896936999999996</c:v>
                </c:pt>
                <c:pt idx="85">
                  <c:v>0.87028269000000003</c:v>
                </c:pt>
                <c:pt idx="86">
                  <c:v>0.87154399000000005</c:v>
                </c:pt>
                <c:pt idx="87">
                  <c:v>0.87276593000000002</c:v>
                </c:pt>
                <c:pt idx="88">
                  <c:v>0.87402385999999999</c:v>
                </c:pt>
                <c:pt idx="89">
                  <c:v>0.87533640999999995</c:v>
                </c:pt>
                <c:pt idx="90">
                  <c:v>0.87648446999999996</c:v>
                </c:pt>
                <c:pt idx="91">
                  <c:v>0.87781511999999995</c:v>
                </c:pt>
                <c:pt idx="92">
                  <c:v>0.87912762</c:v>
                </c:pt>
                <c:pt idx="93">
                  <c:v>0.87996753000000005</c:v>
                </c:pt>
                <c:pt idx="94">
                  <c:v>0.88081370999999997</c:v>
                </c:pt>
                <c:pt idx="95">
                  <c:v>0.88165631</c:v>
                </c:pt>
                <c:pt idx="96">
                  <c:v>0.88253042000000004</c:v>
                </c:pt>
                <c:pt idx="97">
                  <c:v>0.88362288</c:v>
                </c:pt>
                <c:pt idx="98">
                  <c:v>0.88442368999999998</c:v>
                </c:pt>
                <c:pt idx="99">
                  <c:v>0.88537200000000005</c:v>
                </c:pt>
                <c:pt idx="100">
                  <c:v>0.88616351000000004</c:v>
                </c:pt>
                <c:pt idx="101">
                  <c:v>0.88689671999999997</c:v>
                </c:pt>
                <c:pt idx="102">
                  <c:v>0.88777028000000002</c:v>
                </c:pt>
              </c:numCache>
            </c:numRef>
          </c:xVal>
          <c:yVal>
            <c:numRef>
              <c:f>'24.78-B747'!$AH$3:$AH$105</c:f>
              <c:numCache>
                <c:formatCode>General</c:formatCode>
                <c:ptCount val="103"/>
                <c:pt idx="0">
                  <c:v>266.182728</c:v>
                </c:pt>
                <c:pt idx="1">
                  <c:v>266.23289699999998</c:v>
                </c:pt>
                <c:pt idx="2">
                  <c:v>266.23289699999998</c:v>
                </c:pt>
                <c:pt idx="3">
                  <c:v>266.23289699999998</c:v>
                </c:pt>
                <c:pt idx="4">
                  <c:v>266.23289699999998</c:v>
                </c:pt>
                <c:pt idx="5">
                  <c:v>266.23289699999998</c:v>
                </c:pt>
                <c:pt idx="6">
                  <c:v>266.23289699999998</c:v>
                </c:pt>
                <c:pt idx="7">
                  <c:v>266.23289699999998</c:v>
                </c:pt>
                <c:pt idx="8">
                  <c:v>266.23289699999998</c:v>
                </c:pt>
                <c:pt idx="9">
                  <c:v>266.23289699999998</c:v>
                </c:pt>
                <c:pt idx="10">
                  <c:v>266.23289699999998</c:v>
                </c:pt>
                <c:pt idx="11">
                  <c:v>266.23289699999998</c:v>
                </c:pt>
                <c:pt idx="12">
                  <c:v>266.23289699999998</c:v>
                </c:pt>
                <c:pt idx="13">
                  <c:v>266.23289699999998</c:v>
                </c:pt>
                <c:pt idx="14">
                  <c:v>266.23289699999998</c:v>
                </c:pt>
                <c:pt idx="15">
                  <c:v>266.23289699999998</c:v>
                </c:pt>
                <c:pt idx="16">
                  <c:v>266.23289699999998</c:v>
                </c:pt>
                <c:pt idx="17">
                  <c:v>266.23289699999998</c:v>
                </c:pt>
                <c:pt idx="18">
                  <c:v>266.23289699999998</c:v>
                </c:pt>
                <c:pt idx="19">
                  <c:v>266.23289699999998</c:v>
                </c:pt>
                <c:pt idx="20">
                  <c:v>266.19281599999999</c:v>
                </c:pt>
                <c:pt idx="21">
                  <c:v>266.23289699999998</c:v>
                </c:pt>
                <c:pt idx="22">
                  <c:v>266.23289699999998</c:v>
                </c:pt>
                <c:pt idx="23">
                  <c:v>266.23289699999998</c:v>
                </c:pt>
                <c:pt idx="24">
                  <c:v>266.23289699999998</c:v>
                </c:pt>
                <c:pt idx="25">
                  <c:v>266.23289699999998</c:v>
                </c:pt>
                <c:pt idx="26">
                  <c:v>266.23289699999998</c:v>
                </c:pt>
                <c:pt idx="27">
                  <c:v>266.23289699999998</c:v>
                </c:pt>
                <c:pt idx="28">
                  <c:v>266.23289699999998</c:v>
                </c:pt>
                <c:pt idx="29">
                  <c:v>266.23289699999998</c:v>
                </c:pt>
                <c:pt idx="30">
                  <c:v>266.23289699999998</c:v>
                </c:pt>
                <c:pt idx="31">
                  <c:v>266.23289699999998</c:v>
                </c:pt>
                <c:pt idx="32">
                  <c:v>266.23289699999998</c:v>
                </c:pt>
                <c:pt idx="33">
                  <c:v>266.23289699999998</c:v>
                </c:pt>
                <c:pt idx="34">
                  <c:v>266.23289699999998</c:v>
                </c:pt>
                <c:pt idx="35">
                  <c:v>266.23289699999998</c:v>
                </c:pt>
                <c:pt idx="36">
                  <c:v>266.23289699999998</c:v>
                </c:pt>
                <c:pt idx="37">
                  <c:v>266.23289699999998</c:v>
                </c:pt>
                <c:pt idx="38">
                  <c:v>266.23289699999998</c:v>
                </c:pt>
                <c:pt idx="39">
                  <c:v>266.23289699999998</c:v>
                </c:pt>
                <c:pt idx="40">
                  <c:v>266.23289699999998</c:v>
                </c:pt>
                <c:pt idx="41">
                  <c:v>266.34806300000002</c:v>
                </c:pt>
                <c:pt idx="42">
                  <c:v>266.38320199999998</c:v>
                </c:pt>
                <c:pt idx="43">
                  <c:v>266.54352599999999</c:v>
                </c:pt>
                <c:pt idx="44">
                  <c:v>266.73391199999998</c:v>
                </c:pt>
                <c:pt idx="45">
                  <c:v>266.91427800000002</c:v>
                </c:pt>
                <c:pt idx="46">
                  <c:v>267.11468400000001</c:v>
                </c:pt>
                <c:pt idx="47">
                  <c:v>267.31509</c:v>
                </c:pt>
                <c:pt idx="48">
                  <c:v>267.53553699999998</c:v>
                </c:pt>
                <c:pt idx="49">
                  <c:v>267.76600400000001</c:v>
                </c:pt>
                <c:pt idx="50">
                  <c:v>268.00649099999998</c:v>
                </c:pt>
                <c:pt idx="51">
                  <c:v>268.28706</c:v>
                </c:pt>
                <c:pt idx="52">
                  <c:v>268.56762800000001</c:v>
                </c:pt>
                <c:pt idx="53">
                  <c:v>268.85821700000002</c:v>
                </c:pt>
                <c:pt idx="54">
                  <c:v>269.16884700000003</c:v>
                </c:pt>
                <c:pt idx="55">
                  <c:v>269.50953700000002</c:v>
                </c:pt>
                <c:pt idx="56">
                  <c:v>269.86024800000001</c:v>
                </c:pt>
                <c:pt idx="57">
                  <c:v>270.24101999999999</c:v>
                </c:pt>
                <c:pt idx="58">
                  <c:v>270.64183200000002</c:v>
                </c:pt>
                <c:pt idx="59">
                  <c:v>271.09274599999998</c:v>
                </c:pt>
                <c:pt idx="60">
                  <c:v>271.56369999999998</c:v>
                </c:pt>
                <c:pt idx="61">
                  <c:v>272.08475600000003</c:v>
                </c:pt>
                <c:pt idx="62">
                  <c:v>272.59435999999999</c:v>
                </c:pt>
                <c:pt idx="63">
                  <c:v>273.277173</c:v>
                </c:pt>
                <c:pt idx="64">
                  <c:v>273.95855399999999</c:v>
                </c:pt>
                <c:pt idx="65">
                  <c:v>274.70005600000002</c:v>
                </c:pt>
                <c:pt idx="66">
                  <c:v>275.48164000000003</c:v>
                </c:pt>
                <c:pt idx="67">
                  <c:v>276.41352899999998</c:v>
                </c:pt>
                <c:pt idx="68">
                  <c:v>277.505742</c:v>
                </c:pt>
                <c:pt idx="69">
                  <c:v>278.59873800000003</c:v>
                </c:pt>
                <c:pt idx="70">
                  <c:v>279.80274100000003</c:v>
                </c:pt>
                <c:pt idx="71">
                  <c:v>281.51777900000002</c:v>
                </c:pt>
                <c:pt idx="72">
                  <c:v>283.33333299999998</c:v>
                </c:pt>
                <c:pt idx="73">
                  <c:v>285.65491300000002</c:v>
                </c:pt>
                <c:pt idx="74">
                  <c:v>287.81209699999999</c:v>
                </c:pt>
                <c:pt idx="75">
                  <c:v>289.84274399999998</c:v>
                </c:pt>
                <c:pt idx="76">
                  <c:v>291.99463600000001</c:v>
                </c:pt>
                <c:pt idx="77">
                  <c:v>294.323105</c:v>
                </c:pt>
                <c:pt idx="78">
                  <c:v>296.85430600000001</c:v>
                </c:pt>
                <c:pt idx="79">
                  <c:v>299.088864</c:v>
                </c:pt>
                <c:pt idx="80">
                  <c:v>301.53897799999999</c:v>
                </c:pt>
                <c:pt idx="81">
                  <c:v>303.92343099999999</c:v>
                </c:pt>
                <c:pt idx="82">
                  <c:v>306.36798299999998</c:v>
                </c:pt>
                <c:pt idx="83">
                  <c:v>309.36172900000003</c:v>
                </c:pt>
                <c:pt idx="84">
                  <c:v>312.030709</c:v>
                </c:pt>
                <c:pt idx="85">
                  <c:v>314.52910600000001</c:v>
                </c:pt>
                <c:pt idx="86">
                  <c:v>317.16834299999999</c:v>
                </c:pt>
                <c:pt idx="87">
                  <c:v>319.578035</c:v>
                </c:pt>
                <c:pt idx="88">
                  <c:v>322.28616299999999</c:v>
                </c:pt>
                <c:pt idx="89">
                  <c:v>325.15197000000001</c:v>
                </c:pt>
                <c:pt idx="90">
                  <c:v>327.855592</c:v>
                </c:pt>
                <c:pt idx="91">
                  <c:v>330.82090699999998</c:v>
                </c:pt>
                <c:pt idx="92">
                  <c:v>333.70832100000001</c:v>
                </c:pt>
                <c:pt idx="93">
                  <c:v>335.744235</c:v>
                </c:pt>
                <c:pt idx="94">
                  <c:v>337.804303</c:v>
                </c:pt>
                <c:pt idx="95">
                  <c:v>340.21115200000003</c:v>
                </c:pt>
                <c:pt idx="96">
                  <c:v>342.56258400000002</c:v>
                </c:pt>
                <c:pt idx="97">
                  <c:v>345.58786700000002</c:v>
                </c:pt>
                <c:pt idx="98">
                  <c:v>347.96029299999998</c:v>
                </c:pt>
                <c:pt idx="99">
                  <c:v>350.73101300000002</c:v>
                </c:pt>
                <c:pt idx="100">
                  <c:v>353.49405999999999</c:v>
                </c:pt>
                <c:pt idx="101">
                  <c:v>356.348073</c:v>
                </c:pt>
                <c:pt idx="102">
                  <c:v>358.96426000000002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D21B-6C4A-9653-8736EC345C1E}"/>
            </c:ext>
          </c:extLst>
        </c:ser>
        <c:ser>
          <c:idx val="4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'24.78-B747'!$AG$3:$AG$105</c:f>
              <c:numCache>
                <c:formatCode>General</c:formatCode>
                <c:ptCount val="103"/>
                <c:pt idx="0">
                  <c:v>0.50020125000000004</c:v>
                </c:pt>
                <c:pt idx="1">
                  <c:v>0.50541248999999999</c:v>
                </c:pt>
                <c:pt idx="2">
                  <c:v>0.51024712000000005</c:v>
                </c:pt>
                <c:pt idx="3">
                  <c:v>0.51549971000000006</c:v>
                </c:pt>
                <c:pt idx="4">
                  <c:v>0.52075231</c:v>
                </c:pt>
                <c:pt idx="5">
                  <c:v>0.52558693999999995</c:v>
                </c:pt>
                <c:pt idx="6">
                  <c:v>0.53042155999999996</c:v>
                </c:pt>
                <c:pt idx="7">
                  <c:v>0.53525619000000002</c:v>
                </c:pt>
                <c:pt idx="8">
                  <c:v>0.54009081000000003</c:v>
                </c:pt>
                <c:pt idx="9">
                  <c:v>0.54492543999999998</c:v>
                </c:pt>
                <c:pt idx="10">
                  <c:v>0.54976005999999999</c:v>
                </c:pt>
                <c:pt idx="11">
                  <c:v>0.55459468999999995</c:v>
                </c:pt>
                <c:pt idx="12">
                  <c:v>0.55942930999999996</c:v>
                </c:pt>
                <c:pt idx="13">
                  <c:v>0.56426394000000002</c:v>
                </c:pt>
                <c:pt idx="14">
                  <c:v>0.56909856000000003</c:v>
                </c:pt>
                <c:pt idx="15">
                  <c:v>0.57393318999999998</c:v>
                </c:pt>
                <c:pt idx="16">
                  <c:v>0.57876780999999999</c:v>
                </c:pt>
                <c:pt idx="17">
                  <c:v>0.58360243999999994</c:v>
                </c:pt>
                <c:pt idx="18">
                  <c:v>0.58843707000000001</c:v>
                </c:pt>
                <c:pt idx="19">
                  <c:v>0.59327169000000002</c:v>
                </c:pt>
                <c:pt idx="20">
                  <c:v>0.59810640000000004</c:v>
                </c:pt>
                <c:pt idx="21">
                  <c:v>0.60294093999999998</c:v>
                </c:pt>
                <c:pt idx="22">
                  <c:v>0.60777557000000004</c:v>
                </c:pt>
                <c:pt idx="23">
                  <c:v>0.61261019000000005</c:v>
                </c:pt>
                <c:pt idx="24">
                  <c:v>0.61744482000000001</c:v>
                </c:pt>
                <c:pt idx="25">
                  <c:v>0.62227944000000002</c:v>
                </c:pt>
                <c:pt idx="26">
                  <c:v>0.62711406999999997</c:v>
                </c:pt>
                <c:pt idx="27">
                  <c:v>0.63194868999999998</c:v>
                </c:pt>
                <c:pt idx="28">
                  <c:v>0.63678332000000004</c:v>
                </c:pt>
                <c:pt idx="29">
                  <c:v>0.64161794000000005</c:v>
                </c:pt>
                <c:pt idx="30">
                  <c:v>0.64645257</c:v>
                </c:pt>
                <c:pt idx="31">
                  <c:v>0.65128719000000002</c:v>
                </c:pt>
                <c:pt idx="32">
                  <c:v>0.65612181999999997</c:v>
                </c:pt>
                <c:pt idx="33">
                  <c:v>0.66095643999999998</c:v>
                </c:pt>
                <c:pt idx="34">
                  <c:v>0.66579107000000004</c:v>
                </c:pt>
                <c:pt idx="35">
                  <c:v>0.67062569000000005</c:v>
                </c:pt>
                <c:pt idx="36">
                  <c:v>0.67546032</c:v>
                </c:pt>
                <c:pt idx="37">
                  <c:v>0.68029494999999995</c:v>
                </c:pt>
                <c:pt idx="38">
                  <c:v>0.68512956999999997</c:v>
                </c:pt>
                <c:pt idx="39">
                  <c:v>0.68996420000000003</c:v>
                </c:pt>
                <c:pt idx="40">
                  <c:v>0.69479882000000004</c:v>
                </c:pt>
                <c:pt idx="41">
                  <c:v>0.69963321000000001</c:v>
                </c:pt>
                <c:pt idx="42">
                  <c:v>0.70446776</c:v>
                </c:pt>
                <c:pt idx="43">
                  <c:v>0.70930205000000002</c:v>
                </c:pt>
                <c:pt idx="44">
                  <c:v>0.71413627999999996</c:v>
                </c:pt>
                <c:pt idx="45">
                  <c:v>0.71897051999999995</c:v>
                </c:pt>
                <c:pt idx="46">
                  <c:v>0.72380473000000001</c:v>
                </c:pt>
                <c:pt idx="47">
                  <c:v>0.72863893999999996</c:v>
                </c:pt>
                <c:pt idx="48">
                  <c:v>0.73347309999999999</c:v>
                </c:pt>
                <c:pt idx="49">
                  <c:v>0.73830724000000003</c:v>
                </c:pt>
                <c:pt idx="50">
                  <c:v>0.74314137000000002</c:v>
                </c:pt>
                <c:pt idx="51">
                  <c:v>0.74797541000000001</c:v>
                </c:pt>
                <c:pt idx="52">
                  <c:v>0.75280944000000005</c:v>
                </c:pt>
                <c:pt idx="53">
                  <c:v>0.75764346000000005</c:v>
                </c:pt>
                <c:pt idx="54">
                  <c:v>0.76247743999999995</c:v>
                </c:pt>
                <c:pt idx="55">
                  <c:v>0.76731134999999995</c:v>
                </c:pt>
                <c:pt idx="56">
                  <c:v>0.77214523999999995</c:v>
                </c:pt>
                <c:pt idx="57">
                  <c:v>0.77697906999999999</c:v>
                </c:pt>
                <c:pt idx="58">
                  <c:v>0.78181286000000005</c:v>
                </c:pt>
                <c:pt idx="59">
                  <c:v>0.78664654000000001</c:v>
                </c:pt>
                <c:pt idx="60">
                  <c:v>0.79148019000000003</c:v>
                </c:pt>
                <c:pt idx="61">
                  <c:v>0.79631372</c:v>
                </c:pt>
                <c:pt idx="62">
                  <c:v>0.80086473999999996</c:v>
                </c:pt>
                <c:pt idx="63">
                  <c:v>0.80598048</c:v>
                </c:pt>
                <c:pt idx="64">
                  <c:v>0.81081367999999998</c:v>
                </c:pt>
                <c:pt idx="65">
                  <c:v>0.81564676000000003</c:v>
                </c:pt>
                <c:pt idx="66">
                  <c:v>0.82047974999999995</c:v>
                </c:pt>
                <c:pt idx="67">
                  <c:v>0.82531242999999999</c:v>
                </c:pt>
                <c:pt idx="68">
                  <c:v>0.83014476999999998</c:v>
                </c:pt>
                <c:pt idx="69">
                  <c:v>0.83414116000000005</c:v>
                </c:pt>
                <c:pt idx="70">
                  <c:v>0.83813733000000001</c:v>
                </c:pt>
                <c:pt idx="71">
                  <c:v>0.84255040000000003</c:v>
                </c:pt>
                <c:pt idx="72">
                  <c:v>0.84622127000000003</c:v>
                </c:pt>
                <c:pt idx="73">
                  <c:v>0.84964291999999997</c:v>
                </c:pt>
                <c:pt idx="74">
                  <c:v>0.85242843000000001</c:v>
                </c:pt>
                <c:pt idx="75">
                  <c:v>0.85453341000000005</c:v>
                </c:pt>
                <c:pt idx="76">
                  <c:v>0.85650671</c:v>
                </c:pt>
                <c:pt idx="77">
                  <c:v>0.85825989000000003</c:v>
                </c:pt>
                <c:pt idx="78">
                  <c:v>0.86001265000000005</c:v>
                </c:pt>
                <c:pt idx="79">
                  <c:v>0.86157766000000002</c:v>
                </c:pt>
                <c:pt idx="80">
                  <c:v>0.86294583000000002</c:v>
                </c:pt>
                <c:pt idx="81">
                  <c:v>0.86460106000000003</c:v>
                </c:pt>
                <c:pt idx="82">
                  <c:v>0.86590462999999995</c:v>
                </c:pt>
                <c:pt idx="83">
                  <c:v>0.86762501999999997</c:v>
                </c:pt>
                <c:pt idx="84">
                  <c:v>0.86896936999999996</c:v>
                </c:pt>
                <c:pt idx="85">
                  <c:v>0.87028269000000003</c:v>
                </c:pt>
                <c:pt idx="86">
                  <c:v>0.87154399000000005</c:v>
                </c:pt>
                <c:pt idx="87">
                  <c:v>0.87276593000000002</c:v>
                </c:pt>
                <c:pt idx="88">
                  <c:v>0.87402385999999999</c:v>
                </c:pt>
                <c:pt idx="89">
                  <c:v>0.87533640999999995</c:v>
                </c:pt>
                <c:pt idx="90">
                  <c:v>0.87648446999999996</c:v>
                </c:pt>
                <c:pt idx="91">
                  <c:v>0.87781511999999995</c:v>
                </c:pt>
                <c:pt idx="92">
                  <c:v>0.87912762</c:v>
                </c:pt>
                <c:pt idx="93">
                  <c:v>0.87996753000000005</c:v>
                </c:pt>
                <c:pt idx="94">
                  <c:v>0.88081370999999997</c:v>
                </c:pt>
                <c:pt idx="95">
                  <c:v>0.88165631</c:v>
                </c:pt>
                <c:pt idx="96">
                  <c:v>0.88253042000000004</c:v>
                </c:pt>
                <c:pt idx="97">
                  <c:v>0.88362288</c:v>
                </c:pt>
                <c:pt idx="98">
                  <c:v>0.88442368999999998</c:v>
                </c:pt>
                <c:pt idx="99">
                  <c:v>0.88537200000000005</c:v>
                </c:pt>
                <c:pt idx="100">
                  <c:v>0.88616351000000004</c:v>
                </c:pt>
                <c:pt idx="101">
                  <c:v>0.88689671999999997</c:v>
                </c:pt>
                <c:pt idx="102">
                  <c:v>0.88777028000000002</c:v>
                </c:pt>
              </c:numCache>
            </c:numRef>
          </c:xVal>
          <c:yVal>
            <c:numRef>
              <c:f>'24.78-B747'!$AI$3:$AI$105</c:f>
              <c:numCache>
                <c:formatCode>General</c:formatCode>
                <c:ptCount val="103"/>
                <c:pt idx="0">
                  <c:v>263.95077190828181</c:v>
                </c:pt>
                <c:pt idx="1">
                  <c:v>263.95077196441008</c:v>
                </c:pt>
                <c:pt idx="2">
                  <c:v>263.95077203157371</c:v>
                </c:pt>
                <c:pt idx="3">
                  <c:v>263.95077212528713</c:v>
                </c:pt>
                <c:pt idx="4">
                  <c:v>263.95077224609213</c:v>
                </c:pt>
                <c:pt idx="5">
                  <c:v>263.95077238713446</c:v>
                </c:pt>
                <c:pt idx="6">
                  <c:v>263.95077256346428</c:v>
                </c:pt>
                <c:pt idx="7">
                  <c:v>263.95077278288142</c:v>
                </c:pt>
                <c:pt idx="8">
                  <c:v>263.9507730546901</c:v>
                </c:pt>
                <c:pt idx="9">
                  <c:v>263.95077338995372</c:v>
                </c:pt>
                <c:pt idx="10">
                  <c:v>263.95077380177634</c:v>
                </c:pt>
                <c:pt idx="11">
                  <c:v>263.95077430563356</c:v>
                </c:pt>
                <c:pt idx="12">
                  <c:v>263.95077491973552</c:v>
                </c:pt>
                <c:pt idx="13">
                  <c:v>263.95077566545342</c:v>
                </c:pt>
                <c:pt idx="14">
                  <c:v>263.95077656778221</c:v>
                </c:pt>
                <c:pt idx="15">
                  <c:v>263.9507776558853</c:v>
                </c:pt>
                <c:pt idx="16">
                  <c:v>263.950778963679</c:v>
                </c:pt>
                <c:pt idx="17">
                  <c:v>263.95078053052242</c:v>
                </c:pt>
                <c:pt idx="18">
                  <c:v>263.95078240195318</c:v>
                </c:pt>
                <c:pt idx="19">
                  <c:v>263.95078463053375</c:v>
                </c:pt>
                <c:pt idx="20">
                  <c:v>263.95078727685473</c:v>
                </c:pt>
                <c:pt idx="21">
                  <c:v>263.95079041030789</c:v>
                </c:pt>
                <c:pt idx="22">
                  <c:v>263.95079411076853</c:v>
                </c:pt>
                <c:pt idx="23">
                  <c:v>263.95079846935687</c:v>
                </c:pt>
                <c:pt idx="24">
                  <c:v>263.95080359016669</c:v>
                </c:pt>
                <c:pt idx="25">
                  <c:v>263.95080959172498</c:v>
                </c:pt>
                <c:pt idx="26">
                  <c:v>263.95081660882329</c:v>
                </c:pt>
                <c:pt idx="27">
                  <c:v>263.9508247943416</c:v>
                </c:pt>
                <c:pt idx="28">
                  <c:v>263.9508343214851</c:v>
                </c:pt>
                <c:pt idx="29">
                  <c:v>263.950845385977</c:v>
                </c:pt>
                <c:pt idx="30">
                  <c:v>263.95085820877671</c:v>
                </c:pt>
                <c:pt idx="31">
                  <c:v>263.9508730386998</c:v>
                </c:pt>
                <c:pt idx="32">
                  <c:v>263.95089015570511</c:v>
                </c:pt>
                <c:pt idx="33">
                  <c:v>263.95090987400675</c:v>
                </c:pt>
                <c:pt idx="34">
                  <c:v>263.95093254603091</c:v>
                </c:pt>
                <c:pt idx="35">
                  <c:v>263.95095856609151</c:v>
                </c:pt>
                <c:pt idx="36">
                  <c:v>263.95098837513342</c:v>
                </c:pt>
                <c:pt idx="37">
                  <c:v>263.95102246512442</c:v>
                </c:pt>
                <c:pt idx="38">
                  <c:v>263.95106138434301</c:v>
                </c:pt>
                <c:pt idx="39">
                  <c:v>263.95110574327151</c:v>
                </c:pt>
                <c:pt idx="40">
                  <c:v>263.95115622009286</c:v>
                </c:pt>
                <c:pt idx="41">
                  <c:v>263.95121356500044</c:v>
                </c:pt>
                <c:pt idx="42">
                  <c:v>263.95127861721971</c:v>
                </c:pt>
                <c:pt idx="43">
                  <c:v>263.95135229504513</c:v>
                </c:pt>
                <c:pt idx="44">
                  <c:v>263.95143562265707</c:v>
                </c:pt>
                <c:pt idx="45">
                  <c:v>263.95152972994993</c:v>
                </c:pt>
                <c:pt idx="46">
                  <c:v>263.95163586150147</c:v>
                </c:pt>
                <c:pt idx="47">
                  <c:v>263.95175539036467</c:v>
                </c:pt>
                <c:pt idx="48">
                  <c:v>263.95188982595414</c:v>
                </c:pt>
                <c:pt idx="49">
                  <c:v>263.95204083014659</c:v>
                </c:pt>
                <c:pt idx="50">
                  <c:v>263.95221022804549</c:v>
                </c:pt>
                <c:pt idx="51">
                  <c:v>263.95240001878142</c:v>
                </c:pt>
                <c:pt idx="52">
                  <c:v>264.02911371735865</c:v>
                </c:pt>
                <c:pt idx="53">
                  <c:v>264.28981995442598</c:v>
                </c:pt>
                <c:pt idx="54">
                  <c:v>264.56044347641597</c:v>
                </c:pt>
                <c:pt idx="55">
                  <c:v>264.84892135394961</c:v>
                </c:pt>
                <c:pt idx="56">
                  <c:v>265.16371856632873</c:v>
                </c:pt>
                <c:pt idx="57">
                  <c:v>265.51406598068166</c:v>
                </c:pt>
                <c:pt idx="58">
                  <c:v>265.91024065677186</c:v>
                </c:pt>
                <c:pt idx="59">
                  <c:v>266.36385521558952</c:v>
                </c:pt>
                <c:pt idx="60">
                  <c:v>266.8882200179238</c:v>
                </c:pt>
                <c:pt idx="61">
                  <c:v>267.49870210431772</c:v>
                </c:pt>
                <c:pt idx="62">
                  <c:v>268.16823793069204</c:v>
                </c:pt>
                <c:pt idx="63">
                  <c:v>269.05267544546518</c:v>
                </c:pt>
                <c:pt idx="64">
                  <c:v>270.04172382076831</c:v>
                </c:pt>
                <c:pt idx="65">
                  <c:v>271.20934723561595</c:v>
                </c:pt>
                <c:pt idx="66">
                  <c:v>272.58978618805588</c:v>
                </c:pt>
                <c:pt idx="67">
                  <c:v>274.22343408109015</c:v>
                </c:pt>
                <c:pt idx="68">
                  <c:v>276.15813324022565</c:v>
                </c:pt>
                <c:pt idx="69">
                  <c:v>278.02574233893051</c:v>
                </c:pt>
                <c:pt idx="70">
                  <c:v>280.17523929834135</c:v>
                </c:pt>
                <c:pt idx="71">
                  <c:v>282.92861438252777</c:v>
                </c:pt>
                <c:pt idx="72">
                  <c:v>285.569127579785</c:v>
                </c:pt>
                <c:pt idx="73">
                  <c:v>288.35840675756731</c:v>
                </c:pt>
                <c:pt idx="74">
                  <c:v>290.89170142473415</c:v>
                </c:pt>
                <c:pt idx="75">
                  <c:v>292.97850162603027</c:v>
                </c:pt>
                <c:pt idx="76">
                  <c:v>295.08090543479284</c:v>
                </c:pt>
                <c:pt idx="77">
                  <c:v>297.0758836685107</c:v>
                </c:pt>
                <c:pt idx="78">
                  <c:v>299.19791699491282</c:v>
                </c:pt>
                <c:pt idx="79">
                  <c:v>301.20705250248346</c:v>
                </c:pt>
                <c:pt idx="80">
                  <c:v>303.05693708262726</c:v>
                </c:pt>
                <c:pt idx="81">
                  <c:v>305.41797507929937</c:v>
                </c:pt>
                <c:pt idx="82">
                  <c:v>307.37718693516479</c:v>
                </c:pt>
                <c:pt idx="83">
                  <c:v>310.10510073112312</c:v>
                </c:pt>
                <c:pt idx="84">
                  <c:v>312.3553614181543</c:v>
                </c:pt>
                <c:pt idx="85">
                  <c:v>314.65948683244051</c:v>
                </c:pt>
                <c:pt idx="86">
                  <c:v>316.97544521272641</c:v>
                </c:pt>
                <c:pt idx="87">
                  <c:v>319.31988233734404</c:v>
                </c:pt>
                <c:pt idx="88">
                  <c:v>321.84162392343478</c:v>
                </c:pt>
                <c:pt idx="89">
                  <c:v>324.59530329276197</c:v>
                </c:pt>
                <c:pt idx="90">
                  <c:v>327.11100739892197</c:v>
                </c:pt>
                <c:pt idx="91">
                  <c:v>330.15760658618507</c:v>
                </c:pt>
                <c:pt idx="92">
                  <c:v>333.30651517596175</c:v>
                </c:pt>
                <c:pt idx="93">
                  <c:v>335.39971286581931</c:v>
                </c:pt>
                <c:pt idx="94">
                  <c:v>337.5723999292764</c:v>
                </c:pt>
                <c:pt idx="95">
                  <c:v>339.80151909810866</c:v>
                </c:pt>
                <c:pt idx="96">
                  <c:v>342.18532837548275</c:v>
                </c:pt>
                <c:pt idx="97">
                  <c:v>345.27017347783976</c:v>
                </c:pt>
                <c:pt idx="98">
                  <c:v>347.60844186932354</c:v>
                </c:pt>
                <c:pt idx="99">
                  <c:v>350.46447350328515</c:v>
                </c:pt>
                <c:pt idx="100">
                  <c:v>352.92276594646353</c:v>
                </c:pt>
                <c:pt idx="101">
                  <c:v>355.26225600337716</c:v>
                </c:pt>
                <c:pt idx="102">
                  <c:v>358.12999125554677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8CA-8A4E-8DD3-17F2159B0338}"/>
            </c:ext>
          </c:extLst>
        </c:ser>
        <c:ser>
          <c:idx val="8"/>
          <c:order val="2"/>
          <c:tx>
            <c:v>cl0.45</c:v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'24.78-B747'!$AA$3:$AA$114</c:f>
              <c:numCache>
                <c:formatCode>General</c:formatCode>
                <c:ptCount val="112"/>
                <c:pt idx="0">
                  <c:v>0.50025569999999997</c:v>
                </c:pt>
                <c:pt idx="1">
                  <c:v>0.50546685000000002</c:v>
                </c:pt>
                <c:pt idx="2">
                  <c:v>0.51071944999999996</c:v>
                </c:pt>
                <c:pt idx="3">
                  <c:v>0.51597205000000002</c:v>
                </c:pt>
                <c:pt idx="4">
                  <c:v>0.52080667000000003</c:v>
                </c:pt>
                <c:pt idx="5">
                  <c:v>0.52564129999999998</c:v>
                </c:pt>
                <c:pt idx="6">
                  <c:v>0.53047593000000004</c:v>
                </c:pt>
                <c:pt idx="7">
                  <c:v>0.53531055000000005</c:v>
                </c:pt>
                <c:pt idx="8">
                  <c:v>0.54014518</c:v>
                </c:pt>
                <c:pt idx="9">
                  <c:v>0.54497980000000001</c:v>
                </c:pt>
                <c:pt idx="10">
                  <c:v>0.54981442999999997</c:v>
                </c:pt>
                <c:pt idx="11">
                  <c:v>0.55464904999999998</c:v>
                </c:pt>
                <c:pt idx="12">
                  <c:v>0.55948368000000004</c:v>
                </c:pt>
                <c:pt idx="13">
                  <c:v>0.56431830000000005</c:v>
                </c:pt>
                <c:pt idx="14">
                  <c:v>0.56915293</c:v>
                </c:pt>
                <c:pt idx="15">
                  <c:v>0.57398755000000001</c:v>
                </c:pt>
                <c:pt idx="16">
                  <c:v>0.57882217999999996</c:v>
                </c:pt>
                <c:pt idx="17">
                  <c:v>0.58365679999999998</c:v>
                </c:pt>
                <c:pt idx="18">
                  <c:v>0.58849143000000004</c:v>
                </c:pt>
                <c:pt idx="19">
                  <c:v>0.59332605000000005</c:v>
                </c:pt>
                <c:pt idx="20">
                  <c:v>0.59815315000000002</c:v>
                </c:pt>
                <c:pt idx="21">
                  <c:v>0.60299530000000001</c:v>
                </c:pt>
                <c:pt idx="22">
                  <c:v>0.60782992999999996</c:v>
                </c:pt>
                <c:pt idx="23">
                  <c:v>0.61266454999999997</c:v>
                </c:pt>
                <c:pt idx="24">
                  <c:v>0.61749918000000004</c:v>
                </c:pt>
                <c:pt idx="25">
                  <c:v>0.62233380999999999</c:v>
                </c:pt>
                <c:pt idx="26">
                  <c:v>0.62716843</c:v>
                </c:pt>
                <c:pt idx="27">
                  <c:v>0.63200305999999995</c:v>
                </c:pt>
                <c:pt idx="28">
                  <c:v>0.63683767999999996</c:v>
                </c:pt>
                <c:pt idx="29">
                  <c:v>0.64167231000000002</c:v>
                </c:pt>
                <c:pt idx="30">
                  <c:v>0.64650693000000004</c:v>
                </c:pt>
                <c:pt idx="31">
                  <c:v>0.65134155999999999</c:v>
                </c:pt>
                <c:pt idx="32">
                  <c:v>0.65617618</c:v>
                </c:pt>
                <c:pt idx="33">
                  <c:v>0.66101080999999995</c:v>
                </c:pt>
                <c:pt idx="34">
                  <c:v>0.66584542999999996</c:v>
                </c:pt>
                <c:pt idx="35">
                  <c:v>0.67068006000000002</c:v>
                </c:pt>
                <c:pt idx="36">
                  <c:v>0.67551468000000003</c:v>
                </c:pt>
                <c:pt idx="37">
                  <c:v>0.68034930999999998</c:v>
                </c:pt>
                <c:pt idx="38">
                  <c:v>0.68518393</c:v>
                </c:pt>
                <c:pt idx="39">
                  <c:v>0.69001855999999995</c:v>
                </c:pt>
                <c:pt idx="40">
                  <c:v>0.69485317999999996</c:v>
                </c:pt>
                <c:pt idx="41">
                  <c:v>0.69968775999999999</c:v>
                </c:pt>
                <c:pt idx="42">
                  <c:v>0.70452221000000004</c:v>
                </c:pt>
                <c:pt idx="43">
                  <c:v>0.70935685000000004</c:v>
                </c:pt>
                <c:pt idx="44">
                  <c:v>0.71419138999999998</c:v>
                </c:pt>
                <c:pt idx="45">
                  <c:v>0.71902628999999996</c:v>
                </c:pt>
                <c:pt idx="46">
                  <c:v>0.72386070999999996</c:v>
                </c:pt>
                <c:pt idx="47">
                  <c:v>0.72869514000000002</c:v>
                </c:pt>
                <c:pt idx="48">
                  <c:v>0.73352945000000003</c:v>
                </c:pt>
                <c:pt idx="49">
                  <c:v>0.73836374000000005</c:v>
                </c:pt>
                <c:pt idx="50">
                  <c:v>0.74319796999999999</c:v>
                </c:pt>
                <c:pt idx="51">
                  <c:v>0.74803215999999995</c:v>
                </c:pt>
                <c:pt idx="52">
                  <c:v>0.75286628</c:v>
                </c:pt>
                <c:pt idx="53">
                  <c:v>0.75770035999999996</c:v>
                </c:pt>
                <c:pt idx="54">
                  <c:v>0.76253435999999997</c:v>
                </c:pt>
                <c:pt idx="55">
                  <c:v>0.76736835000000003</c:v>
                </c:pt>
                <c:pt idx="56">
                  <c:v>0.77220224999999998</c:v>
                </c:pt>
                <c:pt idx="57">
                  <c:v>0.77703610000000001</c:v>
                </c:pt>
                <c:pt idx="58">
                  <c:v>0.78186988000000002</c:v>
                </c:pt>
                <c:pt idx="59">
                  <c:v>0.78670361</c:v>
                </c:pt>
                <c:pt idx="60">
                  <c:v>0.79153724999999997</c:v>
                </c:pt>
                <c:pt idx="61">
                  <c:v>0.79637086999999995</c:v>
                </c:pt>
                <c:pt idx="62">
                  <c:v>0.80175763</c:v>
                </c:pt>
                <c:pt idx="63">
                  <c:v>0.80603787999999998</c:v>
                </c:pt>
                <c:pt idx="64">
                  <c:v>0.81087123000000005</c:v>
                </c:pt>
                <c:pt idx="65">
                  <c:v>0.81570458000000001</c:v>
                </c:pt>
                <c:pt idx="66">
                  <c:v>0.82053768999999999</c:v>
                </c:pt>
                <c:pt idx="67">
                  <c:v>0.82529722999999999</c:v>
                </c:pt>
                <c:pt idx="68">
                  <c:v>0.83020278000000003</c:v>
                </c:pt>
                <c:pt idx="69">
                  <c:v>0.83503506000000005</c:v>
                </c:pt>
                <c:pt idx="70">
                  <c:v>0.83906130999999995</c:v>
                </c:pt>
                <c:pt idx="71">
                  <c:v>0.84344474999999997</c:v>
                </c:pt>
                <c:pt idx="72">
                  <c:v>0.84669839000000002</c:v>
                </c:pt>
                <c:pt idx="73">
                  <c:v>0.85014292000000002</c:v>
                </c:pt>
                <c:pt idx="74">
                  <c:v>0.85389590999999998</c:v>
                </c:pt>
                <c:pt idx="75">
                  <c:v>0.85698971000000002</c:v>
                </c:pt>
                <c:pt idx="76">
                  <c:v>0.85997310000000005</c:v>
                </c:pt>
                <c:pt idx="77">
                  <c:v>0.86251701000000003</c:v>
                </c:pt>
                <c:pt idx="78">
                  <c:v>0.86512685</c:v>
                </c:pt>
                <c:pt idx="79">
                  <c:v>0.86751694000000001</c:v>
                </c:pt>
                <c:pt idx="80">
                  <c:v>0.86926968999999998</c:v>
                </c:pt>
                <c:pt idx="81">
                  <c:v>0.87083418999999995</c:v>
                </c:pt>
                <c:pt idx="82">
                  <c:v>0.87271900999999996</c:v>
                </c:pt>
                <c:pt idx="83">
                  <c:v>0.87414133999999999</c:v>
                </c:pt>
                <c:pt idx="84">
                  <c:v>0.87523488000000005</c:v>
                </c:pt>
                <c:pt idx="85">
                  <c:v>0.87660172999999997</c:v>
                </c:pt>
                <c:pt idx="86">
                  <c:v>0.87778307</c:v>
                </c:pt>
                <c:pt idx="87">
                  <c:v>0.87870229</c:v>
                </c:pt>
                <c:pt idx="88">
                  <c:v>0.87955114000000001</c:v>
                </c:pt>
                <c:pt idx="89">
                  <c:v>0.88039144999999996</c:v>
                </c:pt>
                <c:pt idx="90">
                  <c:v>0.88129374000000005</c:v>
                </c:pt>
                <c:pt idx="91">
                  <c:v>0.88217203</c:v>
                </c:pt>
                <c:pt idx="92">
                  <c:v>0.88304576000000001</c:v>
                </c:pt>
                <c:pt idx="93">
                  <c:v>0.88391956000000005</c:v>
                </c:pt>
                <c:pt idx="94">
                  <c:v>0.88479355000000004</c:v>
                </c:pt>
                <c:pt idx="95">
                  <c:v>0.88576138999999998</c:v>
                </c:pt>
                <c:pt idx="96">
                  <c:v>0.88663497999999996</c:v>
                </c:pt>
                <c:pt idx="97">
                  <c:v>0.88750934999999997</c:v>
                </c:pt>
                <c:pt idx="98">
                  <c:v>0.88882185000000002</c:v>
                </c:pt>
                <c:pt idx="99">
                  <c:v>0.89002166999999999</c:v>
                </c:pt>
                <c:pt idx="100">
                  <c:v>0.89096503999999999</c:v>
                </c:pt>
                <c:pt idx="101">
                  <c:v>0.89185988000000005</c:v>
                </c:pt>
                <c:pt idx="102">
                  <c:v>0.89313058000000001</c:v>
                </c:pt>
                <c:pt idx="103">
                  <c:v>0.89406704000000004</c:v>
                </c:pt>
                <c:pt idx="104">
                  <c:v>0.89494077999999999</c:v>
                </c:pt>
                <c:pt idx="105">
                  <c:v>0.89618966</c:v>
                </c:pt>
                <c:pt idx="106">
                  <c:v>0.89694300999999999</c:v>
                </c:pt>
                <c:pt idx="107">
                  <c:v>0.89800031000000002</c:v>
                </c:pt>
                <c:pt idx="108">
                  <c:v>0.89904136999999995</c:v>
                </c:pt>
                <c:pt idx="109">
                  <c:v>0.90011759999999996</c:v>
                </c:pt>
                <c:pt idx="110">
                  <c:v>0.90104086000000005</c:v>
                </c:pt>
                <c:pt idx="111">
                  <c:v>0.90148972999999999</c:v>
                </c:pt>
              </c:numCache>
            </c:numRef>
          </c:xVal>
          <c:yVal>
            <c:numRef>
              <c:f>'24.78-B747'!$AB$3:$AB$114</c:f>
              <c:numCache>
                <c:formatCode>General</c:formatCode>
                <c:ptCount val="112"/>
                <c:pt idx="0">
                  <c:v>240.12570299999999</c:v>
                </c:pt>
                <c:pt idx="1">
                  <c:v>240.220181</c:v>
                </c:pt>
                <c:pt idx="2">
                  <c:v>240.220181</c:v>
                </c:pt>
                <c:pt idx="3">
                  <c:v>240.220181</c:v>
                </c:pt>
                <c:pt idx="4">
                  <c:v>240.220181</c:v>
                </c:pt>
                <c:pt idx="5">
                  <c:v>240.220181</c:v>
                </c:pt>
                <c:pt idx="6">
                  <c:v>240.220181</c:v>
                </c:pt>
                <c:pt idx="7">
                  <c:v>240.220181</c:v>
                </c:pt>
                <c:pt idx="8">
                  <c:v>240.220181</c:v>
                </c:pt>
                <c:pt idx="9">
                  <c:v>240.220181</c:v>
                </c:pt>
                <c:pt idx="10">
                  <c:v>240.220181</c:v>
                </c:pt>
                <c:pt idx="11">
                  <c:v>240.220181</c:v>
                </c:pt>
                <c:pt idx="12">
                  <c:v>240.220181</c:v>
                </c:pt>
                <c:pt idx="13">
                  <c:v>240.220181</c:v>
                </c:pt>
                <c:pt idx="14">
                  <c:v>240.220181</c:v>
                </c:pt>
                <c:pt idx="15">
                  <c:v>240.220181</c:v>
                </c:pt>
                <c:pt idx="16">
                  <c:v>240.220181</c:v>
                </c:pt>
                <c:pt idx="17">
                  <c:v>240.220181</c:v>
                </c:pt>
                <c:pt idx="18">
                  <c:v>240.220181</c:v>
                </c:pt>
                <c:pt idx="19">
                  <c:v>240.220181</c:v>
                </c:pt>
                <c:pt idx="20">
                  <c:v>240.10650200000001</c:v>
                </c:pt>
                <c:pt idx="21">
                  <c:v>240.220181</c:v>
                </c:pt>
                <c:pt idx="22">
                  <c:v>240.220181</c:v>
                </c:pt>
                <c:pt idx="23">
                  <c:v>240.220181</c:v>
                </c:pt>
                <c:pt idx="24">
                  <c:v>240.220181</c:v>
                </c:pt>
                <c:pt idx="25">
                  <c:v>240.220181</c:v>
                </c:pt>
                <c:pt idx="26">
                  <c:v>240.220181</c:v>
                </c:pt>
                <c:pt idx="27">
                  <c:v>240.220181</c:v>
                </c:pt>
                <c:pt idx="28">
                  <c:v>240.220181</c:v>
                </c:pt>
                <c:pt idx="29">
                  <c:v>240.220181</c:v>
                </c:pt>
                <c:pt idx="30">
                  <c:v>240.220181</c:v>
                </c:pt>
                <c:pt idx="31">
                  <c:v>240.220181</c:v>
                </c:pt>
                <c:pt idx="32">
                  <c:v>240.220181</c:v>
                </c:pt>
                <c:pt idx="33">
                  <c:v>240.220181</c:v>
                </c:pt>
                <c:pt idx="34">
                  <c:v>240.220181</c:v>
                </c:pt>
                <c:pt idx="35">
                  <c:v>240.220181</c:v>
                </c:pt>
                <c:pt idx="36">
                  <c:v>240.220181</c:v>
                </c:pt>
                <c:pt idx="37">
                  <c:v>240.220181</c:v>
                </c:pt>
                <c:pt idx="38">
                  <c:v>240.220181</c:v>
                </c:pt>
                <c:pt idx="39">
                  <c:v>240.220181</c:v>
                </c:pt>
                <c:pt idx="40">
                  <c:v>240.220181</c:v>
                </c:pt>
                <c:pt idx="41">
                  <c:v>240.24379999999999</c:v>
                </c:pt>
                <c:pt idx="42">
                  <c:v>240.329621</c:v>
                </c:pt>
                <c:pt idx="43">
                  <c:v>240.31960100000001</c:v>
                </c:pt>
                <c:pt idx="44">
                  <c:v>240.35968199999999</c:v>
                </c:pt>
                <c:pt idx="45">
                  <c:v>240.23020099999999</c:v>
                </c:pt>
                <c:pt idx="46">
                  <c:v>240.33040399999999</c:v>
                </c:pt>
                <c:pt idx="47">
                  <c:v>240.42058700000001</c:v>
                </c:pt>
                <c:pt idx="48">
                  <c:v>240.57089099999999</c:v>
                </c:pt>
                <c:pt idx="49">
                  <c:v>240.73121599999999</c:v>
                </c:pt>
                <c:pt idx="50">
                  <c:v>240.92160200000001</c:v>
                </c:pt>
                <c:pt idx="51">
                  <c:v>241.13202899999999</c:v>
                </c:pt>
                <c:pt idx="52">
                  <c:v>241.37251599999999</c:v>
                </c:pt>
                <c:pt idx="53">
                  <c:v>241.63304400000001</c:v>
                </c:pt>
                <c:pt idx="54">
                  <c:v>241.93365299999999</c:v>
                </c:pt>
                <c:pt idx="55">
                  <c:v>242.234262</c:v>
                </c:pt>
                <c:pt idx="56">
                  <c:v>242.58497299999999</c:v>
                </c:pt>
                <c:pt idx="57">
                  <c:v>242.955724</c:v>
                </c:pt>
                <c:pt idx="58">
                  <c:v>243.356537</c:v>
                </c:pt>
                <c:pt idx="59">
                  <c:v>243.78740999999999</c:v>
                </c:pt>
                <c:pt idx="60">
                  <c:v>244.258364</c:v>
                </c:pt>
                <c:pt idx="61">
                  <c:v>244.739339</c:v>
                </c:pt>
                <c:pt idx="62">
                  <c:v>245.34556799999999</c:v>
                </c:pt>
                <c:pt idx="63">
                  <c:v>245.81151199999999</c:v>
                </c:pt>
                <c:pt idx="64">
                  <c:v>246.42275000000001</c:v>
                </c:pt>
                <c:pt idx="65">
                  <c:v>247.03398899999999</c:v>
                </c:pt>
                <c:pt idx="66">
                  <c:v>247.75545099999999</c:v>
                </c:pt>
                <c:pt idx="67">
                  <c:v>248.63321999999999</c:v>
                </c:pt>
                <c:pt idx="68">
                  <c:v>249.749492</c:v>
                </c:pt>
                <c:pt idx="69">
                  <c:v>250.86764400000001</c:v>
                </c:pt>
                <c:pt idx="70">
                  <c:v>252.11528300000001</c:v>
                </c:pt>
                <c:pt idx="71">
                  <c:v>253.56957800000001</c:v>
                </c:pt>
                <c:pt idx="72">
                  <c:v>255.03144700000001</c:v>
                </c:pt>
                <c:pt idx="73">
                  <c:v>256.710036</c:v>
                </c:pt>
                <c:pt idx="74">
                  <c:v>258.812634</c:v>
                </c:pt>
                <c:pt idx="75">
                  <c:v>260.87918999999999</c:v>
                </c:pt>
                <c:pt idx="76">
                  <c:v>263.198779</c:v>
                </c:pt>
                <c:pt idx="77">
                  <c:v>265.50520399999999</c:v>
                </c:pt>
                <c:pt idx="78">
                  <c:v>268.22793999999999</c:v>
                </c:pt>
                <c:pt idx="79">
                  <c:v>270.94792100000001</c:v>
                </c:pt>
                <c:pt idx="80">
                  <c:v>273.48305900000003</c:v>
                </c:pt>
                <c:pt idx="81">
                  <c:v>275.964046</c:v>
                </c:pt>
                <c:pt idx="82">
                  <c:v>279.14578499999999</c:v>
                </c:pt>
                <c:pt idx="83">
                  <c:v>282.05590100000001</c:v>
                </c:pt>
                <c:pt idx="84">
                  <c:v>284.56050800000003</c:v>
                </c:pt>
                <c:pt idx="85">
                  <c:v>287.73240500000003</c:v>
                </c:pt>
                <c:pt idx="86">
                  <c:v>290.49717399999997</c:v>
                </c:pt>
                <c:pt idx="87">
                  <c:v>293.25131499999998</c:v>
                </c:pt>
                <c:pt idx="88">
                  <c:v>296.00401099999999</c:v>
                </c:pt>
                <c:pt idx="89">
                  <c:v>298.54491899999999</c:v>
                </c:pt>
                <c:pt idx="90">
                  <c:v>301.15303999999998</c:v>
                </c:pt>
                <c:pt idx="91">
                  <c:v>303.74558500000001</c:v>
                </c:pt>
                <c:pt idx="92">
                  <c:v>306.28072300000002</c:v>
                </c:pt>
                <c:pt idx="93">
                  <c:v>308.77911999999998</c:v>
                </c:pt>
                <c:pt idx="94">
                  <c:v>311.18566299999998</c:v>
                </c:pt>
                <c:pt idx="95">
                  <c:v>313.75491799999998</c:v>
                </c:pt>
                <c:pt idx="96">
                  <c:v>316.35304000000002</c:v>
                </c:pt>
                <c:pt idx="97">
                  <c:v>318.867794</c:v>
                </c:pt>
                <c:pt idx="98">
                  <c:v>321.75520799999998</c:v>
                </c:pt>
                <c:pt idx="99">
                  <c:v>324.84276699999998</c:v>
                </c:pt>
                <c:pt idx="100">
                  <c:v>327.158345</c:v>
                </c:pt>
                <c:pt idx="101">
                  <c:v>329.89735100000001</c:v>
                </c:pt>
                <c:pt idx="102">
                  <c:v>332.75471700000003</c:v>
                </c:pt>
                <c:pt idx="103">
                  <c:v>335.31640299999998</c:v>
                </c:pt>
                <c:pt idx="104">
                  <c:v>337.84659799999997</c:v>
                </c:pt>
                <c:pt idx="105">
                  <c:v>341.13169299999998</c:v>
                </c:pt>
                <c:pt idx="106">
                  <c:v>343.76401900000002</c:v>
                </c:pt>
                <c:pt idx="107">
                  <c:v>346.293252</c:v>
                </c:pt>
                <c:pt idx="108">
                  <c:v>349.16627899999997</c:v>
                </c:pt>
                <c:pt idx="109">
                  <c:v>352.61780499999998</c:v>
                </c:pt>
                <c:pt idx="110">
                  <c:v>355.66867500000001</c:v>
                </c:pt>
                <c:pt idx="111">
                  <c:v>358.76651600000002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D21B-6C4A-9653-8736EC345C1E}"/>
            </c:ext>
          </c:extLst>
        </c:ser>
        <c:ser>
          <c:idx val="5"/>
          <c:order val="3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'24.78-B747'!$AA$3:$AA$114</c:f>
              <c:numCache>
                <c:formatCode>General</c:formatCode>
                <c:ptCount val="112"/>
                <c:pt idx="0">
                  <c:v>0.50025569999999997</c:v>
                </c:pt>
                <c:pt idx="1">
                  <c:v>0.50546685000000002</c:v>
                </c:pt>
                <c:pt idx="2">
                  <c:v>0.51071944999999996</c:v>
                </c:pt>
                <c:pt idx="3">
                  <c:v>0.51597205000000002</c:v>
                </c:pt>
                <c:pt idx="4">
                  <c:v>0.52080667000000003</c:v>
                </c:pt>
                <c:pt idx="5">
                  <c:v>0.52564129999999998</c:v>
                </c:pt>
                <c:pt idx="6">
                  <c:v>0.53047593000000004</c:v>
                </c:pt>
                <c:pt idx="7">
                  <c:v>0.53531055000000005</c:v>
                </c:pt>
                <c:pt idx="8">
                  <c:v>0.54014518</c:v>
                </c:pt>
                <c:pt idx="9">
                  <c:v>0.54497980000000001</c:v>
                </c:pt>
                <c:pt idx="10">
                  <c:v>0.54981442999999997</c:v>
                </c:pt>
                <c:pt idx="11">
                  <c:v>0.55464904999999998</c:v>
                </c:pt>
                <c:pt idx="12">
                  <c:v>0.55948368000000004</c:v>
                </c:pt>
                <c:pt idx="13">
                  <c:v>0.56431830000000005</c:v>
                </c:pt>
                <c:pt idx="14">
                  <c:v>0.56915293</c:v>
                </c:pt>
                <c:pt idx="15">
                  <c:v>0.57398755000000001</c:v>
                </c:pt>
                <c:pt idx="16">
                  <c:v>0.57882217999999996</c:v>
                </c:pt>
                <c:pt idx="17">
                  <c:v>0.58365679999999998</c:v>
                </c:pt>
                <c:pt idx="18">
                  <c:v>0.58849143000000004</c:v>
                </c:pt>
                <c:pt idx="19">
                  <c:v>0.59332605000000005</c:v>
                </c:pt>
                <c:pt idx="20">
                  <c:v>0.59815315000000002</c:v>
                </c:pt>
                <c:pt idx="21">
                  <c:v>0.60299530000000001</c:v>
                </c:pt>
                <c:pt idx="22">
                  <c:v>0.60782992999999996</c:v>
                </c:pt>
                <c:pt idx="23">
                  <c:v>0.61266454999999997</c:v>
                </c:pt>
                <c:pt idx="24">
                  <c:v>0.61749918000000004</c:v>
                </c:pt>
                <c:pt idx="25">
                  <c:v>0.62233380999999999</c:v>
                </c:pt>
                <c:pt idx="26">
                  <c:v>0.62716843</c:v>
                </c:pt>
                <c:pt idx="27">
                  <c:v>0.63200305999999995</c:v>
                </c:pt>
                <c:pt idx="28">
                  <c:v>0.63683767999999996</c:v>
                </c:pt>
                <c:pt idx="29">
                  <c:v>0.64167231000000002</c:v>
                </c:pt>
                <c:pt idx="30">
                  <c:v>0.64650693000000004</c:v>
                </c:pt>
                <c:pt idx="31">
                  <c:v>0.65134155999999999</c:v>
                </c:pt>
                <c:pt idx="32">
                  <c:v>0.65617618</c:v>
                </c:pt>
                <c:pt idx="33">
                  <c:v>0.66101080999999995</c:v>
                </c:pt>
                <c:pt idx="34">
                  <c:v>0.66584542999999996</c:v>
                </c:pt>
                <c:pt idx="35">
                  <c:v>0.67068006000000002</c:v>
                </c:pt>
                <c:pt idx="36">
                  <c:v>0.67551468000000003</c:v>
                </c:pt>
                <c:pt idx="37">
                  <c:v>0.68034930999999998</c:v>
                </c:pt>
                <c:pt idx="38">
                  <c:v>0.68518393</c:v>
                </c:pt>
                <c:pt idx="39">
                  <c:v>0.69001855999999995</c:v>
                </c:pt>
                <c:pt idx="40">
                  <c:v>0.69485317999999996</c:v>
                </c:pt>
                <c:pt idx="41">
                  <c:v>0.69968775999999999</c:v>
                </c:pt>
                <c:pt idx="42">
                  <c:v>0.70452221000000004</c:v>
                </c:pt>
                <c:pt idx="43">
                  <c:v>0.70935685000000004</c:v>
                </c:pt>
                <c:pt idx="44">
                  <c:v>0.71419138999999998</c:v>
                </c:pt>
                <c:pt idx="45">
                  <c:v>0.71902628999999996</c:v>
                </c:pt>
                <c:pt idx="46">
                  <c:v>0.72386070999999996</c:v>
                </c:pt>
                <c:pt idx="47">
                  <c:v>0.72869514000000002</c:v>
                </c:pt>
                <c:pt idx="48">
                  <c:v>0.73352945000000003</c:v>
                </c:pt>
                <c:pt idx="49">
                  <c:v>0.73836374000000005</c:v>
                </c:pt>
                <c:pt idx="50">
                  <c:v>0.74319796999999999</c:v>
                </c:pt>
                <c:pt idx="51">
                  <c:v>0.74803215999999995</c:v>
                </c:pt>
                <c:pt idx="52">
                  <c:v>0.75286628</c:v>
                </c:pt>
                <c:pt idx="53">
                  <c:v>0.75770035999999996</c:v>
                </c:pt>
                <c:pt idx="54">
                  <c:v>0.76253435999999997</c:v>
                </c:pt>
                <c:pt idx="55">
                  <c:v>0.76736835000000003</c:v>
                </c:pt>
                <c:pt idx="56">
                  <c:v>0.77220224999999998</c:v>
                </c:pt>
                <c:pt idx="57">
                  <c:v>0.77703610000000001</c:v>
                </c:pt>
                <c:pt idx="58">
                  <c:v>0.78186988000000002</c:v>
                </c:pt>
                <c:pt idx="59">
                  <c:v>0.78670361</c:v>
                </c:pt>
                <c:pt idx="60">
                  <c:v>0.79153724999999997</c:v>
                </c:pt>
                <c:pt idx="61">
                  <c:v>0.79637086999999995</c:v>
                </c:pt>
                <c:pt idx="62">
                  <c:v>0.80175763</c:v>
                </c:pt>
                <c:pt idx="63">
                  <c:v>0.80603787999999998</c:v>
                </c:pt>
                <c:pt idx="64">
                  <c:v>0.81087123000000005</c:v>
                </c:pt>
                <c:pt idx="65">
                  <c:v>0.81570458000000001</c:v>
                </c:pt>
                <c:pt idx="66">
                  <c:v>0.82053768999999999</c:v>
                </c:pt>
                <c:pt idx="67">
                  <c:v>0.82529722999999999</c:v>
                </c:pt>
                <c:pt idx="68">
                  <c:v>0.83020278000000003</c:v>
                </c:pt>
                <c:pt idx="69">
                  <c:v>0.83503506000000005</c:v>
                </c:pt>
                <c:pt idx="70">
                  <c:v>0.83906130999999995</c:v>
                </c:pt>
                <c:pt idx="71">
                  <c:v>0.84344474999999997</c:v>
                </c:pt>
                <c:pt idx="72">
                  <c:v>0.84669839000000002</c:v>
                </c:pt>
                <c:pt idx="73">
                  <c:v>0.85014292000000002</c:v>
                </c:pt>
                <c:pt idx="74">
                  <c:v>0.85389590999999998</c:v>
                </c:pt>
                <c:pt idx="75">
                  <c:v>0.85698971000000002</c:v>
                </c:pt>
                <c:pt idx="76">
                  <c:v>0.85997310000000005</c:v>
                </c:pt>
                <c:pt idx="77">
                  <c:v>0.86251701000000003</c:v>
                </c:pt>
                <c:pt idx="78">
                  <c:v>0.86512685</c:v>
                </c:pt>
                <c:pt idx="79">
                  <c:v>0.86751694000000001</c:v>
                </c:pt>
                <c:pt idx="80">
                  <c:v>0.86926968999999998</c:v>
                </c:pt>
                <c:pt idx="81">
                  <c:v>0.87083418999999995</c:v>
                </c:pt>
                <c:pt idx="82">
                  <c:v>0.87271900999999996</c:v>
                </c:pt>
                <c:pt idx="83">
                  <c:v>0.87414133999999999</c:v>
                </c:pt>
                <c:pt idx="84">
                  <c:v>0.87523488000000005</c:v>
                </c:pt>
                <c:pt idx="85">
                  <c:v>0.87660172999999997</c:v>
                </c:pt>
                <c:pt idx="86">
                  <c:v>0.87778307</c:v>
                </c:pt>
                <c:pt idx="87">
                  <c:v>0.87870229</c:v>
                </c:pt>
                <c:pt idx="88">
                  <c:v>0.87955114000000001</c:v>
                </c:pt>
                <c:pt idx="89">
                  <c:v>0.88039144999999996</c:v>
                </c:pt>
                <c:pt idx="90">
                  <c:v>0.88129374000000005</c:v>
                </c:pt>
                <c:pt idx="91">
                  <c:v>0.88217203</c:v>
                </c:pt>
                <c:pt idx="92">
                  <c:v>0.88304576000000001</c:v>
                </c:pt>
                <c:pt idx="93">
                  <c:v>0.88391956000000005</c:v>
                </c:pt>
                <c:pt idx="94">
                  <c:v>0.88479355000000004</c:v>
                </c:pt>
                <c:pt idx="95">
                  <c:v>0.88576138999999998</c:v>
                </c:pt>
                <c:pt idx="96">
                  <c:v>0.88663497999999996</c:v>
                </c:pt>
                <c:pt idx="97">
                  <c:v>0.88750934999999997</c:v>
                </c:pt>
                <c:pt idx="98">
                  <c:v>0.88882185000000002</c:v>
                </c:pt>
                <c:pt idx="99">
                  <c:v>0.89002166999999999</c:v>
                </c:pt>
                <c:pt idx="100">
                  <c:v>0.89096503999999999</c:v>
                </c:pt>
                <c:pt idx="101">
                  <c:v>0.89185988000000005</c:v>
                </c:pt>
                <c:pt idx="102">
                  <c:v>0.89313058000000001</c:v>
                </c:pt>
                <c:pt idx="103">
                  <c:v>0.89406704000000004</c:v>
                </c:pt>
                <c:pt idx="104">
                  <c:v>0.89494077999999999</c:v>
                </c:pt>
                <c:pt idx="105">
                  <c:v>0.89618966</c:v>
                </c:pt>
                <c:pt idx="106">
                  <c:v>0.89694300999999999</c:v>
                </c:pt>
                <c:pt idx="107">
                  <c:v>0.89800031000000002</c:v>
                </c:pt>
                <c:pt idx="108">
                  <c:v>0.89904136999999995</c:v>
                </c:pt>
                <c:pt idx="109">
                  <c:v>0.90011759999999996</c:v>
                </c:pt>
                <c:pt idx="110">
                  <c:v>0.90104086000000005</c:v>
                </c:pt>
                <c:pt idx="111">
                  <c:v>0.90148972999999999</c:v>
                </c:pt>
              </c:numCache>
            </c:numRef>
          </c:xVal>
          <c:yVal>
            <c:numRef>
              <c:f>'24.78-B747'!$AC$3:$AC$114</c:f>
              <c:numCache>
                <c:formatCode>General</c:formatCode>
                <c:ptCount val="112"/>
                <c:pt idx="0">
                  <c:v>241.02634783701023</c:v>
                </c:pt>
                <c:pt idx="1">
                  <c:v>241.02634788260053</c:v>
                </c:pt>
                <c:pt idx="2">
                  <c:v>241.02634794251514</c:v>
                </c:pt>
                <c:pt idx="3">
                  <c:v>241.0263480201962</c:v>
                </c:pt>
                <c:pt idx="4">
                  <c:v>241.02634811136795</c:v>
                </c:pt>
                <c:pt idx="5">
                  <c:v>241.02634822590252</c:v>
                </c:pt>
                <c:pt idx="6">
                  <c:v>241.02634836908521</c:v>
                </c:pt>
                <c:pt idx="7">
                  <c:v>241.02634854724553</c:v>
                </c:pt>
                <c:pt idx="8">
                  <c:v>241.0263487679363</c:v>
                </c:pt>
                <c:pt idx="9">
                  <c:v>241.02634904013428</c:v>
                </c:pt>
                <c:pt idx="10">
                  <c:v>241.02634937447601</c:v>
                </c:pt>
                <c:pt idx="11">
                  <c:v>241.02634978351722</c:v>
                </c:pt>
                <c:pt idx="12">
                  <c:v>241.02635028203827</c:v>
                </c:pt>
                <c:pt idx="13">
                  <c:v>241.02635088737657</c:v>
                </c:pt>
                <c:pt idx="14">
                  <c:v>241.0263516198184</c:v>
                </c:pt>
                <c:pt idx="15">
                  <c:v>241.02635250302069</c:v>
                </c:pt>
                <c:pt idx="16">
                  <c:v>241.02635356450924</c:v>
                </c:pt>
                <c:pt idx="17">
                  <c:v>241.02635483620901</c:v>
                </c:pt>
                <c:pt idx="18">
                  <c:v>241.02635635507269</c:v>
                </c:pt>
                <c:pt idx="19">
                  <c:v>241.02635816374163</c:v>
                </c:pt>
                <c:pt idx="20">
                  <c:v>241.02636030769631</c:v>
                </c:pt>
                <c:pt idx="21">
                  <c:v>241.02636285425675</c:v>
                </c:pt>
                <c:pt idx="22">
                  <c:v>241.02636585719489</c:v>
                </c:pt>
                <c:pt idx="23">
                  <c:v>241.02636939410399</c:v>
                </c:pt>
                <c:pt idx="24">
                  <c:v>241.02637354942448</c:v>
                </c:pt>
                <c:pt idx="25">
                  <c:v>241.02637841931374</c:v>
                </c:pt>
                <c:pt idx="26">
                  <c:v>241.02638411307652</c:v>
                </c:pt>
                <c:pt idx="27">
                  <c:v>241.0263907547677</c:v>
                </c:pt>
                <c:pt idx="28">
                  <c:v>241.0263984848232</c:v>
                </c:pt>
                <c:pt idx="29">
                  <c:v>241.02640746206035</c:v>
                </c:pt>
                <c:pt idx="30">
                  <c:v>241.02641786562313</c:v>
                </c:pt>
                <c:pt idx="31">
                  <c:v>241.02642989740716</c:v>
                </c:pt>
                <c:pt idx="32">
                  <c:v>241.02644378437657</c:v>
                </c:pt>
                <c:pt idx="33">
                  <c:v>241.02645978148993</c:v>
                </c:pt>
                <c:pt idx="34">
                  <c:v>241.02647817444409</c:v>
                </c:pt>
                <c:pt idx="35">
                  <c:v>241.0264992831888</c:v>
                </c:pt>
                <c:pt idx="36">
                  <c:v>241.02652346515811</c:v>
                </c:pt>
                <c:pt idx="37">
                  <c:v>241.0265511194753</c:v>
                </c:pt>
                <c:pt idx="38">
                  <c:v>241.02658269073743</c:v>
                </c:pt>
                <c:pt idx="39">
                  <c:v>241.02661867402691</c:v>
                </c:pt>
                <c:pt idx="40">
                  <c:v>241.02665961932109</c:v>
                </c:pt>
                <c:pt idx="41">
                  <c:v>241.02670613693158</c:v>
                </c:pt>
                <c:pt idx="42">
                  <c:v>241.02675890262185</c:v>
                </c:pt>
                <c:pt idx="43">
                  <c:v>241.02681866954271</c:v>
                </c:pt>
                <c:pt idx="44">
                  <c:v>241.02688626319548</c:v>
                </c:pt>
                <c:pt idx="45">
                  <c:v>241.02696260633161</c:v>
                </c:pt>
                <c:pt idx="46">
                  <c:v>241.02704869550257</c:v>
                </c:pt>
                <c:pt idx="47">
                  <c:v>241.02714565116543</c:v>
                </c:pt>
                <c:pt idx="48">
                  <c:v>241.02725469562827</c:v>
                </c:pt>
                <c:pt idx="49">
                  <c:v>241.02737717793985</c:v>
                </c:pt>
                <c:pt idx="50">
                  <c:v>241.02751457668072</c:v>
                </c:pt>
                <c:pt idx="51">
                  <c:v>241.027668515876</c:v>
                </c:pt>
                <c:pt idx="52">
                  <c:v>241.0278407741061</c:v>
                </c:pt>
                <c:pt idx="53">
                  <c:v>241.05209531278854</c:v>
                </c:pt>
                <c:pt idx="54">
                  <c:v>241.30967455315374</c:v>
                </c:pt>
                <c:pt idx="55">
                  <c:v>241.57541143720937</c:v>
                </c:pt>
                <c:pt idx="56">
                  <c:v>241.85697667745831</c:v>
                </c:pt>
                <c:pt idx="57">
                  <c:v>242.16250402217241</c:v>
                </c:pt>
                <c:pt idx="58">
                  <c:v>242.50081501604899</c:v>
                </c:pt>
                <c:pt idx="59">
                  <c:v>242.88168005150223</c:v>
                </c:pt>
                <c:pt idx="60">
                  <c:v>243.31609288783858</c:v>
                </c:pt>
                <c:pt idx="61">
                  <c:v>243.81660316535547</c:v>
                </c:pt>
                <c:pt idx="62">
                  <c:v>244.47002598842323</c:v>
                </c:pt>
                <c:pt idx="63">
                  <c:v>245.07602942811695</c:v>
                </c:pt>
                <c:pt idx="64">
                  <c:v>245.87129921356438</c:v>
                </c:pt>
                <c:pt idx="65">
                  <c:v>246.80644688434498</c:v>
                </c:pt>
                <c:pt idx="66">
                  <c:v>247.90841883939879</c:v>
                </c:pt>
                <c:pt idx="67">
                  <c:v>249.1876127782408</c:v>
                </c:pt>
                <c:pt idx="68">
                  <c:v>250.74559675368442</c:v>
                </c:pt>
                <c:pt idx="69">
                  <c:v>252.56272522104359</c:v>
                </c:pt>
                <c:pt idx="70">
                  <c:v>254.32855096184272</c:v>
                </c:pt>
                <c:pt idx="71">
                  <c:v>256.55520724390817</c:v>
                </c:pt>
                <c:pt idx="72">
                  <c:v>258.44309425443339</c:v>
                </c:pt>
                <c:pt idx="73">
                  <c:v>260.69036329917435</c:v>
                </c:pt>
                <c:pt idx="74">
                  <c:v>263.46803282963435</c:v>
                </c:pt>
                <c:pt idx="75">
                  <c:v>266.04904518927231</c:v>
                </c:pt>
                <c:pt idx="76">
                  <c:v>268.81760853439562</c:v>
                </c:pt>
                <c:pt idx="77">
                  <c:v>271.41825908260682</c:v>
                </c:pt>
                <c:pt idx="78">
                  <c:v>274.33876037554239</c:v>
                </c:pt>
                <c:pt idx="79">
                  <c:v>277.25837251982489</c:v>
                </c:pt>
                <c:pt idx="80">
                  <c:v>279.56055163920689</c:v>
                </c:pt>
                <c:pt idx="81">
                  <c:v>281.73856232993592</c:v>
                </c:pt>
                <c:pt idx="82">
                  <c:v>284.52639706016095</c:v>
                </c:pt>
                <c:pt idx="83">
                  <c:v>286.75570424159929</c:v>
                </c:pt>
                <c:pt idx="84">
                  <c:v>288.54698012941344</c:v>
                </c:pt>
                <c:pt idx="85">
                  <c:v>290.88483968592408</c:v>
                </c:pt>
                <c:pt idx="86">
                  <c:v>292.99777790899918</c:v>
                </c:pt>
                <c:pt idx="87">
                  <c:v>294.70359424608768</c:v>
                </c:pt>
                <c:pt idx="88">
                  <c:v>296.32846907918145</c:v>
                </c:pt>
                <c:pt idx="89">
                  <c:v>297.9854055175943</c:v>
                </c:pt>
                <c:pt idx="90">
                  <c:v>299.81983183878208</c:v>
                </c:pt>
                <c:pt idx="91">
                  <c:v>301.66215739595475</c:v>
                </c:pt>
                <c:pt idx="92">
                  <c:v>303.55216396689798</c:v>
                </c:pt>
                <c:pt idx="93">
                  <c:v>305.50120933817902</c:v>
                </c:pt>
                <c:pt idx="94">
                  <c:v>307.51142407706476</c:v>
                </c:pt>
                <c:pt idx="95">
                  <c:v>309.81067704406473</c:v>
                </c:pt>
                <c:pt idx="96">
                  <c:v>311.95419688150258</c:v>
                </c:pt>
                <c:pt idx="97">
                  <c:v>314.16649269267134</c:v>
                </c:pt>
                <c:pt idx="98">
                  <c:v>317.61748228147974</c:v>
                </c:pt>
                <c:pt idx="99">
                  <c:v>320.9144223009967</c:v>
                </c:pt>
                <c:pt idx="100">
                  <c:v>323.60600213060025</c:v>
                </c:pt>
                <c:pt idx="101">
                  <c:v>326.24285407529578</c:v>
                </c:pt>
                <c:pt idx="102">
                  <c:v>330.13254367234219</c:v>
                </c:pt>
                <c:pt idx="103">
                  <c:v>333.11226511281524</c:v>
                </c:pt>
                <c:pt idx="104">
                  <c:v>335.98218776317805</c:v>
                </c:pt>
                <c:pt idx="105">
                  <c:v>340.24026102670035</c:v>
                </c:pt>
                <c:pt idx="106">
                  <c:v>342.90059292034687</c:v>
                </c:pt>
                <c:pt idx="107">
                  <c:v>346.75499895589996</c:v>
                </c:pt>
                <c:pt idx="108">
                  <c:v>350.69264201761962</c:v>
                </c:pt>
                <c:pt idx="109">
                  <c:v>354.91751795152817</c:v>
                </c:pt>
                <c:pt idx="110">
                  <c:v>358.67134663287652</c:v>
                </c:pt>
                <c:pt idx="111">
                  <c:v>360.5408256617207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8CA-8A4E-8DD3-17F2159B0338}"/>
            </c:ext>
          </c:extLst>
        </c:ser>
        <c:ser>
          <c:idx val="7"/>
          <c:order val="4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'24.78-B747'!$U$3:$U$123</c:f>
              <c:numCache>
                <c:formatCode>General</c:formatCode>
                <c:ptCount val="121"/>
                <c:pt idx="0">
                  <c:v>0.49985628999999998</c:v>
                </c:pt>
                <c:pt idx="1">
                  <c:v>0.50458921000000001</c:v>
                </c:pt>
                <c:pt idx="2">
                  <c:v>0.50942383999999996</c:v>
                </c:pt>
                <c:pt idx="3">
                  <c:v>0.51425845999999997</c:v>
                </c:pt>
                <c:pt idx="4">
                  <c:v>0.51909309000000003</c:v>
                </c:pt>
                <c:pt idx="5">
                  <c:v>0.52392771000000005</c:v>
                </c:pt>
                <c:pt idx="6">
                  <c:v>0.52876234</c:v>
                </c:pt>
                <c:pt idx="7">
                  <c:v>0.53359696000000001</c:v>
                </c:pt>
                <c:pt idx="8">
                  <c:v>0.53843158999999996</c:v>
                </c:pt>
                <c:pt idx="9">
                  <c:v>0.54326620999999997</c:v>
                </c:pt>
                <c:pt idx="10">
                  <c:v>0.54810080000000005</c:v>
                </c:pt>
                <c:pt idx="11">
                  <c:v>0.55293546000000005</c:v>
                </c:pt>
                <c:pt idx="12">
                  <c:v>0.55777009</c:v>
                </c:pt>
                <c:pt idx="13">
                  <c:v>0.56260471000000001</c:v>
                </c:pt>
                <c:pt idx="14">
                  <c:v>0.56743933999999996</c:v>
                </c:pt>
                <c:pt idx="15">
                  <c:v>0.57227397000000002</c:v>
                </c:pt>
                <c:pt idx="16">
                  <c:v>0.57710859000000003</c:v>
                </c:pt>
                <c:pt idx="17">
                  <c:v>0.58194321999999998</c:v>
                </c:pt>
                <c:pt idx="18">
                  <c:v>0.58677783999999999</c:v>
                </c:pt>
                <c:pt idx="19">
                  <c:v>0.59161246999999995</c:v>
                </c:pt>
                <c:pt idx="20">
                  <c:v>0.59644708999999996</c:v>
                </c:pt>
                <c:pt idx="21">
                  <c:v>0.60128961000000003</c:v>
                </c:pt>
                <c:pt idx="22">
                  <c:v>0.60611634000000003</c:v>
                </c:pt>
                <c:pt idx="23">
                  <c:v>0.61095096999999998</c:v>
                </c:pt>
                <c:pt idx="24">
                  <c:v>0.61578558999999999</c:v>
                </c:pt>
                <c:pt idx="25">
                  <c:v>0.62062021999999994</c:v>
                </c:pt>
                <c:pt idx="26">
                  <c:v>0.62545483999999996</c:v>
                </c:pt>
                <c:pt idx="27">
                  <c:v>0.63028947000000002</c:v>
                </c:pt>
                <c:pt idx="28">
                  <c:v>0.63512409000000003</c:v>
                </c:pt>
                <c:pt idx="29">
                  <c:v>0.63995871999999998</c:v>
                </c:pt>
                <c:pt idx="30">
                  <c:v>0.64479333999999999</c:v>
                </c:pt>
                <c:pt idx="31">
                  <c:v>0.64962792999999996</c:v>
                </c:pt>
                <c:pt idx="32">
                  <c:v>0.65446258999999996</c:v>
                </c:pt>
                <c:pt idx="33">
                  <c:v>0.65929722000000002</c:v>
                </c:pt>
                <c:pt idx="34">
                  <c:v>0.66413184000000003</c:v>
                </c:pt>
                <c:pt idx="35">
                  <c:v>0.66896646999999998</c:v>
                </c:pt>
                <c:pt idx="36">
                  <c:v>0.67380110000000004</c:v>
                </c:pt>
                <c:pt idx="37">
                  <c:v>0.67863572000000005</c:v>
                </c:pt>
                <c:pt idx="38">
                  <c:v>0.68347035</c:v>
                </c:pt>
                <c:pt idx="39">
                  <c:v>0.68830497000000002</c:v>
                </c:pt>
                <c:pt idx="40">
                  <c:v>0.69313959999999997</c:v>
                </c:pt>
                <c:pt idx="41">
                  <c:v>0.69835082999999998</c:v>
                </c:pt>
                <c:pt idx="42">
                  <c:v>0.70280883000000005</c:v>
                </c:pt>
                <c:pt idx="43">
                  <c:v>0.70764327999999999</c:v>
                </c:pt>
                <c:pt idx="44">
                  <c:v>0.71247780000000005</c:v>
                </c:pt>
                <c:pt idx="45">
                  <c:v>0.71731226000000003</c:v>
                </c:pt>
                <c:pt idx="46">
                  <c:v>0.72214677999999999</c:v>
                </c:pt>
                <c:pt idx="47">
                  <c:v>0.72698114000000003</c:v>
                </c:pt>
                <c:pt idx="48">
                  <c:v>0.73181558999999996</c:v>
                </c:pt>
                <c:pt idx="49">
                  <c:v>0.73664989999999997</c:v>
                </c:pt>
                <c:pt idx="50">
                  <c:v>0.74148426000000001</c:v>
                </c:pt>
                <c:pt idx="51">
                  <c:v>0.74631857000000001</c:v>
                </c:pt>
                <c:pt idx="52">
                  <c:v>0.75115284000000004</c:v>
                </c:pt>
                <c:pt idx="53">
                  <c:v>0.75598704000000005</c:v>
                </c:pt>
                <c:pt idx="54">
                  <c:v>0.76082125</c:v>
                </c:pt>
                <c:pt idx="55">
                  <c:v>0.76565541999999998</c:v>
                </c:pt>
                <c:pt idx="56">
                  <c:v>0.77048952000000004</c:v>
                </c:pt>
                <c:pt idx="57">
                  <c:v>0.7753236</c:v>
                </c:pt>
                <c:pt idx="58">
                  <c:v>0.78015758999999996</c:v>
                </c:pt>
                <c:pt idx="59">
                  <c:v>0.78499158999999996</c:v>
                </c:pt>
                <c:pt idx="60">
                  <c:v>0.78982554999999999</c:v>
                </c:pt>
                <c:pt idx="61">
                  <c:v>0.79465940000000002</c:v>
                </c:pt>
                <c:pt idx="62">
                  <c:v>0.80003296000000002</c:v>
                </c:pt>
                <c:pt idx="63">
                  <c:v>0.80432691000000001</c:v>
                </c:pt>
                <c:pt idx="64">
                  <c:v>0.80916054999999998</c:v>
                </c:pt>
                <c:pt idx="65">
                  <c:v>0.81399407000000001</c:v>
                </c:pt>
                <c:pt idx="66">
                  <c:v>0.81882758</c:v>
                </c:pt>
                <c:pt idx="67">
                  <c:v>0.82366090999999997</c:v>
                </c:pt>
                <c:pt idx="68">
                  <c:v>0.82849402999999999</c:v>
                </c:pt>
                <c:pt idx="69">
                  <c:v>0.83332693000000002</c:v>
                </c:pt>
                <c:pt idx="70">
                  <c:v>0.83815956999999996</c:v>
                </c:pt>
                <c:pt idx="71">
                  <c:v>0.84299186999999998</c:v>
                </c:pt>
                <c:pt idx="72">
                  <c:v>0.84698810000000002</c:v>
                </c:pt>
                <c:pt idx="73">
                  <c:v>0.85098406999999998</c:v>
                </c:pt>
                <c:pt idx="74">
                  <c:v>0.85475992000000001</c:v>
                </c:pt>
                <c:pt idx="75">
                  <c:v>0.85829389</c:v>
                </c:pt>
                <c:pt idx="76">
                  <c:v>0.86164733999999998</c:v>
                </c:pt>
                <c:pt idx="77">
                  <c:v>0.86468473000000001</c:v>
                </c:pt>
                <c:pt idx="78">
                  <c:v>0.86720666000000002</c:v>
                </c:pt>
                <c:pt idx="79">
                  <c:v>0.86946182000000005</c:v>
                </c:pt>
                <c:pt idx="80">
                  <c:v>0.87086397999999998</c:v>
                </c:pt>
                <c:pt idx="81">
                  <c:v>0.87247207000000004</c:v>
                </c:pt>
                <c:pt idx="82">
                  <c:v>0.87406086000000005</c:v>
                </c:pt>
                <c:pt idx="83">
                  <c:v>0.87568166000000003</c:v>
                </c:pt>
                <c:pt idx="84">
                  <c:v>0.87743325000000005</c:v>
                </c:pt>
                <c:pt idx="85">
                  <c:v>0.87918487999999995</c:v>
                </c:pt>
                <c:pt idx="86">
                  <c:v>0.88093675999999999</c:v>
                </c:pt>
                <c:pt idx="87">
                  <c:v>0.88265689000000003</c:v>
                </c:pt>
                <c:pt idx="88">
                  <c:v>0.88400168000000001</c:v>
                </c:pt>
                <c:pt idx="89">
                  <c:v>0.88531495000000004</c:v>
                </c:pt>
                <c:pt idx="90">
                  <c:v>0.88657627000000006</c:v>
                </c:pt>
                <c:pt idx="91">
                  <c:v>0.88779825999999995</c:v>
                </c:pt>
                <c:pt idx="92">
                  <c:v>0.88905624000000005</c:v>
                </c:pt>
                <c:pt idx="93">
                  <c:v>0.89036870999999995</c:v>
                </c:pt>
                <c:pt idx="94">
                  <c:v>0.89168097000000002</c:v>
                </c:pt>
                <c:pt idx="95">
                  <c:v>0.89299311000000003</c:v>
                </c:pt>
                <c:pt idx="96">
                  <c:v>0.89430566</c:v>
                </c:pt>
                <c:pt idx="97">
                  <c:v>0.89536550999999998</c:v>
                </c:pt>
                <c:pt idx="98">
                  <c:v>0.89660006000000003</c:v>
                </c:pt>
                <c:pt idx="99">
                  <c:v>0.89791136000000005</c:v>
                </c:pt>
                <c:pt idx="100">
                  <c:v>0.89880289000000002</c:v>
                </c:pt>
                <c:pt idx="101">
                  <c:v>0.89994689000000005</c:v>
                </c:pt>
                <c:pt idx="102">
                  <c:v>0.90087523999999997</c:v>
                </c:pt>
                <c:pt idx="103">
                  <c:v>0.90209052999999995</c:v>
                </c:pt>
                <c:pt idx="104">
                  <c:v>0.90309947000000002</c:v>
                </c:pt>
                <c:pt idx="105">
                  <c:v>0.90412044999999996</c:v>
                </c:pt>
                <c:pt idx="106">
                  <c:v>0.90499437000000005</c:v>
                </c:pt>
                <c:pt idx="107">
                  <c:v>0.90586809999999995</c:v>
                </c:pt>
                <c:pt idx="108">
                  <c:v>0.90696063000000005</c:v>
                </c:pt>
                <c:pt idx="109">
                  <c:v>0.90752692000000001</c:v>
                </c:pt>
                <c:pt idx="110">
                  <c:v>0.90864442000000001</c:v>
                </c:pt>
                <c:pt idx="111">
                  <c:v>0.90930977000000002</c:v>
                </c:pt>
                <c:pt idx="112">
                  <c:v>0.91023480000000001</c:v>
                </c:pt>
                <c:pt idx="113">
                  <c:v>0.91121730999999995</c:v>
                </c:pt>
                <c:pt idx="114">
                  <c:v>0.91207526999999999</c:v>
                </c:pt>
                <c:pt idx="115">
                  <c:v>0.91285362999999997</c:v>
                </c:pt>
                <c:pt idx="116">
                  <c:v>0.91350706000000004</c:v>
                </c:pt>
                <c:pt idx="117">
                  <c:v>0.91430869000000003</c:v>
                </c:pt>
                <c:pt idx="118">
                  <c:v>0.91474641999999995</c:v>
                </c:pt>
                <c:pt idx="119">
                  <c:v>0.91549259999999999</c:v>
                </c:pt>
                <c:pt idx="120">
                  <c:v>0.91634099999999996</c:v>
                </c:pt>
              </c:numCache>
            </c:numRef>
          </c:xVal>
          <c:yVal>
            <c:numRef>
              <c:f>'24.78-B747'!$V$3:$V$123</c:f>
              <c:numCache>
                <c:formatCode>General</c:formatCode>
                <c:ptCount val="121"/>
                <c:pt idx="0">
                  <c:v>218.972746</c:v>
                </c:pt>
                <c:pt idx="1">
                  <c:v>218.947069</c:v>
                </c:pt>
                <c:pt idx="2">
                  <c:v>218.947069</c:v>
                </c:pt>
                <c:pt idx="3">
                  <c:v>218.947069</c:v>
                </c:pt>
                <c:pt idx="4">
                  <c:v>218.947069</c:v>
                </c:pt>
                <c:pt idx="5">
                  <c:v>218.947069</c:v>
                </c:pt>
                <c:pt idx="6">
                  <c:v>218.947069</c:v>
                </c:pt>
                <c:pt idx="7">
                  <c:v>218.947069</c:v>
                </c:pt>
                <c:pt idx="8">
                  <c:v>218.947069</c:v>
                </c:pt>
                <c:pt idx="9">
                  <c:v>218.947069</c:v>
                </c:pt>
                <c:pt idx="10">
                  <c:v>218.96710999999999</c:v>
                </c:pt>
                <c:pt idx="11">
                  <c:v>218.947069</c:v>
                </c:pt>
                <c:pt idx="12">
                  <c:v>218.947069</c:v>
                </c:pt>
                <c:pt idx="13">
                  <c:v>218.947069</c:v>
                </c:pt>
                <c:pt idx="14">
                  <c:v>218.947069</c:v>
                </c:pt>
                <c:pt idx="15">
                  <c:v>218.947069</c:v>
                </c:pt>
                <c:pt idx="16">
                  <c:v>218.947069</c:v>
                </c:pt>
                <c:pt idx="17">
                  <c:v>218.947069</c:v>
                </c:pt>
                <c:pt idx="18">
                  <c:v>218.947069</c:v>
                </c:pt>
                <c:pt idx="19">
                  <c:v>218.947069</c:v>
                </c:pt>
                <c:pt idx="20">
                  <c:v>218.947069</c:v>
                </c:pt>
                <c:pt idx="21">
                  <c:v>218.88439</c:v>
                </c:pt>
                <c:pt idx="22">
                  <c:v>218.947069</c:v>
                </c:pt>
                <c:pt idx="23">
                  <c:v>218.947069</c:v>
                </c:pt>
                <c:pt idx="24">
                  <c:v>218.947069</c:v>
                </c:pt>
                <c:pt idx="25">
                  <c:v>218.947069</c:v>
                </c:pt>
                <c:pt idx="26">
                  <c:v>218.947069</c:v>
                </c:pt>
                <c:pt idx="27">
                  <c:v>218.947069</c:v>
                </c:pt>
                <c:pt idx="28">
                  <c:v>218.947069</c:v>
                </c:pt>
                <c:pt idx="29">
                  <c:v>218.947069</c:v>
                </c:pt>
                <c:pt idx="30">
                  <c:v>218.947069</c:v>
                </c:pt>
                <c:pt idx="31">
                  <c:v>218.96710999999999</c:v>
                </c:pt>
                <c:pt idx="32">
                  <c:v>218.947069</c:v>
                </c:pt>
                <c:pt idx="33">
                  <c:v>218.947069</c:v>
                </c:pt>
                <c:pt idx="34">
                  <c:v>218.947069</c:v>
                </c:pt>
                <c:pt idx="35">
                  <c:v>218.947069</c:v>
                </c:pt>
                <c:pt idx="36">
                  <c:v>218.947069</c:v>
                </c:pt>
                <c:pt idx="37">
                  <c:v>218.947069</c:v>
                </c:pt>
                <c:pt idx="38">
                  <c:v>218.947069</c:v>
                </c:pt>
                <c:pt idx="39">
                  <c:v>218.947069</c:v>
                </c:pt>
                <c:pt idx="40">
                  <c:v>218.947069</c:v>
                </c:pt>
                <c:pt idx="41">
                  <c:v>219.00218100000001</c:v>
                </c:pt>
                <c:pt idx="42">
                  <c:v>218.95708999999999</c:v>
                </c:pt>
                <c:pt idx="43">
                  <c:v>219.037252</c:v>
                </c:pt>
                <c:pt idx="44">
                  <c:v>219.087354</c:v>
                </c:pt>
                <c:pt idx="45">
                  <c:v>219.16751600000001</c:v>
                </c:pt>
                <c:pt idx="46">
                  <c:v>219.21761799999999</c:v>
                </c:pt>
                <c:pt idx="47">
                  <c:v>219.347882</c:v>
                </c:pt>
                <c:pt idx="48">
                  <c:v>219.428044</c:v>
                </c:pt>
                <c:pt idx="49">
                  <c:v>219.578349</c:v>
                </c:pt>
                <c:pt idx="50">
                  <c:v>219.70861300000001</c:v>
                </c:pt>
                <c:pt idx="51">
                  <c:v>219.85891699999999</c:v>
                </c:pt>
                <c:pt idx="52">
                  <c:v>220.02926199999999</c:v>
                </c:pt>
                <c:pt idx="53">
                  <c:v>220.229669</c:v>
                </c:pt>
                <c:pt idx="54">
                  <c:v>220.43007499999999</c:v>
                </c:pt>
                <c:pt idx="55">
                  <c:v>220.650521</c:v>
                </c:pt>
                <c:pt idx="56">
                  <c:v>220.90102899999999</c:v>
                </c:pt>
                <c:pt idx="57">
                  <c:v>221.16155699999999</c:v>
                </c:pt>
                <c:pt idx="58">
                  <c:v>221.462166</c:v>
                </c:pt>
                <c:pt idx="59">
                  <c:v>221.762775</c:v>
                </c:pt>
                <c:pt idx="60">
                  <c:v>222.08342500000001</c:v>
                </c:pt>
                <c:pt idx="61">
                  <c:v>222.45417699999999</c:v>
                </c:pt>
                <c:pt idx="62">
                  <c:v>222.988812</c:v>
                </c:pt>
                <c:pt idx="63">
                  <c:v>223.28586200000001</c:v>
                </c:pt>
                <c:pt idx="64">
                  <c:v>223.75681700000001</c:v>
                </c:pt>
                <c:pt idx="65">
                  <c:v>224.287893</c:v>
                </c:pt>
                <c:pt idx="66">
                  <c:v>224.81896900000001</c:v>
                </c:pt>
                <c:pt idx="67">
                  <c:v>225.44022799999999</c:v>
                </c:pt>
                <c:pt idx="68">
                  <c:v>226.16168999999999</c:v>
                </c:pt>
                <c:pt idx="69">
                  <c:v>226.98335499999999</c:v>
                </c:pt>
                <c:pt idx="70">
                  <c:v>227.935284</c:v>
                </c:pt>
                <c:pt idx="71">
                  <c:v>229.047539</c:v>
                </c:pt>
                <c:pt idx="72">
                  <c:v>230.220697</c:v>
                </c:pt>
                <c:pt idx="73">
                  <c:v>231.514883</c:v>
                </c:pt>
                <c:pt idx="74">
                  <c:v>232.988212</c:v>
                </c:pt>
                <c:pt idx="75">
                  <c:v>234.73735099999999</c:v>
                </c:pt>
                <c:pt idx="76">
                  <c:v>236.831908</c:v>
                </c:pt>
                <c:pt idx="77">
                  <c:v>239.22453400000001</c:v>
                </c:pt>
                <c:pt idx="78">
                  <c:v>241.82389900000001</c:v>
                </c:pt>
                <c:pt idx="79">
                  <c:v>244.64057600000001</c:v>
                </c:pt>
                <c:pt idx="80">
                  <c:v>246.68661900000001</c:v>
                </c:pt>
                <c:pt idx="81">
                  <c:v>249.383657</c:v>
                </c:pt>
                <c:pt idx="82">
                  <c:v>252.00437400000001</c:v>
                </c:pt>
                <c:pt idx="83">
                  <c:v>254.797222</c:v>
                </c:pt>
                <c:pt idx="84">
                  <c:v>257.88347599999997</c:v>
                </c:pt>
                <c:pt idx="85">
                  <c:v>260.95595300000002</c:v>
                </c:pt>
                <c:pt idx="86">
                  <c:v>263.904428</c:v>
                </c:pt>
                <c:pt idx="87">
                  <c:v>267.02515</c:v>
                </c:pt>
                <c:pt idx="88">
                  <c:v>269.484487</c:v>
                </c:pt>
                <c:pt idx="89">
                  <c:v>272.00125400000002</c:v>
                </c:pt>
                <c:pt idx="90">
                  <c:v>274.63436799999999</c:v>
                </c:pt>
                <c:pt idx="91">
                  <c:v>277.018035</c:v>
                </c:pt>
                <c:pt idx="92">
                  <c:v>279.70319899999998</c:v>
                </c:pt>
                <c:pt idx="93">
                  <c:v>282.60574800000001</c:v>
                </c:pt>
                <c:pt idx="94">
                  <c:v>285.60627299999999</c:v>
                </c:pt>
                <c:pt idx="95">
                  <c:v>288.66803299999998</c:v>
                </c:pt>
                <c:pt idx="96">
                  <c:v>291.532397</c:v>
                </c:pt>
                <c:pt idx="97">
                  <c:v>294.176401</c:v>
                </c:pt>
                <c:pt idx="98">
                  <c:v>297.13953099999998</c:v>
                </c:pt>
                <c:pt idx="99">
                  <c:v>300.18169599999999</c:v>
                </c:pt>
                <c:pt idx="100">
                  <c:v>302.754186</c:v>
                </c:pt>
                <c:pt idx="101">
                  <c:v>305.57183900000001</c:v>
                </c:pt>
                <c:pt idx="102">
                  <c:v>308.25665500000002</c:v>
                </c:pt>
                <c:pt idx="103">
                  <c:v>310.75811299999998</c:v>
                </c:pt>
                <c:pt idx="104">
                  <c:v>313.29978299999999</c:v>
                </c:pt>
                <c:pt idx="105">
                  <c:v>316.73790500000001</c:v>
                </c:pt>
                <c:pt idx="106">
                  <c:v>319.17685799999998</c:v>
                </c:pt>
                <c:pt idx="107">
                  <c:v>321.711996</c:v>
                </c:pt>
                <c:pt idx="108">
                  <c:v>324.70346699999999</c:v>
                </c:pt>
                <c:pt idx="109">
                  <c:v>326.92166800000001</c:v>
                </c:pt>
                <c:pt idx="110">
                  <c:v>330.188087</c:v>
                </c:pt>
                <c:pt idx="111">
                  <c:v>332.57512100000002</c:v>
                </c:pt>
                <c:pt idx="112">
                  <c:v>335.30621200000002</c:v>
                </c:pt>
                <c:pt idx="113">
                  <c:v>338.36626699999999</c:v>
                </c:pt>
                <c:pt idx="114">
                  <c:v>340.93285300000002</c:v>
                </c:pt>
                <c:pt idx="115">
                  <c:v>344.03682099999997</c:v>
                </c:pt>
                <c:pt idx="116">
                  <c:v>346.82822800000002</c:v>
                </c:pt>
                <c:pt idx="117">
                  <c:v>349.22875199999999</c:v>
                </c:pt>
                <c:pt idx="118">
                  <c:v>351.70185500000002</c:v>
                </c:pt>
                <c:pt idx="119">
                  <c:v>354.80927800000001</c:v>
                </c:pt>
                <c:pt idx="120">
                  <c:v>357.77774099999999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D21B-6C4A-9653-8736EC345C1E}"/>
            </c:ext>
          </c:extLst>
        </c:ser>
        <c:ser>
          <c:idx val="6"/>
          <c:order val="5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'24.78-B747'!$U$3:$U$123</c:f>
              <c:numCache>
                <c:formatCode>General</c:formatCode>
                <c:ptCount val="121"/>
                <c:pt idx="0">
                  <c:v>0.49985628999999998</c:v>
                </c:pt>
                <c:pt idx="1">
                  <c:v>0.50458921000000001</c:v>
                </c:pt>
                <c:pt idx="2">
                  <c:v>0.50942383999999996</c:v>
                </c:pt>
                <c:pt idx="3">
                  <c:v>0.51425845999999997</c:v>
                </c:pt>
                <c:pt idx="4">
                  <c:v>0.51909309000000003</c:v>
                </c:pt>
                <c:pt idx="5">
                  <c:v>0.52392771000000005</c:v>
                </c:pt>
                <c:pt idx="6">
                  <c:v>0.52876234</c:v>
                </c:pt>
                <c:pt idx="7">
                  <c:v>0.53359696000000001</c:v>
                </c:pt>
                <c:pt idx="8">
                  <c:v>0.53843158999999996</c:v>
                </c:pt>
                <c:pt idx="9">
                  <c:v>0.54326620999999997</c:v>
                </c:pt>
                <c:pt idx="10">
                  <c:v>0.54810080000000005</c:v>
                </c:pt>
                <c:pt idx="11">
                  <c:v>0.55293546000000005</c:v>
                </c:pt>
                <c:pt idx="12">
                  <c:v>0.55777009</c:v>
                </c:pt>
                <c:pt idx="13">
                  <c:v>0.56260471000000001</c:v>
                </c:pt>
                <c:pt idx="14">
                  <c:v>0.56743933999999996</c:v>
                </c:pt>
                <c:pt idx="15">
                  <c:v>0.57227397000000002</c:v>
                </c:pt>
                <c:pt idx="16">
                  <c:v>0.57710859000000003</c:v>
                </c:pt>
                <c:pt idx="17">
                  <c:v>0.58194321999999998</c:v>
                </c:pt>
                <c:pt idx="18">
                  <c:v>0.58677783999999999</c:v>
                </c:pt>
                <c:pt idx="19">
                  <c:v>0.59161246999999995</c:v>
                </c:pt>
                <c:pt idx="20">
                  <c:v>0.59644708999999996</c:v>
                </c:pt>
                <c:pt idx="21">
                  <c:v>0.60128961000000003</c:v>
                </c:pt>
                <c:pt idx="22">
                  <c:v>0.60611634000000003</c:v>
                </c:pt>
                <c:pt idx="23">
                  <c:v>0.61095096999999998</c:v>
                </c:pt>
                <c:pt idx="24">
                  <c:v>0.61578558999999999</c:v>
                </c:pt>
                <c:pt idx="25">
                  <c:v>0.62062021999999994</c:v>
                </c:pt>
                <c:pt idx="26">
                  <c:v>0.62545483999999996</c:v>
                </c:pt>
                <c:pt idx="27">
                  <c:v>0.63028947000000002</c:v>
                </c:pt>
                <c:pt idx="28">
                  <c:v>0.63512409000000003</c:v>
                </c:pt>
                <c:pt idx="29">
                  <c:v>0.63995871999999998</c:v>
                </c:pt>
                <c:pt idx="30">
                  <c:v>0.64479333999999999</c:v>
                </c:pt>
                <c:pt idx="31">
                  <c:v>0.64962792999999996</c:v>
                </c:pt>
                <c:pt idx="32">
                  <c:v>0.65446258999999996</c:v>
                </c:pt>
                <c:pt idx="33">
                  <c:v>0.65929722000000002</c:v>
                </c:pt>
                <c:pt idx="34">
                  <c:v>0.66413184000000003</c:v>
                </c:pt>
                <c:pt idx="35">
                  <c:v>0.66896646999999998</c:v>
                </c:pt>
                <c:pt idx="36">
                  <c:v>0.67380110000000004</c:v>
                </c:pt>
                <c:pt idx="37">
                  <c:v>0.67863572000000005</c:v>
                </c:pt>
                <c:pt idx="38">
                  <c:v>0.68347035</c:v>
                </c:pt>
                <c:pt idx="39">
                  <c:v>0.68830497000000002</c:v>
                </c:pt>
                <c:pt idx="40">
                  <c:v>0.69313959999999997</c:v>
                </c:pt>
                <c:pt idx="41">
                  <c:v>0.69835082999999998</c:v>
                </c:pt>
                <c:pt idx="42">
                  <c:v>0.70280883000000005</c:v>
                </c:pt>
                <c:pt idx="43">
                  <c:v>0.70764327999999999</c:v>
                </c:pt>
                <c:pt idx="44">
                  <c:v>0.71247780000000005</c:v>
                </c:pt>
                <c:pt idx="45">
                  <c:v>0.71731226000000003</c:v>
                </c:pt>
                <c:pt idx="46">
                  <c:v>0.72214677999999999</c:v>
                </c:pt>
                <c:pt idx="47">
                  <c:v>0.72698114000000003</c:v>
                </c:pt>
                <c:pt idx="48">
                  <c:v>0.73181558999999996</c:v>
                </c:pt>
                <c:pt idx="49">
                  <c:v>0.73664989999999997</c:v>
                </c:pt>
                <c:pt idx="50">
                  <c:v>0.74148426000000001</c:v>
                </c:pt>
                <c:pt idx="51">
                  <c:v>0.74631857000000001</c:v>
                </c:pt>
                <c:pt idx="52">
                  <c:v>0.75115284000000004</c:v>
                </c:pt>
                <c:pt idx="53">
                  <c:v>0.75598704000000005</c:v>
                </c:pt>
                <c:pt idx="54">
                  <c:v>0.76082125</c:v>
                </c:pt>
                <c:pt idx="55">
                  <c:v>0.76565541999999998</c:v>
                </c:pt>
                <c:pt idx="56">
                  <c:v>0.77048952000000004</c:v>
                </c:pt>
                <c:pt idx="57">
                  <c:v>0.7753236</c:v>
                </c:pt>
                <c:pt idx="58">
                  <c:v>0.78015758999999996</c:v>
                </c:pt>
                <c:pt idx="59">
                  <c:v>0.78499158999999996</c:v>
                </c:pt>
                <c:pt idx="60">
                  <c:v>0.78982554999999999</c:v>
                </c:pt>
                <c:pt idx="61">
                  <c:v>0.79465940000000002</c:v>
                </c:pt>
                <c:pt idx="62">
                  <c:v>0.80003296000000002</c:v>
                </c:pt>
                <c:pt idx="63">
                  <c:v>0.80432691000000001</c:v>
                </c:pt>
                <c:pt idx="64">
                  <c:v>0.80916054999999998</c:v>
                </c:pt>
                <c:pt idx="65">
                  <c:v>0.81399407000000001</c:v>
                </c:pt>
                <c:pt idx="66">
                  <c:v>0.81882758</c:v>
                </c:pt>
                <c:pt idx="67">
                  <c:v>0.82366090999999997</c:v>
                </c:pt>
                <c:pt idx="68">
                  <c:v>0.82849402999999999</c:v>
                </c:pt>
                <c:pt idx="69">
                  <c:v>0.83332693000000002</c:v>
                </c:pt>
                <c:pt idx="70">
                  <c:v>0.83815956999999996</c:v>
                </c:pt>
                <c:pt idx="71">
                  <c:v>0.84299186999999998</c:v>
                </c:pt>
                <c:pt idx="72">
                  <c:v>0.84698810000000002</c:v>
                </c:pt>
                <c:pt idx="73">
                  <c:v>0.85098406999999998</c:v>
                </c:pt>
                <c:pt idx="74">
                  <c:v>0.85475992000000001</c:v>
                </c:pt>
                <c:pt idx="75">
                  <c:v>0.85829389</c:v>
                </c:pt>
                <c:pt idx="76">
                  <c:v>0.86164733999999998</c:v>
                </c:pt>
                <c:pt idx="77">
                  <c:v>0.86468473000000001</c:v>
                </c:pt>
                <c:pt idx="78">
                  <c:v>0.86720666000000002</c:v>
                </c:pt>
                <c:pt idx="79">
                  <c:v>0.86946182000000005</c:v>
                </c:pt>
                <c:pt idx="80">
                  <c:v>0.87086397999999998</c:v>
                </c:pt>
                <c:pt idx="81">
                  <c:v>0.87247207000000004</c:v>
                </c:pt>
                <c:pt idx="82">
                  <c:v>0.87406086000000005</c:v>
                </c:pt>
                <c:pt idx="83">
                  <c:v>0.87568166000000003</c:v>
                </c:pt>
                <c:pt idx="84">
                  <c:v>0.87743325000000005</c:v>
                </c:pt>
                <c:pt idx="85">
                  <c:v>0.87918487999999995</c:v>
                </c:pt>
                <c:pt idx="86">
                  <c:v>0.88093675999999999</c:v>
                </c:pt>
                <c:pt idx="87">
                  <c:v>0.88265689000000003</c:v>
                </c:pt>
                <c:pt idx="88">
                  <c:v>0.88400168000000001</c:v>
                </c:pt>
                <c:pt idx="89">
                  <c:v>0.88531495000000004</c:v>
                </c:pt>
                <c:pt idx="90">
                  <c:v>0.88657627000000006</c:v>
                </c:pt>
                <c:pt idx="91">
                  <c:v>0.88779825999999995</c:v>
                </c:pt>
                <c:pt idx="92">
                  <c:v>0.88905624000000005</c:v>
                </c:pt>
                <c:pt idx="93">
                  <c:v>0.89036870999999995</c:v>
                </c:pt>
                <c:pt idx="94">
                  <c:v>0.89168097000000002</c:v>
                </c:pt>
                <c:pt idx="95">
                  <c:v>0.89299311000000003</c:v>
                </c:pt>
                <c:pt idx="96">
                  <c:v>0.89430566</c:v>
                </c:pt>
                <c:pt idx="97">
                  <c:v>0.89536550999999998</c:v>
                </c:pt>
                <c:pt idx="98">
                  <c:v>0.89660006000000003</c:v>
                </c:pt>
                <c:pt idx="99">
                  <c:v>0.89791136000000005</c:v>
                </c:pt>
                <c:pt idx="100">
                  <c:v>0.89880289000000002</c:v>
                </c:pt>
                <c:pt idx="101">
                  <c:v>0.89994689000000005</c:v>
                </c:pt>
                <c:pt idx="102">
                  <c:v>0.90087523999999997</c:v>
                </c:pt>
                <c:pt idx="103">
                  <c:v>0.90209052999999995</c:v>
                </c:pt>
                <c:pt idx="104">
                  <c:v>0.90309947000000002</c:v>
                </c:pt>
                <c:pt idx="105">
                  <c:v>0.90412044999999996</c:v>
                </c:pt>
                <c:pt idx="106">
                  <c:v>0.90499437000000005</c:v>
                </c:pt>
                <c:pt idx="107">
                  <c:v>0.90586809999999995</c:v>
                </c:pt>
                <c:pt idx="108">
                  <c:v>0.90696063000000005</c:v>
                </c:pt>
                <c:pt idx="109">
                  <c:v>0.90752692000000001</c:v>
                </c:pt>
                <c:pt idx="110">
                  <c:v>0.90864442000000001</c:v>
                </c:pt>
                <c:pt idx="111">
                  <c:v>0.90930977000000002</c:v>
                </c:pt>
                <c:pt idx="112">
                  <c:v>0.91023480000000001</c:v>
                </c:pt>
                <c:pt idx="113">
                  <c:v>0.91121730999999995</c:v>
                </c:pt>
                <c:pt idx="114">
                  <c:v>0.91207526999999999</c:v>
                </c:pt>
                <c:pt idx="115">
                  <c:v>0.91285362999999997</c:v>
                </c:pt>
                <c:pt idx="116">
                  <c:v>0.91350706000000004</c:v>
                </c:pt>
                <c:pt idx="117">
                  <c:v>0.91430869000000003</c:v>
                </c:pt>
                <c:pt idx="118">
                  <c:v>0.91474641999999995</c:v>
                </c:pt>
                <c:pt idx="119">
                  <c:v>0.91549259999999999</c:v>
                </c:pt>
                <c:pt idx="120">
                  <c:v>0.91634099999999996</c:v>
                </c:pt>
              </c:numCache>
            </c:numRef>
          </c:xVal>
          <c:yVal>
            <c:numRef>
              <c:f>'24.78-B747'!$W$3:$W$123</c:f>
              <c:numCache>
                <c:formatCode>General</c:formatCode>
                <c:ptCount val="121"/>
                <c:pt idx="0">
                  <c:v>220.51502103355932</c:v>
                </c:pt>
                <c:pt idx="1">
                  <c:v>220.51502106520348</c:v>
                </c:pt>
                <c:pt idx="2">
                  <c:v>220.51502110644702</c:v>
                </c:pt>
                <c:pt idx="3">
                  <c:v>220.51502115890491</c:v>
                </c:pt>
                <c:pt idx="4">
                  <c:v>220.51502122526597</c:v>
                </c:pt>
                <c:pt idx="5">
                  <c:v>220.51502130878043</c:v>
                </c:pt>
                <c:pt idx="6">
                  <c:v>220.51502141336272</c:v>
                </c:pt>
                <c:pt idx="7">
                  <c:v>220.5150215437061</c:v>
                </c:pt>
                <c:pt idx="8">
                  <c:v>220.51502170541872</c:v>
                </c:pt>
                <c:pt idx="9">
                  <c:v>220.51502190517431</c:v>
                </c:pt>
                <c:pt idx="10">
                  <c:v>220.51502215088806</c:v>
                </c:pt>
                <c:pt idx="11">
                  <c:v>220.5150224519235</c:v>
                </c:pt>
                <c:pt idx="12">
                  <c:v>220.51502281930107</c:v>
                </c:pt>
                <c:pt idx="13">
                  <c:v>220.51502326597182</c:v>
                </c:pt>
                <c:pt idx="14">
                  <c:v>220.51502380710275</c:v>
                </c:pt>
                <c:pt idx="15">
                  <c:v>220.5150244604003</c:v>
                </c:pt>
                <c:pt idx="16">
                  <c:v>220.51502524648015</c:v>
                </c:pt>
                <c:pt idx="17">
                  <c:v>220.51502618928717</c:v>
                </c:pt>
                <c:pt idx="18">
                  <c:v>220.51502731654642</c:v>
                </c:pt>
                <c:pt idx="19">
                  <c:v>220.51502866029767</c:v>
                </c:pt>
                <c:pt idx="20">
                  <c:v>220.51503025745535</c:v>
                </c:pt>
                <c:pt idx="21">
                  <c:v>220.51503215383269</c:v>
                </c:pt>
                <c:pt idx="22">
                  <c:v>220.51503438804843</c:v>
                </c:pt>
                <c:pt idx="23">
                  <c:v>220.51503702592328</c:v>
                </c:pt>
                <c:pt idx="24">
                  <c:v>220.51504012775709</c:v>
                </c:pt>
                <c:pt idx="25">
                  <c:v>220.51504376613445</c:v>
                </c:pt>
                <c:pt idx="26">
                  <c:v>220.5150480235958</c:v>
                </c:pt>
                <c:pt idx="27">
                  <c:v>220.51505299388933</c:v>
                </c:pt>
                <c:pt idx="28">
                  <c:v>220.51505878321242</c:v>
                </c:pt>
                <c:pt idx="29">
                  <c:v>220.51506551173833</c:v>
                </c:pt>
                <c:pt idx="30">
                  <c:v>220.51507331510527</c:v>
                </c:pt>
                <c:pt idx="31">
                  <c:v>220.51508234618854</c:v>
                </c:pt>
                <c:pt idx="32">
                  <c:v>220.51509277727746</c:v>
                </c:pt>
                <c:pt idx="33">
                  <c:v>220.51510480150966</c:v>
                </c:pt>
                <c:pt idx="34">
                  <c:v>220.51511863577844</c:v>
                </c:pt>
                <c:pt idx="35">
                  <c:v>220.51513452302052</c:v>
                </c:pt>
                <c:pt idx="36">
                  <c:v>220.51515273481789</c:v>
                </c:pt>
                <c:pt idx="37">
                  <c:v>220.51517357441571</c:v>
                </c:pt>
                <c:pt idx="38">
                  <c:v>220.5151973800867</c:v>
                </c:pt>
                <c:pt idx="39">
                  <c:v>220.51522452830474</c:v>
                </c:pt>
                <c:pt idx="40">
                  <c:v>220.51525543793258</c:v>
                </c:pt>
                <c:pt idx="41">
                  <c:v>220.51529350299393</c:v>
                </c:pt>
                <c:pt idx="42">
                  <c:v>220.51533045188404</c:v>
                </c:pt>
                <c:pt idx="43">
                  <c:v>220.51537564175248</c:v>
                </c:pt>
                <c:pt idx="44">
                  <c:v>220.51542677752931</c:v>
                </c:pt>
                <c:pt idx="45">
                  <c:v>220.5154845562696</c:v>
                </c:pt>
                <c:pt idx="46">
                  <c:v>220.51554975028276</c:v>
                </c:pt>
                <c:pt idx="47">
                  <c:v>220.51562320619675</c:v>
                </c:pt>
                <c:pt idx="48">
                  <c:v>220.5157058635067</c:v>
                </c:pt>
                <c:pt idx="49">
                  <c:v>220.51579874759304</c:v>
                </c:pt>
                <c:pt idx="50">
                  <c:v>220.51590299306218</c:v>
                </c:pt>
                <c:pt idx="51">
                  <c:v>220.51601983952801</c:v>
                </c:pt>
                <c:pt idx="52">
                  <c:v>220.51615064858865</c:v>
                </c:pt>
                <c:pt idx="53">
                  <c:v>220.51629691067347</c:v>
                </c:pt>
                <c:pt idx="54">
                  <c:v>220.51646026050327</c:v>
                </c:pt>
                <c:pt idx="55">
                  <c:v>220.5329177030911</c:v>
                </c:pt>
                <c:pt idx="56">
                  <c:v>220.78760984770153</c:v>
                </c:pt>
                <c:pt idx="57">
                  <c:v>221.04998435296153</c:v>
                </c:pt>
                <c:pt idx="58">
                  <c:v>221.32745593337762</c:v>
                </c:pt>
                <c:pt idx="59">
                  <c:v>221.62787537781529</c:v>
                </c:pt>
                <c:pt idx="60">
                  <c:v>221.95973326524134</c:v>
                </c:pt>
                <c:pt idx="61">
                  <c:v>222.33240563643244</c:v>
                </c:pt>
                <c:pt idx="62">
                  <c:v>222.80747459353472</c:v>
                </c:pt>
                <c:pt idx="63">
                  <c:v>223.24379156416313</c:v>
                </c:pt>
                <c:pt idx="64">
                  <c:v>223.80826370690033</c:v>
                </c:pt>
                <c:pt idx="65">
                  <c:v>224.4657946457026</c:v>
                </c:pt>
                <c:pt idx="66">
                  <c:v>225.2349841843785</c:v>
                </c:pt>
                <c:pt idx="67">
                  <c:v>226.13754280747628</c:v>
                </c:pt>
                <c:pt idx="68">
                  <c:v>227.19896184115242</c:v>
                </c:pt>
                <c:pt idx="69">
                  <c:v>228.44921968949828</c:v>
                </c:pt>
                <c:pt idx="70">
                  <c:v>229.92361454353386</c:v>
                </c:pt>
                <c:pt idx="71">
                  <c:v>231.66374723011037</c:v>
                </c:pt>
                <c:pt idx="72">
                  <c:v>233.33837368338448</c:v>
                </c:pt>
                <c:pt idx="73">
                  <c:v>235.26048477828635</c:v>
                </c:pt>
                <c:pt idx="74">
                  <c:v>237.33763486921526</c:v>
                </c:pt>
                <c:pt idx="75">
                  <c:v>239.54366161126015</c:v>
                </c:pt>
                <c:pt idx="76">
                  <c:v>241.90206302471688</c:v>
                </c:pt>
                <c:pt idx="77">
                  <c:v>244.28813709209146</c:v>
                </c:pt>
                <c:pt idx="78">
                  <c:v>246.46944388237296</c:v>
                </c:pt>
                <c:pt idx="79">
                  <c:v>248.5883809778062</c:v>
                </c:pt>
                <c:pt idx="80">
                  <c:v>249.99192633910309</c:v>
                </c:pt>
                <c:pt idx="81">
                  <c:v>251.68797160029862</c:v>
                </c:pt>
                <c:pt idx="82">
                  <c:v>253.45924904040328</c:v>
                </c:pt>
                <c:pt idx="83">
                  <c:v>255.36973995079035</c:v>
                </c:pt>
                <c:pt idx="84">
                  <c:v>257.55891738415562</c:v>
                </c:pt>
                <c:pt idx="85">
                  <c:v>259.8854189711866</c:v>
                </c:pt>
                <c:pt idx="86">
                  <c:v>262.358182621053</c:v>
                </c:pt>
                <c:pt idx="87">
                  <c:v>264.93699136283624</c:v>
                </c:pt>
                <c:pt idx="88">
                  <c:v>267.06317652997251</c:v>
                </c:pt>
                <c:pt idx="89">
                  <c:v>269.23760707862516</c:v>
                </c:pt>
                <c:pt idx="90">
                  <c:v>271.42150344231391</c:v>
                </c:pt>
                <c:pt idx="91">
                  <c:v>273.63053923574125</c:v>
                </c:pt>
                <c:pt idx="92">
                  <c:v>276.00473654251641</c:v>
                </c:pt>
                <c:pt idx="93">
                  <c:v>278.59488533374906</c:v>
                </c:pt>
                <c:pt idx="94">
                  <c:v>281.30541719930312</c:v>
                </c:pt>
                <c:pt idx="95">
                  <c:v>284.14210957918658</c:v>
                </c:pt>
                <c:pt idx="96">
                  <c:v>287.11205287180667</c:v>
                </c:pt>
                <c:pt idx="97">
                  <c:v>289.61102284288205</c:v>
                </c:pt>
                <c:pt idx="98">
                  <c:v>292.6403310140434</c:v>
                </c:pt>
                <c:pt idx="99">
                  <c:v>296.00349368662057</c:v>
                </c:pt>
                <c:pt idx="100">
                  <c:v>298.37913460047105</c:v>
                </c:pt>
                <c:pt idx="101">
                  <c:v>301.53733271056984</c:v>
                </c:pt>
                <c:pt idx="102">
                  <c:v>304.19408228022724</c:v>
                </c:pt>
                <c:pt idx="103">
                  <c:v>307.80406920820474</c:v>
                </c:pt>
                <c:pt idx="104">
                  <c:v>310.91910229891937</c:v>
                </c:pt>
                <c:pt idx="105">
                  <c:v>314.18446084920276</c:v>
                </c:pt>
                <c:pt idx="106">
                  <c:v>317.0729878764148</c:v>
                </c:pt>
                <c:pt idx="107">
                  <c:v>320.04991573450445</c:v>
                </c:pt>
                <c:pt idx="108">
                  <c:v>323.90176896024911</c:v>
                </c:pt>
                <c:pt idx="109">
                  <c:v>325.95658272167015</c:v>
                </c:pt>
                <c:pt idx="110">
                  <c:v>330.13206049668929</c:v>
                </c:pt>
                <c:pt idx="111">
                  <c:v>332.69621102280888</c:v>
                </c:pt>
                <c:pt idx="112">
                  <c:v>336.36107904993708</c:v>
                </c:pt>
                <c:pt idx="113">
                  <c:v>340.38486852033719</c:v>
                </c:pt>
                <c:pt idx="114">
                  <c:v>344.01270470230929</c:v>
                </c:pt>
                <c:pt idx="115">
                  <c:v>347.39884776842996</c:v>
                </c:pt>
                <c:pt idx="116">
                  <c:v>350.31307706039689</c:v>
                </c:pt>
                <c:pt idx="117">
                  <c:v>353.97983907312096</c:v>
                </c:pt>
                <c:pt idx="118">
                  <c:v>356.02561024132609</c:v>
                </c:pt>
                <c:pt idx="119">
                  <c:v>359.58549372867719</c:v>
                </c:pt>
                <c:pt idx="120">
                  <c:v>363.74679066683819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8CA-8A4E-8DD3-17F2159B0338}"/>
            </c:ext>
          </c:extLst>
        </c:ser>
        <c:ser>
          <c:idx val="1"/>
          <c:order val="6"/>
          <c:tx>
            <c:v>cl0.35</c:v>
          </c:tx>
          <c:spPr>
            <a:ln w="2540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'24.78-B747'!$O$3:$O$121</c:f>
              <c:numCache>
                <c:formatCode>General</c:formatCode>
                <c:ptCount val="119"/>
                <c:pt idx="0">
                  <c:v>0.50021201000000004</c:v>
                </c:pt>
                <c:pt idx="1">
                  <c:v>0.50462883000000003</c:v>
                </c:pt>
                <c:pt idx="2">
                  <c:v>0.50946345999999998</c:v>
                </c:pt>
                <c:pt idx="3">
                  <c:v>0.51429807999999999</c:v>
                </c:pt>
                <c:pt idx="4">
                  <c:v>0.51913271000000005</c:v>
                </c:pt>
                <c:pt idx="5">
                  <c:v>0.52396732999999995</c:v>
                </c:pt>
                <c:pt idx="6">
                  <c:v>0.52880196000000002</c:v>
                </c:pt>
                <c:pt idx="7">
                  <c:v>0.53363658000000003</c:v>
                </c:pt>
                <c:pt idx="8">
                  <c:v>0.53847120999999998</c:v>
                </c:pt>
                <c:pt idx="9">
                  <c:v>0.54330582999999999</c:v>
                </c:pt>
                <c:pt idx="10">
                  <c:v>0.54814037999999998</c:v>
                </c:pt>
                <c:pt idx="11">
                  <c:v>0.55297507999999995</c:v>
                </c:pt>
                <c:pt idx="12">
                  <c:v>0.55780971000000001</c:v>
                </c:pt>
                <c:pt idx="13">
                  <c:v>0.56264433999999997</c:v>
                </c:pt>
                <c:pt idx="14">
                  <c:v>0.56747895999999998</c:v>
                </c:pt>
                <c:pt idx="15">
                  <c:v>0.57231359000000004</c:v>
                </c:pt>
                <c:pt idx="16">
                  <c:v>0.57714821000000005</c:v>
                </c:pt>
                <c:pt idx="17">
                  <c:v>0.58198284</c:v>
                </c:pt>
                <c:pt idx="18">
                  <c:v>0.58681746000000001</c:v>
                </c:pt>
                <c:pt idx="19">
                  <c:v>0.59165208999999996</c:v>
                </c:pt>
                <c:pt idx="20">
                  <c:v>0.59648668999999999</c:v>
                </c:pt>
                <c:pt idx="21">
                  <c:v>0.60132907999999996</c:v>
                </c:pt>
                <c:pt idx="22">
                  <c:v>0.60615596000000005</c:v>
                </c:pt>
                <c:pt idx="23">
                  <c:v>0.61099059</c:v>
                </c:pt>
                <c:pt idx="24">
                  <c:v>0.61582521000000001</c:v>
                </c:pt>
                <c:pt idx="25">
                  <c:v>0.62065983999999996</c:v>
                </c:pt>
                <c:pt idx="26">
                  <c:v>0.62549445999999997</c:v>
                </c:pt>
                <c:pt idx="27">
                  <c:v>0.63032909000000004</c:v>
                </c:pt>
                <c:pt idx="28">
                  <c:v>0.63516371000000005</c:v>
                </c:pt>
                <c:pt idx="29">
                  <c:v>0.63999834</c:v>
                </c:pt>
                <c:pt idx="30">
                  <c:v>0.64483296000000001</c:v>
                </c:pt>
                <c:pt idx="31">
                  <c:v>0.64966751</c:v>
                </c:pt>
                <c:pt idx="32">
                  <c:v>0.65450220999999997</c:v>
                </c:pt>
                <c:pt idx="33">
                  <c:v>0.65933684000000004</c:v>
                </c:pt>
                <c:pt idx="34">
                  <c:v>0.66417146999999999</c:v>
                </c:pt>
                <c:pt idx="35">
                  <c:v>0.66900609</c:v>
                </c:pt>
                <c:pt idx="36">
                  <c:v>0.67384071999999995</c:v>
                </c:pt>
                <c:pt idx="37">
                  <c:v>0.67867533999999996</c:v>
                </c:pt>
                <c:pt idx="38">
                  <c:v>0.68350997000000002</c:v>
                </c:pt>
                <c:pt idx="39">
                  <c:v>0.68834459000000003</c:v>
                </c:pt>
                <c:pt idx="40">
                  <c:v>0.69317921999999998</c:v>
                </c:pt>
                <c:pt idx="41">
                  <c:v>0.69839065</c:v>
                </c:pt>
                <c:pt idx="42">
                  <c:v>0.70284844999999996</c:v>
                </c:pt>
                <c:pt idx="43">
                  <c:v>0.70768308999999996</c:v>
                </c:pt>
                <c:pt idx="44">
                  <c:v>0.71251757000000004</c:v>
                </c:pt>
                <c:pt idx="45">
                  <c:v>0.71735210999999999</c:v>
                </c:pt>
                <c:pt idx="46">
                  <c:v>0.72218654999999998</c:v>
                </c:pt>
                <c:pt idx="47">
                  <c:v>0.72702107000000005</c:v>
                </c:pt>
                <c:pt idx="48">
                  <c:v>0.73185553000000003</c:v>
                </c:pt>
                <c:pt idx="49">
                  <c:v>0.73710759999999997</c:v>
                </c:pt>
                <c:pt idx="50">
                  <c:v>0.74194207999999995</c:v>
                </c:pt>
                <c:pt idx="51">
                  <c:v>0.74677652000000005</c:v>
                </c:pt>
                <c:pt idx="52">
                  <c:v>0.75077501000000002</c:v>
                </c:pt>
                <c:pt idx="53">
                  <c:v>0.75560901000000003</c:v>
                </c:pt>
                <c:pt idx="54">
                  <c:v>0.76086111999999995</c:v>
                </c:pt>
                <c:pt idx="55">
                  <c:v>0.76569520000000002</c:v>
                </c:pt>
                <c:pt idx="56">
                  <c:v>0.77052927999999998</c:v>
                </c:pt>
                <c:pt idx="57">
                  <c:v>0.77536331999999997</c:v>
                </c:pt>
                <c:pt idx="58">
                  <c:v>0.78019727999999999</c:v>
                </c:pt>
                <c:pt idx="59">
                  <c:v>0.78503120999999998</c:v>
                </c:pt>
                <c:pt idx="60">
                  <c:v>0.78986504000000002</c:v>
                </c:pt>
                <c:pt idx="61">
                  <c:v>0.79469882999999997</c:v>
                </c:pt>
                <c:pt idx="62">
                  <c:v>0.7992089</c:v>
                </c:pt>
                <c:pt idx="63">
                  <c:v>0.80436615</c:v>
                </c:pt>
                <c:pt idx="64">
                  <c:v>0.80919967000000004</c:v>
                </c:pt>
                <c:pt idx="65">
                  <c:v>0.81403316000000003</c:v>
                </c:pt>
                <c:pt idx="66">
                  <c:v>0.81886650999999999</c:v>
                </c:pt>
                <c:pt idx="67">
                  <c:v>0.82369983999999996</c:v>
                </c:pt>
                <c:pt idx="68">
                  <c:v>0.82853304000000005</c:v>
                </c:pt>
                <c:pt idx="69">
                  <c:v>0.83336613999999998</c:v>
                </c:pt>
                <c:pt idx="70">
                  <c:v>0.83819893999999995</c:v>
                </c:pt>
                <c:pt idx="71">
                  <c:v>0.84303148999999999</c:v>
                </c:pt>
                <c:pt idx="72">
                  <c:v>0.84786357999999995</c:v>
                </c:pt>
                <c:pt idx="73">
                  <c:v>0.85144198000000004</c:v>
                </c:pt>
                <c:pt idx="74">
                  <c:v>0.85563553000000003</c:v>
                </c:pt>
                <c:pt idx="75">
                  <c:v>0.85865133000000005</c:v>
                </c:pt>
                <c:pt idx="76">
                  <c:v>0.86182340000000002</c:v>
                </c:pt>
                <c:pt idx="77">
                  <c:v>0.86432640999999999</c:v>
                </c:pt>
                <c:pt idx="78">
                  <c:v>0.86691121999999998</c:v>
                </c:pt>
                <c:pt idx="79">
                  <c:v>0.86900496000000005</c:v>
                </c:pt>
                <c:pt idx="80">
                  <c:v>0.87084015000000004</c:v>
                </c:pt>
                <c:pt idx="81">
                  <c:v>0.87303222000000003</c:v>
                </c:pt>
                <c:pt idx="82">
                  <c:v>0.87547001000000002</c:v>
                </c:pt>
                <c:pt idx="83">
                  <c:v>0.87714685999999997</c:v>
                </c:pt>
                <c:pt idx="84">
                  <c:v>0.87894855999999999</c:v>
                </c:pt>
                <c:pt idx="85">
                  <c:v>0.88070106999999997</c:v>
                </c:pt>
                <c:pt idx="86">
                  <c:v>0.88203644000000003</c:v>
                </c:pt>
                <c:pt idx="87">
                  <c:v>0.88378867000000005</c:v>
                </c:pt>
                <c:pt idx="88">
                  <c:v>0.88535311999999999</c:v>
                </c:pt>
                <c:pt idx="89">
                  <c:v>0.88630945000000005</c:v>
                </c:pt>
                <c:pt idx="90">
                  <c:v>0.88775219999999999</c:v>
                </c:pt>
                <c:pt idx="91">
                  <c:v>0.88884640999999998</c:v>
                </c:pt>
                <c:pt idx="92">
                  <c:v>0.89015991999999999</c:v>
                </c:pt>
                <c:pt idx="93">
                  <c:v>0.89147330999999996</c:v>
                </c:pt>
                <c:pt idx="94">
                  <c:v>0.89278690000000005</c:v>
                </c:pt>
                <c:pt idx="95">
                  <c:v>0.89401195</c:v>
                </c:pt>
                <c:pt idx="96">
                  <c:v>0.89536143000000001</c:v>
                </c:pt>
                <c:pt idx="97">
                  <c:v>0.89633255000000001</c:v>
                </c:pt>
                <c:pt idx="98">
                  <c:v>0.89760594000000005</c:v>
                </c:pt>
                <c:pt idx="99">
                  <c:v>0.89868334999999999</c:v>
                </c:pt>
                <c:pt idx="100">
                  <c:v>0.89959016999999997</c:v>
                </c:pt>
                <c:pt idx="101">
                  <c:v>0.90093677999999999</c:v>
                </c:pt>
                <c:pt idx="102">
                  <c:v>0.90203038999999996</c:v>
                </c:pt>
                <c:pt idx="103">
                  <c:v>0.90340308000000002</c:v>
                </c:pt>
                <c:pt idx="104">
                  <c:v>0.90469443000000005</c:v>
                </c:pt>
                <c:pt idx="105">
                  <c:v>0.90600575000000005</c:v>
                </c:pt>
                <c:pt idx="106">
                  <c:v>0.90727552</c:v>
                </c:pt>
                <c:pt idx="107">
                  <c:v>0.90811779000000004</c:v>
                </c:pt>
                <c:pt idx="108">
                  <c:v>0.90923145999999999</c:v>
                </c:pt>
                <c:pt idx="109">
                  <c:v>0.91014762999999999</c:v>
                </c:pt>
                <c:pt idx="110">
                  <c:v>0.91108756000000002</c:v>
                </c:pt>
                <c:pt idx="111">
                  <c:v>0.91204890000000005</c:v>
                </c:pt>
                <c:pt idx="112">
                  <c:v>0.9130315</c:v>
                </c:pt>
                <c:pt idx="113">
                  <c:v>0.91390497999999998</c:v>
                </c:pt>
                <c:pt idx="114">
                  <c:v>0.91476183</c:v>
                </c:pt>
                <c:pt idx="115">
                  <c:v>0.91553987000000003</c:v>
                </c:pt>
                <c:pt idx="116">
                  <c:v>0.91653382999999999</c:v>
                </c:pt>
                <c:pt idx="117">
                  <c:v>0.91728392999999997</c:v>
                </c:pt>
                <c:pt idx="118">
                  <c:v>0.91793672000000004</c:v>
                </c:pt>
              </c:numCache>
            </c:numRef>
          </c:xVal>
          <c:yVal>
            <c:numRef>
              <c:f>'24.78-B747'!$P$3:$P$121</c:f>
              <c:numCache>
                <c:formatCode>General</c:formatCode>
                <c:ptCount val="119"/>
                <c:pt idx="0">
                  <c:v>200.07031000000001</c:v>
                </c:pt>
                <c:pt idx="1">
                  <c:v>199.98864900000001</c:v>
                </c:pt>
                <c:pt idx="2">
                  <c:v>199.98864900000001</c:v>
                </c:pt>
                <c:pt idx="3">
                  <c:v>199.98864900000001</c:v>
                </c:pt>
                <c:pt idx="4">
                  <c:v>199.98864900000001</c:v>
                </c:pt>
                <c:pt idx="5">
                  <c:v>199.98864900000001</c:v>
                </c:pt>
                <c:pt idx="6">
                  <c:v>199.98864900000001</c:v>
                </c:pt>
                <c:pt idx="7">
                  <c:v>199.98864900000001</c:v>
                </c:pt>
                <c:pt idx="8">
                  <c:v>199.98864900000001</c:v>
                </c:pt>
                <c:pt idx="9">
                  <c:v>199.98864900000001</c:v>
                </c:pt>
                <c:pt idx="10">
                  <c:v>200.02873</c:v>
                </c:pt>
                <c:pt idx="11">
                  <c:v>199.98864900000001</c:v>
                </c:pt>
                <c:pt idx="12">
                  <c:v>199.98864900000001</c:v>
                </c:pt>
                <c:pt idx="13">
                  <c:v>199.98864900000001</c:v>
                </c:pt>
                <c:pt idx="14">
                  <c:v>199.98864900000001</c:v>
                </c:pt>
                <c:pt idx="15">
                  <c:v>199.98864900000001</c:v>
                </c:pt>
                <c:pt idx="16">
                  <c:v>199.98864900000001</c:v>
                </c:pt>
                <c:pt idx="17">
                  <c:v>199.98864900000001</c:v>
                </c:pt>
                <c:pt idx="18">
                  <c:v>199.98864900000001</c:v>
                </c:pt>
                <c:pt idx="19">
                  <c:v>199.98864900000001</c:v>
                </c:pt>
                <c:pt idx="20">
                  <c:v>199.99866900000001</c:v>
                </c:pt>
                <c:pt idx="21">
                  <c:v>199.99988999999999</c:v>
                </c:pt>
                <c:pt idx="22">
                  <c:v>199.98864900000001</c:v>
                </c:pt>
                <c:pt idx="23">
                  <c:v>199.98864900000001</c:v>
                </c:pt>
                <c:pt idx="24">
                  <c:v>199.98864900000001</c:v>
                </c:pt>
                <c:pt idx="25">
                  <c:v>199.98864900000001</c:v>
                </c:pt>
                <c:pt idx="26">
                  <c:v>199.98864900000001</c:v>
                </c:pt>
                <c:pt idx="27">
                  <c:v>199.98864900000001</c:v>
                </c:pt>
                <c:pt idx="28">
                  <c:v>199.98864900000001</c:v>
                </c:pt>
                <c:pt idx="29">
                  <c:v>199.98864900000001</c:v>
                </c:pt>
                <c:pt idx="30">
                  <c:v>199.98864900000001</c:v>
                </c:pt>
                <c:pt idx="31">
                  <c:v>200.02873</c:v>
                </c:pt>
                <c:pt idx="32">
                  <c:v>199.98864900000001</c:v>
                </c:pt>
                <c:pt idx="33">
                  <c:v>199.98864900000001</c:v>
                </c:pt>
                <c:pt idx="34">
                  <c:v>199.98864900000001</c:v>
                </c:pt>
                <c:pt idx="35">
                  <c:v>199.98864900000001</c:v>
                </c:pt>
                <c:pt idx="36">
                  <c:v>199.98864900000001</c:v>
                </c:pt>
                <c:pt idx="37">
                  <c:v>199.98864900000001</c:v>
                </c:pt>
                <c:pt idx="38">
                  <c:v>199.98864900000001</c:v>
                </c:pt>
                <c:pt idx="39">
                  <c:v>199.98864900000001</c:v>
                </c:pt>
                <c:pt idx="40">
                  <c:v>199.98864900000001</c:v>
                </c:pt>
                <c:pt idx="41">
                  <c:v>199.94928300000001</c:v>
                </c:pt>
                <c:pt idx="42">
                  <c:v>199.99866900000001</c:v>
                </c:pt>
                <c:pt idx="43">
                  <c:v>199.98864900000001</c:v>
                </c:pt>
                <c:pt idx="44">
                  <c:v>200.05879100000001</c:v>
                </c:pt>
                <c:pt idx="45">
                  <c:v>200.098872</c:v>
                </c:pt>
                <c:pt idx="46">
                  <c:v>200.189055</c:v>
                </c:pt>
                <c:pt idx="47">
                  <c:v>200.23915700000001</c:v>
                </c:pt>
                <c:pt idx="48">
                  <c:v>200.31931900000001</c:v>
                </c:pt>
                <c:pt idx="49">
                  <c:v>200.56904399999999</c:v>
                </c:pt>
                <c:pt idx="50">
                  <c:v>200.639186</c:v>
                </c:pt>
                <c:pt idx="51">
                  <c:v>200.72936899999999</c:v>
                </c:pt>
                <c:pt idx="52">
                  <c:v>200.81955099999999</c:v>
                </c:pt>
                <c:pt idx="53">
                  <c:v>201.11937800000001</c:v>
                </c:pt>
                <c:pt idx="54">
                  <c:v>201.35251700000001</c:v>
                </c:pt>
                <c:pt idx="55">
                  <c:v>201.61193900000001</c:v>
                </c:pt>
                <c:pt idx="56">
                  <c:v>201.872467</c:v>
                </c:pt>
                <c:pt idx="57">
                  <c:v>202.15303499999999</c:v>
                </c:pt>
                <c:pt idx="58">
                  <c:v>202.47368499999999</c:v>
                </c:pt>
                <c:pt idx="59">
                  <c:v>202.80435499999999</c:v>
                </c:pt>
                <c:pt idx="60">
                  <c:v>203.18512699999999</c:v>
                </c:pt>
                <c:pt idx="61">
                  <c:v>203.585939</c:v>
                </c:pt>
                <c:pt idx="62">
                  <c:v>203.95174700000001</c:v>
                </c:pt>
                <c:pt idx="63">
                  <c:v>204.50780700000001</c:v>
                </c:pt>
                <c:pt idx="64">
                  <c:v>205.038883</c:v>
                </c:pt>
                <c:pt idx="65">
                  <c:v>205.57998000000001</c:v>
                </c:pt>
                <c:pt idx="66">
                  <c:v>206.19121899999999</c:v>
                </c:pt>
                <c:pt idx="67">
                  <c:v>206.812478</c:v>
                </c:pt>
                <c:pt idx="68">
                  <c:v>207.49385899999999</c:v>
                </c:pt>
                <c:pt idx="69">
                  <c:v>208.22534099999999</c:v>
                </c:pt>
                <c:pt idx="70">
                  <c:v>209.09710799999999</c:v>
                </c:pt>
                <c:pt idx="71">
                  <c:v>210.08911800000001</c:v>
                </c:pt>
                <c:pt idx="72">
                  <c:v>211.30157500000001</c:v>
                </c:pt>
                <c:pt idx="73">
                  <c:v>212.40537499999999</c:v>
                </c:pt>
                <c:pt idx="74">
                  <c:v>214.008185</c:v>
                </c:pt>
                <c:pt idx="75">
                  <c:v>215.590632</c:v>
                </c:pt>
                <c:pt idx="76">
                  <c:v>217.71488500000001</c:v>
                </c:pt>
                <c:pt idx="77">
                  <c:v>220.02096399999999</c:v>
                </c:pt>
                <c:pt idx="78">
                  <c:v>222.47484399999999</c:v>
                </c:pt>
                <c:pt idx="79">
                  <c:v>225.10016400000001</c:v>
                </c:pt>
                <c:pt idx="80">
                  <c:v>227.171706</c:v>
                </c:pt>
                <c:pt idx="81">
                  <c:v>229.79502199999999</c:v>
                </c:pt>
                <c:pt idx="82">
                  <c:v>233.06074100000001</c:v>
                </c:pt>
                <c:pt idx="83">
                  <c:v>235.48421099999999</c:v>
                </c:pt>
                <c:pt idx="84">
                  <c:v>237.962793</c:v>
                </c:pt>
                <c:pt idx="85">
                  <c:v>240.60815400000001</c:v>
                </c:pt>
                <c:pt idx="86">
                  <c:v>242.861784</c:v>
                </c:pt>
                <c:pt idx="87">
                  <c:v>245.644924</c:v>
                </c:pt>
                <c:pt idx="88">
                  <c:v>248.14856900000001</c:v>
                </c:pt>
                <c:pt idx="89">
                  <c:v>249.75483600000001</c:v>
                </c:pt>
                <c:pt idx="90">
                  <c:v>252.15567100000001</c:v>
                </c:pt>
                <c:pt idx="91">
                  <c:v>254.34067200000001</c:v>
                </c:pt>
                <c:pt idx="92">
                  <c:v>256.74721499999998</c:v>
                </c:pt>
                <c:pt idx="93">
                  <c:v>259.20887099999999</c:v>
                </c:pt>
                <c:pt idx="94">
                  <c:v>261.57110599999999</c:v>
                </c:pt>
                <c:pt idx="95">
                  <c:v>264.034379</c:v>
                </c:pt>
                <c:pt idx="96">
                  <c:v>266.75160399999999</c:v>
                </c:pt>
                <c:pt idx="97">
                  <c:v>268.788858</c:v>
                </c:pt>
                <c:pt idx="98">
                  <c:v>271.27311099999997</c:v>
                </c:pt>
                <c:pt idx="99">
                  <c:v>273.58138300000002</c:v>
                </c:pt>
                <c:pt idx="100">
                  <c:v>276.26322399999998</c:v>
                </c:pt>
                <c:pt idx="101">
                  <c:v>278.81026100000003</c:v>
                </c:pt>
                <c:pt idx="102">
                  <c:v>281.281362</c:v>
                </c:pt>
                <c:pt idx="103">
                  <c:v>284.45124600000003</c:v>
                </c:pt>
                <c:pt idx="104">
                  <c:v>287.444773</c:v>
                </c:pt>
                <c:pt idx="105">
                  <c:v>290.898439</c:v>
                </c:pt>
                <c:pt idx="106">
                  <c:v>294.20308499999999</c:v>
                </c:pt>
                <c:pt idx="107">
                  <c:v>296.76477199999999</c:v>
                </c:pt>
                <c:pt idx="108">
                  <c:v>299.94707799999998</c:v>
                </c:pt>
                <c:pt idx="109">
                  <c:v>302.784628</c:v>
                </c:pt>
                <c:pt idx="110">
                  <c:v>305.60424799999998</c:v>
                </c:pt>
                <c:pt idx="111">
                  <c:v>308.48519099999999</c:v>
                </c:pt>
                <c:pt idx="112">
                  <c:v>311.49932000000001</c:v>
                </c:pt>
                <c:pt idx="113">
                  <c:v>314.15250900000001</c:v>
                </c:pt>
                <c:pt idx="114">
                  <c:v>317.25057299999997</c:v>
                </c:pt>
                <c:pt idx="115">
                  <c:v>320.50413099999997</c:v>
                </c:pt>
                <c:pt idx="116">
                  <c:v>323.92871000000002</c:v>
                </c:pt>
                <c:pt idx="117">
                  <c:v>327.20020099999999</c:v>
                </c:pt>
                <c:pt idx="118">
                  <c:v>330.29516100000001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D21B-6C4A-9653-8736EC345C1E}"/>
            </c:ext>
          </c:extLst>
        </c:ser>
        <c:ser>
          <c:idx val="9"/>
          <c:order val="7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'24.78-B747'!$O$3:$O$121</c:f>
              <c:numCache>
                <c:formatCode>General</c:formatCode>
                <c:ptCount val="119"/>
                <c:pt idx="0">
                  <c:v>0.50021201000000004</c:v>
                </c:pt>
                <c:pt idx="1">
                  <c:v>0.50462883000000003</c:v>
                </c:pt>
                <c:pt idx="2">
                  <c:v>0.50946345999999998</c:v>
                </c:pt>
                <c:pt idx="3">
                  <c:v>0.51429807999999999</c:v>
                </c:pt>
                <c:pt idx="4">
                  <c:v>0.51913271000000005</c:v>
                </c:pt>
                <c:pt idx="5">
                  <c:v>0.52396732999999995</c:v>
                </c:pt>
                <c:pt idx="6">
                  <c:v>0.52880196000000002</c:v>
                </c:pt>
                <c:pt idx="7">
                  <c:v>0.53363658000000003</c:v>
                </c:pt>
                <c:pt idx="8">
                  <c:v>0.53847120999999998</c:v>
                </c:pt>
                <c:pt idx="9">
                  <c:v>0.54330582999999999</c:v>
                </c:pt>
                <c:pt idx="10">
                  <c:v>0.54814037999999998</c:v>
                </c:pt>
                <c:pt idx="11">
                  <c:v>0.55297507999999995</c:v>
                </c:pt>
                <c:pt idx="12">
                  <c:v>0.55780971000000001</c:v>
                </c:pt>
                <c:pt idx="13">
                  <c:v>0.56264433999999997</c:v>
                </c:pt>
                <c:pt idx="14">
                  <c:v>0.56747895999999998</c:v>
                </c:pt>
                <c:pt idx="15">
                  <c:v>0.57231359000000004</c:v>
                </c:pt>
                <c:pt idx="16">
                  <c:v>0.57714821000000005</c:v>
                </c:pt>
                <c:pt idx="17">
                  <c:v>0.58198284</c:v>
                </c:pt>
                <c:pt idx="18">
                  <c:v>0.58681746000000001</c:v>
                </c:pt>
                <c:pt idx="19">
                  <c:v>0.59165208999999996</c:v>
                </c:pt>
                <c:pt idx="20">
                  <c:v>0.59648668999999999</c:v>
                </c:pt>
                <c:pt idx="21">
                  <c:v>0.60132907999999996</c:v>
                </c:pt>
                <c:pt idx="22">
                  <c:v>0.60615596000000005</c:v>
                </c:pt>
                <c:pt idx="23">
                  <c:v>0.61099059</c:v>
                </c:pt>
                <c:pt idx="24">
                  <c:v>0.61582521000000001</c:v>
                </c:pt>
                <c:pt idx="25">
                  <c:v>0.62065983999999996</c:v>
                </c:pt>
                <c:pt idx="26">
                  <c:v>0.62549445999999997</c:v>
                </c:pt>
                <c:pt idx="27">
                  <c:v>0.63032909000000004</c:v>
                </c:pt>
                <c:pt idx="28">
                  <c:v>0.63516371000000005</c:v>
                </c:pt>
                <c:pt idx="29">
                  <c:v>0.63999834</c:v>
                </c:pt>
                <c:pt idx="30">
                  <c:v>0.64483296000000001</c:v>
                </c:pt>
                <c:pt idx="31">
                  <c:v>0.64966751</c:v>
                </c:pt>
                <c:pt idx="32">
                  <c:v>0.65450220999999997</c:v>
                </c:pt>
                <c:pt idx="33">
                  <c:v>0.65933684000000004</c:v>
                </c:pt>
                <c:pt idx="34">
                  <c:v>0.66417146999999999</c:v>
                </c:pt>
                <c:pt idx="35">
                  <c:v>0.66900609</c:v>
                </c:pt>
                <c:pt idx="36">
                  <c:v>0.67384071999999995</c:v>
                </c:pt>
                <c:pt idx="37">
                  <c:v>0.67867533999999996</c:v>
                </c:pt>
                <c:pt idx="38">
                  <c:v>0.68350997000000002</c:v>
                </c:pt>
                <c:pt idx="39">
                  <c:v>0.68834459000000003</c:v>
                </c:pt>
                <c:pt idx="40">
                  <c:v>0.69317921999999998</c:v>
                </c:pt>
                <c:pt idx="41">
                  <c:v>0.69839065</c:v>
                </c:pt>
                <c:pt idx="42">
                  <c:v>0.70284844999999996</c:v>
                </c:pt>
                <c:pt idx="43">
                  <c:v>0.70768308999999996</c:v>
                </c:pt>
                <c:pt idx="44">
                  <c:v>0.71251757000000004</c:v>
                </c:pt>
                <c:pt idx="45">
                  <c:v>0.71735210999999999</c:v>
                </c:pt>
                <c:pt idx="46">
                  <c:v>0.72218654999999998</c:v>
                </c:pt>
                <c:pt idx="47">
                  <c:v>0.72702107000000005</c:v>
                </c:pt>
                <c:pt idx="48">
                  <c:v>0.73185553000000003</c:v>
                </c:pt>
                <c:pt idx="49">
                  <c:v>0.73710759999999997</c:v>
                </c:pt>
                <c:pt idx="50">
                  <c:v>0.74194207999999995</c:v>
                </c:pt>
                <c:pt idx="51">
                  <c:v>0.74677652000000005</c:v>
                </c:pt>
                <c:pt idx="52">
                  <c:v>0.75077501000000002</c:v>
                </c:pt>
                <c:pt idx="53">
                  <c:v>0.75560901000000003</c:v>
                </c:pt>
                <c:pt idx="54">
                  <c:v>0.76086111999999995</c:v>
                </c:pt>
                <c:pt idx="55">
                  <c:v>0.76569520000000002</c:v>
                </c:pt>
                <c:pt idx="56">
                  <c:v>0.77052927999999998</c:v>
                </c:pt>
                <c:pt idx="57">
                  <c:v>0.77536331999999997</c:v>
                </c:pt>
                <c:pt idx="58">
                  <c:v>0.78019727999999999</c:v>
                </c:pt>
                <c:pt idx="59">
                  <c:v>0.78503120999999998</c:v>
                </c:pt>
                <c:pt idx="60">
                  <c:v>0.78986504000000002</c:v>
                </c:pt>
                <c:pt idx="61">
                  <c:v>0.79469882999999997</c:v>
                </c:pt>
                <c:pt idx="62">
                  <c:v>0.7992089</c:v>
                </c:pt>
                <c:pt idx="63">
                  <c:v>0.80436615</c:v>
                </c:pt>
                <c:pt idx="64">
                  <c:v>0.80919967000000004</c:v>
                </c:pt>
                <c:pt idx="65">
                  <c:v>0.81403316000000003</c:v>
                </c:pt>
                <c:pt idx="66">
                  <c:v>0.81886650999999999</c:v>
                </c:pt>
                <c:pt idx="67">
                  <c:v>0.82369983999999996</c:v>
                </c:pt>
                <c:pt idx="68">
                  <c:v>0.82853304000000005</c:v>
                </c:pt>
                <c:pt idx="69">
                  <c:v>0.83336613999999998</c:v>
                </c:pt>
                <c:pt idx="70">
                  <c:v>0.83819893999999995</c:v>
                </c:pt>
                <c:pt idx="71">
                  <c:v>0.84303148999999999</c:v>
                </c:pt>
                <c:pt idx="72">
                  <c:v>0.84786357999999995</c:v>
                </c:pt>
                <c:pt idx="73">
                  <c:v>0.85144198000000004</c:v>
                </c:pt>
                <c:pt idx="74">
                  <c:v>0.85563553000000003</c:v>
                </c:pt>
                <c:pt idx="75">
                  <c:v>0.85865133000000005</c:v>
                </c:pt>
                <c:pt idx="76">
                  <c:v>0.86182340000000002</c:v>
                </c:pt>
                <c:pt idx="77">
                  <c:v>0.86432640999999999</c:v>
                </c:pt>
                <c:pt idx="78">
                  <c:v>0.86691121999999998</c:v>
                </c:pt>
                <c:pt idx="79">
                  <c:v>0.86900496000000005</c:v>
                </c:pt>
                <c:pt idx="80">
                  <c:v>0.87084015000000004</c:v>
                </c:pt>
                <c:pt idx="81">
                  <c:v>0.87303222000000003</c:v>
                </c:pt>
                <c:pt idx="82">
                  <c:v>0.87547001000000002</c:v>
                </c:pt>
                <c:pt idx="83">
                  <c:v>0.87714685999999997</c:v>
                </c:pt>
                <c:pt idx="84">
                  <c:v>0.87894855999999999</c:v>
                </c:pt>
                <c:pt idx="85">
                  <c:v>0.88070106999999997</c:v>
                </c:pt>
                <c:pt idx="86">
                  <c:v>0.88203644000000003</c:v>
                </c:pt>
                <c:pt idx="87">
                  <c:v>0.88378867000000005</c:v>
                </c:pt>
                <c:pt idx="88">
                  <c:v>0.88535311999999999</c:v>
                </c:pt>
                <c:pt idx="89">
                  <c:v>0.88630945000000005</c:v>
                </c:pt>
                <c:pt idx="90">
                  <c:v>0.88775219999999999</c:v>
                </c:pt>
                <c:pt idx="91">
                  <c:v>0.88884640999999998</c:v>
                </c:pt>
                <c:pt idx="92">
                  <c:v>0.89015991999999999</c:v>
                </c:pt>
                <c:pt idx="93">
                  <c:v>0.89147330999999996</c:v>
                </c:pt>
                <c:pt idx="94">
                  <c:v>0.89278690000000005</c:v>
                </c:pt>
                <c:pt idx="95">
                  <c:v>0.89401195</c:v>
                </c:pt>
                <c:pt idx="96">
                  <c:v>0.89536143000000001</c:v>
                </c:pt>
                <c:pt idx="97">
                  <c:v>0.89633255000000001</c:v>
                </c:pt>
                <c:pt idx="98">
                  <c:v>0.89760594000000005</c:v>
                </c:pt>
                <c:pt idx="99">
                  <c:v>0.89868334999999999</c:v>
                </c:pt>
                <c:pt idx="100">
                  <c:v>0.89959016999999997</c:v>
                </c:pt>
                <c:pt idx="101">
                  <c:v>0.90093677999999999</c:v>
                </c:pt>
                <c:pt idx="102">
                  <c:v>0.90203038999999996</c:v>
                </c:pt>
                <c:pt idx="103">
                  <c:v>0.90340308000000002</c:v>
                </c:pt>
                <c:pt idx="104">
                  <c:v>0.90469443000000005</c:v>
                </c:pt>
                <c:pt idx="105">
                  <c:v>0.90600575000000005</c:v>
                </c:pt>
                <c:pt idx="106">
                  <c:v>0.90727552</c:v>
                </c:pt>
                <c:pt idx="107">
                  <c:v>0.90811779000000004</c:v>
                </c:pt>
                <c:pt idx="108">
                  <c:v>0.90923145999999999</c:v>
                </c:pt>
                <c:pt idx="109">
                  <c:v>0.91014762999999999</c:v>
                </c:pt>
                <c:pt idx="110">
                  <c:v>0.91108756000000002</c:v>
                </c:pt>
                <c:pt idx="111">
                  <c:v>0.91204890000000005</c:v>
                </c:pt>
                <c:pt idx="112">
                  <c:v>0.9130315</c:v>
                </c:pt>
                <c:pt idx="113">
                  <c:v>0.91390497999999998</c:v>
                </c:pt>
                <c:pt idx="114">
                  <c:v>0.91476183</c:v>
                </c:pt>
                <c:pt idx="115">
                  <c:v>0.91553987000000003</c:v>
                </c:pt>
                <c:pt idx="116">
                  <c:v>0.91653382999999999</c:v>
                </c:pt>
                <c:pt idx="117">
                  <c:v>0.91728392999999997</c:v>
                </c:pt>
                <c:pt idx="118">
                  <c:v>0.91793672000000004</c:v>
                </c:pt>
              </c:numCache>
            </c:numRef>
          </c:xVal>
          <c:yVal>
            <c:numRef>
              <c:f>'24.78-B747'!$Q$3:$Q$121</c:f>
              <c:numCache>
                <c:formatCode>General</c:formatCode>
                <c:ptCount val="119"/>
                <c:pt idx="0">
                  <c:v>202.41679150538417</c:v>
                </c:pt>
                <c:pt idx="1">
                  <c:v>202.41679152821837</c:v>
                </c:pt>
                <c:pt idx="2">
                  <c:v>202.41679155985844</c:v>
                </c:pt>
                <c:pt idx="3">
                  <c:v>202.41679160009988</c:v>
                </c:pt>
                <c:pt idx="4">
                  <c:v>202.41679165100442</c:v>
                </c:pt>
                <c:pt idx="5">
                  <c:v>202.41679171506445</c:v>
                </c:pt>
                <c:pt idx="6">
                  <c:v>202.41679179528137</c:v>
                </c:pt>
                <c:pt idx="7">
                  <c:v>202.41679189525388</c:v>
                </c:pt>
                <c:pt idx="8">
                  <c:v>202.41679201928184</c:v>
                </c:pt>
                <c:pt idx="9">
                  <c:v>202.41679217248208</c:v>
                </c:pt>
                <c:pt idx="10">
                  <c:v>202.41679236092125</c:v>
                </c:pt>
                <c:pt idx="11">
                  <c:v>202.41679259178335</c:v>
                </c:pt>
                <c:pt idx="12">
                  <c:v>202.41679287351184</c:v>
                </c:pt>
                <c:pt idx="13">
                  <c:v>202.41679321603792</c:v>
                </c:pt>
                <c:pt idx="14">
                  <c:v>202.41679363098635</c:v>
                </c:pt>
                <c:pt idx="15">
                  <c:v>202.41679413193299</c:v>
                </c:pt>
                <c:pt idx="16">
                  <c:v>202.41679473468054</c:v>
                </c:pt>
                <c:pt idx="17">
                  <c:v>202.41679545758399</c:v>
                </c:pt>
                <c:pt idx="18">
                  <c:v>202.41679632189573</c:v>
                </c:pt>
                <c:pt idx="19">
                  <c:v>202.41679735217497</c:v>
                </c:pt>
                <c:pt idx="20">
                  <c:v>202.41679857671136</c:v>
                </c:pt>
                <c:pt idx="21">
                  <c:v>202.41680003058877</c:v>
                </c:pt>
                <c:pt idx="22">
                  <c:v>202.41680174353598</c:v>
                </c:pt>
                <c:pt idx="23">
                  <c:v>202.41680376586311</c:v>
                </c:pt>
                <c:pt idx="24">
                  <c:v>202.41680614383534</c:v>
                </c:pt>
                <c:pt idx="25">
                  <c:v>202.41680893308452</c:v>
                </c:pt>
                <c:pt idx="26">
                  <c:v>202.41681219687183</c:v>
                </c:pt>
                <c:pt idx="27">
                  <c:v>202.41681600704749</c:v>
                </c:pt>
                <c:pt idx="28">
                  <c:v>202.41682044500158</c:v>
                </c:pt>
                <c:pt idx="29">
                  <c:v>202.41682560283402</c:v>
                </c:pt>
                <c:pt idx="30">
                  <c:v>202.4168315844955</c:v>
                </c:pt>
                <c:pt idx="31">
                  <c:v>202.41683850708372</c:v>
                </c:pt>
                <c:pt idx="32">
                  <c:v>202.41684650281911</c:v>
                </c:pt>
                <c:pt idx="33">
                  <c:v>202.41685571952823</c:v>
                </c:pt>
                <c:pt idx="34">
                  <c:v>202.41686632351031</c:v>
                </c:pt>
                <c:pt idx="35">
                  <c:v>202.41687850086493</c:v>
                </c:pt>
                <c:pt idx="36">
                  <c:v>202.41689245978182</c:v>
                </c:pt>
                <c:pt idx="37">
                  <c:v>202.41690843261824</c:v>
                </c:pt>
                <c:pt idx="38">
                  <c:v>202.41692667859391</c:v>
                </c:pt>
                <c:pt idx="39">
                  <c:v>202.41694748619921</c:v>
                </c:pt>
                <c:pt idx="40">
                  <c:v>202.41697117640319</c:v>
                </c:pt>
                <c:pt idx="41">
                  <c:v>202.41700035158439</c:v>
                </c:pt>
                <c:pt idx="42">
                  <c:v>202.41702866855346</c:v>
                </c:pt>
                <c:pt idx="43">
                  <c:v>202.41706330376388</c:v>
                </c:pt>
                <c:pt idx="44">
                  <c:v>202.41710249387788</c:v>
                </c:pt>
                <c:pt idx="45">
                  <c:v>202.41714677571528</c:v>
                </c:pt>
                <c:pt idx="46">
                  <c:v>202.41719673841422</c:v>
                </c:pt>
                <c:pt idx="47">
                  <c:v>202.41725303500107</c:v>
                </c:pt>
                <c:pt idx="48">
                  <c:v>202.41731638100038</c:v>
                </c:pt>
                <c:pt idx="49">
                  <c:v>202.4173941104992</c:v>
                </c:pt>
                <c:pt idx="50">
                  <c:v>202.41747479692586</c:v>
                </c:pt>
                <c:pt idx="51">
                  <c:v>202.41756522634358</c:v>
                </c:pt>
                <c:pt idx="52">
                  <c:v>202.41764812699893</c:v>
                </c:pt>
                <c:pt idx="53">
                  <c:v>202.41775913566863</c:v>
                </c:pt>
                <c:pt idx="54">
                  <c:v>202.41789450147201</c:v>
                </c:pt>
                <c:pt idx="55">
                  <c:v>202.41803413670104</c:v>
                </c:pt>
                <c:pt idx="56">
                  <c:v>202.51627396493143</c:v>
                </c:pt>
                <c:pt idx="57">
                  <c:v>202.77149655436622</c:v>
                </c:pt>
                <c:pt idx="58">
                  <c:v>203.0366387687736</c:v>
                </c:pt>
                <c:pt idx="59">
                  <c:v>203.3191360257095</c:v>
                </c:pt>
                <c:pt idx="60">
                  <c:v>203.62690254293548</c:v>
                </c:pt>
                <c:pt idx="61">
                  <c:v>203.96856815852263</c:v>
                </c:pt>
                <c:pt idx="62">
                  <c:v>204.32635106826257</c:v>
                </c:pt>
                <c:pt idx="63">
                  <c:v>204.79310642500278</c:v>
                </c:pt>
                <c:pt idx="64">
                  <c:v>205.29908365572635</c:v>
                </c:pt>
                <c:pt idx="65">
                  <c:v>205.88582306668408</c:v>
                </c:pt>
                <c:pt idx="66">
                  <c:v>206.56975186058838</c:v>
                </c:pt>
                <c:pt idx="67">
                  <c:v>207.37005129071446</c:v>
                </c:pt>
                <c:pt idx="68">
                  <c:v>208.30912764214085</c:v>
                </c:pt>
                <c:pt idx="69">
                  <c:v>209.41329590020334</c:v>
                </c:pt>
                <c:pt idx="70">
                  <c:v>210.7134328519931</c:v>
                </c:pt>
                <c:pt idx="71">
                  <c:v>212.24595067171936</c:v>
                </c:pt>
                <c:pt idx="72">
                  <c:v>214.05366829838121</c:v>
                </c:pt>
                <c:pt idx="73">
                  <c:v>215.59930379631322</c:v>
                </c:pt>
                <c:pt idx="74">
                  <c:v>217.67001431126403</c:v>
                </c:pt>
                <c:pt idx="75">
                  <c:v>219.35521703938531</c:v>
                </c:pt>
                <c:pt idx="76">
                  <c:v>221.3272805702382</c:v>
                </c:pt>
                <c:pt idx="77">
                  <c:v>223.04305385938312</c:v>
                </c:pt>
                <c:pt idx="78">
                  <c:v>224.9775119567999</c:v>
                </c:pt>
                <c:pt idx="79">
                  <c:v>226.6760527523216</c:v>
                </c:pt>
                <c:pt idx="80">
                  <c:v>228.26926783084215</c:v>
                </c:pt>
                <c:pt idx="81">
                  <c:v>230.30953039907479</c:v>
                </c:pt>
                <c:pt idx="82">
                  <c:v>232.76756444213061</c:v>
                </c:pt>
                <c:pt idx="83">
                  <c:v>234.5826383742384</c:v>
                </c:pt>
                <c:pt idx="84">
                  <c:v>236.65372945479814</c:v>
                </c:pt>
                <c:pt idx="85">
                  <c:v>238.79588949646791</c:v>
                </c:pt>
                <c:pt idx="86">
                  <c:v>240.51754301963922</c:v>
                </c:pt>
                <c:pt idx="87">
                  <c:v>242.9006512151588</c:v>
                </c:pt>
                <c:pt idx="88">
                  <c:v>245.15387025639188</c:v>
                </c:pt>
                <c:pt idx="89">
                  <c:v>246.59248442271323</c:v>
                </c:pt>
                <c:pt idx="90">
                  <c:v>248.85487766296595</c:v>
                </c:pt>
                <c:pt idx="91">
                  <c:v>250.64758755756367</c:v>
                </c:pt>
                <c:pt idx="92">
                  <c:v>252.89113844097932</c:v>
                </c:pt>
                <c:pt idx="93">
                  <c:v>255.23874256331786</c:v>
                </c:pt>
                <c:pt idx="94">
                  <c:v>257.69583237864714</c:v>
                </c:pt>
                <c:pt idx="95">
                  <c:v>260.09012590269776</c:v>
                </c:pt>
                <c:pt idx="96">
                  <c:v>262.84774593520626</c:v>
                </c:pt>
                <c:pt idx="97">
                  <c:v>264.91337594026891</c:v>
                </c:pt>
                <c:pt idx="98">
                  <c:v>267.72926375588145</c:v>
                </c:pt>
                <c:pt idx="99">
                  <c:v>270.21058690199197</c:v>
                </c:pt>
                <c:pt idx="100">
                  <c:v>272.37191767568191</c:v>
                </c:pt>
                <c:pt idx="101">
                  <c:v>275.70918587285195</c:v>
                </c:pt>
                <c:pt idx="102">
                  <c:v>278.53621017830449</c:v>
                </c:pt>
                <c:pt idx="103">
                  <c:v>282.23945043141316</c:v>
                </c:pt>
                <c:pt idx="104">
                  <c:v>285.88751034211202</c:v>
                </c:pt>
                <c:pt idx="105">
                  <c:v>289.76258772727874</c:v>
                </c:pt>
                <c:pt idx="106">
                  <c:v>293.68619191523294</c:v>
                </c:pt>
                <c:pt idx="107">
                  <c:v>296.38554108110839</c:v>
                </c:pt>
                <c:pt idx="108">
                  <c:v>300.07761461623681</c:v>
                </c:pt>
                <c:pt idx="109">
                  <c:v>303.22341480229198</c:v>
                </c:pt>
                <c:pt idx="110">
                  <c:v>306.55611542872629</c:v>
                </c:pt>
                <c:pt idx="111">
                  <c:v>310.07871219119517</c:v>
                </c:pt>
                <c:pt idx="112">
                  <c:v>313.80235927288004</c:v>
                </c:pt>
                <c:pt idx="113">
                  <c:v>317.22046328283432</c:v>
                </c:pt>
                <c:pt idx="114">
                  <c:v>320.67537329479819</c:v>
                </c:pt>
                <c:pt idx="115">
                  <c:v>323.90248754782601</c:v>
                </c:pt>
                <c:pt idx="116">
                  <c:v>328.15360489119416</c:v>
                </c:pt>
                <c:pt idx="117">
                  <c:v>331.45994683724132</c:v>
                </c:pt>
                <c:pt idx="118">
                  <c:v>334.40802848251258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8CA-8A4E-8DD3-17F2159B0338}"/>
            </c:ext>
          </c:extLst>
        </c:ser>
        <c:ser>
          <c:idx val="2"/>
          <c:order val="8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'24.78-B747'!$I$3:$I$116</c:f>
              <c:numCache>
                <c:formatCode>General</c:formatCode>
                <c:ptCount val="114"/>
                <c:pt idx="0">
                  <c:v>0.50004762000000003</c:v>
                </c:pt>
                <c:pt idx="1">
                  <c:v>0.50518629000000004</c:v>
                </c:pt>
                <c:pt idx="2">
                  <c:v>0.51043888000000004</c:v>
                </c:pt>
                <c:pt idx="3">
                  <c:v>0.51569147999999998</c:v>
                </c:pt>
                <c:pt idx="4">
                  <c:v>0.52094408000000003</c:v>
                </c:pt>
                <c:pt idx="5">
                  <c:v>0.52619667999999997</c:v>
                </c:pt>
                <c:pt idx="6">
                  <c:v>0.53103129999999998</c:v>
                </c:pt>
                <c:pt idx="7">
                  <c:v>0.53586593000000005</c:v>
                </c:pt>
                <c:pt idx="8">
                  <c:v>0.54070054999999995</c:v>
                </c:pt>
                <c:pt idx="9">
                  <c:v>0.54553518000000001</c:v>
                </c:pt>
                <c:pt idx="10">
                  <c:v>0.55036985000000005</c:v>
                </c:pt>
                <c:pt idx="11">
                  <c:v>0.55520442999999997</c:v>
                </c:pt>
                <c:pt idx="12">
                  <c:v>0.56003906000000003</c:v>
                </c:pt>
                <c:pt idx="13">
                  <c:v>0.56487368000000004</c:v>
                </c:pt>
                <c:pt idx="14">
                  <c:v>0.56970831</c:v>
                </c:pt>
                <c:pt idx="15">
                  <c:v>0.57454293000000001</c:v>
                </c:pt>
                <c:pt idx="16">
                  <c:v>0.57937755999999996</c:v>
                </c:pt>
                <c:pt idx="17">
                  <c:v>0.58421217999999997</c:v>
                </c:pt>
                <c:pt idx="18">
                  <c:v>0.58904681000000003</c:v>
                </c:pt>
                <c:pt idx="19">
                  <c:v>0.59388143000000004</c:v>
                </c:pt>
                <c:pt idx="20">
                  <c:v>0.59900913</c:v>
                </c:pt>
                <c:pt idx="21">
                  <c:v>0.60355068000000001</c:v>
                </c:pt>
                <c:pt idx="22">
                  <c:v>0.60838530999999996</c:v>
                </c:pt>
                <c:pt idx="23">
                  <c:v>0.61321992999999997</c:v>
                </c:pt>
                <c:pt idx="24">
                  <c:v>0.61805456000000003</c:v>
                </c:pt>
                <c:pt idx="25">
                  <c:v>0.62288918000000004</c:v>
                </c:pt>
                <c:pt idx="26">
                  <c:v>0.62772380999999999</c:v>
                </c:pt>
                <c:pt idx="27">
                  <c:v>0.63255843</c:v>
                </c:pt>
                <c:pt idx="28">
                  <c:v>0.63739305999999996</c:v>
                </c:pt>
                <c:pt idx="29">
                  <c:v>0.64222767999999997</c:v>
                </c:pt>
                <c:pt idx="30">
                  <c:v>0.64706231000000003</c:v>
                </c:pt>
                <c:pt idx="31">
                  <c:v>0.65189697999999996</c:v>
                </c:pt>
                <c:pt idx="32">
                  <c:v>0.65673155999999999</c:v>
                </c:pt>
                <c:pt idx="33">
                  <c:v>0.66156619000000005</c:v>
                </c:pt>
                <c:pt idx="34">
                  <c:v>0.66640080999999995</c:v>
                </c:pt>
                <c:pt idx="35">
                  <c:v>0.67123544000000002</c:v>
                </c:pt>
                <c:pt idx="36">
                  <c:v>0.67607006000000003</c:v>
                </c:pt>
                <c:pt idx="37">
                  <c:v>0.68090468999999998</c:v>
                </c:pt>
                <c:pt idx="38">
                  <c:v>0.68573930999999999</c:v>
                </c:pt>
                <c:pt idx="39">
                  <c:v>0.69057394000000005</c:v>
                </c:pt>
                <c:pt idx="40">
                  <c:v>0.69540855999999995</c:v>
                </c:pt>
                <c:pt idx="41">
                  <c:v>0.70014913999999995</c:v>
                </c:pt>
                <c:pt idx="42">
                  <c:v>0.70507781000000003</c:v>
                </c:pt>
                <c:pt idx="43">
                  <c:v>0.7099124</c:v>
                </c:pt>
                <c:pt idx="44">
                  <c:v>0.71474680999999995</c:v>
                </c:pt>
                <c:pt idx="45">
                  <c:v>0.71958122999999996</c:v>
                </c:pt>
                <c:pt idx="46">
                  <c:v>0.72441568999999995</c:v>
                </c:pt>
                <c:pt idx="47">
                  <c:v>0.72925002000000005</c:v>
                </c:pt>
                <c:pt idx="48">
                  <c:v>0.73408430999999996</c:v>
                </c:pt>
                <c:pt idx="49">
                  <c:v>0.73891865999999995</c:v>
                </c:pt>
                <c:pt idx="50">
                  <c:v>0.74375290999999999</c:v>
                </c:pt>
                <c:pt idx="51">
                  <c:v>0.74858712000000005</c:v>
                </c:pt>
                <c:pt idx="52">
                  <c:v>0.75342134000000005</c:v>
                </c:pt>
                <c:pt idx="53">
                  <c:v>0.75825549000000003</c:v>
                </c:pt>
                <c:pt idx="54">
                  <c:v>0.76308960999999997</c:v>
                </c:pt>
                <c:pt idx="55">
                  <c:v>0.76792369000000005</c:v>
                </c:pt>
                <c:pt idx="56">
                  <c:v>0.77275775000000002</c:v>
                </c:pt>
                <c:pt idx="57">
                  <c:v>0.77759175000000003</c:v>
                </c:pt>
                <c:pt idx="58">
                  <c:v>0.78242571999999999</c:v>
                </c:pt>
                <c:pt idx="59">
                  <c:v>0.78725964000000004</c:v>
                </c:pt>
                <c:pt idx="60">
                  <c:v>0.79209348999999996</c:v>
                </c:pt>
                <c:pt idx="61">
                  <c:v>0.79692726999999997</c:v>
                </c:pt>
                <c:pt idx="62">
                  <c:v>0.80134329999999998</c:v>
                </c:pt>
                <c:pt idx="63">
                  <c:v>0.80659471999999999</c:v>
                </c:pt>
                <c:pt idx="64">
                  <c:v>0.81142837000000001</c:v>
                </c:pt>
                <c:pt idx="65">
                  <c:v>0.81626191999999997</c:v>
                </c:pt>
                <c:pt idx="66">
                  <c:v>0.82109544000000001</c:v>
                </c:pt>
                <c:pt idx="67">
                  <c:v>0.82592887000000004</c:v>
                </c:pt>
                <c:pt idx="68">
                  <c:v>0.83076214999999998</c:v>
                </c:pt>
                <c:pt idx="69">
                  <c:v>0.83559528999999999</c:v>
                </c:pt>
                <c:pt idx="70">
                  <c:v>0.84042815999999998</c:v>
                </c:pt>
                <c:pt idx="71">
                  <c:v>0.84526062999999996</c:v>
                </c:pt>
                <c:pt idx="72">
                  <c:v>0.85009263999999995</c:v>
                </c:pt>
                <c:pt idx="73">
                  <c:v>0.85384740999999997</c:v>
                </c:pt>
                <c:pt idx="74">
                  <c:v>0.85724814999999999</c:v>
                </c:pt>
                <c:pt idx="75">
                  <c:v>0.86047501999999998</c:v>
                </c:pt>
                <c:pt idx="76">
                  <c:v>0.86385805000000004</c:v>
                </c:pt>
                <c:pt idx="77">
                  <c:v>0.86688511999999995</c:v>
                </c:pt>
                <c:pt idx="78">
                  <c:v>0.86986775000000005</c:v>
                </c:pt>
                <c:pt idx="79">
                  <c:v>0.87249929000000004</c:v>
                </c:pt>
                <c:pt idx="80">
                  <c:v>0.87513083000000003</c:v>
                </c:pt>
                <c:pt idx="81">
                  <c:v>0.87760273</c:v>
                </c:pt>
                <c:pt idx="82">
                  <c:v>0.88011455000000005</c:v>
                </c:pt>
                <c:pt idx="83">
                  <c:v>0.88236680000000001</c:v>
                </c:pt>
                <c:pt idx="84">
                  <c:v>0.88480539000000002</c:v>
                </c:pt>
                <c:pt idx="85">
                  <c:v>0.88689925999999997</c:v>
                </c:pt>
                <c:pt idx="86">
                  <c:v>0.8887005</c:v>
                </c:pt>
                <c:pt idx="87">
                  <c:v>0.89045319999999994</c:v>
                </c:pt>
                <c:pt idx="88">
                  <c:v>0.89201730999999995</c:v>
                </c:pt>
                <c:pt idx="89">
                  <c:v>0.89373798999999998</c:v>
                </c:pt>
                <c:pt idx="90">
                  <c:v>0.89545843999999997</c:v>
                </c:pt>
                <c:pt idx="91">
                  <c:v>0.89697654999999998</c:v>
                </c:pt>
                <c:pt idx="92">
                  <c:v>0.89855386000000004</c:v>
                </c:pt>
                <c:pt idx="93">
                  <c:v>0.90001529999999996</c:v>
                </c:pt>
                <c:pt idx="94">
                  <c:v>0.90137634</c:v>
                </c:pt>
                <c:pt idx="95">
                  <c:v>0.90237526999999995</c:v>
                </c:pt>
                <c:pt idx="96">
                  <c:v>0.90375196000000002</c:v>
                </c:pt>
                <c:pt idx="97">
                  <c:v>0.90509572000000005</c:v>
                </c:pt>
                <c:pt idx="98">
                  <c:v>0.90604154000000003</c:v>
                </c:pt>
                <c:pt idx="99">
                  <c:v>0.90730069999999996</c:v>
                </c:pt>
                <c:pt idx="100">
                  <c:v>0.90817433999999997</c:v>
                </c:pt>
                <c:pt idx="101">
                  <c:v>0.90895950000000003</c:v>
                </c:pt>
                <c:pt idx="102">
                  <c:v>0.90992114000000002</c:v>
                </c:pt>
                <c:pt idx="103">
                  <c:v>0.91090455999999997</c:v>
                </c:pt>
                <c:pt idx="104">
                  <c:v>0.91177713000000005</c:v>
                </c:pt>
                <c:pt idx="105">
                  <c:v>0.9126341</c:v>
                </c:pt>
                <c:pt idx="106">
                  <c:v>0.91346757000000001</c:v>
                </c:pt>
                <c:pt idx="107">
                  <c:v>0.91426004999999999</c:v>
                </c:pt>
                <c:pt idx="108">
                  <c:v>0.91518032999999999</c:v>
                </c:pt>
                <c:pt idx="109">
                  <c:v>0.91602760000000005</c:v>
                </c:pt>
                <c:pt idx="110">
                  <c:v>0.91624192999999998</c:v>
                </c:pt>
                <c:pt idx="111">
                  <c:v>0.91676270999999998</c:v>
                </c:pt>
                <c:pt idx="112">
                  <c:v>0.91733023000000002</c:v>
                </c:pt>
                <c:pt idx="113">
                  <c:v>0.91776312999999998</c:v>
                </c:pt>
              </c:numCache>
            </c:numRef>
          </c:xVal>
          <c:yVal>
            <c:numRef>
              <c:f>'24.78-B747'!$J$3:$J$116</c:f>
              <c:numCache>
                <c:formatCode>General</c:formatCode>
                <c:ptCount val="114"/>
                <c:pt idx="0">
                  <c:v>184.66527500000001</c:v>
                </c:pt>
                <c:pt idx="1">
                  <c:v>184.77782300000001</c:v>
                </c:pt>
                <c:pt idx="2">
                  <c:v>184.77782300000001</c:v>
                </c:pt>
                <c:pt idx="3">
                  <c:v>184.77782300000001</c:v>
                </c:pt>
                <c:pt idx="4">
                  <c:v>184.77782300000001</c:v>
                </c:pt>
                <c:pt idx="5">
                  <c:v>184.77782300000001</c:v>
                </c:pt>
                <c:pt idx="6">
                  <c:v>184.77782300000001</c:v>
                </c:pt>
                <c:pt idx="7">
                  <c:v>184.77782300000001</c:v>
                </c:pt>
                <c:pt idx="8">
                  <c:v>184.77782300000001</c:v>
                </c:pt>
                <c:pt idx="9">
                  <c:v>184.77782300000001</c:v>
                </c:pt>
                <c:pt idx="10">
                  <c:v>184.75778299999999</c:v>
                </c:pt>
                <c:pt idx="11">
                  <c:v>184.77782300000001</c:v>
                </c:pt>
                <c:pt idx="12">
                  <c:v>184.77782300000001</c:v>
                </c:pt>
                <c:pt idx="13">
                  <c:v>184.77782300000001</c:v>
                </c:pt>
                <c:pt idx="14">
                  <c:v>184.77782300000001</c:v>
                </c:pt>
                <c:pt idx="15">
                  <c:v>184.77782300000001</c:v>
                </c:pt>
                <c:pt idx="16">
                  <c:v>184.77782300000001</c:v>
                </c:pt>
                <c:pt idx="17">
                  <c:v>184.77782300000001</c:v>
                </c:pt>
                <c:pt idx="18">
                  <c:v>184.77782300000001</c:v>
                </c:pt>
                <c:pt idx="19">
                  <c:v>184.77782300000001</c:v>
                </c:pt>
                <c:pt idx="20">
                  <c:v>184.74453700000001</c:v>
                </c:pt>
                <c:pt idx="21">
                  <c:v>184.77782300000001</c:v>
                </c:pt>
                <c:pt idx="22">
                  <c:v>184.77782300000001</c:v>
                </c:pt>
                <c:pt idx="23">
                  <c:v>184.77782300000001</c:v>
                </c:pt>
                <c:pt idx="24">
                  <c:v>184.77782300000001</c:v>
                </c:pt>
                <c:pt idx="25">
                  <c:v>184.77782300000001</c:v>
                </c:pt>
                <c:pt idx="26">
                  <c:v>184.77782300000001</c:v>
                </c:pt>
                <c:pt idx="27">
                  <c:v>184.77782300000001</c:v>
                </c:pt>
                <c:pt idx="28">
                  <c:v>184.77782300000001</c:v>
                </c:pt>
                <c:pt idx="29">
                  <c:v>184.77782300000001</c:v>
                </c:pt>
                <c:pt idx="30">
                  <c:v>184.77782300000001</c:v>
                </c:pt>
                <c:pt idx="31">
                  <c:v>184.75778299999999</c:v>
                </c:pt>
                <c:pt idx="32">
                  <c:v>184.77782300000001</c:v>
                </c:pt>
                <c:pt idx="33">
                  <c:v>184.77782300000001</c:v>
                </c:pt>
                <c:pt idx="34">
                  <c:v>184.77782300000001</c:v>
                </c:pt>
                <c:pt idx="35">
                  <c:v>184.77782300000001</c:v>
                </c:pt>
                <c:pt idx="36">
                  <c:v>184.77782300000001</c:v>
                </c:pt>
                <c:pt idx="37">
                  <c:v>184.77782300000001</c:v>
                </c:pt>
                <c:pt idx="38">
                  <c:v>184.77782300000001</c:v>
                </c:pt>
                <c:pt idx="39">
                  <c:v>184.77782300000001</c:v>
                </c:pt>
                <c:pt idx="40">
                  <c:v>184.77782300000001</c:v>
                </c:pt>
                <c:pt idx="41">
                  <c:v>184.71483799999999</c:v>
                </c:pt>
                <c:pt idx="42">
                  <c:v>184.77782300000001</c:v>
                </c:pt>
                <c:pt idx="43">
                  <c:v>184.797864</c:v>
                </c:pt>
                <c:pt idx="44">
                  <c:v>184.898067</c:v>
                </c:pt>
                <c:pt idx="45">
                  <c:v>184.99826999999999</c:v>
                </c:pt>
                <c:pt idx="46">
                  <c:v>185.07843199999999</c:v>
                </c:pt>
                <c:pt idx="47">
                  <c:v>185.218717</c:v>
                </c:pt>
                <c:pt idx="48">
                  <c:v>185.379042</c:v>
                </c:pt>
                <c:pt idx="49">
                  <c:v>185.50930600000001</c:v>
                </c:pt>
                <c:pt idx="50">
                  <c:v>185.689671</c:v>
                </c:pt>
                <c:pt idx="51">
                  <c:v>185.89007699999999</c:v>
                </c:pt>
                <c:pt idx="52">
                  <c:v>186.08046300000001</c:v>
                </c:pt>
                <c:pt idx="53">
                  <c:v>186.31093000000001</c:v>
                </c:pt>
                <c:pt idx="54">
                  <c:v>186.55141699999999</c:v>
                </c:pt>
                <c:pt idx="55">
                  <c:v>186.81194500000001</c:v>
                </c:pt>
                <c:pt idx="56">
                  <c:v>187.082494</c:v>
                </c:pt>
                <c:pt idx="57">
                  <c:v>187.38310300000001</c:v>
                </c:pt>
                <c:pt idx="58">
                  <c:v>187.69373200000001</c:v>
                </c:pt>
                <c:pt idx="59">
                  <c:v>188.034423</c:v>
                </c:pt>
                <c:pt idx="60">
                  <c:v>188.40517399999999</c:v>
                </c:pt>
                <c:pt idx="61">
                  <c:v>188.80598699999999</c:v>
                </c:pt>
                <c:pt idx="62">
                  <c:v>189.10737900000001</c:v>
                </c:pt>
                <c:pt idx="63">
                  <c:v>189.667733</c:v>
                </c:pt>
                <c:pt idx="64">
                  <c:v>190.138687</c:v>
                </c:pt>
                <c:pt idx="65">
                  <c:v>190.64972299999999</c:v>
                </c:pt>
                <c:pt idx="66">
                  <c:v>191.18079900000001</c:v>
                </c:pt>
                <c:pt idx="67">
                  <c:v>191.751957</c:v>
                </c:pt>
                <c:pt idx="68">
                  <c:v>192.39325600000001</c:v>
                </c:pt>
                <c:pt idx="69">
                  <c:v>193.10469800000001</c:v>
                </c:pt>
                <c:pt idx="70">
                  <c:v>193.946404</c:v>
                </c:pt>
                <c:pt idx="71">
                  <c:v>194.97849500000001</c:v>
                </c:pt>
                <c:pt idx="72">
                  <c:v>196.23103399999999</c:v>
                </c:pt>
                <c:pt idx="73">
                  <c:v>197.481067</c:v>
                </c:pt>
                <c:pt idx="74">
                  <c:v>198.924871</c:v>
                </c:pt>
                <c:pt idx="75">
                  <c:v>200.59446800000001</c:v>
                </c:pt>
                <c:pt idx="76">
                  <c:v>202.789199</c:v>
                </c:pt>
                <c:pt idx="77">
                  <c:v>205.23803699999999</c:v>
                </c:pt>
                <c:pt idx="78">
                  <c:v>207.92473200000001</c:v>
                </c:pt>
                <c:pt idx="79">
                  <c:v>210.57009300000001</c:v>
                </c:pt>
                <c:pt idx="80">
                  <c:v>213.21545399999999</c:v>
                </c:pt>
                <c:pt idx="81">
                  <c:v>215.77063200000001</c:v>
                </c:pt>
                <c:pt idx="82">
                  <c:v>218.34585100000001</c:v>
                </c:pt>
                <c:pt idx="83">
                  <c:v>220.853714</c:v>
                </c:pt>
                <c:pt idx="84">
                  <c:v>223.73566299999999</c:v>
                </c:pt>
                <c:pt idx="85">
                  <c:v>226.615161</c:v>
                </c:pt>
                <c:pt idx="86">
                  <c:v>229.31104099999999</c:v>
                </c:pt>
                <c:pt idx="87">
                  <c:v>231.87075999999999</c:v>
                </c:pt>
                <c:pt idx="88">
                  <c:v>234.53580400000001</c:v>
                </c:pt>
                <c:pt idx="89">
                  <c:v>237.39570699999999</c:v>
                </c:pt>
                <c:pt idx="90">
                  <c:v>240.361896</c:v>
                </c:pt>
                <c:pt idx="91">
                  <c:v>243.38424900000001</c:v>
                </c:pt>
                <c:pt idx="92">
                  <c:v>246.37130199999999</c:v>
                </c:pt>
                <c:pt idx="93">
                  <c:v>249.386413</c:v>
                </c:pt>
                <c:pt idx="94">
                  <c:v>252.496396</c:v>
                </c:pt>
                <c:pt idx="95">
                  <c:v>254.916631</c:v>
                </c:pt>
                <c:pt idx="96">
                  <c:v>258.00721700000003</c:v>
                </c:pt>
                <c:pt idx="97">
                  <c:v>261.121758</c:v>
                </c:pt>
                <c:pt idx="98">
                  <c:v>264.05003599999998</c:v>
                </c:pt>
                <c:pt idx="99">
                  <c:v>267.13305500000001</c:v>
                </c:pt>
                <c:pt idx="100">
                  <c:v>269.70493299999998</c:v>
                </c:pt>
                <c:pt idx="101">
                  <c:v>272.34731900000003</c:v>
                </c:pt>
                <c:pt idx="102">
                  <c:v>275.08750800000001</c:v>
                </c:pt>
                <c:pt idx="103">
                  <c:v>277.70990599999999</c:v>
                </c:pt>
                <c:pt idx="104">
                  <c:v>280.79615999999999</c:v>
                </c:pt>
                <c:pt idx="105">
                  <c:v>283.83714500000002</c:v>
                </c:pt>
                <c:pt idx="106">
                  <c:v>286.85844600000001</c:v>
                </c:pt>
                <c:pt idx="107">
                  <c:v>290.29833400000001</c:v>
                </c:pt>
                <c:pt idx="108">
                  <c:v>293.92345799999998</c:v>
                </c:pt>
                <c:pt idx="109">
                  <c:v>297.43367899999998</c:v>
                </c:pt>
                <c:pt idx="110">
                  <c:v>300.02825999999999</c:v>
                </c:pt>
                <c:pt idx="111">
                  <c:v>302.368315</c:v>
                </c:pt>
                <c:pt idx="112">
                  <c:v>305.04342400000002</c:v>
                </c:pt>
                <c:pt idx="113">
                  <c:v>308.20639599999998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D21B-6C4A-9653-8736EC345C1E}"/>
            </c:ext>
          </c:extLst>
        </c:ser>
        <c:ser>
          <c:idx val="10"/>
          <c:order val="9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'24.78-B747'!$I$3:$I$116</c:f>
              <c:numCache>
                <c:formatCode>General</c:formatCode>
                <c:ptCount val="114"/>
                <c:pt idx="0">
                  <c:v>0.50004762000000003</c:v>
                </c:pt>
                <c:pt idx="1">
                  <c:v>0.50518629000000004</c:v>
                </c:pt>
                <c:pt idx="2">
                  <c:v>0.51043888000000004</c:v>
                </c:pt>
                <c:pt idx="3">
                  <c:v>0.51569147999999998</c:v>
                </c:pt>
                <c:pt idx="4">
                  <c:v>0.52094408000000003</c:v>
                </c:pt>
                <c:pt idx="5">
                  <c:v>0.52619667999999997</c:v>
                </c:pt>
                <c:pt idx="6">
                  <c:v>0.53103129999999998</c:v>
                </c:pt>
                <c:pt idx="7">
                  <c:v>0.53586593000000005</c:v>
                </c:pt>
                <c:pt idx="8">
                  <c:v>0.54070054999999995</c:v>
                </c:pt>
                <c:pt idx="9">
                  <c:v>0.54553518000000001</c:v>
                </c:pt>
                <c:pt idx="10">
                  <c:v>0.55036985000000005</c:v>
                </c:pt>
                <c:pt idx="11">
                  <c:v>0.55520442999999997</c:v>
                </c:pt>
                <c:pt idx="12">
                  <c:v>0.56003906000000003</c:v>
                </c:pt>
                <c:pt idx="13">
                  <c:v>0.56487368000000004</c:v>
                </c:pt>
                <c:pt idx="14">
                  <c:v>0.56970831</c:v>
                </c:pt>
                <c:pt idx="15">
                  <c:v>0.57454293000000001</c:v>
                </c:pt>
                <c:pt idx="16">
                  <c:v>0.57937755999999996</c:v>
                </c:pt>
                <c:pt idx="17">
                  <c:v>0.58421217999999997</c:v>
                </c:pt>
                <c:pt idx="18">
                  <c:v>0.58904681000000003</c:v>
                </c:pt>
                <c:pt idx="19">
                  <c:v>0.59388143000000004</c:v>
                </c:pt>
                <c:pt idx="20">
                  <c:v>0.59900913</c:v>
                </c:pt>
                <c:pt idx="21">
                  <c:v>0.60355068000000001</c:v>
                </c:pt>
                <c:pt idx="22">
                  <c:v>0.60838530999999996</c:v>
                </c:pt>
                <c:pt idx="23">
                  <c:v>0.61321992999999997</c:v>
                </c:pt>
                <c:pt idx="24">
                  <c:v>0.61805456000000003</c:v>
                </c:pt>
                <c:pt idx="25">
                  <c:v>0.62288918000000004</c:v>
                </c:pt>
                <c:pt idx="26">
                  <c:v>0.62772380999999999</c:v>
                </c:pt>
                <c:pt idx="27">
                  <c:v>0.63255843</c:v>
                </c:pt>
                <c:pt idx="28">
                  <c:v>0.63739305999999996</c:v>
                </c:pt>
                <c:pt idx="29">
                  <c:v>0.64222767999999997</c:v>
                </c:pt>
                <c:pt idx="30">
                  <c:v>0.64706231000000003</c:v>
                </c:pt>
                <c:pt idx="31">
                  <c:v>0.65189697999999996</c:v>
                </c:pt>
                <c:pt idx="32">
                  <c:v>0.65673155999999999</c:v>
                </c:pt>
                <c:pt idx="33">
                  <c:v>0.66156619000000005</c:v>
                </c:pt>
                <c:pt idx="34">
                  <c:v>0.66640080999999995</c:v>
                </c:pt>
                <c:pt idx="35">
                  <c:v>0.67123544000000002</c:v>
                </c:pt>
                <c:pt idx="36">
                  <c:v>0.67607006000000003</c:v>
                </c:pt>
                <c:pt idx="37">
                  <c:v>0.68090468999999998</c:v>
                </c:pt>
                <c:pt idx="38">
                  <c:v>0.68573930999999999</c:v>
                </c:pt>
                <c:pt idx="39">
                  <c:v>0.69057394000000005</c:v>
                </c:pt>
                <c:pt idx="40">
                  <c:v>0.69540855999999995</c:v>
                </c:pt>
                <c:pt idx="41">
                  <c:v>0.70014913999999995</c:v>
                </c:pt>
                <c:pt idx="42">
                  <c:v>0.70507781000000003</c:v>
                </c:pt>
                <c:pt idx="43">
                  <c:v>0.7099124</c:v>
                </c:pt>
                <c:pt idx="44">
                  <c:v>0.71474680999999995</c:v>
                </c:pt>
                <c:pt idx="45">
                  <c:v>0.71958122999999996</c:v>
                </c:pt>
                <c:pt idx="46">
                  <c:v>0.72441568999999995</c:v>
                </c:pt>
                <c:pt idx="47">
                  <c:v>0.72925002000000005</c:v>
                </c:pt>
                <c:pt idx="48">
                  <c:v>0.73408430999999996</c:v>
                </c:pt>
                <c:pt idx="49">
                  <c:v>0.73891865999999995</c:v>
                </c:pt>
                <c:pt idx="50">
                  <c:v>0.74375290999999999</c:v>
                </c:pt>
                <c:pt idx="51">
                  <c:v>0.74858712000000005</c:v>
                </c:pt>
                <c:pt idx="52">
                  <c:v>0.75342134000000005</c:v>
                </c:pt>
                <c:pt idx="53">
                  <c:v>0.75825549000000003</c:v>
                </c:pt>
                <c:pt idx="54">
                  <c:v>0.76308960999999997</c:v>
                </c:pt>
                <c:pt idx="55">
                  <c:v>0.76792369000000005</c:v>
                </c:pt>
                <c:pt idx="56">
                  <c:v>0.77275775000000002</c:v>
                </c:pt>
                <c:pt idx="57">
                  <c:v>0.77759175000000003</c:v>
                </c:pt>
                <c:pt idx="58">
                  <c:v>0.78242571999999999</c:v>
                </c:pt>
                <c:pt idx="59">
                  <c:v>0.78725964000000004</c:v>
                </c:pt>
                <c:pt idx="60">
                  <c:v>0.79209348999999996</c:v>
                </c:pt>
                <c:pt idx="61">
                  <c:v>0.79692726999999997</c:v>
                </c:pt>
                <c:pt idx="62">
                  <c:v>0.80134329999999998</c:v>
                </c:pt>
                <c:pt idx="63">
                  <c:v>0.80659471999999999</c:v>
                </c:pt>
                <c:pt idx="64">
                  <c:v>0.81142837000000001</c:v>
                </c:pt>
                <c:pt idx="65">
                  <c:v>0.81626191999999997</c:v>
                </c:pt>
                <c:pt idx="66">
                  <c:v>0.82109544000000001</c:v>
                </c:pt>
                <c:pt idx="67">
                  <c:v>0.82592887000000004</c:v>
                </c:pt>
                <c:pt idx="68">
                  <c:v>0.83076214999999998</c:v>
                </c:pt>
                <c:pt idx="69">
                  <c:v>0.83559528999999999</c:v>
                </c:pt>
                <c:pt idx="70">
                  <c:v>0.84042815999999998</c:v>
                </c:pt>
                <c:pt idx="71">
                  <c:v>0.84526062999999996</c:v>
                </c:pt>
                <c:pt idx="72">
                  <c:v>0.85009263999999995</c:v>
                </c:pt>
                <c:pt idx="73">
                  <c:v>0.85384740999999997</c:v>
                </c:pt>
                <c:pt idx="74">
                  <c:v>0.85724814999999999</c:v>
                </c:pt>
                <c:pt idx="75">
                  <c:v>0.86047501999999998</c:v>
                </c:pt>
                <c:pt idx="76">
                  <c:v>0.86385805000000004</c:v>
                </c:pt>
                <c:pt idx="77">
                  <c:v>0.86688511999999995</c:v>
                </c:pt>
                <c:pt idx="78">
                  <c:v>0.86986775000000005</c:v>
                </c:pt>
                <c:pt idx="79">
                  <c:v>0.87249929000000004</c:v>
                </c:pt>
                <c:pt idx="80">
                  <c:v>0.87513083000000003</c:v>
                </c:pt>
                <c:pt idx="81">
                  <c:v>0.87760273</c:v>
                </c:pt>
                <c:pt idx="82">
                  <c:v>0.88011455000000005</c:v>
                </c:pt>
                <c:pt idx="83">
                  <c:v>0.88236680000000001</c:v>
                </c:pt>
                <c:pt idx="84">
                  <c:v>0.88480539000000002</c:v>
                </c:pt>
                <c:pt idx="85">
                  <c:v>0.88689925999999997</c:v>
                </c:pt>
                <c:pt idx="86">
                  <c:v>0.8887005</c:v>
                </c:pt>
                <c:pt idx="87">
                  <c:v>0.89045319999999994</c:v>
                </c:pt>
                <c:pt idx="88">
                  <c:v>0.89201730999999995</c:v>
                </c:pt>
                <c:pt idx="89">
                  <c:v>0.89373798999999998</c:v>
                </c:pt>
                <c:pt idx="90">
                  <c:v>0.89545843999999997</c:v>
                </c:pt>
                <c:pt idx="91">
                  <c:v>0.89697654999999998</c:v>
                </c:pt>
                <c:pt idx="92">
                  <c:v>0.89855386000000004</c:v>
                </c:pt>
                <c:pt idx="93">
                  <c:v>0.90001529999999996</c:v>
                </c:pt>
                <c:pt idx="94">
                  <c:v>0.90137634</c:v>
                </c:pt>
                <c:pt idx="95">
                  <c:v>0.90237526999999995</c:v>
                </c:pt>
                <c:pt idx="96">
                  <c:v>0.90375196000000002</c:v>
                </c:pt>
                <c:pt idx="97">
                  <c:v>0.90509572000000005</c:v>
                </c:pt>
                <c:pt idx="98">
                  <c:v>0.90604154000000003</c:v>
                </c:pt>
                <c:pt idx="99">
                  <c:v>0.90730069999999996</c:v>
                </c:pt>
                <c:pt idx="100">
                  <c:v>0.90817433999999997</c:v>
                </c:pt>
                <c:pt idx="101">
                  <c:v>0.90895950000000003</c:v>
                </c:pt>
                <c:pt idx="102">
                  <c:v>0.90992114000000002</c:v>
                </c:pt>
                <c:pt idx="103">
                  <c:v>0.91090455999999997</c:v>
                </c:pt>
                <c:pt idx="104">
                  <c:v>0.91177713000000005</c:v>
                </c:pt>
                <c:pt idx="105">
                  <c:v>0.9126341</c:v>
                </c:pt>
                <c:pt idx="106">
                  <c:v>0.91346757000000001</c:v>
                </c:pt>
                <c:pt idx="107">
                  <c:v>0.91426004999999999</c:v>
                </c:pt>
                <c:pt idx="108">
                  <c:v>0.91518032999999999</c:v>
                </c:pt>
                <c:pt idx="109">
                  <c:v>0.91602760000000005</c:v>
                </c:pt>
                <c:pt idx="110">
                  <c:v>0.91624192999999998</c:v>
                </c:pt>
                <c:pt idx="111">
                  <c:v>0.91676270999999998</c:v>
                </c:pt>
                <c:pt idx="112">
                  <c:v>0.91733023000000002</c:v>
                </c:pt>
                <c:pt idx="113">
                  <c:v>0.91776312999999998</c:v>
                </c:pt>
              </c:numCache>
            </c:numRef>
          </c:xVal>
          <c:yVal>
            <c:numRef>
              <c:f>'24.78-B747'!$K$3:$K$116</c:f>
              <c:numCache>
                <c:formatCode>General</c:formatCode>
                <c:ptCount val="114"/>
                <c:pt idx="0">
                  <c:v>186.73165924524278</c:v>
                </c:pt>
                <c:pt idx="1">
                  <c:v>186.73165926497259</c:v>
                </c:pt>
                <c:pt idx="2">
                  <c:v>186.73165929122962</c:v>
                </c:pt>
                <c:pt idx="3">
                  <c:v>186.73165932528445</c:v>
                </c:pt>
                <c:pt idx="4">
                  <c:v>186.73165936917422</c:v>
                </c:pt>
                <c:pt idx="5">
                  <c:v>186.73165942539941</c:v>
                </c:pt>
                <c:pt idx="6">
                  <c:v>186.7316594906693</c:v>
                </c:pt>
                <c:pt idx="7">
                  <c:v>186.73165957184148</c:v>
                </c:pt>
                <c:pt idx="8">
                  <c:v>186.73165967233999</c:v>
                </c:pt>
                <c:pt idx="9">
                  <c:v>186.73165979623451</c:v>
                </c:pt>
                <c:pt idx="10">
                  <c:v>186.73165994834497</c:v>
                </c:pt>
                <c:pt idx="11">
                  <c:v>186.73166013435406</c:v>
                </c:pt>
                <c:pt idx="12">
                  <c:v>186.73166036095773</c:v>
                </c:pt>
                <c:pt idx="13">
                  <c:v>186.73166063600141</c:v>
                </c:pt>
                <c:pt idx="14">
                  <c:v>186.73166096866339</c:v>
                </c:pt>
                <c:pt idx="15">
                  <c:v>186.73166136964355</c:v>
                </c:pt>
                <c:pt idx="16">
                  <c:v>186.73166185138783</c:v>
                </c:pt>
                <c:pt idx="17">
                  <c:v>186.73166242832684</c:v>
                </c:pt>
                <c:pt idx="18">
                  <c:v>186.73166311715903</c:v>
                </c:pt>
                <c:pt idx="19">
                  <c:v>186.73166393714808</c:v>
                </c:pt>
                <c:pt idx="20">
                  <c:v>186.73166497495276</c:v>
                </c:pt>
                <c:pt idx="21">
                  <c:v>186.7316660626166</c:v>
                </c:pt>
                <c:pt idx="22">
                  <c:v>186.73166742276408</c:v>
                </c:pt>
                <c:pt idx="23">
                  <c:v>186.7316690242958</c:v>
                </c:pt>
                <c:pt idx="24">
                  <c:v>186.73167090531027</c:v>
                </c:pt>
                <c:pt idx="25">
                  <c:v>186.73167310917745</c:v>
                </c:pt>
                <c:pt idx="26">
                  <c:v>186.73167568520671</c:v>
                </c:pt>
                <c:pt idx="27">
                  <c:v>186.731678689311</c:v>
                </c:pt>
                <c:pt idx="28">
                  <c:v>186.73168218482226</c:v>
                </c:pt>
                <c:pt idx="29">
                  <c:v>186.73168624328997</c:v>
                </c:pt>
                <c:pt idx="30">
                  <c:v>186.73169094547154</c:v>
                </c:pt>
                <c:pt idx="31">
                  <c:v>186.73169638234637</c:v>
                </c:pt>
                <c:pt idx="32">
                  <c:v>186.73170265601135</c:v>
                </c:pt>
                <c:pt idx="33">
                  <c:v>186.73170988143292</c:v>
                </c:pt>
                <c:pt idx="34">
                  <c:v>186.73171818720454</c:v>
                </c:pt>
                <c:pt idx="35">
                  <c:v>186.73172771736623</c:v>
                </c:pt>
                <c:pt idx="36">
                  <c:v>186.73173863280613</c:v>
                </c:pt>
                <c:pt idx="37">
                  <c:v>186.73175111314811</c:v>
                </c:pt>
                <c:pt idx="38">
                  <c:v>186.73176535844917</c:v>
                </c:pt>
                <c:pt idx="39">
                  <c:v>186.73178159144896</c:v>
                </c:pt>
                <c:pt idx="40">
                  <c:v>186.73180005954654</c:v>
                </c:pt>
                <c:pt idx="41">
                  <c:v>186.73182060357604</c:v>
                </c:pt>
                <c:pt idx="42">
                  <c:v>186.73184482957498</c:v>
                </c:pt>
                <c:pt idx="43">
                  <c:v>186.73187177275287</c:v>
                </c:pt>
                <c:pt idx="44">
                  <c:v>186.73190223859899</c:v>
                </c:pt>
                <c:pt idx="45">
                  <c:v>186.73193663965745</c:v>
                </c:pt>
                <c:pt idx="46">
                  <c:v>186.7319754301829</c:v>
                </c:pt>
                <c:pt idx="47">
                  <c:v>186.73201910890572</c:v>
                </c:pt>
                <c:pt idx="48">
                  <c:v>186.7320682269395</c:v>
                </c:pt>
                <c:pt idx="49">
                  <c:v>186.7321233906718</c:v>
                </c:pt>
                <c:pt idx="50">
                  <c:v>186.73218526304279</c:v>
                </c:pt>
                <c:pt idx="51">
                  <c:v>186.73225457397027</c:v>
                </c:pt>
                <c:pt idx="52">
                  <c:v>186.73233212362862</c:v>
                </c:pt>
                <c:pt idx="53">
                  <c:v>186.73241878604665</c:v>
                </c:pt>
                <c:pt idx="54">
                  <c:v>186.73251551935485</c:v>
                </c:pt>
                <c:pt idx="55">
                  <c:v>186.73262336979258</c:v>
                </c:pt>
                <c:pt idx="56">
                  <c:v>186.80116491712627</c:v>
                </c:pt>
                <c:pt idx="57">
                  <c:v>187.05472220005277</c:v>
                </c:pt>
                <c:pt idx="58">
                  <c:v>187.31725433968205</c:v>
                </c:pt>
                <c:pt idx="59">
                  <c:v>187.5960672709231</c:v>
                </c:pt>
                <c:pt idx="60">
                  <c:v>187.8989192615353</c:v>
                </c:pt>
                <c:pt idx="61">
                  <c:v>188.23423802137842</c:v>
                </c:pt>
                <c:pt idx="62">
                  <c:v>188.57686247051836</c:v>
                </c:pt>
                <c:pt idx="63">
                  <c:v>189.04077039707926</c:v>
                </c:pt>
                <c:pt idx="64">
                  <c:v>189.53442561272698</c:v>
                </c:pt>
                <c:pt idx="65">
                  <c:v>190.10605302239196</c:v>
                </c:pt>
                <c:pt idx="66">
                  <c:v>190.77156568361093</c:v>
                </c:pt>
                <c:pt idx="67">
                  <c:v>191.5494720758808</c:v>
                </c:pt>
                <c:pt idx="68">
                  <c:v>192.4614013025656</c:v>
                </c:pt>
                <c:pt idx="69">
                  <c:v>193.53271889144315</c:v>
                </c:pt>
                <c:pt idx="70">
                  <c:v>194.79318392682131</c:v>
                </c:pt>
                <c:pt idx="71">
                  <c:v>196.27778934744515</c:v>
                </c:pt>
                <c:pt idx="72">
                  <c:v>198.02775185909667</c:v>
                </c:pt>
                <c:pt idx="73">
                  <c:v>199.6016962120226</c:v>
                </c:pt>
                <c:pt idx="74">
                  <c:v>201.21280659769837</c:v>
                </c:pt>
                <c:pt idx="75">
                  <c:v>202.92540685850514</c:v>
                </c:pt>
                <c:pt idx="76">
                  <c:v>204.93668824919425</c:v>
                </c:pt>
                <c:pt idx="77">
                  <c:v>206.94560996833852</c:v>
                </c:pt>
                <c:pt idx="78">
                  <c:v>209.14043366201645</c:v>
                </c:pt>
                <c:pt idx="79">
                  <c:v>211.27299644093213</c:v>
                </c:pt>
                <c:pt idx="80">
                  <c:v>213.60768450740292</c:v>
                </c:pt>
                <c:pt idx="81">
                  <c:v>216.001983285515</c:v>
                </c:pt>
                <c:pt idx="82">
                  <c:v>218.65292983274259</c:v>
                </c:pt>
                <c:pt idx="83">
                  <c:v>221.2329814764972</c:v>
                </c:pt>
                <c:pt idx="84">
                  <c:v>224.26166389414988</c:v>
                </c:pt>
                <c:pt idx="85">
                  <c:v>227.0731482526059</c:v>
                </c:pt>
                <c:pt idx="86">
                  <c:v>229.65941481686559</c:v>
                </c:pt>
                <c:pt idx="87">
                  <c:v>232.33485826684588</c:v>
                </c:pt>
                <c:pt idx="88">
                  <c:v>234.86275778368559</c:v>
                </c:pt>
                <c:pt idx="89">
                  <c:v>237.80571112374253</c:v>
                </c:pt>
                <c:pt idx="90">
                  <c:v>240.9280231090153</c:v>
                </c:pt>
                <c:pt idx="91">
                  <c:v>243.84115188315607</c:v>
                </c:pt>
                <c:pt idx="92">
                  <c:v>247.03374443701031</c:v>
                </c:pt>
                <c:pt idx="93">
                  <c:v>250.15078625161993</c:v>
                </c:pt>
                <c:pt idx="94">
                  <c:v>253.19833916324862</c:v>
                </c:pt>
                <c:pt idx="95">
                  <c:v>255.52782816016642</c:v>
                </c:pt>
                <c:pt idx="96">
                  <c:v>258.87256697357486</c:v>
                </c:pt>
                <c:pt idx="97">
                  <c:v>262.2940028823611</c:v>
                </c:pt>
                <c:pt idx="98">
                  <c:v>264.79903580976952</c:v>
                </c:pt>
                <c:pt idx="99">
                  <c:v>268.26325682223364</c:v>
                </c:pt>
                <c:pt idx="100">
                  <c:v>270.75672773242593</c:v>
                </c:pt>
                <c:pt idx="101">
                  <c:v>273.06264485008103</c:v>
                </c:pt>
                <c:pt idx="102">
                  <c:v>275.97323072790738</c:v>
                </c:pt>
                <c:pt idx="103">
                  <c:v>279.05122507534418</c:v>
                </c:pt>
                <c:pt idx="104">
                  <c:v>281.87102308774848</c:v>
                </c:pt>
                <c:pt idx="105">
                  <c:v>284.72420641019249</c:v>
                </c:pt>
                <c:pt idx="106">
                  <c:v>287.58118837861537</c:v>
                </c:pt>
                <c:pt idx="107">
                  <c:v>290.37486450482186</c:v>
                </c:pt>
                <c:pt idx="108">
                  <c:v>293.71630728809333</c:v>
                </c:pt>
                <c:pt idx="109">
                  <c:v>296.88780888670874</c:v>
                </c:pt>
                <c:pt idx="110">
                  <c:v>297.70487795542209</c:v>
                </c:pt>
                <c:pt idx="111">
                  <c:v>299.71553505766974</c:v>
                </c:pt>
                <c:pt idx="112">
                  <c:v>301.94814607943113</c:v>
                </c:pt>
                <c:pt idx="113">
                  <c:v>303.68077603126795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8CA-8A4E-8DD3-17F2159B0338}"/>
            </c:ext>
          </c:extLst>
        </c:ser>
        <c:ser>
          <c:idx val="3"/>
          <c:order val="10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'24.78-B747'!$C$3:$C$117</c:f>
              <c:numCache>
                <c:formatCode>General</c:formatCode>
                <c:ptCount val="115"/>
                <c:pt idx="0">
                  <c:v>0.50037231999999998</c:v>
                </c:pt>
                <c:pt idx="1">
                  <c:v>0.50562470999999998</c:v>
                </c:pt>
                <c:pt idx="2">
                  <c:v>0.51087724000000001</c:v>
                </c:pt>
                <c:pt idx="3">
                  <c:v>0.51612983999999995</c:v>
                </c:pt>
                <c:pt idx="4">
                  <c:v>0.52096447000000001</c:v>
                </c:pt>
                <c:pt idx="5">
                  <c:v>0.52579909000000002</c:v>
                </c:pt>
                <c:pt idx="6">
                  <c:v>0.53063371999999998</c:v>
                </c:pt>
                <c:pt idx="7">
                  <c:v>0.53546833999999999</c:v>
                </c:pt>
                <c:pt idx="8">
                  <c:v>0.54030297000000005</c:v>
                </c:pt>
                <c:pt idx="9">
                  <c:v>0.54513758999999995</c:v>
                </c:pt>
                <c:pt idx="10">
                  <c:v>0.54997222000000001</c:v>
                </c:pt>
                <c:pt idx="11">
                  <c:v>0.55480684000000002</c:v>
                </c:pt>
                <c:pt idx="12">
                  <c:v>0.55964146999999997</c:v>
                </c:pt>
                <c:pt idx="13">
                  <c:v>0.56447608999999999</c:v>
                </c:pt>
                <c:pt idx="14">
                  <c:v>0.56931072000000005</c:v>
                </c:pt>
                <c:pt idx="15">
                  <c:v>0.57414533999999995</c:v>
                </c:pt>
                <c:pt idx="16">
                  <c:v>0.57897997000000001</c:v>
                </c:pt>
                <c:pt idx="17">
                  <c:v>0.58381459000000002</c:v>
                </c:pt>
                <c:pt idx="18">
                  <c:v>0.58864921999999997</c:v>
                </c:pt>
                <c:pt idx="19">
                  <c:v>0.59348383999999998</c:v>
                </c:pt>
                <c:pt idx="20">
                  <c:v>0.59872879999999995</c:v>
                </c:pt>
                <c:pt idx="21">
                  <c:v>0.6031531</c:v>
                </c:pt>
                <c:pt idx="22">
                  <c:v>0.60798759000000002</c:v>
                </c:pt>
                <c:pt idx="23">
                  <c:v>0.61282212000000003</c:v>
                </c:pt>
                <c:pt idx="24">
                  <c:v>0.61765674000000004</c:v>
                </c:pt>
                <c:pt idx="25">
                  <c:v>0.62249136999999999</c:v>
                </c:pt>
                <c:pt idx="26">
                  <c:v>0.62732599</c:v>
                </c:pt>
                <c:pt idx="27">
                  <c:v>0.63216061999999995</c:v>
                </c:pt>
                <c:pt idx="28">
                  <c:v>0.63699523999999996</c:v>
                </c:pt>
                <c:pt idx="29">
                  <c:v>0.64182987000000002</c:v>
                </c:pt>
                <c:pt idx="30">
                  <c:v>0.64666449000000004</c:v>
                </c:pt>
                <c:pt idx="31">
                  <c:v>0.65149911999999999</c:v>
                </c:pt>
                <c:pt idx="32">
                  <c:v>0.65633374</c:v>
                </c:pt>
                <c:pt idx="33">
                  <c:v>0.66116836999999995</c:v>
                </c:pt>
                <c:pt idx="34">
                  <c:v>0.66600298999999996</c:v>
                </c:pt>
                <c:pt idx="35">
                  <c:v>0.67083742999999996</c:v>
                </c:pt>
                <c:pt idx="36">
                  <c:v>0.67567200999999999</c:v>
                </c:pt>
                <c:pt idx="37">
                  <c:v>0.68050664000000005</c:v>
                </c:pt>
                <c:pt idx="38">
                  <c:v>0.68534125999999995</c:v>
                </c:pt>
                <c:pt idx="39">
                  <c:v>0.69017589000000001</c:v>
                </c:pt>
                <c:pt idx="40">
                  <c:v>0.69501051000000003</c:v>
                </c:pt>
                <c:pt idx="41">
                  <c:v>0.69984535999999997</c:v>
                </c:pt>
                <c:pt idx="42">
                  <c:v>0.70467975999999999</c:v>
                </c:pt>
                <c:pt idx="43">
                  <c:v>0.70951439000000005</c:v>
                </c:pt>
                <c:pt idx="44">
                  <c:v>0.71434902</c:v>
                </c:pt>
                <c:pt idx="45">
                  <c:v>0.71918349000000004</c:v>
                </c:pt>
                <c:pt idx="46">
                  <c:v>0.72401795000000002</c:v>
                </c:pt>
                <c:pt idx="47">
                  <c:v>0.72885243</c:v>
                </c:pt>
                <c:pt idx="48">
                  <c:v>0.73368688999999998</c:v>
                </c:pt>
                <c:pt idx="49">
                  <c:v>0.73852121999999998</c:v>
                </c:pt>
                <c:pt idx="50">
                  <c:v>0.74335561999999999</c:v>
                </c:pt>
                <c:pt idx="51">
                  <c:v>0.74818994999999999</c:v>
                </c:pt>
                <c:pt idx="52">
                  <c:v>0.75302426</c:v>
                </c:pt>
                <c:pt idx="53">
                  <c:v>0.75785857000000001</c:v>
                </c:pt>
                <c:pt idx="54">
                  <c:v>0.76269282000000005</c:v>
                </c:pt>
                <c:pt idx="55">
                  <c:v>0.76752701999999995</c:v>
                </c:pt>
                <c:pt idx="56">
                  <c:v>0.77236121000000002</c:v>
                </c:pt>
                <c:pt idx="57">
                  <c:v>0.77719532999999996</c:v>
                </c:pt>
                <c:pt idx="58">
                  <c:v>0.78202943000000003</c:v>
                </c:pt>
                <c:pt idx="59">
                  <c:v>0.78686352000000004</c:v>
                </c:pt>
                <c:pt idx="60">
                  <c:v>0.79169750999999999</c:v>
                </c:pt>
                <c:pt idx="61">
                  <c:v>0.79653147000000002</c:v>
                </c:pt>
                <c:pt idx="62">
                  <c:v>0.80191860999999998</c:v>
                </c:pt>
                <c:pt idx="63">
                  <c:v>0.80619921000000005</c:v>
                </c:pt>
                <c:pt idx="64">
                  <c:v>0.811033</c:v>
                </c:pt>
                <c:pt idx="65">
                  <c:v>0.81586669999999994</c:v>
                </c:pt>
                <c:pt idx="66">
                  <c:v>0.82070030000000005</c:v>
                </c:pt>
                <c:pt idx="67">
                  <c:v>0.82553370999999998</c:v>
                </c:pt>
                <c:pt idx="68">
                  <c:v>0.83036701999999996</c:v>
                </c:pt>
                <c:pt idx="69">
                  <c:v>0.83520004999999997</c:v>
                </c:pt>
                <c:pt idx="70">
                  <c:v>0.84003278999999997</c:v>
                </c:pt>
                <c:pt idx="71">
                  <c:v>0.84486508999999999</c:v>
                </c:pt>
                <c:pt idx="72">
                  <c:v>0.84886139999999999</c:v>
                </c:pt>
                <c:pt idx="73">
                  <c:v>0.85285721000000003</c:v>
                </c:pt>
                <c:pt idx="74">
                  <c:v>0.85683120999999995</c:v>
                </c:pt>
                <c:pt idx="75">
                  <c:v>0.86064790000000002</c:v>
                </c:pt>
                <c:pt idx="76">
                  <c:v>0.86390138000000005</c:v>
                </c:pt>
                <c:pt idx="77">
                  <c:v>0.86655495000000005</c:v>
                </c:pt>
                <c:pt idx="78">
                  <c:v>0.86982415999999996</c:v>
                </c:pt>
                <c:pt idx="79">
                  <c:v>0.87289527</c:v>
                </c:pt>
                <c:pt idx="80">
                  <c:v>0.87596662000000003</c:v>
                </c:pt>
                <c:pt idx="81">
                  <c:v>0.87868568000000002</c:v>
                </c:pt>
                <c:pt idx="82">
                  <c:v>0.88103003000000002</c:v>
                </c:pt>
                <c:pt idx="83">
                  <c:v>0.88383177000000002</c:v>
                </c:pt>
                <c:pt idx="84">
                  <c:v>0.88595743000000005</c:v>
                </c:pt>
                <c:pt idx="85">
                  <c:v>0.88828353999999998</c:v>
                </c:pt>
                <c:pt idx="86">
                  <c:v>0.89050220000000002</c:v>
                </c:pt>
                <c:pt idx="87">
                  <c:v>0.89225542000000002</c:v>
                </c:pt>
                <c:pt idx="88">
                  <c:v>0.89400776000000004</c:v>
                </c:pt>
                <c:pt idx="89">
                  <c:v>0.89557180999999997</c:v>
                </c:pt>
                <c:pt idx="90">
                  <c:v>0.89713794000000002</c:v>
                </c:pt>
                <c:pt idx="91">
                  <c:v>0.89840812999999997</c:v>
                </c:pt>
                <c:pt idx="92">
                  <c:v>0.89977609999999997</c:v>
                </c:pt>
                <c:pt idx="93">
                  <c:v>0.90123233000000003</c:v>
                </c:pt>
                <c:pt idx="94">
                  <c:v>0.90247801000000005</c:v>
                </c:pt>
                <c:pt idx="95">
                  <c:v>0.90370866999999999</c:v>
                </c:pt>
                <c:pt idx="96">
                  <c:v>0.90522457000000001</c:v>
                </c:pt>
                <c:pt idx="97">
                  <c:v>0.90655474999999996</c:v>
                </c:pt>
                <c:pt idx="98">
                  <c:v>0.90759608999999997</c:v>
                </c:pt>
                <c:pt idx="99">
                  <c:v>0.90857885000000005</c:v>
                </c:pt>
                <c:pt idx="100">
                  <c:v>0.90946799</c:v>
                </c:pt>
                <c:pt idx="101">
                  <c:v>0.91019464000000005</c:v>
                </c:pt>
                <c:pt idx="102">
                  <c:v>0.91108387999999996</c:v>
                </c:pt>
                <c:pt idx="103">
                  <c:v>0.91190996000000002</c:v>
                </c:pt>
                <c:pt idx="104">
                  <c:v>0.91266806</c:v>
                </c:pt>
                <c:pt idx="105">
                  <c:v>0.91344687999999996</c:v>
                </c:pt>
                <c:pt idx="106">
                  <c:v>0.91431963999999999</c:v>
                </c:pt>
                <c:pt idx="107">
                  <c:v>0.91477478000000001</c:v>
                </c:pt>
                <c:pt idx="108">
                  <c:v>0.91564736000000002</c:v>
                </c:pt>
                <c:pt idx="109">
                  <c:v>0.91651917999999999</c:v>
                </c:pt>
                <c:pt idx="110">
                  <c:v>0.91739117999999997</c:v>
                </c:pt>
                <c:pt idx="111">
                  <c:v>0.91826308999999995</c:v>
                </c:pt>
                <c:pt idx="112">
                  <c:v>0.91913564000000003</c:v>
                </c:pt>
                <c:pt idx="113">
                  <c:v>0.91969047000000004</c:v>
                </c:pt>
                <c:pt idx="114">
                  <c:v>0.92028739999999998</c:v>
                </c:pt>
              </c:numCache>
            </c:numRef>
          </c:xVal>
          <c:yVal>
            <c:numRef>
              <c:f>'24.78-B747'!$D$3:$D$117</c:f>
              <c:numCache>
                <c:formatCode>General</c:formatCode>
                <c:ptCount val="115"/>
                <c:pt idx="0">
                  <c:v>164.58768800000001</c:v>
                </c:pt>
                <c:pt idx="1">
                  <c:v>164.68710799999999</c:v>
                </c:pt>
                <c:pt idx="2">
                  <c:v>164.71716900000001</c:v>
                </c:pt>
                <c:pt idx="3">
                  <c:v>164.71716900000001</c:v>
                </c:pt>
                <c:pt idx="4">
                  <c:v>164.71716900000001</c:v>
                </c:pt>
                <c:pt idx="5">
                  <c:v>164.71716900000001</c:v>
                </c:pt>
                <c:pt idx="6">
                  <c:v>164.71716900000001</c:v>
                </c:pt>
                <c:pt idx="7">
                  <c:v>164.71716900000001</c:v>
                </c:pt>
                <c:pt idx="8">
                  <c:v>164.71716900000001</c:v>
                </c:pt>
                <c:pt idx="9">
                  <c:v>164.71716900000001</c:v>
                </c:pt>
                <c:pt idx="10">
                  <c:v>164.71716900000001</c:v>
                </c:pt>
                <c:pt idx="11">
                  <c:v>164.71716900000001</c:v>
                </c:pt>
                <c:pt idx="12">
                  <c:v>164.71716900000001</c:v>
                </c:pt>
                <c:pt idx="13">
                  <c:v>164.71716900000001</c:v>
                </c:pt>
                <c:pt idx="14">
                  <c:v>164.71716900000001</c:v>
                </c:pt>
                <c:pt idx="15">
                  <c:v>164.71716900000001</c:v>
                </c:pt>
                <c:pt idx="16">
                  <c:v>164.71716900000001</c:v>
                </c:pt>
                <c:pt idx="17">
                  <c:v>164.71716900000001</c:v>
                </c:pt>
                <c:pt idx="18">
                  <c:v>164.71716900000001</c:v>
                </c:pt>
                <c:pt idx="19">
                  <c:v>164.71716900000001</c:v>
                </c:pt>
                <c:pt idx="20">
                  <c:v>164.66227699999999</c:v>
                </c:pt>
                <c:pt idx="21">
                  <c:v>164.71716900000001</c:v>
                </c:pt>
                <c:pt idx="22">
                  <c:v>164.77729099999999</c:v>
                </c:pt>
                <c:pt idx="23">
                  <c:v>164.827392</c:v>
                </c:pt>
                <c:pt idx="24">
                  <c:v>164.827392</c:v>
                </c:pt>
                <c:pt idx="25">
                  <c:v>164.827392</c:v>
                </c:pt>
                <c:pt idx="26">
                  <c:v>164.827392</c:v>
                </c:pt>
                <c:pt idx="27">
                  <c:v>164.827392</c:v>
                </c:pt>
                <c:pt idx="28">
                  <c:v>164.827392</c:v>
                </c:pt>
                <c:pt idx="29">
                  <c:v>164.827392</c:v>
                </c:pt>
                <c:pt idx="30">
                  <c:v>164.827392</c:v>
                </c:pt>
                <c:pt idx="31">
                  <c:v>164.827392</c:v>
                </c:pt>
                <c:pt idx="32">
                  <c:v>164.827392</c:v>
                </c:pt>
                <c:pt idx="33">
                  <c:v>164.827392</c:v>
                </c:pt>
                <c:pt idx="34">
                  <c:v>164.827392</c:v>
                </c:pt>
                <c:pt idx="35">
                  <c:v>164.917575</c:v>
                </c:pt>
                <c:pt idx="36">
                  <c:v>164.93761599999999</c:v>
                </c:pt>
                <c:pt idx="37">
                  <c:v>164.93761599999999</c:v>
                </c:pt>
                <c:pt idx="38">
                  <c:v>164.93761599999999</c:v>
                </c:pt>
                <c:pt idx="39">
                  <c:v>164.93761599999999</c:v>
                </c:pt>
                <c:pt idx="40">
                  <c:v>164.93761599999999</c:v>
                </c:pt>
                <c:pt idx="41">
                  <c:v>164.832335</c:v>
                </c:pt>
                <c:pt idx="42">
                  <c:v>164.93761599999999</c:v>
                </c:pt>
                <c:pt idx="43">
                  <c:v>164.93761599999999</c:v>
                </c:pt>
                <c:pt idx="44">
                  <c:v>164.93761599999999</c:v>
                </c:pt>
                <c:pt idx="45">
                  <c:v>165.007758</c:v>
                </c:pt>
                <c:pt idx="46">
                  <c:v>165.08792</c:v>
                </c:pt>
                <c:pt idx="47">
                  <c:v>165.158063</c:v>
                </c:pt>
                <c:pt idx="48">
                  <c:v>165.238225</c:v>
                </c:pt>
                <c:pt idx="49">
                  <c:v>165.37850900000001</c:v>
                </c:pt>
                <c:pt idx="50">
                  <c:v>165.488733</c:v>
                </c:pt>
                <c:pt idx="51">
                  <c:v>165.629017</c:v>
                </c:pt>
                <c:pt idx="52">
                  <c:v>165.77932200000001</c:v>
                </c:pt>
                <c:pt idx="53">
                  <c:v>165.92962600000001</c:v>
                </c:pt>
                <c:pt idx="54">
                  <c:v>166.10999200000001</c:v>
                </c:pt>
                <c:pt idx="55">
                  <c:v>166.31039799999999</c:v>
                </c:pt>
                <c:pt idx="56">
                  <c:v>166.520824</c:v>
                </c:pt>
                <c:pt idx="57">
                  <c:v>166.761312</c:v>
                </c:pt>
                <c:pt idx="58">
                  <c:v>167.011819</c:v>
                </c:pt>
                <c:pt idx="59">
                  <c:v>167.272347</c:v>
                </c:pt>
                <c:pt idx="60">
                  <c:v>167.572956</c:v>
                </c:pt>
                <c:pt idx="61">
                  <c:v>167.89360600000001</c:v>
                </c:pt>
                <c:pt idx="62">
                  <c:v>168.31718799999999</c:v>
                </c:pt>
                <c:pt idx="63">
                  <c:v>168.61506800000001</c:v>
                </c:pt>
                <c:pt idx="64">
                  <c:v>169.01588100000001</c:v>
                </c:pt>
                <c:pt idx="65">
                  <c:v>169.456774</c:v>
                </c:pt>
                <c:pt idx="66">
                  <c:v>169.94776899999999</c:v>
                </c:pt>
                <c:pt idx="67">
                  <c:v>170.52894699999999</c:v>
                </c:pt>
                <c:pt idx="68">
                  <c:v>171.16022599999999</c:v>
                </c:pt>
                <c:pt idx="69">
                  <c:v>171.92177000000001</c:v>
                </c:pt>
                <c:pt idx="70">
                  <c:v>172.82359700000001</c:v>
                </c:pt>
                <c:pt idx="71">
                  <c:v>173.93585100000001</c:v>
                </c:pt>
                <c:pt idx="72">
                  <c:v>175.068929</c:v>
                </c:pt>
                <c:pt idx="73">
                  <c:v>176.443276</c:v>
                </c:pt>
                <c:pt idx="74">
                  <c:v>177.94755799999999</c:v>
                </c:pt>
                <c:pt idx="75">
                  <c:v>180.18867900000001</c:v>
                </c:pt>
                <c:pt idx="76">
                  <c:v>182.475031</c:v>
                </c:pt>
                <c:pt idx="77">
                  <c:v>184.881575</c:v>
                </c:pt>
                <c:pt idx="78">
                  <c:v>187.55812299999999</c:v>
                </c:pt>
                <c:pt idx="79">
                  <c:v>190.17199099999999</c:v>
                </c:pt>
                <c:pt idx="80">
                  <c:v>192.67563699999999</c:v>
                </c:pt>
                <c:pt idx="81">
                  <c:v>195.084585</c:v>
                </c:pt>
                <c:pt idx="82">
                  <c:v>197.286384</c:v>
                </c:pt>
                <c:pt idx="83">
                  <c:v>200.27696800000001</c:v>
                </c:pt>
                <c:pt idx="84">
                  <c:v>202.712873</c:v>
                </c:pt>
                <c:pt idx="85">
                  <c:v>205.46163300000001</c:v>
                </c:pt>
                <c:pt idx="86">
                  <c:v>208.42371199999999</c:v>
                </c:pt>
                <c:pt idx="87">
                  <c:v>210.73542800000001</c:v>
                </c:pt>
                <c:pt idx="88">
                  <c:v>213.46345600000001</c:v>
                </c:pt>
                <c:pt idx="89">
                  <c:v>216.15999299999999</c:v>
                </c:pt>
                <c:pt idx="90">
                  <c:v>218.73510099999999</c:v>
                </c:pt>
                <c:pt idx="91">
                  <c:v>221.25681700000001</c:v>
                </c:pt>
                <c:pt idx="92">
                  <c:v>223.890368</c:v>
                </c:pt>
                <c:pt idx="93">
                  <c:v>226.55843200000001</c:v>
                </c:pt>
                <c:pt idx="94">
                  <c:v>229.122569</c:v>
                </c:pt>
                <c:pt idx="95">
                  <c:v>231.98872499999999</c:v>
                </c:pt>
                <c:pt idx="96">
                  <c:v>235.31523999999999</c:v>
                </c:pt>
                <c:pt idx="97">
                  <c:v>238.505595</c:v>
                </c:pt>
                <c:pt idx="98">
                  <c:v>241.24459999999999</c:v>
                </c:pt>
                <c:pt idx="99">
                  <c:v>244.18227300000001</c:v>
                </c:pt>
                <c:pt idx="100">
                  <c:v>246.855189</c:v>
                </c:pt>
                <c:pt idx="101">
                  <c:v>249.36872099999999</c:v>
                </c:pt>
                <c:pt idx="102">
                  <c:v>251.95017999999999</c:v>
                </c:pt>
                <c:pt idx="103">
                  <c:v>254.379784</c:v>
                </c:pt>
                <c:pt idx="104">
                  <c:v>257.281363</c:v>
                </c:pt>
                <c:pt idx="105">
                  <c:v>260.16387900000001</c:v>
                </c:pt>
                <c:pt idx="106">
                  <c:v>263.16151600000001</c:v>
                </c:pt>
                <c:pt idx="107">
                  <c:v>265.99084399999998</c:v>
                </c:pt>
                <c:pt idx="108">
                  <c:v>269.07114899999999</c:v>
                </c:pt>
                <c:pt idx="109">
                  <c:v>272.51838500000002</c:v>
                </c:pt>
                <c:pt idx="110">
                  <c:v>275.87744199999997</c:v>
                </c:pt>
                <c:pt idx="111">
                  <c:v>279.28058900000002</c:v>
                </c:pt>
                <c:pt idx="112">
                  <c:v>282.38062100000002</c:v>
                </c:pt>
                <c:pt idx="113">
                  <c:v>285.30467199999998</c:v>
                </c:pt>
                <c:pt idx="114">
                  <c:v>287.94690200000002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D21B-6C4A-9653-8736EC345C1E}"/>
            </c:ext>
          </c:extLst>
        </c:ser>
        <c:ser>
          <c:idx val="11"/>
          <c:order val="11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'24.78-B747'!$C$3:$C$117</c:f>
              <c:numCache>
                <c:formatCode>General</c:formatCode>
                <c:ptCount val="115"/>
                <c:pt idx="0">
                  <c:v>0.50037231999999998</c:v>
                </c:pt>
                <c:pt idx="1">
                  <c:v>0.50562470999999998</c:v>
                </c:pt>
                <c:pt idx="2">
                  <c:v>0.51087724000000001</c:v>
                </c:pt>
                <c:pt idx="3">
                  <c:v>0.51612983999999995</c:v>
                </c:pt>
                <c:pt idx="4">
                  <c:v>0.52096447000000001</c:v>
                </c:pt>
                <c:pt idx="5">
                  <c:v>0.52579909000000002</c:v>
                </c:pt>
                <c:pt idx="6">
                  <c:v>0.53063371999999998</c:v>
                </c:pt>
                <c:pt idx="7">
                  <c:v>0.53546833999999999</c:v>
                </c:pt>
                <c:pt idx="8">
                  <c:v>0.54030297000000005</c:v>
                </c:pt>
                <c:pt idx="9">
                  <c:v>0.54513758999999995</c:v>
                </c:pt>
                <c:pt idx="10">
                  <c:v>0.54997222000000001</c:v>
                </c:pt>
                <c:pt idx="11">
                  <c:v>0.55480684000000002</c:v>
                </c:pt>
                <c:pt idx="12">
                  <c:v>0.55964146999999997</c:v>
                </c:pt>
                <c:pt idx="13">
                  <c:v>0.56447608999999999</c:v>
                </c:pt>
                <c:pt idx="14">
                  <c:v>0.56931072000000005</c:v>
                </c:pt>
                <c:pt idx="15">
                  <c:v>0.57414533999999995</c:v>
                </c:pt>
                <c:pt idx="16">
                  <c:v>0.57897997000000001</c:v>
                </c:pt>
                <c:pt idx="17">
                  <c:v>0.58381459000000002</c:v>
                </c:pt>
                <c:pt idx="18">
                  <c:v>0.58864921999999997</c:v>
                </c:pt>
                <c:pt idx="19">
                  <c:v>0.59348383999999998</c:v>
                </c:pt>
                <c:pt idx="20">
                  <c:v>0.59872879999999995</c:v>
                </c:pt>
                <c:pt idx="21">
                  <c:v>0.6031531</c:v>
                </c:pt>
                <c:pt idx="22">
                  <c:v>0.60798759000000002</c:v>
                </c:pt>
                <c:pt idx="23">
                  <c:v>0.61282212000000003</c:v>
                </c:pt>
                <c:pt idx="24">
                  <c:v>0.61765674000000004</c:v>
                </c:pt>
                <c:pt idx="25">
                  <c:v>0.62249136999999999</c:v>
                </c:pt>
                <c:pt idx="26">
                  <c:v>0.62732599</c:v>
                </c:pt>
                <c:pt idx="27">
                  <c:v>0.63216061999999995</c:v>
                </c:pt>
                <c:pt idx="28">
                  <c:v>0.63699523999999996</c:v>
                </c:pt>
                <c:pt idx="29">
                  <c:v>0.64182987000000002</c:v>
                </c:pt>
                <c:pt idx="30">
                  <c:v>0.64666449000000004</c:v>
                </c:pt>
                <c:pt idx="31">
                  <c:v>0.65149911999999999</c:v>
                </c:pt>
                <c:pt idx="32">
                  <c:v>0.65633374</c:v>
                </c:pt>
                <c:pt idx="33">
                  <c:v>0.66116836999999995</c:v>
                </c:pt>
                <c:pt idx="34">
                  <c:v>0.66600298999999996</c:v>
                </c:pt>
                <c:pt idx="35">
                  <c:v>0.67083742999999996</c:v>
                </c:pt>
                <c:pt idx="36">
                  <c:v>0.67567200999999999</c:v>
                </c:pt>
                <c:pt idx="37">
                  <c:v>0.68050664000000005</c:v>
                </c:pt>
                <c:pt idx="38">
                  <c:v>0.68534125999999995</c:v>
                </c:pt>
                <c:pt idx="39">
                  <c:v>0.69017589000000001</c:v>
                </c:pt>
                <c:pt idx="40">
                  <c:v>0.69501051000000003</c:v>
                </c:pt>
                <c:pt idx="41">
                  <c:v>0.69984535999999997</c:v>
                </c:pt>
                <c:pt idx="42">
                  <c:v>0.70467975999999999</c:v>
                </c:pt>
                <c:pt idx="43">
                  <c:v>0.70951439000000005</c:v>
                </c:pt>
                <c:pt idx="44">
                  <c:v>0.71434902</c:v>
                </c:pt>
                <c:pt idx="45">
                  <c:v>0.71918349000000004</c:v>
                </c:pt>
                <c:pt idx="46">
                  <c:v>0.72401795000000002</c:v>
                </c:pt>
                <c:pt idx="47">
                  <c:v>0.72885243</c:v>
                </c:pt>
                <c:pt idx="48">
                  <c:v>0.73368688999999998</c:v>
                </c:pt>
                <c:pt idx="49">
                  <c:v>0.73852121999999998</c:v>
                </c:pt>
                <c:pt idx="50">
                  <c:v>0.74335561999999999</c:v>
                </c:pt>
                <c:pt idx="51">
                  <c:v>0.74818994999999999</c:v>
                </c:pt>
                <c:pt idx="52">
                  <c:v>0.75302426</c:v>
                </c:pt>
                <c:pt idx="53">
                  <c:v>0.75785857000000001</c:v>
                </c:pt>
                <c:pt idx="54">
                  <c:v>0.76269282000000005</c:v>
                </c:pt>
                <c:pt idx="55">
                  <c:v>0.76752701999999995</c:v>
                </c:pt>
                <c:pt idx="56">
                  <c:v>0.77236121000000002</c:v>
                </c:pt>
                <c:pt idx="57">
                  <c:v>0.77719532999999996</c:v>
                </c:pt>
                <c:pt idx="58">
                  <c:v>0.78202943000000003</c:v>
                </c:pt>
                <c:pt idx="59">
                  <c:v>0.78686352000000004</c:v>
                </c:pt>
                <c:pt idx="60">
                  <c:v>0.79169750999999999</c:v>
                </c:pt>
                <c:pt idx="61">
                  <c:v>0.79653147000000002</c:v>
                </c:pt>
                <c:pt idx="62">
                  <c:v>0.80191860999999998</c:v>
                </c:pt>
                <c:pt idx="63">
                  <c:v>0.80619921000000005</c:v>
                </c:pt>
                <c:pt idx="64">
                  <c:v>0.811033</c:v>
                </c:pt>
                <c:pt idx="65">
                  <c:v>0.81586669999999994</c:v>
                </c:pt>
                <c:pt idx="66">
                  <c:v>0.82070030000000005</c:v>
                </c:pt>
                <c:pt idx="67">
                  <c:v>0.82553370999999998</c:v>
                </c:pt>
                <c:pt idx="68">
                  <c:v>0.83036701999999996</c:v>
                </c:pt>
                <c:pt idx="69">
                  <c:v>0.83520004999999997</c:v>
                </c:pt>
                <c:pt idx="70">
                  <c:v>0.84003278999999997</c:v>
                </c:pt>
                <c:pt idx="71">
                  <c:v>0.84486508999999999</c:v>
                </c:pt>
                <c:pt idx="72">
                  <c:v>0.84886139999999999</c:v>
                </c:pt>
                <c:pt idx="73">
                  <c:v>0.85285721000000003</c:v>
                </c:pt>
                <c:pt idx="74">
                  <c:v>0.85683120999999995</c:v>
                </c:pt>
                <c:pt idx="75">
                  <c:v>0.86064790000000002</c:v>
                </c:pt>
                <c:pt idx="76">
                  <c:v>0.86390138000000005</c:v>
                </c:pt>
                <c:pt idx="77">
                  <c:v>0.86655495000000005</c:v>
                </c:pt>
                <c:pt idx="78">
                  <c:v>0.86982415999999996</c:v>
                </c:pt>
                <c:pt idx="79">
                  <c:v>0.87289527</c:v>
                </c:pt>
                <c:pt idx="80">
                  <c:v>0.87596662000000003</c:v>
                </c:pt>
                <c:pt idx="81">
                  <c:v>0.87868568000000002</c:v>
                </c:pt>
                <c:pt idx="82">
                  <c:v>0.88103003000000002</c:v>
                </c:pt>
                <c:pt idx="83">
                  <c:v>0.88383177000000002</c:v>
                </c:pt>
                <c:pt idx="84">
                  <c:v>0.88595743000000005</c:v>
                </c:pt>
                <c:pt idx="85">
                  <c:v>0.88828353999999998</c:v>
                </c:pt>
                <c:pt idx="86">
                  <c:v>0.89050220000000002</c:v>
                </c:pt>
                <c:pt idx="87">
                  <c:v>0.89225542000000002</c:v>
                </c:pt>
                <c:pt idx="88">
                  <c:v>0.89400776000000004</c:v>
                </c:pt>
                <c:pt idx="89">
                  <c:v>0.89557180999999997</c:v>
                </c:pt>
                <c:pt idx="90">
                  <c:v>0.89713794000000002</c:v>
                </c:pt>
                <c:pt idx="91">
                  <c:v>0.89840812999999997</c:v>
                </c:pt>
                <c:pt idx="92">
                  <c:v>0.89977609999999997</c:v>
                </c:pt>
                <c:pt idx="93">
                  <c:v>0.90123233000000003</c:v>
                </c:pt>
                <c:pt idx="94">
                  <c:v>0.90247801000000005</c:v>
                </c:pt>
                <c:pt idx="95">
                  <c:v>0.90370866999999999</c:v>
                </c:pt>
                <c:pt idx="96">
                  <c:v>0.90522457000000001</c:v>
                </c:pt>
                <c:pt idx="97">
                  <c:v>0.90655474999999996</c:v>
                </c:pt>
                <c:pt idx="98">
                  <c:v>0.90759608999999997</c:v>
                </c:pt>
                <c:pt idx="99">
                  <c:v>0.90857885000000005</c:v>
                </c:pt>
                <c:pt idx="100">
                  <c:v>0.90946799</c:v>
                </c:pt>
                <c:pt idx="101">
                  <c:v>0.91019464000000005</c:v>
                </c:pt>
                <c:pt idx="102">
                  <c:v>0.91108387999999996</c:v>
                </c:pt>
                <c:pt idx="103">
                  <c:v>0.91190996000000002</c:v>
                </c:pt>
                <c:pt idx="104">
                  <c:v>0.91266806</c:v>
                </c:pt>
                <c:pt idx="105">
                  <c:v>0.91344687999999996</c:v>
                </c:pt>
                <c:pt idx="106">
                  <c:v>0.91431963999999999</c:v>
                </c:pt>
                <c:pt idx="107">
                  <c:v>0.91477478000000001</c:v>
                </c:pt>
                <c:pt idx="108">
                  <c:v>0.91564736000000002</c:v>
                </c:pt>
                <c:pt idx="109">
                  <c:v>0.91651917999999999</c:v>
                </c:pt>
                <c:pt idx="110">
                  <c:v>0.91739117999999997</c:v>
                </c:pt>
                <c:pt idx="111">
                  <c:v>0.91826308999999995</c:v>
                </c:pt>
                <c:pt idx="112">
                  <c:v>0.91913564000000003</c:v>
                </c:pt>
                <c:pt idx="113">
                  <c:v>0.91969047000000004</c:v>
                </c:pt>
                <c:pt idx="114">
                  <c:v>0.92028739999999998</c:v>
                </c:pt>
              </c:numCache>
            </c:numRef>
          </c:xVal>
          <c:yVal>
            <c:numRef>
              <c:f>'24.78-B747'!$E$3:$E$117</c:f>
              <c:numCache>
                <c:formatCode>General</c:formatCode>
                <c:ptCount val="115"/>
                <c:pt idx="0">
                  <c:v>162.60068653897989</c:v>
                </c:pt>
                <c:pt idx="1">
                  <c:v>162.60068654812122</c:v>
                </c:pt>
                <c:pt idx="2">
                  <c:v>162.60068656004989</c:v>
                </c:pt>
                <c:pt idx="3">
                  <c:v>162.60068657551292</c:v>
                </c:pt>
                <c:pt idx="4">
                  <c:v>162.60068659365822</c:v>
                </c:pt>
                <c:pt idx="5">
                  <c:v>162.60068661644948</c:v>
                </c:pt>
                <c:pt idx="6">
                  <c:v>162.60068664493701</c:v>
                </c:pt>
                <c:pt idx="7">
                  <c:v>162.6006866803784</c:v>
                </c:pt>
                <c:pt idx="8">
                  <c:v>162.60068672427406</c:v>
                </c:pt>
                <c:pt idx="9">
                  <c:v>162.60068677840712</c:v>
                </c:pt>
                <c:pt idx="10">
                  <c:v>162.60068684489016</c:v>
                </c:pt>
                <c:pt idx="11">
                  <c:v>162.60068692621664</c:v>
                </c:pt>
                <c:pt idx="12">
                  <c:v>162.60068702532155</c:v>
                </c:pt>
                <c:pt idx="13">
                  <c:v>162.60068714564733</c:v>
                </c:pt>
                <c:pt idx="14">
                  <c:v>162.6006872912215</c:v>
                </c:pt>
                <c:pt idx="15">
                  <c:v>162.60068746674034</c:v>
                </c:pt>
                <c:pt idx="16">
                  <c:v>162.60068767766771</c:v>
                </c:pt>
                <c:pt idx="17">
                  <c:v>162.60068793034014</c:v>
                </c:pt>
                <c:pt idx="18">
                  <c:v>162.60068823209147</c:v>
                </c:pt>
                <c:pt idx="19">
                  <c:v>162.60068859138386</c:v>
                </c:pt>
                <c:pt idx="20">
                  <c:v>162.60068905761355</c:v>
                </c:pt>
                <c:pt idx="21">
                  <c:v>162.60068952302549</c:v>
                </c:pt>
                <c:pt idx="22">
                  <c:v>162.60069011938123</c:v>
                </c:pt>
                <c:pt idx="23">
                  <c:v>162.60069082172433</c:v>
                </c:pt>
                <c:pt idx="24">
                  <c:v>162.60069164681408</c:v>
                </c:pt>
                <c:pt idx="25">
                  <c:v>162.60069261371598</c:v>
                </c:pt>
                <c:pt idx="26">
                  <c:v>162.60069374410918</c:v>
                </c:pt>
                <c:pt idx="27">
                  <c:v>162.60069506259867</c:v>
                </c:pt>
                <c:pt idx="28">
                  <c:v>162.60069659703666</c:v>
                </c:pt>
                <c:pt idx="29">
                  <c:v>162.60069837891922</c:v>
                </c:pt>
                <c:pt idx="30">
                  <c:v>162.60070044377136</c:v>
                </c:pt>
                <c:pt idx="31">
                  <c:v>162.60070283162773</c:v>
                </c:pt>
                <c:pt idx="32">
                  <c:v>162.60070558749149</c:v>
                </c:pt>
                <c:pt idx="33">
                  <c:v>162.60070876191401</c:v>
                </c:pt>
                <c:pt idx="34">
                  <c:v>162.60071241153832</c:v>
                </c:pt>
                <c:pt idx="35">
                  <c:v>162.6007165996194</c:v>
                </c:pt>
                <c:pt idx="36">
                  <c:v>162.60072139730056</c:v>
                </c:pt>
                <c:pt idx="37">
                  <c:v>162.60072688362663</c:v>
                </c:pt>
                <c:pt idx="38">
                  <c:v>162.60073314669046</c:v>
                </c:pt>
                <c:pt idx="39">
                  <c:v>162.60074028462515</c:v>
                </c:pt>
                <c:pt idx="40">
                  <c:v>162.60074840644003</c:v>
                </c:pt>
                <c:pt idx="41">
                  <c:v>162.60075763364659</c:v>
                </c:pt>
                <c:pt idx="42">
                  <c:v>162.60076809903555</c:v>
                </c:pt>
                <c:pt idx="43">
                  <c:v>162.60077995254198</c:v>
                </c:pt>
                <c:pt idx="44">
                  <c:v>162.60079335797195</c:v>
                </c:pt>
                <c:pt idx="45">
                  <c:v>162.60080849623802</c:v>
                </c:pt>
                <c:pt idx="46">
                  <c:v>162.60082556787754</c:v>
                </c:pt>
                <c:pt idx="47">
                  <c:v>162.60084479357607</c:v>
                </c:pt>
                <c:pt idx="48">
                  <c:v>162.6008664159761</c:v>
                </c:pt>
                <c:pt idx="49">
                  <c:v>162.60089070144213</c:v>
                </c:pt>
                <c:pt idx="50">
                  <c:v>162.60091794417511</c:v>
                </c:pt>
                <c:pt idx="51">
                  <c:v>162.60094846515486</c:v>
                </c:pt>
                <c:pt idx="52">
                  <c:v>162.60098261731795</c:v>
                </c:pt>
                <c:pt idx="53">
                  <c:v>162.60102078703545</c:v>
                </c:pt>
                <c:pt idx="54">
                  <c:v>162.60106339632455</c:v>
                </c:pt>
                <c:pt idx="55">
                  <c:v>162.60111090697509</c:v>
                </c:pt>
                <c:pt idx="56">
                  <c:v>162.61876366008102</c:v>
                </c:pt>
                <c:pt idx="57">
                  <c:v>162.87111004338047</c:v>
                </c:pt>
                <c:pt idx="58">
                  <c:v>163.13096583346282</c:v>
                </c:pt>
                <c:pt idx="59">
                  <c:v>163.4055552880049</c:v>
                </c:pt>
                <c:pt idx="60">
                  <c:v>163.70250578942512</c:v>
                </c:pt>
                <c:pt idx="61">
                  <c:v>164.03007519752873</c:v>
                </c:pt>
                <c:pt idx="62">
                  <c:v>164.44238204042347</c:v>
                </c:pt>
                <c:pt idx="63">
                  <c:v>164.81458569737822</c:v>
                </c:pt>
                <c:pt idx="64">
                  <c:v>165.29333046880834</c:v>
                </c:pt>
                <c:pt idx="65">
                  <c:v>165.84690010808737</c:v>
                </c:pt>
                <c:pt idx="66">
                  <c:v>166.49067478266983</c:v>
                </c:pt>
                <c:pt idx="67">
                  <c:v>167.24252601314123</c:v>
                </c:pt>
                <c:pt idx="68">
                  <c:v>168.12335269258963</c:v>
                </c:pt>
                <c:pt idx="69">
                  <c:v>169.15758310689824</c:v>
                </c:pt>
                <c:pt idx="70">
                  <c:v>170.37392413035354</c:v>
                </c:pt>
                <c:pt idx="71">
                  <c:v>171.80608710460382</c:v>
                </c:pt>
                <c:pt idx="72">
                  <c:v>173.18172109262875</c:v>
                </c:pt>
                <c:pt idx="73">
                  <c:v>174.75802039608882</c:v>
                </c:pt>
                <c:pt idx="74">
                  <c:v>176.55451610793313</c:v>
                </c:pt>
                <c:pt idx="75">
                  <c:v>178.52604332983674</c:v>
                </c:pt>
                <c:pt idx="76">
                  <c:v>180.4228934707329</c:v>
                </c:pt>
                <c:pt idx="77">
                  <c:v>182.13476656500848</c:v>
                </c:pt>
                <c:pt idx="78">
                  <c:v>184.47005788139813</c:v>
                </c:pt>
                <c:pt idx="79">
                  <c:v>186.91622776884205</c:v>
                </c:pt>
                <c:pt idx="80">
                  <c:v>189.63507673253838</c:v>
                </c:pt>
                <c:pt idx="81">
                  <c:v>192.29385480984524</c:v>
                </c:pt>
                <c:pt idx="82">
                  <c:v>194.79463884450945</c:v>
                </c:pt>
                <c:pt idx="83">
                  <c:v>198.06043550352388</c:v>
                </c:pt>
                <c:pt idx="84">
                  <c:v>200.75701196767577</c:v>
                </c:pt>
                <c:pt idx="85">
                  <c:v>203.94302158423108</c:v>
                </c:pt>
                <c:pt idx="86">
                  <c:v>207.22907692793095</c:v>
                </c:pt>
                <c:pt idx="87">
                  <c:v>210.00929127773233</c:v>
                </c:pt>
                <c:pt idx="88">
                  <c:v>212.96099546314804</c:v>
                </c:pt>
                <c:pt idx="89">
                  <c:v>215.75026984512996</c:v>
                </c:pt>
                <c:pt idx="90">
                  <c:v>218.69792574609474</c:v>
                </c:pt>
                <c:pt idx="91">
                  <c:v>221.20814213433624</c:v>
                </c:pt>
                <c:pt idx="92">
                  <c:v>224.03728461868366</c:v>
                </c:pt>
                <c:pt idx="93">
                  <c:v>227.19909486961512</c:v>
                </c:pt>
                <c:pt idx="94">
                  <c:v>230.03249746235343</c:v>
                </c:pt>
                <c:pt idx="95">
                  <c:v>232.95369295146253</c:v>
                </c:pt>
                <c:pt idx="96">
                  <c:v>236.72639921946416</c:v>
                </c:pt>
                <c:pt idx="97">
                  <c:v>240.20311673152895</c:v>
                </c:pt>
                <c:pt idx="98">
                  <c:v>243.0382630724707</c:v>
                </c:pt>
                <c:pt idx="99">
                  <c:v>245.80882631251887</c:v>
                </c:pt>
                <c:pt idx="100">
                  <c:v>248.39756913150845</c:v>
                </c:pt>
                <c:pt idx="101">
                  <c:v>250.5728970120816</c:v>
                </c:pt>
                <c:pt idx="102">
                  <c:v>253.31012683836917</c:v>
                </c:pt>
                <c:pt idx="103">
                  <c:v>255.92917269291729</c:v>
                </c:pt>
                <c:pt idx="104">
                  <c:v>258.39916362284555</c:v>
                </c:pt>
                <c:pt idx="105">
                  <c:v>261.00473745628113</c:v>
                </c:pt>
                <c:pt idx="106">
                  <c:v>264.00886926100105</c:v>
                </c:pt>
                <c:pt idx="107">
                  <c:v>265.61171072042788</c:v>
                </c:pt>
                <c:pt idx="108">
                  <c:v>268.75579914277898</c:v>
                </c:pt>
                <c:pt idx="109">
                  <c:v>271.99296821448831</c:v>
                </c:pt>
                <c:pt idx="110">
                  <c:v>275.3295354067231</c:v>
                </c:pt>
                <c:pt idx="111">
                  <c:v>278.76749386092303</c:v>
                </c:pt>
                <c:pt idx="112">
                  <c:v>282.31292518850995</c:v>
                </c:pt>
                <c:pt idx="113">
                  <c:v>284.62342952889048</c:v>
                </c:pt>
                <c:pt idx="114">
                  <c:v>287.15906800846381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8CA-8A4E-8DD3-17F2159B0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7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B757-200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'24.90-B757'!$O$3:$O$70</c:f>
              <c:numCache>
                <c:formatCode>General</c:formatCode>
                <c:ptCount val="68"/>
                <c:pt idx="0">
                  <c:v>0.50024371000000001</c:v>
                </c:pt>
                <c:pt idx="1">
                  <c:v>0.50422272999999995</c:v>
                </c:pt>
                <c:pt idx="2">
                  <c:v>0.50823562</c:v>
                </c:pt>
                <c:pt idx="3">
                  <c:v>0.51346049000000005</c:v>
                </c:pt>
                <c:pt idx="4">
                  <c:v>0.51898825000000004</c:v>
                </c:pt>
                <c:pt idx="5">
                  <c:v>0.52421298000000005</c:v>
                </c:pt>
                <c:pt idx="6">
                  <c:v>0.53034636000000002</c:v>
                </c:pt>
                <c:pt idx="7">
                  <c:v>0.53557109000000003</c:v>
                </c:pt>
                <c:pt idx="8">
                  <c:v>0.54109914000000003</c:v>
                </c:pt>
                <c:pt idx="9">
                  <c:v>0.54662710999999997</c:v>
                </c:pt>
                <c:pt idx="10">
                  <c:v>0.55215543</c:v>
                </c:pt>
                <c:pt idx="11">
                  <c:v>0.55768315999999996</c:v>
                </c:pt>
                <c:pt idx="12">
                  <c:v>0.56321127000000004</c:v>
                </c:pt>
                <c:pt idx="13">
                  <c:v>0.56873938000000002</c:v>
                </c:pt>
                <c:pt idx="14">
                  <c:v>0.57426748999999999</c:v>
                </c:pt>
                <c:pt idx="15">
                  <c:v>0.57979559999999997</c:v>
                </c:pt>
                <c:pt idx="16">
                  <c:v>0.58532371999999999</c:v>
                </c:pt>
                <c:pt idx="17">
                  <c:v>0.59085182999999997</c:v>
                </c:pt>
                <c:pt idx="18">
                  <c:v>0.59637994000000005</c:v>
                </c:pt>
                <c:pt idx="19">
                  <c:v>0.60190805000000003</c:v>
                </c:pt>
                <c:pt idx="20">
                  <c:v>0.60743616</c:v>
                </c:pt>
                <c:pt idx="21">
                  <c:v>0.61296454</c:v>
                </c:pt>
                <c:pt idx="22">
                  <c:v>0.61849268000000002</c:v>
                </c:pt>
                <c:pt idx="23">
                  <c:v>0.62371816999999996</c:v>
                </c:pt>
                <c:pt idx="24">
                  <c:v>0.62954986000000002</c:v>
                </c:pt>
                <c:pt idx="25">
                  <c:v>0.63507877999999995</c:v>
                </c:pt>
                <c:pt idx="26">
                  <c:v>0.64060744000000003</c:v>
                </c:pt>
                <c:pt idx="27">
                  <c:v>0.64643938999999995</c:v>
                </c:pt>
                <c:pt idx="28">
                  <c:v>0.65208401999999999</c:v>
                </c:pt>
                <c:pt idx="29">
                  <c:v>0.65719406000000002</c:v>
                </c:pt>
                <c:pt idx="30">
                  <c:v>0.66272282999999998</c:v>
                </c:pt>
                <c:pt idx="31">
                  <c:v>0.66825226000000004</c:v>
                </c:pt>
                <c:pt idx="32">
                  <c:v>0.67378143999999995</c:v>
                </c:pt>
                <c:pt idx="33">
                  <c:v>0.67961360000000004</c:v>
                </c:pt>
                <c:pt idx="34">
                  <c:v>0.68483994999999998</c:v>
                </c:pt>
                <c:pt idx="35">
                  <c:v>0.69036920999999996</c:v>
                </c:pt>
                <c:pt idx="36">
                  <c:v>0.69589844999999995</c:v>
                </c:pt>
                <c:pt idx="37">
                  <c:v>0.70122735000000003</c:v>
                </c:pt>
                <c:pt idx="38">
                  <c:v>0.70695828999999999</c:v>
                </c:pt>
                <c:pt idx="39">
                  <c:v>0.71248805999999998</c:v>
                </c:pt>
                <c:pt idx="40">
                  <c:v>0.71801780000000004</c:v>
                </c:pt>
                <c:pt idx="41">
                  <c:v>0.72283823000000003</c:v>
                </c:pt>
                <c:pt idx="42">
                  <c:v>0.72784126999999998</c:v>
                </c:pt>
                <c:pt idx="43">
                  <c:v>0.73321875000000003</c:v>
                </c:pt>
                <c:pt idx="44">
                  <c:v>0.73905206999999995</c:v>
                </c:pt>
                <c:pt idx="45">
                  <c:v>0.74397584000000005</c:v>
                </c:pt>
                <c:pt idx="46">
                  <c:v>0.74950687999999999</c:v>
                </c:pt>
                <c:pt idx="47">
                  <c:v>0.75503766000000005</c:v>
                </c:pt>
                <c:pt idx="48">
                  <c:v>0.76087167</c:v>
                </c:pt>
                <c:pt idx="49">
                  <c:v>0.76579693999999998</c:v>
                </c:pt>
                <c:pt idx="50">
                  <c:v>0.77132858999999998</c:v>
                </c:pt>
                <c:pt idx="51">
                  <c:v>0.77625434000000004</c:v>
                </c:pt>
                <c:pt idx="52">
                  <c:v>0.78118065000000003</c:v>
                </c:pt>
                <c:pt idx="53">
                  <c:v>0.78610754000000005</c:v>
                </c:pt>
                <c:pt idx="54">
                  <c:v>0.79073143000000001</c:v>
                </c:pt>
                <c:pt idx="55">
                  <c:v>0.79565889999999995</c:v>
                </c:pt>
                <c:pt idx="56">
                  <c:v>0.79953021000000002</c:v>
                </c:pt>
                <c:pt idx="57">
                  <c:v>0.80274683000000002</c:v>
                </c:pt>
                <c:pt idx="58">
                  <c:v>0.80518201</c:v>
                </c:pt>
                <c:pt idx="59">
                  <c:v>0.80739943000000003</c:v>
                </c:pt>
                <c:pt idx="60">
                  <c:v>0.80906233000000005</c:v>
                </c:pt>
                <c:pt idx="61">
                  <c:v>0.81070653000000004</c:v>
                </c:pt>
                <c:pt idx="62">
                  <c:v>0.81263076000000001</c:v>
                </c:pt>
                <c:pt idx="63">
                  <c:v>0.81421237999999996</c:v>
                </c:pt>
                <c:pt idx="64">
                  <c:v>0.81583609000000001</c:v>
                </c:pt>
                <c:pt idx="65">
                  <c:v>0.81738049000000002</c:v>
                </c:pt>
                <c:pt idx="66">
                  <c:v>0.81873720999999999</c:v>
                </c:pt>
                <c:pt idx="67">
                  <c:v>0.81987792999999998</c:v>
                </c:pt>
              </c:numCache>
            </c:numRef>
          </c:xVal>
          <c:yVal>
            <c:numRef>
              <c:f>'24.90-B757'!$P$3:$P$70</c:f>
              <c:numCache>
                <c:formatCode>General</c:formatCode>
                <c:ptCount val="68"/>
                <c:pt idx="0">
                  <c:v>270.58470499999999</c:v>
                </c:pt>
                <c:pt idx="1">
                  <c:v>270.46864900000003</c:v>
                </c:pt>
                <c:pt idx="2">
                  <c:v>270.457943</c:v>
                </c:pt>
                <c:pt idx="3">
                  <c:v>270.40120200000001</c:v>
                </c:pt>
                <c:pt idx="4">
                  <c:v>270.299395</c:v>
                </c:pt>
                <c:pt idx="5">
                  <c:v>270.19689699999998</c:v>
                </c:pt>
                <c:pt idx="6">
                  <c:v>269.94776200000001</c:v>
                </c:pt>
                <c:pt idx="7">
                  <c:v>269.84526399999999</c:v>
                </c:pt>
                <c:pt idx="8">
                  <c:v>269.834969</c:v>
                </c:pt>
                <c:pt idx="9">
                  <c:v>269.80179600000002</c:v>
                </c:pt>
                <c:pt idx="10">
                  <c:v>269.88605200000001</c:v>
                </c:pt>
                <c:pt idx="11">
                  <c:v>269.77280500000001</c:v>
                </c:pt>
                <c:pt idx="12">
                  <c:v>269.78538800000001</c:v>
                </c:pt>
                <c:pt idx="13">
                  <c:v>269.79797100000002</c:v>
                </c:pt>
                <c:pt idx="14">
                  <c:v>269.81055400000002</c:v>
                </c:pt>
                <c:pt idx="15">
                  <c:v>269.82313699999997</c:v>
                </c:pt>
                <c:pt idx="16">
                  <c:v>269.83571999999998</c:v>
                </c:pt>
                <c:pt idx="17">
                  <c:v>269.84830299999999</c:v>
                </c:pt>
                <c:pt idx="18">
                  <c:v>269.86088599999999</c:v>
                </c:pt>
                <c:pt idx="19">
                  <c:v>269.873469</c:v>
                </c:pt>
                <c:pt idx="20">
                  <c:v>269.88605200000001</c:v>
                </c:pt>
                <c:pt idx="21">
                  <c:v>269.99014699999998</c:v>
                </c:pt>
                <c:pt idx="22">
                  <c:v>270.01113099999998</c:v>
                </c:pt>
                <c:pt idx="23">
                  <c:v>270.16029200000003</c:v>
                </c:pt>
                <c:pt idx="24">
                  <c:v>270.35355099999998</c:v>
                </c:pt>
                <c:pt idx="25">
                  <c:v>270.632271</c:v>
                </c:pt>
                <c:pt idx="26">
                  <c:v>270.827879</c:v>
                </c:pt>
                <c:pt idx="27">
                  <c:v>271.10728799999998</c:v>
                </c:pt>
                <c:pt idx="28">
                  <c:v>271.366848</c:v>
                </c:pt>
                <c:pt idx="29">
                  <c:v>271.62060500000001</c:v>
                </c:pt>
                <c:pt idx="30">
                  <c:v>271.85052899999999</c:v>
                </c:pt>
                <c:pt idx="31">
                  <c:v>272.29779600000001</c:v>
                </c:pt>
                <c:pt idx="32">
                  <c:v>272.66498999999999</c:v>
                </c:pt>
                <c:pt idx="33">
                  <c:v>273.01303300000001</c:v>
                </c:pt>
                <c:pt idx="34">
                  <c:v>273.445133</c:v>
                </c:pt>
                <c:pt idx="35">
                  <c:v>273.83520399999998</c:v>
                </c:pt>
                <c:pt idx="36">
                  <c:v>274.22223700000001</c:v>
                </c:pt>
                <c:pt idx="37">
                  <c:v>274.82994400000001</c:v>
                </c:pt>
                <c:pt idx="38">
                  <c:v>275.44010300000002</c:v>
                </c:pt>
                <c:pt idx="39">
                  <c:v>276.00175999999999</c:v>
                </c:pt>
                <c:pt idx="40">
                  <c:v>276.55197800000002</c:v>
                </c:pt>
                <c:pt idx="41">
                  <c:v>277.189055</c:v>
                </c:pt>
                <c:pt idx="42">
                  <c:v>277.77954</c:v>
                </c:pt>
                <c:pt idx="43">
                  <c:v>278.49456199999997</c:v>
                </c:pt>
                <c:pt idx="44">
                  <c:v>279.22849500000001</c:v>
                </c:pt>
                <c:pt idx="45">
                  <c:v>279.80861199999998</c:v>
                </c:pt>
                <c:pt idx="46">
                  <c:v>280.78511400000002</c:v>
                </c:pt>
                <c:pt idx="47">
                  <c:v>281.67850299999998</c:v>
                </c:pt>
                <c:pt idx="48">
                  <c:v>282.64121699999998</c:v>
                </c:pt>
                <c:pt idx="49">
                  <c:v>283.716252</c:v>
                </c:pt>
                <c:pt idx="50">
                  <c:v>284.89561800000001</c:v>
                </c:pt>
                <c:pt idx="51">
                  <c:v>286.13079900000002</c:v>
                </c:pt>
                <c:pt idx="52">
                  <c:v>287.54596700000002</c:v>
                </c:pt>
                <c:pt idx="53">
                  <c:v>289.158637</c:v>
                </c:pt>
                <c:pt idx="54">
                  <c:v>290.77597900000001</c:v>
                </c:pt>
                <c:pt idx="55">
                  <c:v>292.57703600000002</c:v>
                </c:pt>
                <c:pt idx="56">
                  <c:v>294.61000899999999</c:v>
                </c:pt>
                <c:pt idx="57">
                  <c:v>296.61468200000002</c:v>
                </c:pt>
                <c:pt idx="58">
                  <c:v>298.80923799999999</c:v>
                </c:pt>
                <c:pt idx="59">
                  <c:v>301.34688499999999</c:v>
                </c:pt>
                <c:pt idx="60">
                  <c:v>303.81541099999998</c:v>
                </c:pt>
                <c:pt idx="61">
                  <c:v>306.72324700000001</c:v>
                </c:pt>
                <c:pt idx="62">
                  <c:v>309.93934999999999</c:v>
                </c:pt>
                <c:pt idx="63">
                  <c:v>313.224425</c:v>
                </c:pt>
                <c:pt idx="64">
                  <c:v>316.06784399999998</c:v>
                </c:pt>
                <c:pt idx="65">
                  <c:v>319.02532000000002</c:v>
                </c:pt>
                <c:pt idx="66">
                  <c:v>321.83093000000002</c:v>
                </c:pt>
                <c:pt idx="67">
                  <c:v>324.43398500000001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F35-D249-B8D9-9EAD663A9268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'24.90-B757'!$O$3:$O$70</c:f>
              <c:numCache>
                <c:formatCode>General</c:formatCode>
                <c:ptCount val="68"/>
                <c:pt idx="0">
                  <c:v>0.50024371000000001</c:v>
                </c:pt>
                <c:pt idx="1">
                  <c:v>0.50422272999999995</c:v>
                </c:pt>
                <c:pt idx="2">
                  <c:v>0.50823562</c:v>
                </c:pt>
                <c:pt idx="3">
                  <c:v>0.51346049000000005</c:v>
                </c:pt>
                <c:pt idx="4">
                  <c:v>0.51898825000000004</c:v>
                </c:pt>
                <c:pt idx="5">
                  <c:v>0.52421298000000005</c:v>
                </c:pt>
                <c:pt idx="6">
                  <c:v>0.53034636000000002</c:v>
                </c:pt>
                <c:pt idx="7">
                  <c:v>0.53557109000000003</c:v>
                </c:pt>
                <c:pt idx="8">
                  <c:v>0.54109914000000003</c:v>
                </c:pt>
                <c:pt idx="9">
                  <c:v>0.54662710999999997</c:v>
                </c:pt>
                <c:pt idx="10">
                  <c:v>0.55215543</c:v>
                </c:pt>
                <c:pt idx="11">
                  <c:v>0.55768315999999996</c:v>
                </c:pt>
                <c:pt idx="12">
                  <c:v>0.56321127000000004</c:v>
                </c:pt>
                <c:pt idx="13">
                  <c:v>0.56873938000000002</c:v>
                </c:pt>
                <c:pt idx="14">
                  <c:v>0.57426748999999999</c:v>
                </c:pt>
                <c:pt idx="15">
                  <c:v>0.57979559999999997</c:v>
                </c:pt>
                <c:pt idx="16">
                  <c:v>0.58532371999999999</c:v>
                </c:pt>
                <c:pt idx="17">
                  <c:v>0.59085182999999997</c:v>
                </c:pt>
                <c:pt idx="18">
                  <c:v>0.59637994000000005</c:v>
                </c:pt>
                <c:pt idx="19">
                  <c:v>0.60190805000000003</c:v>
                </c:pt>
                <c:pt idx="20">
                  <c:v>0.60743616</c:v>
                </c:pt>
                <c:pt idx="21">
                  <c:v>0.61296454</c:v>
                </c:pt>
                <c:pt idx="22">
                  <c:v>0.61849268000000002</c:v>
                </c:pt>
                <c:pt idx="23">
                  <c:v>0.62371816999999996</c:v>
                </c:pt>
                <c:pt idx="24">
                  <c:v>0.62954986000000002</c:v>
                </c:pt>
                <c:pt idx="25">
                  <c:v>0.63507877999999995</c:v>
                </c:pt>
                <c:pt idx="26">
                  <c:v>0.64060744000000003</c:v>
                </c:pt>
                <c:pt idx="27">
                  <c:v>0.64643938999999995</c:v>
                </c:pt>
                <c:pt idx="28">
                  <c:v>0.65208401999999999</c:v>
                </c:pt>
                <c:pt idx="29">
                  <c:v>0.65719406000000002</c:v>
                </c:pt>
                <c:pt idx="30">
                  <c:v>0.66272282999999998</c:v>
                </c:pt>
                <c:pt idx="31">
                  <c:v>0.66825226000000004</c:v>
                </c:pt>
                <c:pt idx="32">
                  <c:v>0.67378143999999995</c:v>
                </c:pt>
                <c:pt idx="33">
                  <c:v>0.67961360000000004</c:v>
                </c:pt>
                <c:pt idx="34">
                  <c:v>0.68483994999999998</c:v>
                </c:pt>
                <c:pt idx="35">
                  <c:v>0.69036920999999996</c:v>
                </c:pt>
                <c:pt idx="36">
                  <c:v>0.69589844999999995</c:v>
                </c:pt>
                <c:pt idx="37">
                  <c:v>0.70122735000000003</c:v>
                </c:pt>
                <c:pt idx="38">
                  <c:v>0.70695828999999999</c:v>
                </c:pt>
                <c:pt idx="39">
                  <c:v>0.71248805999999998</c:v>
                </c:pt>
                <c:pt idx="40">
                  <c:v>0.71801780000000004</c:v>
                </c:pt>
                <c:pt idx="41">
                  <c:v>0.72283823000000003</c:v>
                </c:pt>
                <c:pt idx="42">
                  <c:v>0.72784126999999998</c:v>
                </c:pt>
                <c:pt idx="43">
                  <c:v>0.73321875000000003</c:v>
                </c:pt>
                <c:pt idx="44">
                  <c:v>0.73905206999999995</c:v>
                </c:pt>
                <c:pt idx="45">
                  <c:v>0.74397584000000005</c:v>
                </c:pt>
                <c:pt idx="46">
                  <c:v>0.74950687999999999</c:v>
                </c:pt>
                <c:pt idx="47">
                  <c:v>0.75503766000000005</c:v>
                </c:pt>
                <c:pt idx="48">
                  <c:v>0.76087167</c:v>
                </c:pt>
                <c:pt idx="49">
                  <c:v>0.76579693999999998</c:v>
                </c:pt>
                <c:pt idx="50">
                  <c:v>0.77132858999999998</c:v>
                </c:pt>
                <c:pt idx="51">
                  <c:v>0.77625434000000004</c:v>
                </c:pt>
                <c:pt idx="52">
                  <c:v>0.78118065000000003</c:v>
                </c:pt>
                <c:pt idx="53">
                  <c:v>0.78610754000000005</c:v>
                </c:pt>
                <c:pt idx="54">
                  <c:v>0.79073143000000001</c:v>
                </c:pt>
                <c:pt idx="55">
                  <c:v>0.79565889999999995</c:v>
                </c:pt>
                <c:pt idx="56">
                  <c:v>0.79953021000000002</c:v>
                </c:pt>
                <c:pt idx="57">
                  <c:v>0.80274683000000002</c:v>
                </c:pt>
                <c:pt idx="58">
                  <c:v>0.80518201</c:v>
                </c:pt>
                <c:pt idx="59">
                  <c:v>0.80739943000000003</c:v>
                </c:pt>
                <c:pt idx="60">
                  <c:v>0.80906233000000005</c:v>
                </c:pt>
                <c:pt idx="61">
                  <c:v>0.81070653000000004</c:v>
                </c:pt>
                <c:pt idx="62">
                  <c:v>0.81263076000000001</c:v>
                </c:pt>
                <c:pt idx="63">
                  <c:v>0.81421237999999996</c:v>
                </c:pt>
                <c:pt idx="64">
                  <c:v>0.81583609000000001</c:v>
                </c:pt>
                <c:pt idx="65">
                  <c:v>0.81738049000000002</c:v>
                </c:pt>
                <c:pt idx="66">
                  <c:v>0.81873720999999999</c:v>
                </c:pt>
                <c:pt idx="67">
                  <c:v>0.81987792999999998</c:v>
                </c:pt>
              </c:numCache>
            </c:numRef>
          </c:xVal>
          <c:yVal>
            <c:numRef>
              <c:f>'24.90-B757'!$Q$3:$Q$70</c:f>
              <c:numCache>
                <c:formatCode>General</c:formatCode>
                <c:ptCount val="68"/>
                <c:pt idx="0">
                  <c:v>270.71892837356927</c:v>
                </c:pt>
                <c:pt idx="1">
                  <c:v>270.71917326629568</c:v>
                </c:pt>
                <c:pt idx="2">
                  <c:v>270.71947324503344</c:v>
                </c:pt>
                <c:pt idx="3">
                  <c:v>270.7199604182772</c:v>
                </c:pt>
                <c:pt idx="4">
                  <c:v>270.7206224699994</c:v>
                </c:pt>
                <c:pt idx="5">
                  <c:v>270.72142092787334</c:v>
                </c:pt>
                <c:pt idx="6">
                  <c:v>270.72262702356568</c:v>
                </c:pt>
                <c:pt idx="7">
                  <c:v>270.72393894526743</c:v>
                </c:pt>
                <c:pt idx="8">
                  <c:v>270.72568057203398</c:v>
                </c:pt>
                <c:pt idx="9">
                  <c:v>270.72786774809651</c:v>
                </c:pt>
                <c:pt idx="10">
                  <c:v>270.73060072949488</c:v>
                </c:pt>
                <c:pt idx="11">
                  <c:v>270.73399854108078</c:v>
                </c:pt>
                <c:pt idx="12">
                  <c:v>270.73820400958448</c:v>
                </c:pt>
                <c:pt idx="13">
                  <c:v>270.74338564324552</c:v>
                </c:pt>
                <c:pt idx="14">
                  <c:v>270.74974281964751</c:v>
                </c:pt>
                <c:pt idx="15">
                  <c:v>270.75751036416551</c:v>
                </c:pt>
                <c:pt idx="16">
                  <c:v>270.76696399364346</c:v>
                </c:pt>
                <c:pt idx="17">
                  <c:v>270.77842638082507</c:v>
                </c:pt>
                <c:pt idx="18">
                  <c:v>270.79227418477916</c:v>
                </c:pt>
                <c:pt idx="19">
                  <c:v>270.80894579965207</c:v>
                </c:pt>
                <c:pt idx="20">
                  <c:v>270.82895017163406</c:v>
                </c:pt>
                <c:pt idx="21">
                  <c:v>270.85287798006948</c:v>
                </c:pt>
                <c:pt idx="22">
                  <c:v>270.88140809194704</c:v>
                </c:pt>
                <c:pt idx="23">
                  <c:v>270.9133156507765</c:v>
                </c:pt>
                <c:pt idx="24">
                  <c:v>270.95554404117786</c:v>
                </c:pt>
                <c:pt idx="25">
                  <c:v>271.00309219129201</c:v>
                </c:pt>
                <c:pt idx="26">
                  <c:v>271.05915897173742</c:v>
                </c:pt>
                <c:pt idx="27">
                  <c:v>271.12904204591678</c:v>
                </c:pt>
                <c:pt idx="28">
                  <c:v>271.20888130989215</c:v>
                </c:pt>
                <c:pt idx="29">
                  <c:v>271.29311466579662</c:v>
                </c:pt>
                <c:pt idx="30">
                  <c:v>271.39896933799156</c:v>
                </c:pt>
                <c:pt idx="31">
                  <c:v>271.52239605963052</c:v>
                </c:pt>
                <c:pt idx="32">
                  <c:v>271.66600915212524</c:v>
                </c:pt>
                <c:pt idx="33">
                  <c:v>271.84268719478752</c:v>
                </c:pt>
                <c:pt idx="34">
                  <c:v>272.0262213026665</c:v>
                </c:pt>
                <c:pt idx="35">
                  <c:v>272.25011834362914</c:v>
                </c:pt>
                <c:pt idx="36">
                  <c:v>272.50893174956877</c:v>
                </c:pt>
                <c:pt idx="37">
                  <c:v>272.79612408923452</c:v>
                </c:pt>
                <c:pt idx="38">
                  <c:v>273.15231069601526</c:v>
                </c:pt>
                <c:pt idx="39">
                  <c:v>273.54919272656241</c:v>
                </c:pt>
                <c:pt idx="40">
                  <c:v>274.00595347787578</c:v>
                </c:pt>
                <c:pt idx="41">
                  <c:v>274.45971585811867</c:v>
                </c:pt>
                <c:pt idx="42">
                  <c:v>274.99275918931687</c:v>
                </c:pt>
                <c:pt idx="43">
                  <c:v>275.64565400379274</c:v>
                </c:pt>
                <c:pt idx="44">
                  <c:v>276.46113798764492</c:v>
                </c:pt>
                <c:pt idx="45">
                  <c:v>277.24897527641639</c:v>
                </c:pt>
                <c:pt idx="46">
                  <c:v>278.2588688345337</c:v>
                </c:pt>
                <c:pt idx="47">
                  <c:v>279.42065229442892</c:v>
                </c:pt>
                <c:pt idx="48">
                  <c:v>280.83758841057471</c:v>
                </c:pt>
                <c:pt idx="49">
                  <c:v>282.21139054602565</c:v>
                </c:pt>
                <c:pt idx="50">
                  <c:v>283.98028472332112</c:v>
                </c:pt>
                <c:pt idx="51">
                  <c:v>285.78910729320376</c:v>
                </c:pt>
                <c:pt idx="52">
                  <c:v>287.85512534310408</c:v>
                </c:pt>
                <c:pt idx="53">
                  <c:v>290.22138471358664</c:v>
                </c:pt>
                <c:pt idx="54">
                  <c:v>292.77056977869063</c:v>
                </c:pt>
                <c:pt idx="55">
                  <c:v>295.88848428447477</c:v>
                </c:pt>
                <c:pt idx="56">
                  <c:v>298.67876084968378</c:v>
                </c:pt>
                <c:pt idx="57">
                  <c:v>301.26169355808531</c:v>
                </c:pt>
                <c:pt idx="58">
                  <c:v>303.39766240932397</c:v>
                </c:pt>
                <c:pt idx="59">
                  <c:v>305.49294822043964</c:v>
                </c:pt>
                <c:pt idx="60">
                  <c:v>307.16681482229092</c:v>
                </c:pt>
                <c:pt idx="61">
                  <c:v>308.91530322982271</c:v>
                </c:pt>
                <c:pt idx="62">
                  <c:v>311.08891065579667</c:v>
                </c:pt>
                <c:pt idx="63">
                  <c:v>312.98651144513116</c:v>
                </c:pt>
                <c:pt idx="64">
                  <c:v>315.04726362799875</c:v>
                </c:pt>
                <c:pt idx="65">
                  <c:v>317.12141901928794</c:v>
                </c:pt>
                <c:pt idx="66">
                  <c:v>319.04214776905235</c:v>
                </c:pt>
                <c:pt idx="67">
                  <c:v>320.73333749959824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6A-444D-B606-365562AECD3D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'24.90-B757'!$I$3:$I$85</c:f>
              <c:numCache>
                <c:formatCode>General</c:formatCode>
                <c:ptCount val="83"/>
                <c:pt idx="0">
                  <c:v>0.50076661</c:v>
                </c:pt>
                <c:pt idx="1">
                  <c:v>0.50629444999999995</c:v>
                </c:pt>
                <c:pt idx="2">
                  <c:v>0.51212489999999999</c:v>
                </c:pt>
                <c:pt idx="3">
                  <c:v>0.51825836999999997</c:v>
                </c:pt>
                <c:pt idx="4">
                  <c:v>0.52408962999999997</c:v>
                </c:pt>
                <c:pt idx="5">
                  <c:v>0.52992048999999997</c:v>
                </c:pt>
                <c:pt idx="6">
                  <c:v>0.53544831999999998</c:v>
                </c:pt>
                <c:pt idx="7">
                  <c:v>0.54097596999999997</c:v>
                </c:pt>
                <c:pt idx="8">
                  <c:v>0.54650363000000002</c:v>
                </c:pt>
                <c:pt idx="9">
                  <c:v>0.55188055000000003</c:v>
                </c:pt>
                <c:pt idx="10">
                  <c:v>0.55755916999999999</c:v>
                </c:pt>
                <c:pt idx="11">
                  <c:v>0.56308734999999999</c:v>
                </c:pt>
                <c:pt idx="12">
                  <c:v>0.56861545999999996</c:v>
                </c:pt>
                <c:pt idx="13">
                  <c:v>0.57414357000000005</c:v>
                </c:pt>
                <c:pt idx="14">
                  <c:v>0.57967168000000002</c:v>
                </c:pt>
                <c:pt idx="15">
                  <c:v>0.58519979</c:v>
                </c:pt>
                <c:pt idx="16">
                  <c:v>0.59072815000000001</c:v>
                </c:pt>
                <c:pt idx="17">
                  <c:v>0.59625651999999996</c:v>
                </c:pt>
                <c:pt idx="18">
                  <c:v>0.60178472999999999</c:v>
                </c:pt>
                <c:pt idx="19">
                  <c:v>0.60731329999999994</c:v>
                </c:pt>
                <c:pt idx="20">
                  <c:v>0.61284179000000005</c:v>
                </c:pt>
                <c:pt idx="21">
                  <c:v>0.61837021000000003</c:v>
                </c:pt>
                <c:pt idx="22">
                  <c:v>0.62389846000000004</c:v>
                </c:pt>
                <c:pt idx="23">
                  <c:v>0.62942688000000002</c:v>
                </c:pt>
                <c:pt idx="24">
                  <c:v>0.63495557999999996</c:v>
                </c:pt>
                <c:pt idx="25">
                  <c:v>0.64048406999999996</c:v>
                </c:pt>
                <c:pt idx="26">
                  <c:v>0.64601273999999997</c:v>
                </c:pt>
                <c:pt idx="27">
                  <c:v>0.65154113000000002</c:v>
                </c:pt>
                <c:pt idx="28">
                  <c:v>0.65706971999999997</c:v>
                </c:pt>
                <c:pt idx="29">
                  <c:v>0.66259842000000002</c:v>
                </c:pt>
                <c:pt idx="30">
                  <c:v>0.66812749999999999</c:v>
                </c:pt>
                <c:pt idx="31">
                  <c:v>0.67365648</c:v>
                </c:pt>
                <c:pt idx="32">
                  <c:v>0.67918515000000002</c:v>
                </c:pt>
                <c:pt idx="33">
                  <c:v>0.68471402999999997</c:v>
                </c:pt>
                <c:pt idx="34">
                  <c:v>0.69024293000000003</c:v>
                </c:pt>
                <c:pt idx="35">
                  <c:v>0.69577177000000001</c:v>
                </c:pt>
                <c:pt idx="36">
                  <c:v>0.70130060000000005</c:v>
                </c:pt>
                <c:pt idx="37">
                  <c:v>0.70682957999999996</c:v>
                </c:pt>
                <c:pt idx="38">
                  <c:v>0.71235877000000003</c:v>
                </c:pt>
                <c:pt idx="39">
                  <c:v>0.71788753000000005</c:v>
                </c:pt>
                <c:pt idx="40">
                  <c:v>0.72341696</c:v>
                </c:pt>
                <c:pt idx="41">
                  <c:v>0.72894608000000005</c:v>
                </c:pt>
                <c:pt idx="42">
                  <c:v>0.73447509</c:v>
                </c:pt>
                <c:pt idx="43">
                  <c:v>0.74000469000000002</c:v>
                </c:pt>
                <c:pt idx="44">
                  <c:v>0.74553415999999995</c:v>
                </c:pt>
                <c:pt idx="45">
                  <c:v>0.75106357999999995</c:v>
                </c:pt>
                <c:pt idx="46">
                  <c:v>0.75689605000000004</c:v>
                </c:pt>
                <c:pt idx="47">
                  <c:v>0.76212250999999998</c:v>
                </c:pt>
                <c:pt idx="48">
                  <c:v>0.76734897000000002</c:v>
                </c:pt>
                <c:pt idx="49">
                  <c:v>0.77318198000000005</c:v>
                </c:pt>
                <c:pt idx="50">
                  <c:v>0.77810606999999998</c:v>
                </c:pt>
                <c:pt idx="51">
                  <c:v>0.78333308000000001</c:v>
                </c:pt>
                <c:pt idx="52">
                  <c:v>0.78825756999999996</c:v>
                </c:pt>
                <c:pt idx="53">
                  <c:v>0.79318325000000001</c:v>
                </c:pt>
                <c:pt idx="54">
                  <c:v>0.79780547999999996</c:v>
                </c:pt>
                <c:pt idx="55">
                  <c:v>0.80187452000000004</c:v>
                </c:pt>
                <c:pt idx="56">
                  <c:v>0.80579696999999995</c:v>
                </c:pt>
                <c:pt idx="57">
                  <c:v>0.80926593999999996</c:v>
                </c:pt>
                <c:pt idx="58">
                  <c:v>0.81230223999999995</c:v>
                </c:pt>
                <c:pt idx="59">
                  <c:v>0.81533946000000002</c:v>
                </c:pt>
                <c:pt idx="60">
                  <c:v>0.81807786999999998</c:v>
                </c:pt>
                <c:pt idx="61">
                  <c:v>0.82063746999999998</c:v>
                </c:pt>
                <c:pt idx="62">
                  <c:v>0.82301000999999996</c:v>
                </c:pt>
                <c:pt idx="63">
                  <c:v>0.82467440999999997</c:v>
                </c:pt>
                <c:pt idx="64">
                  <c:v>0.82635559000000003</c:v>
                </c:pt>
                <c:pt idx="65">
                  <c:v>0.82804354999999996</c:v>
                </c:pt>
                <c:pt idx="66">
                  <c:v>0.82990881000000005</c:v>
                </c:pt>
                <c:pt idx="67">
                  <c:v>0.83149828999999997</c:v>
                </c:pt>
                <c:pt idx="68">
                  <c:v>0.83308771000000004</c:v>
                </c:pt>
                <c:pt idx="69">
                  <c:v>0.83466183000000005</c:v>
                </c:pt>
                <c:pt idx="70">
                  <c:v>0.83625125</c:v>
                </c:pt>
                <c:pt idx="71">
                  <c:v>0.83751679999999995</c:v>
                </c:pt>
                <c:pt idx="72">
                  <c:v>0.83878322999999999</c:v>
                </c:pt>
                <c:pt idx="73">
                  <c:v>0.83974541000000003</c:v>
                </c:pt>
                <c:pt idx="74">
                  <c:v>0.84117847999999995</c:v>
                </c:pt>
                <c:pt idx="75">
                  <c:v>0.84238416999999999</c:v>
                </c:pt>
                <c:pt idx="76">
                  <c:v>0.84352671000000001</c:v>
                </c:pt>
                <c:pt idx="77">
                  <c:v>0.84470111999999997</c:v>
                </c:pt>
                <c:pt idx="78">
                  <c:v>0.84584391000000003</c:v>
                </c:pt>
                <c:pt idx="79">
                  <c:v>0.84700204000000001</c:v>
                </c:pt>
                <c:pt idx="80">
                  <c:v>0.84779981999999998</c:v>
                </c:pt>
                <c:pt idx="81">
                  <c:v>0.84876205000000005</c:v>
                </c:pt>
                <c:pt idx="82">
                  <c:v>0.84949337000000003</c:v>
                </c:pt>
              </c:numCache>
            </c:numRef>
          </c:xVal>
          <c:yVal>
            <c:numRef>
              <c:f>'24.90-B757'!$J$3:$J$85</c:f>
              <c:numCache>
                <c:formatCode>General</c:formatCode>
                <c:ptCount val="83"/>
                <c:pt idx="0">
                  <c:v>229.94699299999999</c:v>
                </c:pt>
                <c:pt idx="1">
                  <c:v>229.87110200000001</c:v>
                </c:pt>
                <c:pt idx="2">
                  <c:v>229.65559400000001</c:v>
                </c:pt>
                <c:pt idx="3">
                  <c:v>229.437737</c:v>
                </c:pt>
                <c:pt idx="4">
                  <c:v>229.48836600000001</c:v>
                </c:pt>
                <c:pt idx="5">
                  <c:v>229.41012599999999</c:v>
                </c:pt>
                <c:pt idx="6">
                  <c:v>229.331197</c:v>
                </c:pt>
                <c:pt idx="7">
                  <c:v>229.19203300000001</c:v>
                </c:pt>
                <c:pt idx="8">
                  <c:v>229.05287000000001</c:v>
                </c:pt>
                <c:pt idx="9">
                  <c:v>228.92669699999999</c:v>
                </c:pt>
                <c:pt idx="10">
                  <c:v>228.855332</c:v>
                </c:pt>
                <c:pt idx="11">
                  <c:v>228.890793</c:v>
                </c:pt>
                <c:pt idx="12">
                  <c:v>228.90337600000001</c:v>
                </c:pt>
                <c:pt idx="13">
                  <c:v>228.91595899999999</c:v>
                </c:pt>
                <c:pt idx="14">
                  <c:v>228.92854199999999</c:v>
                </c:pt>
                <c:pt idx="15">
                  <c:v>228.941125</c:v>
                </c:pt>
                <c:pt idx="16">
                  <c:v>229.033781</c:v>
                </c:pt>
                <c:pt idx="17">
                  <c:v>229.134838</c:v>
                </c:pt>
                <c:pt idx="18">
                  <c:v>229.17869999999999</c:v>
                </c:pt>
                <c:pt idx="19">
                  <c:v>229.343029</c:v>
                </c:pt>
                <c:pt idx="20">
                  <c:v>229.48144099999999</c:v>
                </c:pt>
                <c:pt idx="21">
                  <c:v>229.59697600000001</c:v>
                </c:pt>
                <c:pt idx="22">
                  <c:v>229.655315</c:v>
                </c:pt>
                <c:pt idx="23">
                  <c:v>229.770849</c:v>
                </c:pt>
                <c:pt idx="24">
                  <c:v>229.97789599999999</c:v>
                </c:pt>
                <c:pt idx="25">
                  <c:v>230.11327</c:v>
                </c:pt>
                <c:pt idx="26">
                  <c:v>230.311916</c:v>
                </c:pt>
                <c:pt idx="27">
                  <c:v>230.416011</c:v>
                </c:pt>
                <c:pt idx="28">
                  <c:v>230.588741</c:v>
                </c:pt>
                <c:pt idx="29">
                  <c:v>230.79578799999999</c:v>
                </c:pt>
                <c:pt idx="30">
                  <c:v>231.12866399999999</c:v>
                </c:pt>
                <c:pt idx="31">
                  <c:v>231.427223</c:v>
                </c:pt>
                <c:pt idx="32">
                  <c:v>231.62283099999999</c:v>
                </c:pt>
                <c:pt idx="33">
                  <c:v>231.89011099999999</c:v>
                </c:pt>
                <c:pt idx="34">
                  <c:v>232.16275400000001</c:v>
                </c:pt>
                <c:pt idx="35">
                  <c:v>232.41555700000001</c:v>
                </c:pt>
                <c:pt idx="36">
                  <c:v>232.66836000000001</c:v>
                </c:pt>
                <c:pt idx="37">
                  <c:v>232.96691899999999</c:v>
                </c:pt>
                <c:pt idx="38">
                  <c:v>233.334112</c:v>
                </c:pt>
                <c:pt idx="39">
                  <c:v>233.56403700000001</c:v>
                </c:pt>
                <c:pt idx="40">
                  <c:v>234.011304</c:v>
                </c:pt>
                <c:pt idx="41">
                  <c:v>234.35561899999999</c:v>
                </c:pt>
                <c:pt idx="42">
                  <c:v>234.66561799999999</c:v>
                </c:pt>
                <c:pt idx="43">
                  <c:v>235.17008000000001</c:v>
                </c:pt>
                <c:pt idx="44">
                  <c:v>235.63182399999999</c:v>
                </c:pt>
                <c:pt idx="45">
                  <c:v>236.076052</c:v>
                </c:pt>
                <c:pt idx="46">
                  <c:v>236.52704700000001</c:v>
                </c:pt>
                <c:pt idx="47">
                  <c:v>236.99346399999999</c:v>
                </c:pt>
                <c:pt idx="48">
                  <c:v>237.462919</c:v>
                </c:pt>
                <c:pt idx="49">
                  <c:v>238.09389999999999</c:v>
                </c:pt>
                <c:pt idx="50">
                  <c:v>238.77696900000001</c:v>
                </c:pt>
                <c:pt idx="51">
                  <c:v>239.42641</c:v>
                </c:pt>
                <c:pt idx="52">
                  <c:v>240.246748</c:v>
                </c:pt>
                <c:pt idx="53">
                  <c:v>241.45601300000001</c:v>
                </c:pt>
                <c:pt idx="54">
                  <c:v>242.52964299999999</c:v>
                </c:pt>
                <c:pt idx="55">
                  <c:v>243.968096</c:v>
                </c:pt>
                <c:pt idx="56">
                  <c:v>245.79703599999999</c:v>
                </c:pt>
                <c:pt idx="57">
                  <c:v>247.919354</c:v>
                </c:pt>
                <c:pt idx="58">
                  <c:v>249.89895100000001</c:v>
                </c:pt>
                <c:pt idx="59">
                  <c:v>252.18204</c:v>
                </c:pt>
                <c:pt idx="60">
                  <c:v>254.67995099999999</c:v>
                </c:pt>
                <c:pt idx="61">
                  <c:v>257.531272</c:v>
                </c:pt>
                <c:pt idx="62">
                  <c:v>260.49561199999999</c:v>
                </c:pt>
                <c:pt idx="63">
                  <c:v>263.457267</c:v>
                </c:pt>
                <c:pt idx="64">
                  <c:v>266.724851</c:v>
                </c:pt>
                <c:pt idx="65">
                  <c:v>269.65675399999998</c:v>
                </c:pt>
                <c:pt idx="66">
                  <c:v>273.158141</c:v>
                </c:pt>
                <c:pt idx="67">
                  <c:v>276.46925499999998</c:v>
                </c:pt>
                <c:pt idx="68">
                  <c:v>279.75654600000001</c:v>
                </c:pt>
                <c:pt idx="69">
                  <c:v>283.23149899999999</c:v>
                </c:pt>
                <c:pt idx="70">
                  <c:v>286.52283299999999</c:v>
                </c:pt>
                <c:pt idx="71">
                  <c:v>289.550546</c:v>
                </c:pt>
                <c:pt idx="72">
                  <c:v>292.866917</c:v>
                </c:pt>
                <c:pt idx="73">
                  <c:v>295.77859699999999</c:v>
                </c:pt>
                <c:pt idx="74">
                  <c:v>298.80728699999997</c:v>
                </c:pt>
                <c:pt idx="75">
                  <c:v>301.821978</c:v>
                </c:pt>
                <c:pt idx="76">
                  <c:v>305.02422200000001</c:v>
                </c:pt>
                <c:pt idx="77">
                  <c:v>308.28046399999999</c:v>
                </c:pt>
                <c:pt idx="78">
                  <c:v>311.56464499999998</c:v>
                </c:pt>
                <c:pt idx="79">
                  <c:v>314.67914000000002</c:v>
                </c:pt>
                <c:pt idx="80">
                  <c:v>317.33758</c:v>
                </c:pt>
                <c:pt idx="81">
                  <c:v>320.270827</c:v>
                </c:pt>
                <c:pt idx="82">
                  <c:v>322.972982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F35-D249-B8D9-9EAD663A9268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'24.90-B757'!$I$3:$I$85</c:f>
              <c:numCache>
                <c:formatCode>General</c:formatCode>
                <c:ptCount val="83"/>
                <c:pt idx="0">
                  <c:v>0.50076661</c:v>
                </c:pt>
                <c:pt idx="1">
                  <c:v>0.50629444999999995</c:v>
                </c:pt>
                <c:pt idx="2">
                  <c:v>0.51212489999999999</c:v>
                </c:pt>
                <c:pt idx="3">
                  <c:v>0.51825836999999997</c:v>
                </c:pt>
                <c:pt idx="4">
                  <c:v>0.52408962999999997</c:v>
                </c:pt>
                <c:pt idx="5">
                  <c:v>0.52992048999999997</c:v>
                </c:pt>
                <c:pt idx="6">
                  <c:v>0.53544831999999998</c:v>
                </c:pt>
                <c:pt idx="7">
                  <c:v>0.54097596999999997</c:v>
                </c:pt>
                <c:pt idx="8">
                  <c:v>0.54650363000000002</c:v>
                </c:pt>
                <c:pt idx="9">
                  <c:v>0.55188055000000003</c:v>
                </c:pt>
                <c:pt idx="10">
                  <c:v>0.55755916999999999</c:v>
                </c:pt>
                <c:pt idx="11">
                  <c:v>0.56308734999999999</c:v>
                </c:pt>
                <c:pt idx="12">
                  <c:v>0.56861545999999996</c:v>
                </c:pt>
                <c:pt idx="13">
                  <c:v>0.57414357000000005</c:v>
                </c:pt>
                <c:pt idx="14">
                  <c:v>0.57967168000000002</c:v>
                </c:pt>
                <c:pt idx="15">
                  <c:v>0.58519979</c:v>
                </c:pt>
                <c:pt idx="16">
                  <c:v>0.59072815000000001</c:v>
                </c:pt>
                <c:pt idx="17">
                  <c:v>0.59625651999999996</c:v>
                </c:pt>
                <c:pt idx="18">
                  <c:v>0.60178472999999999</c:v>
                </c:pt>
                <c:pt idx="19">
                  <c:v>0.60731329999999994</c:v>
                </c:pt>
                <c:pt idx="20">
                  <c:v>0.61284179000000005</c:v>
                </c:pt>
                <c:pt idx="21">
                  <c:v>0.61837021000000003</c:v>
                </c:pt>
                <c:pt idx="22">
                  <c:v>0.62389846000000004</c:v>
                </c:pt>
                <c:pt idx="23">
                  <c:v>0.62942688000000002</c:v>
                </c:pt>
                <c:pt idx="24">
                  <c:v>0.63495557999999996</c:v>
                </c:pt>
                <c:pt idx="25">
                  <c:v>0.64048406999999996</c:v>
                </c:pt>
                <c:pt idx="26">
                  <c:v>0.64601273999999997</c:v>
                </c:pt>
                <c:pt idx="27">
                  <c:v>0.65154113000000002</c:v>
                </c:pt>
                <c:pt idx="28">
                  <c:v>0.65706971999999997</c:v>
                </c:pt>
                <c:pt idx="29">
                  <c:v>0.66259842000000002</c:v>
                </c:pt>
                <c:pt idx="30">
                  <c:v>0.66812749999999999</c:v>
                </c:pt>
                <c:pt idx="31">
                  <c:v>0.67365648</c:v>
                </c:pt>
                <c:pt idx="32">
                  <c:v>0.67918515000000002</c:v>
                </c:pt>
                <c:pt idx="33">
                  <c:v>0.68471402999999997</c:v>
                </c:pt>
                <c:pt idx="34">
                  <c:v>0.69024293000000003</c:v>
                </c:pt>
                <c:pt idx="35">
                  <c:v>0.69577177000000001</c:v>
                </c:pt>
                <c:pt idx="36">
                  <c:v>0.70130060000000005</c:v>
                </c:pt>
                <c:pt idx="37">
                  <c:v>0.70682957999999996</c:v>
                </c:pt>
                <c:pt idx="38">
                  <c:v>0.71235877000000003</c:v>
                </c:pt>
                <c:pt idx="39">
                  <c:v>0.71788753000000005</c:v>
                </c:pt>
                <c:pt idx="40">
                  <c:v>0.72341696</c:v>
                </c:pt>
                <c:pt idx="41">
                  <c:v>0.72894608000000005</c:v>
                </c:pt>
                <c:pt idx="42">
                  <c:v>0.73447509</c:v>
                </c:pt>
                <c:pt idx="43">
                  <c:v>0.74000469000000002</c:v>
                </c:pt>
                <c:pt idx="44">
                  <c:v>0.74553415999999995</c:v>
                </c:pt>
                <c:pt idx="45">
                  <c:v>0.75106357999999995</c:v>
                </c:pt>
                <c:pt idx="46">
                  <c:v>0.75689605000000004</c:v>
                </c:pt>
                <c:pt idx="47">
                  <c:v>0.76212250999999998</c:v>
                </c:pt>
                <c:pt idx="48">
                  <c:v>0.76734897000000002</c:v>
                </c:pt>
                <c:pt idx="49">
                  <c:v>0.77318198000000005</c:v>
                </c:pt>
                <c:pt idx="50">
                  <c:v>0.77810606999999998</c:v>
                </c:pt>
                <c:pt idx="51">
                  <c:v>0.78333308000000001</c:v>
                </c:pt>
                <c:pt idx="52">
                  <c:v>0.78825756999999996</c:v>
                </c:pt>
                <c:pt idx="53">
                  <c:v>0.79318325000000001</c:v>
                </c:pt>
                <c:pt idx="54">
                  <c:v>0.79780547999999996</c:v>
                </c:pt>
                <c:pt idx="55">
                  <c:v>0.80187452000000004</c:v>
                </c:pt>
                <c:pt idx="56">
                  <c:v>0.80579696999999995</c:v>
                </c:pt>
                <c:pt idx="57">
                  <c:v>0.80926593999999996</c:v>
                </c:pt>
                <c:pt idx="58">
                  <c:v>0.81230223999999995</c:v>
                </c:pt>
                <c:pt idx="59">
                  <c:v>0.81533946000000002</c:v>
                </c:pt>
                <c:pt idx="60">
                  <c:v>0.81807786999999998</c:v>
                </c:pt>
                <c:pt idx="61">
                  <c:v>0.82063746999999998</c:v>
                </c:pt>
                <c:pt idx="62">
                  <c:v>0.82301000999999996</c:v>
                </c:pt>
                <c:pt idx="63">
                  <c:v>0.82467440999999997</c:v>
                </c:pt>
                <c:pt idx="64">
                  <c:v>0.82635559000000003</c:v>
                </c:pt>
                <c:pt idx="65">
                  <c:v>0.82804354999999996</c:v>
                </c:pt>
                <c:pt idx="66">
                  <c:v>0.82990881000000005</c:v>
                </c:pt>
                <c:pt idx="67">
                  <c:v>0.83149828999999997</c:v>
                </c:pt>
                <c:pt idx="68">
                  <c:v>0.83308771000000004</c:v>
                </c:pt>
                <c:pt idx="69">
                  <c:v>0.83466183000000005</c:v>
                </c:pt>
                <c:pt idx="70">
                  <c:v>0.83625125</c:v>
                </c:pt>
                <c:pt idx="71">
                  <c:v>0.83751679999999995</c:v>
                </c:pt>
                <c:pt idx="72">
                  <c:v>0.83878322999999999</c:v>
                </c:pt>
                <c:pt idx="73">
                  <c:v>0.83974541000000003</c:v>
                </c:pt>
                <c:pt idx="74">
                  <c:v>0.84117847999999995</c:v>
                </c:pt>
                <c:pt idx="75">
                  <c:v>0.84238416999999999</c:v>
                </c:pt>
                <c:pt idx="76">
                  <c:v>0.84352671000000001</c:v>
                </c:pt>
                <c:pt idx="77">
                  <c:v>0.84470111999999997</c:v>
                </c:pt>
                <c:pt idx="78">
                  <c:v>0.84584391000000003</c:v>
                </c:pt>
                <c:pt idx="79">
                  <c:v>0.84700204000000001</c:v>
                </c:pt>
                <c:pt idx="80">
                  <c:v>0.84779981999999998</c:v>
                </c:pt>
                <c:pt idx="81">
                  <c:v>0.84876205000000005</c:v>
                </c:pt>
                <c:pt idx="82">
                  <c:v>0.84949337000000003</c:v>
                </c:pt>
              </c:numCache>
            </c:numRef>
          </c:xVal>
          <c:yVal>
            <c:numRef>
              <c:f>'24.90-B757'!$K$3:$K$85</c:f>
              <c:numCache>
                <c:formatCode>General</c:formatCode>
                <c:ptCount val="83"/>
                <c:pt idx="0">
                  <c:v>229.77273888410576</c:v>
                </c:pt>
                <c:pt idx="1">
                  <c:v>229.77297120893363</c:v>
                </c:pt>
                <c:pt idx="2">
                  <c:v>229.77329337752789</c:v>
                </c:pt>
                <c:pt idx="3">
                  <c:v>229.77374193725717</c:v>
                </c:pt>
                <c:pt idx="4">
                  <c:v>229.77430174247019</c:v>
                </c:pt>
                <c:pt idx="5">
                  <c:v>229.77502662303669</c:v>
                </c:pt>
                <c:pt idx="6">
                  <c:v>229.77590481952586</c:v>
                </c:pt>
                <c:pt idx="7">
                  <c:v>229.77701367967984</c:v>
                </c:pt>
                <c:pt idx="8">
                  <c:v>229.77840637660859</c:v>
                </c:pt>
                <c:pt idx="9">
                  <c:v>229.7800939652289</c:v>
                </c:pt>
                <c:pt idx="10">
                  <c:v>229.78231083205878</c:v>
                </c:pt>
                <c:pt idx="11">
                  <c:v>229.78498966314203</c:v>
                </c:pt>
                <c:pt idx="12">
                  <c:v>229.78829058469341</c:v>
                </c:pt>
                <c:pt idx="13">
                  <c:v>229.79234075682314</c:v>
                </c:pt>
                <c:pt idx="14">
                  <c:v>229.79728992278547</c:v>
                </c:pt>
                <c:pt idx="15">
                  <c:v>229.8033139017077</c:v>
                </c:pt>
                <c:pt idx="16">
                  <c:v>229.81061886748012</c:v>
                </c:pt>
                <c:pt idx="17">
                  <c:v>229.81944484985792</c:v>
                </c:pt>
                <c:pt idx="18">
                  <c:v>229.83007116969338</c:v>
                </c:pt>
                <c:pt idx="19">
                  <c:v>229.8428236357602</c:v>
                </c:pt>
                <c:pt idx="20">
                  <c:v>229.85807746878274</c:v>
                </c:pt>
                <c:pt idx="21">
                  <c:v>229.87626713486776</c:v>
                </c:pt>
                <c:pt idx="22">
                  <c:v>229.89789309110418</c:v>
                </c:pt>
                <c:pt idx="23">
                  <c:v>229.92353312651164</c:v>
                </c:pt>
                <c:pt idx="24">
                  <c:v>229.95385036670615</c:v>
                </c:pt>
                <c:pt idx="25">
                  <c:v>229.98960133429239</c:v>
                </c:pt>
                <c:pt idx="26">
                  <c:v>230.03165753393966</c:v>
                </c:pt>
                <c:pt idx="27">
                  <c:v>230.08100863969841</c:v>
                </c:pt>
                <c:pt idx="28">
                  <c:v>230.13879298358677</c:v>
                </c:pt>
                <c:pt idx="29">
                  <c:v>230.20630408488688</c:v>
                </c:pt>
                <c:pt idx="30">
                  <c:v>230.28502123914467</c:v>
                </c:pt>
                <c:pt idx="31">
                  <c:v>230.3766182440425</c:v>
                </c:pt>
                <c:pt idx="32">
                  <c:v>230.48300265104899</c:v>
                </c:pt>
                <c:pt idx="33">
                  <c:v>230.60636148114685</c:v>
                </c:pt>
                <c:pt idx="34">
                  <c:v>230.74917108375303</c:v>
                </c:pt>
                <c:pt idx="35">
                  <c:v>230.91425402766822</c:v>
                </c:pt>
                <c:pt idx="36">
                  <c:v>231.10483220113252</c:v>
                </c:pt>
                <c:pt idx="37">
                  <c:v>231.32458882245936</c:v>
                </c:pt>
                <c:pt idx="38">
                  <c:v>231.57773294112761</c:v>
                </c:pt>
                <c:pt idx="39">
                  <c:v>231.86904810245557</c:v>
                </c:pt>
                <c:pt idx="40">
                  <c:v>232.20412407337062</c:v>
                </c:pt>
                <c:pt idx="41">
                  <c:v>232.58927243749693</c:v>
                </c:pt>
                <c:pt idx="42">
                  <c:v>233.03185688390153</c:v>
                </c:pt>
                <c:pt idx="43">
                  <c:v>233.54047380887422</c:v>
                </c:pt>
                <c:pt idx="44">
                  <c:v>234.12500749627813</c:v>
                </c:pt>
                <c:pt idx="45">
                  <c:v>234.79710648091827</c:v>
                </c:pt>
                <c:pt idx="46">
                  <c:v>235.6161147950632</c:v>
                </c:pt>
                <c:pt idx="47">
                  <c:v>236.46144334362856</c:v>
                </c:pt>
                <c:pt idx="48">
                  <c:v>237.42912157892269</c:v>
                </c:pt>
                <c:pt idx="49">
                  <c:v>238.67780924085741</c:v>
                </c:pt>
                <c:pt idx="50">
                  <c:v>239.89399344670068</c:v>
                </c:pt>
                <c:pt idx="51">
                  <c:v>241.37605290591063</c:v>
                </c:pt>
                <c:pt idx="52">
                  <c:v>242.98361453676694</c:v>
                </c:pt>
                <c:pt idx="53">
                  <c:v>244.83391537466053</c:v>
                </c:pt>
                <c:pt idx="54">
                  <c:v>246.83099283044714</c:v>
                </c:pt>
                <c:pt idx="55">
                  <c:v>248.83561401998705</c:v>
                </c:pt>
                <c:pt idx="56">
                  <c:v>251.02470388738985</c:v>
                </c:pt>
                <c:pt idx="57">
                  <c:v>253.20547535415761</c:v>
                </c:pt>
                <c:pt idx="58">
                  <c:v>255.33242501650699</c:v>
                </c:pt>
                <c:pt idx="59">
                  <c:v>257.70011528318179</c:v>
                </c:pt>
                <c:pt idx="60">
                  <c:v>260.06487077841336</c:v>
                </c:pt>
                <c:pt idx="61">
                  <c:v>262.50053118541655</c:v>
                </c:pt>
                <c:pt idx="62">
                  <c:v>264.97915644958601</c:v>
                </c:pt>
                <c:pt idx="63">
                  <c:v>266.86018863432537</c:v>
                </c:pt>
                <c:pt idx="64">
                  <c:v>268.89208364343659</c:v>
                </c:pt>
                <c:pt idx="65">
                  <c:v>271.07862210734135</c:v>
                </c:pt>
                <c:pt idx="66">
                  <c:v>273.68356637239157</c:v>
                </c:pt>
                <c:pt idx="67">
                  <c:v>276.07653266410767</c:v>
                </c:pt>
                <c:pt idx="68">
                  <c:v>278.64609145338119</c:v>
                </c:pt>
                <c:pt idx="69">
                  <c:v>281.38354191619106</c:v>
                </c:pt>
                <c:pt idx="70">
                  <c:v>284.36350488758706</c:v>
                </c:pt>
                <c:pt idx="71">
                  <c:v>286.90778336968691</c:v>
                </c:pt>
                <c:pt idx="72">
                  <c:v>289.62148889971763</c:v>
                </c:pt>
                <c:pt idx="73">
                  <c:v>291.80522973497852</c:v>
                </c:pt>
                <c:pt idx="74">
                  <c:v>295.2716320529085</c:v>
                </c:pt>
                <c:pt idx="75">
                  <c:v>298.40558343032069</c:v>
                </c:pt>
                <c:pt idx="76">
                  <c:v>301.57814769575816</c:v>
                </c:pt>
                <c:pt idx="77">
                  <c:v>305.06567958137452</c:v>
                </c:pt>
                <c:pt idx="78">
                  <c:v>308.70238571066318</c:v>
                </c:pt>
                <c:pt idx="79">
                  <c:v>312.6586928795395</c:v>
                </c:pt>
                <c:pt idx="80">
                  <c:v>315.55807547881341</c:v>
                </c:pt>
                <c:pt idx="81">
                  <c:v>319.26199825274955</c:v>
                </c:pt>
                <c:pt idx="82">
                  <c:v>322.24094318990734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6A-444D-B606-365562AECD3D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'24.90-B757'!$C$3:$C$88</c:f>
              <c:numCache>
                <c:formatCode>General</c:formatCode>
                <c:ptCount val="86"/>
                <c:pt idx="0">
                  <c:v>0.50067092000000002</c:v>
                </c:pt>
                <c:pt idx="1">
                  <c:v>0.50680495999999997</c:v>
                </c:pt>
                <c:pt idx="2">
                  <c:v>0.51293889000000004</c:v>
                </c:pt>
                <c:pt idx="3">
                  <c:v>0.51877024999999999</c:v>
                </c:pt>
                <c:pt idx="4">
                  <c:v>0.52429822000000004</c:v>
                </c:pt>
                <c:pt idx="5">
                  <c:v>0.52982633999999995</c:v>
                </c:pt>
                <c:pt idx="6">
                  <c:v>0.53535423999999998</c:v>
                </c:pt>
                <c:pt idx="7">
                  <c:v>0.54088252999999997</c:v>
                </c:pt>
                <c:pt idx="8">
                  <c:v>0.54641035999999998</c:v>
                </c:pt>
                <c:pt idx="9">
                  <c:v>0.55193846999999996</c:v>
                </c:pt>
                <c:pt idx="10">
                  <c:v>0.55746658000000004</c:v>
                </c:pt>
                <c:pt idx="11">
                  <c:v>0.56299500999999996</c:v>
                </c:pt>
                <c:pt idx="12">
                  <c:v>0.56852318999999996</c:v>
                </c:pt>
                <c:pt idx="13">
                  <c:v>0.57405130000000004</c:v>
                </c:pt>
                <c:pt idx="14">
                  <c:v>0.57957948000000004</c:v>
                </c:pt>
                <c:pt idx="15">
                  <c:v>0.58510766000000003</c:v>
                </c:pt>
                <c:pt idx="16">
                  <c:v>0.59063555000000001</c:v>
                </c:pt>
                <c:pt idx="17">
                  <c:v>0.59616365999999998</c:v>
                </c:pt>
                <c:pt idx="18">
                  <c:v>0.60169176999999996</c:v>
                </c:pt>
                <c:pt idx="19">
                  <c:v>0.60721988000000005</c:v>
                </c:pt>
                <c:pt idx="20">
                  <c:v>0.61274799000000002</c:v>
                </c:pt>
                <c:pt idx="21">
                  <c:v>0.61827613999999997</c:v>
                </c:pt>
                <c:pt idx="22">
                  <c:v>0.62380431000000003</c:v>
                </c:pt>
                <c:pt idx="23">
                  <c:v>0.62933262000000001</c:v>
                </c:pt>
                <c:pt idx="24">
                  <c:v>0.63516426000000004</c:v>
                </c:pt>
                <c:pt idx="25">
                  <c:v>0.64038969000000001</c:v>
                </c:pt>
                <c:pt idx="26">
                  <c:v>0.64591827999999996</c:v>
                </c:pt>
                <c:pt idx="27">
                  <c:v>0.65144696999999996</c:v>
                </c:pt>
                <c:pt idx="28">
                  <c:v>0.65697572000000004</c:v>
                </c:pt>
                <c:pt idx="29">
                  <c:v>0.66250452000000004</c:v>
                </c:pt>
                <c:pt idx="30">
                  <c:v>0.66803290999999998</c:v>
                </c:pt>
                <c:pt idx="31">
                  <c:v>0.67356147</c:v>
                </c:pt>
                <c:pt idx="32">
                  <c:v>0.67909012000000002</c:v>
                </c:pt>
                <c:pt idx="33">
                  <c:v>0.68461897000000005</c:v>
                </c:pt>
                <c:pt idx="34">
                  <c:v>0.69014794999999995</c:v>
                </c:pt>
                <c:pt idx="35">
                  <c:v>0.69567699000000005</c:v>
                </c:pt>
                <c:pt idx="36">
                  <c:v>0.70120614999999997</c:v>
                </c:pt>
                <c:pt idx="37">
                  <c:v>0.70673490999999999</c:v>
                </c:pt>
                <c:pt idx="38">
                  <c:v>0.71226392999999999</c:v>
                </c:pt>
                <c:pt idx="39">
                  <c:v>0.71779325000000005</c:v>
                </c:pt>
                <c:pt idx="40">
                  <c:v>0.72332240000000003</c:v>
                </c:pt>
                <c:pt idx="41">
                  <c:v>0.72885179</c:v>
                </c:pt>
                <c:pt idx="42">
                  <c:v>0.73407798000000002</c:v>
                </c:pt>
                <c:pt idx="43">
                  <c:v>0.73991039999999997</c:v>
                </c:pt>
                <c:pt idx="44">
                  <c:v>0.74544001000000004</c:v>
                </c:pt>
                <c:pt idx="45">
                  <c:v>0.75096998999999998</c:v>
                </c:pt>
                <c:pt idx="46">
                  <c:v>0.75619645000000002</c:v>
                </c:pt>
                <c:pt idx="47">
                  <c:v>0.76202886999999997</c:v>
                </c:pt>
                <c:pt idx="48">
                  <c:v>0.76725578000000005</c:v>
                </c:pt>
                <c:pt idx="49">
                  <c:v>0.77278623000000002</c:v>
                </c:pt>
                <c:pt idx="50">
                  <c:v>0.77801350999999996</c:v>
                </c:pt>
                <c:pt idx="51">
                  <c:v>0.78354345999999997</c:v>
                </c:pt>
                <c:pt idx="52">
                  <c:v>0.78846742999999997</c:v>
                </c:pt>
                <c:pt idx="53">
                  <c:v>0.79308882000000003</c:v>
                </c:pt>
                <c:pt idx="54">
                  <c:v>0.79740809999999995</c:v>
                </c:pt>
                <c:pt idx="55">
                  <c:v>0.80172832999999999</c:v>
                </c:pt>
                <c:pt idx="56">
                  <c:v>0.80613444999999995</c:v>
                </c:pt>
                <c:pt idx="57">
                  <c:v>0.81007985000000005</c:v>
                </c:pt>
                <c:pt idx="58">
                  <c:v>0.81343794000000003</c:v>
                </c:pt>
                <c:pt idx="59">
                  <c:v>0.81736260000000005</c:v>
                </c:pt>
                <c:pt idx="60">
                  <c:v>0.82053385000000001</c:v>
                </c:pt>
                <c:pt idx="61">
                  <c:v>0.82325468000000002</c:v>
                </c:pt>
                <c:pt idx="62">
                  <c:v>0.82633080000000003</c:v>
                </c:pt>
                <c:pt idx="63">
                  <c:v>0.82854985000000003</c:v>
                </c:pt>
                <c:pt idx="64">
                  <c:v>0.83127240999999996</c:v>
                </c:pt>
                <c:pt idx="65">
                  <c:v>0.83330305999999998</c:v>
                </c:pt>
                <c:pt idx="66">
                  <c:v>0.83539730000000001</c:v>
                </c:pt>
                <c:pt idx="67">
                  <c:v>0.83715443</c:v>
                </c:pt>
                <c:pt idx="68">
                  <c:v>0.83884860000000006</c:v>
                </c:pt>
                <c:pt idx="69">
                  <c:v>0.84076731000000005</c:v>
                </c:pt>
                <c:pt idx="70">
                  <c:v>0.84233314000000004</c:v>
                </c:pt>
                <c:pt idx="71">
                  <c:v>0.84403024999999998</c:v>
                </c:pt>
                <c:pt idx="72">
                  <c:v>0.84541814000000004</c:v>
                </c:pt>
                <c:pt idx="73">
                  <c:v>0.84683399000000004</c:v>
                </c:pt>
                <c:pt idx="74">
                  <c:v>0.84789694999999998</c:v>
                </c:pt>
                <c:pt idx="75">
                  <c:v>0.84916206000000005</c:v>
                </c:pt>
                <c:pt idx="76">
                  <c:v>0.85042773999999999</c:v>
                </c:pt>
                <c:pt idx="77">
                  <c:v>0.85169276000000005</c:v>
                </c:pt>
                <c:pt idx="78">
                  <c:v>0.85301037000000002</c:v>
                </c:pt>
                <c:pt idx="79">
                  <c:v>0.85397252999999995</c:v>
                </c:pt>
                <c:pt idx="80">
                  <c:v>0.85523948000000005</c:v>
                </c:pt>
                <c:pt idx="81">
                  <c:v>0.85625465999999995</c:v>
                </c:pt>
                <c:pt idx="82">
                  <c:v>0.8575218</c:v>
                </c:pt>
                <c:pt idx="83">
                  <c:v>0.85839642000000005</c:v>
                </c:pt>
                <c:pt idx="84">
                  <c:v>0.85949766000000005</c:v>
                </c:pt>
                <c:pt idx="85">
                  <c:v>0.86033265000000003</c:v>
                </c:pt>
              </c:numCache>
            </c:numRef>
          </c:xVal>
          <c:yVal>
            <c:numRef>
              <c:f>'24.90-B757'!$D$3:$D$88</c:f>
              <c:numCache>
                <c:formatCode>General</c:formatCode>
                <c:ptCount val="86"/>
                <c:pt idx="0">
                  <c:v>198.372184</c:v>
                </c:pt>
                <c:pt idx="1">
                  <c:v>198.34039000000001</c:v>
                </c:pt>
                <c:pt idx="2">
                  <c:v>198.27427900000001</c:v>
                </c:pt>
                <c:pt idx="3">
                  <c:v>198.35922500000001</c:v>
                </c:pt>
                <c:pt idx="4">
                  <c:v>198.32605100000001</c:v>
                </c:pt>
                <c:pt idx="5">
                  <c:v>198.33863400000001</c:v>
                </c:pt>
                <c:pt idx="6">
                  <c:v>198.28258299999999</c:v>
                </c:pt>
                <c:pt idx="7">
                  <c:v>198.3554</c:v>
                </c:pt>
                <c:pt idx="8">
                  <c:v>198.27646999999999</c:v>
                </c:pt>
                <c:pt idx="9">
                  <c:v>198.289053</c:v>
                </c:pt>
                <c:pt idx="10">
                  <c:v>198.301636</c:v>
                </c:pt>
                <c:pt idx="11">
                  <c:v>198.417171</c:v>
                </c:pt>
                <c:pt idx="12">
                  <c:v>198.45263199999999</c:v>
                </c:pt>
                <c:pt idx="13">
                  <c:v>198.465215</c:v>
                </c:pt>
                <c:pt idx="14">
                  <c:v>198.500676</c:v>
                </c:pt>
                <c:pt idx="15">
                  <c:v>198.536137</c:v>
                </c:pt>
                <c:pt idx="16">
                  <c:v>198.477047</c:v>
                </c:pt>
                <c:pt idx="17">
                  <c:v>198.48963000000001</c:v>
                </c:pt>
                <c:pt idx="18">
                  <c:v>198.50221300000001</c:v>
                </c:pt>
                <c:pt idx="19">
                  <c:v>198.51479599999999</c:v>
                </c:pt>
                <c:pt idx="20">
                  <c:v>198.527379</c:v>
                </c:pt>
                <c:pt idx="21">
                  <c:v>198.551401</c:v>
                </c:pt>
                <c:pt idx="22">
                  <c:v>198.583823</c:v>
                </c:pt>
                <c:pt idx="23">
                  <c:v>198.66504</c:v>
                </c:pt>
                <c:pt idx="24">
                  <c:v>198.841498</c:v>
                </c:pt>
                <c:pt idx="25">
                  <c:v>198.967782</c:v>
                </c:pt>
                <c:pt idx="26">
                  <c:v>199.140512</c:v>
                </c:pt>
                <c:pt idx="27">
                  <c:v>199.34451999999999</c:v>
                </c:pt>
                <c:pt idx="28">
                  <c:v>199.56604400000001</c:v>
                </c:pt>
                <c:pt idx="29">
                  <c:v>199.80740800000001</c:v>
                </c:pt>
                <c:pt idx="30">
                  <c:v>199.91150300000001</c:v>
                </c:pt>
                <c:pt idx="31">
                  <c:v>200.07279399999999</c:v>
                </c:pt>
                <c:pt idx="32">
                  <c:v>200.26536300000001</c:v>
                </c:pt>
                <c:pt idx="33">
                  <c:v>200.52120500000001</c:v>
                </c:pt>
                <c:pt idx="34">
                  <c:v>200.81976399999999</c:v>
                </c:pt>
                <c:pt idx="35">
                  <c:v>201.141201</c:v>
                </c:pt>
                <c:pt idx="36">
                  <c:v>201.49695500000001</c:v>
                </c:pt>
                <c:pt idx="37">
                  <c:v>201.72687999999999</c:v>
                </c:pt>
                <c:pt idx="38">
                  <c:v>202.036878</c:v>
                </c:pt>
                <c:pt idx="39">
                  <c:v>202.449828</c:v>
                </c:pt>
                <c:pt idx="40">
                  <c:v>202.80558199999999</c:v>
                </c:pt>
                <c:pt idx="41">
                  <c:v>203.24141</c:v>
                </c:pt>
                <c:pt idx="42">
                  <c:v>203.61935299999999</c:v>
                </c:pt>
                <c:pt idx="43">
                  <c:v>204.052832</c:v>
                </c:pt>
                <c:pt idx="44">
                  <c:v>204.56033199999999</c:v>
                </c:pt>
                <c:pt idx="45">
                  <c:v>205.19062400000001</c:v>
                </c:pt>
                <c:pt idx="46">
                  <c:v>205.660079</c:v>
                </c:pt>
                <c:pt idx="47">
                  <c:v>206.093558</c:v>
                </c:pt>
                <c:pt idx="48">
                  <c:v>206.71172100000001</c:v>
                </c:pt>
                <c:pt idx="49">
                  <c:v>207.49375800000001</c:v>
                </c:pt>
                <c:pt idx="50">
                  <c:v>208.234712</c:v>
                </c:pt>
                <c:pt idx="51">
                  <c:v>208.85356400000001</c:v>
                </c:pt>
                <c:pt idx="52">
                  <c:v>209.499278</c:v>
                </c:pt>
                <c:pt idx="53">
                  <c:v>210.29300900000001</c:v>
                </c:pt>
                <c:pt idx="54">
                  <c:v>211.39186599999999</c:v>
                </c:pt>
                <c:pt idx="55">
                  <c:v>212.80493899999999</c:v>
                </c:pt>
                <c:pt idx="56">
                  <c:v>214.528311</c:v>
                </c:pt>
                <c:pt idx="57">
                  <c:v>216.50997699999999</c:v>
                </c:pt>
                <c:pt idx="58">
                  <c:v>218.55514700000001</c:v>
                </c:pt>
                <c:pt idx="59">
                  <c:v>221.112707</c:v>
                </c:pt>
                <c:pt idx="60">
                  <c:v>223.80836099999999</c:v>
                </c:pt>
                <c:pt idx="61">
                  <c:v>226.629672</c:v>
                </c:pt>
                <c:pt idx="62">
                  <c:v>229.61881299999999</c:v>
                </c:pt>
                <c:pt idx="63">
                  <c:v>232.69483399999999</c:v>
                </c:pt>
                <c:pt idx="64">
                  <c:v>236.085071</c:v>
                </c:pt>
                <c:pt idx="65">
                  <c:v>239.17893000000001</c:v>
                </c:pt>
                <c:pt idx="66">
                  <c:v>242.52923699999999</c:v>
                </c:pt>
                <c:pt idx="67">
                  <c:v>245.583688</c:v>
                </c:pt>
                <c:pt idx="68">
                  <c:v>248.59635</c:v>
                </c:pt>
                <c:pt idx="69">
                  <c:v>251.56802200000001</c:v>
                </c:pt>
                <c:pt idx="70">
                  <c:v>254.67610999999999</c:v>
                </c:pt>
                <c:pt idx="71">
                  <c:v>257.96754499999997</c:v>
                </c:pt>
                <c:pt idx="72">
                  <c:v>261.09050400000001</c:v>
                </c:pt>
                <c:pt idx="73">
                  <c:v>263.96262000000002</c:v>
                </c:pt>
                <c:pt idx="74">
                  <c:v>266.46978000000001</c:v>
                </c:pt>
                <c:pt idx="75">
                  <c:v>269.35188399999998</c:v>
                </c:pt>
                <c:pt idx="76">
                  <c:v>272.42094500000002</c:v>
                </c:pt>
                <c:pt idx="77">
                  <c:v>275.27309200000002</c:v>
                </c:pt>
                <c:pt idx="78">
                  <c:v>278.39739300000002</c:v>
                </c:pt>
                <c:pt idx="79">
                  <c:v>281.305474</c:v>
                </c:pt>
                <c:pt idx="80">
                  <c:v>284.793812</c:v>
                </c:pt>
                <c:pt idx="81">
                  <c:v>288.117999</c:v>
                </c:pt>
                <c:pt idx="82">
                  <c:v>291.66850099999999</c:v>
                </c:pt>
                <c:pt idx="83">
                  <c:v>294.61472400000002</c:v>
                </c:pt>
                <c:pt idx="84">
                  <c:v>297.41541999999998</c:v>
                </c:pt>
                <c:pt idx="85">
                  <c:v>299.93240400000002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F35-D249-B8D9-9EAD663A9268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'24.90-B757'!$C$3:$C$88</c:f>
              <c:numCache>
                <c:formatCode>General</c:formatCode>
                <c:ptCount val="86"/>
                <c:pt idx="0">
                  <c:v>0.50067092000000002</c:v>
                </c:pt>
                <c:pt idx="1">
                  <c:v>0.50680495999999997</c:v>
                </c:pt>
                <c:pt idx="2">
                  <c:v>0.51293889000000004</c:v>
                </c:pt>
                <c:pt idx="3">
                  <c:v>0.51877024999999999</c:v>
                </c:pt>
                <c:pt idx="4">
                  <c:v>0.52429822000000004</c:v>
                </c:pt>
                <c:pt idx="5">
                  <c:v>0.52982633999999995</c:v>
                </c:pt>
                <c:pt idx="6">
                  <c:v>0.53535423999999998</c:v>
                </c:pt>
                <c:pt idx="7">
                  <c:v>0.54088252999999997</c:v>
                </c:pt>
                <c:pt idx="8">
                  <c:v>0.54641035999999998</c:v>
                </c:pt>
                <c:pt idx="9">
                  <c:v>0.55193846999999996</c:v>
                </c:pt>
                <c:pt idx="10">
                  <c:v>0.55746658000000004</c:v>
                </c:pt>
                <c:pt idx="11">
                  <c:v>0.56299500999999996</c:v>
                </c:pt>
                <c:pt idx="12">
                  <c:v>0.56852318999999996</c:v>
                </c:pt>
                <c:pt idx="13">
                  <c:v>0.57405130000000004</c:v>
                </c:pt>
                <c:pt idx="14">
                  <c:v>0.57957948000000004</c:v>
                </c:pt>
                <c:pt idx="15">
                  <c:v>0.58510766000000003</c:v>
                </c:pt>
                <c:pt idx="16">
                  <c:v>0.59063555000000001</c:v>
                </c:pt>
                <c:pt idx="17">
                  <c:v>0.59616365999999998</c:v>
                </c:pt>
                <c:pt idx="18">
                  <c:v>0.60169176999999996</c:v>
                </c:pt>
                <c:pt idx="19">
                  <c:v>0.60721988000000005</c:v>
                </c:pt>
                <c:pt idx="20">
                  <c:v>0.61274799000000002</c:v>
                </c:pt>
                <c:pt idx="21">
                  <c:v>0.61827613999999997</c:v>
                </c:pt>
                <c:pt idx="22">
                  <c:v>0.62380431000000003</c:v>
                </c:pt>
                <c:pt idx="23">
                  <c:v>0.62933262000000001</c:v>
                </c:pt>
                <c:pt idx="24">
                  <c:v>0.63516426000000004</c:v>
                </c:pt>
                <c:pt idx="25">
                  <c:v>0.64038969000000001</c:v>
                </c:pt>
                <c:pt idx="26">
                  <c:v>0.64591827999999996</c:v>
                </c:pt>
                <c:pt idx="27">
                  <c:v>0.65144696999999996</c:v>
                </c:pt>
                <c:pt idx="28">
                  <c:v>0.65697572000000004</c:v>
                </c:pt>
                <c:pt idx="29">
                  <c:v>0.66250452000000004</c:v>
                </c:pt>
                <c:pt idx="30">
                  <c:v>0.66803290999999998</c:v>
                </c:pt>
                <c:pt idx="31">
                  <c:v>0.67356147</c:v>
                </c:pt>
                <c:pt idx="32">
                  <c:v>0.67909012000000002</c:v>
                </c:pt>
                <c:pt idx="33">
                  <c:v>0.68461897000000005</c:v>
                </c:pt>
                <c:pt idx="34">
                  <c:v>0.69014794999999995</c:v>
                </c:pt>
                <c:pt idx="35">
                  <c:v>0.69567699000000005</c:v>
                </c:pt>
                <c:pt idx="36">
                  <c:v>0.70120614999999997</c:v>
                </c:pt>
                <c:pt idx="37">
                  <c:v>0.70673490999999999</c:v>
                </c:pt>
                <c:pt idx="38">
                  <c:v>0.71226392999999999</c:v>
                </c:pt>
                <c:pt idx="39">
                  <c:v>0.71779325000000005</c:v>
                </c:pt>
                <c:pt idx="40">
                  <c:v>0.72332240000000003</c:v>
                </c:pt>
                <c:pt idx="41">
                  <c:v>0.72885179</c:v>
                </c:pt>
                <c:pt idx="42">
                  <c:v>0.73407798000000002</c:v>
                </c:pt>
                <c:pt idx="43">
                  <c:v>0.73991039999999997</c:v>
                </c:pt>
                <c:pt idx="44">
                  <c:v>0.74544001000000004</c:v>
                </c:pt>
                <c:pt idx="45">
                  <c:v>0.75096998999999998</c:v>
                </c:pt>
                <c:pt idx="46">
                  <c:v>0.75619645000000002</c:v>
                </c:pt>
                <c:pt idx="47">
                  <c:v>0.76202886999999997</c:v>
                </c:pt>
                <c:pt idx="48">
                  <c:v>0.76725578000000005</c:v>
                </c:pt>
                <c:pt idx="49">
                  <c:v>0.77278623000000002</c:v>
                </c:pt>
                <c:pt idx="50">
                  <c:v>0.77801350999999996</c:v>
                </c:pt>
                <c:pt idx="51">
                  <c:v>0.78354345999999997</c:v>
                </c:pt>
                <c:pt idx="52">
                  <c:v>0.78846742999999997</c:v>
                </c:pt>
                <c:pt idx="53">
                  <c:v>0.79308882000000003</c:v>
                </c:pt>
                <c:pt idx="54">
                  <c:v>0.79740809999999995</c:v>
                </c:pt>
                <c:pt idx="55">
                  <c:v>0.80172832999999999</c:v>
                </c:pt>
                <c:pt idx="56">
                  <c:v>0.80613444999999995</c:v>
                </c:pt>
                <c:pt idx="57">
                  <c:v>0.81007985000000005</c:v>
                </c:pt>
                <c:pt idx="58">
                  <c:v>0.81343794000000003</c:v>
                </c:pt>
                <c:pt idx="59">
                  <c:v>0.81736260000000005</c:v>
                </c:pt>
                <c:pt idx="60">
                  <c:v>0.82053385000000001</c:v>
                </c:pt>
                <c:pt idx="61">
                  <c:v>0.82325468000000002</c:v>
                </c:pt>
                <c:pt idx="62">
                  <c:v>0.82633080000000003</c:v>
                </c:pt>
                <c:pt idx="63">
                  <c:v>0.82854985000000003</c:v>
                </c:pt>
                <c:pt idx="64">
                  <c:v>0.83127240999999996</c:v>
                </c:pt>
                <c:pt idx="65">
                  <c:v>0.83330305999999998</c:v>
                </c:pt>
                <c:pt idx="66">
                  <c:v>0.83539730000000001</c:v>
                </c:pt>
                <c:pt idx="67">
                  <c:v>0.83715443</c:v>
                </c:pt>
                <c:pt idx="68">
                  <c:v>0.83884860000000006</c:v>
                </c:pt>
                <c:pt idx="69">
                  <c:v>0.84076731000000005</c:v>
                </c:pt>
                <c:pt idx="70">
                  <c:v>0.84233314000000004</c:v>
                </c:pt>
                <c:pt idx="71">
                  <c:v>0.84403024999999998</c:v>
                </c:pt>
                <c:pt idx="72">
                  <c:v>0.84541814000000004</c:v>
                </c:pt>
                <c:pt idx="73">
                  <c:v>0.84683399000000004</c:v>
                </c:pt>
                <c:pt idx="74">
                  <c:v>0.84789694999999998</c:v>
                </c:pt>
                <c:pt idx="75">
                  <c:v>0.84916206000000005</c:v>
                </c:pt>
                <c:pt idx="76">
                  <c:v>0.85042773999999999</c:v>
                </c:pt>
                <c:pt idx="77">
                  <c:v>0.85169276000000005</c:v>
                </c:pt>
                <c:pt idx="78">
                  <c:v>0.85301037000000002</c:v>
                </c:pt>
                <c:pt idx="79">
                  <c:v>0.85397252999999995</c:v>
                </c:pt>
                <c:pt idx="80">
                  <c:v>0.85523948000000005</c:v>
                </c:pt>
                <c:pt idx="81">
                  <c:v>0.85625465999999995</c:v>
                </c:pt>
                <c:pt idx="82">
                  <c:v>0.8575218</c:v>
                </c:pt>
                <c:pt idx="83">
                  <c:v>0.85839642000000005</c:v>
                </c:pt>
                <c:pt idx="84">
                  <c:v>0.85949766000000005</c:v>
                </c:pt>
                <c:pt idx="85">
                  <c:v>0.86033265000000003</c:v>
                </c:pt>
              </c:numCache>
            </c:numRef>
          </c:xVal>
          <c:yVal>
            <c:numRef>
              <c:f>'24.90-B757'!$E$3:$E$88</c:f>
              <c:numCache>
                <c:formatCode>General</c:formatCode>
                <c:ptCount val="86"/>
                <c:pt idx="0">
                  <c:v>197.92567769751219</c:v>
                </c:pt>
                <c:pt idx="1">
                  <c:v>197.92582427795682</c:v>
                </c:pt>
                <c:pt idx="2">
                  <c:v>197.92602106991555</c:v>
                </c:pt>
                <c:pt idx="3">
                  <c:v>197.94223708567142</c:v>
                </c:pt>
                <c:pt idx="4">
                  <c:v>197.9591741824359</c:v>
                </c:pt>
                <c:pt idx="5">
                  <c:v>197.97642588944265</c:v>
                </c:pt>
                <c:pt idx="6">
                  <c:v>197.99413045314333</c:v>
                </c:pt>
                <c:pt idx="7">
                  <c:v>198.01243603028092</c:v>
                </c:pt>
                <c:pt idx="8">
                  <c:v>198.03149434854663</c:v>
                </c:pt>
                <c:pt idx="9">
                  <c:v>198.05147263784863</c:v>
                </c:pt>
                <c:pt idx="10">
                  <c:v>198.07254675568922</c:v>
                </c:pt>
                <c:pt idx="11">
                  <c:v>198.09490903132485</c:v>
                </c:pt>
                <c:pt idx="12">
                  <c:v>198.11876469979879</c:v>
                </c:pt>
                <c:pt idx="13">
                  <c:v>198.14434097249847</c:v>
                </c:pt>
                <c:pt idx="14">
                  <c:v>198.17188692831718</c:v>
                </c:pt>
                <c:pt idx="15">
                  <c:v>198.20167565950601</c:v>
                </c:pt>
                <c:pt idx="16">
                  <c:v>198.23400720471656</c:v>
                </c:pt>
                <c:pt idx="17">
                  <c:v>198.26921848222892</c:v>
                </c:pt>
                <c:pt idx="18">
                  <c:v>198.30767865410064</c:v>
                </c:pt>
                <c:pt idx="19">
                  <c:v>198.34979917973206</c:v>
                </c:pt>
                <c:pt idx="20">
                  <c:v>198.39603774930652</c:v>
                </c:pt>
                <c:pt idx="21">
                  <c:v>198.44690440353915</c:v>
                </c:pt>
                <c:pt idx="22">
                  <c:v>198.50296703413755</c:v>
                </c:pt>
                <c:pt idx="23">
                  <c:v>198.56486052479917</c:v>
                </c:pt>
                <c:pt idx="24">
                  <c:v>198.63724928570704</c:v>
                </c:pt>
                <c:pt idx="25">
                  <c:v>198.70905154949463</c:v>
                </c:pt>
                <c:pt idx="26">
                  <c:v>198.79301719764857</c:v>
                </c:pt>
                <c:pt idx="27">
                  <c:v>198.88617473525557</c:v>
                </c:pt>
                <c:pt idx="28">
                  <c:v>198.98962250394607</c:v>
                </c:pt>
                <c:pt idx="29">
                  <c:v>199.10458802560916</c:v>
                </c:pt>
                <c:pt idx="30">
                  <c:v>199.23243204587632</c:v>
                </c:pt>
                <c:pt idx="31">
                  <c:v>199.37470020756223</c:v>
                </c:pt>
                <c:pt idx="32">
                  <c:v>199.53310600912815</c:v>
                </c:pt>
                <c:pt idx="33">
                  <c:v>199.70957252588809</c:v>
                </c:pt>
                <c:pt idx="34">
                  <c:v>199.90624768334857</c:v>
                </c:pt>
                <c:pt idx="35">
                  <c:v>200.1255380542535</c:v>
                </c:pt>
                <c:pt idx="36">
                  <c:v>200.37014890602973</c:v>
                </c:pt>
                <c:pt idx="37">
                  <c:v>200.64309020745904</c:v>
                </c:pt>
                <c:pt idx="38">
                  <c:v>200.94780851502065</c:v>
                </c:pt>
                <c:pt idx="39">
                  <c:v>201.28816139678037</c:v>
                </c:pt>
                <c:pt idx="40">
                  <c:v>201.66847217305582</c:v>
                </c:pt>
                <c:pt idx="41">
                  <c:v>202.09369987031778</c:v>
                </c:pt>
                <c:pt idx="42">
                  <c:v>202.54193369601242</c:v>
                </c:pt>
                <c:pt idx="43">
                  <c:v>203.10204483784148</c:v>
                </c:pt>
                <c:pt idx="44">
                  <c:v>203.69891713715333</c:v>
                </c:pt>
                <c:pt idx="45">
                  <c:v>204.36849132630863</c:v>
                </c:pt>
                <c:pt idx="46">
                  <c:v>205.07689423213566</c:v>
                </c:pt>
                <c:pt idx="47">
                  <c:v>205.96610626416185</c:v>
                </c:pt>
                <c:pt idx="48">
                  <c:v>206.86375804219921</c:v>
                </c:pt>
                <c:pt idx="49">
                  <c:v>207.93247629326373</c:v>
                </c:pt>
                <c:pt idx="50">
                  <c:v>209.07155254133613</c:v>
                </c:pt>
                <c:pt idx="51">
                  <c:v>210.43435322416667</c:v>
                </c:pt>
                <c:pt idx="52">
                  <c:v>211.8058617046253</c:v>
                </c:pt>
                <c:pt idx="53">
                  <c:v>213.2500420069664</c:v>
                </c:pt>
                <c:pt idx="54">
                  <c:v>214.75827132807999</c:v>
                </c:pt>
                <c:pt idx="55">
                  <c:v>216.4436553794975</c:v>
                </c:pt>
                <c:pt idx="56">
                  <c:v>218.37405872023479</c:v>
                </c:pt>
                <c:pt idx="57">
                  <c:v>220.31392689294427</c:v>
                </c:pt>
                <c:pt idx="58">
                  <c:v>222.14773209119531</c:v>
                </c:pt>
                <c:pt idx="59">
                  <c:v>224.53906715394982</c:v>
                </c:pt>
                <c:pt idx="60">
                  <c:v>226.69855261309038</c:v>
                </c:pt>
                <c:pt idx="61">
                  <c:v>228.7393147814899</c:v>
                </c:pt>
                <c:pt idx="62">
                  <c:v>231.28846294878593</c:v>
                </c:pt>
                <c:pt idx="63">
                  <c:v>233.3102060974885</c:v>
                </c:pt>
                <c:pt idx="64">
                  <c:v>236.03272921508363</c:v>
                </c:pt>
                <c:pt idx="65">
                  <c:v>238.2617429968727</c:v>
                </c:pt>
                <c:pt idx="66">
                  <c:v>240.76426527873599</c:v>
                </c:pt>
                <c:pt idx="67">
                  <c:v>243.04466099932972</c:v>
                </c:pt>
                <c:pt idx="68">
                  <c:v>245.41985239401657</c:v>
                </c:pt>
                <c:pt idx="69">
                  <c:v>248.34695110945063</c:v>
                </c:pt>
                <c:pt idx="70">
                  <c:v>250.94738671609861</c:v>
                </c:pt>
                <c:pt idx="71">
                  <c:v>254.01100651066957</c:v>
                </c:pt>
                <c:pt idx="72">
                  <c:v>256.73106236548273</c:v>
                </c:pt>
                <c:pt idx="73">
                  <c:v>259.7315756208468</c:v>
                </c:pt>
                <c:pt idx="74">
                  <c:v>262.15188167363408</c:v>
                </c:pt>
                <c:pt idx="75">
                  <c:v>265.24246528916672</c:v>
                </c:pt>
                <c:pt idx="76">
                  <c:v>268.59046134437585</c:v>
                </c:pt>
                <c:pt idx="77">
                  <c:v>272.22685093397666</c:v>
                </c:pt>
                <c:pt idx="78">
                  <c:v>276.36685120785307</c:v>
                </c:pt>
                <c:pt idx="79">
                  <c:v>279.64825414871041</c:v>
                </c:pt>
                <c:pt idx="80">
                  <c:v>284.34957083756495</c:v>
                </c:pt>
                <c:pt idx="81">
                  <c:v>288.47175928163642</c:v>
                </c:pt>
                <c:pt idx="82">
                  <c:v>294.13117004972918</c:v>
                </c:pt>
                <c:pt idx="83">
                  <c:v>298.41984315957939</c:v>
                </c:pt>
                <c:pt idx="84">
                  <c:v>304.33532862921879</c:v>
                </c:pt>
                <c:pt idx="85">
                  <c:v>309.2595000237211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6A-444D-B606-365562AEC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B767-300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'24.96-B767'!$O$3:$O$88</c:f>
              <c:numCache>
                <c:formatCode>General</c:formatCode>
                <c:ptCount val="86"/>
                <c:pt idx="0">
                  <c:v>0.50024175000000004</c:v>
                </c:pt>
                <c:pt idx="1">
                  <c:v>0.50474828000000005</c:v>
                </c:pt>
                <c:pt idx="2">
                  <c:v>0.50925482</c:v>
                </c:pt>
                <c:pt idx="3">
                  <c:v>0.51376135000000001</c:v>
                </c:pt>
                <c:pt idx="4">
                  <c:v>0.51826788000000001</c:v>
                </c:pt>
                <c:pt idx="5">
                  <c:v>0.52277441000000002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0.63543773999999997</c:v>
                </c:pt>
                <c:pt idx="31">
                  <c:v>0.63994426999999998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0.65797039999999996</c:v>
                </c:pt>
                <c:pt idx="36">
                  <c:v>0.66247692999999996</c:v>
                </c:pt>
                <c:pt idx="37">
                  <c:v>0.66698345999999997</c:v>
                </c:pt>
                <c:pt idx="38">
                  <c:v>0.67149000000000003</c:v>
                </c:pt>
                <c:pt idx="39">
                  <c:v>0.67599653000000004</c:v>
                </c:pt>
                <c:pt idx="40">
                  <c:v>0.68050306000000005</c:v>
                </c:pt>
                <c:pt idx="41">
                  <c:v>0.6850096</c:v>
                </c:pt>
                <c:pt idx="42">
                  <c:v>0.68997379000000003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0.70799993000000006</c:v>
                </c:pt>
                <c:pt idx="47">
                  <c:v>0.71159112999999996</c:v>
                </c:pt>
                <c:pt idx="48">
                  <c:v>0.71655533000000005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0.74359452000000004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0.75711412</c:v>
                </c:pt>
                <c:pt idx="58">
                  <c:v>0.76162065000000001</c:v>
                </c:pt>
                <c:pt idx="59">
                  <c:v>0.76612718999999996</c:v>
                </c:pt>
                <c:pt idx="60">
                  <c:v>0.77063371999999997</c:v>
                </c:pt>
                <c:pt idx="61">
                  <c:v>0.77468258999999995</c:v>
                </c:pt>
                <c:pt idx="62">
                  <c:v>0.77873144999999999</c:v>
                </c:pt>
                <c:pt idx="63">
                  <c:v>0.78278031999999997</c:v>
                </c:pt>
                <c:pt idx="64">
                  <c:v>0.78682918999999996</c:v>
                </c:pt>
                <c:pt idx="65">
                  <c:v>0.79087805</c:v>
                </c:pt>
                <c:pt idx="66">
                  <c:v>0.79446925999999995</c:v>
                </c:pt>
                <c:pt idx="67">
                  <c:v>0.79794050000000005</c:v>
                </c:pt>
                <c:pt idx="68">
                  <c:v>0.80068649999999997</c:v>
                </c:pt>
                <c:pt idx="69">
                  <c:v>0.80389016000000002</c:v>
                </c:pt>
                <c:pt idx="70">
                  <c:v>0.80609359999999997</c:v>
                </c:pt>
                <c:pt idx="71">
                  <c:v>0.80815493999999999</c:v>
                </c:pt>
                <c:pt idx="72">
                  <c:v>0.81072193000000004</c:v>
                </c:pt>
                <c:pt idx="73">
                  <c:v>0.81333690000000003</c:v>
                </c:pt>
                <c:pt idx="74">
                  <c:v>0.81554218999999994</c:v>
                </c:pt>
                <c:pt idx="75">
                  <c:v>0.81774747000000003</c:v>
                </c:pt>
                <c:pt idx="76">
                  <c:v>0.81962031999999996</c:v>
                </c:pt>
                <c:pt idx="77">
                  <c:v>0.82138341999999998</c:v>
                </c:pt>
                <c:pt idx="78">
                  <c:v>0.82289778999999996</c:v>
                </c:pt>
                <c:pt idx="79">
                  <c:v>0.82430243000000003</c:v>
                </c:pt>
                <c:pt idx="80">
                  <c:v>0.82553147999999998</c:v>
                </c:pt>
                <c:pt idx="81">
                  <c:v>0.82676053999999999</c:v>
                </c:pt>
                <c:pt idx="82">
                  <c:v>0.82798959000000005</c:v>
                </c:pt>
                <c:pt idx="83">
                  <c:v>0.82898453999999999</c:v>
                </c:pt>
                <c:pt idx="84">
                  <c:v>0.82983317000000001</c:v>
                </c:pt>
                <c:pt idx="85">
                  <c:v>0.83065253999999999</c:v>
                </c:pt>
              </c:numCache>
            </c:numRef>
          </c:xVal>
          <c:yVal>
            <c:numRef>
              <c:f>'24.96-B767'!$P$3:$P$88</c:f>
              <c:numCache>
                <c:formatCode>General</c:formatCode>
                <c:ptCount val="86"/>
                <c:pt idx="0">
                  <c:v>249.79889</c:v>
                </c:pt>
                <c:pt idx="1">
                  <c:v>249.724459</c:v>
                </c:pt>
                <c:pt idx="2">
                  <c:v>249.64072300000001</c:v>
                </c:pt>
                <c:pt idx="3">
                  <c:v>249.60350800000001</c:v>
                </c:pt>
                <c:pt idx="4">
                  <c:v>249.60350800000001</c:v>
                </c:pt>
                <c:pt idx="5">
                  <c:v>249.64072300000001</c:v>
                </c:pt>
                <c:pt idx="6">
                  <c:v>249.64072300000001</c:v>
                </c:pt>
                <c:pt idx="7">
                  <c:v>249.64072300000001</c:v>
                </c:pt>
                <c:pt idx="8">
                  <c:v>249.64072300000001</c:v>
                </c:pt>
                <c:pt idx="9">
                  <c:v>249.64072300000001</c:v>
                </c:pt>
                <c:pt idx="10">
                  <c:v>249.705851</c:v>
                </c:pt>
                <c:pt idx="11">
                  <c:v>249.65002699999999</c:v>
                </c:pt>
                <c:pt idx="12">
                  <c:v>249.743066</c:v>
                </c:pt>
                <c:pt idx="13">
                  <c:v>249.743066</c:v>
                </c:pt>
                <c:pt idx="14">
                  <c:v>249.78958600000001</c:v>
                </c:pt>
                <c:pt idx="15">
                  <c:v>249.84540999999999</c:v>
                </c:pt>
                <c:pt idx="16">
                  <c:v>249.84540999999999</c:v>
                </c:pt>
                <c:pt idx="17">
                  <c:v>249.88262499999999</c:v>
                </c:pt>
                <c:pt idx="18">
                  <c:v>249.94775300000001</c:v>
                </c:pt>
                <c:pt idx="19">
                  <c:v>249.94775300000001</c:v>
                </c:pt>
                <c:pt idx="20">
                  <c:v>249.94775300000001</c:v>
                </c:pt>
                <c:pt idx="21">
                  <c:v>249.94775300000001</c:v>
                </c:pt>
                <c:pt idx="22">
                  <c:v>249.98496800000001</c:v>
                </c:pt>
                <c:pt idx="23">
                  <c:v>250.050096</c:v>
                </c:pt>
                <c:pt idx="24">
                  <c:v>250.050096</c:v>
                </c:pt>
                <c:pt idx="25">
                  <c:v>250.050096</c:v>
                </c:pt>
                <c:pt idx="26">
                  <c:v>250.050096</c:v>
                </c:pt>
                <c:pt idx="27">
                  <c:v>250.11522299999999</c:v>
                </c:pt>
                <c:pt idx="28">
                  <c:v>250.24547799999999</c:v>
                </c:pt>
                <c:pt idx="29">
                  <c:v>250.26408599999999</c:v>
                </c:pt>
                <c:pt idx="30">
                  <c:v>250.36642900000001</c:v>
                </c:pt>
                <c:pt idx="31">
                  <c:v>250.45946799999999</c:v>
                </c:pt>
                <c:pt idx="32">
                  <c:v>250.45946799999999</c:v>
                </c:pt>
                <c:pt idx="33">
                  <c:v>250.48738</c:v>
                </c:pt>
                <c:pt idx="34">
                  <c:v>250.55250799999999</c:v>
                </c:pt>
                <c:pt idx="35">
                  <c:v>250.561812</c:v>
                </c:pt>
                <c:pt idx="36">
                  <c:v>250.70137</c:v>
                </c:pt>
                <c:pt idx="37">
                  <c:v>250.76649800000001</c:v>
                </c:pt>
                <c:pt idx="38">
                  <c:v>250.887449</c:v>
                </c:pt>
                <c:pt idx="39">
                  <c:v>250.97118399999999</c:v>
                </c:pt>
                <c:pt idx="40">
                  <c:v>250.97118399999999</c:v>
                </c:pt>
                <c:pt idx="41">
                  <c:v>251.082831</c:v>
                </c:pt>
                <c:pt idx="42">
                  <c:v>251.34334100000001</c:v>
                </c:pt>
                <c:pt idx="43">
                  <c:v>251.4829</c:v>
                </c:pt>
                <c:pt idx="44">
                  <c:v>251.767382</c:v>
                </c:pt>
                <c:pt idx="45">
                  <c:v>251.89227199999999</c:v>
                </c:pt>
                <c:pt idx="46">
                  <c:v>252.38538</c:v>
                </c:pt>
                <c:pt idx="47">
                  <c:v>252.56215499999999</c:v>
                </c:pt>
                <c:pt idx="48">
                  <c:v>252.88779199999999</c:v>
                </c:pt>
                <c:pt idx="49">
                  <c:v>253.26925299999999</c:v>
                </c:pt>
                <c:pt idx="50">
                  <c:v>253.799576</c:v>
                </c:pt>
                <c:pt idx="51">
                  <c:v>254.181037</c:v>
                </c:pt>
                <c:pt idx="52">
                  <c:v>254.664841</c:v>
                </c:pt>
                <c:pt idx="53">
                  <c:v>255.25098800000001</c:v>
                </c:pt>
                <c:pt idx="54">
                  <c:v>255.79991899999999</c:v>
                </c:pt>
                <c:pt idx="55">
                  <c:v>256.479106</c:v>
                </c:pt>
                <c:pt idx="56">
                  <c:v>257.21411499999999</c:v>
                </c:pt>
                <c:pt idx="57">
                  <c:v>257.95842900000002</c:v>
                </c:pt>
                <c:pt idx="58">
                  <c:v>258.80508600000002</c:v>
                </c:pt>
                <c:pt idx="59">
                  <c:v>259.735478</c:v>
                </c:pt>
                <c:pt idx="60">
                  <c:v>260.67517400000003</c:v>
                </c:pt>
                <c:pt idx="61">
                  <c:v>261.57229000000001</c:v>
                </c:pt>
                <c:pt idx="62">
                  <c:v>262.63687700000003</c:v>
                </c:pt>
                <c:pt idx="63">
                  <c:v>263.96733699999999</c:v>
                </c:pt>
                <c:pt idx="64">
                  <c:v>265.12496299999998</c:v>
                </c:pt>
                <c:pt idx="65">
                  <c:v>266.496579</c:v>
                </c:pt>
                <c:pt idx="66">
                  <c:v>267.83491900000001</c:v>
                </c:pt>
                <c:pt idx="67">
                  <c:v>269.13109800000001</c:v>
                </c:pt>
                <c:pt idx="68">
                  <c:v>270.50304899999998</c:v>
                </c:pt>
                <c:pt idx="69">
                  <c:v>272.10365899999999</c:v>
                </c:pt>
                <c:pt idx="70">
                  <c:v>273.59334999999999</c:v>
                </c:pt>
                <c:pt idx="71">
                  <c:v>275.24648400000001</c:v>
                </c:pt>
                <c:pt idx="72">
                  <c:v>276.98547200000002</c:v>
                </c:pt>
                <c:pt idx="73">
                  <c:v>279.172843</c:v>
                </c:pt>
                <c:pt idx="74">
                  <c:v>281.32975399999998</c:v>
                </c:pt>
                <c:pt idx="75">
                  <c:v>283.52748100000002</c:v>
                </c:pt>
                <c:pt idx="76">
                  <c:v>285.68947900000001</c:v>
                </c:pt>
                <c:pt idx="77">
                  <c:v>288.13292200000001</c:v>
                </c:pt>
                <c:pt idx="78">
                  <c:v>290.30018899999999</c:v>
                </c:pt>
                <c:pt idx="79">
                  <c:v>292.50544000000002</c:v>
                </c:pt>
                <c:pt idx="80">
                  <c:v>294.80815999999999</c:v>
                </c:pt>
                <c:pt idx="81">
                  <c:v>297.31556699999999</c:v>
                </c:pt>
                <c:pt idx="82">
                  <c:v>300.11635799999999</c:v>
                </c:pt>
                <c:pt idx="83">
                  <c:v>302.56674500000003</c:v>
                </c:pt>
                <c:pt idx="84">
                  <c:v>305.34950300000003</c:v>
                </c:pt>
                <c:pt idx="85">
                  <c:v>308.20012800000001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B5C-4F4A-B6BA-909F01778CE0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'24.96-B767'!$O$3:$O$88</c:f>
              <c:numCache>
                <c:formatCode>General</c:formatCode>
                <c:ptCount val="86"/>
                <c:pt idx="0">
                  <c:v>0.50024175000000004</c:v>
                </c:pt>
                <c:pt idx="1">
                  <c:v>0.50474828000000005</c:v>
                </c:pt>
                <c:pt idx="2">
                  <c:v>0.50925482</c:v>
                </c:pt>
                <c:pt idx="3">
                  <c:v>0.51376135000000001</c:v>
                </c:pt>
                <c:pt idx="4">
                  <c:v>0.51826788000000001</c:v>
                </c:pt>
                <c:pt idx="5">
                  <c:v>0.52277441000000002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0.63543773999999997</c:v>
                </c:pt>
                <c:pt idx="31">
                  <c:v>0.63994426999999998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0.65797039999999996</c:v>
                </c:pt>
                <c:pt idx="36">
                  <c:v>0.66247692999999996</c:v>
                </c:pt>
                <c:pt idx="37">
                  <c:v>0.66698345999999997</c:v>
                </c:pt>
                <c:pt idx="38">
                  <c:v>0.67149000000000003</c:v>
                </c:pt>
                <c:pt idx="39">
                  <c:v>0.67599653000000004</c:v>
                </c:pt>
                <c:pt idx="40">
                  <c:v>0.68050306000000005</c:v>
                </c:pt>
                <c:pt idx="41">
                  <c:v>0.6850096</c:v>
                </c:pt>
                <c:pt idx="42">
                  <c:v>0.68997379000000003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0.70799993000000006</c:v>
                </c:pt>
                <c:pt idx="47">
                  <c:v>0.71159112999999996</c:v>
                </c:pt>
                <c:pt idx="48">
                  <c:v>0.71655533000000005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0.74359452000000004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0.75711412</c:v>
                </c:pt>
                <c:pt idx="58">
                  <c:v>0.76162065000000001</c:v>
                </c:pt>
                <c:pt idx="59">
                  <c:v>0.76612718999999996</c:v>
                </c:pt>
                <c:pt idx="60">
                  <c:v>0.77063371999999997</c:v>
                </c:pt>
                <c:pt idx="61">
                  <c:v>0.77468258999999995</c:v>
                </c:pt>
                <c:pt idx="62">
                  <c:v>0.77873144999999999</c:v>
                </c:pt>
                <c:pt idx="63">
                  <c:v>0.78278031999999997</c:v>
                </c:pt>
                <c:pt idx="64">
                  <c:v>0.78682918999999996</c:v>
                </c:pt>
                <c:pt idx="65">
                  <c:v>0.79087805</c:v>
                </c:pt>
                <c:pt idx="66">
                  <c:v>0.79446925999999995</c:v>
                </c:pt>
                <c:pt idx="67">
                  <c:v>0.79794050000000005</c:v>
                </c:pt>
                <c:pt idx="68">
                  <c:v>0.80068649999999997</c:v>
                </c:pt>
                <c:pt idx="69">
                  <c:v>0.80389016000000002</c:v>
                </c:pt>
                <c:pt idx="70">
                  <c:v>0.80609359999999997</c:v>
                </c:pt>
                <c:pt idx="71">
                  <c:v>0.80815493999999999</c:v>
                </c:pt>
                <c:pt idx="72">
                  <c:v>0.81072193000000004</c:v>
                </c:pt>
                <c:pt idx="73">
                  <c:v>0.81333690000000003</c:v>
                </c:pt>
                <c:pt idx="74">
                  <c:v>0.81554218999999994</c:v>
                </c:pt>
                <c:pt idx="75">
                  <c:v>0.81774747000000003</c:v>
                </c:pt>
                <c:pt idx="76">
                  <c:v>0.81962031999999996</c:v>
                </c:pt>
                <c:pt idx="77">
                  <c:v>0.82138341999999998</c:v>
                </c:pt>
                <c:pt idx="78">
                  <c:v>0.82289778999999996</c:v>
                </c:pt>
                <c:pt idx="79">
                  <c:v>0.82430243000000003</c:v>
                </c:pt>
                <c:pt idx="80">
                  <c:v>0.82553147999999998</c:v>
                </c:pt>
                <c:pt idx="81">
                  <c:v>0.82676053999999999</c:v>
                </c:pt>
                <c:pt idx="82">
                  <c:v>0.82798959000000005</c:v>
                </c:pt>
                <c:pt idx="83">
                  <c:v>0.82898453999999999</c:v>
                </c:pt>
                <c:pt idx="84">
                  <c:v>0.82983317000000001</c:v>
                </c:pt>
                <c:pt idx="85">
                  <c:v>0.83065253999999999</c:v>
                </c:pt>
              </c:numCache>
            </c:numRef>
          </c:xVal>
          <c:yVal>
            <c:numRef>
              <c:f>'24.96-B767'!$Q$3:$Q$88</c:f>
              <c:numCache>
                <c:formatCode>General</c:formatCode>
                <c:ptCount val="86"/>
                <c:pt idx="0">
                  <c:v>249.86089380373815</c:v>
                </c:pt>
                <c:pt idx="1">
                  <c:v>249.86227169169038</c:v>
                </c:pt>
                <c:pt idx="2">
                  <c:v>249.86368084049411</c:v>
                </c:pt>
                <c:pt idx="3">
                  <c:v>249.86513739473253</c:v>
                </c:pt>
                <c:pt idx="4">
                  <c:v>249.86665853900504</c:v>
                </c:pt>
                <c:pt idx="5">
                  <c:v>249.8682627629741</c:v>
                </c:pt>
                <c:pt idx="6">
                  <c:v>249.86997017666596</c:v>
                </c:pt>
                <c:pt idx="7">
                  <c:v>249.871802839613</c:v>
                </c:pt>
                <c:pt idx="8">
                  <c:v>249.87378517019511</c:v>
                </c:pt>
                <c:pt idx="9">
                  <c:v>249.87594437121859</c:v>
                </c:pt>
                <c:pt idx="10">
                  <c:v>249.87831090555738</c:v>
                </c:pt>
                <c:pt idx="11">
                  <c:v>249.88091908050163</c:v>
                </c:pt>
                <c:pt idx="12">
                  <c:v>249.88380765794582</c:v>
                </c:pt>
                <c:pt idx="13">
                  <c:v>249.88702057854738</c:v>
                </c:pt>
                <c:pt idx="14">
                  <c:v>249.89060773878637</c:v>
                </c:pt>
                <c:pt idx="15">
                  <c:v>249.8946259463136</c:v>
                </c:pt>
                <c:pt idx="16">
                  <c:v>249.89913993565213</c:v>
                </c:pt>
                <c:pt idx="17">
                  <c:v>249.90422350160637</c:v>
                </c:pt>
                <c:pt idx="18">
                  <c:v>249.90996087850041</c:v>
                </c:pt>
                <c:pt idx="19">
                  <c:v>249.91644819069427</c:v>
                </c:pt>
                <c:pt idx="20">
                  <c:v>249.92379515883346</c:v>
                </c:pt>
                <c:pt idx="21">
                  <c:v>249.93212692476217</c:v>
                </c:pt>
                <c:pt idx="22">
                  <c:v>249.94158627804904</c:v>
                </c:pt>
                <c:pt idx="23">
                  <c:v>249.95233601190387</c:v>
                </c:pt>
                <c:pt idx="24">
                  <c:v>249.96456152824589</c:v>
                </c:pt>
                <c:pt idx="25">
                  <c:v>249.97847399576739</c:v>
                </c:pt>
                <c:pt idx="26">
                  <c:v>249.99431363767229</c:v>
                </c:pt>
                <c:pt idx="27">
                  <c:v>250.01235358141952</c:v>
                </c:pt>
                <c:pt idx="28">
                  <c:v>250.03290392833628</c:v>
                </c:pt>
                <c:pt idx="29">
                  <c:v>250.0563167267693</c:v>
                </c:pt>
                <c:pt idx="30">
                  <c:v>250.08299116957767</c:v>
                </c:pt>
                <c:pt idx="31">
                  <c:v>250.11337929316426</c:v>
                </c:pt>
                <c:pt idx="32">
                  <c:v>250.14799292159478</c:v>
                </c:pt>
                <c:pt idx="33">
                  <c:v>250.18741079073931</c:v>
                </c:pt>
                <c:pt idx="34">
                  <c:v>250.23228691093394</c:v>
                </c:pt>
                <c:pt idx="35">
                  <c:v>250.28335930392868</c:v>
                </c:pt>
                <c:pt idx="36">
                  <c:v>250.34146080100174</c:v>
                </c:pt>
                <c:pt idx="37">
                  <c:v>250.40753004297517</c:v>
                </c:pt>
                <c:pt idx="38">
                  <c:v>250.48262445983886</c:v>
                </c:pt>
                <c:pt idx="39">
                  <c:v>250.56793378225279</c:v>
                </c:pt>
                <c:pt idx="40">
                  <c:v>250.66479691272932</c:v>
                </c:pt>
                <c:pt idx="41">
                  <c:v>250.7747193143673</c:v>
                </c:pt>
                <c:pt idx="42">
                  <c:v>250.91295076866135</c:v>
                </c:pt>
                <c:pt idx="43">
                  <c:v>251.04071581708166</c:v>
                </c:pt>
                <c:pt idx="44">
                  <c:v>251.20082479713128</c:v>
                </c:pt>
                <c:pt idx="45">
                  <c:v>251.38211612035275</c:v>
                </c:pt>
                <c:pt idx="46">
                  <c:v>251.6095666531225</c:v>
                </c:pt>
                <c:pt idx="47">
                  <c:v>251.79445085367936</c:v>
                </c:pt>
                <c:pt idx="48">
                  <c:v>252.08168912203223</c:v>
                </c:pt>
                <c:pt idx="49">
                  <c:v>252.3781426730886</c:v>
                </c:pt>
                <c:pt idx="50">
                  <c:v>252.71298949662315</c:v>
                </c:pt>
                <c:pt idx="51">
                  <c:v>253.09105556156962</c:v>
                </c:pt>
                <c:pt idx="52">
                  <c:v>253.51777757255905</c:v>
                </c:pt>
                <c:pt idx="53">
                  <c:v>253.99928364902084</c:v>
                </c:pt>
                <c:pt idx="54">
                  <c:v>254.54249798381332</c:v>
                </c:pt>
                <c:pt idx="55">
                  <c:v>255.15525519297972</c:v>
                </c:pt>
                <c:pt idx="56">
                  <c:v>255.84643374769911</c:v>
                </c:pt>
                <c:pt idx="57">
                  <c:v>256.62612887035016</c:v>
                </c:pt>
                <c:pt idx="58">
                  <c:v>257.50584520325441</c:v>
                </c:pt>
                <c:pt idx="59">
                  <c:v>258.49873998027221</c:v>
                </c:pt>
                <c:pt idx="60">
                  <c:v>259.61990619663135</c:v>
                </c:pt>
                <c:pt idx="61">
                  <c:v>260.75088846722042</c:v>
                </c:pt>
                <c:pt idx="62">
                  <c:v>262.01391134298353</c:v>
                </c:pt>
                <c:pt idx="63">
                  <c:v>263.42558368933902</c:v>
                </c:pt>
                <c:pt idx="64">
                  <c:v>265.00501444136648</c:v>
                </c:pt>
                <c:pt idx="65">
                  <c:v>266.77431604626054</c:v>
                </c:pt>
                <c:pt idx="66">
                  <c:v>268.52316209919468</c:v>
                </c:pt>
                <c:pt idx="67">
                  <c:v>270.39431327715749</c:v>
                </c:pt>
                <c:pt idx="68">
                  <c:v>272.01474920823097</c:v>
                </c:pt>
                <c:pt idx="69">
                  <c:v>274.0794635517783</c:v>
                </c:pt>
                <c:pt idx="70">
                  <c:v>275.61928437408847</c:v>
                </c:pt>
                <c:pt idx="71">
                  <c:v>277.15637189906101</c:v>
                </c:pt>
                <c:pt idx="72">
                  <c:v>279.21244398760757</c:v>
                </c:pt>
                <c:pt idx="73">
                  <c:v>281.48431849940346</c:v>
                </c:pt>
                <c:pt idx="74">
                  <c:v>283.55335208616384</c:v>
                </c:pt>
                <c:pt idx="75">
                  <c:v>285.7761818830769</c:v>
                </c:pt>
                <c:pt idx="76">
                  <c:v>287.79556641876195</c:v>
                </c:pt>
                <c:pt idx="77">
                  <c:v>289.81655555225223</c:v>
                </c:pt>
                <c:pt idx="78">
                  <c:v>291.65246391603364</c:v>
                </c:pt>
                <c:pt idx="79">
                  <c:v>293.44390101395618</c:v>
                </c:pt>
                <c:pt idx="80">
                  <c:v>295.08583300916621</c:v>
                </c:pt>
                <c:pt idx="81">
                  <c:v>296.80152365087281</c:v>
                </c:pt>
                <c:pt idx="82">
                  <c:v>298.59535953133042</c:v>
                </c:pt>
                <c:pt idx="83">
                  <c:v>300.10802906448771</c:v>
                </c:pt>
                <c:pt idx="84">
                  <c:v>301.44322676561137</c:v>
                </c:pt>
                <c:pt idx="85">
                  <c:v>302.77346463725212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0F-BF46-B590-E2A232C45D7D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'24.96-B767'!$I$3:$I$106</c:f>
              <c:numCache>
                <c:formatCode>General</c:formatCode>
                <c:ptCount val="104"/>
                <c:pt idx="0">
                  <c:v>0.49978409000000001</c:v>
                </c:pt>
                <c:pt idx="1">
                  <c:v>0.50383294999999995</c:v>
                </c:pt>
                <c:pt idx="2">
                  <c:v>0.50879715000000003</c:v>
                </c:pt>
                <c:pt idx="3">
                  <c:v>0.51330368000000004</c:v>
                </c:pt>
                <c:pt idx="4">
                  <c:v>0.51826788000000001</c:v>
                </c:pt>
                <c:pt idx="5">
                  <c:v>0.52323207999999999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0.63498007000000001</c:v>
                </c:pt>
                <c:pt idx="31">
                  <c:v>0.64040193000000001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0.65751272999999999</c:v>
                </c:pt>
                <c:pt idx="36">
                  <c:v>0.66293460000000004</c:v>
                </c:pt>
                <c:pt idx="37">
                  <c:v>0.66698345999999997</c:v>
                </c:pt>
                <c:pt idx="38">
                  <c:v>0.67103232999999995</c:v>
                </c:pt>
                <c:pt idx="39">
                  <c:v>0.67645420000000001</c:v>
                </c:pt>
                <c:pt idx="40">
                  <c:v>0.68050306000000005</c:v>
                </c:pt>
                <c:pt idx="41">
                  <c:v>0.68546726000000002</c:v>
                </c:pt>
                <c:pt idx="42">
                  <c:v>0.68951613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0.70754225999999998</c:v>
                </c:pt>
                <c:pt idx="47">
                  <c:v>0.71250645999999995</c:v>
                </c:pt>
                <c:pt idx="48">
                  <c:v>0.71701298999999996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0.74313686000000001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0.75665645999999998</c:v>
                </c:pt>
                <c:pt idx="58">
                  <c:v>0.76116298999999998</c:v>
                </c:pt>
                <c:pt idx="59">
                  <c:v>0.76566951999999999</c:v>
                </c:pt>
                <c:pt idx="60">
                  <c:v>0.77017605</c:v>
                </c:pt>
                <c:pt idx="61">
                  <c:v>0.77514024999999998</c:v>
                </c:pt>
                <c:pt idx="62">
                  <c:v>0.77964679000000003</c:v>
                </c:pt>
                <c:pt idx="63">
                  <c:v>0.78415332000000004</c:v>
                </c:pt>
                <c:pt idx="64">
                  <c:v>0.78820217999999997</c:v>
                </c:pt>
                <c:pt idx="65">
                  <c:v>0.79225104999999996</c:v>
                </c:pt>
                <c:pt idx="66">
                  <c:v>0.79629992000000005</c:v>
                </c:pt>
                <c:pt idx="67">
                  <c:v>0.80034879000000003</c:v>
                </c:pt>
                <c:pt idx="68">
                  <c:v>0.80393999000000005</c:v>
                </c:pt>
                <c:pt idx="69">
                  <c:v>0.80753118999999995</c:v>
                </c:pt>
                <c:pt idx="70">
                  <c:v>0.81112238999999997</c:v>
                </c:pt>
                <c:pt idx="71">
                  <c:v>0.81441648</c:v>
                </c:pt>
                <c:pt idx="72">
                  <c:v>0.81716246999999997</c:v>
                </c:pt>
                <c:pt idx="73">
                  <c:v>0.81990847</c:v>
                </c:pt>
                <c:pt idx="74">
                  <c:v>0.82320439999999995</c:v>
                </c:pt>
                <c:pt idx="75">
                  <c:v>0.82572341000000005</c:v>
                </c:pt>
                <c:pt idx="76">
                  <c:v>0.82808554999999995</c:v>
                </c:pt>
                <c:pt idx="77">
                  <c:v>0.83029083999999997</c:v>
                </c:pt>
                <c:pt idx="78">
                  <c:v>0.83208643999999998</c:v>
                </c:pt>
                <c:pt idx="79">
                  <c:v>0.83398446000000004</c:v>
                </c:pt>
                <c:pt idx="80">
                  <c:v>0.83577683000000003</c:v>
                </c:pt>
                <c:pt idx="81">
                  <c:v>0.83731637999999997</c:v>
                </c:pt>
                <c:pt idx="82">
                  <c:v>0.83867276999999996</c:v>
                </c:pt>
                <c:pt idx="83">
                  <c:v>0.84004577000000002</c:v>
                </c:pt>
                <c:pt idx="84">
                  <c:v>0.84141876000000004</c:v>
                </c:pt>
                <c:pt idx="85">
                  <c:v>0.84256847000000001</c:v>
                </c:pt>
                <c:pt idx="86">
                  <c:v>0.84380807000000002</c:v>
                </c:pt>
                <c:pt idx="87">
                  <c:v>0.84503302999999996</c:v>
                </c:pt>
                <c:pt idx="88">
                  <c:v>0.84622794999999995</c:v>
                </c:pt>
                <c:pt idx="89">
                  <c:v>0.84713590000000005</c:v>
                </c:pt>
                <c:pt idx="90">
                  <c:v>0.84851127000000004</c:v>
                </c:pt>
                <c:pt idx="91">
                  <c:v>0.84979884999999999</c:v>
                </c:pt>
                <c:pt idx="92">
                  <c:v>0.85086402999999999</c:v>
                </c:pt>
                <c:pt idx="93">
                  <c:v>0.85159445</c:v>
                </c:pt>
                <c:pt idx="94">
                  <c:v>0.85280319999999998</c:v>
                </c:pt>
                <c:pt idx="95">
                  <c:v>0.85361361000000002</c:v>
                </c:pt>
                <c:pt idx="96">
                  <c:v>0.85473536999999999</c:v>
                </c:pt>
                <c:pt idx="97">
                  <c:v>0.85536939999999995</c:v>
                </c:pt>
                <c:pt idx="98">
                  <c:v>0.85637410000000003</c:v>
                </c:pt>
                <c:pt idx="99">
                  <c:v>0.85727883000000005</c:v>
                </c:pt>
                <c:pt idx="100">
                  <c:v>0.85795511000000002</c:v>
                </c:pt>
                <c:pt idx="101">
                  <c:v>0.85843387000000004</c:v>
                </c:pt>
                <c:pt idx="102">
                  <c:v>0.85925322999999998</c:v>
                </c:pt>
                <c:pt idx="103">
                  <c:v>0.85972539999999997</c:v>
                </c:pt>
              </c:numCache>
            </c:numRef>
          </c:xVal>
          <c:yVal>
            <c:numRef>
              <c:f>'24.96-B767'!$J$3:$J$106</c:f>
              <c:numCache>
                <c:formatCode>General</c:formatCode>
                <c:ptCount val="104"/>
                <c:pt idx="0">
                  <c:v>206.40540100000001</c:v>
                </c:pt>
                <c:pt idx="1">
                  <c:v>206.396097</c:v>
                </c:pt>
                <c:pt idx="2">
                  <c:v>206.46122399999999</c:v>
                </c:pt>
                <c:pt idx="3">
                  <c:v>206.45192</c:v>
                </c:pt>
                <c:pt idx="4">
                  <c:v>206.45192</c:v>
                </c:pt>
                <c:pt idx="5">
                  <c:v>206.54495900000001</c:v>
                </c:pt>
                <c:pt idx="6">
                  <c:v>206.55426299999999</c:v>
                </c:pt>
                <c:pt idx="7">
                  <c:v>206.55426299999999</c:v>
                </c:pt>
                <c:pt idx="8">
                  <c:v>206.57287099999999</c:v>
                </c:pt>
                <c:pt idx="9">
                  <c:v>206.65660700000001</c:v>
                </c:pt>
                <c:pt idx="10">
                  <c:v>206.80153000000001</c:v>
                </c:pt>
                <c:pt idx="11">
                  <c:v>206.78292200000001</c:v>
                </c:pt>
                <c:pt idx="12">
                  <c:v>206.78292200000001</c:v>
                </c:pt>
                <c:pt idx="13">
                  <c:v>206.87596099999999</c:v>
                </c:pt>
                <c:pt idx="14">
                  <c:v>206.98760799999999</c:v>
                </c:pt>
                <c:pt idx="15">
                  <c:v>206.98760799999999</c:v>
                </c:pt>
                <c:pt idx="16">
                  <c:v>206.98760799999999</c:v>
                </c:pt>
                <c:pt idx="17">
                  <c:v>207.07134300000001</c:v>
                </c:pt>
                <c:pt idx="18">
                  <c:v>206.99154799999999</c:v>
                </c:pt>
                <c:pt idx="19">
                  <c:v>207.173687</c:v>
                </c:pt>
                <c:pt idx="20">
                  <c:v>207.29463799999999</c:v>
                </c:pt>
                <c:pt idx="21">
                  <c:v>207.29463799999999</c:v>
                </c:pt>
                <c:pt idx="22">
                  <c:v>207.29463799999999</c:v>
                </c:pt>
                <c:pt idx="23">
                  <c:v>207.29463799999999</c:v>
                </c:pt>
                <c:pt idx="24">
                  <c:v>207.29463799999999</c:v>
                </c:pt>
                <c:pt idx="25">
                  <c:v>207.331853</c:v>
                </c:pt>
                <c:pt idx="26">
                  <c:v>207.27066500000001</c:v>
                </c:pt>
                <c:pt idx="27">
                  <c:v>207.27066500000001</c:v>
                </c:pt>
                <c:pt idx="28">
                  <c:v>207.27066500000001</c:v>
                </c:pt>
                <c:pt idx="29">
                  <c:v>207.29857699999999</c:v>
                </c:pt>
                <c:pt idx="30">
                  <c:v>207.391616</c:v>
                </c:pt>
                <c:pt idx="31">
                  <c:v>207.62421399999999</c:v>
                </c:pt>
                <c:pt idx="32">
                  <c:v>207.680038</c:v>
                </c:pt>
                <c:pt idx="33">
                  <c:v>207.828901</c:v>
                </c:pt>
                <c:pt idx="34">
                  <c:v>207.88472400000001</c:v>
                </c:pt>
                <c:pt idx="35">
                  <c:v>207.94054800000001</c:v>
                </c:pt>
                <c:pt idx="36">
                  <c:v>208.08940999999999</c:v>
                </c:pt>
                <c:pt idx="37">
                  <c:v>208.173146</c:v>
                </c:pt>
                <c:pt idx="38">
                  <c:v>208.21430100000001</c:v>
                </c:pt>
                <c:pt idx="39">
                  <c:v>208.498783</c:v>
                </c:pt>
                <c:pt idx="40">
                  <c:v>208.63834199999999</c:v>
                </c:pt>
                <c:pt idx="41">
                  <c:v>208.94143199999999</c:v>
                </c:pt>
                <c:pt idx="42">
                  <c:v>209.001195</c:v>
                </c:pt>
                <c:pt idx="43">
                  <c:v>209.23379299999999</c:v>
                </c:pt>
                <c:pt idx="44">
                  <c:v>209.35474400000001</c:v>
                </c:pt>
                <c:pt idx="45">
                  <c:v>209.52221399999999</c:v>
                </c:pt>
                <c:pt idx="46">
                  <c:v>209.73620399999999</c:v>
                </c:pt>
                <c:pt idx="47">
                  <c:v>210.04323400000001</c:v>
                </c:pt>
                <c:pt idx="48">
                  <c:v>210.22000800000001</c:v>
                </c:pt>
                <c:pt idx="49">
                  <c:v>210.40608700000001</c:v>
                </c:pt>
                <c:pt idx="50">
                  <c:v>210.72242</c:v>
                </c:pt>
                <c:pt idx="51">
                  <c:v>210.90849900000001</c:v>
                </c:pt>
                <c:pt idx="52">
                  <c:v>211.18761599999999</c:v>
                </c:pt>
                <c:pt idx="53">
                  <c:v>211.58768499999999</c:v>
                </c:pt>
                <c:pt idx="54">
                  <c:v>211.76445899999999</c:v>
                </c:pt>
                <c:pt idx="55">
                  <c:v>212.14591999999999</c:v>
                </c:pt>
                <c:pt idx="56">
                  <c:v>212.39712599999999</c:v>
                </c:pt>
                <c:pt idx="57">
                  <c:v>212.680183</c:v>
                </c:pt>
                <c:pt idx="58">
                  <c:v>212.931389</c:v>
                </c:pt>
                <c:pt idx="59">
                  <c:v>213.37797699999999</c:v>
                </c:pt>
                <c:pt idx="60">
                  <c:v>213.978793</c:v>
                </c:pt>
                <c:pt idx="61">
                  <c:v>214.49050800000001</c:v>
                </c:pt>
                <c:pt idx="62">
                  <c:v>214.90918500000001</c:v>
                </c:pt>
                <c:pt idx="63">
                  <c:v>215.43950799999999</c:v>
                </c:pt>
                <c:pt idx="64">
                  <c:v>215.955163</c:v>
                </c:pt>
                <c:pt idx="65">
                  <c:v>216.69017299999999</c:v>
                </c:pt>
                <c:pt idx="66">
                  <c:v>217.50355400000001</c:v>
                </c:pt>
                <c:pt idx="67">
                  <c:v>218.43788599999999</c:v>
                </c:pt>
                <c:pt idx="68">
                  <c:v>219.41873699999999</c:v>
                </c:pt>
                <c:pt idx="69">
                  <c:v>220.459351</c:v>
                </c:pt>
                <c:pt idx="70">
                  <c:v>221.81629899999999</c:v>
                </c:pt>
                <c:pt idx="71">
                  <c:v>222.94207299999999</c:v>
                </c:pt>
                <c:pt idx="72">
                  <c:v>224.08536599999999</c:v>
                </c:pt>
                <c:pt idx="73">
                  <c:v>225.45731699999999</c:v>
                </c:pt>
                <c:pt idx="74">
                  <c:v>227.15999299999999</c:v>
                </c:pt>
                <c:pt idx="75">
                  <c:v>229.01904300000001</c:v>
                </c:pt>
                <c:pt idx="76">
                  <c:v>230.82302100000001</c:v>
                </c:pt>
                <c:pt idx="77">
                  <c:v>232.70984999999999</c:v>
                </c:pt>
                <c:pt idx="78">
                  <c:v>234.57230999999999</c:v>
                </c:pt>
                <c:pt idx="79">
                  <c:v>236.65755200000001</c:v>
                </c:pt>
                <c:pt idx="80">
                  <c:v>238.69484800000001</c:v>
                </c:pt>
                <c:pt idx="81">
                  <c:v>240.90006600000001</c:v>
                </c:pt>
                <c:pt idx="82">
                  <c:v>242.83536599999999</c:v>
                </c:pt>
                <c:pt idx="83">
                  <c:v>245.35060999999999</c:v>
                </c:pt>
                <c:pt idx="84">
                  <c:v>247.63719499999999</c:v>
                </c:pt>
                <c:pt idx="85">
                  <c:v>249.72776099999999</c:v>
                </c:pt>
                <c:pt idx="86">
                  <c:v>252.305069</c:v>
                </c:pt>
                <c:pt idx="87">
                  <c:v>254.596183</c:v>
                </c:pt>
                <c:pt idx="88">
                  <c:v>257.03432299999997</c:v>
                </c:pt>
                <c:pt idx="89">
                  <c:v>259.79758800000002</c:v>
                </c:pt>
                <c:pt idx="90">
                  <c:v>262.600236</c:v>
                </c:pt>
                <c:pt idx="91">
                  <c:v>265.14294200000001</c:v>
                </c:pt>
                <c:pt idx="92">
                  <c:v>267.71857799999998</c:v>
                </c:pt>
                <c:pt idx="93">
                  <c:v>270.04688399999998</c:v>
                </c:pt>
                <c:pt idx="94">
                  <c:v>272.44341900000001</c:v>
                </c:pt>
                <c:pt idx="95">
                  <c:v>274.92764399999999</c:v>
                </c:pt>
                <c:pt idx="96">
                  <c:v>277.13045799999998</c:v>
                </c:pt>
                <c:pt idx="97">
                  <c:v>279.50911300000001</c:v>
                </c:pt>
                <c:pt idx="98">
                  <c:v>282.03601400000002</c:v>
                </c:pt>
                <c:pt idx="99">
                  <c:v>284.69002</c:v>
                </c:pt>
                <c:pt idx="100">
                  <c:v>287.39071999999999</c:v>
                </c:pt>
                <c:pt idx="101">
                  <c:v>289.76041800000002</c:v>
                </c:pt>
                <c:pt idx="102">
                  <c:v>292.17806000000002</c:v>
                </c:pt>
                <c:pt idx="103">
                  <c:v>294.28353700000002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B5C-4F4A-B6BA-909F01778CE0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'24.96-B767'!$I$3:$I$106</c:f>
              <c:numCache>
                <c:formatCode>General</c:formatCode>
                <c:ptCount val="104"/>
                <c:pt idx="0">
                  <c:v>0.49978409000000001</c:v>
                </c:pt>
                <c:pt idx="1">
                  <c:v>0.50383294999999995</c:v>
                </c:pt>
                <c:pt idx="2">
                  <c:v>0.50879715000000003</c:v>
                </c:pt>
                <c:pt idx="3">
                  <c:v>0.51330368000000004</c:v>
                </c:pt>
                <c:pt idx="4">
                  <c:v>0.51826788000000001</c:v>
                </c:pt>
                <c:pt idx="5">
                  <c:v>0.52323207999999999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0.63498007000000001</c:v>
                </c:pt>
                <c:pt idx="31">
                  <c:v>0.64040193000000001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0.65751272999999999</c:v>
                </c:pt>
                <c:pt idx="36">
                  <c:v>0.66293460000000004</c:v>
                </c:pt>
                <c:pt idx="37">
                  <c:v>0.66698345999999997</c:v>
                </c:pt>
                <c:pt idx="38">
                  <c:v>0.67103232999999995</c:v>
                </c:pt>
                <c:pt idx="39">
                  <c:v>0.67645420000000001</c:v>
                </c:pt>
                <c:pt idx="40">
                  <c:v>0.68050306000000005</c:v>
                </c:pt>
                <c:pt idx="41">
                  <c:v>0.68546726000000002</c:v>
                </c:pt>
                <c:pt idx="42">
                  <c:v>0.68951613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0.70754225999999998</c:v>
                </c:pt>
                <c:pt idx="47">
                  <c:v>0.71250645999999995</c:v>
                </c:pt>
                <c:pt idx="48">
                  <c:v>0.71701298999999996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0.74313686000000001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0.75665645999999998</c:v>
                </c:pt>
                <c:pt idx="58">
                  <c:v>0.76116298999999998</c:v>
                </c:pt>
                <c:pt idx="59">
                  <c:v>0.76566951999999999</c:v>
                </c:pt>
                <c:pt idx="60">
                  <c:v>0.77017605</c:v>
                </c:pt>
                <c:pt idx="61">
                  <c:v>0.77514024999999998</c:v>
                </c:pt>
                <c:pt idx="62">
                  <c:v>0.77964679000000003</c:v>
                </c:pt>
                <c:pt idx="63">
                  <c:v>0.78415332000000004</c:v>
                </c:pt>
                <c:pt idx="64">
                  <c:v>0.78820217999999997</c:v>
                </c:pt>
                <c:pt idx="65">
                  <c:v>0.79225104999999996</c:v>
                </c:pt>
                <c:pt idx="66">
                  <c:v>0.79629992000000005</c:v>
                </c:pt>
                <c:pt idx="67">
                  <c:v>0.80034879000000003</c:v>
                </c:pt>
                <c:pt idx="68">
                  <c:v>0.80393999000000005</c:v>
                </c:pt>
                <c:pt idx="69">
                  <c:v>0.80753118999999995</c:v>
                </c:pt>
                <c:pt idx="70">
                  <c:v>0.81112238999999997</c:v>
                </c:pt>
                <c:pt idx="71">
                  <c:v>0.81441648</c:v>
                </c:pt>
                <c:pt idx="72">
                  <c:v>0.81716246999999997</c:v>
                </c:pt>
                <c:pt idx="73">
                  <c:v>0.81990847</c:v>
                </c:pt>
                <c:pt idx="74">
                  <c:v>0.82320439999999995</c:v>
                </c:pt>
                <c:pt idx="75">
                  <c:v>0.82572341000000005</c:v>
                </c:pt>
                <c:pt idx="76">
                  <c:v>0.82808554999999995</c:v>
                </c:pt>
                <c:pt idx="77">
                  <c:v>0.83029083999999997</c:v>
                </c:pt>
                <c:pt idx="78">
                  <c:v>0.83208643999999998</c:v>
                </c:pt>
                <c:pt idx="79">
                  <c:v>0.83398446000000004</c:v>
                </c:pt>
                <c:pt idx="80">
                  <c:v>0.83577683000000003</c:v>
                </c:pt>
                <c:pt idx="81">
                  <c:v>0.83731637999999997</c:v>
                </c:pt>
                <c:pt idx="82">
                  <c:v>0.83867276999999996</c:v>
                </c:pt>
                <c:pt idx="83">
                  <c:v>0.84004577000000002</c:v>
                </c:pt>
                <c:pt idx="84">
                  <c:v>0.84141876000000004</c:v>
                </c:pt>
                <c:pt idx="85">
                  <c:v>0.84256847000000001</c:v>
                </c:pt>
                <c:pt idx="86">
                  <c:v>0.84380807000000002</c:v>
                </c:pt>
                <c:pt idx="87">
                  <c:v>0.84503302999999996</c:v>
                </c:pt>
                <c:pt idx="88">
                  <c:v>0.84622794999999995</c:v>
                </c:pt>
                <c:pt idx="89">
                  <c:v>0.84713590000000005</c:v>
                </c:pt>
                <c:pt idx="90">
                  <c:v>0.84851127000000004</c:v>
                </c:pt>
                <c:pt idx="91">
                  <c:v>0.84979884999999999</c:v>
                </c:pt>
                <c:pt idx="92">
                  <c:v>0.85086402999999999</c:v>
                </c:pt>
                <c:pt idx="93">
                  <c:v>0.85159445</c:v>
                </c:pt>
                <c:pt idx="94">
                  <c:v>0.85280319999999998</c:v>
                </c:pt>
                <c:pt idx="95">
                  <c:v>0.85361361000000002</c:v>
                </c:pt>
                <c:pt idx="96">
                  <c:v>0.85473536999999999</c:v>
                </c:pt>
                <c:pt idx="97">
                  <c:v>0.85536939999999995</c:v>
                </c:pt>
                <c:pt idx="98">
                  <c:v>0.85637410000000003</c:v>
                </c:pt>
                <c:pt idx="99">
                  <c:v>0.85727883000000005</c:v>
                </c:pt>
                <c:pt idx="100">
                  <c:v>0.85795511000000002</c:v>
                </c:pt>
                <c:pt idx="101">
                  <c:v>0.85843387000000004</c:v>
                </c:pt>
                <c:pt idx="102">
                  <c:v>0.85925322999999998</c:v>
                </c:pt>
                <c:pt idx="103">
                  <c:v>0.85972539999999997</c:v>
                </c:pt>
              </c:numCache>
            </c:numRef>
          </c:xVal>
          <c:yVal>
            <c:numRef>
              <c:f>'24.96-B767'!$K$3:$K$106</c:f>
              <c:numCache>
                <c:formatCode>General</c:formatCode>
                <c:ptCount val="104"/>
                <c:pt idx="0">
                  <c:v>208.01411687022849</c:v>
                </c:pt>
                <c:pt idx="1">
                  <c:v>208.01413782793531</c:v>
                </c:pt>
                <c:pt idx="2">
                  <c:v>208.01417124323524</c:v>
                </c:pt>
                <c:pt idx="3">
                  <c:v>208.01421091261014</c:v>
                </c:pt>
                <c:pt idx="4">
                  <c:v>208.01426777744058</c:v>
                </c:pt>
                <c:pt idx="5">
                  <c:v>208.01434222653975</c:v>
                </c:pt>
                <c:pt idx="6">
                  <c:v>208.01441930612376</c:v>
                </c:pt>
                <c:pt idx="7">
                  <c:v>208.01452656256248</c:v>
                </c:pt>
                <c:pt idx="8">
                  <c:v>208.01466160401156</c:v>
                </c:pt>
                <c:pt idx="9">
                  <c:v>208.01483088391967</c:v>
                </c:pt>
                <c:pt idx="10">
                  <c:v>208.01504218743696</c:v>
                </c:pt>
                <c:pt idx="11">
                  <c:v>208.01530487608574</c:v>
                </c:pt>
                <c:pt idx="12">
                  <c:v>208.01563016716784</c:v>
                </c:pt>
                <c:pt idx="13">
                  <c:v>208.01603145948474</c:v>
                </c:pt>
                <c:pt idx="14">
                  <c:v>208.01652470340764</c:v>
                </c:pt>
                <c:pt idx="15">
                  <c:v>208.01712883581357</c:v>
                </c:pt>
                <c:pt idx="16">
                  <c:v>208.01786627121717</c:v>
                </c:pt>
                <c:pt idx="17">
                  <c:v>208.0187634594424</c:v>
                </c:pt>
                <c:pt idx="18">
                  <c:v>208.019851538897</c:v>
                </c:pt>
                <c:pt idx="19">
                  <c:v>208.02116706356119</c:v>
                </c:pt>
                <c:pt idx="20">
                  <c:v>208.02275284195434</c:v>
                </c:pt>
                <c:pt idx="21">
                  <c:v>208.02465886854816</c:v>
                </c:pt>
                <c:pt idx="22">
                  <c:v>208.02694341642294</c:v>
                </c:pt>
                <c:pt idx="23">
                  <c:v>208.02967424248931</c:v>
                </c:pt>
                <c:pt idx="24">
                  <c:v>208.03292993387782</c:v>
                </c:pt>
                <c:pt idx="25">
                  <c:v>208.03680148665032</c:v>
                </c:pt>
                <c:pt idx="26">
                  <c:v>208.04139401931849</c:v>
                </c:pt>
                <c:pt idx="27">
                  <c:v>208.04682874385946</c:v>
                </c:pt>
                <c:pt idx="28">
                  <c:v>208.05324510807728</c:v>
                </c:pt>
                <c:pt idx="29">
                  <c:v>208.06080332675975</c:v>
                </c:pt>
                <c:pt idx="30">
                  <c:v>208.06871858610688</c:v>
                </c:pt>
                <c:pt idx="31">
                  <c:v>208.0812598878114</c:v>
                </c:pt>
                <c:pt idx="32">
                  <c:v>208.09230238064418</c:v>
                </c:pt>
                <c:pt idx="33">
                  <c:v>208.10654835790154</c:v>
                </c:pt>
                <c:pt idx="34">
                  <c:v>208.12315705874457</c:v>
                </c:pt>
                <c:pt idx="35">
                  <c:v>208.14038581777288</c:v>
                </c:pt>
                <c:pt idx="36">
                  <c:v>208.16740451752946</c:v>
                </c:pt>
                <c:pt idx="37">
                  <c:v>208.19096171360195</c:v>
                </c:pt>
                <c:pt idx="38">
                  <c:v>208.21782753765316</c:v>
                </c:pt>
                <c:pt idx="39">
                  <c:v>208.25973166258549</c:v>
                </c:pt>
                <c:pt idx="40">
                  <c:v>208.29607941429742</c:v>
                </c:pt>
                <c:pt idx="41">
                  <c:v>208.34743095369876</c:v>
                </c:pt>
                <c:pt idx="42">
                  <c:v>208.3955915307443</c:v>
                </c:pt>
                <c:pt idx="43">
                  <c:v>208.45674190106212</c:v>
                </c:pt>
                <c:pt idx="44">
                  <c:v>208.52689126858451</c:v>
                </c:pt>
                <c:pt idx="45">
                  <c:v>208.60726140215422</c:v>
                </c:pt>
                <c:pt idx="46">
                  <c:v>208.69922977612291</c:v>
                </c:pt>
                <c:pt idx="47">
                  <c:v>208.81582891249155</c:v>
                </c:pt>
                <c:pt idx="48">
                  <c:v>208.93747595347202</c:v>
                </c:pt>
                <c:pt idx="49">
                  <c:v>209.06128862975493</c:v>
                </c:pt>
                <c:pt idx="50">
                  <c:v>209.21731871220146</c:v>
                </c:pt>
                <c:pt idx="51">
                  <c:v>209.39499336897359</c:v>
                </c:pt>
                <c:pt idx="52">
                  <c:v>209.59717076554892</c:v>
                </c:pt>
                <c:pt idx="53">
                  <c:v>209.8270879244393</c:v>
                </c:pt>
                <c:pt idx="54">
                  <c:v>210.06033111574322</c:v>
                </c:pt>
                <c:pt idx="55">
                  <c:v>210.38534726506776</c:v>
                </c:pt>
                <c:pt idx="56">
                  <c:v>210.7226317300555</c:v>
                </c:pt>
                <c:pt idx="57">
                  <c:v>211.06455185650441</c:v>
                </c:pt>
                <c:pt idx="58">
                  <c:v>211.49408883290772</c:v>
                </c:pt>
                <c:pt idx="59">
                  <c:v>211.98207793624027</c:v>
                </c:pt>
                <c:pt idx="60">
                  <c:v>212.53669585196312</c:v>
                </c:pt>
                <c:pt idx="61">
                  <c:v>213.23615799875779</c:v>
                </c:pt>
                <c:pt idx="62">
                  <c:v>213.96360592252188</c:v>
                </c:pt>
                <c:pt idx="63">
                  <c:v>214.79262792171346</c:v>
                </c:pt>
                <c:pt idx="64">
                  <c:v>215.63684566098976</c:v>
                </c:pt>
                <c:pt idx="65">
                  <c:v>216.58886595912236</c:v>
                </c:pt>
                <c:pt idx="66">
                  <c:v>217.66430440535896</c:v>
                </c:pt>
                <c:pt idx="67">
                  <c:v>218.88164733100541</c:v>
                </c:pt>
                <c:pt idx="68">
                  <c:v>220.09779657858022</c:v>
                </c:pt>
                <c:pt idx="69">
                  <c:v>221.46115365103211</c:v>
                </c:pt>
                <c:pt idx="70">
                  <c:v>222.99341299728803</c:v>
                </c:pt>
                <c:pt idx="71">
                  <c:v>224.56951595555631</c:v>
                </c:pt>
                <c:pt idx="72">
                  <c:v>226.02576246769411</c:v>
                </c:pt>
                <c:pt idx="73">
                  <c:v>227.62876394027253</c:v>
                </c:pt>
                <c:pt idx="74">
                  <c:v>229.77425061548064</c:v>
                </c:pt>
                <c:pt idx="75">
                  <c:v>231.59941568305254</c:v>
                </c:pt>
                <c:pt idx="76">
                  <c:v>233.47728729544986</c:v>
                </c:pt>
                <c:pt idx="77">
                  <c:v>235.39406254287809</c:v>
                </c:pt>
                <c:pt idx="78">
                  <c:v>237.08499490945394</c:v>
                </c:pt>
                <c:pt idx="79">
                  <c:v>239.01364653629059</c:v>
                </c:pt>
                <c:pt idx="80">
                  <c:v>240.98251061574723</c:v>
                </c:pt>
                <c:pt idx="81">
                  <c:v>242.80013451433052</c:v>
                </c:pt>
                <c:pt idx="82">
                  <c:v>244.50774024614788</c:v>
                </c:pt>
                <c:pt idx="83">
                  <c:v>246.34678478617656</c:v>
                </c:pt>
                <c:pt idx="84">
                  <c:v>248.3069864495917</c:v>
                </c:pt>
                <c:pt idx="85">
                  <c:v>250.04976593627947</c:v>
                </c:pt>
                <c:pt idx="86">
                  <c:v>252.04127307016236</c:v>
                </c:pt>
                <c:pt idx="87">
                  <c:v>254.13371851850044</c:v>
                </c:pt>
                <c:pt idx="88">
                  <c:v>256.30468953174079</c:v>
                </c:pt>
                <c:pt idx="89">
                  <c:v>258.04712637388354</c:v>
                </c:pt>
                <c:pt idx="90">
                  <c:v>260.85299278338505</c:v>
                </c:pt>
                <c:pt idx="91">
                  <c:v>263.67875585799845</c:v>
                </c:pt>
                <c:pt idx="92">
                  <c:v>266.17676469339131</c:v>
                </c:pt>
                <c:pt idx="93">
                  <c:v>267.980863022113</c:v>
                </c:pt>
                <c:pt idx="94">
                  <c:v>271.14350183523038</c:v>
                </c:pt>
                <c:pt idx="95">
                  <c:v>273.39761830256674</c:v>
                </c:pt>
                <c:pt idx="96">
                  <c:v>276.71192822862395</c:v>
                </c:pt>
                <c:pt idx="97">
                  <c:v>278.69295817223508</c:v>
                </c:pt>
                <c:pt idx="98">
                  <c:v>282.00572058726181</c:v>
                </c:pt>
                <c:pt idx="99">
                  <c:v>285.18639302830422</c:v>
                </c:pt>
                <c:pt idx="100">
                  <c:v>287.69695016657084</c:v>
                </c:pt>
                <c:pt idx="101">
                  <c:v>289.54795700427854</c:v>
                </c:pt>
                <c:pt idx="102">
                  <c:v>292.86754282734728</c:v>
                </c:pt>
                <c:pt idx="103">
                  <c:v>294.87308429973029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0F-BF46-B590-E2A232C45D7D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'24.96-B767'!$C$3:$C$92</c:f>
              <c:numCache>
                <c:formatCode>General</c:formatCode>
                <c:ptCount val="90"/>
                <c:pt idx="0">
                  <c:v>0.49968812283162301</c:v>
                </c:pt>
                <c:pt idx="1">
                  <c:v>0.504194655643315</c:v>
                </c:pt>
                <c:pt idx="2">
                  <c:v>0.50915885435889796</c:v>
                </c:pt>
                <c:pt idx="3">
                  <c:v>0.51412305307448103</c:v>
                </c:pt>
                <c:pt idx="4">
                  <c:v>0.51908725179006399</c:v>
                </c:pt>
                <c:pt idx="5">
                  <c:v>0.52359378460175598</c:v>
                </c:pt>
                <c:pt idx="6">
                  <c:v>0.52810031741344898</c:v>
                </c:pt>
                <c:pt idx="7">
                  <c:v>0.53260685022514198</c:v>
                </c:pt>
                <c:pt idx="8">
                  <c:v>0.53711338303683398</c:v>
                </c:pt>
                <c:pt idx="9">
                  <c:v>0.54161991584852698</c:v>
                </c:pt>
                <c:pt idx="10">
                  <c:v>0.54612644866021998</c:v>
                </c:pt>
                <c:pt idx="11">
                  <c:v>0.55063298147191198</c:v>
                </c:pt>
                <c:pt idx="12">
                  <c:v>0.55513951428360497</c:v>
                </c:pt>
                <c:pt idx="13">
                  <c:v>0.55964604709529697</c:v>
                </c:pt>
                <c:pt idx="14">
                  <c:v>0.56415257990698997</c:v>
                </c:pt>
                <c:pt idx="15">
                  <c:v>0.56865911271868297</c:v>
                </c:pt>
                <c:pt idx="16">
                  <c:v>0.57316564553037497</c:v>
                </c:pt>
                <c:pt idx="17">
                  <c:v>0.57767217834206797</c:v>
                </c:pt>
                <c:pt idx="18">
                  <c:v>0.58217871115376096</c:v>
                </c:pt>
                <c:pt idx="19">
                  <c:v>0.58668524396545296</c:v>
                </c:pt>
                <c:pt idx="20">
                  <c:v>0.59119177677714596</c:v>
                </c:pt>
                <c:pt idx="21">
                  <c:v>0.59569830958883796</c:v>
                </c:pt>
                <c:pt idx="22">
                  <c:v>0.60020484240053096</c:v>
                </c:pt>
                <c:pt idx="23">
                  <c:v>0.60471137521222396</c:v>
                </c:pt>
                <c:pt idx="24">
                  <c:v>0.60921790802391595</c:v>
                </c:pt>
                <c:pt idx="25">
                  <c:v>0.61372444083560895</c:v>
                </c:pt>
                <c:pt idx="26">
                  <c:v>0.61823097364730195</c:v>
                </c:pt>
                <c:pt idx="27">
                  <c:v>0.62273750645899395</c:v>
                </c:pt>
                <c:pt idx="28">
                  <c:v>0.62724403927068695</c:v>
                </c:pt>
                <c:pt idx="29">
                  <c:v>0.63175057208237995</c:v>
                </c:pt>
                <c:pt idx="30">
                  <c:v>0.63625710489407195</c:v>
                </c:pt>
                <c:pt idx="31">
                  <c:v>0.64076363770576505</c:v>
                </c:pt>
                <c:pt idx="32">
                  <c:v>0.64527017051745705</c:v>
                </c:pt>
                <c:pt idx="33">
                  <c:v>0.64977670332915005</c:v>
                </c:pt>
                <c:pt idx="34">
                  <c:v>0.65428323614084305</c:v>
                </c:pt>
                <c:pt idx="35">
                  <c:v>0.65878976895253505</c:v>
                </c:pt>
                <c:pt idx="36">
                  <c:v>0.66329630176422805</c:v>
                </c:pt>
                <c:pt idx="37">
                  <c:v>0.66780283457592005</c:v>
                </c:pt>
                <c:pt idx="38">
                  <c:v>0.67230936738761304</c:v>
                </c:pt>
                <c:pt idx="39">
                  <c:v>0.67635823429541597</c:v>
                </c:pt>
                <c:pt idx="40">
                  <c:v>0.68132243301099804</c:v>
                </c:pt>
                <c:pt idx="41">
                  <c:v>0.68582896582269104</c:v>
                </c:pt>
                <c:pt idx="42">
                  <c:v>0.69033549863438404</c:v>
                </c:pt>
                <c:pt idx="43">
                  <c:v>0.69484203144607604</c:v>
                </c:pt>
                <c:pt idx="44">
                  <c:v>0.69934856425776903</c:v>
                </c:pt>
                <c:pt idx="45">
                  <c:v>0.70385509706946103</c:v>
                </c:pt>
                <c:pt idx="46">
                  <c:v>0.70836162988115403</c:v>
                </c:pt>
                <c:pt idx="47">
                  <c:v>0.71286816269284703</c:v>
                </c:pt>
                <c:pt idx="48">
                  <c:v>0.71737469550453903</c:v>
                </c:pt>
                <c:pt idx="49">
                  <c:v>0.72142356241234196</c:v>
                </c:pt>
                <c:pt idx="50">
                  <c:v>0.72684542703181498</c:v>
                </c:pt>
                <c:pt idx="51">
                  <c:v>0.73089429393961702</c:v>
                </c:pt>
                <c:pt idx="52">
                  <c:v>0.73540082675131002</c:v>
                </c:pt>
                <c:pt idx="53">
                  <c:v>0.73944969365911195</c:v>
                </c:pt>
                <c:pt idx="54">
                  <c:v>0.74441389237469502</c:v>
                </c:pt>
                <c:pt idx="55">
                  <c:v>0.74892042518638802</c:v>
                </c:pt>
                <c:pt idx="56">
                  <c:v>0.75388462390197097</c:v>
                </c:pt>
                <c:pt idx="57">
                  <c:v>0.75793349080977301</c:v>
                </c:pt>
                <c:pt idx="58">
                  <c:v>0.76244002362146601</c:v>
                </c:pt>
                <c:pt idx="59">
                  <c:v>0.76694655643315801</c:v>
                </c:pt>
                <c:pt idx="60">
                  <c:v>0.77145308924485101</c:v>
                </c:pt>
                <c:pt idx="61">
                  <c:v>0.77595962205654401</c:v>
                </c:pt>
                <c:pt idx="62">
                  <c:v>0.78046615486823601</c:v>
                </c:pt>
                <c:pt idx="63">
                  <c:v>0.784972687679929</c:v>
                </c:pt>
                <c:pt idx="64">
                  <c:v>0.789479220491621</c:v>
                </c:pt>
                <c:pt idx="65">
                  <c:v>0.793985753303314</c:v>
                </c:pt>
                <c:pt idx="66">
                  <c:v>0.798492286115007</c:v>
                </c:pt>
                <c:pt idx="67">
                  <c:v>0.802998818926699</c:v>
                </c:pt>
                <c:pt idx="68">
                  <c:v>0.807505351738392</c:v>
                </c:pt>
                <c:pt idx="69">
                  <c:v>0.81201188455008499</c:v>
                </c:pt>
                <c:pt idx="70">
                  <c:v>0.81606075145788703</c:v>
                </c:pt>
                <c:pt idx="71">
                  <c:v>0.82010961836568996</c:v>
                </c:pt>
                <c:pt idx="72">
                  <c:v>0.824158485273492</c:v>
                </c:pt>
                <c:pt idx="73">
                  <c:v>0.82774968627740397</c:v>
                </c:pt>
                <c:pt idx="74">
                  <c:v>0.83179855318520701</c:v>
                </c:pt>
                <c:pt idx="75">
                  <c:v>0.835011441647597</c:v>
                </c:pt>
                <c:pt idx="76">
                  <c:v>0.83821510297482804</c:v>
                </c:pt>
                <c:pt idx="77">
                  <c:v>0.84096109839816902</c:v>
                </c:pt>
                <c:pt idx="78">
                  <c:v>0.84296523215471997</c:v>
                </c:pt>
                <c:pt idx="79">
                  <c:v>0.84507455525208497</c:v>
                </c:pt>
                <c:pt idx="80">
                  <c:v>0.84753266405846295</c:v>
                </c:pt>
                <c:pt idx="81">
                  <c:v>0.84953310696094997</c:v>
                </c:pt>
                <c:pt idx="82">
                  <c:v>0.85128072636007901</c:v>
                </c:pt>
                <c:pt idx="83">
                  <c:v>0.85353399276592601</c:v>
                </c:pt>
                <c:pt idx="84">
                  <c:v>0.85512475086734996</c:v>
                </c:pt>
                <c:pt idx="85">
                  <c:v>0.85636435056786397</c:v>
                </c:pt>
                <c:pt idx="86">
                  <c:v>0.85758931866833998</c:v>
                </c:pt>
                <c:pt idx="87">
                  <c:v>0.85871595187126304</c:v>
                </c:pt>
                <c:pt idx="88">
                  <c:v>0.85953532147338896</c:v>
                </c:pt>
                <c:pt idx="89">
                  <c:v>0.86055953347604597</c:v>
                </c:pt>
              </c:numCache>
            </c:numRef>
          </c:xVal>
          <c:yVal>
            <c:numRef>
              <c:f>'24.96-B767'!$D$3:$D$92</c:f>
              <c:numCache>
                <c:formatCode>General</c:formatCode>
                <c:ptCount val="90"/>
                <c:pt idx="0">
                  <c:v>174.49295025391601</c:v>
                </c:pt>
                <c:pt idx="1">
                  <c:v>174.465038489736</c:v>
                </c:pt>
                <c:pt idx="2">
                  <c:v>174.54483428402801</c:v>
                </c:pt>
                <c:pt idx="3">
                  <c:v>174.54483428402801</c:v>
                </c:pt>
                <c:pt idx="4">
                  <c:v>174.582049969601</c:v>
                </c:pt>
                <c:pt idx="5">
                  <c:v>174.41851888276901</c:v>
                </c:pt>
                <c:pt idx="6">
                  <c:v>174.41851888276901</c:v>
                </c:pt>
                <c:pt idx="7">
                  <c:v>174.41851888276901</c:v>
                </c:pt>
                <c:pt idx="8">
                  <c:v>174.41851888276901</c:v>
                </c:pt>
                <c:pt idx="9">
                  <c:v>174.41851888276901</c:v>
                </c:pt>
                <c:pt idx="10">
                  <c:v>174.437126725556</c:v>
                </c:pt>
                <c:pt idx="11">
                  <c:v>174.52086201809499</c:v>
                </c:pt>
                <c:pt idx="12">
                  <c:v>174.52086201809499</c:v>
                </c:pt>
                <c:pt idx="13">
                  <c:v>174.52086201809499</c:v>
                </c:pt>
                <c:pt idx="14">
                  <c:v>174.52086201809499</c:v>
                </c:pt>
                <c:pt idx="15">
                  <c:v>174.52086201809499</c:v>
                </c:pt>
                <c:pt idx="16">
                  <c:v>174.52086201809499</c:v>
                </c:pt>
                <c:pt idx="17">
                  <c:v>174.52086201809499</c:v>
                </c:pt>
                <c:pt idx="18">
                  <c:v>174.52086201809499</c:v>
                </c:pt>
                <c:pt idx="19">
                  <c:v>174.52086201809499</c:v>
                </c:pt>
                <c:pt idx="20">
                  <c:v>174.52086201809499</c:v>
                </c:pt>
                <c:pt idx="21">
                  <c:v>174.52086201809499</c:v>
                </c:pt>
                <c:pt idx="22">
                  <c:v>174.52086201809499</c:v>
                </c:pt>
                <c:pt idx="23">
                  <c:v>174.52086201809499</c:v>
                </c:pt>
                <c:pt idx="24">
                  <c:v>174.52086201809499</c:v>
                </c:pt>
                <c:pt idx="25">
                  <c:v>174.52086201809499</c:v>
                </c:pt>
                <c:pt idx="26">
                  <c:v>174.52086201809499</c:v>
                </c:pt>
                <c:pt idx="27">
                  <c:v>174.52086201809499</c:v>
                </c:pt>
                <c:pt idx="28">
                  <c:v>174.52086201809499</c:v>
                </c:pt>
                <c:pt idx="29">
                  <c:v>174.52086201809499</c:v>
                </c:pt>
                <c:pt idx="30">
                  <c:v>174.54877378227499</c:v>
                </c:pt>
                <c:pt idx="31">
                  <c:v>174.62320515342199</c:v>
                </c:pt>
                <c:pt idx="32">
                  <c:v>174.679028681782</c:v>
                </c:pt>
                <c:pt idx="33">
                  <c:v>174.846499266862</c:v>
                </c:pt>
                <c:pt idx="34">
                  <c:v>174.93023455940201</c:v>
                </c:pt>
                <c:pt idx="35">
                  <c:v>174.93023455940201</c:v>
                </c:pt>
                <c:pt idx="36">
                  <c:v>175.03257769472799</c:v>
                </c:pt>
                <c:pt idx="37">
                  <c:v>175.10700906587499</c:v>
                </c:pt>
                <c:pt idx="38">
                  <c:v>175.14422475144801</c:v>
                </c:pt>
                <c:pt idx="39">
                  <c:v>175.24656788677399</c:v>
                </c:pt>
                <c:pt idx="40">
                  <c:v>175.47916592160701</c:v>
                </c:pt>
                <c:pt idx="41">
                  <c:v>175.73037179922699</c:v>
                </c:pt>
                <c:pt idx="42">
                  <c:v>175.74897964201401</c:v>
                </c:pt>
                <c:pt idx="43">
                  <c:v>175.814107091767</c:v>
                </c:pt>
                <c:pt idx="44">
                  <c:v>176.037401205207</c:v>
                </c:pt>
                <c:pt idx="45">
                  <c:v>176.10252865496</c:v>
                </c:pt>
                <c:pt idx="46">
                  <c:v>176.344430611186</c:v>
                </c:pt>
                <c:pt idx="47">
                  <c:v>176.567724724626</c:v>
                </c:pt>
                <c:pt idx="48">
                  <c:v>176.71658746691901</c:v>
                </c:pt>
                <c:pt idx="49">
                  <c:v>176.86545020921201</c:v>
                </c:pt>
                <c:pt idx="50">
                  <c:v>177.15387177240501</c:v>
                </c:pt>
                <c:pt idx="51">
                  <c:v>177.32134235748501</c:v>
                </c:pt>
                <c:pt idx="52">
                  <c:v>177.581852156498</c:v>
                </c:pt>
                <c:pt idx="53">
                  <c:v>177.71604655425199</c:v>
                </c:pt>
                <c:pt idx="54">
                  <c:v>178.019136461984</c:v>
                </c:pt>
                <c:pt idx="55">
                  <c:v>178.29825410378299</c:v>
                </c:pt>
                <c:pt idx="56">
                  <c:v>178.70762664508899</c:v>
                </c:pt>
                <c:pt idx="57">
                  <c:v>179.04256781524899</c:v>
                </c:pt>
                <c:pt idx="58">
                  <c:v>179.38681290680199</c:v>
                </c:pt>
                <c:pt idx="59">
                  <c:v>179.926440347614</c:v>
                </c:pt>
                <c:pt idx="60">
                  <c:v>180.47537170982</c:v>
                </c:pt>
                <c:pt idx="61">
                  <c:v>180.987087386453</c:v>
                </c:pt>
                <c:pt idx="62">
                  <c:v>181.61045011980499</c:v>
                </c:pt>
                <c:pt idx="63">
                  <c:v>182.168685403404</c:v>
                </c:pt>
                <c:pt idx="64">
                  <c:v>182.76413637257701</c:v>
                </c:pt>
                <c:pt idx="65">
                  <c:v>183.573577533795</c:v>
                </c:pt>
                <c:pt idx="66">
                  <c:v>184.243459874114</c:v>
                </c:pt>
                <c:pt idx="67">
                  <c:v>185.05290103533301</c:v>
                </c:pt>
                <c:pt idx="68">
                  <c:v>185.843734353765</c:v>
                </c:pt>
                <c:pt idx="69">
                  <c:v>186.736910807524</c:v>
                </c:pt>
                <c:pt idx="70">
                  <c:v>187.559595388384</c:v>
                </c:pt>
                <c:pt idx="71">
                  <c:v>188.648154191402</c:v>
                </c:pt>
                <c:pt idx="72">
                  <c:v>189.64761327873501</c:v>
                </c:pt>
                <c:pt idx="73">
                  <c:v>190.80917852800201</c:v>
                </c:pt>
                <c:pt idx="74">
                  <c:v>192.29638102603499</c:v>
                </c:pt>
                <c:pt idx="75">
                  <c:v>193.90243902438999</c:v>
                </c:pt>
                <c:pt idx="76">
                  <c:v>195.50304878048701</c:v>
                </c:pt>
                <c:pt idx="77">
                  <c:v>197.33231707317</c:v>
                </c:pt>
                <c:pt idx="78">
                  <c:v>199.26531151652199</c:v>
                </c:pt>
                <c:pt idx="79">
                  <c:v>201.16511359166</c:v>
                </c:pt>
                <c:pt idx="80">
                  <c:v>203.645321105428</c:v>
                </c:pt>
                <c:pt idx="81">
                  <c:v>206.20389948859099</c:v>
                </c:pt>
                <c:pt idx="82">
                  <c:v>208.54822574498399</c:v>
                </c:pt>
                <c:pt idx="83">
                  <c:v>211.46756368017299</c:v>
                </c:pt>
                <c:pt idx="84">
                  <c:v>213.88258507080999</c:v>
                </c:pt>
                <c:pt idx="85">
                  <c:v>216.378018924918</c:v>
                </c:pt>
                <c:pt idx="86">
                  <c:v>218.70589717741899</c:v>
                </c:pt>
                <c:pt idx="87">
                  <c:v>221.25073760818199</c:v>
                </c:pt>
                <c:pt idx="88">
                  <c:v>223.645566974822</c:v>
                </c:pt>
                <c:pt idx="89">
                  <c:v>226.124160970692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B5C-4F4A-B6BA-909F01778CE0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'24.96-B767'!$C$3:$C$92</c:f>
              <c:numCache>
                <c:formatCode>General</c:formatCode>
                <c:ptCount val="90"/>
                <c:pt idx="0">
                  <c:v>0.49968812283162301</c:v>
                </c:pt>
                <c:pt idx="1">
                  <c:v>0.504194655643315</c:v>
                </c:pt>
                <c:pt idx="2">
                  <c:v>0.50915885435889796</c:v>
                </c:pt>
                <c:pt idx="3">
                  <c:v>0.51412305307448103</c:v>
                </c:pt>
                <c:pt idx="4">
                  <c:v>0.51908725179006399</c:v>
                </c:pt>
                <c:pt idx="5">
                  <c:v>0.52359378460175598</c:v>
                </c:pt>
                <c:pt idx="6">
                  <c:v>0.52810031741344898</c:v>
                </c:pt>
                <c:pt idx="7">
                  <c:v>0.53260685022514198</c:v>
                </c:pt>
                <c:pt idx="8">
                  <c:v>0.53711338303683398</c:v>
                </c:pt>
                <c:pt idx="9">
                  <c:v>0.54161991584852698</c:v>
                </c:pt>
                <c:pt idx="10">
                  <c:v>0.54612644866021998</c:v>
                </c:pt>
                <c:pt idx="11">
                  <c:v>0.55063298147191198</c:v>
                </c:pt>
                <c:pt idx="12">
                  <c:v>0.55513951428360497</c:v>
                </c:pt>
                <c:pt idx="13">
                  <c:v>0.55964604709529697</c:v>
                </c:pt>
                <c:pt idx="14">
                  <c:v>0.56415257990698997</c:v>
                </c:pt>
                <c:pt idx="15">
                  <c:v>0.56865911271868297</c:v>
                </c:pt>
                <c:pt idx="16">
                  <c:v>0.57316564553037497</c:v>
                </c:pt>
                <c:pt idx="17">
                  <c:v>0.57767217834206797</c:v>
                </c:pt>
                <c:pt idx="18">
                  <c:v>0.58217871115376096</c:v>
                </c:pt>
                <c:pt idx="19">
                  <c:v>0.58668524396545296</c:v>
                </c:pt>
                <c:pt idx="20">
                  <c:v>0.59119177677714596</c:v>
                </c:pt>
                <c:pt idx="21">
                  <c:v>0.59569830958883796</c:v>
                </c:pt>
                <c:pt idx="22">
                  <c:v>0.60020484240053096</c:v>
                </c:pt>
                <c:pt idx="23">
                  <c:v>0.60471137521222396</c:v>
                </c:pt>
                <c:pt idx="24">
                  <c:v>0.60921790802391595</c:v>
                </c:pt>
                <c:pt idx="25">
                  <c:v>0.61372444083560895</c:v>
                </c:pt>
                <c:pt idx="26">
                  <c:v>0.61823097364730195</c:v>
                </c:pt>
                <c:pt idx="27">
                  <c:v>0.62273750645899395</c:v>
                </c:pt>
                <c:pt idx="28">
                  <c:v>0.62724403927068695</c:v>
                </c:pt>
                <c:pt idx="29">
                  <c:v>0.63175057208237995</c:v>
                </c:pt>
                <c:pt idx="30">
                  <c:v>0.63625710489407195</c:v>
                </c:pt>
                <c:pt idx="31">
                  <c:v>0.64076363770576505</c:v>
                </c:pt>
                <c:pt idx="32">
                  <c:v>0.64527017051745705</c:v>
                </c:pt>
                <c:pt idx="33">
                  <c:v>0.64977670332915005</c:v>
                </c:pt>
                <c:pt idx="34">
                  <c:v>0.65428323614084305</c:v>
                </c:pt>
                <c:pt idx="35">
                  <c:v>0.65878976895253505</c:v>
                </c:pt>
                <c:pt idx="36">
                  <c:v>0.66329630176422805</c:v>
                </c:pt>
                <c:pt idx="37">
                  <c:v>0.66780283457592005</c:v>
                </c:pt>
                <c:pt idx="38">
                  <c:v>0.67230936738761304</c:v>
                </c:pt>
                <c:pt idx="39">
                  <c:v>0.67635823429541597</c:v>
                </c:pt>
                <c:pt idx="40">
                  <c:v>0.68132243301099804</c:v>
                </c:pt>
                <c:pt idx="41">
                  <c:v>0.68582896582269104</c:v>
                </c:pt>
                <c:pt idx="42">
                  <c:v>0.69033549863438404</c:v>
                </c:pt>
                <c:pt idx="43">
                  <c:v>0.69484203144607604</c:v>
                </c:pt>
                <c:pt idx="44">
                  <c:v>0.69934856425776903</c:v>
                </c:pt>
                <c:pt idx="45">
                  <c:v>0.70385509706946103</c:v>
                </c:pt>
                <c:pt idx="46">
                  <c:v>0.70836162988115403</c:v>
                </c:pt>
                <c:pt idx="47">
                  <c:v>0.71286816269284703</c:v>
                </c:pt>
                <c:pt idx="48">
                  <c:v>0.71737469550453903</c:v>
                </c:pt>
                <c:pt idx="49">
                  <c:v>0.72142356241234196</c:v>
                </c:pt>
                <c:pt idx="50">
                  <c:v>0.72684542703181498</c:v>
                </c:pt>
                <c:pt idx="51">
                  <c:v>0.73089429393961702</c:v>
                </c:pt>
                <c:pt idx="52">
                  <c:v>0.73540082675131002</c:v>
                </c:pt>
                <c:pt idx="53">
                  <c:v>0.73944969365911195</c:v>
                </c:pt>
                <c:pt idx="54">
                  <c:v>0.74441389237469502</c:v>
                </c:pt>
                <c:pt idx="55">
                  <c:v>0.74892042518638802</c:v>
                </c:pt>
                <c:pt idx="56">
                  <c:v>0.75388462390197097</c:v>
                </c:pt>
                <c:pt idx="57">
                  <c:v>0.75793349080977301</c:v>
                </c:pt>
                <c:pt idx="58">
                  <c:v>0.76244002362146601</c:v>
                </c:pt>
                <c:pt idx="59">
                  <c:v>0.76694655643315801</c:v>
                </c:pt>
                <c:pt idx="60">
                  <c:v>0.77145308924485101</c:v>
                </c:pt>
                <c:pt idx="61">
                  <c:v>0.77595962205654401</c:v>
                </c:pt>
                <c:pt idx="62">
                  <c:v>0.78046615486823601</c:v>
                </c:pt>
                <c:pt idx="63">
                  <c:v>0.784972687679929</c:v>
                </c:pt>
                <c:pt idx="64">
                  <c:v>0.789479220491621</c:v>
                </c:pt>
                <c:pt idx="65">
                  <c:v>0.793985753303314</c:v>
                </c:pt>
                <c:pt idx="66">
                  <c:v>0.798492286115007</c:v>
                </c:pt>
                <c:pt idx="67">
                  <c:v>0.802998818926699</c:v>
                </c:pt>
                <c:pt idx="68">
                  <c:v>0.807505351738392</c:v>
                </c:pt>
                <c:pt idx="69">
                  <c:v>0.81201188455008499</c:v>
                </c:pt>
                <c:pt idx="70">
                  <c:v>0.81606075145788703</c:v>
                </c:pt>
                <c:pt idx="71">
                  <c:v>0.82010961836568996</c:v>
                </c:pt>
                <c:pt idx="72">
                  <c:v>0.824158485273492</c:v>
                </c:pt>
                <c:pt idx="73">
                  <c:v>0.82774968627740397</c:v>
                </c:pt>
                <c:pt idx="74">
                  <c:v>0.83179855318520701</c:v>
                </c:pt>
                <c:pt idx="75">
                  <c:v>0.835011441647597</c:v>
                </c:pt>
                <c:pt idx="76">
                  <c:v>0.83821510297482804</c:v>
                </c:pt>
                <c:pt idx="77">
                  <c:v>0.84096109839816902</c:v>
                </c:pt>
                <c:pt idx="78">
                  <c:v>0.84296523215471997</c:v>
                </c:pt>
                <c:pt idx="79">
                  <c:v>0.84507455525208497</c:v>
                </c:pt>
                <c:pt idx="80">
                  <c:v>0.84753266405846295</c:v>
                </c:pt>
                <c:pt idx="81">
                  <c:v>0.84953310696094997</c:v>
                </c:pt>
                <c:pt idx="82">
                  <c:v>0.85128072636007901</c:v>
                </c:pt>
                <c:pt idx="83">
                  <c:v>0.85353399276592601</c:v>
                </c:pt>
                <c:pt idx="84">
                  <c:v>0.85512475086734996</c:v>
                </c:pt>
                <c:pt idx="85">
                  <c:v>0.85636435056786397</c:v>
                </c:pt>
                <c:pt idx="86">
                  <c:v>0.85758931866833998</c:v>
                </c:pt>
                <c:pt idx="87">
                  <c:v>0.85871595187126304</c:v>
                </c:pt>
                <c:pt idx="88">
                  <c:v>0.85953532147338896</c:v>
                </c:pt>
                <c:pt idx="89">
                  <c:v>0.86055953347604597</c:v>
                </c:pt>
              </c:numCache>
            </c:numRef>
          </c:xVal>
          <c:yVal>
            <c:numRef>
              <c:f>'24.96-B767'!$E$3:$E$92</c:f>
              <c:numCache>
                <c:formatCode>General</c:formatCode>
                <c:ptCount val="90"/>
                <c:pt idx="0">
                  <c:v>175.46718962121773</c:v>
                </c:pt>
                <c:pt idx="1">
                  <c:v>175.46720285200567</c:v>
                </c:pt>
                <c:pt idx="2">
                  <c:v>175.46722204218375</c:v>
                </c:pt>
                <c:pt idx="3">
                  <c:v>175.46724746278716</c:v>
                </c:pt>
                <c:pt idx="4">
                  <c:v>175.4672809180523</c:v>
                </c:pt>
                <c:pt idx="5">
                  <c:v>175.4673201386708</c:v>
                </c:pt>
                <c:pt idx="6">
                  <c:v>175.4673699377631</c:v>
                </c:pt>
                <c:pt idx="7">
                  <c:v>175.4674328711472</c:v>
                </c:pt>
                <c:pt idx="8">
                  <c:v>175.46751204335163</c:v>
                </c:pt>
                <c:pt idx="9">
                  <c:v>175.46761121127184</c:v>
                </c:pt>
                <c:pt idx="10">
                  <c:v>175.4677349048485</c:v>
                </c:pt>
                <c:pt idx="11">
                  <c:v>175.46788856716273</c:v>
                </c:pt>
                <c:pt idx="12">
                  <c:v>175.46807871662543</c:v>
                </c:pt>
                <c:pt idx="13">
                  <c:v>175.4683131342502</c:v>
                </c:pt>
                <c:pt idx="14">
                  <c:v>175.46860107934205</c:v>
                </c:pt>
                <c:pt idx="15">
                  <c:v>175.46895353730793</c:v>
                </c:pt>
                <c:pt idx="16">
                  <c:v>175.46938350370797</c:v>
                </c:pt>
                <c:pt idx="17">
                  <c:v>175.46990630911705</c:v>
                </c:pt>
                <c:pt idx="18">
                  <c:v>175.47053998986016</c:v>
                </c:pt>
                <c:pt idx="19">
                  <c:v>175.47130571022825</c:v>
                </c:pt>
                <c:pt idx="20">
                  <c:v>175.47222824237596</c:v>
                </c:pt>
                <c:pt idx="21">
                  <c:v>175.47333651075621</c:v>
                </c:pt>
                <c:pt idx="22">
                  <c:v>175.47466420866735</c:v>
                </c:pt>
                <c:pt idx="23">
                  <c:v>175.47625049528105</c:v>
                </c:pt>
                <c:pt idx="24">
                  <c:v>175.47814078239728</c:v>
                </c:pt>
                <c:pt idx="25">
                  <c:v>175.4803876211455</c:v>
                </c:pt>
                <c:pt idx="26">
                  <c:v>175.48305169993478</c:v>
                </c:pt>
                <c:pt idx="27">
                  <c:v>175.48620296616511</c:v>
                </c:pt>
                <c:pt idx="28">
                  <c:v>175.48992188557239</c:v>
                </c:pt>
                <c:pt idx="29">
                  <c:v>175.49430085461228</c:v>
                </c:pt>
                <c:pt idx="30">
                  <c:v>175.4994457830299</c:v>
                </c:pt>
                <c:pt idx="31">
                  <c:v>175.50547786574754</c:v>
                </c:pt>
                <c:pt idx="32">
                  <c:v>175.51253556548522</c:v>
                </c:pt>
                <c:pt idx="33">
                  <c:v>175.52077683016404</c:v>
                </c:pt>
                <c:pt idx="34">
                  <c:v>175.53038157220806</c:v>
                </c:pt>
                <c:pt idx="35">
                  <c:v>175.5415544404475</c:v>
                </c:pt>
                <c:pt idx="36">
                  <c:v>175.55452791954721</c:v>
                </c:pt>
                <c:pt idx="37">
                  <c:v>175.56956579688637</c:v>
                </c:pt>
                <c:pt idx="38">
                  <c:v>175.58696704276952</c:v>
                </c:pt>
                <c:pt idx="39">
                  <c:v>175.60489462338973</c:v>
                </c:pt>
                <c:pt idx="40">
                  <c:v>175.63025804328032</c:v>
                </c:pt>
                <c:pt idx="41">
                  <c:v>175.65696348380783</c:v>
                </c:pt>
                <c:pt idx="42">
                  <c:v>175.68767529800417</c:v>
                </c:pt>
                <c:pt idx="43">
                  <c:v>175.72294528601674</c:v>
                </c:pt>
                <c:pt idx="44">
                  <c:v>175.76339607545611</c:v>
                </c:pt>
                <c:pt idx="45">
                  <c:v>175.80973001358097</c:v>
                </c:pt>
                <c:pt idx="46">
                  <c:v>175.86273927569889</c:v>
                </c:pt>
                <c:pt idx="47">
                  <c:v>175.92331739619971</c:v>
                </c:pt>
                <c:pt idx="48">
                  <c:v>175.99247247305334</c:v>
                </c:pt>
                <c:pt idx="49">
                  <c:v>176.06285359179424</c:v>
                </c:pt>
                <c:pt idx="50">
                  <c:v>176.17100960303679</c:v>
                </c:pt>
                <c:pt idx="51">
                  <c:v>176.26353470683742</c:v>
                </c:pt>
                <c:pt idx="52">
                  <c:v>176.37995416406966</c:v>
                </c:pt>
                <c:pt idx="53">
                  <c:v>176.49810300614993</c:v>
                </c:pt>
                <c:pt idx="54">
                  <c:v>176.66278998246926</c:v>
                </c:pt>
                <c:pt idx="55">
                  <c:v>176.83372898683635</c:v>
                </c:pt>
                <c:pt idx="56">
                  <c:v>177.0490332604279</c:v>
                </c:pt>
                <c:pt idx="57">
                  <c:v>177.24843008098566</c:v>
                </c:pt>
                <c:pt idx="58">
                  <c:v>177.49893270928101</c:v>
                </c:pt>
                <c:pt idx="59">
                  <c:v>177.78355073874684</c:v>
                </c:pt>
                <c:pt idx="60">
                  <c:v>178.1070788339012</c:v>
                </c:pt>
                <c:pt idx="61">
                  <c:v>178.47508641277335</c:v>
                </c:pt>
                <c:pt idx="62">
                  <c:v>178.89407654997663</c:v>
                </c:pt>
                <c:pt idx="63">
                  <c:v>179.37168670625113</c:v>
                </c:pt>
                <c:pt idx="64">
                  <c:v>179.91694481875584</c:v>
                </c:pt>
                <c:pt idx="65">
                  <c:v>180.54059951757989</c:v>
                </c:pt>
                <c:pt idx="66">
                  <c:v>181.25555085240376</c:v>
                </c:pt>
                <c:pt idx="67">
                  <c:v>182.07741919458485</c:v>
                </c:pt>
                <c:pt idx="68">
                  <c:v>183.02530699188426</c:v>
                </c:pt>
                <c:pt idx="69">
                  <c:v>184.12283422427976</c:v>
                </c:pt>
                <c:pt idx="70">
                  <c:v>185.2607249472147</c:v>
                </c:pt>
                <c:pt idx="71">
                  <c:v>186.57000402312144</c:v>
                </c:pt>
                <c:pt idx="72">
                  <c:v>188.08432942141127</c:v>
                </c:pt>
                <c:pt idx="73">
                  <c:v>189.63328855211512</c:v>
                </c:pt>
                <c:pt idx="74">
                  <c:v>191.66113147014715</c:v>
                </c:pt>
                <c:pt idx="75">
                  <c:v>193.52703228153115</c:v>
                </c:pt>
                <c:pt idx="76">
                  <c:v>195.66288552596458</c:v>
                </c:pt>
                <c:pt idx="77">
                  <c:v>197.75534098285539</c:v>
                </c:pt>
                <c:pt idx="78">
                  <c:v>199.46244282491313</c:v>
                </c:pt>
                <c:pt idx="79">
                  <c:v>201.44984774011931</c:v>
                </c:pt>
                <c:pt idx="80">
                  <c:v>204.0534744165771</c:v>
                </c:pt>
                <c:pt idx="81">
                  <c:v>206.44057348085454</c:v>
                </c:pt>
                <c:pt idx="82">
                  <c:v>208.7569228437635</c:v>
                </c:pt>
                <c:pt idx="83">
                  <c:v>212.11780290185561</c:v>
                </c:pt>
                <c:pt idx="84">
                  <c:v>214.78852864813015</c:v>
                </c:pt>
                <c:pt idx="85">
                  <c:v>217.06876565619581</c:v>
                </c:pt>
                <c:pt idx="86">
                  <c:v>219.5167480989835</c:v>
                </c:pt>
                <c:pt idx="87">
                  <c:v>221.96048731175659</c:v>
                </c:pt>
                <c:pt idx="88">
                  <c:v>223.86666884613663</c:v>
                </c:pt>
                <c:pt idx="89">
                  <c:v>226.41899865230249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0F-BF46-B590-E2A232C45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20"/>
          <c:min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B777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'24.99-B777'!$O$3:$O$105</c:f>
              <c:numCache>
                <c:formatCode>General</c:formatCode>
                <c:ptCount val="103"/>
                <c:pt idx="0">
                  <c:v>0.50060229000000001</c:v>
                </c:pt>
                <c:pt idx="1">
                  <c:v>0.50506618000000003</c:v>
                </c:pt>
                <c:pt idx="2">
                  <c:v>0.50952942000000001</c:v>
                </c:pt>
                <c:pt idx="3">
                  <c:v>0.51399236000000004</c:v>
                </c:pt>
                <c:pt idx="4">
                  <c:v>0.51816503000000003</c:v>
                </c:pt>
                <c:pt idx="5">
                  <c:v>0.52262896999999997</c:v>
                </c:pt>
                <c:pt idx="6">
                  <c:v>0.52680178</c:v>
                </c:pt>
                <c:pt idx="7">
                  <c:v>0.53097444999999999</c:v>
                </c:pt>
                <c:pt idx="8">
                  <c:v>0.53514711999999998</c:v>
                </c:pt>
                <c:pt idx="9">
                  <c:v>0.53931974000000005</c:v>
                </c:pt>
                <c:pt idx="10">
                  <c:v>0.54349265999999996</c:v>
                </c:pt>
                <c:pt idx="11">
                  <c:v>0.54766512999999994</c:v>
                </c:pt>
                <c:pt idx="12">
                  <c:v>0.55183819999999995</c:v>
                </c:pt>
                <c:pt idx="13">
                  <c:v>0.55601082000000002</c:v>
                </c:pt>
                <c:pt idx="14">
                  <c:v>0.56018369000000001</c:v>
                </c:pt>
                <c:pt idx="15">
                  <c:v>0.56435636</c:v>
                </c:pt>
                <c:pt idx="16">
                  <c:v>0.56852902999999999</c:v>
                </c:pt>
                <c:pt idx="17">
                  <c:v>0.57270200000000004</c:v>
                </c:pt>
                <c:pt idx="18">
                  <c:v>0.57687491999999996</c:v>
                </c:pt>
                <c:pt idx="19">
                  <c:v>0.58104803999999999</c:v>
                </c:pt>
                <c:pt idx="20">
                  <c:v>0.58522081000000004</c:v>
                </c:pt>
                <c:pt idx="21">
                  <c:v>0.58939348000000003</c:v>
                </c:pt>
                <c:pt idx="22">
                  <c:v>0.59356629999999999</c:v>
                </c:pt>
                <c:pt idx="23">
                  <c:v>0.59773957</c:v>
                </c:pt>
                <c:pt idx="24">
                  <c:v>0.60191254000000005</c:v>
                </c:pt>
                <c:pt idx="25">
                  <c:v>0.60608554999999997</c:v>
                </c:pt>
                <c:pt idx="26">
                  <c:v>0.61025792999999995</c:v>
                </c:pt>
                <c:pt idx="27">
                  <c:v>0.61443159999999997</c:v>
                </c:pt>
                <c:pt idx="28">
                  <c:v>0.61860477000000003</c:v>
                </c:pt>
                <c:pt idx="29">
                  <c:v>0.62277804000000003</c:v>
                </c:pt>
                <c:pt idx="30">
                  <c:v>0.62695181</c:v>
                </c:pt>
                <c:pt idx="31">
                  <c:v>0.63112453000000002</c:v>
                </c:pt>
                <c:pt idx="32">
                  <c:v>0.63529725000000004</c:v>
                </c:pt>
                <c:pt idx="33">
                  <c:v>0.63947087000000002</c:v>
                </c:pt>
                <c:pt idx="34">
                  <c:v>0.64364403999999997</c:v>
                </c:pt>
                <c:pt idx="35">
                  <c:v>0.64781736999999995</c:v>
                </c:pt>
                <c:pt idx="36">
                  <c:v>0.65199109</c:v>
                </c:pt>
                <c:pt idx="37">
                  <c:v>0.65616501000000005</c:v>
                </c:pt>
                <c:pt idx="38">
                  <c:v>0.66033838</c:v>
                </c:pt>
                <c:pt idx="39">
                  <c:v>0.6645122</c:v>
                </c:pt>
                <c:pt idx="40">
                  <c:v>0.66868532000000003</c:v>
                </c:pt>
                <c:pt idx="41">
                  <c:v>0.67285883999999996</c:v>
                </c:pt>
                <c:pt idx="42">
                  <c:v>0.67703217000000004</c:v>
                </c:pt>
                <c:pt idx="43">
                  <c:v>0.68120623999999996</c:v>
                </c:pt>
                <c:pt idx="44">
                  <c:v>0.68538041000000005</c:v>
                </c:pt>
                <c:pt idx="45">
                  <c:v>0.68955407999999996</c:v>
                </c:pt>
                <c:pt idx="46">
                  <c:v>0.69372739999999999</c:v>
                </c:pt>
                <c:pt idx="47">
                  <c:v>0.69790132999999999</c:v>
                </c:pt>
                <c:pt idx="48">
                  <c:v>0.7020748</c:v>
                </c:pt>
                <c:pt idx="49">
                  <c:v>0.70595724999999998</c:v>
                </c:pt>
                <c:pt idx="50">
                  <c:v>0.71042278999999997</c:v>
                </c:pt>
                <c:pt idx="51">
                  <c:v>0.71459691999999997</c:v>
                </c:pt>
                <c:pt idx="52">
                  <c:v>0.71877053999999996</c:v>
                </c:pt>
                <c:pt idx="53">
                  <c:v>0.72294466000000002</c:v>
                </c:pt>
                <c:pt idx="54">
                  <c:v>0.72711819</c:v>
                </c:pt>
                <c:pt idx="55">
                  <c:v>0.73129244999999998</c:v>
                </c:pt>
                <c:pt idx="56">
                  <c:v>0.73575815</c:v>
                </c:pt>
                <c:pt idx="57">
                  <c:v>0.73993257000000001</c:v>
                </c:pt>
                <c:pt idx="58">
                  <c:v>0.74381516999999997</c:v>
                </c:pt>
                <c:pt idx="59">
                  <c:v>0.74798955</c:v>
                </c:pt>
                <c:pt idx="60">
                  <c:v>0.75216327000000005</c:v>
                </c:pt>
                <c:pt idx="61">
                  <c:v>0.75633718999999999</c:v>
                </c:pt>
                <c:pt idx="62">
                  <c:v>0.76051172</c:v>
                </c:pt>
                <c:pt idx="63">
                  <c:v>0.76497751000000003</c:v>
                </c:pt>
                <c:pt idx="64">
                  <c:v>0.76886016000000001</c:v>
                </c:pt>
                <c:pt idx="65">
                  <c:v>0.77274290999999995</c:v>
                </c:pt>
                <c:pt idx="66">
                  <c:v>0.77691699000000003</c:v>
                </c:pt>
                <c:pt idx="67">
                  <c:v>0.78080075000000004</c:v>
                </c:pt>
                <c:pt idx="68">
                  <c:v>0.78497536000000001</c:v>
                </c:pt>
                <c:pt idx="69">
                  <c:v>0.78944040999999998</c:v>
                </c:pt>
                <c:pt idx="70">
                  <c:v>0.79390625000000004</c:v>
                </c:pt>
                <c:pt idx="71">
                  <c:v>0.79837254999999996</c:v>
                </c:pt>
                <c:pt idx="72">
                  <c:v>0.80225610000000003</c:v>
                </c:pt>
                <c:pt idx="73">
                  <c:v>0.80643078000000001</c:v>
                </c:pt>
                <c:pt idx="74">
                  <c:v>0.81031428000000005</c:v>
                </c:pt>
                <c:pt idx="75">
                  <c:v>0.81448971000000003</c:v>
                </c:pt>
                <c:pt idx="76">
                  <c:v>0.81837451000000005</c:v>
                </c:pt>
                <c:pt idx="77">
                  <c:v>0.82225908000000003</c:v>
                </c:pt>
                <c:pt idx="78">
                  <c:v>0.82556214999999999</c:v>
                </c:pt>
                <c:pt idx="79">
                  <c:v>0.82886623999999998</c:v>
                </c:pt>
                <c:pt idx="80">
                  <c:v>0.83188077000000005</c:v>
                </c:pt>
                <c:pt idx="81">
                  <c:v>0.83480927999999999</c:v>
                </c:pt>
                <c:pt idx="82">
                  <c:v>0.83744951000000001</c:v>
                </c:pt>
                <c:pt idx="83">
                  <c:v>0.83978695000000003</c:v>
                </c:pt>
                <c:pt idx="84">
                  <c:v>0.84183494999999997</c:v>
                </c:pt>
                <c:pt idx="85">
                  <c:v>0.84359183999999998</c:v>
                </c:pt>
                <c:pt idx="86">
                  <c:v>0.84510596999999998</c:v>
                </c:pt>
                <c:pt idx="87">
                  <c:v>0.84654147000000002</c:v>
                </c:pt>
                <c:pt idx="88">
                  <c:v>0.84757247000000002</c:v>
                </c:pt>
                <c:pt idx="89">
                  <c:v>0.84876876999999995</c:v>
                </c:pt>
                <c:pt idx="90">
                  <c:v>0.85025865</c:v>
                </c:pt>
                <c:pt idx="91">
                  <c:v>0.85135053000000005</c:v>
                </c:pt>
                <c:pt idx="92">
                  <c:v>0.85231011000000001</c:v>
                </c:pt>
                <c:pt idx="93">
                  <c:v>0.85340797999999995</c:v>
                </c:pt>
                <c:pt idx="94">
                  <c:v>0.85467903999999995</c:v>
                </c:pt>
                <c:pt idx="95">
                  <c:v>0.85557700000000003</c:v>
                </c:pt>
                <c:pt idx="96">
                  <c:v>0.85642996000000005</c:v>
                </c:pt>
                <c:pt idx="97">
                  <c:v>0.85749500999999995</c:v>
                </c:pt>
                <c:pt idx="98">
                  <c:v>0.85812648000000002</c:v>
                </c:pt>
                <c:pt idx="99">
                  <c:v>0.85892246999999999</c:v>
                </c:pt>
                <c:pt idx="100">
                  <c:v>0.85982057999999995</c:v>
                </c:pt>
                <c:pt idx="101">
                  <c:v>0.86050972999999997</c:v>
                </c:pt>
                <c:pt idx="102">
                  <c:v>0.86098803999999995</c:v>
                </c:pt>
              </c:numCache>
            </c:numRef>
          </c:xVal>
          <c:yVal>
            <c:numRef>
              <c:f>'24.99-B777'!$P$3:$P$105</c:f>
              <c:numCache>
                <c:formatCode>General</c:formatCode>
                <c:ptCount val="103"/>
                <c:pt idx="0">
                  <c:v>239.24965900000001</c:v>
                </c:pt>
                <c:pt idx="1">
                  <c:v>239.26849799999999</c:v>
                </c:pt>
                <c:pt idx="2">
                  <c:v>239.17542399999999</c:v>
                </c:pt>
                <c:pt idx="3">
                  <c:v>239.03169700000001</c:v>
                </c:pt>
                <c:pt idx="4">
                  <c:v>239.03321299999999</c:v>
                </c:pt>
                <c:pt idx="5">
                  <c:v>239.059663</c:v>
                </c:pt>
                <c:pt idx="6">
                  <c:v>239.087005</c:v>
                </c:pt>
                <c:pt idx="7">
                  <c:v>239.08852200000001</c:v>
                </c:pt>
                <c:pt idx="8">
                  <c:v>239.09003799999999</c:v>
                </c:pt>
                <c:pt idx="9">
                  <c:v>239.082945</c:v>
                </c:pt>
                <c:pt idx="10">
                  <c:v>239.12750500000001</c:v>
                </c:pt>
                <c:pt idx="11">
                  <c:v>239.09458599999999</c:v>
                </c:pt>
                <c:pt idx="12">
                  <c:v>239.16497200000001</c:v>
                </c:pt>
                <c:pt idx="13">
                  <c:v>239.15788000000001</c:v>
                </c:pt>
                <c:pt idx="14">
                  <c:v>239.19383099999999</c:v>
                </c:pt>
                <c:pt idx="15">
                  <c:v>239.195347</c:v>
                </c:pt>
                <c:pt idx="16">
                  <c:v>239.19686300000001</c:v>
                </c:pt>
                <c:pt idx="17">
                  <c:v>239.250032</c:v>
                </c:pt>
                <c:pt idx="18">
                  <c:v>239.294591</c:v>
                </c:pt>
                <c:pt idx="19">
                  <c:v>239.37358599999999</c:v>
                </c:pt>
                <c:pt idx="20">
                  <c:v>239.39231899999999</c:v>
                </c:pt>
                <c:pt idx="21">
                  <c:v>239.393835</c:v>
                </c:pt>
                <c:pt idx="22">
                  <c:v>239.421178</c:v>
                </c:pt>
                <c:pt idx="23">
                  <c:v>239.52599799999999</c:v>
                </c:pt>
                <c:pt idx="24">
                  <c:v>239.57916700000001</c:v>
                </c:pt>
                <c:pt idx="25">
                  <c:v>239.63994500000001</c:v>
                </c:pt>
                <c:pt idx="26">
                  <c:v>239.59080800000001</c:v>
                </c:pt>
                <c:pt idx="27">
                  <c:v>239.764498</c:v>
                </c:pt>
                <c:pt idx="28">
                  <c:v>239.852101</c:v>
                </c:pt>
                <c:pt idx="29">
                  <c:v>239.95692099999999</c:v>
                </c:pt>
                <c:pt idx="30">
                  <c:v>240.14682999999999</c:v>
                </c:pt>
                <c:pt idx="31">
                  <c:v>240.15795299999999</c:v>
                </c:pt>
                <c:pt idx="32">
                  <c:v>240.16807800000001</c:v>
                </c:pt>
                <c:pt idx="33">
                  <c:v>240.33216100000001</c:v>
                </c:pt>
                <c:pt idx="34">
                  <c:v>240.42076299999999</c:v>
                </c:pt>
                <c:pt idx="35">
                  <c:v>240.53519</c:v>
                </c:pt>
                <c:pt idx="36">
                  <c:v>240.717489</c:v>
                </c:pt>
                <c:pt idx="37">
                  <c:v>240.933224</c:v>
                </c:pt>
                <c:pt idx="38">
                  <c:v>241.055262</c:v>
                </c:pt>
                <c:pt idx="39">
                  <c:v>241.25477799999999</c:v>
                </c:pt>
                <c:pt idx="40">
                  <c:v>241.33377200000001</c:v>
                </c:pt>
                <c:pt idx="41">
                  <c:v>241.48163600000001</c:v>
                </c:pt>
                <c:pt idx="42">
                  <c:v>241.59506500000001</c:v>
                </c:pt>
                <c:pt idx="43">
                  <c:v>241.837625</c:v>
                </c:pt>
                <c:pt idx="44">
                  <c:v>242.09740199999999</c:v>
                </c:pt>
                <c:pt idx="45">
                  <c:v>242.27109200000001</c:v>
                </c:pt>
                <c:pt idx="46">
                  <c:v>242.38452100000001</c:v>
                </c:pt>
                <c:pt idx="47">
                  <c:v>242.60125400000001</c:v>
                </c:pt>
                <c:pt idx="48">
                  <c:v>242.740509</c:v>
                </c:pt>
                <c:pt idx="49">
                  <c:v>242.89687599999999</c:v>
                </c:pt>
                <c:pt idx="50">
                  <c:v>243.19980200000001</c:v>
                </c:pt>
                <c:pt idx="51">
                  <c:v>243.45097000000001</c:v>
                </c:pt>
                <c:pt idx="52">
                  <c:v>243.616052</c:v>
                </c:pt>
                <c:pt idx="53">
                  <c:v>243.86722</c:v>
                </c:pt>
                <c:pt idx="54">
                  <c:v>244.01608200000001</c:v>
                </c:pt>
                <c:pt idx="55">
                  <c:v>244.292078</c:v>
                </c:pt>
                <c:pt idx="56">
                  <c:v>244.62083000000001</c:v>
                </c:pt>
                <c:pt idx="57">
                  <c:v>244.92365000000001</c:v>
                </c:pt>
                <c:pt idx="58">
                  <c:v>245.10584299999999</c:v>
                </c:pt>
                <c:pt idx="59">
                  <c:v>245.40005500000001</c:v>
                </c:pt>
                <c:pt idx="60">
                  <c:v>245.58235300000001</c:v>
                </c:pt>
                <c:pt idx="61">
                  <c:v>245.79908699999999</c:v>
                </c:pt>
                <c:pt idx="62">
                  <c:v>246.119124</c:v>
                </c:pt>
                <c:pt idx="63">
                  <c:v>246.46509399999999</c:v>
                </c:pt>
                <c:pt idx="64">
                  <c:v>246.65589600000001</c:v>
                </c:pt>
                <c:pt idx="65">
                  <c:v>246.86391399999999</c:v>
                </c:pt>
                <c:pt idx="66">
                  <c:v>247.107472</c:v>
                </c:pt>
                <c:pt idx="67">
                  <c:v>247.48766499999999</c:v>
                </c:pt>
                <c:pt idx="68">
                  <c:v>247.82392200000001</c:v>
                </c:pt>
                <c:pt idx="69">
                  <c:v>248.04175900000001</c:v>
                </c:pt>
                <c:pt idx="70">
                  <c:v>248.39533900000001</c:v>
                </c:pt>
                <c:pt idx="71">
                  <c:v>248.827395</c:v>
                </c:pt>
                <c:pt idx="72">
                  <c:v>249.17315300000001</c:v>
                </c:pt>
                <c:pt idx="73">
                  <c:v>249.51901699999999</c:v>
                </c:pt>
                <c:pt idx="74">
                  <c:v>249.856166</c:v>
                </c:pt>
                <c:pt idx="75">
                  <c:v>250.33215899999999</c:v>
                </c:pt>
                <c:pt idx="76">
                  <c:v>250.892135</c:v>
                </c:pt>
                <c:pt idx="77">
                  <c:v>251.41206399999999</c:v>
                </c:pt>
                <c:pt idx="78">
                  <c:v>252.05991299999999</c:v>
                </c:pt>
                <c:pt idx="79">
                  <c:v>252.88293100000001</c:v>
                </c:pt>
                <c:pt idx="80">
                  <c:v>253.97470999999999</c:v>
                </c:pt>
                <c:pt idx="81">
                  <c:v>255.44145499999999</c:v>
                </c:pt>
                <c:pt idx="82">
                  <c:v>256.957718</c:v>
                </c:pt>
                <c:pt idx="83">
                  <c:v>258.41205500000001</c:v>
                </c:pt>
                <c:pt idx="84">
                  <c:v>260.15698600000002</c:v>
                </c:pt>
                <c:pt idx="85">
                  <c:v>261.90181000000001</c:v>
                </c:pt>
                <c:pt idx="86">
                  <c:v>263.60548999999997</c:v>
                </c:pt>
                <c:pt idx="87">
                  <c:v>265.57943599999999</c:v>
                </c:pt>
                <c:pt idx="88">
                  <c:v>267.57427799999999</c:v>
                </c:pt>
                <c:pt idx="89">
                  <c:v>269.675748</c:v>
                </c:pt>
                <c:pt idx="90">
                  <c:v>272.20014800000001</c:v>
                </c:pt>
                <c:pt idx="91">
                  <c:v>274.46466700000002</c:v>
                </c:pt>
                <c:pt idx="92">
                  <c:v>276.39680099999998</c:v>
                </c:pt>
                <c:pt idx="93">
                  <c:v>278.78588999999999</c:v>
                </c:pt>
                <c:pt idx="94">
                  <c:v>281.499033</c:v>
                </c:pt>
                <c:pt idx="95">
                  <c:v>283.70561099999998</c:v>
                </c:pt>
                <c:pt idx="96">
                  <c:v>285.94133199999999</c:v>
                </c:pt>
                <c:pt idx="97">
                  <c:v>288.56267500000001</c:v>
                </c:pt>
                <c:pt idx="98">
                  <c:v>291.09608100000003</c:v>
                </c:pt>
                <c:pt idx="99">
                  <c:v>293.65314499999999</c:v>
                </c:pt>
                <c:pt idx="100">
                  <c:v>295.88595700000002</c:v>
                </c:pt>
                <c:pt idx="101">
                  <c:v>298.066731</c:v>
                </c:pt>
                <c:pt idx="102">
                  <c:v>299.69882899999999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5E8-7940-80E0-598994C16E29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'24.99-B777'!$O$3:$O$105</c:f>
              <c:numCache>
                <c:formatCode>General</c:formatCode>
                <c:ptCount val="103"/>
                <c:pt idx="0">
                  <c:v>0.50060229000000001</c:v>
                </c:pt>
                <c:pt idx="1">
                  <c:v>0.50506618000000003</c:v>
                </c:pt>
                <c:pt idx="2">
                  <c:v>0.50952942000000001</c:v>
                </c:pt>
                <c:pt idx="3">
                  <c:v>0.51399236000000004</c:v>
                </c:pt>
                <c:pt idx="4">
                  <c:v>0.51816503000000003</c:v>
                </c:pt>
                <c:pt idx="5">
                  <c:v>0.52262896999999997</c:v>
                </c:pt>
                <c:pt idx="6">
                  <c:v>0.52680178</c:v>
                </c:pt>
                <c:pt idx="7">
                  <c:v>0.53097444999999999</c:v>
                </c:pt>
                <c:pt idx="8">
                  <c:v>0.53514711999999998</c:v>
                </c:pt>
                <c:pt idx="9">
                  <c:v>0.53931974000000005</c:v>
                </c:pt>
                <c:pt idx="10">
                  <c:v>0.54349265999999996</c:v>
                </c:pt>
                <c:pt idx="11">
                  <c:v>0.54766512999999994</c:v>
                </c:pt>
                <c:pt idx="12">
                  <c:v>0.55183819999999995</c:v>
                </c:pt>
                <c:pt idx="13">
                  <c:v>0.55601082000000002</c:v>
                </c:pt>
                <c:pt idx="14">
                  <c:v>0.56018369000000001</c:v>
                </c:pt>
                <c:pt idx="15">
                  <c:v>0.56435636</c:v>
                </c:pt>
                <c:pt idx="16">
                  <c:v>0.56852902999999999</c:v>
                </c:pt>
                <c:pt idx="17">
                  <c:v>0.57270200000000004</c:v>
                </c:pt>
                <c:pt idx="18">
                  <c:v>0.57687491999999996</c:v>
                </c:pt>
                <c:pt idx="19">
                  <c:v>0.58104803999999999</c:v>
                </c:pt>
                <c:pt idx="20">
                  <c:v>0.58522081000000004</c:v>
                </c:pt>
                <c:pt idx="21">
                  <c:v>0.58939348000000003</c:v>
                </c:pt>
                <c:pt idx="22">
                  <c:v>0.59356629999999999</c:v>
                </c:pt>
                <c:pt idx="23">
                  <c:v>0.59773957</c:v>
                </c:pt>
                <c:pt idx="24">
                  <c:v>0.60191254000000005</c:v>
                </c:pt>
                <c:pt idx="25">
                  <c:v>0.60608554999999997</c:v>
                </c:pt>
                <c:pt idx="26">
                  <c:v>0.61025792999999995</c:v>
                </c:pt>
                <c:pt idx="27">
                  <c:v>0.61443159999999997</c:v>
                </c:pt>
                <c:pt idx="28">
                  <c:v>0.61860477000000003</c:v>
                </c:pt>
                <c:pt idx="29">
                  <c:v>0.62277804000000003</c:v>
                </c:pt>
                <c:pt idx="30">
                  <c:v>0.62695181</c:v>
                </c:pt>
                <c:pt idx="31">
                  <c:v>0.63112453000000002</c:v>
                </c:pt>
                <c:pt idx="32">
                  <c:v>0.63529725000000004</c:v>
                </c:pt>
                <c:pt idx="33">
                  <c:v>0.63947087000000002</c:v>
                </c:pt>
                <c:pt idx="34">
                  <c:v>0.64364403999999997</c:v>
                </c:pt>
                <c:pt idx="35">
                  <c:v>0.64781736999999995</c:v>
                </c:pt>
                <c:pt idx="36">
                  <c:v>0.65199109</c:v>
                </c:pt>
                <c:pt idx="37">
                  <c:v>0.65616501000000005</c:v>
                </c:pt>
                <c:pt idx="38">
                  <c:v>0.66033838</c:v>
                </c:pt>
                <c:pt idx="39">
                  <c:v>0.6645122</c:v>
                </c:pt>
                <c:pt idx="40">
                  <c:v>0.66868532000000003</c:v>
                </c:pt>
                <c:pt idx="41">
                  <c:v>0.67285883999999996</c:v>
                </c:pt>
                <c:pt idx="42">
                  <c:v>0.67703217000000004</c:v>
                </c:pt>
                <c:pt idx="43">
                  <c:v>0.68120623999999996</c:v>
                </c:pt>
                <c:pt idx="44">
                  <c:v>0.68538041000000005</c:v>
                </c:pt>
                <c:pt idx="45">
                  <c:v>0.68955407999999996</c:v>
                </c:pt>
                <c:pt idx="46">
                  <c:v>0.69372739999999999</c:v>
                </c:pt>
                <c:pt idx="47">
                  <c:v>0.69790132999999999</c:v>
                </c:pt>
                <c:pt idx="48">
                  <c:v>0.7020748</c:v>
                </c:pt>
                <c:pt idx="49">
                  <c:v>0.70595724999999998</c:v>
                </c:pt>
                <c:pt idx="50">
                  <c:v>0.71042278999999997</c:v>
                </c:pt>
                <c:pt idx="51">
                  <c:v>0.71459691999999997</c:v>
                </c:pt>
                <c:pt idx="52">
                  <c:v>0.71877053999999996</c:v>
                </c:pt>
                <c:pt idx="53">
                  <c:v>0.72294466000000002</c:v>
                </c:pt>
                <c:pt idx="54">
                  <c:v>0.72711819</c:v>
                </c:pt>
                <c:pt idx="55">
                  <c:v>0.73129244999999998</c:v>
                </c:pt>
                <c:pt idx="56">
                  <c:v>0.73575815</c:v>
                </c:pt>
                <c:pt idx="57">
                  <c:v>0.73993257000000001</c:v>
                </c:pt>
                <c:pt idx="58">
                  <c:v>0.74381516999999997</c:v>
                </c:pt>
                <c:pt idx="59">
                  <c:v>0.74798955</c:v>
                </c:pt>
                <c:pt idx="60">
                  <c:v>0.75216327000000005</c:v>
                </c:pt>
                <c:pt idx="61">
                  <c:v>0.75633718999999999</c:v>
                </c:pt>
                <c:pt idx="62">
                  <c:v>0.76051172</c:v>
                </c:pt>
                <c:pt idx="63">
                  <c:v>0.76497751000000003</c:v>
                </c:pt>
                <c:pt idx="64">
                  <c:v>0.76886016000000001</c:v>
                </c:pt>
                <c:pt idx="65">
                  <c:v>0.77274290999999995</c:v>
                </c:pt>
                <c:pt idx="66">
                  <c:v>0.77691699000000003</c:v>
                </c:pt>
                <c:pt idx="67">
                  <c:v>0.78080075000000004</c:v>
                </c:pt>
                <c:pt idx="68">
                  <c:v>0.78497536000000001</c:v>
                </c:pt>
                <c:pt idx="69">
                  <c:v>0.78944040999999998</c:v>
                </c:pt>
                <c:pt idx="70">
                  <c:v>0.79390625000000004</c:v>
                </c:pt>
                <c:pt idx="71">
                  <c:v>0.79837254999999996</c:v>
                </c:pt>
                <c:pt idx="72">
                  <c:v>0.80225610000000003</c:v>
                </c:pt>
                <c:pt idx="73">
                  <c:v>0.80643078000000001</c:v>
                </c:pt>
                <c:pt idx="74">
                  <c:v>0.81031428000000005</c:v>
                </c:pt>
                <c:pt idx="75">
                  <c:v>0.81448971000000003</c:v>
                </c:pt>
                <c:pt idx="76">
                  <c:v>0.81837451000000005</c:v>
                </c:pt>
                <c:pt idx="77">
                  <c:v>0.82225908000000003</c:v>
                </c:pt>
                <c:pt idx="78">
                  <c:v>0.82556214999999999</c:v>
                </c:pt>
                <c:pt idx="79">
                  <c:v>0.82886623999999998</c:v>
                </c:pt>
                <c:pt idx="80">
                  <c:v>0.83188077000000005</c:v>
                </c:pt>
                <c:pt idx="81">
                  <c:v>0.83480927999999999</c:v>
                </c:pt>
                <c:pt idx="82">
                  <c:v>0.83744951000000001</c:v>
                </c:pt>
                <c:pt idx="83">
                  <c:v>0.83978695000000003</c:v>
                </c:pt>
                <c:pt idx="84">
                  <c:v>0.84183494999999997</c:v>
                </c:pt>
                <c:pt idx="85">
                  <c:v>0.84359183999999998</c:v>
                </c:pt>
                <c:pt idx="86">
                  <c:v>0.84510596999999998</c:v>
                </c:pt>
                <c:pt idx="87">
                  <c:v>0.84654147000000002</c:v>
                </c:pt>
                <c:pt idx="88">
                  <c:v>0.84757247000000002</c:v>
                </c:pt>
                <c:pt idx="89">
                  <c:v>0.84876876999999995</c:v>
                </c:pt>
                <c:pt idx="90">
                  <c:v>0.85025865</c:v>
                </c:pt>
                <c:pt idx="91">
                  <c:v>0.85135053000000005</c:v>
                </c:pt>
                <c:pt idx="92">
                  <c:v>0.85231011000000001</c:v>
                </c:pt>
                <c:pt idx="93">
                  <c:v>0.85340797999999995</c:v>
                </c:pt>
                <c:pt idx="94">
                  <c:v>0.85467903999999995</c:v>
                </c:pt>
                <c:pt idx="95">
                  <c:v>0.85557700000000003</c:v>
                </c:pt>
                <c:pt idx="96">
                  <c:v>0.85642996000000005</c:v>
                </c:pt>
                <c:pt idx="97">
                  <c:v>0.85749500999999995</c:v>
                </c:pt>
                <c:pt idx="98">
                  <c:v>0.85812648000000002</c:v>
                </c:pt>
                <c:pt idx="99">
                  <c:v>0.85892246999999999</c:v>
                </c:pt>
                <c:pt idx="100">
                  <c:v>0.85982057999999995</c:v>
                </c:pt>
                <c:pt idx="101">
                  <c:v>0.86050972999999997</c:v>
                </c:pt>
                <c:pt idx="102">
                  <c:v>0.86098803999999995</c:v>
                </c:pt>
              </c:numCache>
            </c:numRef>
          </c:xVal>
          <c:yVal>
            <c:numRef>
              <c:f>'24.99-B777'!$Q$3:$Q$105</c:f>
              <c:numCache>
                <c:formatCode>General</c:formatCode>
                <c:ptCount val="103"/>
                <c:pt idx="0">
                  <c:v>240.54008086525803</c:v>
                </c:pt>
                <c:pt idx="1">
                  <c:v>240.54009200392076</c:v>
                </c:pt>
                <c:pt idx="2">
                  <c:v>240.5401061188937</c:v>
                </c:pt>
                <c:pt idx="3">
                  <c:v>240.54012391642982</c:v>
                </c:pt>
                <c:pt idx="4">
                  <c:v>240.5401446407655</c:v>
                </c:pt>
                <c:pt idx="5">
                  <c:v>240.54017214793583</c:v>
                </c:pt>
                <c:pt idx="6">
                  <c:v>240.54020390224349</c:v>
                </c:pt>
                <c:pt idx="7">
                  <c:v>240.54024269783278</c:v>
                </c:pt>
                <c:pt idx="8">
                  <c:v>240.54028992636648</c:v>
                </c:pt>
                <c:pt idx="9">
                  <c:v>240.54034721993008</c:v>
                </c:pt>
                <c:pt idx="10">
                  <c:v>240.54041649611975</c:v>
                </c:pt>
                <c:pt idx="11">
                  <c:v>240.54049997377905</c:v>
                </c:pt>
                <c:pt idx="12">
                  <c:v>240.54060027424936</c:v>
                </c:pt>
                <c:pt idx="13">
                  <c:v>240.54072039226173</c:v>
                </c:pt>
                <c:pt idx="14">
                  <c:v>240.54086384475292</c:v>
                </c:pt>
                <c:pt idx="15">
                  <c:v>240.54103465981311</c:v>
                </c:pt>
                <c:pt idx="16">
                  <c:v>240.54123750603225</c:v>
                </c:pt>
                <c:pt idx="17">
                  <c:v>240.54147776657612</c:v>
                </c:pt>
                <c:pt idx="18">
                  <c:v>240.54176158457597</c:v>
                </c:pt>
                <c:pt idx="19">
                  <c:v>240.5420960374274</c:v>
                </c:pt>
                <c:pt idx="20">
                  <c:v>240.54248914715464</c:v>
                </c:pt>
                <c:pt idx="21">
                  <c:v>240.54295013408898</c:v>
                </c:pt>
                <c:pt idx="22">
                  <c:v>240.54348951214308</c:v>
                </c:pt>
                <c:pt idx="23">
                  <c:v>240.54411925865077</c:v>
                </c:pt>
                <c:pt idx="24">
                  <c:v>240.5448527924523</c:v>
                </c:pt>
                <c:pt idx="25">
                  <c:v>240.54570548585448</c:v>
                </c:pt>
                <c:pt idx="26">
                  <c:v>240.54669449755067</c:v>
                </c:pt>
                <c:pt idx="27">
                  <c:v>240.54783987715899</c:v>
                </c:pt>
                <c:pt idx="28">
                  <c:v>240.54916322544193</c:v>
                </c:pt>
                <c:pt idx="29">
                  <c:v>240.55068951860824</c:v>
                </c:pt>
                <c:pt idx="30">
                  <c:v>240.55244683048772</c:v>
                </c:pt>
                <c:pt idx="31">
                  <c:v>240.55446573520862</c:v>
                </c:pt>
                <c:pt idx="32">
                  <c:v>240.55678167030595</c:v>
                </c:pt>
                <c:pt idx="33">
                  <c:v>240.55943443083783</c:v>
                </c:pt>
                <c:pt idx="34">
                  <c:v>240.56246700573837</c:v>
                </c:pt>
                <c:pt idx="35">
                  <c:v>240.56592866126451</c:v>
                </c:pt>
                <c:pt idx="36">
                  <c:v>240.56987412874463</c:v>
                </c:pt>
                <c:pt idx="37">
                  <c:v>240.57436394479436</c:v>
                </c:pt>
                <c:pt idx="38">
                  <c:v>240.57946459642545</c:v>
                </c:pt>
                <c:pt idx="39">
                  <c:v>240.5852520779062</c:v>
                </c:pt>
                <c:pt idx="40">
                  <c:v>240.59180765254467</c:v>
                </c:pt>
                <c:pt idx="41">
                  <c:v>240.59922482092898</c:v>
                </c:pt>
                <c:pt idx="42">
                  <c:v>240.60760423032443</c:v>
                </c:pt>
                <c:pt idx="43">
                  <c:v>240.6170603094173</c:v>
                </c:pt>
                <c:pt idx="44">
                  <c:v>240.6277160360799</c:v>
                </c:pt>
                <c:pt idx="45">
                  <c:v>240.63970658841077</c:v>
                </c:pt>
                <c:pt idx="46">
                  <c:v>240.65318280708925</c:v>
                </c:pt>
                <c:pt idx="47">
                  <c:v>240.66831401834747</c:v>
                </c:pt>
                <c:pt idx="48">
                  <c:v>240.68527912476105</c:v>
                </c:pt>
                <c:pt idx="49">
                  <c:v>240.70288497900066</c:v>
                </c:pt>
                <c:pt idx="50">
                  <c:v>240.72554430388055</c:v>
                </c:pt>
                <c:pt idx="51">
                  <c:v>240.74930589387139</c:v>
                </c:pt>
                <c:pt idx="52">
                  <c:v>240.77582925047591</c:v>
                </c:pt>
                <c:pt idx="53">
                  <c:v>240.80541173915341</c:v>
                </c:pt>
                <c:pt idx="54">
                  <c:v>240.8383641146379</c:v>
                </c:pt>
                <c:pt idx="55">
                  <c:v>240.87504573223208</c:v>
                </c:pt>
                <c:pt idx="56">
                  <c:v>240.91884421398095</c:v>
                </c:pt>
                <c:pt idx="57">
                  <c:v>240.96448782167823</c:v>
                </c:pt>
                <c:pt idx="58">
                  <c:v>241.01142919273542</c:v>
                </c:pt>
                <c:pt idx="59">
                  <c:v>241.09570977934607</c:v>
                </c:pt>
                <c:pt idx="60">
                  <c:v>241.19536164171848</c:v>
                </c:pt>
                <c:pt idx="61">
                  <c:v>241.30518627596058</c:v>
                </c:pt>
                <c:pt idx="62">
                  <c:v>241.42806481745691</c:v>
                </c:pt>
                <c:pt idx="63">
                  <c:v>241.5776274180418</c:v>
                </c:pt>
                <c:pt idx="64">
                  <c:v>241.72636724422853</c:v>
                </c:pt>
                <c:pt idx="65">
                  <c:v>241.8962450804886</c:v>
                </c:pt>
                <c:pt idx="66">
                  <c:v>242.10729174932635</c:v>
                </c:pt>
                <c:pt idx="67">
                  <c:v>242.33551603472625</c:v>
                </c:pt>
                <c:pt idx="68">
                  <c:v>242.6222895656951</c:v>
                </c:pt>
                <c:pt idx="69">
                  <c:v>242.98695000710052</c:v>
                </c:pt>
                <c:pt idx="70">
                  <c:v>243.42549825800921</c:v>
                </c:pt>
                <c:pt idx="71">
                  <c:v>243.95575579333291</c:v>
                </c:pt>
                <c:pt idx="72">
                  <c:v>244.5086575729668</c:v>
                </c:pt>
                <c:pt idx="73">
                  <c:v>245.22019958659754</c:v>
                </c:pt>
                <c:pt idx="74">
                  <c:v>246.01526586165693</c:v>
                </c:pt>
                <c:pt idx="75">
                  <c:v>247.04621556224976</c:v>
                </c:pt>
                <c:pt idx="76">
                  <c:v>248.20640051187192</c:v>
                </c:pt>
                <c:pt idx="77">
                  <c:v>249.60448085671675</c:v>
                </c:pt>
                <c:pt idx="78">
                  <c:v>251.02004997642319</c:v>
                </c:pt>
                <c:pt idx="79">
                  <c:v>252.68644008899821</c:v>
                </c:pt>
                <c:pt idx="80">
                  <c:v>254.4654547851614</c:v>
                </c:pt>
                <c:pt idx="81">
                  <c:v>256.47189538328939</c:v>
                </c:pt>
                <c:pt idx="82">
                  <c:v>258.55438904639743</c:v>
                </c:pt>
                <c:pt idx="83">
                  <c:v>260.64714017781426</c:v>
                </c:pt>
                <c:pt idx="84">
                  <c:v>262.69862659751328</c:v>
                </c:pt>
                <c:pt idx="85">
                  <c:v>264.63944396301525</c:v>
                </c:pt>
                <c:pt idx="86">
                  <c:v>266.45951135149352</c:v>
                </c:pt>
                <c:pt idx="87">
                  <c:v>268.32218590407257</c:v>
                </c:pt>
                <c:pt idx="88">
                  <c:v>269.74843522424044</c:v>
                </c:pt>
                <c:pt idx="89">
                  <c:v>271.50233171284151</c:v>
                </c:pt>
                <c:pt idx="90">
                  <c:v>273.84562047905479</c:v>
                </c:pt>
                <c:pt idx="91">
                  <c:v>275.68279677922033</c:v>
                </c:pt>
                <c:pt idx="92">
                  <c:v>277.38657805093169</c:v>
                </c:pt>
                <c:pt idx="93">
                  <c:v>279.44425371473085</c:v>
                </c:pt>
                <c:pt idx="94">
                  <c:v>281.97993314592867</c:v>
                </c:pt>
                <c:pt idx="95">
                  <c:v>283.87656369551974</c:v>
                </c:pt>
                <c:pt idx="96">
                  <c:v>285.76338660738975</c:v>
                </c:pt>
                <c:pt idx="97">
                  <c:v>288.24206523869611</c:v>
                </c:pt>
                <c:pt idx="98">
                  <c:v>289.77906091450126</c:v>
                </c:pt>
                <c:pt idx="99">
                  <c:v>291.79126335746457</c:v>
                </c:pt>
                <c:pt idx="100">
                  <c:v>294.16604947367784</c:v>
                </c:pt>
                <c:pt idx="101">
                  <c:v>296.06669843250592</c:v>
                </c:pt>
                <c:pt idx="102">
                  <c:v>297.42740486857372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22-0B46-8F11-B7CDAC3A2AFC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'24.99-B777'!$I$3:$I$124</c:f>
              <c:numCache>
                <c:formatCode>General</c:formatCode>
                <c:ptCount val="122"/>
                <c:pt idx="0">
                  <c:v>0.50037092000000005</c:v>
                </c:pt>
                <c:pt idx="1">
                  <c:v>0.50454292999999995</c:v>
                </c:pt>
                <c:pt idx="2">
                  <c:v>0.50871460000000002</c:v>
                </c:pt>
                <c:pt idx="3">
                  <c:v>0.51259564000000002</c:v>
                </c:pt>
                <c:pt idx="4">
                  <c:v>0.51676705999999994</c:v>
                </c:pt>
                <c:pt idx="5">
                  <c:v>0.52152142000000001</c:v>
                </c:pt>
                <c:pt idx="6">
                  <c:v>0.52627579000000002</c:v>
                </c:pt>
                <c:pt idx="7">
                  <c:v>0.53044840000000004</c:v>
                </c:pt>
                <c:pt idx="8">
                  <c:v>0.53505203000000001</c:v>
                </c:pt>
                <c:pt idx="9">
                  <c:v>0.53963797000000002</c:v>
                </c:pt>
                <c:pt idx="10">
                  <c:v>0.54410170999999996</c:v>
                </c:pt>
                <c:pt idx="11">
                  <c:v>0.54856505</c:v>
                </c:pt>
                <c:pt idx="12">
                  <c:v>0.55273706</c:v>
                </c:pt>
                <c:pt idx="13">
                  <c:v>0.55690972999999999</c:v>
                </c:pt>
                <c:pt idx="14">
                  <c:v>0.56108144999999998</c:v>
                </c:pt>
                <c:pt idx="15">
                  <c:v>0.56525322</c:v>
                </c:pt>
                <c:pt idx="16">
                  <c:v>0.56942497999999997</c:v>
                </c:pt>
                <c:pt idx="17">
                  <c:v>0.57359764999999996</c:v>
                </c:pt>
                <c:pt idx="18">
                  <c:v>0.57777031999999995</c:v>
                </c:pt>
                <c:pt idx="19">
                  <c:v>0.58194299000000005</c:v>
                </c:pt>
                <c:pt idx="20">
                  <c:v>0.58611530999999994</c:v>
                </c:pt>
                <c:pt idx="21">
                  <c:v>0.59028751999999995</c:v>
                </c:pt>
                <c:pt idx="22">
                  <c:v>0.59445965000000001</c:v>
                </c:pt>
                <c:pt idx="23">
                  <c:v>0.59863202000000004</c:v>
                </c:pt>
                <c:pt idx="24">
                  <c:v>0.60280349</c:v>
                </c:pt>
                <c:pt idx="25">
                  <c:v>0.60735508000000005</c:v>
                </c:pt>
                <c:pt idx="26">
                  <c:v>0.61152715000000002</c:v>
                </c:pt>
                <c:pt idx="27">
                  <c:v>0.61569951999999994</c:v>
                </c:pt>
                <c:pt idx="28">
                  <c:v>0.61987194000000001</c:v>
                </c:pt>
                <c:pt idx="29">
                  <c:v>0.62404466000000003</c:v>
                </c:pt>
                <c:pt idx="30">
                  <c:v>0.62821758000000005</c:v>
                </c:pt>
                <c:pt idx="31">
                  <c:v>0.63239049999999997</c:v>
                </c:pt>
                <c:pt idx="32">
                  <c:v>0.63656316999999996</c:v>
                </c:pt>
                <c:pt idx="33">
                  <c:v>0.64073583999999995</c:v>
                </c:pt>
                <c:pt idx="34">
                  <c:v>0.64490851000000005</c:v>
                </c:pt>
                <c:pt idx="35">
                  <c:v>0.64908202000000004</c:v>
                </c:pt>
                <c:pt idx="36">
                  <c:v>0.65325473999999994</c:v>
                </c:pt>
                <c:pt idx="37">
                  <c:v>0.65742796999999997</c:v>
                </c:pt>
                <c:pt idx="38">
                  <c:v>0.66160134000000004</c:v>
                </c:pt>
                <c:pt idx="39">
                  <c:v>0.66577456000000002</c:v>
                </c:pt>
                <c:pt idx="40">
                  <c:v>0.66994728000000003</c:v>
                </c:pt>
                <c:pt idx="41">
                  <c:v>0.67412084999999999</c:v>
                </c:pt>
                <c:pt idx="42">
                  <c:v>0.67829366999999996</c:v>
                </c:pt>
                <c:pt idx="43">
                  <c:v>0.68246688</c:v>
                </c:pt>
                <c:pt idx="44">
                  <c:v>0.68663956000000004</c:v>
                </c:pt>
                <c:pt idx="45">
                  <c:v>0.69081298999999996</c:v>
                </c:pt>
                <c:pt idx="46">
                  <c:v>0.69498715</c:v>
                </c:pt>
                <c:pt idx="47">
                  <c:v>0.69916036999999998</c:v>
                </c:pt>
                <c:pt idx="48">
                  <c:v>0.70333365000000003</c:v>
                </c:pt>
                <c:pt idx="49">
                  <c:v>0.70765016999999997</c:v>
                </c:pt>
                <c:pt idx="50">
                  <c:v>0.71168169000000003</c:v>
                </c:pt>
                <c:pt idx="51">
                  <c:v>0.71585516000000005</c:v>
                </c:pt>
                <c:pt idx="52">
                  <c:v>0.72002948</c:v>
                </c:pt>
                <c:pt idx="53">
                  <c:v>0.72420300999999998</c:v>
                </c:pt>
                <c:pt idx="54">
                  <c:v>0.72837642999999996</c:v>
                </c:pt>
                <c:pt idx="55">
                  <c:v>0.73255095000000003</c:v>
                </c:pt>
                <c:pt idx="56">
                  <c:v>0.73672462000000005</c:v>
                </c:pt>
                <c:pt idx="57">
                  <c:v>0.74089894999999995</c:v>
                </c:pt>
                <c:pt idx="58">
                  <c:v>0.74507252000000002</c:v>
                </c:pt>
                <c:pt idx="59">
                  <c:v>0.74924625</c:v>
                </c:pt>
                <c:pt idx="60">
                  <c:v>0.75342076000000002</c:v>
                </c:pt>
                <c:pt idx="61">
                  <c:v>0.75759547999999999</c:v>
                </c:pt>
                <c:pt idx="62">
                  <c:v>0.76176960999999999</c:v>
                </c:pt>
                <c:pt idx="63">
                  <c:v>0.76594337999999995</c:v>
                </c:pt>
                <c:pt idx="64">
                  <c:v>0.77011770999999996</c:v>
                </c:pt>
                <c:pt idx="65">
                  <c:v>0.77429223000000003</c:v>
                </c:pt>
                <c:pt idx="66">
                  <c:v>0.77846669999999996</c:v>
                </c:pt>
                <c:pt idx="67">
                  <c:v>0.78264142999999997</c:v>
                </c:pt>
                <c:pt idx="68">
                  <c:v>0.78681595000000004</c:v>
                </c:pt>
                <c:pt idx="69">
                  <c:v>0.79099072999999998</c:v>
                </c:pt>
                <c:pt idx="70">
                  <c:v>0.79516489999999995</c:v>
                </c:pt>
                <c:pt idx="71">
                  <c:v>0.79934002999999998</c:v>
                </c:pt>
                <c:pt idx="72">
                  <c:v>0.80351465</c:v>
                </c:pt>
                <c:pt idx="73">
                  <c:v>0.80768952000000005</c:v>
                </c:pt>
                <c:pt idx="74">
                  <c:v>0.8118649</c:v>
                </c:pt>
                <c:pt idx="75">
                  <c:v>0.81603977999999999</c:v>
                </c:pt>
                <c:pt idx="76">
                  <c:v>0.82021520000000003</c:v>
                </c:pt>
                <c:pt idx="77">
                  <c:v>0.82439013000000005</c:v>
                </c:pt>
                <c:pt idx="78">
                  <c:v>0.82856560000000001</c:v>
                </c:pt>
                <c:pt idx="79">
                  <c:v>0.83274152999999995</c:v>
                </c:pt>
                <c:pt idx="80">
                  <c:v>0.83691726</c:v>
                </c:pt>
                <c:pt idx="81">
                  <c:v>0.84051140000000002</c:v>
                </c:pt>
                <c:pt idx="82">
                  <c:v>0.84410635000000001</c:v>
                </c:pt>
                <c:pt idx="83">
                  <c:v>0.84712103000000005</c:v>
                </c:pt>
                <c:pt idx="84">
                  <c:v>0.85004915999999997</c:v>
                </c:pt>
                <c:pt idx="85">
                  <c:v>0.85280175999999996</c:v>
                </c:pt>
                <c:pt idx="86">
                  <c:v>0.85556984999999997</c:v>
                </c:pt>
                <c:pt idx="87">
                  <c:v>0.85788978999999999</c:v>
                </c:pt>
                <c:pt idx="88">
                  <c:v>0.85993863999999998</c:v>
                </c:pt>
                <c:pt idx="89">
                  <c:v>0.86169552999999999</c:v>
                </c:pt>
                <c:pt idx="90">
                  <c:v>0.86303936000000003</c:v>
                </c:pt>
                <c:pt idx="91">
                  <c:v>0.86446171999999999</c:v>
                </c:pt>
                <c:pt idx="92">
                  <c:v>0.86558866000000001</c:v>
                </c:pt>
                <c:pt idx="93">
                  <c:v>0.86669068000000005</c:v>
                </c:pt>
                <c:pt idx="94">
                  <c:v>0.86783357000000005</c:v>
                </c:pt>
                <c:pt idx="95">
                  <c:v>0.86891037000000004</c:v>
                </c:pt>
                <c:pt idx="96">
                  <c:v>0.87001271999999996</c:v>
                </c:pt>
                <c:pt idx="97">
                  <c:v>0.87132233999999997</c:v>
                </c:pt>
                <c:pt idx="98">
                  <c:v>0.87216296999999998</c:v>
                </c:pt>
                <c:pt idx="99">
                  <c:v>0.87307961000000001</c:v>
                </c:pt>
                <c:pt idx="100">
                  <c:v>0.87404329000000003</c:v>
                </c:pt>
                <c:pt idx="101">
                  <c:v>0.87500646000000004</c:v>
                </c:pt>
                <c:pt idx="102">
                  <c:v>0.87594300000000003</c:v>
                </c:pt>
                <c:pt idx="103">
                  <c:v>0.87669847000000001</c:v>
                </c:pt>
                <c:pt idx="104">
                  <c:v>0.87758077999999995</c:v>
                </c:pt>
                <c:pt idx="105">
                  <c:v>0.87819060000000004</c:v>
                </c:pt>
                <c:pt idx="106">
                  <c:v>0.87870614999999996</c:v>
                </c:pt>
                <c:pt idx="107">
                  <c:v>0.87947114999999998</c:v>
                </c:pt>
                <c:pt idx="108">
                  <c:v>0.88006591999999995</c:v>
                </c:pt>
                <c:pt idx="109">
                  <c:v>0.88071215000000003</c:v>
                </c:pt>
                <c:pt idx="110">
                  <c:v>0.88116843</c:v>
                </c:pt>
                <c:pt idx="111">
                  <c:v>0.88186394000000001</c:v>
                </c:pt>
                <c:pt idx="112">
                  <c:v>0.88249233000000005</c:v>
                </c:pt>
                <c:pt idx="113">
                  <c:v>0.88323949999999996</c:v>
                </c:pt>
                <c:pt idx="114">
                  <c:v>0.88395164000000004</c:v>
                </c:pt>
                <c:pt idx="115">
                  <c:v>0.88440291999999998</c:v>
                </c:pt>
                <c:pt idx="116">
                  <c:v>0.88490367000000003</c:v>
                </c:pt>
                <c:pt idx="117">
                  <c:v>0.88541095999999997</c:v>
                </c:pt>
                <c:pt idx="118">
                  <c:v>0.88596774</c:v>
                </c:pt>
                <c:pt idx="119">
                  <c:v>0.88618445000000001</c:v>
                </c:pt>
                <c:pt idx="120">
                  <c:v>0.88654644999999999</c:v>
                </c:pt>
                <c:pt idx="121">
                  <c:v>0.88690038000000004</c:v>
                </c:pt>
              </c:numCache>
            </c:numRef>
          </c:xVal>
          <c:yVal>
            <c:numRef>
              <c:f>'24.99-B777'!$J$3:$J$124</c:f>
              <c:numCache>
                <c:formatCode>General</c:formatCode>
                <c:ptCount val="122"/>
                <c:pt idx="0">
                  <c:v>199.51195999999999</c:v>
                </c:pt>
                <c:pt idx="1">
                  <c:v>199.40156400000001</c:v>
                </c:pt>
                <c:pt idx="2">
                  <c:v>199.230906</c:v>
                </c:pt>
                <c:pt idx="3">
                  <c:v>199.145231</c:v>
                </c:pt>
                <c:pt idx="4">
                  <c:v>198.93252899999999</c:v>
                </c:pt>
                <c:pt idx="5">
                  <c:v>198.839561</c:v>
                </c:pt>
                <c:pt idx="6">
                  <c:v>198.74659299999999</c:v>
                </c:pt>
                <c:pt idx="7">
                  <c:v>198.73950099999999</c:v>
                </c:pt>
                <c:pt idx="8">
                  <c:v>198.509738</c:v>
                </c:pt>
                <c:pt idx="9">
                  <c:v>198.28658100000001</c:v>
                </c:pt>
                <c:pt idx="10">
                  <c:v>198.279594</c:v>
                </c:pt>
                <c:pt idx="11">
                  <c:v>198.20373799999999</c:v>
                </c:pt>
                <c:pt idx="12">
                  <c:v>198.09334100000001</c:v>
                </c:pt>
                <c:pt idx="13">
                  <c:v>198.09485699999999</c:v>
                </c:pt>
                <c:pt idx="14">
                  <c:v>197.93280899999999</c:v>
                </c:pt>
                <c:pt idx="15">
                  <c:v>197.77936800000001</c:v>
                </c:pt>
                <c:pt idx="16">
                  <c:v>197.62592799999999</c:v>
                </c:pt>
                <c:pt idx="17">
                  <c:v>197.62744499999999</c:v>
                </c:pt>
                <c:pt idx="18">
                  <c:v>197.628961</c:v>
                </c:pt>
                <c:pt idx="19">
                  <c:v>197.63047700000001</c:v>
                </c:pt>
                <c:pt idx="20">
                  <c:v>197.57073399999999</c:v>
                </c:pt>
                <c:pt idx="21">
                  <c:v>197.49477200000001</c:v>
                </c:pt>
                <c:pt idx="22">
                  <c:v>197.402591</c:v>
                </c:pt>
                <c:pt idx="23">
                  <c:v>197.35245499999999</c:v>
                </c:pt>
                <c:pt idx="24">
                  <c:v>197.14836199999999</c:v>
                </c:pt>
                <c:pt idx="25">
                  <c:v>197.079149</c:v>
                </c:pt>
                <c:pt idx="26">
                  <c:v>196.97836000000001</c:v>
                </c:pt>
                <c:pt idx="27">
                  <c:v>196.928224</c:v>
                </c:pt>
                <c:pt idx="28">
                  <c:v>196.886697</c:v>
                </c:pt>
                <c:pt idx="29">
                  <c:v>196.89682099999999</c:v>
                </c:pt>
                <c:pt idx="30">
                  <c:v>196.94138100000001</c:v>
                </c:pt>
                <c:pt idx="31">
                  <c:v>196.985941</c:v>
                </c:pt>
                <c:pt idx="32">
                  <c:v>196.98745700000001</c:v>
                </c:pt>
                <c:pt idx="33">
                  <c:v>196.98897299999999</c:v>
                </c:pt>
                <c:pt idx="34">
                  <c:v>196.990489</c:v>
                </c:pt>
                <c:pt idx="35">
                  <c:v>197.13735500000001</c:v>
                </c:pt>
                <c:pt idx="36">
                  <c:v>197.14748</c:v>
                </c:pt>
                <c:pt idx="37">
                  <c:v>197.24468999999999</c:v>
                </c:pt>
                <c:pt idx="38">
                  <c:v>197.36672799999999</c:v>
                </c:pt>
                <c:pt idx="39">
                  <c:v>197.46294</c:v>
                </c:pt>
                <c:pt idx="40">
                  <c:v>197.47306499999999</c:v>
                </c:pt>
                <c:pt idx="41">
                  <c:v>197.629537</c:v>
                </c:pt>
                <c:pt idx="42">
                  <c:v>197.65688</c:v>
                </c:pt>
                <c:pt idx="43">
                  <c:v>197.752093</c:v>
                </c:pt>
                <c:pt idx="44">
                  <c:v>197.75460799999999</c:v>
                </c:pt>
                <c:pt idx="45">
                  <c:v>197.88625300000001</c:v>
                </c:pt>
                <c:pt idx="46">
                  <c:v>198.14503099999999</c:v>
                </c:pt>
                <c:pt idx="47">
                  <c:v>198.241243</c:v>
                </c:pt>
                <c:pt idx="48">
                  <c:v>198.34606299999999</c:v>
                </c:pt>
                <c:pt idx="49">
                  <c:v>198.623109</c:v>
                </c:pt>
                <c:pt idx="50">
                  <c:v>198.813965</c:v>
                </c:pt>
                <c:pt idx="51">
                  <c:v>198.95321999999999</c:v>
                </c:pt>
                <c:pt idx="52">
                  <c:v>199.23782399999999</c:v>
                </c:pt>
                <c:pt idx="53">
                  <c:v>199.38668699999999</c:v>
                </c:pt>
                <c:pt idx="54">
                  <c:v>199.51733300000001</c:v>
                </c:pt>
                <c:pt idx="55">
                  <c:v>199.83637200000001</c:v>
                </c:pt>
                <c:pt idx="56">
                  <c:v>200.01106100000001</c:v>
                </c:pt>
                <c:pt idx="57">
                  <c:v>200.29666399999999</c:v>
                </c:pt>
                <c:pt idx="58">
                  <c:v>200.453136</c:v>
                </c:pt>
                <c:pt idx="59">
                  <c:v>200.63643400000001</c:v>
                </c:pt>
                <c:pt idx="60">
                  <c:v>200.95547300000001</c:v>
                </c:pt>
                <c:pt idx="61">
                  <c:v>201.30894699999999</c:v>
                </c:pt>
                <c:pt idx="62">
                  <c:v>201.56111300000001</c:v>
                </c:pt>
                <c:pt idx="63">
                  <c:v>201.75202100000001</c:v>
                </c:pt>
                <c:pt idx="64">
                  <c:v>202.037623</c:v>
                </c:pt>
                <c:pt idx="65">
                  <c:v>202.35766100000001</c:v>
                </c:pt>
                <c:pt idx="66">
                  <c:v>202.66909000000001</c:v>
                </c:pt>
                <c:pt idx="67">
                  <c:v>203.023562</c:v>
                </c:pt>
                <c:pt idx="68">
                  <c:v>203.34360000000001</c:v>
                </c:pt>
                <c:pt idx="69">
                  <c:v>203.706681</c:v>
                </c:pt>
                <c:pt idx="70">
                  <c:v>203.96645799999999</c:v>
                </c:pt>
                <c:pt idx="71">
                  <c:v>204.38980000000001</c:v>
                </c:pt>
                <c:pt idx="72">
                  <c:v>204.72705500000001</c:v>
                </c:pt>
                <c:pt idx="73">
                  <c:v>205.10735299999999</c:v>
                </c:pt>
                <c:pt idx="74">
                  <c:v>205.57373899999999</c:v>
                </c:pt>
                <c:pt idx="75">
                  <c:v>205.954037</c:v>
                </c:pt>
                <c:pt idx="76">
                  <c:v>206.42903100000001</c:v>
                </c:pt>
                <c:pt idx="77">
                  <c:v>206.817938</c:v>
                </c:pt>
                <c:pt idx="78">
                  <c:v>207.30154099999999</c:v>
                </c:pt>
                <c:pt idx="79">
                  <c:v>207.86262199999999</c:v>
                </c:pt>
                <c:pt idx="80">
                  <c:v>208.390266</c:v>
                </c:pt>
                <c:pt idx="81">
                  <c:v>209.028614</c:v>
                </c:pt>
                <c:pt idx="82">
                  <c:v>209.80769599999999</c:v>
                </c:pt>
                <c:pt idx="83">
                  <c:v>210.923304</c:v>
                </c:pt>
                <c:pt idx="84">
                  <c:v>212.32587799999999</c:v>
                </c:pt>
                <c:pt idx="85">
                  <c:v>213.88244</c:v>
                </c:pt>
                <c:pt idx="86">
                  <c:v>215.82364999999999</c:v>
                </c:pt>
                <c:pt idx="87">
                  <c:v>217.57561000000001</c:v>
                </c:pt>
                <c:pt idx="88">
                  <c:v>219.465889</c:v>
                </c:pt>
                <c:pt idx="89">
                  <c:v>221.210714</c:v>
                </c:pt>
                <c:pt idx="90">
                  <c:v>222.96072000000001</c:v>
                </c:pt>
                <c:pt idx="91">
                  <c:v>225.210252</c:v>
                </c:pt>
                <c:pt idx="92">
                  <c:v>227.39647500000001</c:v>
                </c:pt>
                <c:pt idx="93">
                  <c:v>229.82468800000001</c:v>
                </c:pt>
                <c:pt idx="94">
                  <c:v>232.29334600000001</c:v>
                </c:pt>
                <c:pt idx="95">
                  <c:v>234.81308100000001</c:v>
                </c:pt>
                <c:pt idx="96">
                  <c:v>237.326663</c:v>
                </c:pt>
                <c:pt idx="97">
                  <c:v>240.06984600000001</c:v>
                </c:pt>
                <c:pt idx="98">
                  <c:v>242.46143699999999</c:v>
                </c:pt>
                <c:pt idx="99">
                  <c:v>245.13609099999999</c:v>
                </c:pt>
                <c:pt idx="100">
                  <c:v>247.77212900000001</c:v>
                </c:pt>
                <c:pt idx="101">
                  <c:v>250.31933599999999</c:v>
                </c:pt>
                <c:pt idx="102">
                  <c:v>252.94754900000001</c:v>
                </c:pt>
                <c:pt idx="103">
                  <c:v>255.86323999999999</c:v>
                </c:pt>
                <c:pt idx="104">
                  <c:v>258.48482100000001</c:v>
                </c:pt>
                <c:pt idx="105">
                  <c:v>260.84310900000003</c:v>
                </c:pt>
                <c:pt idx="106">
                  <c:v>263.24450899999999</c:v>
                </c:pt>
                <c:pt idx="107">
                  <c:v>265.62641500000001</c:v>
                </c:pt>
                <c:pt idx="108">
                  <c:v>268.03432400000003</c:v>
                </c:pt>
                <c:pt idx="109">
                  <c:v>270.44139899999999</c:v>
                </c:pt>
                <c:pt idx="110">
                  <c:v>273.16044599999998</c:v>
                </c:pt>
                <c:pt idx="111">
                  <c:v>275.75716299999999</c:v>
                </c:pt>
                <c:pt idx="112">
                  <c:v>278.462039</c:v>
                </c:pt>
                <c:pt idx="113">
                  <c:v>281.03639600000002</c:v>
                </c:pt>
                <c:pt idx="114">
                  <c:v>283.64660700000002</c:v>
                </c:pt>
                <c:pt idx="115">
                  <c:v>286.07355200000001</c:v>
                </c:pt>
                <c:pt idx="116">
                  <c:v>288.83035000000001</c:v>
                </c:pt>
                <c:pt idx="117">
                  <c:v>291.26277599999997</c:v>
                </c:pt>
                <c:pt idx="118">
                  <c:v>293.55804000000001</c:v>
                </c:pt>
                <c:pt idx="119">
                  <c:v>295.92806200000001</c:v>
                </c:pt>
                <c:pt idx="120">
                  <c:v>298.1728</c:v>
                </c:pt>
                <c:pt idx="121">
                  <c:v>300.14429100000001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5E8-7940-80E0-598994C16E29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'24.99-B777'!$I$3:$I$124</c:f>
              <c:numCache>
                <c:formatCode>General</c:formatCode>
                <c:ptCount val="122"/>
                <c:pt idx="0">
                  <c:v>0.50037092000000005</c:v>
                </c:pt>
                <c:pt idx="1">
                  <c:v>0.50454292999999995</c:v>
                </c:pt>
                <c:pt idx="2">
                  <c:v>0.50871460000000002</c:v>
                </c:pt>
                <c:pt idx="3">
                  <c:v>0.51259564000000002</c:v>
                </c:pt>
                <c:pt idx="4">
                  <c:v>0.51676705999999994</c:v>
                </c:pt>
                <c:pt idx="5">
                  <c:v>0.52152142000000001</c:v>
                </c:pt>
                <c:pt idx="6">
                  <c:v>0.52627579000000002</c:v>
                </c:pt>
                <c:pt idx="7">
                  <c:v>0.53044840000000004</c:v>
                </c:pt>
                <c:pt idx="8">
                  <c:v>0.53505203000000001</c:v>
                </c:pt>
                <c:pt idx="9">
                  <c:v>0.53963797000000002</c:v>
                </c:pt>
                <c:pt idx="10">
                  <c:v>0.54410170999999996</c:v>
                </c:pt>
                <c:pt idx="11">
                  <c:v>0.54856505</c:v>
                </c:pt>
                <c:pt idx="12">
                  <c:v>0.55273706</c:v>
                </c:pt>
                <c:pt idx="13">
                  <c:v>0.55690972999999999</c:v>
                </c:pt>
                <c:pt idx="14">
                  <c:v>0.56108144999999998</c:v>
                </c:pt>
                <c:pt idx="15">
                  <c:v>0.56525322</c:v>
                </c:pt>
                <c:pt idx="16">
                  <c:v>0.56942497999999997</c:v>
                </c:pt>
                <c:pt idx="17">
                  <c:v>0.57359764999999996</c:v>
                </c:pt>
                <c:pt idx="18">
                  <c:v>0.57777031999999995</c:v>
                </c:pt>
                <c:pt idx="19">
                  <c:v>0.58194299000000005</c:v>
                </c:pt>
                <c:pt idx="20">
                  <c:v>0.58611530999999994</c:v>
                </c:pt>
                <c:pt idx="21">
                  <c:v>0.59028751999999995</c:v>
                </c:pt>
                <c:pt idx="22">
                  <c:v>0.59445965000000001</c:v>
                </c:pt>
                <c:pt idx="23">
                  <c:v>0.59863202000000004</c:v>
                </c:pt>
                <c:pt idx="24">
                  <c:v>0.60280349</c:v>
                </c:pt>
                <c:pt idx="25">
                  <c:v>0.60735508000000005</c:v>
                </c:pt>
                <c:pt idx="26">
                  <c:v>0.61152715000000002</c:v>
                </c:pt>
                <c:pt idx="27">
                  <c:v>0.61569951999999994</c:v>
                </c:pt>
                <c:pt idx="28">
                  <c:v>0.61987194000000001</c:v>
                </c:pt>
                <c:pt idx="29">
                  <c:v>0.62404466000000003</c:v>
                </c:pt>
                <c:pt idx="30">
                  <c:v>0.62821758000000005</c:v>
                </c:pt>
                <c:pt idx="31">
                  <c:v>0.63239049999999997</c:v>
                </c:pt>
                <c:pt idx="32">
                  <c:v>0.63656316999999996</c:v>
                </c:pt>
                <c:pt idx="33">
                  <c:v>0.64073583999999995</c:v>
                </c:pt>
                <c:pt idx="34">
                  <c:v>0.64490851000000005</c:v>
                </c:pt>
                <c:pt idx="35">
                  <c:v>0.64908202000000004</c:v>
                </c:pt>
                <c:pt idx="36">
                  <c:v>0.65325473999999994</c:v>
                </c:pt>
                <c:pt idx="37">
                  <c:v>0.65742796999999997</c:v>
                </c:pt>
                <c:pt idx="38">
                  <c:v>0.66160134000000004</c:v>
                </c:pt>
                <c:pt idx="39">
                  <c:v>0.66577456000000002</c:v>
                </c:pt>
                <c:pt idx="40">
                  <c:v>0.66994728000000003</c:v>
                </c:pt>
                <c:pt idx="41">
                  <c:v>0.67412084999999999</c:v>
                </c:pt>
                <c:pt idx="42">
                  <c:v>0.67829366999999996</c:v>
                </c:pt>
                <c:pt idx="43">
                  <c:v>0.68246688</c:v>
                </c:pt>
                <c:pt idx="44">
                  <c:v>0.68663956000000004</c:v>
                </c:pt>
                <c:pt idx="45">
                  <c:v>0.69081298999999996</c:v>
                </c:pt>
                <c:pt idx="46">
                  <c:v>0.69498715</c:v>
                </c:pt>
                <c:pt idx="47">
                  <c:v>0.69916036999999998</c:v>
                </c:pt>
                <c:pt idx="48">
                  <c:v>0.70333365000000003</c:v>
                </c:pt>
                <c:pt idx="49">
                  <c:v>0.70765016999999997</c:v>
                </c:pt>
                <c:pt idx="50">
                  <c:v>0.71168169000000003</c:v>
                </c:pt>
                <c:pt idx="51">
                  <c:v>0.71585516000000005</c:v>
                </c:pt>
                <c:pt idx="52">
                  <c:v>0.72002948</c:v>
                </c:pt>
                <c:pt idx="53">
                  <c:v>0.72420300999999998</c:v>
                </c:pt>
                <c:pt idx="54">
                  <c:v>0.72837642999999996</c:v>
                </c:pt>
                <c:pt idx="55">
                  <c:v>0.73255095000000003</c:v>
                </c:pt>
                <c:pt idx="56">
                  <c:v>0.73672462000000005</c:v>
                </c:pt>
                <c:pt idx="57">
                  <c:v>0.74089894999999995</c:v>
                </c:pt>
                <c:pt idx="58">
                  <c:v>0.74507252000000002</c:v>
                </c:pt>
                <c:pt idx="59">
                  <c:v>0.74924625</c:v>
                </c:pt>
                <c:pt idx="60">
                  <c:v>0.75342076000000002</c:v>
                </c:pt>
                <c:pt idx="61">
                  <c:v>0.75759547999999999</c:v>
                </c:pt>
                <c:pt idx="62">
                  <c:v>0.76176960999999999</c:v>
                </c:pt>
                <c:pt idx="63">
                  <c:v>0.76594337999999995</c:v>
                </c:pt>
                <c:pt idx="64">
                  <c:v>0.77011770999999996</c:v>
                </c:pt>
                <c:pt idx="65">
                  <c:v>0.77429223000000003</c:v>
                </c:pt>
                <c:pt idx="66">
                  <c:v>0.77846669999999996</c:v>
                </c:pt>
                <c:pt idx="67">
                  <c:v>0.78264142999999997</c:v>
                </c:pt>
                <c:pt idx="68">
                  <c:v>0.78681595000000004</c:v>
                </c:pt>
                <c:pt idx="69">
                  <c:v>0.79099072999999998</c:v>
                </c:pt>
                <c:pt idx="70">
                  <c:v>0.79516489999999995</c:v>
                </c:pt>
                <c:pt idx="71">
                  <c:v>0.79934002999999998</c:v>
                </c:pt>
                <c:pt idx="72">
                  <c:v>0.80351465</c:v>
                </c:pt>
                <c:pt idx="73">
                  <c:v>0.80768952000000005</c:v>
                </c:pt>
                <c:pt idx="74">
                  <c:v>0.8118649</c:v>
                </c:pt>
                <c:pt idx="75">
                  <c:v>0.81603977999999999</c:v>
                </c:pt>
                <c:pt idx="76">
                  <c:v>0.82021520000000003</c:v>
                </c:pt>
                <c:pt idx="77">
                  <c:v>0.82439013000000005</c:v>
                </c:pt>
                <c:pt idx="78">
                  <c:v>0.82856560000000001</c:v>
                </c:pt>
                <c:pt idx="79">
                  <c:v>0.83274152999999995</c:v>
                </c:pt>
                <c:pt idx="80">
                  <c:v>0.83691726</c:v>
                </c:pt>
                <c:pt idx="81">
                  <c:v>0.84051140000000002</c:v>
                </c:pt>
                <c:pt idx="82">
                  <c:v>0.84410635000000001</c:v>
                </c:pt>
                <c:pt idx="83">
                  <c:v>0.84712103000000005</c:v>
                </c:pt>
                <c:pt idx="84">
                  <c:v>0.85004915999999997</c:v>
                </c:pt>
                <c:pt idx="85">
                  <c:v>0.85280175999999996</c:v>
                </c:pt>
                <c:pt idx="86">
                  <c:v>0.85556984999999997</c:v>
                </c:pt>
                <c:pt idx="87">
                  <c:v>0.85788978999999999</c:v>
                </c:pt>
                <c:pt idx="88">
                  <c:v>0.85993863999999998</c:v>
                </c:pt>
                <c:pt idx="89">
                  <c:v>0.86169552999999999</c:v>
                </c:pt>
                <c:pt idx="90">
                  <c:v>0.86303936000000003</c:v>
                </c:pt>
                <c:pt idx="91">
                  <c:v>0.86446171999999999</c:v>
                </c:pt>
                <c:pt idx="92">
                  <c:v>0.86558866000000001</c:v>
                </c:pt>
                <c:pt idx="93">
                  <c:v>0.86669068000000005</c:v>
                </c:pt>
                <c:pt idx="94">
                  <c:v>0.86783357000000005</c:v>
                </c:pt>
                <c:pt idx="95">
                  <c:v>0.86891037000000004</c:v>
                </c:pt>
                <c:pt idx="96">
                  <c:v>0.87001271999999996</c:v>
                </c:pt>
                <c:pt idx="97">
                  <c:v>0.87132233999999997</c:v>
                </c:pt>
                <c:pt idx="98">
                  <c:v>0.87216296999999998</c:v>
                </c:pt>
                <c:pt idx="99">
                  <c:v>0.87307961000000001</c:v>
                </c:pt>
                <c:pt idx="100">
                  <c:v>0.87404329000000003</c:v>
                </c:pt>
                <c:pt idx="101">
                  <c:v>0.87500646000000004</c:v>
                </c:pt>
                <c:pt idx="102">
                  <c:v>0.87594300000000003</c:v>
                </c:pt>
                <c:pt idx="103">
                  <c:v>0.87669847000000001</c:v>
                </c:pt>
                <c:pt idx="104">
                  <c:v>0.87758077999999995</c:v>
                </c:pt>
                <c:pt idx="105">
                  <c:v>0.87819060000000004</c:v>
                </c:pt>
                <c:pt idx="106">
                  <c:v>0.87870614999999996</c:v>
                </c:pt>
                <c:pt idx="107">
                  <c:v>0.87947114999999998</c:v>
                </c:pt>
                <c:pt idx="108">
                  <c:v>0.88006591999999995</c:v>
                </c:pt>
                <c:pt idx="109">
                  <c:v>0.88071215000000003</c:v>
                </c:pt>
                <c:pt idx="110">
                  <c:v>0.88116843</c:v>
                </c:pt>
                <c:pt idx="111">
                  <c:v>0.88186394000000001</c:v>
                </c:pt>
                <c:pt idx="112">
                  <c:v>0.88249233000000005</c:v>
                </c:pt>
                <c:pt idx="113">
                  <c:v>0.88323949999999996</c:v>
                </c:pt>
                <c:pt idx="114">
                  <c:v>0.88395164000000004</c:v>
                </c:pt>
                <c:pt idx="115">
                  <c:v>0.88440291999999998</c:v>
                </c:pt>
                <c:pt idx="116">
                  <c:v>0.88490367000000003</c:v>
                </c:pt>
                <c:pt idx="117">
                  <c:v>0.88541095999999997</c:v>
                </c:pt>
                <c:pt idx="118">
                  <c:v>0.88596774</c:v>
                </c:pt>
                <c:pt idx="119">
                  <c:v>0.88618445000000001</c:v>
                </c:pt>
                <c:pt idx="120">
                  <c:v>0.88654644999999999</c:v>
                </c:pt>
                <c:pt idx="121">
                  <c:v>0.88690038000000004</c:v>
                </c:pt>
              </c:numCache>
            </c:numRef>
          </c:xVal>
          <c:yVal>
            <c:numRef>
              <c:f>'24.99-B777'!$K$3:$K$124</c:f>
              <c:numCache>
                <c:formatCode>General</c:formatCode>
                <c:ptCount val="122"/>
                <c:pt idx="0">
                  <c:v>200.38689765801234</c:v>
                </c:pt>
                <c:pt idx="1">
                  <c:v>200.38690418514685</c:v>
                </c:pt>
                <c:pt idx="2">
                  <c:v>200.38691233447418</c:v>
                </c:pt>
                <c:pt idx="3">
                  <c:v>200.38692168640662</c:v>
                </c:pt>
                <c:pt idx="4">
                  <c:v>200.38693404174575</c:v>
                </c:pt>
                <c:pt idx="5">
                  <c:v>200.38695166787869</c:v>
                </c:pt>
                <c:pt idx="6">
                  <c:v>200.38697393333436</c:v>
                </c:pt>
                <c:pt idx="7">
                  <c:v>200.3869981479277</c:v>
                </c:pt>
                <c:pt idx="8">
                  <c:v>200.38703102564676</c:v>
                </c:pt>
                <c:pt idx="9">
                  <c:v>200.38707154417949</c:v>
                </c:pt>
                <c:pt idx="10">
                  <c:v>200.38711998138552</c:v>
                </c:pt>
                <c:pt idx="11">
                  <c:v>200.38717908344154</c:v>
                </c:pt>
                <c:pt idx="12">
                  <c:v>200.38724582093988</c:v>
                </c:pt>
                <c:pt idx="13">
                  <c:v>200.38732571286141</c:v>
                </c:pt>
                <c:pt idx="14">
                  <c:v>200.38742103594078</c:v>
                </c:pt>
                <c:pt idx="15">
                  <c:v>200.38753447510032</c:v>
                </c:pt>
                <c:pt idx="16">
                  <c:v>200.38766910278267</c:v>
                </c:pt>
                <c:pt idx="17">
                  <c:v>200.38782849190488</c:v>
                </c:pt>
                <c:pt idx="18">
                  <c:v>200.3880166746909</c:v>
                </c:pt>
                <c:pt idx="19">
                  <c:v>200.38823829955271</c:v>
                </c:pt>
                <c:pt idx="20">
                  <c:v>200.38849865526942</c:v>
                </c:pt>
                <c:pt idx="21">
                  <c:v>200.38880380801263</c:v>
                </c:pt>
                <c:pt idx="22">
                  <c:v>200.38916065233974</c:v>
                </c:pt>
                <c:pt idx="23">
                  <c:v>200.38957705445267</c:v>
                </c:pt>
                <c:pt idx="24">
                  <c:v>200.39006177106234</c:v>
                </c:pt>
                <c:pt idx="25">
                  <c:v>200.39068054410387</c:v>
                </c:pt>
                <c:pt idx="26">
                  <c:v>200.39134244041691</c:v>
                </c:pt>
                <c:pt idx="27">
                  <c:v>200.39210832605818</c:v>
                </c:pt>
                <c:pt idx="28">
                  <c:v>200.39299278768135</c:v>
                </c:pt>
                <c:pt idx="29">
                  <c:v>200.3940123392436</c:v>
                </c:pt>
                <c:pt idx="30">
                  <c:v>200.39518545326655</c:v>
                </c:pt>
                <c:pt idx="31">
                  <c:v>200.39653280134178</c:v>
                </c:pt>
                <c:pt idx="32">
                  <c:v>200.3980774836931</c:v>
                </c:pt>
                <c:pt idx="33">
                  <c:v>200.39984551334294</c:v>
                </c:pt>
                <c:pt idx="34">
                  <c:v>200.40186585569353</c:v>
                </c:pt>
                <c:pt idx="35">
                  <c:v>200.40417130963647</c:v>
                </c:pt>
                <c:pt idx="36">
                  <c:v>200.4067969681098</c:v>
                </c:pt>
                <c:pt idx="37">
                  <c:v>200.40978365741853</c:v>
                </c:pt>
                <c:pt idx="38">
                  <c:v>200.41317569104794</c:v>
                </c:pt>
                <c:pt idx="39">
                  <c:v>200.41702221162026</c:v>
                </c:pt>
                <c:pt idx="40">
                  <c:v>200.42137751664683</c:v>
                </c:pt>
                <c:pt idx="41">
                  <c:v>200.42630369430941</c:v>
                </c:pt>
                <c:pt idx="42">
                  <c:v>200.43186591075749</c:v>
                </c:pt>
                <c:pt idx="43">
                  <c:v>200.43813968062693</c:v>
                </c:pt>
                <c:pt idx="44">
                  <c:v>200.44520533861512</c:v>
                </c:pt>
                <c:pt idx="45">
                  <c:v>200.45315529446833</c:v>
                </c:pt>
                <c:pt idx="46">
                  <c:v>200.46208937864284</c:v>
                </c:pt>
                <c:pt idx="47">
                  <c:v>200.47211333454209</c:v>
                </c:pt>
                <c:pt idx="48">
                  <c:v>200.48334951677379</c:v>
                </c:pt>
                <c:pt idx="49">
                  <c:v>200.49638734598591</c:v>
                </c:pt>
                <c:pt idx="50">
                  <c:v>200.51000512771913</c:v>
                </c:pt>
                <c:pt idx="51">
                  <c:v>200.52572504446459</c:v>
                </c:pt>
                <c:pt idx="52">
                  <c:v>200.54327223508511</c:v>
                </c:pt>
                <c:pt idx="53">
                  <c:v>200.56283121170847</c:v>
                </c:pt>
                <c:pt idx="54">
                  <c:v>200.58461401578057</c:v>
                </c:pt>
                <c:pt idx="55">
                  <c:v>200.60885710671175</c:v>
                </c:pt>
                <c:pt idx="56">
                  <c:v>200.63580017771528</c:v>
                </c:pt>
                <c:pt idx="57">
                  <c:v>200.66572700176738</c:v>
                </c:pt>
                <c:pt idx="58">
                  <c:v>200.69892681820119</c:v>
                </c:pt>
                <c:pt idx="59">
                  <c:v>200.73573336218112</c:v>
                </c:pt>
                <c:pt idx="60">
                  <c:v>200.77651057836201</c:v>
                </c:pt>
                <c:pt idx="61">
                  <c:v>200.82164434097047</c:v>
                </c:pt>
                <c:pt idx="62">
                  <c:v>200.90284329704741</c:v>
                </c:pt>
                <c:pt idx="63">
                  <c:v>200.99536117629691</c:v>
                </c:pt>
                <c:pt idx="64">
                  <c:v>201.09718989478381</c:v>
                </c:pt>
                <c:pt idx="65">
                  <c:v>201.21099078150706</c:v>
                </c:pt>
                <c:pt idx="66">
                  <c:v>201.33976887618007</c:v>
                </c:pt>
                <c:pt idx="67">
                  <c:v>201.48701836289985</c:v>
                </c:pt>
                <c:pt idx="68">
                  <c:v>201.65682964920529</c:v>
                </c:pt>
                <c:pt idx="69">
                  <c:v>201.85413356294038</c:v>
                </c:pt>
                <c:pt idx="70">
                  <c:v>202.08481939763413</c:v>
                </c:pt>
                <c:pt idx="71">
                  <c:v>202.35620761283911</c:v>
                </c:pt>
                <c:pt idx="72">
                  <c:v>202.67706501854462</c:v>
                </c:pt>
                <c:pt idx="73">
                  <c:v>203.05834284092288</c:v>
                </c:pt>
                <c:pt idx="74">
                  <c:v>203.51353852012465</c:v>
                </c:pt>
                <c:pt idx="75">
                  <c:v>204.05919869579316</c:v>
                </c:pt>
                <c:pt idx="76">
                  <c:v>204.71612614222465</c:v>
                </c:pt>
                <c:pt idx="77">
                  <c:v>205.50983561976503</c:v>
                </c:pt>
                <c:pt idx="78">
                  <c:v>206.47247896135622</c:v>
                </c:pt>
                <c:pt idx="79">
                  <c:v>207.64391660306148</c:v>
                </c:pt>
                <c:pt idx="80">
                  <c:v>209.07363936813402</c:v>
                </c:pt>
                <c:pt idx="81">
                  <c:v>210.55803781070125</c:v>
                </c:pt>
                <c:pt idx="82">
                  <c:v>212.32844333615174</c:v>
                </c:pt>
                <c:pt idx="83">
                  <c:v>214.07588617770725</c:v>
                </c:pt>
                <c:pt idx="84">
                  <c:v>216.04404075157544</c:v>
                </c:pt>
                <c:pt idx="85">
                  <c:v>218.1775590718083</c:v>
                </c:pt>
                <c:pt idx="86">
                  <c:v>220.64421113172719</c:v>
                </c:pt>
                <c:pt idx="87">
                  <c:v>222.99616970940124</c:v>
                </c:pt>
                <c:pt idx="88">
                  <c:v>225.31799918017657</c:v>
                </c:pt>
                <c:pt idx="89">
                  <c:v>227.5125925091711</c:v>
                </c:pt>
                <c:pt idx="90">
                  <c:v>229.33017848543841</c:v>
                </c:pt>
                <c:pt idx="91">
                  <c:v>231.39612025512849</c:v>
                </c:pt>
                <c:pt idx="92">
                  <c:v>233.1441701641275</c:v>
                </c:pt>
                <c:pt idx="93">
                  <c:v>234.95499587982101</c:v>
                </c:pt>
                <c:pt idx="94">
                  <c:v>236.9454621251632</c:v>
                </c:pt>
                <c:pt idx="95">
                  <c:v>238.9319854100396</c:v>
                </c:pt>
                <c:pt idx="96">
                  <c:v>241.08416152999678</c:v>
                </c:pt>
                <c:pt idx="97">
                  <c:v>243.80684007007426</c:v>
                </c:pt>
                <c:pt idx="98">
                  <c:v>245.65504716133543</c:v>
                </c:pt>
                <c:pt idx="99">
                  <c:v>247.76499802020572</c:v>
                </c:pt>
                <c:pt idx="100">
                  <c:v>250.09497175600382</c:v>
                </c:pt>
                <c:pt idx="101">
                  <c:v>252.54411725732618</c:v>
                </c:pt>
                <c:pt idx="102">
                  <c:v>255.04702530668959</c:v>
                </c:pt>
                <c:pt idx="103">
                  <c:v>257.15753284058758</c:v>
                </c:pt>
                <c:pt idx="104">
                  <c:v>259.73069996546894</c:v>
                </c:pt>
                <c:pt idx="105">
                  <c:v>261.58017616644281</c:v>
                </c:pt>
                <c:pt idx="106">
                  <c:v>263.19066876798024</c:v>
                </c:pt>
                <c:pt idx="107">
                  <c:v>265.66235065685191</c:v>
                </c:pt>
                <c:pt idx="108">
                  <c:v>267.65398987818253</c:v>
                </c:pt>
                <c:pt idx="109">
                  <c:v>269.88985725874568</c:v>
                </c:pt>
                <c:pt idx="110">
                  <c:v>271.51502050115073</c:v>
                </c:pt>
                <c:pt idx="111">
                  <c:v>274.06873062841635</c:v>
                </c:pt>
                <c:pt idx="112">
                  <c:v>276.4579783008686</c:v>
                </c:pt>
                <c:pt idx="113">
                  <c:v>279.40395830916685</c:v>
                </c:pt>
                <c:pt idx="114">
                  <c:v>282.3221526806376</c:v>
                </c:pt>
                <c:pt idx="115">
                  <c:v>284.22907864012336</c:v>
                </c:pt>
                <c:pt idx="116">
                  <c:v>286.3990012798605</c:v>
                </c:pt>
                <c:pt idx="117">
                  <c:v>288.65667511423203</c:v>
                </c:pt>
                <c:pt idx="118">
                  <c:v>291.20539222863675</c:v>
                </c:pt>
                <c:pt idx="119">
                  <c:v>292.21789755326847</c:v>
                </c:pt>
                <c:pt idx="120">
                  <c:v>293.93536054370429</c:v>
                </c:pt>
                <c:pt idx="121">
                  <c:v>295.64668541102941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22-0B46-8F11-B7CDAC3A2AFC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'24.99-B777'!$C$3:$C$140</c:f>
              <c:numCache>
                <c:formatCode>General</c:formatCode>
                <c:ptCount val="138"/>
                <c:pt idx="0">
                  <c:v>0.50106839999999997</c:v>
                </c:pt>
                <c:pt idx="1">
                  <c:v>0.50553208999999999</c:v>
                </c:pt>
                <c:pt idx="2">
                  <c:v>0.50970435999999997</c:v>
                </c:pt>
                <c:pt idx="3">
                  <c:v>0.51387632000000005</c:v>
                </c:pt>
                <c:pt idx="4">
                  <c:v>0.51804899000000004</c:v>
                </c:pt>
                <c:pt idx="5">
                  <c:v>0.52222166000000003</c:v>
                </c:pt>
                <c:pt idx="6">
                  <c:v>0.52639433000000002</c:v>
                </c:pt>
                <c:pt idx="7">
                  <c:v>0.53056630000000005</c:v>
                </c:pt>
                <c:pt idx="8">
                  <c:v>0.53473842000000005</c:v>
                </c:pt>
                <c:pt idx="9">
                  <c:v>0.53891069000000003</c:v>
                </c:pt>
                <c:pt idx="10">
                  <c:v>0.54308285000000001</c:v>
                </c:pt>
                <c:pt idx="11">
                  <c:v>0.54725546999999997</c:v>
                </c:pt>
                <c:pt idx="12">
                  <c:v>0.55142813999999996</c:v>
                </c:pt>
                <c:pt idx="13">
                  <c:v>0.55560041000000004</c:v>
                </c:pt>
                <c:pt idx="14">
                  <c:v>0.55977292999999995</c:v>
                </c:pt>
                <c:pt idx="15">
                  <c:v>0.56394555000000002</c:v>
                </c:pt>
                <c:pt idx="16">
                  <c:v>0.56811792000000005</c:v>
                </c:pt>
                <c:pt idx="17">
                  <c:v>0.57229054000000001</c:v>
                </c:pt>
                <c:pt idx="18">
                  <c:v>0.5764629</c:v>
                </c:pt>
                <c:pt idx="19">
                  <c:v>0.58063547000000004</c:v>
                </c:pt>
                <c:pt idx="20">
                  <c:v>0.58480814000000003</c:v>
                </c:pt>
                <c:pt idx="21">
                  <c:v>0.58897995999999997</c:v>
                </c:pt>
                <c:pt idx="22">
                  <c:v>0.59315262999999996</c:v>
                </c:pt>
                <c:pt idx="23">
                  <c:v>0.59732529999999995</c:v>
                </c:pt>
                <c:pt idx="24">
                  <c:v>0.60149781999999996</c:v>
                </c:pt>
                <c:pt idx="25">
                  <c:v>0.60567024000000003</c:v>
                </c:pt>
                <c:pt idx="26">
                  <c:v>0.60984260999999995</c:v>
                </c:pt>
                <c:pt idx="27">
                  <c:v>0.61401523000000002</c:v>
                </c:pt>
                <c:pt idx="28">
                  <c:v>0.61818808999999997</c:v>
                </c:pt>
                <c:pt idx="29">
                  <c:v>0.62236075999999996</c:v>
                </c:pt>
                <c:pt idx="30">
                  <c:v>0.62653362999999995</c:v>
                </c:pt>
                <c:pt idx="31">
                  <c:v>0.63070614999999997</c:v>
                </c:pt>
                <c:pt idx="32">
                  <c:v>0.63487932000000002</c:v>
                </c:pt>
                <c:pt idx="33">
                  <c:v>0.63905193999999998</c:v>
                </c:pt>
                <c:pt idx="34">
                  <c:v>0.64322466</c:v>
                </c:pt>
                <c:pt idx="35">
                  <c:v>0.64739732999999999</c:v>
                </c:pt>
                <c:pt idx="36">
                  <c:v>0.65156999999999998</c:v>
                </c:pt>
                <c:pt idx="37">
                  <c:v>0.65574266999999997</c:v>
                </c:pt>
                <c:pt idx="38">
                  <c:v>0.65991619000000001</c:v>
                </c:pt>
                <c:pt idx="39">
                  <c:v>0.66408884999999995</c:v>
                </c:pt>
                <c:pt idx="40">
                  <c:v>0.66826152000000005</c:v>
                </c:pt>
                <c:pt idx="41">
                  <c:v>0.67243419000000004</c:v>
                </c:pt>
                <c:pt idx="42">
                  <c:v>0.67660726000000004</c:v>
                </c:pt>
                <c:pt idx="43">
                  <c:v>0.68077988</c:v>
                </c:pt>
                <c:pt idx="44">
                  <c:v>0.68495251000000001</c:v>
                </c:pt>
                <c:pt idx="45">
                  <c:v>0.68912567999999996</c:v>
                </c:pt>
                <c:pt idx="46">
                  <c:v>0.69329854999999996</c:v>
                </c:pt>
                <c:pt idx="47">
                  <c:v>0.69747157000000004</c:v>
                </c:pt>
                <c:pt idx="48">
                  <c:v>0.70164444000000004</c:v>
                </c:pt>
                <c:pt idx="49">
                  <c:v>0.70581841000000001</c:v>
                </c:pt>
                <c:pt idx="50">
                  <c:v>0.70999177999999996</c:v>
                </c:pt>
                <c:pt idx="51">
                  <c:v>0.71416444999999995</c:v>
                </c:pt>
                <c:pt idx="52">
                  <c:v>0.71833762000000001</c:v>
                </c:pt>
                <c:pt idx="53">
                  <c:v>0.72251089000000002</c:v>
                </c:pt>
                <c:pt idx="54">
                  <c:v>0.72697518000000005</c:v>
                </c:pt>
                <c:pt idx="55">
                  <c:v>0.73123733000000002</c:v>
                </c:pt>
                <c:pt idx="56">
                  <c:v>0.73541098999999999</c:v>
                </c:pt>
                <c:pt idx="57">
                  <c:v>0.73958436000000005</c:v>
                </c:pt>
                <c:pt idx="58">
                  <c:v>0.74375798000000004</c:v>
                </c:pt>
                <c:pt idx="59">
                  <c:v>0.74793200999999998</c:v>
                </c:pt>
                <c:pt idx="60">
                  <c:v>0.75210568</c:v>
                </c:pt>
                <c:pt idx="61">
                  <c:v>0.7562797</c:v>
                </c:pt>
                <c:pt idx="62">
                  <c:v>0.76045368999999996</c:v>
                </c:pt>
                <c:pt idx="63">
                  <c:v>0.76462805</c:v>
                </c:pt>
                <c:pt idx="64">
                  <c:v>0.76880177000000005</c:v>
                </c:pt>
                <c:pt idx="65">
                  <c:v>0.77297663999999999</c:v>
                </c:pt>
                <c:pt idx="66">
                  <c:v>0.77715087000000005</c:v>
                </c:pt>
                <c:pt idx="67">
                  <c:v>0.78132548999999996</c:v>
                </c:pt>
                <c:pt idx="68">
                  <c:v>0.78550016</c:v>
                </c:pt>
                <c:pt idx="69">
                  <c:v>0.78967458999999995</c:v>
                </c:pt>
                <c:pt idx="70">
                  <c:v>0.79384896000000005</c:v>
                </c:pt>
                <c:pt idx="71">
                  <c:v>0.79802424000000005</c:v>
                </c:pt>
                <c:pt idx="72">
                  <c:v>0.80219925999999997</c:v>
                </c:pt>
                <c:pt idx="73">
                  <c:v>0.80637473999999998</c:v>
                </c:pt>
                <c:pt idx="74">
                  <c:v>0.81050752000000004</c:v>
                </c:pt>
                <c:pt idx="75">
                  <c:v>0.81472469000000003</c:v>
                </c:pt>
                <c:pt idx="76">
                  <c:v>0.81890041999999996</c:v>
                </c:pt>
                <c:pt idx="77">
                  <c:v>0.82336726000000005</c:v>
                </c:pt>
                <c:pt idx="78">
                  <c:v>0.82754289000000003</c:v>
                </c:pt>
                <c:pt idx="79">
                  <c:v>0.83171806999999998</c:v>
                </c:pt>
                <c:pt idx="80">
                  <c:v>0.83589500000000005</c:v>
                </c:pt>
                <c:pt idx="81">
                  <c:v>0.83978094999999997</c:v>
                </c:pt>
                <c:pt idx="82">
                  <c:v>0.84366781999999996</c:v>
                </c:pt>
                <c:pt idx="83">
                  <c:v>0.84726407000000004</c:v>
                </c:pt>
                <c:pt idx="84">
                  <c:v>0.85086207999999997</c:v>
                </c:pt>
                <c:pt idx="85">
                  <c:v>0.85379015000000003</c:v>
                </c:pt>
                <c:pt idx="86">
                  <c:v>0.85653573999999999</c:v>
                </c:pt>
                <c:pt idx="87">
                  <c:v>0.85858120999999998</c:v>
                </c:pt>
                <c:pt idx="88">
                  <c:v>0.86034138000000004</c:v>
                </c:pt>
                <c:pt idx="89">
                  <c:v>0.86242567999999997</c:v>
                </c:pt>
                <c:pt idx="90">
                  <c:v>0.86490423999999999</c:v>
                </c:pt>
                <c:pt idx="91">
                  <c:v>0.86681211999999996</c:v>
                </c:pt>
                <c:pt idx="92">
                  <c:v>0.86849348000000004</c:v>
                </c:pt>
                <c:pt idx="93">
                  <c:v>0.87028130999999997</c:v>
                </c:pt>
                <c:pt idx="94">
                  <c:v>0.87206077000000004</c:v>
                </c:pt>
                <c:pt idx="95">
                  <c:v>0.87359816000000001</c:v>
                </c:pt>
                <c:pt idx="96">
                  <c:v>0.87479589999999996</c:v>
                </c:pt>
                <c:pt idx="97">
                  <c:v>0.87620993999999996</c:v>
                </c:pt>
                <c:pt idx="98">
                  <c:v>0.8774246</c:v>
                </c:pt>
                <c:pt idx="99">
                  <c:v>0.87862962</c:v>
                </c:pt>
                <c:pt idx="100">
                  <c:v>0.87946818999999998</c:v>
                </c:pt>
                <c:pt idx="101">
                  <c:v>0.88067333999999997</c:v>
                </c:pt>
                <c:pt idx="102">
                  <c:v>0.88196551999999995</c:v>
                </c:pt>
                <c:pt idx="103">
                  <c:v>0.88304015999999996</c:v>
                </c:pt>
                <c:pt idx="104">
                  <c:v>0.88384952999999999</c:v>
                </c:pt>
                <c:pt idx="105">
                  <c:v>0.88462145000000003</c:v>
                </c:pt>
                <c:pt idx="106">
                  <c:v>0.88558334999999999</c:v>
                </c:pt>
                <c:pt idx="107">
                  <c:v>0.88654591999999999</c:v>
                </c:pt>
                <c:pt idx="108">
                  <c:v>0.8875092</c:v>
                </c:pt>
                <c:pt idx="109">
                  <c:v>0.88828112999999997</c:v>
                </c:pt>
                <c:pt idx="110">
                  <c:v>0.88895226000000005</c:v>
                </c:pt>
                <c:pt idx="111">
                  <c:v>0.88985179000000003</c:v>
                </c:pt>
                <c:pt idx="112">
                  <c:v>0.89068756999999998</c:v>
                </c:pt>
                <c:pt idx="113">
                  <c:v>0.89149372000000005</c:v>
                </c:pt>
                <c:pt idx="114">
                  <c:v>0.89225935000000001</c:v>
                </c:pt>
                <c:pt idx="115">
                  <c:v>0.89291624000000003</c:v>
                </c:pt>
                <c:pt idx="116">
                  <c:v>0.89331179000000005</c:v>
                </c:pt>
                <c:pt idx="117">
                  <c:v>0.89408586000000001</c:v>
                </c:pt>
                <c:pt idx="118">
                  <c:v>0.89477357000000002</c:v>
                </c:pt>
                <c:pt idx="119">
                  <c:v>0.89525432999999999</c:v>
                </c:pt>
                <c:pt idx="120">
                  <c:v>0.89570088000000003</c:v>
                </c:pt>
                <c:pt idx="121">
                  <c:v>0.89603551999999997</c:v>
                </c:pt>
                <c:pt idx="122">
                  <c:v>0.89660021000000001</c:v>
                </c:pt>
                <c:pt idx="123">
                  <c:v>0.89693442000000001</c:v>
                </c:pt>
                <c:pt idx="124">
                  <c:v>0.89730098999999997</c:v>
                </c:pt>
                <c:pt idx="125">
                  <c:v>0.89779653999999998</c:v>
                </c:pt>
                <c:pt idx="126">
                  <c:v>0.89817451999999998</c:v>
                </c:pt>
                <c:pt idx="127">
                  <c:v>0.89868323999999999</c:v>
                </c:pt>
                <c:pt idx="128">
                  <c:v>0.89906275999999996</c:v>
                </c:pt>
                <c:pt idx="129">
                  <c:v>0.89951879999999995</c:v>
                </c:pt>
                <c:pt idx="130">
                  <c:v>0.89992161999999998</c:v>
                </c:pt>
                <c:pt idx="131">
                  <c:v>0.89995053000000003</c:v>
                </c:pt>
                <c:pt idx="132">
                  <c:v>0.90035788000000005</c:v>
                </c:pt>
                <c:pt idx="133">
                  <c:v>0.90057275000000003</c:v>
                </c:pt>
                <c:pt idx="134">
                  <c:v>0.90093767999999996</c:v>
                </c:pt>
                <c:pt idx="135">
                  <c:v>0.90113909999999997</c:v>
                </c:pt>
                <c:pt idx="136">
                  <c:v>0.90144206999999998</c:v>
                </c:pt>
                <c:pt idx="137">
                  <c:v>0.90174504</c:v>
                </c:pt>
              </c:numCache>
            </c:numRef>
          </c:xVal>
          <c:yVal>
            <c:numRef>
              <c:f>'24.99-B777'!$D$3:$D$140</c:f>
              <c:numCache>
                <c:formatCode>General</c:formatCode>
                <c:ptCount val="138"/>
                <c:pt idx="0">
                  <c:v>169.304396</c:v>
                </c:pt>
                <c:pt idx="1">
                  <c:v>169.28880100000001</c:v>
                </c:pt>
                <c:pt idx="2">
                  <c:v>169.22144700000001</c:v>
                </c:pt>
                <c:pt idx="3">
                  <c:v>169.102442</c:v>
                </c:pt>
                <c:pt idx="4">
                  <c:v>169.10395800000001</c:v>
                </c:pt>
                <c:pt idx="5">
                  <c:v>169.10547399999999</c:v>
                </c:pt>
                <c:pt idx="6">
                  <c:v>169.10699099999999</c:v>
                </c:pt>
                <c:pt idx="7">
                  <c:v>168.98798500000001</c:v>
                </c:pt>
                <c:pt idx="8">
                  <c:v>168.89480599999999</c:v>
                </c:pt>
                <c:pt idx="9">
                  <c:v>168.82745299999999</c:v>
                </c:pt>
                <c:pt idx="10">
                  <c:v>168.74288200000001</c:v>
                </c:pt>
                <c:pt idx="11">
                  <c:v>168.73579000000001</c:v>
                </c:pt>
                <c:pt idx="12">
                  <c:v>168.73730599999999</c:v>
                </c:pt>
                <c:pt idx="13">
                  <c:v>168.66995299999999</c:v>
                </c:pt>
                <c:pt idx="14">
                  <c:v>168.64564300000001</c:v>
                </c:pt>
                <c:pt idx="15">
                  <c:v>168.63855000000001</c:v>
                </c:pt>
                <c:pt idx="16">
                  <c:v>168.588414</c:v>
                </c:pt>
                <c:pt idx="17">
                  <c:v>168.581322</c:v>
                </c:pt>
                <c:pt idx="18">
                  <c:v>168.53018800000001</c:v>
                </c:pt>
                <c:pt idx="19">
                  <c:v>168.51448600000001</c:v>
                </c:pt>
                <c:pt idx="20">
                  <c:v>168.51600300000001</c:v>
                </c:pt>
                <c:pt idx="21">
                  <c:v>168.37217000000001</c:v>
                </c:pt>
                <c:pt idx="22">
                  <c:v>168.37368599999999</c:v>
                </c:pt>
                <c:pt idx="23">
                  <c:v>168.375202</c:v>
                </c:pt>
                <c:pt idx="24">
                  <c:v>168.35089199999999</c:v>
                </c:pt>
                <c:pt idx="25">
                  <c:v>168.30936500000001</c:v>
                </c:pt>
                <c:pt idx="26">
                  <c:v>168.259229</c:v>
                </c:pt>
                <c:pt idx="27">
                  <c:v>168.252137</c:v>
                </c:pt>
                <c:pt idx="28">
                  <c:v>168.28808799999999</c:v>
                </c:pt>
                <c:pt idx="29">
                  <c:v>168.289604</c:v>
                </c:pt>
                <c:pt idx="30">
                  <c:v>168.32555500000001</c:v>
                </c:pt>
                <c:pt idx="31">
                  <c:v>168.30124499999999</c:v>
                </c:pt>
                <c:pt idx="32">
                  <c:v>168.388848</c:v>
                </c:pt>
                <c:pt idx="33">
                  <c:v>168.381756</c:v>
                </c:pt>
                <c:pt idx="34">
                  <c:v>168.39188100000001</c:v>
                </c:pt>
                <c:pt idx="35">
                  <c:v>168.39339699999999</c:v>
                </c:pt>
                <c:pt idx="36">
                  <c:v>168.394913</c:v>
                </c:pt>
                <c:pt idx="37">
                  <c:v>168.39642900000001</c:v>
                </c:pt>
                <c:pt idx="38">
                  <c:v>168.543295</c:v>
                </c:pt>
                <c:pt idx="39">
                  <c:v>168.54481100000001</c:v>
                </c:pt>
                <c:pt idx="40">
                  <c:v>168.54632699999999</c:v>
                </c:pt>
                <c:pt idx="41">
                  <c:v>168.547843</c:v>
                </c:pt>
                <c:pt idx="42">
                  <c:v>168.61822900000001</c:v>
                </c:pt>
                <c:pt idx="43">
                  <c:v>168.61113700000001</c:v>
                </c:pt>
                <c:pt idx="44">
                  <c:v>168.60504299999999</c:v>
                </c:pt>
                <c:pt idx="45">
                  <c:v>168.692646</c:v>
                </c:pt>
                <c:pt idx="46">
                  <c:v>168.72859700000001</c:v>
                </c:pt>
                <c:pt idx="47">
                  <c:v>168.79037400000001</c:v>
                </c:pt>
                <c:pt idx="48">
                  <c:v>168.826325</c:v>
                </c:pt>
                <c:pt idx="49">
                  <c:v>169.05166700000001</c:v>
                </c:pt>
                <c:pt idx="50">
                  <c:v>169.17370500000001</c:v>
                </c:pt>
                <c:pt idx="51">
                  <c:v>169.17522099999999</c:v>
                </c:pt>
                <c:pt idx="52">
                  <c:v>169.26282399999999</c:v>
                </c:pt>
                <c:pt idx="53">
                  <c:v>169.36764500000001</c:v>
                </c:pt>
                <c:pt idx="54">
                  <c:v>169.455354</c:v>
                </c:pt>
                <c:pt idx="55">
                  <c:v>169.67311799999999</c:v>
                </c:pt>
                <c:pt idx="56">
                  <c:v>169.845809</c:v>
                </c:pt>
                <c:pt idx="57">
                  <c:v>169.96784700000001</c:v>
                </c:pt>
                <c:pt idx="58">
                  <c:v>170.13292799999999</c:v>
                </c:pt>
                <c:pt idx="59">
                  <c:v>170.36687900000001</c:v>
                </c:pt>
                <c:pt idx="60">
                  <c:v>170.540569</c:v>
                </c:pt>
                <c:pt idx="61">
                  <c:v>170.77452</c:v>
                </c:pt>
                <c:pt idx="62">
                  <c:v>171.00308999999999</c:v>
                </c:pt>
                <c:pt idx="63">
                  <c:v>171.294073</c:v>
                </c:pt>
                <c:pt idx="64">
                  <c:v>171.476372</c:v>
                </c:pt>
                <c:pt idx="65">
                  <c:v>171.85667000000001</c:v>
                </c:pt>
                <c:pt idx="66">
                  <c:v>172.125056</c:v>
                </c:pt>
                <c:pt idx="67">
                  <c:v>172.462311</c:v>
                </c:pt>
                <c:pt idx="68">
                  <c:v>172.80817500000001</c:v>
                </c:pt>
                <c:pt idx="69">
                  <c:v>173.110995</c:v>
                </c:pt>
                <c:pt idx="70">
                  <c:v>173.40520599999999</c:v>
                </c:pt>
                <c:pt idx="71">
                  <c:v>173.85437400000001</c:v>
                </c:pt>
                <c:pt idx="72">
                  <c:v>174.26049900000001</c:v>
                </c:pt>
                <c:pt idx="73">
                  <c:v>174.744102</c:v>
                </c:pt>
                <c:pt idx="74">
                  <c:v>175.13395</c:v>
                </c:pt>
                <c:pt idx="75">
                  <c:v>175.53913299999999</c:v>
                </c:pt>
                <c:pt idx="76">
                  <c:v>176.06577899999999</c:v>
                </c:pt>
                <c:pt idx="77">
                  <c:v>176.59253100000001</c:v>
                </c:pt>
                <c:pt idx="78">
                  <c:v>177.10195999999999</c:v>
                </c:pt>
                <c:pt idx="79">
                  <c:v>177.53391099999999</c:v>
                </c:pt>
                <c:pt idx="80">
                  <c:v>178.26716500000001</c:v>
                </c:pt>
                <c:pt idx="81">
                  <c:v>179.02614</c:v>
                </c:pt>
                <c:pt idx="82">
                  <c:v>179.94107</c:v>
                </c:pt>
                <c:pt idx="83">
                  <c:v>180.94297900000001</c:v>
                </c:pt>
                <c:pt idx="84">
                  <c:v>182.24619300000001</c:v>
                </c:pt>
                <c:pt idx="85">
                  <c:v>183.637246</c:v>
                </c:pt>
                <c:pt idx="86">
                  <c:v>185.01697899999999</c:v>
                </c:pt>
                <c:pt idx="87">
                  <c:v>186.325861</c:v>
                </c:pt>
                <c:pt idx="88">
                  <c:v>187.60900100000001</c:v>
                </c:pt>
                <c:pt idx="89">
                  <c:v>189.53417999999999</c:v>
                </c:pt>
                <c:pt idx="90">
                  <c:v>191.74914799999999</c:v>
                </c:pt>
                <c:pt idx="91">
                  <c:v>193.67531399999999</c:v>
                </c:pt>
                <c:pt idx="92">
                  <c:v>195.83813499999999</c:v>
                </c:pt>
                <c:pt idx="93">
                  <c:v>198.19038599999999</c:v>
                </c:pt>
                <c:pt idx="94">
                  <c:v>200.451244</c:v>
                </c:pt>
                <c:pt idx="95">
                  <c:v>202.758083</c:v>
                </c:pt>
                <c:pt idx="96">
                  <c:v>204.84880799999999</c:v>
                </c:pt>
                <c:pt idx="97">
                  <c:v>207.274123</c:v>
                </c:pt>
                <c:pt idx="98">
                  <c:v>209.58212399999999</c:v>
                </c:pt>
                <c:pt idx="99">
                  <c:v>211.78656000000001</c:v>
                </c:pt>
                <c:pt idx="100">
                  <c:v>213.823272</c:v>
                </c:pt>
                <c:pt idx="101">
                  <c:v>216.04935499999999</c:v>
                </c:pt>
                <c:pt idx="102">
                  <c:v>218.59141399999999</c:v>
                </c:pt>
                <c:pt idx="103">
                  <c:v>220.73808299999999</c:v>
                </c:pt>
                <c:pt idx="104">
                  <c:v>222.93245099999999</c:v>
                </c:pt>
                <c:pt idx="105">
                  <c:v>225.20872600000001</c:v>
                </c:pt>
                <c:pt idx="106">
                  <c:v>227.53828300000001</c:v>
                </c:pt>
                <c:pt idx="107">
                  <c:v>229.98492899999999</c:v>
                </c:pt>
                <c:pt idx="108">
                  <c:v>232.551523</c:v>
                </c:pt>
                <c:pt idx="109">
                  <c:v>234.830656</c:v>
                </c:pt>
                <c:pt idx="110">
                  <c:v>237.22008099999999</c:v>
                </c:pt>
                <c:pt idx="111">
                  <c:v>239.69752299999999</c:v>
                </c:pt>
                <c:pt idx="112">
                  <c:v>242.08385100000001</c:v>
                </c:pt>
                <c:pt idx="113">
                  <c:v>244.39532</c:v>
                </c:pt>
                <c:pt idx="114">
                  <c:v>246.88575399999999</c:v>
                </c:pt>
                <c:pt idx="115">
                  <c:v>249.10534000000001</c:v>
                </c:pt>
                <c:pt idx="116">
                  <c:v>251.88997499999999</c:v>
                </c:pt>
                <c:pt idx="117">
                  <c:v>254.535563</c:v>
                </c:pt>
                <c:pt idx="118">
                  <c:v>257.500225</c:v>
                </c:pt>
                <c:pt idx="119">
                  <c:v>259.76978200000002</c:v>
                </c:pt>
                <c:pt idx="120">
                  <c:v>261.63004699999999</c:v>
                </c:pt>
                <c:pt idx="121">
                  <c:v>263.63881900000001</c:v>
                </c:pt>
                <c:pt idx="122">
                  <c:v>265.84566799999999</c:v>
                </c:pt>
                <c:pt idx="123">
                  <c:v>268.02435100000002</c:v>
                </c:pt>
                <c:pt idx="124">
                  <c:v>270.38167399999998</c:v>
                </c:pt>
                <c:pt idx="125">
                  <c:v>272.916831</c:v>
                </c:pt>
                <c:pt idx="126">
                  <c:v>274.95921099999998</c:v>
                </c:pt>
                <c:pt idx="127">
                  <c:v>277.48129899999998</c:v>
                </c:pt>
                <c:pt idx="128">
                  <c:v>279.787823</c:v>
                </c:pt>
                <c:pt idx="129">
                  <c:v>282.10382399999997</c:v>
                </c:pt>
                <c:pt idx="130">
                  <c:v>284.79365899999999</c:v>
                </c:pt>
                <c:pt idx="131">
                  <c:v>286.81245100000001</c:v>
                </c:pt>
                <c:pt idx="132">
                  <c:v>289.34889900000002</c:v>
                </c:pt>
                <c:pt idx="133">
                  <c:v>291.40444200000002</c:v>
                </c:pt>
                <c:pt idx="134">
                  <c:v>293.47891499999997</c:v>
                </c:pt>
                <c:pt idx="135">
                  <c:v>295.64365099999998</c:v>
                </c:pt>
                <c:pt idx="136">
                  <c:v>297.67864500000002</c:v>
                </c:pt>
                <c:pt idx="137">
                  <c:v>299.713639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5E8-7940-80E0-598994C16E29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'24.99-B777'!$C$3:$C$140</c:f>
              <c:numCache>
                <c:formatCode>General</c:formatCode>
                <c:ptCount val="138"/>
                <c:pt idx="0">
                  <c:v>0.50106839999999997</c:v>
                </c:pt>
                <c:pt idx="1">
                  <c:v>0.50553208999999999</c:v>
                </c:pt>
                <c:pt idx="2">
                  <c:v>0.50970435999999997</c:v>
                </c:pt>
                <c:pt idx="3">
                  <c:v>0.51387632000000005</c:v>
                </c:pt>
                <c:pt idx="4">
                  <c:v>0.51804899000000004</c:v>
                </c:pt>
                <c:pt idx="5">
                  <c:v>0.52222166000000003</c:v>
                </c:pt>
                <c:pt idx="6">
                  <c:v>0.52639433000000002</c:v>
                </c:pt>
                <c:pt idx="7">
                  <c:v>0.53056630000000005</c:v>
                </c:pt>
                <c:pt idx="8">
                  <c:v>0.53473842000000005</c:v>
                </c:pt>
                <c:pt idx="9">
                  <c:v>0.53891069000000003</c:v>
                </c:pt>
                <c:pt idx="10">
                  <c:v>0.54308285000000001</c:v>
                </c:pt>
                <c:pt idx="11">
                  <c:v>0.54725546999999997</c:v>
                </c:pt>
                <c:pt idx="12">
                  <c:v>0.55142813999999996</c:v>
                </c:pt>
                <c:pt idx="13">
                  <c:v>0.55560041000000004</c:v>
                </c:pt>
                <c:pt idx="14">
                  <c:v>0.55977292999999995</c:v>
                </c:pt>
                <c:pt idx="15">
                  <c:v>0.56394555000000002</c:v>
                </c:pt>
                <c:pt idx="16">
                  <c:v>0.56811792000000005</c:v>
                </c:pt>
                <c:pt idx="17">
                  <c:v>0.57229054000000001</c:v>
                </c:pt>
                <c:pt idx="18">
                  <c:v>0.5764629</c:v>
                </c:pt>
                <c:pt idx="19">
                  <c:v>0.58063547000000004</c:v>
                </c:pt>
                <c:pt idx="20">
                  <c:v>0.58480814000000003</c:v>
                </c:pt>
                <c:pt idx="21">
                  <c:v>0.58897995999999997</c:v>
                </c:pt>
                <c:pt idx="22">
                  <c:v>0.59315262999999996</c:v>
                </c:pt>
                <c:pt idx="23">
                  <c:v>0.59732529999999995</c:v>
                </c:pt>
                <c:pt idx="24">
                  <c:v>0.60149781999999996</c:v>
                </c:pt>
                <c:pt idx="25">
                  <c:v>0.60567024000000003</c:v>
                </c:pt>
                <c:pt idx="26">
                  <c:v>0.60984260999999995</c:v>
                </c:pt>
                <c:pt idx="27">
                  <c:v>0.61401523000000002</c:v>
                </c:pt>
                <c:pt idx="28">
                  <c:v>0.61818808999999997</c:v>
                </c:pt>
                <c:pt idx="29">
                  <c:v>0.62236075999999996</c:v>
                </c:pt>
                <c:pt idx="30">
                  <c:v>0.62653362999999995</c:v>
                </c:pt>
                <c:pt idx="31">
                  <c:v>0.63070614999999997</c:v>
                </c:pt>
                <c:pt idx="32">
                  <c:v>0.63487932000000002</c:v>
                </c:pt>
                <c:pt idx="33">
                  <c:v>0.63905193999999998</c:v>
                </c:pt>
                <c:pt idx="34">
                  <c:v>0.64322466</c:v>
                </c:pt>
                <c:pt idx="35">
                  <c:v>0.64739732999999999</c:v>
                </c:pt>
                <c:pt idx="36">
                  <c:v>0.65156999999999998</c:v>
                </c:pt>
                <c:pt idx="37">
                  <c:v>0.65574266999999997</c:v>
                </c:pt>
                <c:pt idx="38">
                  <c:v>0.65991619000000001</c:v>
                </c:pt>
                <c:pt idx="39">
                  <c:v>0.66408884999999995</c:v>
                </c:pt>
                <c:pt idx="40">
                  <c:v>0.66826152000000005</c:v>
                </c:pt>
                <c:pt idx="41">
                  <c:v>0.67243419000000004</c:v>
                </c:pt>
                <c:pt idx="42">
                  <c:v>0.67660726000000004</c:v>
                </c:pt>
                <c:pt idx="43">
                  <c:v>0.68077988</c:v>
                </c:pt>
                <c:pt idx="44">
                  <c:v>0.68495251000000001</c:v>
                </c:pt>
                <c:pt idx="45">
                  <c:v>0.68912567999999996</c:v>
                </c:pt>
                <c:pt idx="46">
                  <c:v>0.69329854999999996</c:v>
                </c:pt>
                <c:pt idx="47">
                  <c:v>0.69747157000000004</c:v>
                </c:pt>
                <c:pt idx="48">
                  <c:v>0.70164444000000004</c:v>
                </c:pt>
                <c:pt idx="49">
                  <c:v>0.70581841000000001</c:v>
                </c:pt>
                <c:pt idx="50">
                  <c:v>0.70999177999999996</c:v>
                </c:pt>
                <c:pt idx="51">
                  <c:v>0.71416444999999995</c:v>
                </c:pt>
                <c:pt idx="52">
                  <c:v>0.71833762000000001</c:v>
                </c:pt>
                <c:pt idx="53">
                  <c:v>0.72251089000000002</c:v>
                </c:pt>
                <c:pt idx="54">
                  <c:v>0.72697518000000005</c:v>
                </c:pt>
                <c:pt idx="55">
                  <c:v>0.73123733000000002</c:v>
                </c:pt>
                <c:pt idx="56">
                  <c:v>0.73541098999999999</c:v>
                </c:pt>
                <c:pt idx="57">
                  <c:v>0.73958436000000005</c:v>
                </c:pt>
                <c:pt idx="58">
                  <c:v>0.74375798000000004</c:v>
                </c:pt>
                <c:pt idx="59">
                  <c:v>0.74793200999999998</c:v>
                </c:pt>
                <c:pt idx="60">
                  <c:v>0.75210568</c:v>
                </c:pt>
                <c:pt idx="61">
                  <c:v>0.7562797</c:v>
                </c:pt>
                <c:pt idx="62">
                  <c:v>0.76045368999999996</c:v>
                </c:pt>
                <c:pt idx="63">
                  <c:v>0.76462805</c:v>
                </c:pt>
                <c:pt idx="64">
                  <c:v>0.76880177000000005</c:v>
                </c:pt>
                <c:pt idx="65">
                  <c:v>0.77297663999999999</c:v>
                </c:pt>
                <c:pt idx="66">
                  <c:v>0.77715087000000005</c:v>
                </c:pt>
                <c:pt idx="67">
                  <c:v>0.78132548999999996</c:v>
                </c:pt>
                <c:pt idx="68">
                  <c:v>0.78550016</c:v>
                </c:pt>
                <c:pt idx="69">
                  <c:v>0.78967458999999995</c:v>
                </c:pt>
                <c:pt idx="70">
                  <c:v>0.79384896000000005</c:v>
                </c:pt>
                <c:pt idx="71">
                  <c:v>0.79802424000000005</c:v>
                </c:pt>
                <c:pt idx="72">
                  <c:v>0.80219925999999997</c:v>
                </c:pt>
                <c:pt idx="73">
                  <c:v>0.80637473999999998</c:v>
                </c:pt>
                <c:pt idx="74">
                  <c:v>0.81050752000000004</c:v>
                </c:pt>
                <c:pt idx="75">
                  <c:v>0.81472469000000003</c:v>
                </c:pt>
                <c:pt idx="76">
                  <c:v>0.81890041999999996</c:v>
                </c:pt>
                <c:pt idx="77">
                  <c:v>0.82336726000000005</c:v>
                </c:pt>
                <c:pt idx="78">
                  <c:v>0.82754289000000003</c:v>
                </c:pt>
                <c:pt idx="79">
                  <c:v>0.83171806999999998</c:v>
                </c:pt>
                <c:pt idx="80">
                  <c:v>0.83589500000000005</c:v>
                </c:pt>
                <c:pt idx="81">
                  <c:v>0.83978094999999997</c:v>
                </c:pt>
                <c:pt idx="82">
                  <c:v>0.84366781999999996</c:v>
                </c:pt>
                <c:pt idx="83">
                  <c:v>0.84726407000000004</c:v>
                </c:pt>
                <c:pt idx="84">
                  <c:v>0.85086207999999997</c:v>
                </c:pt>
                <c:pt idx="85">
                  <c:v>0.85379015000000003</c:v>
                </c:pt>
                <c:pt idx="86">
                  <c:v>0.85653573999999999</c:v>
                </c:pt>
                <c:pt idx="87">
                  <c:v>0.85858120999999998</c:v>
                </c:pt>
                <c:pt idx="88">
                  <c:v>0.86034138000000004</c:v>
                </c:pt>
                <c:pt idx="89">
                  <c:v>0.86242567999999997</c:v>
                </c:pt>
                <c:pt idx="90">
                  <c:v>0.86490423999999999</c:v>
                </c:pt>
                <c:pt idx="91">
                  <c:v>0.86681211999999996</c:v>
                </c:pt>
                <c:pt idx="92">
                  <c:v>0.86849348000000004</c:v>
                </c:pt>
                <c:pt idx="93">
                  <c:v>0.87028130999999997</c:v>
                </c:pt>
                <c:pt idx="94">
                  <c:v>0.87206077000000004</c:v>
                </c:pt>
                <c:pt idx="95">
                  <c:v>0.87359816000000001</c:v>
                </c:pt>
                <c:pt idx="96">
                  <c:v>0.87479589999999996</c:v>
                </c:pt>
                <c:pt idx="97">
                  <c:v>0.87620993999999996</c:v>
                </c:pt>
                <c:pt idx="98">
                  <c:v>0.8774246</c:v>
                </c:pt>
                <c:pt idx="99">
                  <c:v>0.87862962</c:v>
                </c:pt>
                <c:pt idx="100">
                  <c:v>0.87946818999999998</c:v>
                </c:pt>
                <c:pt idx="101">
                  <c:v>0.88067333999999997</c:v>
                </c:pt>
                <c:pt idx="102">
                  <c:v>0.88196551999999995</c:v>
                </c:pt>
                <c:pt idx="103">
                  <c:v>0.88304015999999996</c:v>
                </c:pt>
                <c:pt idx="104">
                  <c:v>0.88384952999999999</c:v>
                </c:pt>
                <c:pt idx="105">
                  <c:v>0.88462145000000003</c:v>
                </c:pt>
                <c:pt idx="106">
                  <c:v>0.88558334999999999</c:v>
                </c:pt>
                <c:pt idx="107">
                  <c:v>0.88654591999999999</c:v>
                </c:pt>
                <c:pt idx="108">
                  <c:v>0.8875092</c:v>
                </c:pt>
                <c:pt idx="109">
                  <c:v>0.88828112999999997</c:v>
                </c:pt>
                <c:pt idx="110">
                  <c:v>0.88895226000000005</c:v>
                </c:pt>
                <c:pt idx="111">
                  <c:v>0.88985179000000003</c:v>
                </c:pt>
                <c:pt idx="112">
                  <c:v>0.89068756999999998</c:v>
                </c:pt>
                <c:pt idx="113">
                  <c:v>0.89149372000000005</c:v>
                </c:pt>
                <c:pt idx="114">
                  <c:v>0.89225935000000001</c:v>
                </c:pt>
                <c:pt idx="115">
                  <c:v>0.89291624000000003</c:v>
                </c:pt>
                <c:pt idx="116">
                  <c:v>0.89331179000000005</c:v>
                </c:pt>
                <c:pt idx="117">
                  <c:v>0.89408586000000001</c:v>
                </c:pt>
                <c:pt idx="118">
                  <c:v>0.89477357000000002</c:v>
                </c:pt>
                <c:pt idx="119">
                  <c:v>0.89525432999999999</c:v>
                </c:pt>
                <c:pt idx="120">
                  <c:v>0.89570088000000003</c:v>
                </c:pt>
                <c:pt idx="121">
                  <c:v>0.89603551999999997</c:v>
                </c:pt>
                <c:pt idx="122">
                  <c:v>0.89660021000000001</c:v>
                </c:pt>
                <c:pt idx="123">
                  <c:v>0.89693442000000001</c:v>
                </c:pt>
                <c:pt idx="124">
                  <c:v>0.89730098999999997</c:v>
                </c:pt>
                <c:pt idx="125">
                  <c:v>0.89779653999999998</c:v>
                </c:pt>
                <c:pt idx="126">
                  <c:v>0.89817451999999998</c:v>
                </c:pt>
                <c:pt idx="127">
                  <c:v>0.89868323999999999</c:v>
                </c:pt>
                <c:pt idx="128">
                  <c:v>0.89906275999999996</c:v>
                </c:pt>
                <c:pt idx="129">
                  <c:v>0.89951879999999995</c:v>
                </c:pt>
                <c:pt idx="130">
                  <c:v>0.89992161999999998</c:v>
                </c:pt>
                <c:pt idx="131">
                  <c:v>0.89995053000000003</c:v>
                </c:pt>
                <c:pt idx="132">
                  <c:v>0.90035788000000005</c:v>
                </c:pt>
                <c:pt idx="133">
                  <c:v>0.90057275000000003</c:v>
                </c:pt>
                <c:pt idx="134">
                  <c:v>0.90093767999999996</c:v>
                </c:pt>
                <c:pt idx="135">
                  <c:v>0.90113909999999997</c:v>
                </c:pt>
                <c:pt idx="136">
                  <c:v>0.90144206999999998</c:v>
                </c:pt>
                <c:pt idx="137">
                  <c:v>0.90174504</c:v>
                </c:pt>
              </c:numCache>
            </c:numRef>
          </c:xVal>
          <c:yVal>
            <c:numRef>
              <c:f>'24.99-B777'!$E$3:$E$140</c:f>
              <c:numCache>
                <c:formatCode>General</c:formatCode>
                <c:ptCount val="138"/>
                <c:pt idx="0">
                  <c:v>169.15664500487671</c:v>
                </c:pt>
                <c:pt idx="1">
                  <c:v>169.15664911604671</c:v>
                </c:pt>
                <c:pt idx="2">
                  <c:v>169.15665394544976</c:v>
                </c:pt>
                <c:pt idx="3">
                  <c:v>169.15665994239228</c:v>
                </c:pt>
                <c:pt idx="4">
                  <c:v>169.15666735964876</c:v>
                </c:pt>
                <c:pt idx="5">
                  <c:v>169.15667649501995</c:v>
                </c:pt>
                <c:pt idx="6">
                  <c:v>169.15668770257892</c:v>
                </c:pt>
                <c:pt idx="7">
                  <c:v>169.15670139814657</c:v>
                </c:pt>
                <c:pt idx="8">
                  <c:v>169.15671807661303</c:v>
                </c:pt>
                <c:pt idx="9">
                  <c:v>169.15673831683637</c:v>
                </c:pt>
                <c:pt idx="10">
                  <c:v>169.1567627951114</c:v>
                </c:pt>
                <c:pt idx="11">
                  <c:v>169.1567923066996</c:v>
                </c:pt>
                <c:pt idx="12">
                  <c:v>169.15682777149712</c:v>
                </c:pt>
                <c:pt idx="13">
                  <c:v>169.15687025580323</c:v>
                </c:pt>
                <c:pt idx="14">
                  <c:v>169.1569210069317</c:v>
                </c:pt>
                <c:pt idx="15">
                  <c:v>169.1569814590122</c:v>
                </c:pt>
                <c:pt idx="16">
                  <c:v>169.15705326140508</c:v>
                </c:pt>
                <c:pt idx="17">
                  <c:v>169.15713832742622</c:v>
                </c:pt>
                <c:pt idx="18">
                  <c:v>169.15723883367934</c:v>
                </c:pt>
                <c:pt idx="19">
                  <c:v>169.15735729750378</c:v>
                </c:pt>
                <c:pt idx="20">
                  <c:v>169.15749658406071</c:v>
                </c:pt>
                <c:pt idx="21">
                  <c:v>169.15765992615769</c:v>
                </c:pt>
                <c:pt idx="22">
                  <c:v>169.15785111610069</c:v>
                </c:pt>
                <c:pt idx="23">
                  <c:v>169.15807435987614</c:v>
                </c:pt>
                <c:pt idx="24">
                  <c:v>169.15833445561927</c:v>
                </c:pt>
                <c:pt idx="25">
                  <c:v>169.15863684954519</c:v>
                </c:pt>
                <c:pt idx="26">
                  <c:v>169.15898770226323</c:v>
                </c:pt>
                <c:pt idx="27">
                  <c:v>169.15939399731911</c:v>
                </c:pt>
                <c:pt idx="28">
                  <c:v>169.15986358443371</c:v>
                </c:pt>
                <c:pt idx="29">
                  <c:v>169.16040524090408</c:v>
                </c:pt>
                <c:pt idx="30">
                  <c:v>169.16102893484347</c:v>
                </c:pt>
                <c:pt idx="31">
                  <c:v>169.1617457060222</c:v>
                </c:pt>
                <c:pt idx="32">
                  <c:v>169.1625682057138</c:v>
                </c:pt>
                <c:pt idx="33">
                  <c:v>169.16351015094421</c:v>
                </c:pt>
                <c:pt idx="34">
                  <c:v>169.16458725544442</c:v>
                </c:pt>
                <c:pt idx="35">
                  <c:v>169.16581687412693</c:v>
                </c:pt>
                <c:pt idx="36">
                  <c:v>169.16721839971055</c:v>
                </c:pt>
                <c:pt idx="37">
                  <c:v>169.16881340281256</c:v>
                </c:pt>
                <c:pt idx="38">
                  <c:v>169.17062625521851</c:v>
                </c:pt>
                <c:pt idx="39">
                  <c:v>169.17268284190314</c:v>
                </c:pt>
                <c:pt idx="40">
                  <c:v>169.17501304618293</c:v>
                </c:pt>
                <c:pt idx="41">
                  <c:v>169.17764957346739</c:v>
                </c:pt>
                <c:pt idx="42">
                  <c:v>169.1806289234529</c:v>
                </c:pt>
                <c:pt idx="43">
                  <c:v>169.18399049792848</c:v>
                </c:pt>
                <c:pt idx="44">
                  <c:v>169.18777879277832</c:v>
                </c:pt>
                <c:pt idx="45">
                  <c:v>169.192043129707</c:v>
                </c:pt>
                <c:pt idx="46">
                  <c:v>169.19683642717743</c:v>
                </c:pt>
                <c:pt idx="47">
                  <c:v>169.20221834764251</c:v>
                </c:pt>
                <c:pt idx="48">
                  <c:v>169.20825360239456</c:v>
                </c:pt>
                <c:pt idx="49">
                  <c:v>169.21501581511461</c:v>
                </c:pt>
                <c:pt idx="50">
                  <c:v>169.22258099218126</c:v>
                </c:pt>
                <c:pt idx="51">
                  <c:v>169.23103484469391</c:v>
                </c:pt>
                <c:pt idx="52">
                  <c:v>169.24047435300551</c:v>
                </c:pt>
                <c:pt idx="53">
                  <c:v>169.25100252314874</c:v>
                </c:pt>
                <c:pt idx="54">
                  <c:v>169.26359868226822</c:v>
                </c:pt>
                <c:pt idx="55">
                  <c:v>169.27704829515619</c:v>
                </c:pt>
                <c:pt idx="56">
                  <c:v>169.29170891494812</c:v>
                </c:pt>
                <c:pt idx="57">
                  <c:v>169.30799388012971</c:v>
                </c:pt>
                <c:pt idx="58">
                  <c:v>169.32606910432577</c:v>
                </c:pt>
                <c:pt idx="59">
                  <c:v>169.34611469309405</c:v>
                </c:pt>
                <c:pt idx="60">
                  <c:v>169.36832240798083</c:v>
                </c:pt>
                <c:pt idx="61">
                  <c:v>169.39290935681237</c:v>
                </c:pt>
                <c:pt idx="62">
                  <c:v>169.42010638685011</c:v>
                </c:pt>
                <c:pt idx="63">
                  <c:v>169.45017047625987</c:v>
                </c:pt>
                <c:pt idx="64">
                  <c:v>169.51342308532094</c:v>
                </c:pt>
                <c:pt idx="65">
                  <c:v>169.58701331697466</c:v>
                </c:pt>
                <c:pt idx="66">
                  <c:v>169.66776405436369</c:v>
                </c:pt>
                <c:pt idx="67">
                  <c:v>169.75810021685379</c:v>
                </c:pt>
                <c:pt idx="68">
                  <c:v>169.86073064179809</c:v>
                </c:pt>
                <c:pt idx="69">
                  <c:v>169.97879163045243</c:v>
                </c:pt>
                <c:pt idx="70">
                  <c:v>170.1160015733586</c:v>
                </c:pt>
                <c:pt idx="71">
                  <c:v>170.27685429655531</c:v>
                </c:pt>
                <c:pt idx="72">
                  <c:v>170.46671085334222</c:v>
                </c:pt>
                <c:pt idx="73">
                  <c:v>170.69220291075075</c:v>
                </c:pt>
                <c:pt idx="74">
                  <c:v>170.95840715062425</c:v>
                </c:pt>
                <c:pt idx="75">
                  <c:v>171.28424566470466</c:v>
                </c:pt>
                <c:pt idx="76">
                  <c:v>171.67323339640126</c:v>
                </c:pt>
                <c:pt idx="77">
                  <c:v>172.17989199468133</c:v>
                </c:pt>
                <c:pt idx="78">
                  <c:v>172.75846179824532</c:v>
                </c:pt>
                <c:pt idx="79">
                  <c:v>173.46282692572083</c:v>
                </c:pt>
                <c:pt idx="80">
                  <c:v>174.32330795194781</c:v>
                </c:pt>
                <c:pt idx="81">
                  <c:v>175.29632861151021</c:v>
                </c:pt>
                <c:pt idx="82">
                  <c:v>176.4737882221624</c:v>
                </c:pt>
                <c:pt idx="83">
                  <c:v>177.78453461985691</c:v>
                </c:pt>
                <c:pt idx="84">
                  <c:v>179.35387368538085</c:v>
                </c:pt>
                <c:pt idx="85">
                  <c:v>180.85801050089418</c:v>
                </c:pt>
                <c:pt idx="86">
                  <c:v>182.48585307598347</c:v>
                </c:pt>
                <c:pt idx="87">
                  <c:v>183.85510132740296</c:v>
                </c:pt>
                <c:pt idx="88">
                  <c:v>185.15330448800714</c:v>
                </c:pt>
                <c:pt idx="89">
                  <c:v>186.84967637310734</c:v>
                </c:pt>
                <c:pt idx="90">
                  <c:v>189.11798893388851</c:v>
                </c:pt>
                <c:pt idx="91">
                  <c:v>191.07221454456442</c:v>
                </c:pt>
                <c:pt idx="92">
                  <c:v>192.96142815259321</c:v>
                </c:pt>
                <c:pt idx="93">
                  <c:v>195.15899836323371</c:v>
                </c:pt>
                <c:pt idx="94">
                  <c:v>197.55820733022722</c:v>
                </c:pt>
                <c:pt idx="95">
                  <c:v>199.81734258108906</c:v>
                </c:pt>
                <c:pt idx="96">
                  <c:v>201.70699037111203</c:v>
                </c:pt>
                <c:pt idx="97">
                  <c:v>204.09514362076328</c:v>
                </c:pt>
                <c:pt idx="98">
                  <c:v>206.29205912519311</c:v>
                </c:pt>
                <c:pt idx="99">
                  <c:v>208.61373304153921</c:v>
                </c:pt>
                <c:pt idx="100">
                  <c:v>210.31791397769769</c:v>
                </c:pt>
                <c:pt idx="101">
                  <c:v>212.90187075945974</c:v>
                </c:pt>
                <c:pt idx="102">
                  <c:v>215.85983034768861</c:v>
                </c:pt>
                <c:pt idx="103">
                  <c:v>218.47718736241944</c:v>
                </c:pt>
                <c:pt idx="104">
                  <c:v>220.54827341663139</c:v>
                </c:pt>
                <c:pt idx="105">
                  <c:v>222.60728245724351</c:v>
                </c:pt>
                <c:pt idx="106">
                  <c:v>225.29276951781287</c:v>
                </c:pt>
                <c:pt idx="107">
                  <c:v>228.11964854104778</c:v>
                </c:pt>
                <c:pt idx="108">
                  <c:v>231.09569979144683</c:v>
                </c:pt>
                <c:pt idx="109">
                  <c:v>233.59199290698021</c:v>
                </c:pt>
                <c:pt idx="110">
                  <c:v>235.84639372129402</c:v>
                </c:pt>
                <c:pt idx="111">
                  <c:v>238.99589652886351</c:v>
                </c:pt>
                <c:pt idx="112">
                  <c:v>242.0592158426137</c:v>
                </c:pt>
                <c:pt idx="113">
                  <c:v>245.14477359180685</c:v>
                </c:pt>
                <c:pt idx="114">
                  <c:v>248.1994027565452</c:v>
                </c:pt>
                <c:pt idx="115">
                  <c:v>250.9205060877446</c:v>
                </c:pt>
                <c:pt idx="116">
                  <c:v>252.60519197080987</c:v>
                </c:pt>
                <c:pt idx="117">
                  <c:v>256.00574021996056</c:v>
                </c:pt>
                <c:pt idx="118">
                  <c:v>259.1459363576551</c:v>
                </c:pt>
                <c:pt idx="119">
                  <c:v>261.41002148873326</c:v>
                </c:pt>
                <c:pt idx="120">
                  <c:v>263.56523598446654</c:v>
                </c:pt>
                <c:pt idx="121">
                  <c:v>265.21405927336423</c:v>
                </c:pt>
                <c:pt idx="122">
                  <c:v>268.06348761730027</c:v>
                </c:pt>
                <c:pt idx="123">
                  <c:v>269.79049727225197</c:v>
                </c:pt>
                <c:pt idx="124">
                  <c:v>271.72021955069232</c:v>
                </c:pt>
                <c:pt idx="125">
                  <c:v>274.38923112708659</c:v>
                </c:pt>
                <c:pt idx="126">
                  <c:v>276.47266356489337</c:v>
                </c:pt>
                <c:pt idx="127">
                  <c:v>279.3434579524104</c:v>
                </c:pt>
                <c:pt idx="128">
                  <c:v>281.53615565665422</c:v>
                </c:pt>
                <c:pt idx="129">
                  <c:v>284.23000021887913</c:v>
                </c:pt>
                <c:pt idx="130">
                  <c:v>286.66428195604402</c:v>
                </c:pt>
                <c:pt idx="131">
                  <c:v>286.84099685080702</c:v>
                </c:pt>
                <c:pt idx="132">
                  <c:v>289.35999308774501</c:v>
                </c:pt>
                <c:pt idx="133">
                  <c:v>290.71081797877184</c:v>
                </c:pt>
                <c:pt idx="134">
                  <c:v>293.04062037282358</c:v>
                </c:pt>
                <c:pt idx="135">
                  <c:v>294.34599446937909</c:v>
                </c:pt>
                <c:pt idx="136">
                  <c:v>296.33597522426163</c:v>
                </c:pt>
                <c:pt idx="137">
                  <c:v>298.35822392520919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22-0B46-8F11-B7CDAC3A2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1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A300-B2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'24.107-A300'!$AG$3:$AG$92</c:f>
              <c:numCache>
                <c:formatCode>General</c:formatCode>
                <c:ptCount val="90"/>
                <c:pt idx="0">
                  <c:v>0.49080138000000001</c:v>
                </c:pt>
                <c:pt idx="1">
                  <c:v>0.49481536999999998</c:v>
                </c:pt>
                <c:pt idx="2">
                  <c:v>0.49882925</c:v>
                </c:pt>
                <c:pt idx="3">
                  <c:v>0.50284432000000001</c:v>
                </c:pt>
                <c:pt idx="4">
                  <c:v>0.50685928000000002</c:v>
                </c:pt>
                <c:pt idx="5">
                  <c:v>0.51087338000000004</c:v>
                </c:pt>
                <c:pt idx="6">
                  <c:v>0.51488824</c:v>
                </c:pt>
                <c:pt idx="7">
                  <c:v>0.51890212000000002</c:v>
                </c:pt>
                <c:pt idx="8">
                  <c:v>0.52291728999999998</c:v>
                </c:pt>
                <c:pt idx="9">
                  <c:v>0.52693193000000005</c:v>
                </c:pt>
                <c:pt idx="10">
                  <c:v>0.53094646000000001</c:v>
                </c:pt>
                <c:pt idx="11">
                  <c:v>0.53496034999999997</c:v>
                </c:pt>
                <c:pt idx="12">
                  <c:v>0.53897499000000004</c:v>
                </c:pt>
                <c:pt idx="13">
                  <c:v>0.54299037999999999</c:v>
                </c:pt>
                <c:pt idx="14">
                  <c:v>0.54700501999999995</c:v>
                </c:pt>
                <c:pt idx="15">
                  <c:v>0.55102010000000001</c:v>
                </c:pt>
                <c:pt idx="16">
                  <c:v>0.55503398000000004</c:v>
                </c:pt>
                <c:pt idx="17">
                  <c:v>0.55904829</c:v>
                </c:pt>
                <c:pt idx="18">
                  <c:v>0.56306325999999995</c:v>
                </c:pt>
                <c:pt idx="19">
                  <c:v>0.56707757000000003</c:v>
                </c:pt>
                <c:pt idx="20">
                  <c:v>0.57109328000000004</c:v>
                </c:pt>
                <c:pt idx="21">
                  <c:v>0.57510879000000004</c:v>
                </c:pt>
                <c:pt idx="22">
                  <c:v>0.57912375000000005</c:v>
                </c:pt>
                <c:pt idx="23">
                  <c:v>0.58313806999999995</c:v>
                </c:pt>
                <c:pt idx="24">
                  <c:v>0.58715238000000003</c:v>
                </c:pt>
                <c:pt idx="25">
                  <c:v>0.59116756000000004</c:v>
                </c:pt>
                <c:pt idx="26">
                  <c:v>0.59552587999999995</c:v>
                </c:pt>
                <c:pt idx="27">
                  <c:v>0.59954083999999996</c:v>
                </c:pt>
                <c:pt idx="28">
                  <c:v>0.60321267000000001</c:v>
                </c:pt>
                <c:pt idx="29">
                  <c:v>0.60722697999999997</c:v>
                </c:pt>
                <c:pt idx="30">
                  <c:v>0.61124162000000004</c:v>
                </c:pt>
                <c:pt idx="31">
                  <c:v>0.61525658000000005</c:v>
                </c:pt>
                <c:pt idx="32">
                  <c:v>0.61927198000000006</c:v>
                </c:pt>
                <c:pt idx="33">
                  <c:v>0.62328737999999995</c:v>
                </c:pt>
                <c:pt idx="34">
                  <c:v>0.62730341000000001</c:v>
                </c:pt>
                <c:pt idx="35">
                  <c:v>0.63131848000000002</c:v>
                </c:pt>
                <c:pt idx="36">
                  <c:v>0.63533355000000002</c:v>
                </c:pt>
                <c:pt idx="37">
                  <c:v>0.63934970000000002</c:v>
                </c:pt>
                <c:pt idx="38">
                  <c:v>0.64336541999999997</c:v>
                </c:pt>
                <c:pt idx="39">
                  <c:v>0.64738092000000003</c:v>
                </c:pt>
                <c:pt idx="40">
                  <c:v>0.65105285999999996</c:v>
                </c:pt>
                <c:pt idx="41">
                  <c:v>0.65541256999999997</c:v>
                </c:pt>
                <c:pt idx="42">
                  <c:v>0.65942860999999997</c:v>
                </c:pt>
                <c:pt idx="43">
                  <c:v>0.66344519999999996</c:v>
                </c:pt>
                <c:pt idx="44">
                  <c:v>0.66746081000000002</c:v>
                </c:pt>
                <c:pt idx="45">
                  <c:v>0.67147663000000002</c:v>
                </c:pt>
                <c:pt idx="46">
                  <c:v>0.67549342999999995</c:v>
                </c:pt>
                <c:pt idx="47">
                  <c:v>0.67951001</c:v>
                </c:pt>
                <c:pt idx="48">
                  <c:v>0.68352583</c:v>
                </c:pt>
                <c:pt idx="49">
                  <c:v>0.68754219999999999</c:v>
                </c:pt>
                <c:pt idx="50">
                  <c:v>0.69155920999999998</c:v>
                </c:pt>
                <c:pt idx="51">
                  <c:v>0.69557632999999996</c:v>
                </c:pt>
                <c:pt idx="52">
                  <c:v>0.69959227000000002</c:v>
                </c:pt>
                <c:pt idx="53">
                  <c:v>0.70360906000000001</c:v>
                </c:pt>
                <c:pt idx="54">
                  <c:v>0.70762683000000004</c:v>
                </c:pt>
                <c:pt idx="55">
                  <c:v>0.71164373999999997</c:v>
                </c:pt>
                <c:pt idx="56">
                  <c:v>0.71566138999999995</c:v>
                </c:pt>
                <c:pt idx="57">
                  <c:v>0.71967937999999998</c:v>
                </c:pt>
                <c:pt idx="58">
                  <c:v>0.72369671000000002</c:v>
                </c:pt>
                <c:pt idx="59">
                  <c:v>0.72771470000000005</c:v>
                </c:pt>
                <c:pt idx="60">
                  <c:v>0.73173213999999998</c:v>
                </c:pt>
                <c:pt idx="61">
                  <c:v>0.73575033999999995</c:v>
                </c:pt>
                <c:pt idx="62">
                  <c:v>0.73976874999999997</c:v>
                </c:pt>
                <c:pt idx="63">
                  <c:v>0.74378683999999995</c:v>
                </c:pt>
                <c:pt idx="64">
                  <c:v>0.74746234</c:v>
                </c:pt>
                <c:pt idx="65">
                  <c:v>0.75182583000000003</c:v>
                </c:pt>
                <c:pt idx="66">
                  <c:v>0.75550251999999996</c:v>
                </c:pt>
                <c:pt idx="67">
                  <c:v>0.75918048999999999</c:v>
                </c:pt>
                <c:pt idx="68">
                  <c:v>0.76251597999999998</c:v>
                </c:pt>
                <c:pt idx="69">
                  <c:v>0.76585221999999997</c:v>
                </c:pt>
                <c:pt idx="70">
                  <c:v>0.76893761000000005</c:v>
                </c:pt>
                <c:pt idx="71">
                  <c:v>0.77177384999999998</c:v>
                </c:pt>
                <c:pt idx="72">
                  <c:v>0.7749606</c:v>
                </c:pt>
                <c:pt idx="73">
                  <c:v>0.77806282999999998</c:v>
                </c:pt>
                <c:pt idx="74">
                  <c:v>0.78125177000000001</c:v>
                </c:pt>
                <c:pt idx="75">
                  <c:v>0.78389622999999997</c:v>
                </c:pt>
                <c:pt idx="76">
                  <c:v>0.78626925999999997</c:v>
                </c:pt>
                <c:pt idx="77">
                  <c:v>0.78823061999999999</c:v>
                </c:pt>
                <c:pt idx="78">
                  <c:v>0.79044300000000001</c:v>
                </c:pt>
                <c:pt idx="79">
                  <c:v>0.79258746999999996</c:v>
                </c:pt>
                <c:pt idx="80">
                  <c:v>0.79461201999999997</c:v>
                </c:pt>
                <c:pt idx="81">
                  <c:v>0.79641454</c:v>
                </c:pt>
                <c:pt idx="82">
                  <c:v>0.79802090999999997</c:v>
                </c:pt>
                <c:pt idx="83">
                  <c:v>0.79961311999999996</c:v>
                </c:pt>
                <c:pt idx="84">
                  <c:v>0.80127682</c:v>
                </c:pt>
                <c:pt idx="85">
                  <c:v>0.80269670000000004</c:v>
                </c:pt>
                <c:pt idx="86">
                  <c:v>0.80411138000000004</c:v>
                </c:pt>
                <c:pt idx="87">
                  <c:v>0.80513049999999997</c:v>
                </c:pt>
                <c:pt idx="88">
                  <c:v>0.80605561999999997</c:v>
                </c:pt>
                <c:pt idx="89">
                  <c:v>0.80691566000000003</c:v>
                </c:pt>
              </c:numCache>
            </c:numRef>
          </c:xVal>
          <c:yVal>
            <c:numRef>
              <c:f>'24.107-A300'!$AH$3:$AH$92</c:f>
              <c:numCache>
                <c:formatCode>General</c:formatCode>
                <c:ptCount val="90"/>
                <c:pt idx="0">
                  <c:v>305.612233</c:v>
                </c:pt>
                <c:pt idx="1">
                  <c:v>305.62564700000001</c:v>
                </c:pt>
                <c:pt idx="2">
                  <c:v>305.62334499999997</c:v>
                </c:pt>
                <c:pt idx="3">
                  <c:v>305.79306200000002</c:v>
                </c:pt>
                <c:pt idx="4">
                  <c:v>305.94791199999997</c:v>
                </c:pt>
                <c:pt idx="5">
                  <c:v>305.97789</c:v>
                </c:pt>
                <c:pt idx="6">
                  <c:v>306.11702600000001</c:v>
                </c:pt>
                <c:pt idx="7">
                  <c:v>306.11472400000002</c:v>
                </c:pt>
                <c:pt idx="8">
                  <c:v>306.30015500000002</c:v>
                </c:pt>
                <c:pt idx="9">
                  <c:v>306.40786000000003</c:v>
                </c:pt>
                <c:pt idx="10">
                  <c:v>306.49984999999998</c:v>
                </c:pt>
                <c:pt idx="11">
                  <c:v>306.49839800000001</c:v>
                </c:pt>
                <c:pt idx="12">
                  <c:v>306.60610300000002</c:v>
                </c:pt>
                <c:pt idx="13">
                  <c:v>306.82296400000001</c:v>
                </c:pt>
                <c:pt idx="14">
                  <c:v>306.93151899999998</c:v>
                </c:pt>
                <c:pt idx="15">
                  <c:v>307.10208399999999</c:v>
                </c:pt>
                <c:pt idx="16">
                  <c:v>307.099783</c:v>
                </c:pt>
                <c:pt idx="17">
                  <c:v>307.16034200000001</c:v>
                </c:pt>
                <c:pt idx="18">
                  <c:v>307.31519200000002</c:v>
                </c:pt>
                <c:pt idx="19">
                  <c:v>307.37575199999998</c:v>
                </c:pt>
                <c:pt idx="20">
                  <c:v>307.63975900000003</c:v>
                </c:pt>
                <c:pt idx="21">
                  <c:v>307.87403499999999</c:v>
                </c:pt>
                <c:pt idx="22">
                  <c:v>308.028885</c:v>
                </c:pt>
                <c:pt idx="23">
                  <c:v>308.08944400000001</c:v>
                </c:pt>
                <c:pt idx="24">
                  <c:v>308.15000400000002</c:v>
                </c:pt>
                <c:pt idx="25">
                  <c:v>308.33628399999998</c:v>
                </c:pt>
                <c:pt idx="26">
                  <c:v>308.50580400000001</c:v>
                </c:pt>
                <c:pt idx="27">
                  <c:v>308.66065400000002</c:v>
                </c:pt>
                <c:pt idx="28">
                  <c:v>308.832266</c:v>
                </c:pt>
                <c:pt idx="29">
                  <c:v>308.89282500000002</c:v>
                </c:pt>
                <c:pt idx="30">
                  <c:v>309.00053000000003</c:v>
                </c:pt>
                <c:pt idx="31">
                  <c:v>309.15537999999998</c:v>
                </c:pt>
                <c:pt idx="32">
                  <c:v>309.37309199999999</c:v>
                </c:pt>
                <c:pt idx="33">
                  <c:v>309.59165200000001</c:v>
                </c:pt>
                <c:pt idx="34">
                  <c:v>309.902805</c:v>
                </c:pt>
                <c:pt idx="35">
                  <c:v>310.07337100000001</c:v>
                </c:pt>
                <c:pt idx="36">
                  <c:v>310.24393600000002</c:v>
                </c:pt>
                <c:pt idx="37">
                  <c:v>310.57165400000002</c:v>
                </c:pt>
                <c:pt idx="38">
                  <c:v>310.83651099999997</c:v>
                </c:pt>
                <c:pt idx="39">
                  <c:v>311.06993699999998</c:v>
                </c:pt>
                <c:pt idx="40">
                  <c:v>311.25726400000002</c:v>
                </c:pt>
                <c:pt idx="41">
                  <c:v>311.63108099999999</c:v>
                </c:pt>
                <c:pt idx="42">
                  <c:v>311.943083</c:v>
                </c:pt>
                <c:pt idx="43">
                  <c:v>312.333662</c:v>
                </c:pt>
                <c:pt idx="44">
                  <c:v>312.58280300000001</c:v>
                </c:pt>
                <c:pt idx="45">
                  <c:v>312.86337500000002</c:v>
                </c:pt>
                <c:pt idx="46">
                  <c:v>313.28538400000002</c:v>
                </c:pt>
                <c:pt idx="47">
                  <c:v>313.67596200000003</c:v>
                </c:pt>
                <c:pt idx="48">
                  <c:v>313.95653399999998</c:v>
                </c:pt>
                <c:pt idx="49">
                  <c:v>314.31568199999998</c:v>
                </c:pt>
                <c:pt idx="50">
                  <c:v>314.76827200000002</c:v>
                </c:pt>
                <c:pt idx="51">
                  <c:v>315.23827599999998</c:v>
                </c:pt>
                <c:pt idx="52">
                  <c:v>315.53456299999999</c:v>
                </c:pt>
                <c:pt idx="53">
                  <c:v>315.956571</c:v>
                </c:pt>
                <c:pt idx="54">
                  <c:v>316.520017</c:v>
                </c:pt>
                <c:pt idx="55">
                  <c:v>316.95859000000002</c:v>
                </c:pt>
                <c:pt idx="56">
                  <c:v>317.505471</c:v>
                </c:pt>
                <c:pt idx="57">
                  <c:v>318.100347</c:v>
                </c:pt>
                <c:pt idx="58">
                  <c:v>318.600932</c:v>
                </c:pt>
                <c:pt idx="59">
                  <c:v>319.195808</c:v>
                </c:pt>
                <c:pt idx="60">
                  <c:v>319.712107</c:v>
                </c:pt>
                <c:pt idx="61">
                  <c:v>320.338414</c:v>
                </c:pt>
                <c:pt idx="62">
                  <c:v>320.99615</c:v>
                </c:pt>
                <c:pt idx="63">
                  <c:v>321.606741</c:v>
                </c:pt>
                <c:pt idx="64">
                  <c:v>322.31267000000003</c:v>
                </c:pt>
                <c:pt idx="65">
                  <c:v>323.23651899999999</c:v>
                </c:pt>
                <c:pt idx="66">
                  <c:v>324.11531400000001</c:v>
                </c:pt>
                <c:pt idx="67">
                  <c:v>325.18184300000001</c:v>
                </c:pt>
                <c:pt idx="68">
                  <c:v>326.36027300000001</c:v>
                </c:pt>
                <c:pt idx="69">
                  <c:v>327.64870999999999</c:v>
                </c:pt>
                <c:pt idx="70">
                  <c:v>328.93898999999999</c:v>
                </c:pt>
                <c:pt idx="71">
                  <c:v>330.47915799999998</c:v>
                </c:pt>
                <c:pt idx="72">
                  <c:v>332.09048100000001</c:v>
                </c:pt>
                <c:pt idx="73">
                  <c:v>333.98090400000001</c:v>
                </c:pt>
                <c:pt idx="74">
                  <c:v>336.03480000000002</c:v>
                </c:pt>
                <c:pt idx="75">
                  <c:v>337.946055</c:v>
                </c:pt>
                <c:pt idx="76">
                  <c:v>339.87862200000001</c:v>
                </c:pt>
                <c:pt idx="77">
                  <c:v>341.87942299999997</c:v>
                </c:pt>
                <c:pt idx="78">
                  <c:v>343.90273200000001</c:v>
                </c:pt>
                <c:pt idx="79">
                  <c:v>346.06871100000001</c:v>
                </c:pt>
                <c:pt idx="80">
                  <c:v>348.22727600000002</c:v>
                </c:pt>
                <c:pt idx="81">
                  <c:v>350.17663299999998</c:v>
                </c:pt>
                <c:pt idx="82">
                  <c:v>352.26668999999998</c:v>
                </c:pt>
                <c:pt idx="83">
                  <c:v>354.49904299999997</c:v>
                </c:pt>
                <c:pt idx="84">
                  <c:v>356.819954</c:v>
                </c:pt>
                <c:pt idx="85">
                  <c:v>359.00670400000001</c:v>
                </c:pt>
                <c:pt idx="86">
                  <c:v>361.596362</c:v>
                </c:pt>
                <c:pt idx="87">
                  <c:v>363.875339</c:v>
                </c:pt>
                <c:pt idx="88">
                  <c:v>365.91949099999999</c:v>
                </c:pt>
                <c:pt idx="89">
                  <c:v>368.11134700000002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B40-9041-B009-1377F14F620E}"/>
            </c:ext>
          </c:extLst>
        </c:ser>
        <c:ser>
          <c:idx val="4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'24.107-A300'!$AG$3:$AG$92</c:f>
              <c:numCache>
                <c:formatCode>General</c:formatCode>
                <c:ptCount val="90"/>
                <c:pt idx="0">
                  <c:v>0.49080138000000001</c:v>
                </c:pt>
                <c:pt idx="1">
                  <c:v>0.49481536999999998</c:v>
                </c:pt>
                <c:pt idx="2">
                  <c:v>0.49882925</c:v>
                </c:pt>
                <c:pt idx="3">
                  <c:v>0.50284432000000001</c:v>
                </c:pt>
                <c:pt idx="4">
                  <c:v>0.50685928000000002</c:v>
                </c:pt>
                <c:pt idx="5">
                  <c:v>0.51087338000000004</c:v>
                </c:pt>
                <c:pt idx="6">
                  <c:v>0.51488824</c:v>
                </c:pt>
                <c:pt idx="7">
                  <c:v>0.51890212000000002</c:v>
                </c:pt>
                <c:pt idx="8">
                  <c:v>0.52291728999999998</c:v>
                </c:pt>
                <c:pt idx="9">
                  <c:v>0.52693193000000005</c:v>
                </c:pt>
                <c:pt idx="10">
                  <c:v>0.53094646000000001</c:v>
                </c:pt>
                <c:pt idx="11">
                  <c:v>0.53496034999999997</c:v>
                </c:pt>
                <c:pt idx="12">
                  <c:v>0.53897499000000004</c:v>
                </c:pt>
                <c:pt idx="13">
                  <c:v>0.54299037999999999</c:v>
                </c:pt>
                <c:pt idx="14">
                  <c:v>0.54700501999999995</c:v>
                </c:pt>
                <c:pt idx="15">
                  <c:v>0.55102010000000001</c:v>
                </c:pt>
                <c:pt idx="16">
                  <c:v>0.55503398000000004</c:v>
                </c:pt>
                <c:pt idx="17">
                  <c:v>0.55904829</c:v>
                </c:pt>
                <c:pt idx="18">
                  <c:v>0.56306325999999995</c:v>
                </c:pt>
                <c:pt idx="19">
                  <c:v>0.56707757000000003</c:v>
                </c:pt>
                <c:pt idx="20">
                  <c:v>0.57109328000000004</c:v>
                </c:pt>
                <c:pt idx="21">
                  <c:v>0.57510879000000004</c:v>
                </c:pt>
                <c:pt idx="22">
                  <c:v>0.57912375000000005</c:v>
                </c:pt>
                <c:pt idx="23">
                  <c:v>0.58313806999999995</c:v>
                </c:pt>
                <c:pt idx="24">
                  <c:v>0.58715238000000003</c:v>
                </c:pt>
                <c:pt idx="25">
                  <c:v>0.59116756000000004</c:v>
                </c:pt>
                <c:pt idx="26">
                  <c:v>0.59552587999999995</c:v>
                </c:pt>
                <c:pt idx="27">
                  <c:v>0.59954083999999996</c:v>
                </c:pt>
                <c:pt idx="28">
                  <c:v>0.60321267000000001</c:v>
                </c:pt>
                <c:pt idx="29">
                  <c:v>0.60722697999999997</c:v>
                </c:pt>
                <c:pt idx="30">
                  <c:v>0.61124162000000004</c:v>
                </c:pt>
                <c:pt idx="31">
                  <c:v>0.61525658000000005</c:v>
                </c:pt>
                <c:pt idx="32">
                  <c:v>0.61927198000000006</c:v>
                </c:pt>
                <c:pt idx="33">
                  <c:v>0.62328737999999995</c:v>
                </c:pt>
                <c:pt idx="34">
                  <c:v>0.62730341000000001</c:v>
                </c:pt>
                <c:pt idx="35">
                  <c:v>0.63131848000000002</c:v>
                </c:pt>
                <c:pt idx="36">
                  <c:v>0.63533355000000002</c:v>
                </c:pt>
                <c:pt idx="37">
                  <c:v>0.63934970000000002</c:v>
                </c:pt>
                <c:pt idx="38">
                  <c:v>0.64336541999999997</c:v>
                </c:pt>
                <c:pt idx="39">
                  <c:v>0.64738092000000003</c:v>
                </c:pt>
                <c:pt idx="40">
                  <c:v>0.65105285999999996</c:v>
                </c:pt>
                <c:pt idx="41">
                  <c:v>0.65541256999999997</c:v>
                </c:pt>
                <c:pt idx="42">
                  <c:v>0.65942860999999997</c:v>
                </c:pt>
                <c:pt idx="43">
                  <c:v>0.66344519999999996</c:v>
                </c:pt>
                <c:pt idx="44">
                  <c:v>0.66746081000000002</c:v>
                </c:pt>
                <c:pt idx="45">
                  <c:v>0.67147663000000002</c:v>
                </c:pt>
                <c:pt idx="46">
                  <c:v>0.67549342999999995</c:v>
                </c:pt>
                <c:pt idx="47">
                  <c:v>0.67951001</c:v>
                </c:pt>
                <c:pt idx="48">
                  <c:v>0.68352583</c:v>
                </c:pt>
                <c:pt idx="49">
                  <c:v>0.68754219999999999</c:v>
                </c:pt>
                <c:pt idx="50">
                  <c:v>0.69155920999999998</c:v>
                </c:pt>
                <c:pt idx="51">
                  <c:v>0.69557632999999996</c:v>
                </c:pt>
                <c:pt idx="52">
                  <c:v>0.69959227000000002</c:v>
                </c:pt>
                <c:pt idx="53">
                  <c:v>0.70360906000000001</c:v>
                </c:pt>
                <c:pt idx="54">
                  <c:v>0.70762683000000004</c:v>
                </c:pt>
                <c:pt idx="55">
                  <c:v>0.71164373999999997</c:v>
                </c:pt>
                <c:pt idx="56">
                  <c:v>0.71566138999999995</c:v>
                </c:pt>
                <c:pt idx="57">
                  <c:v>0.71967937999999998</c:v>
                </c:pt>
                <c:pt idx="58">
                  <c:v>0.72369671000000002</c:v>
                </c:pt>
                <c:pt idx="59">
                  <c:v>0.72771470000000005</c:v>
                </c:pt>
                <c:pt idx="60">
                  <c:v>0.73173213999999998</c:v>
                </c:pt>
                <c:pt idx="61">
                  <c:v>0.73575033999999995</c:v>
                </c:pt>
                <c:pt idx="62">
                  <c:v>0.73976874999999997</c:v>
                </c:pt>
                <c:pt idx="63">
                  <c:v>0.74378683999999995</c:v>
                </c:pt>
                <c:pt idx="64">
                  <c:v>0.74746234</c:v>
                </c:pt>
                <c:pt idx="65">
                  <c:v>0.75182583000000003</c:v>
                </c:pt>
                <c:pt idx="66">
                  <c:v>0.75550251999999996</c:v>
                </c:pt>
                <c:pt idx="67">
                  <c:v>0.75918048999999999</c:v>
                </c:pt>
                <c:pt idx="68">
                  <c:v>0.76251597999999998</c:v>
                </c:pt>
                <c:pt idx="69">
                  <c:v>0.76585221999999997</c:v>
                </c:pt>
                <c:pt idx="70">
                  <c:v>0.76893761000000005</c:v>
                </c:pt>
                <c:pt idx="71">
                  <c:v>0.77177384999999998</c:v>
                </c:pt>
                <c:pt idx="72">
                  <c:v>0.7749606</c:v>
                </c:pt>
                <c:pt idx="73">
                  <c:v>0.77806282999999998</c:v>
                </c:pt>
                <c:pt idx="74">
                  <c:v>0.78125177000000001</c:v>
                </c:pt>
                <c:pt idx="75">
                  <c:v>0.78389622999999997</c:v>
                </c:pt>
                <c:pt idx="76">
                  <c:v>0.78626925999999997</c:v>
                </c:pt>
                <c:pt idx="77">
                  <c:v>0.78823061999999999</c:v>
                </c:pt>
                <c:pt idx="78">
                  <c:v>0.79044300000000001</c:v>
                </c:pt>
                <c:pt idx="79">
                  <c:v>0.79258746999999996</c:v>
                </c:pt>
                <c:pt idx="80">
                  <c:v>0.79461201999999997</c:v>
                </c:pt>
                <c:pt idx="81">
                  <c:v>0.79641454</c:v>
                </c:pt>
                <c:pt idx="82">
                  <c:v>0.79802090999999997</c:v>
                </c:pt>
                <c:pt idx="83">
                  <c:v>0.79961311999999996</c:v>
                </c:pt>
                <c:pt idx="84">
                  <c:v>0.80127682</c:v>
                </c:pt>
                <c:pt idx="85">
                  <c:v>0.80269670000000004</c:v>
                </c:pt>
                <c:pt idx="86">
                  <c:v>0.80411138000000004</c:v>
                </c:pt>
                <c:pt idx="87">
                  <c:v>0.80513049999999997</c:v>
                </c:pt>
                <c:pt idx="88">
                  <c:v>0.80605561999999997</c:v>
                </c:pt>
                <c:pt idx="89">
                  <c:v>0.80691566000000003</c:v>
                </c:pt>
              </c:numCache>
            </c:numRef>
          </c:xVal>
          <c:yVal>
            <c:numRef>
              <c:f>'24.107-A300'!$AI$3:$AI$92</c:f>
              <c:numCache>
                <c:formatCode>General</c:formatCode>
                <c:ptCount val="90"/>
                <c:pt idx="0">
                  <c:v>307.93139540309198</c:v>
                </c:pt>
                <c:pt idx="1">
                  <c:v>307.93140114300559</c:v>
                </c:pt>
                <c:pt idx="2">
                  <c:v>307.93140869292677</c:v>
                </c:pt>
                <c:pt idx="3">
                  <c:v>307.93141857242648</c:v>
                </c:pt>
                <c:pt idx="4">
                  <c:v>307.93143142807992</c:v>
                </c:pt>
                <c:pt idx="5">
                  <c:v>307.93144806757482</c:v>
                </c:pt>
                <c:pt idx="6">
                  <c:v>307.93146950771052</c:v>
                </c:pt>
                <c:pt idx="7">
                  <c:v>307.93149699102867</c:v>
                </c:pt>
                <c:pt idx="8">
                  <c:v>307.93153208101978</c:v>
                </c:pt>
                <c:pt idx="9">
                  <c:v>307.93157666738546</c:v>
                </c:pt>
                <c:pt idx="10">
                  <c:v>307.9316330854636</c:v>
                </c:pt>
                <c:pt idx="11">
                  <c:v>307.93170417270949</c:v>
                </c:pt>
                <c:pt idx="12">
                  <c:v>307.93179342152382</c:v>
                </c:pt>
                <c:pt idx="13">
                  <c:v>307.93190504968118</c:v>
                </c:pt>
                <c:pt idx="14">
                  <c:v>307.93204410222603</c:v>
                </c:pt>
                <c:pt idx="15">
                  <c:v>307.93221674905294</c:v>
                </c:pt>
                <c:pt idx="16">
                  <c:v>307.93243027475967</c:v>
                </c:pt>
                <c:pt idx="17">
                  <c:v>307.93269357801199</c:v>
                </c:pt>
                <c:pt idx="18">
                  <c:v>307.93301723936315</c:v>
                </c:pt>
                <c:pt idx="19">
                  <c:v>307.93341371493619</c:v>
                </c:pt>
                <c:pt idx="20">
                  <c:v>307.93389816482437</c:v>
                </c:pt>
                <c:pt idx="21">
                  <c:v>307.93448814149394</c:v>
                </c:pt>
                <c:pt idx="22">
                  <c:v>307.93520449396971</c:v>
                </c:pt>
                <c:pt idx="23">
                  <c:v>307.93607182467315</c:v>
                </c:pt>
                <c:pt idx="24">
                  <c:v>307.93711926032449</c:v>
                </c:pt>
                <c:pt idx="25">
                  <c:v>307.93838117575143</c:v>
                </c:pt>
                <c:pt idx="26">
                  <c:v>307.94004011198797</c:v>
                </c:pt>
                <c:pt idx="27">
                  <c:v>307.94188513636607</c:v>
                </c:pt>
                <c:pt idx="28">
                  <c:v>307.94388640519458</c:v>
                </c:pt>
                <c:pt idx="29">
                  <c:v>307.94647678990657</c:v>
                </c:pt>
                <c:pt idx="30">
                  <c:v>307.94955952690617</c:v>
                </c:pt>
                <c:pt idx="31">
                  <c:v>307.95322005110302</c:v>
                </c:pt>
                <c:pt idx="32">
                  <c:v>307.95755740577772</c:v>
                </c:pt>
                <c:pt idx="33">
                  <c:v>307.96268533645866</c:v>
                </c:pt>
                <c:pt idx="34">
                  <c:v>307.96873646241602</c:v>
                </c:pt>
                <c:pt idx="35">
                  <c:v>307.97585975689475</c:v>
                </c:pt>
                <c:pt idx="36">
                  <c:v>307.98627742655708</c:v>
                </c:pt>
                <c:pt idx="37">
                  <c:v>308.02232881486464</c:v>
                </c:pt>
                <c:pt idx="38">
                  <c:v>308.06061918428838</c:v>
                </c:pt>
                <c:pt idx="39">
                  <c:v>308.10194817743928</c:v>
                </c:pt>
                <c:pt idx="40">
                  <c:v>308.14313049861534</c:v>
                </c:pt>
                <c:pt idx="41">
                  <c:v>308.19724172895349</c:v>
                </c:pt>
                <c:pt idx="42">
                  <c:v>308.25316483276009</c:v>
                </c:pt>
                <c:pt idx="43">
                  <c:v>308.31609220394404</c:v>
                </c:pt>
                <c:pt idx="44">
                  <c:v>308.38726793926389</c:v>
                </c:pt>
                <c:pt idx="45">
                  <c:v>308.46813486689985</c:v>
                </c:pt>
                <c:pt idx="46">
                  <c:v>308.56031813490449</c:v>
                </c:pt>
                <c:pt idx="47">
                  <c:v>308.66560826871745</c:v>
                </c:pt>
                <c:pt idx="48">
                  <c:v>308.78604213573078</c:v>
                </c:pt>
                <c:pt idx="49">
                  <c:v>308.92399180804216</c:v>
                </c:pt>
                <c:pt idx="50">
                  <c:v>309.08212232885955</c:v>
                </c:pt>
                <c:pt idx="51">
                  <c:v>309.26343964892993</c:v>
                </c:pt>
                <c:pt idx="52">
                  <c:v>309.47131560984411</c:v>
                </c:pt>
                <c:pt idx="53">
                  <c:v>309.70977229462778</c:v>
                </c:pt>
                <c:pt idx="54">
                  <c:v>309.98331079024751</c:v>
                </c:pt>
                <c:pt idx="55">
                  <c:v>310.29690881414257</c:v>
                </c:pt>
                <c:pt idx="56">
                  <c:v>310.65651268333625</c:v>
                </c:pt>
                <c:pt idx="57">
                  <c:v>311.06875470482771</c:v>
                </c:pt>
                <c:pt idx="58">
                  <c:v>311.54111886794249</c:v>
                </c:pt>
                <c:pt idx="59">
                  <c:v>312.08243683966782</c:v>
                </c:pt>
                <c:pt idx="60">
                  <c:v>312.70246351634574</c:v>
                </c:pt>
                <c:pt idx="61">
                  <c:v>313.4127479719067</c:v>
                </c:pt>
                <c:pt idx="62">
                  <c:v>314.22620236341356</c:v>
                </c:pt>
                <c:pt idx="63">
                  <c:v>315.15756831128613</c:v>
                </c:pt>
                <c:pt idx="64">
                  <c:v>316.12726719285774</c:v>
                </c:pt>
                <c:pt idx="65">
                  <c:v>317.44565716320341</c:v>
                </c:pt>
                <c:pt idx="66">
                  <c:v>318.7172038253334</c:v>
                </c:pt>
                <c:pt idx="67">
                  <c:v>320.15687069433523</c:v>
                </c:pt>
                <c:pt idx="68">
                  <c:v>321.62604352531639</c:v>
                </c:pt>
                <c:pt idx="69">
                  <c:v>323.27047923819765</c:v>
                </c:pt>
                <c:pt idx="70">
                  <c:v>324.9652032132193</c:v>
                </c:pt>
                <c:pt idx="71">
                  <c:v>326.68688325427149</c:v>
                </c:pt>
                <c:pt idx="72">
                  <c:v>328.82908960415318</c:v>
                </c:pt>
                <c:pt idx="73">
                  <c:v>331.14900870418364</c:v>
                </c:pt>
                <c:pt idx="74">
                  <c:v>333.80281682710449</c:v>
                </c:pt>
                <c:pt idx="75">
                  <c:v>336.23295456319511</c:v>
                </c:pt>
                <c:pt idx="76">
                  <c:v>338.60850153366869</c:v>
                </c:pt>
                <c:pt idx="77">
                  <c:v>340.72289813198086</c:v>
                </c:pt>
                <c:pt idx="78">
                  <c:v>343.28501633123244</c:v>
                </c:pt>
                <c:pt idx="79">
                  <c:v>345.96164462733913</c:v>
                </c:pt>
                <c:pt idx="80">
                  <c:v>348.67686901803938</c:v>
                </c:pt>
                <c:pt idx="81">
                  <c:v>351.25960428846895</c:v>
                </c:pt>
                <c:pt idx="82">
                  <c:v>353.70136414446881</c:v>
                </c:pt>
                <c:pt idx="83">
                  <c:v>356.26001805736939</c:v>
                </c:pt>
                <c:pt idx="84">
                  <c:v>359.08977866152816</c:v>
                </c:pt>
                <c:pt idx="85">
                  <c:v>361.63855348582217</c:v>
                </c:pt>
                <c:pt idx="86">
                  <c:v>364.30745545080356</c:v>
                </c:pt>
                <c:pt idx="87">
                  <c:v>366.31409896928477</c:v>
                </c:pt>
                <c:pt idx="88">
                  <c:v>368.19917096483033</c:v>
                </c:pt>
                <c:pt idx="89">
                  <c:v>370.00778664832791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5D-2544-9E75-6E720F8004CF}"/>
            </c:ext>
          </c:extLst>
        </c:ser>
        <c:ser>
          <c:idx val="8"/>
          <c:order val="2"/>
          <c:tx>
            <c:v>cl0.45</c:v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'24.107-A300'!$AA$3:$AA$108</c:f>
              <c:numCache>
                <c:formatCode>General</c:formatCode>
                <c:ptCount val="106"/>
                <c:pt idx="0">
                  <c:v>0.49129071000000002</c:v>
                </c:pt>
                <c:pt idx="1">
                  <c:v>0.49564795</c:v>
                </c:pt>
                <c:pt idx="2">
                  <c:v>0.49966161999999997</c:v>
                </c:pt>
                <c:pt idx="3">
                  <c:v>0.50367603000000005</c:v>
                </c:pt>
                <c:pt idx="4">
                  <c:v>0.50768992000000002</c:v>
                </c:pt>
                <c:pt idx="5">
                  <c:v>0.51170316000000005</c:v>
                </c:pt>
                <c:pt idx="6">
                  <c:v>0.51571736999999995</c:v>
                </c:pt>
                <c:pt idx="7">
                  <c:v>0.51973124999999998</c:v>
                </c:pt>
                <c:pt idx="8">
                  <c:v>0.52374513</c:v>
                </c:pt>
                <c:pt idx="9">
                  <c:v>0.52775901999999997</c:v>
                </c:pt>
                <c:pt idx="10">
                  <c:v>0.53177289999999999</c:v>
                </c:pt>
                <c:pt idx="11">
                  <c:v>0.53578678999999996</c:v>
                </c:pt>
                <c:pt idx="12">
                  <c:v>0.53980066999999998</c:v>
                </c:pt>
                <c:pt idx="13">
                  <c:v>0.54381455000000001</c:v>
                </c:pt>
                <c:pt idx="14">
                  <c:v>0.54782843999999997</c:v>
                </c:pt>
                <c:pt idx="15">
                  <c:v>0.55184232</c:v>
                </c:pt>
                <c:pt idx="16">
                  <c:v>0.55585620000000002</c:v>
                </c:pt>
                <c:pt idx="17">
                  <c:v>0.55987008999999999</c:v>
                </c:pt>
                <c:pt idx="18">
                  <c:v>0.56388397000000001</c:v>
                </c:pt>
                <c:pt idx="19">
                  <c:v>0.56789785000000004</c:v>
                </c:pt>
                <c:pt idx="20">
                  <c:v>0.57191174</c:v>
                </c:pt>
                <c:pt idx="21">
                  <c:v>0.57592573000000002</c:v>
                </c:pt>
                <c:pt idx="22">
                  <c:v>0.57993950999999999</c:v>
                </c:pt>
                <c:pt idx="23">
                  <c:v>0.58395436000000001</c:v>
                </c:pt>
                <c:pt idx="24">
                  <c:v>0.58796868000000002</c:v>
                </c:pt>
                <c:pt idx="25">
                  <c:v>0.59198287999999999</c:v>
                </c:pt>
                <c:pt idx="26">
                  <c:v>0.59599676999999995</c:v>
                </c:pt>
                <c:pt idx="27">
                  <c:v>0.60001064999999998</c:v>
                </c:pt>
                <c:pt idx="28">
                  <c:v>0.60402571999999999</c:v>
                </c:pt>
                <c:pt idx="29">
                  <c:v>0.60804024999999995</c:v>
                </c:pt>
                <c:pt idx="30">
                  <c:v>0.61239834999999998</c:v>
                </c:pt>
                <c:pt idx="31">
                  <c:v>0.61606952999999998</c:v>
                </c:pt>
                <c:pt idx="32">
                  <c:v>0.62008352</c:v>
                </c:pt>
                <c:pt idx="33">
                  <c:v>0.62409740000000002</c:v>
                </c:pt>
                <c:pt idx="34">
                  <c:v>0.62811128999999999</c:v>
                </c:pt>
                <c:pt idx="35">
                  <c:v>0.63212517000000001</c:v>
                </c:pt>
                <c:pt idx="36">
                  <c:v>0.63613894999999998</c:v>
                </c:pt>
                <c:pt idx="37">
                  <c:v>0.63981023999999997</c:v>
                </c:pt>
                <c:pt idx="38">
                  <c:v>0.64451223000000002</c:v>
                </c:pt>
                <c:pt idx="39">
                  <c:v>0.64818372999999996</c:v>
                </c:pt>
                <c:pt idx="40">
                  <c:v>0.65219859000000002</c:v>
                </c:pt>
                <c:pt idx="41">
                  <c:v>0.65621300999999999</c:v>
                </c:pt>
                <c:pt idx="42">
                  <c:v>0.66022851000000005</c:v>
                </c:pt>
                <c:pt idx="43">
                  <c:v>0.66424315</c:v>
                </c:pt>
                <c:pt idx="44">
                  <c:v>0.66825822000000001</c:v>
                </c:pt>
                <c:pt idx="45">
                  <c:v>0.67227263999999998</c:v>
                </c:pt>
                <c:pt idx="46">
                  <c:v>0.67628770000000005</c:v>
                </c:pt>
                <c:pt idx="47">
                  <c:v>0.68030234999999994</c:v>
                </c:pt>
                <c:pt idx="48">
                  <c:v>0.68431774000000001</c:v>
                </c:pt>
                <c:pt idx="49">
                  <c:v>0.68833292000000001</c:v>
                </c:pt>
                <c:pt idx="50">
                  <c:v>0.69234724000000003</c:v>
                </c:pt>
                <c:pt idx="51">
                  <c:v>0.69636198000000005</c:v>
                </c:pt>
                <c:pt idx="52">
                  <c:v>0.70037788000000001</c:v>
                </c:pt>
                <c:pt idx="53">
                  <c:v>0.70439342000000005</c:v>
                </c:pt>
                <c:pt idx="54">
                  <c:v>0.70840860000000005</c:v>
                </c:pt>
                <c:pt idx="55">
                  <c:v>0.71242355999999996</c:v>
                </c:pt>
                <c:pt idx="56">
                  <c:v>0.71643851999999997</c:v>
                </c:pt>
                <c:pt idx="57">
                  <c:v>0.72045391999999997</c:v>
                </c:pt>
                <c:pt idx="58">
                  <c:v>0.72447028000000002</c:v>
                </c:pt>
                <c:pt idx="59">
                  <c:v>0.72848654000000002</c:v>
                </c:pt>
                <c:pt idx="60">
                  <c:v>0.73181620000000003</c:v>
                </c:pt>
                <c:pt idx="61">
                  <c:v>0.73583363999999996</c:v>
                </c:pt>
                <c:pt idx="62">
                  <c:v>0.73985076000000005</c:v>
                </c:pt>
                <c:pt idx="63">
                  <c:v>0.74386907000000002</c:v>
                </c:pt>
                <c:pt idx="64">
                  <c:v>0.74788790999999999</c:v>
                </c:pt>
                <c:pt idx="65">
                  <c:v>0.75225054000000002</c:v>
                </c:pt>
                <c:pt idx="66">
                  <c:v>0.75627025999999997</c:v>
                </c:pt>
                <c:pt idx="67">
                  <c:v>0.76029029000000004</c:v>
                </c:pt>
                <c:pt idx="68">
                  <c:v>0.76396794999999995</c:v>
                </c:pt>
                <c:pt idx="69">
                  <c:v>0.76764646000000003</c:v>
                </c:pt>
                <c:pt idx="70">
                  <c:v>0.77132593999999999</c:v>
                </c:pt>
                <c:pt idx="71">
                  <c:v>0.77466261999999997</c:v>
                </c:pt>
                <c:pt idx="72">
                  <c:v>0.77800016000000005</c:v>
                </c:pt>
                <c:pt idx="73">
                  <c:v>0.78118944000000001</c:v>
                </c:pt>
                <c:pt idx="74">
                  <c:v>0.78410345999999997</c:v>
                </c:pt>
                <c:pt idx="75">
                  <c:v>0.78722097999999996</c:v>
                </c:pt>
                <c:pt idx="76">
                  <c:v>0.79024284</c:v>
                </c:pt>
                <c:pt idx="77">
                  <c:v>0.79337426</c:v>
                </c:pt>
                <c:pt idx="78">
                  <c:v>0.79619762000000005</c:v>
                </c:pt>
                <c:pt idx="79">
                  <c:v>0.79848412000000002</c:v>
                </c:pt>
                <c:pt idx="80">
                  <c:v>0.80090103000000001</c:v>
                </c:pt>
                <c:pt idx="81">
                  <c:v>0.80331792999999996</c:v>
                </c:pt>
                <c:pt idx="82">
                  <c:v>0.80521474999999998</c:v>
                </c:pt>
                <c:pt idx="83">
                  <c:v>0.80674206000000004</c:v>
                </c:pt>
                <c:pt idx="84">
                  <c:v>0.80863476999999995</c:v>
                </c:pt>
                <c:pt idx="85">
                  <c:v>0.81030484000000003</c:v>
                </c:pt>
                <c:pt idx="86">
                  <c:v>0.81222077000000004</c:v>
                </c:pt>
                <c:pt idx="87">
                  <c:v>0.81364771999999996</c:v>
                </c:pt>
                <c:pt idx="88">
                  <c:v>0.81501126999999995</c:v>
                </c:pt>
                <c:pt idx="89">
                  <c:v>0.81618807999999998</c:v>
                </c:pt>
                <c:pt idx="90">
                  <c:v>0.81755186000000002</c:v>
                </c:pt>
                <c:pt idx="91">
                  <c:v>0.81882345999999995</c:v>
                </c:pt>
                <c:pt idx="92">
                  <c:v>0.81993985999999996</c:v>
                </c:pt>
                <c:pt idx="93">
                  <c:v>0.82098671999999995</c:v>
                </c:pt>
                <c:pt idx="94">
                  <c:v>0.82186539000000003</c:v>
                </c:pt>
                <c:pt idx="95">
                  <c:v>0.82281413000000003</c:v>
                </c:pt>
                <c:pt idx="96">
                  <c:v>0.82364561000000003</c:v>
                </c:pt>
                <c:pt idx="97">
                  <c:v>0.82450811999999996</c:v>
                </c:pt>
                <c:pt idx="98">
                  <c:v>0.82486459999999995</c:v>
                </c:pt>
                <c:pt idx="99">
                  <c:v>0.82530924999999999</c:v>
                </c:pt>
                <c:pt idx="100">
                  <c:v>0.82605932999999998</c:v>
                </c:pt>
                <c:pt idx="101">
                  <c:v>0.82659210999999999</c:v>
                </c:pt>
                <c:pt idx="102">
                  <c:v>0.82693457000000004</c:v>
                </c:pt>
                <c:pt idx="103">
                  <c:v>0.82745504999999997</c:v>
                </c:pt>
                <c:pt idx="104">
                  <c:v>0.82793053000000005</c:v>
                </c:pt>
                <c:pt idx="105">
                  <c:v>0.82842393000000003</c:v>
                </c:pt>
              </c:numCache>
            </c:numRef>
          </c:xVal>
          <c:yVal>
            <c:numRef>
              <c:f>'24.107-A300'!$AB$3:$AB$108</c:f>
              <c:numCache>
                <c:formatCode>General</c:formatCode>
                <c:ptCount val="106"/>
                <c:pt idx="0">
                  <c:v>280.71898599999997</c:v>
                </c:pt>
                <c:pt idx="1">
                  <c:v>280.73220300000003</c:v>
                </c:pt>
                <c:pt idx="2">
                  <c:v>280.69847099999998</c:v>
                </c:pt>
                <c:pt idx="3">
                  <c:v>280.77389599999998</c:v>
                </c:pt>
                <c:pt idx="4">
                  <c:v>280.77159499999999</c:v>
                </c:pt>
                <c:pt idx="5">
                  <c:v>280.67585200000002</c:v>
                </c:pt>
                <c:pt idx="6">
                  <c:v>280.72069599999998</c:v>
                </c:pt>
                <c:pt idx="7">
                  <c:v>280.71839399999999</c:v>
                </c:pt>
                <c:pt idx="8">
                  <c:v>280.716093</c:v>
                </c:pt>
                <c:pt idx="9">
                  <c:v>280.71379100000001</c:v>
                </c:pt>
                <c:pt idx="10">
                  <c:v>280.71148899999997</c:v>
                </c:pt>
                <c:pt idx="11">
                  <c:v>280.70918799999998</c:v>
                </c:pt>
                <c:pt idx="12">
                  <c:v>280.706886</c:v>
                </c:pt>
                <c:pt idx="13">
                  <c:v>280.70458500000001</c:v>
                </c:pt>
                <c:pt idx="14">
                  <c:v>280.70228300000002</c:v>
                </c:pt>
                <c:pt idx="15">
                  <c:v>280.69998199999998</c:v>
                </c:pt>
                <c:pt idx="16">
                  <c:v>280.69767999999999</c:v>
                </c:pt>
                <c:pt idx="17">
                  <c:v>280.695379</c:v>
                </c:pt>
                <c:pt idx="18">
                  <c:v>280.69307700000002</c:v>
                </c:pt>
                <c:pt idx="19">
                  <c:v>280.69077600000003</c:v>
                </c:pt>
                <c:pt idx="20">
                  <c:v>280.68847399999999</c:v>
                </c:pt>
                <c:pt idx="21">
                  <c:v>280.701888</c:v>
                </c:pt>
                <c:pt idx="22">
                  <c:v>280.68472000000003</c:v>
                </c:pt>
                <c:pt idx="23">
                  <c:v>280.82300600000002</c:v>
                </c:pt>
                <c:pt idx="24">
                  <c:v>280.88356499999998</c:v>
                </c:pt>
                <c:pt idx="25">
                  <c:v>280.92840899999999</c:v>
                </c:pt>
                <c:pt idx="26">
                  <c:v>280.926108</c:v>
                </c:pt>
                <c:pt idx="27">
                  <c:v>280.92380600000001</c:v>
                </c:pt>
                <c:pt idx="28">
                  <c:v>281.093523</c:v>
                </c:pt>
                <c:pt idx="29">
                  <c:v>281.18551200000002</c:v>
                </c:pt>
                <c:pt idx="30">
                  <c:v>281.32445100000001</c:v>
                </c:pt>
                <c:pt idx="31">
                  <c:v>281.401771</c:v>
                </c:pt>
                <c:pt idx="32">
                  <c:v>281.41518500000001</c:v>
                </c:pt>
                <c:pt idx="33">
                  <c:v>281.41288300000002</c:v>
                </c:pt>
                <c:pt idx="34">
                  <c:v>281.41058199999998</c:v>
                </c:pt>
                <c:pt idx="35">
                  <c:v>281.40827999999999</c:v>
                </c:pt>
                <c:pt idx="36">
                  <c:v>281.39111300000002</c:v>
                </c:pt>
                <c:pt idx="37">
                  <c:v>281.48329899999999</c:v>
                </c:pt>
                <c:pt idx="38">
                  <c:v>281.71548300000001</c:v>
                </c:pt>
                <c:pt idx="39">
                  <c:v>281.83909999999997</c:v>
                </c:pt>
                <c:pt idx="40">
                  <c:v>281.979084</c:v>
                </c:pt>
                <c:pt idx="41">
                  <c:v>282.05535900000001</c:v>
                </c:pt>
                <c:pt idx="42">
                  <c:v>282.287936</c:v>
                </c:pt>
                <c:pt idx="43">
                  <c:v>282.39564000000001</c:v>
                </c:pt>
                <c:pt idx="44">
                  <c:v>282.56620600000002</c:v>
                </c:pt>
                <c:pt idx="45">
                  <c:v>282.64247999999998</c:v>
                </c:pt>
                <c:pt idx="46">
                  <c:v>282.81219700000003</c:v>
                </c:pt>
                <c:pt idx="47">
                  <c:v>282.920751</c:v>
                </c:pt>
                <c:pt idx="48">
                  <c:v>283.138462</c:v>
                </c:pt>
                <c:pt idx="49">
                  <c:v>283.323893</c:v>
                </c:pt>
                <c:pt idx="50">
                  <c:v>283.38530200000002</c:v>
                </c:pt>
                <c:pt idx="51">
                  <c:v>283.50872199999998</c:v>
                </c:pt>
                <c:pt idx="52">
                  <c:v>283.79977100000002</c:v>
                </c:pt>
                <c:pt idx="53">
                  <c:v>284.03843599999999</c:v>
                </c:pt>
                <c:pt idx="54">
                  <c:v>284.224716</c:v>
                </c:pt>
                <c:pt idx="55">
                  <c:v>284.37956700000001</c:v>
                </c:pt>
                <c:pt idx="56">
                  <c:v>284.53441700000002</c:v>
                </c:pt>
                <c:pt idx="57">
                  <c:v>284.75297799999998</c:v>
                </c:pt>
                <c:pt idx="58">
                  <c:v>285.11127599999998</c:v>
                </c:pt>
                <c:pt idx="59">
                  <c:v>285.45470899999998</c:v>
                </c:pt>
                <c:pt idx="60">
                  <c:v>285.78366999999997</c:v>
                </c:pt>
                <c:pt idx="61">
                  <c:v>286.29912000000002</c:v>
                </c:pt>
                <c:pt idx="62">
                  <c:v>286.76912399999998</c:v>
                </c:pt>
                <c:pt idx="63">
                  <c:v>287.41114499999998</c:v>
                </c:pt>
                <c:pt idx="64">
                  <c:v>288.13174299999997</c:v>
                </c:pt>
                <c:pt idx="65">
                  <c:v>288.92986999999999</c:v>
                </c:pt>
                <c:pt idx="66">
                  <c:v>289.777038</c:v>
                </c:pt>
                <c:pt idx="67">
                  <c:v>290.670503</c:v>
                </c:pt>
                <c:pt idx="68">
                  <c:v>291.69073500000002</c:v>
                </c:pt>
                <c:pt idx="69">
                  <c:v>292.83668899999998</c:v>
                </c:pt>
                <c:pt idx="70">
                  <c:v>294.12323099999998</c:v>
                </c:pt>
                <c:pt idx="71">
                  <c:v>295.47452800000002</c:v>
                </c:pt>
                <c:pt idx="72">
                  <c:v>296.951548</c:v>
                </c:pt>
                <c:pt idx="73">
                  <c:v>298.40944500000001</c:v>
                </c:pt>
                <c:pt idx="74">
                  <c:v>299.82563900000002</c:v>
                </c:pt>
                <c:pt idx="75">
                  <c:v>301.47480300000001</c:v>
                </c:pt>
                <c:pt idx="76">
                  <c:v>303.14058599999998</c:v>
                </c:pt>
                <c:pt idx="77">
                  <c:v>305.10404699999998</c:v>
                </c:pt>
                <c:pt idx="78">
                  <c:v>306.97339299999999</c:v>
                </c:pt>
                <c:pt idx="79">
                  <c:v>308.68249700000001</c:v>
                </c:pt>
                <c:pt idx="80">
                  <c:v>310.74533100000002</c:v>
                </c:pt>
                <c:pt idx="81">
                  <c:v>312.80816600000003</c:v>
                </c:pt>
                <c:pt idx="82">
                  <c:v>314.66685799999999</c:v>
                </c:pt>
                <c:pt idx="83">
                  <c:v>316.49194599999998</c:v>
                </c:pt>
                <c:pt idx="84">
                  <c:v>318.52835800000003</c:v>
                </c:pt>
                <c:pt idx="85">
                  <c:v>320.73253</c:v>
                </c:pt>
                <c:pt idx="86">
                  <c:v>323.313401</c:v>
                </c:pt>
                <c:pt idx="87">
                  <c:v>325.53839599999998</c:v>
                </c:pt>
                <c:pt idx="88">
                  <c:v>327.98978899999997</c:v>
                </c:pt>
                <c:pt idx="89">
                  <c:v>330.15153299999997</c:v>
                </c:pt>
                <c:pt idx="90">
                  <c:v>332.636056</c:v>
                </c:pt>
                <c:pt idx="91">
                  <c:v>335.149767</c:v>
                </c:pt>
                <c:pt idx="92">
                  <c:v>337.64870300000001</c:v>
                </c:pt>
                <c:pt idx="93">
                  <c:v>340.05368900000002</c:v>
                </c:pt>
                <c:pt idx="94">
                  <c:v>342.29124400000001</c:v>
                </c:pt>
                <c:pt idx="95">
                  <c:v>344.72911399999998</c:v>
                </c:pt>
                <c:pt idx="96">
                  <c:v>347.08303699999999</c:v>
                </c:pt>
                <c:pt idx="97">
                  <c:v>349.63529499999999</c:v>
                </c:pt>
                <c:pt idx="98">
                  <c:v>351.56322499999999</c:v>
                </c:pt>
                <c:pt idx="99">
                  <c:v>353.91856000000001</c:v>
                </c:pt>
                <c:pt idx="100">
                  <c:v>356.33558900000003</c:v>
                </c:pt>
                <c:pt idx="101">
                  <c:v>358.65296999999998</c:v>
                </c:pt>
                <c:pt idx="102">
                  <c:v>360.74272100000002</c:v>
                </c:pt>
                <c:pt idx="103">
                  <c:v>363.47220499999997</c:v>
                </c:pt>
                <c:pt idx="104">
                  <c:v>365.79600699999997</c:v>
                </c:pt>
                <c:pt idx="105">
                  <c:v>368.06347799999998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B40-9041-B009-1377F14F620E}"/>
            </c:ext>
          </c:extLst>
        </c:ser>
        <c:ser>
          <c:idx val="5"/>
          <c:order val="3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'24.107-A300'!$AA$3:$AA$108</c:f>
              <c:numCache>
                <c:formatCode>General</c:formatCode>
                <c:ptCount val="106"/>
                <c:pt idx="0">
                  <c:v>0.49129071000000002</c:v>
                </c:pt>
                <c:pt idx="1">
                  <c:v>0.49564795</c:v>
                </c:pt>
                <c:pt idx="2">
                  <c:v>0.49966161999999997</c:v>
                </c:pt>
                <c:pt idx="3">
                  <c:v>0.50367603000000005</c:v>
                </c:pt>
                <c:pt idx="4">
                  <c:v>0.50768992000000002</c:v>
                </c:pt>
                <c:pt idx="5">
                  <c:v>0.51170316000000005</c:v>
                </c:pt>
                <c:pt idx="6">
                  <c:v>0.51571736999999995</c:v>
                </c:pt>
                <c:pt idx="7">
                  <c:v>0.51973124999999998</c:v>
                </c:pt>
                <c:pt idx="8">
                  <c:v>0.52374513</c:v>
                </c:pt>
                <c:pt idx="9">
                  <c:v>0.52775901999999997</c:v>
                </c:pt>
                <c:pt idx="10">
                  <c:v>0.53177289999999999</c:v>
                </c:pt>
                <c:pt idx="11">
                  <c:v>0.53578678999999996</c:v>
                </c:pt>
                <c:pt idx="12">
                  <c:v>0.53980066999999998</c:v>
                </c:pt>
                <c:pt idx="13">
                  <c:v>0.54381455000000001</c:v>
                </c:pt>
                <c:pt idx="14">
                  <c:v>0.54782843999999997</c:v>
                </c:pt>
                <c:pt idx="15">
                  <c:v>0.55184232</c:v>
                </c:pt>
                <c:pt idx="16">
                  <c:v>0.55585620000000002</c:v>
                </c:pt>
                <c:pt idx="17">
                  <c:v>0.55987008999999999</c:v>
                </c:pt>
                <c:pt idx="18">
                  <c:v>0.56388397000000001</c:v>
                </c:pt>
                <c:pt idx="19">
                  <c:v>0.56789785000000004</c:v>
                </c:pt>
                <c:pt idx="20">
                  <c:v>0.57191174</c:v>
                </c:pt>
                <c:pt idx="21">
                  <c:v>0.57592573000000002</c:v>
                </c:pt>
                <c:pt idx="22">
                  <c:v>0.57993950999999999</c:v>
                </c:pt>
                <c:pt idx="23">
                  <c:v>0.58395436000000001</c:v>
                </c:pt>
                <c:pt idx="24">
                  <c:v>0.58796868000000002</c:v>
                </c:pt>
                <c:pt idx="25">
                  <c:v>0.59198287999999999</c:v>
                </c:pt>
                <c:pt idx="26">
                  <c:v>0.59599676999999995</c:v>
                </c:pt>
                <c:pt idx="27">
                  <c:v>0.60001064999999998</c:v>
                </c:pt>
                <c:pt idx="28">
                  <c:v>0.60402571999999999</c:v>
                </c:pt>
                <c:pt idx="29">
                  <c:v>0.60804024999999995</c:v>
                </c:pt>
                <c:pt idx="30">
                  <c:v>0.61239834999999998</c:v>
                </c:pt>
                <c:pt idx="31">
                  <c:v>0.61606952999999998</c:v>
                </c:pt>
                <c:pt idx="32">
                  <c:v>0.62008352</c:v>
                </c:pt>
                <c:pt idx="33">
                  <c:v>0.62409740000000002</c:v>
                </c:pt>
                <c:pt idx="34">
                  <c:v>0.62811128999999999</c:v>
                </c:pt>
                <c:pt idx="35">
                  <c:v>0.63212517000000001</c:v>
                </c:pt>
                <c:pt idx="36">
                  <c:v>0.63613894999999998</c:v>
                </c:pt>
                <c:pt idx="37">
                  <c:v>0.63981023999999997</c:v>
                </c:pt>
                <c:pt idx="38">
                  <c:v>0.64451223000000002</c:v>
                </c:pt>
                <c:pt idx="39">
                  <c:v>0.64818372999999996</c:v>
                </c:pt>
                <c:pt idx="40">
                  <c:v>0.65219859000000002</c:v>
                </c:pt>
                <c:pt idx="41">
                  <c:v>0.65621300999999999</c:v>
                </c:pt>
                <c:pt idx="42">
                  <c:v>0.66022851000000005</c:v>
                </c:pt>
                <c:pt idx="43">
                  <c:v>0.66424315</c:v>
                </c:pt>
                <c:pt idx="44">
                  <c:v>0.66825822000000001</c:v>
                </c:pt>
                <c:pt idx="45">
                  <c:v>0.67227263999999998</c:v>
                </c:pt>
                <c:pt idx="46">
                  <c:v>0.67628770000000005</c:v>
                </c:pt>
                <c:pt idx="47">
                  <c:v>0.68030234999999994</c:v>
                </c:pt>
                <c:pt idx="48">
                  <c:v>0.68431774000000001</c:v>
                </c:pt>
                <c:pt idx="49">
                  <c:v>0.68833292000000001</c:v>
                </c:pt>
                <c:pt idx="50">
                  <c:v>0.69234724000000003</c:v>
                </c:pt>
                <c:pt idx="51">
                  <c:v>0.69636198000000005</c:v>
                </c:pt>
                <c:pt idx="52">
                  <c:v>0.70037788000000001</c:v>
                </c:pt>
                <c:pt idx="53">
                  <c:v>0.70439342000000005</c:v>
                </c:pt>
                <c:pt idx="54">
                  <c:v>0.70840860000000005</c:v>
                </c:pt>
                <c:pt idx="55">
                  <c:v>0.71242355999999996</c:v>
                </c:pt>
                <c:pt idx="56">
                  <c:v>0.71643851999999997</c:v>
                </c:pt>
                <c:pt idx="57">
                  <c:v>0.72045391999999997</c:v>
                </c:pt>
                <c:pt idx="58">
                  <c:v>0.72447028000000002</c:v>
                </c:pt>
                <c:pt idx="59">
                  <c:v>0.72848654000000002</c:v>
                </c:pt>
                <c:pt idx="60">
                  <c:v>0.73181620000000003</c:v>
                </c:pt>
                <c:pt idx="61">
                  <c:v>0.73583363999999996</c:v>
                </c:pt>
                <c:pt idx="62">
                  <c:v>0.73985076000000005</c:v>
                </c:pt>
                <c:pt idx="63">
                  <c:v>0.74386907000000002</c:v>
                </c:pt>
                <c:pt idx="64">
                  <c:v>0.74788790999999999</c:v>
                </c:pt>
                <c:pt idx="65">
                  <c:v>0.75225054000000002</c:v>
                </c:pt>
                <c:pt idx="66">
                  <c:v>0.75627025999999997</c:v>
                </c:pt>
                <c:pt idx="67">
                  <c:v>0.76029029000000004</c:v>
                </c:pt>
                <c:pt idx="68">
                  <c:v>0.76396794999999995</c:v>
                </c:pt>
                <c:pt idx="69">
                  <c:v>0.76764646000000003</c:v>
                </c:pt>
                <c:pt idx="70">
                  <c:v>0.77132593999999999</c:v>
                </c:pt>
                <c:pt idx="71">
                  <c:v>0.77466261999999997</c:v>
                </c:pt>
                <c:pt idx="72">
                  <c:v>0.77800016000000005</c:v>
                </c:pt>
                <c:pt idx="73">
                  <c:v>0.78118944000000001</c:v>
                </c:pt>
                <c:pt idx="74">
                  <c:v>0.78410345999999997</c:v>
                </c:pt>
                <c:pt idx="75">
                  <c:v>0.78722097999999996</c:v>
                </c:pt>
                <c:pt idx="76">
                  <c:v>0.79024284</c:v>
                </c:pt>
                <c:pt idx="77">
                  <c:v>0.79337426</c:v>
                </c:pt>
                <c:pt idx="78">
                  <c:v>0.79619762000000005</c:v>
                </c:pt>
                <c:pt idx="79">
                  <c:v>0.79848412000000002</c:v>
                </c:pt>
                <c:pt idx="80">
                  <c:v>0.80090103000000001</c:v>
                </c:pt>
                <c:pt idx="81">
                  <c:v>0.80331792999999996</c:v>
                </c:pt>
                <c:pt idx="82">
                  <c:v>0.80521474999999998</c:v>
                </c:pt>
                <c:pt idx="83">
                  <c:v>0.80674206000000004</c:v>
                </c:pt>
                <c:pt idx="84">
                  <c:v>0.80863476999999995</c:v>
                </c:pt>
                <c:pt idx="85">
                  <c:v>0.81030484000000003</c:v>
                </c:pt>
                <c:pt idx="86">
                  <c:v>0.81222077000000004</c:v>
                </c:pt>
                <c:pt idx="87">
                  <c:v>0.81364771999999996</c:v>
                </c:pt>
                <c:pt idx="88">
                  <c:v>0.81501126999999995</c:v>
                </c:pt>
                <c:pt idx="89">
                  <c:v>0.81618807999999998</c:v>
                </c:pt>
                <c:pt idx="90">
                  <c:v>0.81755186000000002</c:v>
                </c:pt>
                <c:pt idx="91">
                  <c:v>0.81882345999999995</c:v>
                </c:pt>
                <c:pt idx="92">
                  <c:v>0.81993985999999996</c:v>
                </c:pt>
                <c:pt idx="93">
                  <c:v>0.82098671999999995</c:v>
                </c:pt>
                <c:pt idx="94">
                  <c:v>0.82186539000000003</c:v>
                </c:pt>
                <c:pt idx="95">
                  <c:v>0.82281413000000003</c:v>
                </c:pt>
                <c:pt idx="96">
                  <c:v>0.82364561000000003</c:v>
                </c:pt>
                <c:pt idx="97">
                  <c:v>0.82450811999999996</c:v>
                </c:pt>
                <c:pt idx="98">
                  <c:v>0.82486459999999995</c:v>
                </c:pt>
                <c:pt idx="99">
                  <c:v>0.82530924999999999</c:v>
                </c:pt>
                <c:pt idx="100">
                  <c:v>0.82605932999999998</c:v>
                </c:pt>
                <c:pt idx="101">
                  <c:v>0.82659210999999999</c:v>
                </c:pt>
                <c:pt idx="102">
                  <c:v>0.82693457000000004</c:v>
                </c:pt>
                <c:pt idx="103">
                  <c:v>0.82745504999999997</c:v>
                </c:pt>
                <c:pt idx="104">
                  <c:v>0.82793053000000005</c:v>
                </c:pt>
                <c:pt idx="105">
                  <c:v>0.82842393000000003</c:v>
                </c:pt>
              </c:numCache>
            </c:numRef>
          </c:xVal>
          <c:yVal>
            <c:numRef>
              <c:f>'24.107-A300'!$AC$3:$AC$108</c:f>
              <c:numCache>
                <c:formatCode>General</c:formatCode>
                <c:ptCount val="106"/>
                <c:pt idx="0">
                  <c:v>282.28052354511266</c:v>
                </c:pt>
                <c:pt idx="1">
                  <c:v>282.28052882987305</c:v>
                </c:pt>
                <c:pt idx="2">
                  <c:v>282.28053529818573</c:v>
                </c:pt>
                <c:pt idx="3">
                  <c:v>282.28054375167676</c:v>
                </c:pt>
                <c:pt idx="4">
                  <c:v>282.28055473818165</c:v>
                </c:pt>
                <c:pt idx="5">
                  <c:v>282.28056894357701</c:v>
                </c:pt>
                <c:pt idx="6">
                  <c:v>282.28058722929745</c:v>
                </c:pt>
                <c:pt idx="7">
                  <c:v>282.28061065005568</c:v>
                </c:pt>
                <c:pt idx="8">
                  <c:v>282.28064051477503</c:v>
                </c:pt>
                <c:pt idx="9">
                  <c:v>282.28067843096642</c:v>
                </c:pt>
                <c:pt idx="10">
                  <c:v>282.28072636710255</c:v>
                </c:pt>
                <c:pt idx="11">
                  <c:v>282.28078672595035</c:v>
                </c:pt>
                <c:pt idx="12">
                  <c:v>282.28086242912542</c:v>
                </c:pt>
                <c:pt idx="13">
                  <c:v>282.28095701855489</c:v>
                </c:pt>
                <c:pt idx="14">
                  <c:v>282.28107477397089</c:v>
                </c:pt>
                <c:pt idx="15">
                  <c:v>282.28122084938514</c:v>
                </c:pt>
                <c:pt idx="16">
                  <c:v>282.28140143516816</c:v>
                </c:pt>
                <c:pt idx="17">
                  <c:v>282.28162394397981</c:v>
                </c:pt>
                <c:pt idx="18">
                  <c:v>282.2818972249413</c:v>
                </c:pt>
                <c:pt idx="19">
                  <c:v>282.28223181714918</c:v>
                </c:pt>
                <c:pt idx="20">
                  <c:v>282.28264023762119</c:v>
                </c:pt>
                <c:pt idx="21">
                  <c:v>282.28313732541659</c:v>
                </c:pt>
                <c:pt idx="22">
                  <c:v>282.28374055711004</c:v>
                </c:pt>
                <c:pt idx="23">
                  <c:v>282.28447081937117</c:v>
                </c:pt>
                <c:pt idx="24">
                  <c:v>282.28535214296051</c:v>
                </c:pt>
                <c:pt idx="25">
                  <c:v>282.28641308723832</c:v>
                </c:pt>
                <c:pt idx="26">
                  <c:v>282.28768694014218</c:v>
                </c:pt>
                <c:pt idx="27">
                  <c:v>282.28921274925881</c:v>
                </c:pt>
                <c:pt idx="28">
                  <c:v>282.29103654650453</c:v>
                </c:pt>
                <c:pt idx="29">
                  <c:v>282.293210514762</c:v>
                </c:pt>
                <c:pt idx="30">
                  <c:v>282.29603894339402</c:v>
                </c:pt>
                <c:pt idx="31">
                  <c:v>282.2988652598836</c:v>
                </c:pt>
                <c:pt idx="32">
                  <c:v>282.30249888421025</c:v>
                </c:pt>
                <c:pt idx="33">
                  <c:v>282.306792623457</c:v>
                </c:pt>
                <c:pt idx="34">
                  <c:v>282.31185613445791</c:v>
                </c:pt>
                <c:pt idx="35">
                  <c:v>282.31781545719946</c:v>
                </c:pt>
                <c:pt idx="36">
                  <c:v>282.32481524373316</c:v>
                </c:pt>
                <c:pt idx="37">
                  <c:v>282.33226983820185</c:v>
                </c:pt>
                <c:pt idx="38">
                  <c:v>282.34352455958549</c:v>
                </c:pt>
                <c:pt idx="39">
                  <c:v>282.35385349298429</c:v>
                </c:pt>
                <c:pt idx="40">
                  <c:v>282.36850477697647</c:v>
                </c:pt>
                <c:pt idx="41">
                  <c:v>282.40926498869277</c:v>
                </c:pt>
                <c:pt idx="42">
                  <c:v>282.45302165276269</c:v>
                </c:pt>
                <c:pt idx="43">
                  <c:v>282.50061557105607</c:v>
                </c:pt>
                <c:pt idx="44">
                  <c:v>282.55299234597834</c:v>
                </c:pt>
                <c:pt idx="45">
                  <c:v>282.61115328927406</c:v>
                </c:pt>
                <c:pt idx="46">
                  <c:v>282.6762354983789</c:v>
                </c:pt>
                <c:pt idx="47">
                  <c:v>282.74946216009744</c:v>
                </c:pt>
                <c:pt idx="48">
                  <c:v>282.8322373642149</c:v>
                </c:pt>
                <c:pt idx="49">
                  <c:v>282.92609069515794</c:v>
                </c:pt>
                <c:pt idx="50">
                  <c:v>283.03273992606745</c:v>
                </c:pt>
                <c:pt idx="51">
                  <c:v>283.15417372905802</c:v>
                </c:pt>
                <c:pt idx="52">
                  <c:v>283.29263282747786</c:v>
                </c:pt>
                <c:pt idx="53">
                  <c:v>283.45056796861593</c:v>
                </c:pt>
                <c:pt idx="54">
                  <c:v>283.63080099659254</c:v>
                </c:pt>
                <c:pt idx="55">
                  <c:v>283.83653587668476</c:v>
                </c:pt>
                <c:pt idx="56">
                  <c:v>284.07141312702498</c:v>
                </c:pt>
                <c:pt idx="57">
                  <c:v>284.33958497121262</c:v>
                </c:pt>
                <c:pt idx="58">
                  <c:v>284.6457866059551</c:v>
                </c:pt>
                <c:pt idx="59">
                  <c:v>284.9952719717005</c:v>
                </c:pt>
                <c:pt idx="60">
                  <c:v>285.32213601245678</c:v>
                </c:pt>
                <c:pt idx="61">
                  <c:v>285.76719388471042</c:v>
                </c:pt>
                <c:pt idx="62">
                  <c:v>286.27490559558271</c:v>
                </c:pt>
                <c:pt idx="63">
                  <c:v>286.85423145308448</c:v>
                </c:pt>
                <c:pt idx="64">
                  <c:v>287.51510428641961</c:v>
                </c:pt>
                <c:pt idx="65">
                  <c:v>288.33804817051964</c:v>
                </c:pt>
                <c:pt idx="66">
                  <c:v>289.20761526304739</c:v>
                </c:pt>
                <c:pt idx="67">
                  <c:v>290.19948772128373</c:v>
                </c:pt>
                <c:pt idx="68">
                  <c:v>291.22862109775247</c:v>
                </c:pt>
                <c:pt idx="69">
                  <c:v>292.38987418008435</c:v>
                </c:pt>
                <c:pt idx="70">
                  <c:v>293.70053943348603</c:v>
                </c:pt>
                <c:pt idx="71">
                  <c:v>295.0343314030921</c:v>
                </c:pt>
                <c:pt idx="72">
                  <c:v>296.52366438631083</c:v>
                </c:pt>
                <c:pt idx="73">
                  <c:v>298.10896144002635</c:v>
                </c:pt>
                <c:pt idx="74">
                  <c:v>299.71165974740933</c:v>
                </c:pt>
                <c:pt idx="75">
                  <c:v>301.60755520122967</c:v>
                </c:pt>
                <c:pt idx="76">
                  <c:v>303.64393264237401</c:v>
                </c:pt>
                <c:pt idx="77">
                  <c:v>305.98414105717455</c:v>
                </c:pt>
                <c:pt idx="78">
                  <c:v>308.31732044256933</c:v>
                </c:pt>
                <c:pt idx="79">
                  <c:v>310.37801821220569</c:v>
                </c:pt>
                <c:pt idx="80">
                  <c:v>312.73869519649838</c:v>
                </c:pt>
                <c:pt idx="81">
                  <c:v>315.30401528059014</c:v>
                </c:pt>
                <c:pt idx="82">
                  <c:v>317.47314342806828</c:v>
                </c:pt>
                <c:pt idx="83">
                  <c:v>319.32688553605084</c:v>
                </c:pt>
                <c:pt idx="84">
                  <c:v>321.7660726170439</c:v>
                </c:pt>
                <c:pt idx="85">
                  <c:v>324.05766888221899</c:v>
                </c:pt>
                <c:pt idx="86">
                  <c:v>326.85943775679874</c:v>
                </c:pt>
                <c:pt idx="87">
                  <c:v>329.07434695487211</c:v>
                </c:pt>
                <c:pt idx="88">
                  <c:v>331.29975557948296</c:v>
                </c:pt>
                <c:pt idx="89">
                  <c:v>333.31068962927202</c:v>
                </c:pt>
                <c:pt idx="90">
                  <c:v>335.75153978677736</c:v>
                </c:pt>
                <c:pt idx="91">
                  <c:v>338.1400281962334</c:v>
                </c:pt>
                <c:pt idx="92">
                  <c:v>340.33145075734512</c:v>
                </c:pt>
                <c:pt idx="93">
                  <c:v>342.47063080747819</c:v>
                </c:pt>
                <c:pt idx="94">
                  <c:v>344.3319027040526</c:v>
                </c:pt>
                <c:pt idx="95">
                  <c:v>346.41189435328471</c:v>
                </c:pt>
                <c:pt idx="96">
                  <c:v>348.29722573656375</c:v>
                </c:pt>
                <c:pt idx="97">
                  <c:v>350.31700675548484</c:v>
                </c:pt>
                <c:pt idx="98">
                  <c:v>351.17145232608993</c:v>
                </c:pt>
                <c:pt idx="99">
                  <c:v>352.25376047543028</c:v>
                </c:pt>
                <c:pt idx="100">
                  <c:v>354.12208840519054</c:v>
                </c:pt>
                <c:pt idx="101">
                  <c:v>355.48251344878457</c:v>
                </c:pt>
                <c:pt idx="102">
                  <c:v>356.37196890612671</c:v>
                </c:pt>
                <c:pt idx="103">
                  <c:v>357.74676556648524</c:v>
                </c:pt>
                <c:pt idx="104">
                  <c:v>359.02744444462923</c:v>
                </c:pt>
                <c:pt idx="105">
                  <c:v>360.38196848572397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5D-2544-9E75-6E720F8004CF}"/>
            </c:ext>
          </c:extLst>
        </c:ser>
        <c:ser>
          <c:idx val="7"/>
          <c:order val="4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'24.107-A300'!$U$3:$U$108</c:f>
              <c:numCache>
                <c:formatCode>General</c:formatCode>
                <c:ptCount val="106"/>
                <c:pt idx="0">
                  <c:v>0.49248111</c:v>
                </c:pt>
                <c:pt idx="1">
                  <c:v>0.49649531000000002</c:v>
                </c:pt>
                <c:pt idx="2">
                  <c:v>0.50050908999999999</c:v>
                </c:pt>
                <c:pt idx="3">
                  <c:v>0.50452297000000002</c:v>
                </c:pt>
                <c:pt idx="4">
                  <c:v>0.50853685000000004</c:v>
                </c:pt>
                <c:pt idx="5">
                  <c:v>0.51255074</c:v>
                </c:pt>
                <c:pt idx="6">
                  <c:v>0.51656462000000003</c:v>
                </c:pt>
                <c:pt idx="7">
                  <c:v>0.52057850000000006</c:v>
                </c:pt>
                <c:pt idx="8">
                  <c:v>0.52459239000000002</c:v>
                </c:pt>
                <c:pt idx="9">
                  <c:v>0.52860627000000004</c:v>
                </c:pt>
                <c:pt idx="10">
                  <c:v>0.53262016000000001</c:v>
                </c:pt>
                <c:pt idx="11">
                  <c:v>0.53663404000000003</c:v>
                </c:pt>
                <c:pt idx="12">
                  <c:v>0.54064791999999995</c:v>
                </c:pt>
                <c:pt idx="13">
                  <c:v>0.54466181000000002</c:v>
                </c:pt>
                <c:pt idx="14">
                  <c:v>0.54867569000000005</c:v>
                </c:pt>
                <c:pt idx="15">
                  <c:v>0.55268956999999996</c:v>
                </c:pt>
                <c:pt idx="16">
                  <c:v>0.55670346000000004</c:v>
                </c:pt>
                <c:pt idx="17">
                  <c:v>0.56071733999999995</c:v>
                </c:pt>
                <c:pt idx="18">
                  <c:v>0.56473123000000003</c:v>
                </c:pt>
                <c:pt idx="19">
                  <c:v>0.56874511000000005</c:v>
                </c:pt>
                <c:pt idx="20">
                  <c:v>0.57275898999999997</c:v>
                </c:pt>
                <c:pt idx="21">
                  <c:v>0.57677288000000004</c:v>
                </c:pt>
                <c:pt idx="22">
                  <c:v>0.58078675999999996</c:v>
                </c:pt>
                <c:pt idx="23">
                  <c:v>0.58480063999999998</c:v>
                </c:pt>
                <c:pt idx="24">
                  <c:v>0.58881452999999995</c:v>
                </c:pt>
                <c:pt idx="25">
                  <c:v>0.59282840999999997</c:v>
                </c:pt>
                <c:pt idx="26">
                  <c:v>0.59684229</c:v>
                </c:pt>
                <c:pt idx="27">
                  <c:v>0.60085617999999996</c:v>
                </c:pt>
                <c:pt idx="28">
                  <c:v>0.60487005999999999</c:v>
                </c:pt>
                <c:pt idx="29">
                  <c:v>0.60888416000000001</c:v>
                </c:pt>
                <c:pt idx="30">
                  <c:v>0.61289782999999998</c:v>
                </c:pt>
                <c:pt idx="31">
                  <c:v>0.61691171</c:v>
                </c:pt>
                <c:pt idx="32">
                  <c:v>0.62092559999999997</c:v>
                </c:pt>
                <c:pt idx="33">
                  <c:v>0.62493947999999999</c:v>
                </c:pt>
                <c:pt idx="34">
                  <c:v>0.62895336000000002</c:v>
                </c:pt>
                <c:pt idx="35">
                  <c:v>0.63296724999999998</c:v>
                </c:pt>
                <c:pt idx="36">
                  <c:v>0.63698113000000001</c:v>
                </c:pt>
                <c:pt idx="37">
                  <c:v>0.64099501999999997</c:v>
                </c:pt>
                <c:pt idx="38">
                  <c:v>0.6450089</c:v>
                </c:pt>
                <c:pt idx="39">
                  <c:v>0.64902278000000002</c:v>
                </c:pt>
                <c:pt idx="40">
                  <c:v>0.65303666999999999</c:v>
                </c:pt>
                <c:pt idx="41">
                  <c:v>0.65705055000000001</c:v>
                </c:pt>
                <c:pt idx="42">
                  <c:v>0.66106388999999999</c:v>
                </c:pt>
                <c:pt idx="43">
                  <c:v>0.66507744999999996</c:v>
                </c:pt>
                <c:pt idx="44">
                  <c:v>0.66909145000000003</c:v>
                </c:pt>
                <c:pt idx="45">
                  <c:v>0.67310597999999999</c:v>
                </c:pt>
                <c:pt idx="46">
                  <c:v>0.67711911000000002</c:v>
                </c:pt>
                <c:pt idx="47">
                  <c:v>0.68113319999999999</c:v>
                </c:pt>
                <c:pt idx="48">
                  <c:v>0.68514655000000002</c:v>
                </c:pt>
                <c:pt idx="49">
                  <c:v>0.68916043999999999</c:v>
                </c:pt>
                <c:pt idx="50">
                  <c:v>0.69317432000000001</c:v>
                </c:pt>
                <c:pt idx="51">
                  <c:v>0.69718820999999997</c:v>
                </c:pt>
                <c:pt idx="52">
                  <c:v>0.70120327000000005</c:v>
                </c:pt>
                <c:pt idx="53">
                  <c:v>0.70521747999999995</c:v>
                </c:pt>
                <c:pt idx="54">
                  <c:v>0.70923190000000003</c:v>
                </c:pt>
                <c:pt idx="55">
                  <c:v>0.71324578000000005</c:v>
                </c:pt>
                <c:pt idx="56">
                  <c:v>0.71726020999999995</c:v>
                </c:pt>
                <c:pt idx="57">
                  <c:v>0.72127441000000003</c:v>
                </c:pt>
                <c:pt idx="58">
                  <c:v>0.72528904999999999</c:v>
                </c:pt>
                <c:pt idx="59">
                  <c:v>0.72930304999999995</c:v>
                </c:pt>
                <c:pt idx="60">
                  <c:v>0.73331853999999996</c:v>
                </c:pt>
                <c:pt idx="61">
                  <c:v>0.73733373000000002</c:v>
                </c:pt>
                <c:pt idx="62">
                  <c:v>0.74100555000000001</c:v>
                </c:pt>
                <c:pt idx="63">
                  <c:v>0.74536581000000002</c:v>
                </c:pt>
                <c:pt idx="64">
                  <c:v>0.74938238999999995</c:v>
                </c:pt>
                <c:pt idx="65">
                  <c:v>0.75339919</c:v>
                </c:pt>
                <c:pt idx="66">
                  <c:v>0.75741619999999998</c:v>
                </c:pt>
                <c:pt idx="67">
                  <c:v>0.76143450999999995</c:v>
                </c:pt>
                <c:pt idx="68">
                  <c:v>0.76545313999999998</c:v>
                </c:pt>
                <c:pt idx="69">
                  <c:v>0.76947241</c:v>
                </c:pt>
                <c:pt idx="70">
                  <c:v>0.77314822999999999</c:v>
                </c:pt>
                <c:pt idx="71">
                  <c:v>0.77716901999999999</c:v>
                </c:pt>
                <c:pt idx="72">
                  <c:v>0.78084580999999997</c:v>
                </c:pt>
                <c:pt idx="73">
                  <c:v>0.78452345999999995</c:v>
                </c:pt>
                <c:pt idx="74">
                  <c:v>0.78785959000000005</c:v>
                </c:pt>
                <c:pt idx="75">
                  <c:v>0.79153952000000005</c:v>
                </c:pt>
                <c:pt idx="76">
                  <c:v>0.79487750000000001</c:v>
                </c:pt>
                <c:pt idx="77">
                  <c:v>0.79796560999999999</c:v>
                </c:pt>
                <c:pt idx="78">
                  <c:v>0.80070987999999998</c:v>
                </c:pt>
                <c:pt idx="79">
                  <c:v>0.80384281999999996</c:v>
                </c:pt>
                <c:pt idx="80">
                  <c:v>0.80648366999999999</c:v>
                </c:pt>
                <c:pt idx="81">
                  <c:v>0.80913332000000004</c:v>
                </c:pt>
                <c:pt idx="82">
                  <c:v>0.81137636000000002</c:v>
                </c:pt>
                <c:pt idx="83">
                  <c:v>0.81383574000000003</c:v>
                </c:pt>
                <c:pt idx="84">
                  <c:v>0.81627269999999996</c:v>
                </c:pt>
                <c:pt idx="85">
                  <c:v>0.81834848000000004</c:v>
                </c:pt>
                <c:pt idx="86">
                  <c:v>0.82011966999999997</c:v>
                </c:pt>
                <c:pt idx="87">
                  <c:v>0.82185399000000003</c:v>
                </c:pt>
                <c:pt idx="88">
                  <c:v>0.82386559000000004</c:v>
                </c:pt>
                <c:pt idx="89">
                  <c:v>0.82540362</c:v>
                </c:pt>
                <c:pt idx="90">
                  <c:v>0.82699871999999996</c:v>
                </c:pt>
                <c:pt idx="91">
                  <c:v>0.82836385999999995</c:v>
                </c:pt>
                <c:pt idx="92">
                  <c:v>0.82961525000000003</c:v>
                </c:pt>
                <c:pt idx="93">
                  <c:v>0.83077942999999999</c:v>
                </c:pt>
                <c:pt idx="94">
                  <c:v>0.83192750000000004</c:v>
                </c:pt>
                <c:pt idx="95">
                  <c:v>0.83279038999999999</c:v>
                </c:pt>
                <c:pt idx="96">
                  <c:v>0.83387381999999999</c:v>
                </c:pt>
                <c:pt idx="97">
                  <c:v>0.83483320999999999</c:v>
                </c:pt>
                <c:pt idx="98">
                  <c:v>0.83560097</c:v>
                </c:pt>
                <c:pt idx="99">
                  <c:v>0.83637008999999995</c:v>
                </c:pt>
                <c:pt idx="100">
                  <c:v>0.83688819000000003</c:v>
                </c:pt>
                <c:pt idx="101">
                  <c:v>0.83752185000000001</c:v>
                </c:pt>
                <c:pt idx="102">
                  <c:v>0.83792897</c:v>
                </c:pt>
                <c:pt idx="103">
                  <c:v>0.83828599999999998</c:v>
                </c:pt>
                <c:pt idx="104">
                  <c:v>0.83871720000000005</c:v>
                </c:pt>
                <c:pt idx="105">
                  <c:v>0.83898265000000005</c:v>
                </c:pt>
              </c:numCache>
            </c:numRef>
          </c:xVal>
          <c:yVal>
            <c:numRef>
              <c:f>'24.107-A300'!$V$3:$V$108</c:f>
              <c:numCache>
                <c:formatCode>General</c:formatCode>
                <c:ptCount val="106"/>
                <c:pt idx="0">
                  <c:v>257.94774699999999</c:v>
                </c:pt>
                <c:pt idx="1">
                  <c:v>257.99174099999999</c:v>
                </c:pt>
                <c:pt idx="2">
                  <c:v>257.973724</c:v>
                </c:pt>
                <c:pt idx="3">
                  <c:v>257.97142300000002</c:v>
                </c:pt>
                <c:pt idx="4">
                  <c:v>257.96912099999997</c:v>
                </c:pt>
                <c:pt idx="5">
                  <c:v>257.96681999999998</c:v>
                </c:pt>
                <c:pt idx="6">
                  <c:v>257.964518</c:v>
                </c:pt>
                <c:pt idx="7">
                  <c:v>257.96221700000001</c:v>
                </c:pt>
                <c:pt idx="8">
                  <c:v>257.95991500000002</c:v>
                </c:pt>
                <c:pt idx="9">
                  <c:v>257.95761399999998</c:v>
                </c:pt>
                <c:pt idx="10">
                  <c:v>257.95531199999999</c:v>
                </c:pt>
                <c:pt idx="11">
                  <c:v>257.953011</c:v>
                </c:pt>
                <c:pt idx="12">
                  <c:v>257.95070900000002</c:v>
                </c:pt>
                <c:pt idx="13">
                  <c:v>257.94840799999997</c:v>
                </c:pt>
                <c:pt idx="14">
                  <c:v>257.94610599999999</c:v>
                </c:pt>
                <c:pt idx="15">
                  <c:v>257.943804</c:v>
                </c:pt>
                <c:pt idx="16">
                  <c:v>257.94150300000001</c:v>
                </c:pt>
                <c:pt idx="17">
                  <c:v>257.93920100000003</c:v>
                </c:pt>
                <c:pt idx="18">
                  <c:v>257.93689999999998</c:v>
                </c:pt>
                <c:pt idx="19">
                  <c:v>257.93459799999999</c:v>
                </c:pt>
                <c:pt idx="20">
                  <c:v>257.93229700000001</c:v>
                </c:pt>
                <c:pt idx="21">
                  <c:v>257.92999500000002</c:v>
                </c:pt>
                <c:pt idx="22">
                  <c:v>257.92769399999997</c:v>
                </c:pt>
                <c:pt idx="23">
                  <c:v>257.92539199999999</c:v>
                </c:pt>
                <c:pt idx="24">
                  <c:v>257.923091</c:v>
                </c:pt>
                <c:pt idx="25">
                  <c:v>257.92078900000001</c:v>
                </c:pt>
                <c:pt idx="26">
                  <c:v>257.91848800000002</c:v>
                </c:pt>
                <c:pt idx="27">
                  <c:v>257.91618599999998</c:v>
                </c:pt>
                <c:pt idx="28">
                  <c:v>257.913884</c:v>
                </c:pt>
                <c:pt idx="29">
                  <c:v>257.94301300000001</c:v>
                </c:pt>
                <c:pt idx="30">
                  <c:v>257.90928100000002</c:v>
                </c:pt>
                <c:pt idx="31">
                  <c:v>257.90697999999998</c:v>
                </c:pt>
                <c:pt idx="32">
                  <c:v>257.90467799999999</c:v>
                </c:pt>
                <c:pt idx="33">
                  <c:v>257.902377</c:v>
                </c:pt>
                <c:pt idx="34">
                  <c:v>257.90007500000002</c:v>
                </c:pt>
                <c:pt idx="35">
                  <c:v>257.89777400000003</c:v>
                </c:pt>
                <c:pt idx="36">
                  <c:v>257.89547199999998</c:v>
                </c:pt>
                <c:pt idx="37">
                  <c:v>257.893171</c:v>
                </c:pt>
                <c:pt idx="38">
                  <c:v>257.89086900000001</c:v>
                </c:pt>
                <c:pt idx="39">
                  <c:v>257.88856800000002</c:v>
                </c:pt>
                <c:pt idx="40">
                  <c:v>257.88626599999998</c:v>
                </c:pt>
                <c:pt idx="41">
                  <c:v>257.88396399999999</c:v>
                </c:pt>
                <c:pt idx="42">
                  <c:v>257.803087</c:v>
                </c:pt>
                <c:pt idx="43">
                  <c:v>257.75364000000002</c:v>
                </c:pt>
                <c:pt idx="44">
                  <c:v>257.76705299999998</c:v>
                </c:pt>
                <c:pt idx="45">
                  <c:v>257.85904299999999</c:v>
                </c:pt>
                <c:pt idx="46">
                  <c:v>257.746735</c:v>
                </c:pt>
                <c:pt idx="47">
                  <c:v>257.77586400000001</c:v>
                </c:pt>
                <c:pt idx="48">
                  <c:v>257.69583599999999</c:v>
                </c:pt>
                <c:pt idx="49">
                  <c:v>257.693534</c:v>
                </c:pt>
                <c:pt idx="50">
                  <c:v>257.69123300000001</c:v>
                </c:pt>
                <c:pt idx="51">
                  <c:v>257.68893100000003</c:v>
                </c:pt>
                <c:pt idx="52">
                  <c:v>257.85864800000002</c:v>
                </c:pt>
                <c:pt idx="53">
                  <c:v>257.90349200000003</c:v>
                </c:pt>
                <c:pt idx="54">
                  <c:v>257.97976599999998</c:v>
                </c:pt>
                <c:pt idx="55">
                  <c:v>257.977464</c:v>
                </c:pt>
                <c:pt idx="56">
                  <c:v>258.05373900000001</c:v>
                </c:pt>
                <c:pt idx="57">
                  <c:v>258.09858300000002</c:v>
                </c:pt>
                <c:pt idx="58">
                  <c:v>258.20628799999997</c:v>
                </c:pt>
                <c:pt idx="59">
                  <c:v>258.21970099999999</c:v>
                </c:pt>
                <c:pt idx="60">
                  <c:v>258.45227799999998</c:v>
                </c:pt>
                <c:pt idx="61">
                  <c:v>258.639409</c:v>
                </c:pt>
                <c:pt idx="62">
                  <c:v>258.81017100000003</c:v>
                </c:pt>
                <c:pt idx="63">
                  <c:v>259.26341300000001</c:v>
                </c:pt>
                <c:pt idx="64">
                  <c:v>259.65399200000002</c:v>
                </c:pt>
                <c:pt idx="65">
                  <c:v>260.07600000000002</c:v>
                </c:pt>
                <c:pt idx="66">
                  <c:v>260.52943900000002</c:v>
                </c:pt>
                <c:pt idx="67">
                  <c:v>261.17146100000002</c:v>
                </c:pt>
                <c:pt idx="68">
                  <c:v>261.86062800000002</c:v>
                </c:pt>
                <c:pt idx="69">
                  <c:v>262.64408600000002</c:v>
                </c:pt>
                <c:pt idx="70">
                  <c:v>263.39631100000003</c:v>
                </c:pt>
                <c:pt idx="71">
                  <c:v>264.39978200000002</c:v>
                </c:pt>
                <c:pt idx="72">
                  <c:v>265.29429299999998</c:v>
                </c:pt>
                <c:pt idx="73">
                  <c:v>266.314525</c:v>
                </c:pt>
                <c:pt idx="74">
                  <c:v>267.58639699999998</c:v>
                </c:pt>
                <c:pt idx="75">
                  <c:v>268.93749800000001</c:v>
                </c:pt>
                <c:pt idx="76">
                  <c:v>270.478228</c:v>
                </c:pt>
                <c:pt idx="77">
                  <c:v>272.16502800000001</c:v>
                </c:pt>
                <c:pt idx="78">
                  <c:v>273.76531799999998</c:v>
                </c:pt>
                <c:pt idx="79">
                  <c:v>275.60447199999999</c:v>
                </c:pt>
                <c:pt idx="80">
                  <c:v>277.57147099999997</c:v>
                </c:pt>
                <c:pt idx="81">
                  <c:v>279.54625099999998</c:v>
                </c:pt>
                <c:pt idx="82">
                  <c:v>281.45396799999997</c:v>
                </c:pt>
                <c:pt idx="83">
                  <c:v>283.667663</c:v>
                </c:pt>
                <c:pt idx="84">
                  <c:v>285.86460599999998</c:v>
                </c:pt>
                <c:pt idx="85">
                  <c:v>288.059911</c:v>
                </c:pt>
                <c:pt idx="86">
                  <c:v>290.26073000000002</c:v>
                </c:pt>
                <c:pt idx="87">
                  <c:v>292.716655</c:v>
                </c:pt>
                <c:pt idx="88">
                  <c:v>295.59952399999997</c:v>
                </c:pt>
                <c:pt idx="89">
                  <c:v>298.17454900000001</c:v>
                </c:pt>
                <c:pt idx="90">
                  <c:v>300.82856600000002</c:v>
                </c:pt>
                <c:pt idx="91">
                  <c:v>303.51024999999998</c:v>
                </c:pt>
                <c:pt idx="92">
                  <c:v>306.09541400000001</c:v>
                </c:pt>
                <c:pt idx="93">
                  <c:v>308.62435699999997</c:v>
                </c:pt>
                <c:pt idx="94">
                  <c:v>311.00922600000001</c:v>
                </c:pt>
                <c:pt idx="95">
                  <c:v>313.61695400000002</c:v>
                </c:pt>
                <c:pt idx="96">
                  <c:v>316.12822599999998</c:v>
                </c:pt>
                <c:pt idx="97">
                  <c:v>318.84222799999998</c:v>
                </c:pt>
                <c:pt idx="98">
                  <c:v>321.049509</c:v>
                </c:pt>
                <c:pt idx="99">
                  <c:v>323.45435099999997</c:v>
                </c:pt>
                <c:pt idx="100">
                  <c:v>325.83838400000002</c:v>
                </c:pt>
                <c:pt idx="101">
                  <c:v>328.81344300000001</c:v>
                </c:pt>
                <c:pt idx="102">
                  <c:v>331.27257600000002</c:v>
                </c:pt>
                <c:pt idx="103">
                  <c:v>333.27953500000001</c:v>
                </c:pt>
                <c:pt idx="104">
                  <c:v>336.46184</c:v>
                </c:pt>
                <c:pt idx="105">
                  <c:v>338.58579600000002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B40-9041-B009-1377F14F620E}"/>
            </c:ext>
          </c:extLst>
        </c:ser>
        <c:ser>
          <c:idx val="6"/>
          <c:order val="5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'24.107-A300'!$U$3:$U$108</c:f>
              <c:numCache>
                <c:formatCode>General</c:formatCode>
                <c:ptCount val="106"/>
                <c:pt idx="0">
                  <c:v>0.49248111</c:v>
                </c:pt>
                <c:pt idx="1">
                  <c:v>0.49649531000000002</c:v>
                </c:pt>
                <c:pt idx="2">
                  <c:v>0.50050908999999999</c:v>
                </c:pt>
                <c:pt idx="3">
                  <c:v>0.50452297000000002</c:v>
                </c:pt>
                <c:pt idx="4">
                  <c:v>0.50853685000000004</c:v>
                </c:pt>
                <c:pt idx="5">
                  <c:v>0.51255074</c:v>
                </c:pt>
                <c:pt idx="6">
                  <c:v>0.51656462000000003</c:v>
                </c:pt>
                <c:pt idx="7">
                  <c:v>0.52057850000000006</c:v>
                </c:pt>
                <c:pt idx="8">
                  <c:v>0.52459239000000002</c:v>
                </c:pt>
                <c:pt idx="9">
                  <c:v>0.52860627000000004</c:v>
                </c:pt>
                <c:pt idx="10">
                  <c:v>0.53262016000000001</c:v>
                </c:pt>
                <c:pt idx="11">
                  <c:v>0.53663404000000003</c:v>
                </c:pt>
                <c:pt idx="12">
                  <c:v>0.54064791999999995</c:v>
                </c:pt>
                <c:pt idx="13">
                  <c:v>0.54466181000000002</c:v>
                </c:pt>
                <c:pt idx="14">
                  <c:v>0.54867569000000005</c:v>
                </c:pt>
                <c:pt idx="15">
                  <c:v>0.55268956999999996</c:v>
                </c:pt>
                <c:pt idx="16">
                  <c:v>0.55670346000000004</c:v>
                </c:pt>
                <c:pt idx="17">
                  <c:v>0.56071733999999995</c:v>
                </c:pt>
                <c:pt idx="18">
                  <c:v>0.56473123000000003</c:v>
                </c:pt>
                <c:pt idx="19">
                  <c:v>0.56874511000000005</c:v>
                </c:pt>
                <c:pt idx="20">
                  <c:v>0.57275898999999997</c:v>
                </c:pt>
                <c:pt idx="21">
                  <c:v>0.57677288000000004</c:v>
                </c:pt>
                <c:pt idx="22">
                  <c:v>0.58078675999999996</c:v>
                </c:pt>
                <c:pt idx="23">
                  <c:v>0.58480063999999998</c:v>
                </c:pt>
                <c:pt idx="24">
                  <c:v>0.58881452999999995</c:v>
                </c:pt>
                <c:pt idx="25">
                  <c:v>0.59282840999999997</c:v>
                </c:pt>
                <c:pt idx="26">
                  <c:v>0.59684229</c:v>
                </c:pt>
                <c:pt idx="27">
                  <c:v>0.60085617999999996</c:v>
                </c:pt>
                <c:pt idx="28">
                  <c:v>0.60487005999999999</c:v>
                </c:pt>
                <c:pt idx="29">
                  <c:v>0.60888416000000001</c:v>
                </c:pt>
                <c:pt idx="30">
                  <c:v>0.61289782999999998</c:v>
                </c:pt>
                <c:pt idx="31">
                  <c:v>0.61691171</c:v>
                </c:pt>
                <c:pt idx="32">
                  <c:v>0.62092559999999997</c:v>
                </c:pt>
                <c:pt idx="33">
                  <c:v>0.62493947999999999</c:v>
                </c:pt>
                <c:pt idx="34">
                  <c:v>0.62895336000000002</c:v>
                </c:pt>
                <c:pt idx="35">
                  <c:v>0.63296724999999998</c:v>
                </c:pt>
                <c:pt idx="36">
                  <c:v>0.63698113000000001</c:v>
                </c:pt>
                <c:pt idx="37">
                  <c:v>0.64099501999999997</c:v>
                </c:pt>
                <c:pt idx="38">
                  <c:v>0.6450089</c:v>
                </c:pt>
                <c:pt idx="39">
                  <c:v>0.64902278000000002</c:v>
                </c:pt>
                <c:pt idx="40">
                  <c:v>0.65303666999999999</c:v>
                </c:pt>
                <c:pt idx="41">
                  <c:v>0.65705055000000001</c:v>
                </c:pt>
                <c:pt idx="42">
                  <c:v>0.66106388999999999</c:v>
                </c:pt>
                <c:pt idx="43">
                  <c:v>0.66507744999999996</c:v>
                </c:pt>
                <c:pt idx="44">
                  <c:v>0.66909145000000003</c:v>
                </c:pt>
                <c:pt idx="45">
                  <c:v>0.67310597999999999</c:v>
                </c:pt>
                <c:pt idx="46">
                  <c:v>0.67711911000000002</c:v>
                </c:pt>
                <c:pt idx="47">
                  <c:v>0.68113319999999999</c:v>
                </c:pt>
                <c:pt idx="48">
                  <c:v>0.68514655000000002</c:v>
                </c:pt>
                <c:pt idx="49">
                  <c:v>0.68916043999999999</c:v>
                </c:pt>
                <c:pt idx="50">
                  <c:v>0.69317432000000001</c:v>
                </c:pt>
                <c:pt idx="51">
                  <c:v>0.69718820999999997</c:v>
                </c:pt>
                <c:pt idx="52">
                  <c:v>0.70120327000000005</c:v>
                </c:pt>
                <c:pt idx="53">
                  <c:v>0.70521747999999995</c:v>
                </c:pt>
                <c:pt idx="54">
                  <c:v>0.70923190000000003</c:v>
                </c:pt>
                <c:pt idx="55">
                  <c:v>0.71324578000000005</c:v>
                </c:pt>
                <c:pt idx="56">
                  <c:v>0.71726020999999995</c:v>
                </c:pt>
                <c:pt idx="57">
                  <c:v>0.72127441000000003</c:v>
                </c:pt>
                <c:pt idx="58">
                  <c:v>0.72528904999999999</c:v>
                </c:pt>
                <c:pt idx="59">
                  <c:v>0.72930304999999995</c:v>
                </c:pt>
                <c:pt idx="60">
                  <c:v>0.73331853999999996</c:v>
                </c:pt>
                <c:pt idx="61">
                  <c:v>0.73733373000000002</c:v>
                </c:pt>
                <c:pt idx="62">
                  <c:v>0.74100555000000001</c:v>
                </c:pt>
                <c:pt idx="63">
                  <c:v>0.74536581000000002</c:v>
                </c:pt>
                <c:pt idx="64">
                  <c:v>0.74938238999999995</c:v>
                </c:pt>
                <c:pt idx="65">
                  <c:v>0.75339919</c:v>
                </c:pt>
                <c:pt idx="66">
                  <c:v>0.75741619999999998</c:v>
                </c:pt>
                <c:pt idx="67">
                  <c:v>0.76143450999999995</c:v>
                </c:pt>
                <c:pt idx="68">
                  <c:v>0.76545313999999998</c:v>
                </c:pt>
                <c:pt idx="69">
                  <c:v>0.76947241</c:v>
                </c:pt>
                <c:pt idx="70">
                  <c:v>0.77314822999999999</c:v>
                </c:pt>
                <c:pt idx="71">
                  <c:v>0.77716901999999999</c:v>
                </c:pt>
                <c:pt idx="72">
                  <c:v>0.78084580999999997</c:v>
                </c:pt>
                <c:pt idx="73">
                  <c:v>0.78452345999999995</c:v>
                </c:pt>
                <c:pt idx="74">
                  <c:v>0.78785959000000005</c:v>
                </c:pt>
                <c:pt idx="75">
                  <c:v>0.79153952000000005</c:v>
                </c:pt>
                <c:pt idx="76">
                  <c:v>0.79487750000000001</c:v>
                </c:pt>
                <c:pt idx="77">
                  <c:v>0.79796560999999999</c:v>
                </c:pt>
                <c:pt idx="78">
                  <c:v>0.80070987999999998</c:v>
                </c:pt>
                <c:pt idx="79">
                  <c:v>0.80384281999999996</c:v>
                </c:pt>
                <c:pt idx="80">
                  <c:v>0.80648366999999999</c:v>
                </c:pt>
                <c:pt idx="81">
                  <c:v>0.80913332000000004</c:v>
                </c:pt>
                <c:pt idx="82">
                  <c:v>0.81137636000000002</c:v>
                </c:pt>
                <c:pt idx="83">
                  <c:v>0.81383574000000003</c:v>
                </c:pt>
                <c:pt idx="84">
                  <c:v>0.81627269999999996</c:v>
                </c:pt>
                <c:pt idx="85">
                  <c:v>0.81834848000000004</c:v>
                </c:pt>
                <c:pt idx="86">
                  <c:v>0.82011966999999997</c:v>
                </c:pt>
                <c:pt idx="87">
                  <c:v>0.82185399000000003</c:v>
                </c:pt>
                <c:pt idx="88">
                  <c:v>0.82386559000000004</c:v>
                </c:pt>
                <c:pt idx="89">
                  <c:v>0.82540362</c:v>
                </c:pt>
                <c:pt idx="90">
                  <c:v>0.82699871999999996</c:v>
                </c:pt>
                <c:pt idx="91">
                  <c:v>0.82836385999999995</c:v>
                </c:pt>
                <c:pt idx="92">
                  <c:v>0.82961525000000003</c:v>
                </c:pt>
                <c:pt idx="93">
                  <c:v>0.83077942999999999</c:v>
                </c:pt>
                <c:pt idx="94">
                  <c:v>0.83192750000000004</c:v>
                </c:pt>
                <c:pt idx="95">
                  <c:v>0.83279038999999999</c:v>
                </c:pt>
                <c:pt idx="96">
                  <c:v>0.83387381999999999</c:v>
                </c:pt>
                <c:pt idx="97">
                  <c:v>0.83483320999999999</c:v>
                </c:pt>
                <c:pt idx="98">
                  <c:v>0.83560097</c:v>
                </c:pt>
                <c:pt idx="99">
                  <c:v>0.83637008999999995</c:v>
                </c:pt>
                <c:pt idx="100">
                  <c:v>0.83688819000000003</c:v>
                </c:pt>
                <c:pt idx="101">
                  <c:v>0.83752185000000001</c:v>
                </c:pt>
                <c:pt idx="102">
                  <c:v>0.83792897</c:v>
                </c:pt>
                <c:pt idx="103">
                  <c:v>0.83828599999999998</c:v>
                </c:pt>
                <c:pt idx="104">
                  <c:v>0.83871720000000005</c:v>
                </c:pt>
                <c:pt idx="105">
                  <c:v>0.83898265000000005</c:v>
                </c:pt>
              </c:numCache>
            </c:numRef>
          </c:xVal>
          <c:yVal>
            <c:numRef>
              <c:f>'24.107-A300'!$W$3:$W$108</c:f>
              <c:numCache>
                <c:formatCode>General</c:formatCode>
                <c:ptCount val="106"/>
                <c:pt idx="0">
                  <c:v>259.32974392853799</c:v>
                </c:pt>
                <c:pt idx="1">
                  <c:v>259.32974805168521</c:v>
                </c:pt>
                <c:pt idx="2">
                  <c:v>259.32975346192882</c:v>
                </c:pt>
                <c:pt idx="3">
                  <c:v>259.32976052340882</c:v>
                </c:pt>
                <c:pt idx="4">
                  <c:v>259.32976969187763</c:v>
                </c:pt>
                <c:pt idx="5">
                  <c:v>259.32978153641108</c:v>
                </c:pt>
                <c:pt idx="6">
                  <c:v>259.32979676424253</c:v>
                </c:pt>
                <c:pt idx="7">
                  <c:v>259.32981625092873</c:v>
                </c:pt>
                <c:pt idx="8">
                  <c:v>259.32984107605745</c:v>
                </c:pt>
                <c:pt idx="9">
                  <c:v>259.32987256548654</c:v>
                </c:pt>
                <c:pt idx="10">
                  <c:v>259.32991234212534</c:v>
                </c:pt>
                <c:pt idx="11">
                  <c:v>259.32996238468888</c:v>
                </c:pt>
                <c:pt idx="12">
                  <c:v>259.33002509827918</c:v>
                </c:pt>
                <c:pt idx="13">
                  <c:v>259.33010339634643</c:v>
                </c:pt>
                <c:pt idx="14">
                  <c:v>259.33020079611128</c:v>
                </c:pt>
                <c:pt idx="15">
                  <c:v>259.33032153201316</c:v>
                </c:pt>
                <c:pt idx="16">
                  <c:v>259.3304706861984</c:v>
                </c:pt>
                <c:pt idx="17">
                  <c:v>259.33065433914976</c:v>
                </c:pt>
                <c:pt idx="18">
                  <c:v>259.33087974874002</c:v>
                </c:pt>
                <c:pt idx="19">
                  <c:v>259.33115555032265</c:v>
                </c:pt>
                <c:pt idx="20">
                  <c:v>259.33149199565128</c:v>
                </c:pt>
                <c:pt idx="21">
                  <c:v>259.33190122280257</c:v>
                </c:pt>
                <c:pt idx="22">
                  <c:v>259.33239756379072</c:v>
                </c:pt>
                <c:pt idx="23">
                  <c:v>259.33299790774561</c:v>
                </c:pt>
                <c:pt idx="24">
                  <c:v>259.33372210783267</c:v>
                </c:pt>
                <c:pt idx="25">
                  <c:v>259.33459344176129</c:v>
                </c:pt>
                <c:pt idx="26">
                  <c:v>259.33563915526184</c:v>
                </c:pt>
                <c:pt idx="27">
                  <c:v>259.33689106519034</c:v>
                </c:pt>
                <c:pt idx="28">
                  <c:v>259.3383862376279</c:v>
                </c:pt>
                <c:pt idx="29">
                  <c:v>259.34016789519035</c:v>
                </c:pt>
                <c:pt idx="30">
                  <c:v>259.34228576547901</c:v>
                </c:pt>
                <c:pt idx="31">
                  <c:v>259.34479812867005</c:v>
                </c:pt>
                <c:pt idx="32">
                  <c:v>259.34777192629247</c:v>
                </c:pt>
                <c:pt idx="33">
                  <c:v>259.35128452060655</c:v>
                </c:pt>
                <c:pt idx="34">
                  <c:v>259.35542507769605</c:v>
                </c:pt>
                <c:pt idx="35">
                  <c:v>259.36029617353563</c:v>
                </c:pt>
                <c:pt idx="36">
                  <c:v>259.36601557310729</c:v>
                </c:pt>
                <c:pt idx="37">
                  <c:v>259.37271836773789</c:v>
                </c:pt>
                <c:pt idx="38">
                  <c:v>259.38055915624136</c:v>
                </c:pt>
                <c:pt idx="39">
                  <c:v>259.38971473054102</c:v>
                </c:pt>
                <c:pt idx="40">
                  <c:v>259.40038692494579</c:v>
                </c:pt>
                <c:pt idx="41">
                  <c:v>259.41280575115115</c:v>
                </c:pt>
                <c:pt idx="42">
                  <c:v>259.42723108207502</c:v>
                </c:pt>
                <c:pt idx="43">
                  <c:v>259.44396318219719</c:v>
                </c:pt>
                <c:pt idx="44">
                  <c:v>259.46334180407877</c:v>
                </c:pt>
                <c:pt idx="45">
                  <c:v>259.48772302541852</c:v>
                </c:pt>
                <c:pt idx="46">
                  <c:v>259.5383167522549</c:v>
                </c:pt>
                <c:pt idx="47">
                  <c:v>259.5933539994308</c:v>
                </c:pt>
                <c:pt idx="48">
                  <c:v>259.65381761923669</c:v>
                </c:pt>
                <c:pt idx="49">
                  <c:v>259.72082143402292</c:v>
                </c:pt>
                <c:pt idx="50">
                  <c:v>259.79555873436516</c:v>
                </c:pt>
                <c:pt idx="51">
                  <c:v>259.87935605287532</c:v>
                </c:pt>
                <c:pt idx="52">
                  <c:v>259.97371407733505</c:v>
                </c:pt>
                <c:pt idx="53">
                  <c:v>260.08022723356396</c:v>
                </c:pt>
                <c:pt idx="54">
                  <c:v>260.20075516167645</c:v>
                </c:pt>
                <c:pt idx="55">
                  <c:v>260.33732964864453</c:v>
                </c:pt>
                <c:pt idx="56">
                  <c:v>260.49229828724697</c:v>
                </c:pt>
                <c:pt idx="57">
                  <c:v>260.66823371643858</c:v>
                </c:pt>
                <c:pt idx="58">
                  <c:v>260.86809924619274</c:v>
                </c:pt>
                <c:pt idx="59">
                  <c:v>261.09514879942566</c:v>
                </c:pt>
                <c:pt idx="60">
                  <c:v>261.35325437005292</c:v>
                </c:pt>
                <c:pt idx="61">
                  <c:v>261.64655079059725</c:v>
                </c:pt>
                <c:pt idx="62">
                  <c:v>261.94965678178346</c:v>
                </c:pt>
                <c:pt idx="63">
                  <c:v>262.35878516614673</c:v>
                </c:pt>
                <c:pt idx="64">
                  <c:v>262.7893636726551</c:v>
                </c:pt>
                <c:pt idx="65">
                  <c:v>263.27868999688724</c:v>
                </c:pt>
                <c:pt idx="66">
                  <c:v>263.83479795904924</c:v>
                </c:pt>
                <c:pt idx="67">
                  <c:v>264.46704145337787</c:v>
                </c:pt>
                <c:pt idx="68">
                  <c:v>265.18579709244347</c:v>
                </c:pt>
                <c:pt idx="69">
                  <c:v>266.00317387798901</c:v>
                </c:pt>
                <c:pt idx="70">
                  <c:v>266.84866214154692</c:v>
                </c:pt>
                <c:pt idx="71">
                  <c:v>267.89538317003303</c:v>
                </c:pt>
                <c:pt idx="72">
                  <c:v>268.97901927380786</c:v>
                </c:pt>
                <c:pt idx="73">
                  <c:v>270.20022239782503</c:v>
                </c:pt>
                <c:pt idx="74">
                  <c:v>271.44217002035577</c:v>
                </c:pt>
                <c:pt idx="75">
                  <c:v>272.97959577180308</c:v>
                </c:pt>
                <c:pt idx="76">
                  <c:v>274.54577856573826</c:v>
                </c:pt>
                <c:pt idx="77">
                  <c:v>276.15873823354161</c:v>
                </c:pt>
                <c:pt idx="78">
                  <c:v>277.73999439064841</c:v>
                </c:pt>
                <c:pt idx="79">
                  <c:v>279.73538182115647</c:v>
                </c:pt>
                <c:pt idx="80">
                  <c:v>281.59279895636206</c:v>
                </c:pt>
                <c:pt idx="81">
                  <c:v>283.63627648527154</c:v>
                </c:pt>
                <c:pt idx="82">
                  <c:v>285.52175509445152</c:v>
                </c:pt>
                <c:pt idx="83">
                  <c:v>287.7702366469473</c:v>
                </c:pt>
                <c:pt idx="84">
                  <c:v>290.20464406093265</c:v>
                </c:pt>
                <c:pt idx="85">
                  <c:v>292.45721977730238</c:v>
                </c:pt>
                <c:pt idx="86">
                  <c:v>294.52194502296692</c:v>
                </c:pt>
                <c:pt idx="87">
                  <c:v>296.68210308460698</c:v>
                </c:pt>
                <c:pt idx="88">
                  <c:v>299.37439043600585</c:v>
                </c:pt>
                <c:pt idx="89">
                  <c:v>301.57993258926405</c:v>
                </c:pt>
                <c:pt idx="90">
                  <c:v>304.01362265436308</c:v>
                </c:pt>
                <c:pt idx="91">
                  <c:v>306.22393979273585</c:v>
                </c:pt>
                <c:pt idx="92">
                  <c:v>308.36104268207305</c:v>
                </c:pt>
                <c:pt idx="93">
                  <c:v>310.45099576821781</c:v>
                </c:pt>
                <c:pt idx="94">
                  <c:v>312.61441368827349</c:v>
                </c:pt>
                <c:pt idx="95">
                  <c:v>314.31134494246271</c:v>
                </c:pt>
                <c:pt idx="96">
                  <c:v>316.5332532520606</c:v>
                </c:pt>
                <c:pt idx="97">
                  <c:v>318.59042360689028</c:v>
                </c:pt>
                <c:pt idx="98">
                  <c:v>320.30073333060346</c:v>
                </c:pt>
                <c:pt idx="99">
                  <c:v>322.07404309763876</c:v>
                </c:pt>
                <c:pt idx="100">
                  <c:v>323.3038520894944</c:v>
                </c:pt>
                <c:pt idx="101">
                  <c:v>324.84809214419204</c:v>
                </c:pt>
                <c:pt idx="102">
                  <c:v>325.86431072788417</c:v>
                </c:pt>
                <c:pt idx="103">
                  <c:v>326.77144988243833</c:v>
                </c:pt>
                <c:pt idx="104">
                  <c:v>327.88742048070674</c:v>
                </c:pt>
                <c:pt idx="105">
                  <c:v>328.5857615420544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D5D-2544-9E75-6E720F8004CF}"/>
            </c:ext>
          </c:extLst>
        </c:ser>
        <c:ser>
          <c:idx val="1"/>
          <c:order val="6"/>
          <c:tx>
            <c:v>cl0.35</c:v>
          </c:tx>
          <c:spPr>
            <a:ln w="2540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'24.107-A300'!$O$3:$O$106</c:f>
              <c:numCache>
                <c:formatCode>General</c:formatCode>
                <c:ptCount val="104"/>
                <c:pt idx="0">
                  <c:v>0.49050264999999998</c:v>
                </c:pt>
                <c:pt idx="1">
                  <c:v>0.49485966999999997</c:v>
                </c:pt>
                <c:pt idx="2">
                  <c:v>0.49887355999999999</c:v>
                </c:pt>
                <c:pt idx="3">
                  <c:v>0.50288743999999996</c:v>
                </c:pt>
                <c:pt idx="4">
                  <c:v>0.50690131999999999</c:v>
                </c:pt>
                <c:pt idx="5">
                  <c:v>0.51091520999999995</c:v>
                </c:pt>
                <c:pt idx="6">
                  <c:v>0.51492908999999998</c:v>
                </c:pt>
                <c:pt idx="7">
                  <c:v>0.51894297</c:v>
                </c:pt>
                <c:pt idx="8">
                  <c:v>0.52295685999999997</c:v>
                </c:pt>
                <c:pt idx="9">
                  <c:v>0.52697063</c:v>
                </c:pt>
                <c:pt idx="10">
                  <c:v>0.53098418999999997</c:v>
                </c:pt>
                <c:pt idx="11">
                  <c:v>0.53499850999999998</c:v>
                </c:pt>
                <c:pt idx="12">
                  <c:v>0.53901217999999995</c:v>
                </c:pt>
                <c:pt idx="13">
                  <c:v>0.54302627999999997</c:v>
                </c:pt>
                <c:pt idx="14">
                  <c:v>0.54704016</c:v>
                </c:pt>
                <c:pt idx="15">
                  <c:v>0.55105404000000002</c:v>
                </c:pt>
                <c:pt idx="16">
                  <c:v>0.55506792999999999</c:v>
                </c:pt>
                <c:pt idx="17">
                  <c:v>0.55908181000000001</c:v>
                </c:pt>
                <c:pt idx="18">
                  <c:v>0.56309569000000004</c:v>
                </c:pt>
                <c:pt idx="19">
                  <c:v>0.56710958</c:v>
                </c:pt>
                <c:pt idx="20">
                  <c:v>0.57112346000000003</c:v>
                </c:pt>
                <c:pt idx="21">
                  <c:v>0.57513734999999999</c:v>
                </c:pt>
                <c:pt idx="22">
                  <c:v>0.57915123000000002</c:v>
                </c:pt>
                <c:pt idx="23">
                  <c:v>0.58316511000000004</c:v>
                </c:pt>
                <c:pt idx="24">
                  <c:v>0.58717920999999995</c:v>
                </c:pt>
                <c:pt idx="25">
                  <c:v>0.59119299000000003</c:v>
                </c:pt>
                <c:pt idx="26">
                  <c:v>0.59520740999999999</c:v>
                </c:pt>
                <c:pt idx="27">
                  <c:v>0.59922151000000001</c:v>
                </c:pt>
                <c:pt idx="28">
                  <c:v>0.60323539000000004</c:v>
                </c:pt>
                <c:pt idx="29">
                  <c:v>0.60724895000000001</c:v>
                </c:pt>
                <c:pt idx="30">
                  <c:v>0.61126230000000004</c:v>
                </c:pt>
                <c:pt idx="31">
                  <c:v>0.61527693999999999</c:v>
                </c:pt>
                <c:pt idx="32">
                  <c:v>0.61929093000000002</c:v>
                </c:pt>
                <c:pt idx="33">
                  <c:v>0.62330481000000004</c:v>
                </c:pt>
                <c:pt idx="34">
                  <c:v>0.62731870000000001</c:v>
                </c:pt>
                <c:pt idx="35">
                  <c:v>0.63133258000000003</c:v>
                </c:pt>
                <c:pt idx="36">
                  <c:v>0.63534645999999995</c:v>
                </c:pt>
                <c:pt idx="37">
                  <c:v>0.63936035000000002</c:v>
                </c:pt>
                <c:pt idx="38">
                  <c:v>0.64337423000000005</c:v>
                </c:pt>
                <c:pt idx="39">
                  <c:v>0.64738810999999996</c:v>
                </c:pt>
                <c:pt idx="40">
                  <c:v>0.65140200000000004</c:v>
                </c:pt>
                <c:pt idx="41">
                  <c:v>0.65541587999999995</c:v>
                </c:pt>
                <c:pt idx="42">
                  <c:v>0.65942977000000003</c:v>
                </c:pt>
                <c:pt idx="43">
                  <c:v>0.66344365000000005</c:v>
                </c:pt>
                <c:pt idx="44">
                  <c:v>0.66745752999999997</c:v>
                </c:pt>
                <c:pt idx="45">
                  <c:v>0.67147142000000004</c:v>
                </c:pt>
                <c:pt idx="46">
                  <c:v>0.67548529999999996</c:v>
                </c:pt>
                <c:pt idx="47">
                  <c:v>0.67949917999999998</c:v>
                </c:pt>
                <c:pt idx="48">
                  <c:v>0.68351306999999994</c:v>
                </c:pt>
                <c:pt idx="49">
                  <c:v>0.68752694999999997</c:v>
                </c:pt>
                <c:pt idx="50">
                  <c:v>0.69154084000000005</c:v>
                </c:pt>
                <c:pt idx="51">
                  <c:v>0.69555471999999996</c:v>
                </c:pt>
                <c:pt idx="52">
                  <c:v>0.69956859999999998</c:v>
                </c:pt>
                <c:pt idx="53">
                  <c:v>0.70358259000000001</c:v>
                </c:pt>
                <c:pt idx="54">
                  <c:v>0.70759722999999997</c:v>
                </c:pt>
                <c:pt idx="55">
                  <c:v>0.71161121999999999</c:v>
                </c:pt>
                <c:pt idx="56">
                  <c:v>0.71562499999999996</c:v>
                </c:pt>
                <c:pt idx="57">
                  <c:v>0.71963920000000003</c:v>
                </c:pt>
                <c:pt idx="58">
                  <c:v>0.72365309</c:v>
                </c:pt>
                <c:pt idx="59">
                  <c:v>0.72766664999999997</c:v>
                </c:pt>
                <c:pt idx="60">
                  <c:v>0.73168140000000004</c:v>
                </c:pt>
                <c:pt idx="61">
                  <c:v>0.73569604</c:v>
                </c:pt>
                <c:pt idx="62">
                  <c:v>0.73971089000000001</c:v>
                </c:pt>
                <c:pt idx="63">
                  <c:v>0.74372563999999997</c:v>
                </c:pt>
                <c:pt idx="64">
                  <c:v>0.74808417000000005</c:v>
                </c:pt>
                <c:pt idx="65">
                  <c:v>0.75209956</c:v>
                </c:pt>
                <c:pt idx="66">
                  <c:v>0.75577117000000005</c:v>
                </c:pt>
                <c:pt idx="67">
                  <c:v>0.75978699999999999</c:v>
                </c:pt>
                <c:pt idx="68">
                  <c:v>0.76345958000000003</c:v>
                </c:pt>
                <c:pt idx="69">
                  <c:v>0.76782048000000003</c:v>
                </c:pt>
                <c:pt idx="70">
                  <c:v>0.77183760000000001</c:v>
                </c:pt>
                <c:pt idx="71">
                  <c:v>0.77551298999999996</c:v>
                </c:pt>
                <c:pt idx="72">
                  <c:v>0.77953216000000003</c:v>
                </c:pt>
                <c:pt idx="73">
                  <c:v>0.78355262999999997</c:v>
                </c:pt>
                <c:pt idx="74">
                  <c:v>0.78723082</c:v>
                </c:pt>
                <c:pt idx="75">
                  <c:v>0.79090945000000001</c:v>
                </c:pt>
                <c:pt idx="76">
                  <c:v>0.79424622</c:v>
                </c:pt>
                <c:pt idx="77">
                  <c:v>0.79758333000000003</c:v>
                </c:pt>
                <c:pt idx="78">
                  <c:v>0.80126454999999996</c:v>
                </c:pt>
                <c:pt idx="79">
                  <c:v>0.80496292999999997</c:v>
                </c:pt>
                <c:pt idx="80">
                  <c:v>0.80823389999999995</c:v>
                </c:pt>
                <c:pt idx="81">
                  <c:v>0.81150727</c:v>
                </c:pt>
                <c:pt idx="82">
                  <c:v>0.81468898999999995</c:v>
                </c:pt>
                <c:pt idx="83">
                  <c:v>0.81746067</c:v>
                </c:pt>
                <c:pt idx="84">
                  <c:v>0.82000729999999999</c:v>
                </c:pt>
                <c:pt idx="85">
                  <c:v>0.82241109999999995</c:v>
                </c:pt>
                <c:pt idx="86">
                  <c:v>0.82449424999999998</c:v>
                </c:pt>
                <c:pt idx="87">
                  <c:v>0.82689356000000003</c:v>
                </c:pt>
                <c:pt idx="88">
                  <c:v>0.82903360999999998</c:v>
                </c:pt>
                <c:pt idx="89">
                  <c:v>0.83107209999999998</c:v>
                </c:pt>
                <c:pt idx="90">
                  <c:v>0.83280343000000001</c:v>
                </c:pt>
                <c:pt idx="91">
                  <c:v>0.83454123000000002</c:v>
                </c:pt>
                <c:pt idx="92">
                  <c:v>0.83606084999999997</c:v>
                </c:pt>
                <c:pt idx="93">
                  <c:v>0.83783271000000004</c:v>
                </c:pt>
                <c:pt idx="94">
                  <c:v>0.83947737</c:v>
                </c:pt>
                <c:pt idx="95">
                  <c:v>0.84095187999999998</c:v>
                </c:pt>
                <c:pt idx="96">
                  <c:v>0.84214758000000001</c:v>
                </c:pt>
                <c:pt idx="97">
                  <c:v>0.84341805999999997</c:v>
                </c:pt>
                <c:pt idx="98">
                  <c:v>0.84476443999999995</c:v>
                </c:pt>
                <c:pt idx="99">
                  <c:v>0.84578491</c:v>
                </c:pt>
                <c:pt idx="100">
                  <c:v>0.84672747999999998</c:v>
                </c:pt>
                <c:pt idx="101">
                  <c:v>0.84775712000000003</c:v>
                </c:pt>
                <c:pt idx="102">
                  <c:v>0.84838864999999997</c:v>
                </c:pt>
                <c:pt idx="103">
                  <c:v>0.84904826</c:v>
                </c:pt>
              </c:numCache>
            </c:numRef>
          </c:xVal>
          <c:yVal>
            <c:numRef>
              <c:f>'24.107-A300'!$P$3:$P$106</c:f>
              <c:numCache>
                <c:formatCode>General</c:formatCode>
                <c:ptCount val="104"/>
                <c:pt idx="0">
                  <c:v>239.01114699999999</c:v>
                </c:pt>
                <c:pt idx="1">
                  <c:v>238.99293399999999</c:v>
                </c:pt>
                <c:pt idx="2">
                  <c:v>238.99063200000001</c:v>
                </c:pt>
                <c:pt idx="3">
                  <c:v>238.98833099999999</c:v>
                </c:pt>
                <c:pt idx="4">
                  <c:v>238.986029</c:v>
                </c:pt>
                <c:pt idx="5">
                  <c:v>238.98372800000001</c:v>
                </c:pt>
                <c:pt idx="6">
                  <c:v>238.981426</c:v>
                </c:pt>
                <c:pt idx="7">
                  <c:v>238.97912500000001</c:v>
                </c:pt>
                <c:pt idx="8">
                  <c:v>238.976823</c:v>
                </c:pt>
                <c:pt idx="9">
                  <c:v>238.95880600000001</c:v>
                </c:pt>
                <c:pt idx="10">
                  <c:v>238.90935899999999</c:v>
                </c:pt>
                <c:pt idx="11">
                  <c:v>238.969919</c:v>
                </c:pt>
                <c:pt idx="12">
                  <c:v>238.93618699999999</c:v>
                </c:pt>
                <c:pt idx="13">
                  <c:v>238.965315</c:v>
                </c:pt>
                <c:pt idx="14">
                  <c:v>238.96301399999999</c:v>
                </c:pt>
                <c:pt idx="15">
                  <c:v>238.960712</c:v>
                </c:pt>
                <c:pt idx="16">
                  <c:v>238.95841100000001</c:v>
                </c:pt>
                <c:pt idx="17">
                  <c:v>238.956109</c:v>
                </c:pt>
                <c:pt idx="18">
                  <c:v>238.95380800000001</c:v>
                </c:pt>
                <c:pt idx="19">
                  <c:v>238.95150599999999</c:v>
                </c:pt>
                <c:pt idx="20">
                  <c:v>238.94920500000001</c:v>
                </c:pt>
                <c:pt idx="21">
                  <c:v>238.94690299999999</c:v>
                </c:pt>
                <c:pt idx="22">
                  <c:v>238.944602</c:v>
                </c:pt>
                <c:pt idx="23">
                  <c:v>238.94229999999999</c:v>
                </c:pt>
                <c:pt idx="24">
                  <c:v>238.971429</c:v>
                </c:pt>
                <c:pt idx="25">
                  <c:v>238.95341199999999</c:v>
                </c:pt>
                <c:pt idx="26">
                  <c:v>239.029687</c:v>
                </c:pt>
                <c:pt idx="27">
                  <c:v>239.05881500000001</c:v>
                </c:pt>
                <c:pt idx="28">
                  <c:v>239.05651399999999</c:v>
                </c:pt>
                <c:pt idx="29">
                  <c:v>239.00706700000001</c:v>
                </c:pt>
                <c:pt idx="30">
                  <c:v>238.92618899999999</c:v>
                </c:pt>
                <c:pt idx="31">
                  <c:v>239.033894</c:v>
                </c:pt>
                <c:pt idx="32">
                  <c:v>239.04730799999999</c:v>
                </c:pt>
                <c:pt idx="33">
                  <c:v>239.045006</c:v>
                </c:pt>
                <c:pt idx="34">
                  <c:v>239.04270500000001</c:v>
                </c:pt>
                <c:pt idx="35">
                  <c:v>239.040403</c:v>
                </c:pt>
                <c:pt idx="36">
                  <c:v>239.03810200000001</c:v>
                </c:pt>
                <c:pt idx="37">
                  <c:v>239.03579999999999</c:v>
                </c:pt>
                <c:pt idx="38">
                  <c:v>239.03349900000001</c:v>
                </c:pt>
                <c:pt idx="39">
                  <c:v>239.03119699999999</c:v>
                </c:pt>
                <c:pt idx="40">
                  <c:v>239.02889500000001</c:v>
                </c:pt>
                <c:pt idx="41">
                  <c:v>239.02659399999999</c:v>
                </c:pt>
                <c:pt idx="42">
                  <c:v>239.024292</c:v>
                </c:pt>
                <c:pt idx="43">
                  <c:v>239.02199100000001</c:v>
                </c:pt>
                <c:pt idx="44">
                  <c:v>239.019689</c:v>
                </c:pt>
                <c:pt idx="45">
                  <c:v>239.01738800000001</c:v>
                </c:pt>
                <c:pt idx="46">
                  <c:v>239.015086</c:v>
                </c:pt>
                <c:pt idx="47">
                  <c:v>239.01278500000001</c:v>
                </c:pt>
                <c:pt idx="48">
                  <c:v>239.01048299999999</c:v>
                </c:pt>
                <c:pt idx="49">
                  <c:v>239.00818200000001</c:v>
                </c:pt>
                <c:pt idx="50">
                  <c:v>239.00587999999999</c:v>
                </c:pt>
                <c:pt idx="51">
                  <c:v>239.003579</c:v>
                </c:pt>
                <c:pt idx="52">
                  <c:v>239.00127699999999</c:v>
                </c:pt>
                <c:pt idx="53">
                  <c:v>239.014691</c:v>
                </c:pt>
                <c:pt idx="54">
                  <c:v>239.12239500000001</c:v>
                </c:pt>
                <c:pt idx="55">
                  <c:v>239.13580899999999</c:v>
                </c:pt>
                <c:pt idx="56">
                  <c:v>239.11779200000001</c:v>
                </c:pt>
                <c:pt idx="57">
                  <c:v>239.161787</c:v>
                </c:pt>
                <c:pt idx="58">
                  <c:v>239.15948499999999</c:v>
                </c:pt>
                <c:pt idx="59">
                  <c:v>239.11088799999999</c:v>
                </c:pt>
                <c:pt idx="60">
                  <c:v>239.234308</c:v>
                </c:pt>
                <c:pt idx="61">
                  <c:v>239.34201300000001</c:v>
                </c:pt>
                <c:pt idx="62">
                  <c:v>239.48114799999999</c:v>
                </c:pt>
                <c:pt idx="63">
                  <c:v>239.604568</c:v>
                </c:pt>
                <c:pt idx="64">
                  <c:v>239.80636699999999</c:v>
                </c:pt>
                <c:pt idx="65">
                  <c:v>240.02322899999999</c:v>
                </c:pt>
                <c:pt idx="66">
                  <c:v>240.16341</c:v>
                </c:pt>
                <c:pt idx="67">
                  <c:v>240.44398200000001</c:v>
                </c:pt>
                <c:pt idx="68">
                  <c:v>240.724751</c:v>
                </c:pt>
                <c:pt idx="69">
                  <c:v>241.27228400000001</c:v>
                </c:pt>
                <c:pt idx="70">
                  <c:v>241.74143900000001</c:v>
                </c:pt>
                <c:pt idx="71">
                  <c:v>242.430803</c:v>
                </c:pt>
                <c:pt idx="72">
                  <c:v>243.19939500000001</c:v>
                </c:pt>
                <c:pt idx="73">
                  <c:v>244.15572</c:v>
                </c:pt>
                <c:pt idx="74">
                  <c:v>245.25452899999999</c:v>
                </c:pt>
                <c:pt idx="75">
                  <c:v>246.41619800000001</c:v>
                </c:pt>
                <c:pt idx="76">
                  <c:v>247.78236100000001</c:v>
                </c:pt>
                <c:pt idx="77">
                  <c:v>249.19651999999999</c:v>
                </c:pt>
                <c:pt idx="78">
                  <c:v>250.73620299999999</c:v>
                </c:pt>
                <c:pt idx="79">
                  <c:v>252.42878200000001</c:v>
                </c:pt>
                <c:pt idx="80">
                  <c:v>254.332133</c:v>
                </c:pt>
                <c:pt idx="81">
                  <c:v>256.09196300000002</c:v>
                </c:pt>
                <c:pt idx="82">
                  <c:v>257.958009</c:v>
                </c:pt>
                <c:pt idx="83">
                  <c:v>259.72411299999999</c:v>
                </c:pt>
                <c:pt idx="84">
                  <c:v>261.42329899999999</c:v>
                </c:pt>
                <c:pt idx="85">
                  <c:v>263.42922600000003</c:v>
                </c:pt>
                <c:pt idx="86">
                  <c:v>265.39243800000003</c:v>
                </c:pt>
                <c:pt idx="87">
                  <c:v>267.731786</c:v>
                </c:pt>
                <c:pt idx="88">
                  <c:v>269.86344500000001</c:v>
                </c:pt>
                <c:pt idx="89">
                  <c:v>272.137247</c:v>
                </c:pt>
                <c:pt idx="90">
                  <c:v>274.15848599999998</c:v>
                </c:pt>
                <c:pt idx="91">
                  <c:v>276.30963000000003</c:v>
                </c:pt>
                <c:pt idx="92">
                  <c:v>278.40851500000002</c:v>
                </c:pt>
                <c:pt idx="93">
                  <c:v>280.70801499999999</c:v>
                </c:pt>
                <c:pt idx="94">
                  <c:v>283.15446500000002</c:v>
                </c:pt>
                <c:pt idx="95">
                  <c:v>285.642516</c:v>
                </c:pt>
                <c:pt idx="96">
                  <c:v>288.005405</c:v>
                </c:pt>
                <c:pt idx="97">
                  <c:v>290.35567900000001</c:v>
                </c:pt>
                <c:pt idx="98">
                  <c:v>293.322542</c:v>
                </c:pt>
                <c:pt idx="99">
                  <c:v>295.797686</c:v>
                </c:pt>
                <c:pt idx="100">
                  <c:v>298.64265899999998</c:v>
                </c:pt>
                <c:pt idx="101">
                  <c:v>301.17845399999999</c:v>
                </c:pt>
                <c:pt idx="102">
                  <c:v>303.84359799999999</c:v>
                </c:pt>
                <c:pt idx="103">
                  <c:v>306.53746599999999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B40-9041-B009-1377F14F620E}"/>
            </c:ext>
          </c:extLst>
        </c:ser>
        <c:ser>
          <c:idx val="9"/>
          <c:order val="7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'24.107-A300'!$O$3:$O$106</c:f>
              <c:numCache>
                <c:formatCode>General</c:formatCode>
                <c:ptCount val="104"/>
                <c:pt idx="0">
                  <c:v>0.49050264999999998</c:v>
                </c:pt>
                <c:pt idx="1">
                  <c:v>0.49485966999999997</c:v>
                </c:pt>
                <c:pt idx="2">
                  <c:v>0.49887355999999999</c:v>
                </c:pt>
                <c:pt idx="3">
                  <c:v>0.50288743999999996</c:v>
                </c:pt>
                <c:pt idx="4">
                  <c:v>0.50690131999999999</c:v>
                </c:pt>
                <c:pt idx="5">
                  <c:v>0.51091520999999995</c:v>
                </c:pt>
                <c:pt idx="6">
                  <c:v>0.51492908999999998</c:v>
                </c:pt>
                <c:pt idx="7">
                  <c:v>0.51894297</c:v>
                </c:pt>
                <c:pt idx="8">
                  <c:v>0.52295685999999997</c:v>
                </c:pt>
                <c:pt idx="9">
                  <c:v>0.52697063</c:v>
                </c:pt>
                <c:pt idx="10">
                  <c:v>0.53098418999999997</c:v>
                </c:pt>
                <c:pt idx="11">
                  <c:v>0.53499850999999998</c:v>
                </c:pt>
                <c:pt idx="12">
                  <c:v>0.53901217999999995</c:v>
                </c:pt>
                <c:pt idx="13">
                  <c:v>0.54302627999999997</c:v>
                </c:pt>
                <c:pt idx="14">
                  <c:v>0.54704016</c:v>
                </c:pt>
                <c:pt idx="15">
                  <c:v>0.55105404000000002</c:v>
                </c:pt>
                <c:pt idx="16">
                  <c:v>0.55506792999999999</c:v>
                </c:pt>
                <c:pt idx="17">
                  <c:v>0.55908181000000001</c:v>
                </c:pt>
                <c:pt idx="18">
                  <c:v>0.56309569000000004</c:v>
                </c:pt>
                <c:pt idx="19">
                  <c:v>0.56710958</c:v>
                </c:pt>
                <c:pt idx="20">
                  <c:v>0.57112346000000003</c:v>
                </c:pt>
                <c:pt idx="21">
                  <c:v>0.57513734999999999</c:v>
                </c:pt>
                <c:pt idx="22">
                  <c:v>0.57915123000000002</c:v>
                </c:pt>
                <c:pt idx="23">
                  <c:v>0.58316511000000004</c:v>
                </c:pt>
                <c:pt idx="24">
                  <c:v>0.58717920999999995</c:v>
                </c:pt>
                <c:pt idx="25">
                  <c:v>0.59119299000000003</c:v>
                </c:pt>
                <c:pt idx="26">
                  <c:v>0.59520740999999999</c:v>
                </c:pt>
                <c:pt idx="27">
                  <c:v>0.59922151000000001</c:v>
                </c:pt>
                <c:pt idx="28">
                  <c:v>0.60323539000000004</c:v>
                </c:pt>
                <c:pt idx="29">
                  <c:v>0.60724895000000001</c:v>
                </c:pt>
                <c:pt idx="30">
                  <c:v>0.61126230000000004</c:v>
                </c:pt>
                <c:pt idx="31">
                  <c:v>0.61527693999999999</c:v>
                </c:pt>
                <c:pt idx="32">
                  <c:v>0.61929093000000002</c:v>
                </c:pt>
                <c:pt idx="33">
                  <c:v>0.62330481000000004</c:v>
                </c:pt>
                <c:pt idx="34">
                  <c:v>0.62731870000000001</c:v>
                </c:pt>
                <c:pt idx="35">
                  <c:v>0.63133258000000003</c:v>
                </c:pt>
                <c:pt idx="36">
                  <c:v>0.63534645999999995</c:v>
                </c:pt>
                <c:pt idx="37">
                  <c:v>0.63936035000000002</c:v>
                </c:pt>
                <c:pt idx="38">
                  <c:v>0.64337423000000005</c:v>
                </c:pt>
                <c:pt idx="39">
                  <c:v>0.64738810999999996</c:v>
                </c:pt>
                <c:pt idx="40">
                  <c:v>0.65140200000000004</c:v>
                </c:pt>
                <c:pt idx="41">
                  <c:v>0.65541587999999995</c:v>
                </c:pt>
                <c:pt idx="42">
                  <c:v>0.65942977000000003</c:v>
                </c:pt>
                <c:pt idx="43">
                  <c:v>0.66344365000000005</c:v>
                </c:pt>
                <c:pt idx="44">
                  <c:v>0.66745752999999997</c:v>
                </c:pt>
                <c:pt idx="45">
                  <c:v>0.67147142000000004</c:v>
                </c:pt>
                <c:pt idx="46">
                  <c:v>0.67548529999999996</c:v>
                </c:pt>
                <c:pt idx="47">
                  <c:v>0.67949917999999998</c:v>
                </c:pt>
                <c:pt idx="48">
                  <c:v>0.68351306999999994</c:v>
                </c:pt>
                <c:pt idx="49">
                  <c:v>0.68752694999999997</c:v>
                </c:pt>
                <c:pt idx="50">
                  <c:v>0.69154084000000005</c:v>
                </c:pt>
                <c:pt idx="51">
                  <c:v>0.69555471999999996</c:v>
                </c:pt>
                <c:pt idx="52">
                  <c:v>0.69956859999999998</c:v>
                </c:pt>
                <c:pt idx="53">
                  <c:v>0.70358259000000001</c:v>
                </c:pt>
                <c:pt idx="54">
                  <c:v>0.70759722999999997</c:v>
                </c:pt>
                <c:pt idx="55">
                  <c:v>0.71161121999999999</c:v>
                </c:pt>
                <c:pt idx="56">
                  <c:v>0.71562499999999996</c:v>
                </c:pt>
                <c:pt idx="57">
                  <c:v>0.71963920000000003</c:v>
                </c:pt>
                <c:pt idx="58">
                  <c:v>0.72365309</c:v>
                </c:pt>
                <c:pt idx="59">
                  <c:v>0.72766664999999997</c:v>
                </c:pt>
                <c:pt idx="60">
                  <c:v>0.73168140000000004</c:v>
                </c:pt>
                <c:pt idx="61">
                  <c:v>0.73569604</c:v>
                </c:pt>
                <c:pt idx="62">
                  <c:v>0.73971089000000001</c:v>
                </c:pt>
                <c:pt idx="63">
                  <c:v>0.74372563999999997</c:v>
                </c:pt>
                <c:pt idx="64">
                  <c:v>0.74808417000000005</c:v>
                </c:pt>
                <c:pt idx="65">
                  <c:v>0.75209956</c:v>
                </c:pt>
                <c:pt idx="66">
                  <c:v>0.75577117000000005</c:v>
                </c:pt>
                <c:pt idx="67">
                  <c:v>0.75978699999999999</c:v>
                </c:pt>
                <c:pt idx="68">
                  <c:v>0.76345958000000003</c:v>
                </c:pt>
                <c:pt idx="69">
                  <c:v>0.76782048000000003</c:v>
                </c:pt>
                <c:pt idx="70">
                  <c:v>0.77183760000000001</c:v>
                </c:pt>
                <c:pt idx="71">
                  <c:v>0.77551298999999996</c:v>
                </c:pt>
                <c:pt idx="72">
                  <c:v>0.77953216000000003</c:v>
                </c:pt>
                <c:pt idx="73">
                  <c:v>0.78355262999999997</c:v>
                </c:pt>
                <c:pt idx="74">
                  <c:v>0.78723082</c:v>
                </c:pt>
                <c:pt idx="75">
                  <c:v>0.79090945000000001</c:v>
                </c:pt>
                <c:pt idx="76">
                  <c:v>0.79424622</c:v>
                </c:pt>
                <c:pt idx="77">
                  <c:v>0.79758333000000003</c:v>
                </c:pt>
                <c:pt idx="78">
                  <c:v>0.80126454999999996</c:v>
                </c:pt>
                <c:pt idx="79">
                  <c:v>0.80496292999999997</c:v>
                </c:pt>
                <c:pt idx="80">
                  <c:v>0.80823389999999995</c:v>
                </c:pt>
                <c:pt idx="81">
                  <c:v>0.81150727</c:v>
                </c:pt>
                <c:pt idx="82">
                  <c:v>0.81468898999999995</c:v>
                </c:pt>
                <c:pt idx="83">
                  <c:v>0.81746067</c:v>
                </c:pt>
                <c:pt idx="84">
                  <c:v>0.82000729999999999</c:v>
                </c:pt>
                <c:pt idx="85">
                  <c:v>0.82241109999999995</c:v>
                </c:pt>
                <c:pt idx="86">
                  <c:v>0.82449424999999998</c:v>
                </c:pt>
                <c:pt idx="87">
                  <c:v>0.82689356000000003</c:v>
                </c:pt>
                <c:pt idx="88">
                  <c:v>0.82903360999999998</c:v>
                </c:pt>
                <c:pt idx="89">
                  <c:v>0.83107209999999998</c:v>
                </c:pt>
                <c:pt idx="90">
                  <c:v>0.83280343000000001</c:v>
                </c:pt>
                <c:pt idx="91">
                  <c:v>0.83454123000000002</c:v>
                </c:pt>
                <c:pt idx="92">
                  <c:v>0.83606084999999997</c:v>
                </c:pt>
                <c:pt idx="93">
                  <c:v>0.83783271000000004</c:v>
                </c:pt>
                <c:pt idx="94">
                  <c:v>0.83947737</c:v>
                </c:pt>
                <c:pt idx="95">
                  <c:v>0.84095187999999998</c:v>
                </c:pt>
                <c:pt idx="96">
                  <c:v>0.84214758000000001</c:v>
                </c:pt>
                <c:pt idx="97">
                  <c:v>0.84341805999999997</c:v>
                </c:pt>
                <c:pt idx="98">
                  <c:v>0.84476443999999995</c:v>
                </c:pt>
                <c:pt idx="99">
                  <c:v>0.84578491</c:v>
                </c:pt>
                <c:pt idx="100">
                  <c:v>0.84672747999999998</c:v>
                </c:pt>
                <c:pt idx="101">
                  <c:v>0.84775712000000003</c:v>
                </c:pt>
                <c:pt idx="102">
                  <c:v>0.84838864999999997</c:v>
                </c:pt>
                <c:pt idx="103">
                  <c:v>0.84904826</c:v>
                </c:pt>
              </c:numCache>
            </c:numRef>
          </c:xVal>
          <c:yVal>
            <c:numRef>
              <c:f>'24.107-A300'!$Q$3:$Q$106</c:f>
              <c:numCache>
                <c:formatCode>General</c:formatCode>
                <c:ptCount val="104"/>
                <c:pt idx="0">
                  <c:v>239.07905363061107</c:v>
                </c:pt>
                <c:pt idx="1">
                  <c:v>239.07905665843185</c:v>
                </c:pt>
                <c:pt idx="2">
                  <c:v>239.07906036899686</c:v>
                </c:pt>
                <c:pt idx="3">
                  <c:v>239.07906522254245</c:v>
                </c:pt>
                <c:pt idx="4">
                  <c:v>239.07907153754709</c:v>
                </c:pt>
                <c:pt idx="5">
                  <c:v>239.07907971227615</c:v>
                </c:pt>
                <c:pt idx="6">
                  <c:v>239.0790902425353</c:v>
                </c:pt>
                <c:pt idx="7">
                  <c:v>239.07910374314639</c:v>
                </c:pt>
                <c:pt idx="8">
                  <c:v>239.07912097341028</c:v>
                </c:pt>
                <c:pt idx="9">
                  <c:v>239.07914286659471</c:v>
                </c:pt>
                <c:pt idx="10">
                  <c:v>239.07917056619249</c:v>
                </c:pt>
                <c:pt idx="11">
                  <c:v>239.07920547826723</c:v>
                </c:pt>
                <c:pt idx="12">
                  <c:v>239.0792492921602</c:v>
                </c:pt>
                <c:pt idx="13">
                  <c:v>239.07930408275791</c:v>
                </c:pt>
                <c:pt idx="14">
                  <c:v>239.0793723370947</c:v>
                </c:pt>
                <c:pt idx="15">
                  <c:v>239.07945706489255</c:v>
                </c:pt>
                <c:pt idx="16">
                  <c:v>239.07956187967957</c:v>
                </c:pt>
                <c:pt idx="17">
                  <c:v>239.07969110988398</c:v>
                </c:pt>
                <c:pt idx="18">
                  <c:v>239.079849927456</c:v>
                </c:pt>
                <c:pt idx="19">
                  <c:v>239.08004449453483</c:v>
                </c:pt>
                <c:pt idx="20">
                  <c:v>239.08028213159861</c:v>
                </c:pt>
                <c:pt idx="21">
                  <c:v>239.08057151701689</c:v>
                </c:pt>
                <c:pt idx="22">
                  <c:v>239.08092290751605</c:v>
                </c:pt>
                <c:pt idx="23">
                  <c:v>239.08134840152476</c:v>
                </c:pt>
                <c:pt idx="24">
                  <c:v>239.08186226360684</c:v>
                </c:pt>
                <c:pt idx="25">
                  <c:v>239.08248112977665</c:v>
                </c:pt>
                <c:pt idx="26">
                  <c:v>239.08322473535475</c:v>
                </c:pt>
                <c:pt idx="27">
                  <c:v>239.08411579422335</c:v>
                </c:pt>
                <c:pt idx="28">
                  <c:v>239.08518097663301</c:v>
                </c:pt>
                <c:pt idx="29">
                  <c:v>239.08645126460647</c:v>
                </c:pt>
                <c:pt idx="30">
                  <c:v>239.08796270595849</c:v>
                </c:pt>
                <c:pt idx="31">
                  <c:v>239.0897577841256</c:v>
                </c:pt>
                <c:pt idx="32">
                  <c:v>239.0918840928515</c:v>
                </c:pt>
                <c:pt idx="33">
                  <c:v>239.09439771965944</c:v>
                </c:pt>
                <c:pt idx="34">
                  <c:v>239.09736317319636</c:v>
                </c:pt>
                <c:pt idx="35">
                  <c:v>239.10085462491946</c:v>
                </c:pt>
                <c:pt idx="36">
                  <c:v>239.10495733725699</c:v>
                </c:pt>
                <c:pt idx="37">
                  <c:v>239.10976914332878</c:v>
                </c:pt>
                <c:pt idx="38">
                  <c:v>239.11540208213242</c:v>
                </c:pt>
                <c:pt idx="39">
                  <c:v>239.12198435191041</c:v>
                </c:pt>
                <c:pt idx="40">
                  <c:v>239.12966239370726</c:v>
                </c:pt>
                <c:pt idx="41">
                  <c:v>239.13860318489193</c:v>
                </c:pt>
                <c:pt idx="42">
                  <c:v>239.1489970244748</c:v>
                </c:pt>
                <c:pt idx="43">
                  <c:v>239.16106031010702</c:v>
                </c:pt>
                <c:pt idx="44">
                  <c:v>239.17503901834681</c:v>
                </c:pt>
                <c:pt idx="45">
                  <c:v>239.1912123483919</c:v>
                </c:pt>
                <c:pt idx="46">
                  <c:v>239.20989671802155</c:v>
                </c:pt>
                <c:pt idx="47">
                  <c:v>239.23145063433441</c:v>
                </c:pt>
                <c:pt idx="48">
                  <c:v>239.25627978797661</c:v>
                </c:pt>
                <c:pt idx="49">
                  <c:v>239.28484264058918</c:v>
                </c:pt>
                <c:pt idx="50">
                  <c:v>239.31765739039173</c:v>
                </c:pt>
                <c:pt idx="51">
                  <c:v>239.35530870255991</c:v>
                </c:pt>
                <c:pt idx="52">
                  <c:v>239.40241519886956</c:v>
                </c:pt>
                <c:pt idx="53">
                  <c:v>239.47562919939037</c:v>
                </c:pt>
                <c:pt idx="54">
                  <c:v>239.5563951947874</c:v>
                </c:pt>
                <c:pt idx="55">
                  <c:v>239.64603331934427</c:v>
                </c:pt>
                <c:pt idx="56">
                  <c:v>239.74603063663352</c:v>
                </c:pt>
                <c:pt idx="57">
                  <c:v>239.85804001702616</c:v>
                </c:pt>
                <c:pt idx="58">
                  <c:v>239.98385850046094</c:v>
                </c:pt>
                <c:pt idx="59">
                  <c:v>240.12550692079674</c:v>
                </c:pt>
                <c:pt idx="60">
                  <c:v>240.28530910190051</c:v>
                </c:pt>
                <c:pt idx="61">
                  <c:v>240.46576094532034</c:v>
                </c:pt>
                <c:pt idx="62">
                  <c:v>240.66973383758622</c:v>
                </c:pt>
                <c:pt idx="63">
                  <c:v>240.90043133225473</c:v>
                </c:pt>
                <c:pt idx="64">
                  <c:v>241.18538756977841</c:v>
                </c:pt>
                <c:pt idx="65">
                  <c:v>241.48413775757786</c:v>
                </c:pt>
                <c:pt idx="66">
                  <c:v>241.79182774453983</c:v>
                </c:pt>
                <c:pt idx="67">
                  <c:v>242.17108448846199</c:v>
                </c:pt>
                <c:pt idx="68">
                  <c:v>242.56199520301533</c:v>
                </c:pt>
                <c:pt idx="69">
                  <c:v>243.08834809858689</c:v>
                </c:pt>
                <c:pt idx="70">
                  <c:v>243.64120113509009</c:v>
                </c:pt>
                <c:pt idx="71">
                  <c:v>244.21210655144563</c:v>
                </c:pt>
                <c:pt idx="72">
                  <c:v>244.91737373077765</c:v>
                </c:pt>
                <c:pt idx="73">
                  <c:v>245.71930139042752</c:v>
                </c:pt>
                <c:pt idx="74">
                  <c:v>246.54941922292335</c:v>
                </c:pt>
                <c:pt idx="75">
                  <c:v>247.48475321109498</c:v>
                </c:pt>
                <c:pt idx="76">
                  <c:v>248.43628666667206</c:v>
                </c:pt>
                <c:pt idx="77">
                  <c:v>249.49904552384314</c:v>
                </c:pt>
                <c:pt idx="78">
                  <c:v>250.81790876228507</c:v>
                </c:pt>
                <c:pt idx="79">
                  <c:v>252.3202740400535</c:v>
                </c:pt>
                <c:pt idx="80">
                  <c:v>253.81926774490921</c:v>
                </c:pt>
                <c:pt idx="81">
                  <c:v>255.50308154611139</c:v>
                </c:pt>
                <c:pt idx="82">
                  <c:v>257.34159694083542</c:v>
                </c:pt>
                <c:pt idx="83">
                  <c:v>259.12855437699784</c:v>
                </c:pt>
                <c:pt idx="84">
                  <c:v>260.94331473620514</c:v>
                </c:pt>
                <c:pt idx="85">
                  <c:v>262.82767044488094</c:v>
                </c:pt>
                <c:pt idx="86">
                  <c:v>264.61149787341191</c:v>
                </c:pt>
                <c:pt idx="87">
                  <c:v>266.86090929502132</c:v>
                </c:pt>
                <c:pt idx="88">
                  <c:v>269.0648379172311</c:v>
                </c:pt>
                <c:pt idx="89">
                  <c:v>271.35933701464523</c:v>
                </c:pt>
                <c:pt idx="90">
                  <c:v>273.47523794644894</c:v>
                </c:pt>
                <c:pt idx="91">
                  <c:v>275.77098530368573</c:v>
                </c:pt>
                <c:pt idx="92">
                  <c:v>277.93472166244885</c:v>
                </c:pt>
                <c:pt idx="93">
                  <c:v>280.66226285193824</c:v>
                </c:pt>
                <c:pt idx="94">
                  <c:v>283.41370807285836</c:v>
                </c:pt>
                <c:pt idx="95">
                  <c:v>286.08149000564453</c:v>
                </c:pt>
                <c:pt idx="96">
                  <c:v>288.39931192410091</c:v>
                </c:pt>
                <c:pt idx="97">
                  <c:v>291.02906744010153</c:v>
                </c:pt>
                <c:pt idx="98">
                  <c:v>294.02283769483074</c:v>
                </c:pt>
                <c:pt idx="99">
                  <c:v>296.44799990665769</c:v>
                </c:pt>
                <c:pt idx="100">
                  <c:v>298.81884178156105</c:v>
                </c:pt>
                <c:pt idx="101">
                  <c:v>301.56486857683109</c:v>
                </c:pt>
                <c:pt idx="102">
                  <c:v>303.33613242658504</c:v>
                </c:pt>
                <c:pt idx="103">
                  <c:v>305.2617986450125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D5D-2544-9E75-6E720F8004CF}"/>
            </c:ext>
          </c:extLst>
        </c:ser>
        <c:ser>
          <c:idx val="2"/>
          <c:order val="8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'24.107-A300'!$I$3:$I$109</c:f>
              <c:numCache>
                <c:formatCode>General</c:formatCode>
                <c:ptCount val="107"/>
                <c:pt idx="0">
                  <c:v>0.49003985999999999</c:v>
                </c:pt>
                <c:pt idx="1">
                  <c:v>0.49439731999999997</c:v>
                </c:pt>
                <c:pt idx="2">
                  <c:v>0.49875445000000002</c:v>
                </c:pt>
                <c:pt idx="3">
                  <c:v>0.50276832999999999</c:v>
                </c:pt>
                <c:pt idx="4">
                  <c:v>0.50678221999999995</c:v>
                </c:pt>
                <c:pt idx="5">
                  <c:v>0.51079609999999998</c:v>
                </c:pt>
                <c:pt idx="6">
                  <c:v>0.51480999000000005</c:v>
                </c:pt>
                <c:pt idx="7">
                  <c:v>0.51882386999999996</c:v>
                </c:pt>
                <c:pt idx="8">
                  <c:v>0.52283774999999999</c:v>
                </c:pt>
                <c:pt idx="9">
                  <c:v>0.52685163999999995</c:v>
                </c:pt>
                <c:pt idx="10">
                  <c:v>0.53086551999999998</c:v>
                </c:pt>
                <c:pt idx="11">
                  <c:v>0.5348794</c:v>
                </c:pt>
                <c:pt idx="12">
                  <c:v>0.53889328999999997</c:v>
                </c:pt>
                <c:pt idx="13">
                  <c:v>0.54290716999999999</c:v>
                </c:pt>
                <c:pt idx="14">
                  <c:v>0.54692105000000002</c:v>
                </c:pt>
                <c:pt idx="15">
                  <c:v>0.55093493999999998</c:v>
                </c:pt>
                <c:pt idx="16">
                  <c:v>0.55494882000000001</c:v>
                </c:pt>
                <c:pt idx="17">
                  <c:v>0.55896270999999997</c:v>
                </c:pt>
                <c:pt idx="18">
                  <c:v>0.56297659</c:v>
                </c:pt>
                <c:pt idx="19">
                  <c:v>0.56699047000000002</c:v>
                </c:pt>
                <c:pt idx="20">
                  <c:v>0.57100435999999999</c:v>
                </c:pt>
                <c:pt idx="21">
                  <c:v>0.57501824000000001</c:v>
                </c:pt>
                <c:pt idx="22">
                  <c:v>0.57903212000000004</c:v>
                </c:pt>
                <c:pt idx="23">
                  <c:v>0.58304601</c:v>
                </c:pt>
                <c:pt idx="24">
                  <c:v>0.58705989000000003</c:v>
                </c:pt>
                <c:pt idx="25">
                  <c:v>0.59107377999999999</c:v>
                </c:pt>
                <c:pt idx="26">
                  <c:v>0.59508766000000002</c:v>
                </c:pt>
                <c:pt idx="27">
                  <c:v>0.59910154000000004</c:v>
                </c:pt>
                <c:pt idx="28">
                  <c:v>0.60311543000000001</c:v>
                </c:pt>
                <c:pt idx="29">
                  <c:v>0.60712931000000003</c:v>
                </c:pt>
                <c:pt idx="30">
                  <c:v>0.61114318999999995</c:v>
                </c:pt>
                <c:pt idx="31">
                  <c:v>0.61515708000000002</c:v>
                </c:pt>
                <c:pt idx="32">
                  <c:v>0.61917096000000005</c:v>
                </c:pt>
                <c:pt idx="33">
                  <c:v>0.62318483999999996</c:v>
                </c:pt>
                <c:pt idx="34">
                  <c:v>0.62719873000000004</c:v>
                </c:pt>
                <c:pt idx="35">
                  <c:v>0.63121260999999995</c:v>
                </c:pt>
                <c:pt idx="36">
                  <c:v>0.63522650000000003</c:v>
                </c:pt>
                <c:pt idx="37">
                  <c:v>0.63924038000000005</c:v>
                </c:pt>
                <c:pt idx="38">
                  <c:v>0.64325425999999997</c:v>
                </c:pt>
                <c:pt idx="39">
                  <c:v>0.64726804000000004</c:v>
                </c:pt>
                <c:pt idx="40">
                  <c:v>0.65128235000000001</c:v>
                </c:pt>
                <c:pt idx="41">
                  <c:v>0.65529623000000004</c:v>
                </c:pt>
                <c:pt idx="42">
                  <c:v>0.65931012</c:v>
                </c:pt>
                <c:pt idx="43">
                  <c:v>0.66332400000000002</c:v>
                </c:pt>
                <c:pt idx="44">
                  <c:v>0.66733788000000005</c:v>
                </c:pt>
                <c:pt idx="45">
                  <c:v>0.67135177000000001</c:v>
                </c:pt>
                <c:pt idx="46">
                  <c:v>0.67536565000000004</c:v>
                </c:pt>
                <c:pt idx="47">
                  <c:v>0.67937952999999995</c:v>
                </c:pt>
                <c:pt idx="48">
                  <c:v>0.68339331000000003</c:v>
                </c:pt>
                <c:pt idx="49">
                  <c:v>0.68740643999999995</c:v>
                </c:pt>
                <c:pt idx="50">
                  <c:v>0.69142031999999998</c:v>
                </c:pt>
                <c:pt idx="51">
                  <c:v>0.69543421000000005</c:v>
                </c:pt>
                <c:pt idx="52">
                  <c:v>0.69944808999999997</c:v>
                </c:pt>
                <c:pt idx="53">
                  <c:v>0.70346196999999999</c:v>
                </c:pt>
                <c:pt idx="54">
                  <c:v>0.70747585999999996</c:v>
                </c:pt>
                <c:pt idx="55">
                  <c:v>0.71148984999999998</c:v>
                </c:pt>
                <c:pt idx="56">
                  <c:v>0.71550331</c:v>
                </c:pt>
                <c:pt idx="57">
                  <c:v>0.71951805000000002</c:v>
                </c:pt>
                <c:pt idx="58">
                  <c:v>0.72353193999999998</c:v>
                </c:pt>
                <c:pt idx="59">
                  <c:v>0.72754700000000005</c:v>
                </c:pt>
                <c:pt idx="60">
                  <c:v>0.73156098999999997</c:v>
                </c:pt>
                <c:pt idx="61">
                  <c:v>0.73557488000000004</c:v>
                </c:pt>
                <c:pt idx="62">
                  <c:v>0.73959028000000004</c:v>
                </c:pt>
                <c:pt idx="63">
                  <c:v>0.74360481</c:v>
                </c:pt>
                <c:pt idx="64">
                  <c:v>0.74761869000000003</c:v>
                </c:pt>
                <c:pt idx="65">
                  <c:v>0.75163257000000006</c:v>
                </c:pt>
                <c:pt idx="66">
                  <c:v>0.75564688999999996</c:v>
                </c:pt>
                <c:pt idx="67">
                  <c:v>0.75966239000000002</c:v>
                </c:pt>
                <c:pt idx="68">
                  <c:v>0.76367885999999996</c:v>
                </c:pt>
                <c:pt idx="69">
                  <c:v>0.76769522999999995</c:v>
                </c:pt>
                <c:pt idx="70">
                  <c:v>0.77171106</c:v>
                </c:pt>
                <c:pt idx="71">
                  <c:v>0.77572828000000005</c:v>
                </c:pt>
                <c:pt idx="72">
                  <c:v>0.77974551000000003</c:v>
                </c:pt>
                <c:pt idx="73">
                  <c:v>0.78376349999999995</c:v>
                </c:pt>
                <c:pt idx="74">
                  <c:v>0.78778201999999997</c:v>
                </c:pt>
                <c:pt idx="75">
                  <c:v>0.79180043</c:v>
                </c:pt>
                <c:pt idx="76">
                  <c:v>0.79582014000000001</c:v>
                </c:pt>
                <c:pt idx="77">
                  <c:v>0.79984082000000001</c:v>
                </c:pt>
                <c:pt idx="78">
                  <c:v>0.80386215000000005</c:v>
                </c:pt>
                <c:pt idx="79">
                  <c:v>0.80753958999999997</c:v>
                </c:pt>
                <c:pt idx="80">
                  <c:v>0.81121971999999998</c:v>
                </c:pt>
                <c:pt idx="81">
                  <c:v>0.81455650999999996</c:v>
                </c:pt>
                <c:pt idx="82">
                  <c:v>0.81753792999999997</c:v>
                </c:pt>
                <c:pt idx="83">
                  <c:v>0.82049192000000004</c:v>
                </c:pt>
                <c:pt idx="84">
                  <c:v>0.82342230000000005</c:v>
                </c:pt>
                <c:pt idx="85">
                  <c:v>0.82635442999999997</c:v>
                </c:pt>
                <c:pt idx="86">
                  <c:v>0.82886643999999998</c:v>
                </c:pt>
                <c:pt idx="87">
                  <c:v>0.83107911000000001</c:v>
                </c:pt>
                <c:pt idx="88">
                  <c:v>0.83330853999999999</c:v>
                </c:pt>
                <c:pt idx="89">
                  <c:v>0.83534262000000004</c:v>
                </c:pt>
                <c:pt idx="90">
                  <c:v>0.83761487999999995</c:v>
                </c:pt>
                <c:pt idx="91">
                  <c:v>0.83988951999999995</c:v>
                </c:pt>
                <c:pt idx="92">
                  <c:v>0.84216256</c:v>
                </c:pt>
                <c:pt idx="93">
                  <c:v>0.84415046999999999</c:v>
                </c:pt>
                <c:pt idx="94">
                  <c:v>0.84574249999999995</c:v>
                </c:pt>
                <c:pt idx="95">
                  <c:v>0.84727794000000001</c:v>
                </c:pt>
                <c:pt idx="96">
                  <c:v>0.84893116999999996</c:v>
                </c:pt>
                <c:pt idx="97">
                  <c:v>0.85052642000000001</c:v>
                </c:pt>
                <c:pt idx="98">
                  <c:v>0.85194844999999997</c:v>
                </c:pt>
                <c:pt idx="99">
                  <c:v>0.85325766000000003</c:v>
                </c:pt>
                <c:pt idx="100">
                  <c:v>0.85417377000000005</c:v>
                </c:pt>
                <c:pt idx="101">
                  <c:v>0.85527089999999995</c:v>
                </c:pt>
                <c:pt idx="102">
                  <c:v>0.85629487000000004</c:v>
                </c:pt>
                <c:pt idx="103">
                  <c:v>0.85723417000000002</c:v>
                </c:pt>
                <c:pt idx="104">
                  <c:v>0.85774178000000001</c:v>
                </c:pt>
                <c:pt idx="105">
                  <c:v>0.85853562999999999</c:v>
                </c:pt>
                <c:pt idx="106">
                  <c:v>0.85932582000000002</c:v>
                </c:pt>
              </c:numCache>
            </c:numRef>
          </c:xVal>
          <c:yVal>
            <c:numRef>
              <c:f>'24.107-A300'!$J$3:$J$109</c:f>
              <c:numCache>
                <c:formatCode>General</c:formatCode>
                <c:ptCount val="107"/>
                <c:pt idx="0">
                  <c:v>221.59890899999999</c:v>
                </c:pt>
                <c:pt idx="1">
                  <c:v>221.64355599999999</c:v>
                </c:pt>
                <c:pt idx="2">
                  <c:v>221.64105699999999</c:v>
                </c:pt>
                <c:pt idx="3">
                  <c:v>221.638756</c:v>
                </c:pt>
                <c:pt idx="4">
                  <c:v>221.63645399999999</c:v>
                </c:pt>
                <c:pt idx="5">
                  <c:v>221.634153</c:v>
                </c:pt>
                <c:pt idx="6">
                  <c:v>221.63185100000001</c:v>
                </c:pt>
                <c:pt idx="7">
                  <c:v>221.62954999999999</c:v>
                </c:pt>
                <c:pt idx="8">
                  <c:v>221.62724800000001</c:v>
                </c:pt>
                <c:pt idx="9">
                  <c:v>221.62494699999999</c:v>
                </c:pt>
                <c:pt idx="10">
                  <c:v>221.62264500000001</c:v>
                </c:pt>
                <c:pt idx="11">
                  <c:v>221.62034399999999</c:v>
                </c:pt>
                <c:pt idx="12">
                  <c:v>221.618042</c:v>
                </c:pt>
                <c:pt idx="13">
                  <c:v>221.61574100000001</c:v>
                </c:pt>
                <c:pt idx="14">
                  <c:v>221.613439</c:v>
                </c:pt>
                <c:pt idx="15">
                  <c:v>221.61113700000001</c:v>
                </c:pt>
                <c:pt idx="16">
                  <c:v>221.608836</c:v>
                </c:pt>
                <c:pt idx="17">
                  <c:v>221.60653400000001</c:v>
                </c:pt>
                <c:pt idx="18">
                  <c:v>221.60423299999999</c:v>
                </c:pt>
                <c:pt idx="19">
                  <c:v>221.60193100000001</c:v>
                </c:pt>
                <c:pt idx="20">
                  <c:v>221.59962999999999</c:v>
                </c:pt>
                <c:pt idx="21">
                  <c:v>221.597328</c:v>
                </c:pt>
                <c:pt idx="22">
                  <c:v>221.59502699999999</c:v>
                </c:pt>
                <c:pt idx="23">
                  <c:v>221.592725</c:v>
                </c:pt>
                <c:pt idx="24">
                  <c:v>221.59042400000001</c:v>
                </c:pt>
                <c:pt idx="25">
                  <c:v>221.588122</c:v>
                </c:pt>
                <c:pt idx="26">
                  <c:v>221.58582000000001</c:v>
                </c:pt>
                <c:pt idx="27">
                  <c:v>221.583519</c:v>
                </c:pt>
                <c:pt idx="28">
                  <c:v>221.58121700000001</c:v>
                </c:pt>
                <c:pt idx="29">
                  <c:v>221.57891599999999</c:v>
                </c:pt>
                <c:pt idx="30">
                  <c:v>221.57661400000001</c:v>
                </c:pt>
                <c:pt idx="31">
                  <c:v>221.57431299999999</c:v>
                </c:pt>
                <c:pt idx="32">
                  <c:v>221.572011</c:v>
                </c:pt>
                <c:pt idx="33">
                  <c:v>221.56970999999999</c:v>
                </c:pt>
                <c:pt idx="34">
                  <c:v>221.567408</c:v>
                </c:pt>
                <c:pt idx="35">
                  <c:v>221.56510700000001</c:v>
                </c:pt>
                <c:pt idx="36">
                  <c:v>221.562805</c:v>
                </c:pt>
                <c:pt idx="37">
                  <c:v>221.56050400000001</c:v>
                </c:pt>
                <c:pt idx="38">
                  <c:v>221.55820199999999</c:v>
                </c:pt>
                <c:pt idx="39">
                  <c:v>221.54018500000001</c:v>
                </c:pt>
                <c:pt idx="40">
                  <c:v>221.599895</c:v>
                </c:pt>
                <c:pt idx="41">
                  <c:v>221.59759399999999</c:v>
                </c:pt>
                <c:pt idx="42">
                  <c:v>221.595292</c:v>
                </c:pt>
                <c:pt idx="43">
                  <c:v>221.59298999999999</c:v>
                </c:pt>
                <c:pt idx="44">
                  <c:v>221.590689</c:v>
                </c:pt>
                <c:pt idx="45">
                  <c:v>221.58838700000001</c:v>
                </c:pt>
                <c:pt idx="46">
                  <c:v>221.58608599999999</c:v>
                </c:pt>
                <c:pt idx="47">
                  <c:v>221.58378400000001</c:v>
                </c:pt>
                <c:pt idx="48">
                  <c:v>221.56576799999999</c:v>
                </c:pt>
                <c:pt idx="49">
                  <c:v>221.45346000000001</c:v>
                </c:pt>
                <c:pt idx="50">
                  <c:v>221.45115799999999</c:v>
                </c:pt>
                <c:pt idx="51">
                  <c:v>221.448857</c:v>
                </c:pt>
                <c:pt idx="52">
                  <c:v>221.44655499999999</c:v>
                </c:pt>
                <c:pt idx="53">
                  <c:v>221.444254</c:v>
                </c:pt>
                <c:pt idx="54">
                  <c:v>221.44195199999999</c:v>
                </c:pt>
                <c:pt idx="55">
                  <c:v>221.455366</c:v>
                </c:pt>
                <c:pt idx="56">
                  <c:v>221.391053</c:v>
                </c:pt>
                <c:pt idx="57">
                  <c:v>221.51447300000001</c:v>
                </c:pt>
                <c:pt idx="58">
                  <c:v>221.512171</c:v>
                </c:pt>
                <c:pt idx="59">
                  <c:v>221.68188699999999</c:v>
                </c:pt>
                <c:pt idx="60">
                  <c:v>221.695301</c:v>
                </c:pt>
                <c:pt idx="61">
                  <c:v>221.693849</c:v>
                </c:pt>
                <c:pt idx="62">
                  <c:v>221.91156000000001</c:v>
                </c:pt>
                <c:pt idx="63">
                  <c:v>222.00354999999999</c:v>
                </c:pt>
                <c:pt idx="64">
                  <c:v>222.001248</c:v>
                </c:pt>
                <c:pt idx="65">
                  <c:v>221.99894699999999</c:v>
                </c:pt>
                <c:pt idx="66">
                  <c:v>222.059506</c:v>
                </c:pt>
                <c:pt idx="67">
                  <c:v>222.29293200000001</c:v>
                </c:pt>
                <c:pt idx="68">
                  <c:v>222.66779500000001</c:v>
                </c:pt>
                <c:pt idx="69">
                  <c:v>223.02694299999999</c:v>
                </c:pt>
                <c:pt idx="70">
                  <c:v>223.307515</c:v>
                </c:pt>
                <c:pt idx="71">
                  <c:v>223.792385</c:v>
                </c:pt>
                <c:pt idx="72">
                  <c:v>224.277254</c:v>
                </c:pt>
                <c:pt idx="73">
                  <c:v>224.87213</c:v>
                </c:pt>
                <c:pt idx="74">
                  <c:v>225.545582</c:v>
                </c:pt>
                <c:pt idx="75">
                  <c:v>226.20331899999999</c:v>
                </c:pt>
                <c:pt idx="76">
                  <c:v>227.04963799999999</c:v>
                </c:pt>
                <c:pt idx="77">
                  <c:v>228.03739300000001</c:v>
                </c:pt>
                <c:pt idx="78">
                  <c:v>229.11944</c:v>
                </c:pt>
                <c:pt idx="79">
                  <c:v>230.10824199999999</c:v>
                </c:pt>
                <c:pt idx="80">
                  <c:v>231.489924</c:v>
                </c:pt>
                <c:pt idx="81">
                  <c:v>232.85693699999999</c:v>
                </c:pt>
                <c:pt idx="82">
                  <c:v>234.18762699999999</c:v>
                </c:pt>
                <c:pt idx="83">
                  <c:v>235.843963</c:v>
                </c:pt>
                <c:pt idx="84">
                  <c:v>237.63990999999999</c:v>
                </c:pt>
                <c:pt idx="85">
                  <c:v>239.691689</c:v>
                </c:pt>
                <c:pt idx="86">
                  <c:v>241.452056</c:v>
                </c:pt>
                <c:pt idx="87">
                  <c:v>243.229726</c:v>
                </c:pt>
                <c:pt idx="88">
                  <c:v>245.126475</c:v>
                </c:pt>
                <c:pt idx="89">
                  <c:v>246.87279599999999</c:v>
                </c:pt>
                <c:pt idx="90">
                  <c:v>248.977338</c:v>
                </c:pt>
                <c:pt idx="91">
                  <c:v>251.42676399999999</c:v>
                </c:pt>
                <c:pt idx="92">
                  <c:v>253.64385999999999</c:v>
                </c:pt>
                <c:pt idx="93">
                  <c:v>256.091206</c:v>
                </c:pt>
                <c:pt idx="94">
                  <c:v>258.29661800000002</c:v>
                </c:pt>
                <c:pt idx="95">
                  <c:v>260.61221499999999</c:v>
                </c:pt>
                <c:pt idx="96">
                  <c:v>263.38034399999998</c:v>
                </c:pt>
                <c:pt idx="97">
                  <c:v>266.05411700000002</c:v>
                </c:pt>
                <c:pt idx="98">
                  <c:v>268.55517099999997</c:v>
                </c:pt>
                <c:pt idx="99">
                  <c:v>271.065718</c:v>
                </c:pt>
                <c:pt idx="100">
                  <c:v>273.56561699999997</c:v>
                </c:pt>
                <c:pt idx="101">
                  <c:v>276.30199099999999</c:v>
                </c:pt>
                <c:pt idx="102">
                  <c:v>279.28815200000003</c:v>
                </c:pt>
                <c:pt idx="103">
                  <c:v>282.12074899999999</c:v>
                </c:pt>
                <c:pt idx="104">
                  <c:v>284.251645</c:v>
                </c:pt>
                <c:pt idx="105">
                  <c:v>286.43306200000001</c:v>
                </c:pt>
                <c:pt idx="106">
                  <c:v>289.12265500000001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B40-9041-B009-1377F14F620E}"/>
            </c:ext>
          </c:extLst>
        </c:ser>
        <c:ser>
          <c:idx val="10"/>
          <c:order val="9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'24.107-A300'!$I$3:$I$109</c:f>
              <c:numCache>
                <c:formatCode>General</c:formatCode>
                <c:ptCount val="107"/>
                <c:pt idx="0">
                  <c:v>0.49003985999999999</c:v>
                </c:pt>
                <c:pt idx="1">
                  <c:v>0.49439731999999997</c:v>
                </c:pt>
                <c:pt idx="2">
                  <c:v>0.49875445000000002</c:v>
                </c:pt>
                <c:pt idx="3">
                  <c:v>0.50276832999999999</c:v>
                </c:pt>
                <c:pt idx="4">
                  <c:v>0.50678221999999995</c:v>
                </c:pt>
                <c:pt idx="5">
                  <c:v>0.51079609999999998</c:v>
                </c:pt>
                <c:pt idx="6">
                  <c:v>0.51480999000000005</c:v>
                </c:pt>
                <c:pt idx="7">
                  <c:v>0.51882386999999996</c:v>
                </c:pt>
                <c:pt idx="8">
                  <c:v>0.52283774999999999</c:v>
                </c:pt>
                <c:pt idx="9">
                  <c:v>0.52685163999999995</c:v>
                </c:pt>
                <c:pt idx="10">
                  <c:v>0.53086551999999998</c:v>
                </c:pt>
                <c:pt idx="11">
                  <c:v>0.5348794</c:v>
                </c:pt>
                <c:pt idx="12">
                  <c:v>0.53889328999999997</c:v>
                </c:pt>
                <c:pt idx="13">
                  <c:v>0.54290716999999999</c:v>
                </c:pt>
                <c:pt idx="14">
                  <c:v>0.54692105000000002</c:v>
                </c:pt>
                <c:pt idx="15">
                  <c:v>0.55093493999999998</c:v>
                </c:pt>
                <c:pt idx="16">
                  <c:v>0.55494882000000001</c:v>
                </c:pt>
                <c:pt idx="17">
                  <c:v>0.55896270999999997</c:v>
                </c:pt>
                <c:pt idx="18">
                  <c:v>0.56297659</c:v>
                </c:pt>
                <c:pt idx="19">
                  <c:v>0.56699047000000002</c:v>
                </c:pt>
                <c:pt idx="20">
                  <c:v>0.57100435999999999</c:v>
                </c:pt>
                <c:pt idx="21">
                  <c:v>0.57501824000000001</c:v>
                </c:pt>
                <c:pt idx="22">
                  <c:v>0.57903212000000004</c:v>
                </c:pt>
                <c:pt idx="23">
                  <c:v>0.58304601</c:v>
                </c:pt>
                <c:pt idx="24">
                  <c:v>0.58705989000000003</c:v>
                </c:pt>
                <c:pt idx="25">
                  <c:v>0.59107377999999999</c:v>
                </c:pt>
                <c:pt idx="26">
                  <c:v>0.59508766000000002</c:v>
                </c:pt>
                <c:pt idx="27">
                  <c:v>0.59910154000000004</c:v>
                </c:pt>
                <c:pt idx="28">
                  <c:v>0.60311543000000001</c:v>
                </c:pt>
                <c:pt idx="29">
                  <c:v>0.60712931000000003</c:v>
                </c:pt>
                <c:pt idx="30">
                  <c:v>0.61114318999999995</c:v>
                </c:pt>
                <c:pt idx="31">
                  <c:v>0.61515708000000002</c:v>
                </c:pt>
                <c:pt idx="32">
                  <c:v>0.61917096000000005</c:v>
                </c:pt>
                <c:pt idx="33">
                  <c:v>0.62318483999999996</c:v>
                </c:pt>
                <c:pt idx="34">
                  <c:v>0.62719873000000004</c:v>
                </c:pt>
                <c:pt idx="35">
                  <c:v>0.63121260999999995</c:v>
                </c:pt>
                <c:pt idx="36">
                  <c:v>0.63522650000000003</c:v>
                </c:pt>
                <c:pt idx="37">
                  <c:v>0.63924038000000005</c:v>
                </c:pt>
                <c:pt idx="38">
                  <c:v>0.64325425999999997</c:v>
                </c:pt>
                <c:pt idx="39">
                  <c:v>0.64726804000000004</c:v>
                </c:pt>
                <c:pt idx="40">
                  <c:v>0.65128235000000001</c:v>
                </c:pt>
                <c:pt idx="41">
                  <c:v>0.65529623000000004</c:v>
                </c:pt>
                <c:pt idx="42">
                  <c:v>0.65931012</c:v>
                </c:pt>
                <c:pt idx="43">
                  <c:v>0.66332400000000002</c:v>
                </c:pt>
                <c:pt idx="44">
                  <c:v>0.66733788000000005</c:v>
                </c:pt>
                <c:pt idx="45">
                  <c:v>0.67135177000000001</c:v>
                </c:pt>
                <c:pt idx="46">
                  <c:v>0.67536565000000004</c:v>
                </c:pt>
                <c:pt idx="47">
                  <c:v>0.67937952999999995</c:v>
                </c:pt>
                <c:pt idx="48">
                  <c:v>0.68339331000000003</c:v>
                </c:pt>
                <c:pt idx="49">
                  <c:v>0.68740643999999995</c:v>
                </c:pt>
                <c:pt idx="50">
                  <c:v>0.69142031999999998</c:v>
                </c:pt>
                <c:pt idx="51">
                  <c:v>0.69543421000000005</c:v>
                </c:pt>
                <c:pt idx="52">
                  <c:v>0.69944808999999997</c:v>
                </c:pt>
                <c:pt idx="53">
                  <c:v>0.70346196999999999</c:v>
                </c:pt>
                <c:pt idx="54">
                  <c:v>0.70747585999999996</c:v>
                </c:pt>
                <c:pt idx="55">
                  <c:v>0.71148984999999998</c:v>
                </c:pt>
                <c:pt idx="56">
                  <c:v>0.71550331</c:v>
                </c:pt>
                <c:pt idx="57">
                  <c:v>0.71951805000000002</c:v>
                </c:pt>
                <c:pt idx="58">
                  <c:v>0.72353193999999998</c:v>
                </c:pt>
                <c:pt idx="59">
                  <c:v>0.72754700000000005</c:v>
                </c:pt>
                <c:pt idx="60">
                  <c:v>0.73156098999999997</c:v>
                </c:pt>
                <c:pt idx="61">
                  <c:v>0.73557488000000004</c:v>
                </c:pt>
                <c:pt idx="62">
                  <c:v>0.73959028000000004</c:v>
                </c:pt>
                <c:pt idx="63">
                  <c:v>0.74360481</c:v>
                </c:pt>
                <c:pt idx="64">
                  <c:v>0.74761869000000003</c:v>
                </c:pt>
                <c:pt idx="65">
                  <c:v>0.75163257000000006</c:v>
                </c:pt>
                <c:pt idx="66">
                  <c:v>0.75564688999999996</c:v>
                </c:pt>
                <c:pt idx="67">
                  <c:v>0.75966239000000002</c:v>
                </c:pt>
                <c:pt idx="68">
                  <c:v>0.76367885999999996</c:v>
                </c:pt>
                <c:pt idx="69">
                  <c:v>0.76769522999999995</c:v>
                </c:pt>
                <c:pt idx="70">
                  <c:v>0.77171106</c:v>
                </c:pt>
                <c:pt idx="71">
                  <c:v>0.77572828000000005</c:v>
                </c:pt>
                <c:pt idx="72">
                  <c:v>0.77974551000000003</c:v>
                </c:pt>
                <c:pt idx="73">
                  <c:v>0.78376349999999995</c:v>
                </c:pt>
                <c:pt idx="74">
                  <c:v>0.78778201999999997</c:v>
                </c:pt>
                <c:pt idx="75">
                  <c:v>0.79180043</c:v>
                </c:pt>
                <c:pt idx="76">
                  <c:v>0.79582014000000001</c:v>
                </c:pt>
                <c:pt idx="77">
                  <c:v>0.79984082000000001</c:v>
                </c:pt>
                <c:pt idx="78">
                  <c:v>0.80386215000000005</c:v>
                </c:pt>
                <c:pt idx="79">
                  <c:v>0.80753958999999997</c:v>
                </c:pt>
                <c:pt idx="80">
                  <c:v>0.81121971999999998</c:v>
                </c:pt>
                <c:pt idx="81">
                  <c:v>0.81455650999999996</c:v>
                </c:pt>
                <c:pt idx="82">
                  <c:v>0.81753792999999997</c:v>
                </c:pt>
                <c:pt idx="83">
                  <c:v>0.82049192000000004</c:v>
                </c:pt>
                <c:pt idx="84">
                  <c:v>0.82342230000000005</c:v>
                </c:pt>
                <c:pt idx="85">
                  <c:v>0.82635442999999997</c:v>
                </c:pt>
                <c:pt idx="86">
                  <c:v>0.82886643999999998</c:v>
                </c:pt>
                <c:pt idx="87">
                  <c:v>0.83107911000000001</c:v>
                </c:pt>
                <c:pt idx="88">
                  <c:v>0.83330853999999999</c:v>
                </c:pt>
                <c:pt idx="89">
                  <c:v>0.83534262000000004</c:v>
                </c:pt>
                <c:pt idx="90">
                  <c:v>0.83761487999999995</c:v>
                </c:pt>
                <c:pt idx="91">
                  <c:v>0.83988951999999995</c:v>
                </c:pt>
                <c:pt idx="92">
                  <c:v>0.84216256</c:v>
                </c:pt>
                <c:pt idx="93">
                  <c:v>0.84415046999999999</c:v>
                </c:pt>
                <c:pt idx="94">
                  <c:v>0.84574249999999995</c:v>
                </c:pt>
                <c:pt idx="95">
                  <c:v>0.84727794000000001</c:v>
                </c:pt>
                <c:pt idx="96">
                  <c:v>0.84893116999999996</c:v>
                </c:pt>
                <c:pt idx="97">
                  <c:v>0.85052642000000001</c:v>
                </c:pt>
                <c:pt idx="98">
                  <c:v>0.85194844999999997</c:v>
                </c:pt>
                <c:pt idx="99">
                  <c:v>0.85325766000000003</c:v>
                </c:pt>
                <c:pt idx="100">
                  <c:v>0.85417377000000005</c:v>
                </c:pt>
                <c:pt idx="101">
                  <c:v>0.85527089999999995</c:v>
                </c:pt>
                <c:pt idx="102">
                  <c:v>0.85629487000000004</c:v>
                </c:pt>
                <c:pt idx="103">
                  <c:v>0.85723417000000002</c:v>
                </c:pt>
                <c:pt idx="104">
                  <c:v>0.85774178000000001</c:v>
                </c:pt>
                <c:pt idx="105">
                  <c:v>0.85853562999999999</c:v>
                </c:pt>
                <c:pt idx="106">
                  <c:v>0.85932582000000002</c:v>
                </c:pt>
              </c:numCache>
            </c:numRef>
          </c:xVal>
          <c:yVal>
            <c:numRef>
              <c:f>'24.107-A300'!$K$3:$K$109</c:f>
              <c:numCache>
                <c:formatCode>General</c:formatCode>
                <c:ptCount val="107"/>
                <c:pt idx="0">
                  <c:v>221.52845660253757</c:v>
                </c:pt>
                <c:pt idx="1">
                  <c:v>221.52845875727581</c:v>
                </c:pt>
                <c:pt idx="2">
                  <c:v>221.52846166037983</c:v>
                </c:pt>
                <c:pt idx="3">
                  <c:v>221.5284651982227</c:v>
                </c:pt>
                <c:pt idx="4">
                  <c:v>221.52846980207545</c:v>
                </c:pt>
                <c:pt idx="5">
                  <c:v>221.52847576258608</c:v>
                </c:pt>
                <c:pt idx="6">
                  <c:v>221.52848344174089</c:v>
                </c:pt>
                <c:pt idx="7">
                  <c:v>221.5284932883485</c:v>
                </c:pt>
                <c:pt idx="8">
                  <c:v>221.52850585679317</c:v>
                </c:pt>
                <c:pt idx="9">
                  <c:v>221.52852182917377</c:v>
                </c:pt>
                <c:pt idx="10">
                  <c:v>221.52854204144217</c:v>
                </c:pt>
                <c:pt idx="11">
                  <c:v>221.52856751472109</c:v>
                </c:pt>
                <c:pt idx="12">
                  <c:v>221.52859949188758</c:v>
                </c:pt>
                <c:pt idx="13">
                  <c:v>221.52863948034906</c:v>
                </c:pt>
                <c:pt idx="14">
                  <c:v>221.52868930301196</c:v>
                </c:pt>
                <c:pt idx="15">
                  <c:v>221.52875115719422</c:v>
                </c:pt>
                <c:pt idx="16">
                  <c:v>221.52882768290306</c:v>
                </c:pt>
                <c:pt idx="17">
                  <c:v>221.52892204410477</c:v>
                </c:pt>
                <c:pt idx="18">
                  <c:v>221.52903802011338</c:v>
                </c:pt>
                <c:pt idx="19">
                  <c:v>221.52918011474443</c:v>
                </c:pt>
                <c:pt idx="20">
                  <c:v>221.52935368022941</c:v>
                </c:pt>
                <c:pt idx="21">
                  <c:v>221.52956505893226</c:v>
                </c:pt>
                <c:pt idx="22">
                  <c:v>221.52982175076733</c:v>
                </c:pt>
                <c:pt idx="23">
                  <c:v>221.53013260165096</c:v>
                </c:pt>
                <c:pt idx="24">
                  <c:v>221.53050801747418</c:v>
                </c:pt>
                <c:pt idx="25">
                  <c:v>221.53096021786851</c:v>
                </c:pt>
                <c:pt idx="26">
                  <c:v>221.53150351156964</c:v>
                </c:pt>
                <c:pt idx="27">
                  <c:v>221.53215462626378</c:v>
                </c:pt>
                <c:pt idx="28">
                  <c:v>221.53293307318626</c:v>
                </c:pt>
                <c:pt idx="29">
                  <c:v>221.53386155657776</c:v>
                </c:pt>
                <c:pt idx="30">
                  <c:v>221.53496645745491</c:v>
                </c:pt>
                <c:pt idx="31">
                  <c:v>221.53627836437875</c:v>
                </c:pt>
                <c:pt idx="32">
                  <c:v>221.53783266599527</c:v>
                </c:pt>
                <c:pt idx="33">
                  <c:v>221.53967025274952</c:v>
                </c:pt>
                <c:pt idx="34">
                  <c:v>221.54183827945178</c:v>
                </c:pt>
                <c:pt idx="35">
                  <c:v>221.54439101200791</c:v>
                </c:pt>
                <c:pt idx="36">
                  <c:v>221.54739084189754</c:v>
                </c:pt>
                <c:pt idx="37">
                  <c:v>221.55090932913214</c:v>
                </c:pt>
                <c:pt idx="38">
                  <c:v>221.55502848041039</c:v>
                </c:pt>
                <c:pt idx="39">
                  <c:v>221.55984196896932</c:v>
                </c:pt>
                <c:pt idx="40">
                  <c:v>221.56545783058044</c:v>
                </c:pt>
                <c:pt idx="41">
                  <c:v>221.57199698844104</c:v>
                </c:pt>
                <c:pt idx="42">
                  <c:v>221.5795992584101</c:v>
                </c:pt>
                <c:pt idx="43">
                  <c:v>221.58842301919447</c:v>
                </c:pt>
                <c:pt idx="44">
                  <c:v>221.59864830424542</c:v>
                </c:pt>
                <c:pt idx="45">
                  <c:v>221.61047946992053</c:v>
                </c:pt>
                <c:pt idx="46">
                  <c:v>221.62414812158102</c:v>
                </c:pt>
                <c:pt idx="47">
                  <c:v>221.63991667994355</c:v>
                </c:pt>
                <c:pt idx="48">
                  <c:v>221.65808157762433</c:v>
                </c:pt>
                <c:pt idx="49">
                  <c:v>221.67897522216401</c:v>
                </c:pt>
                <c:pt idx="50">
                  <c:v>221.70298417045143</c:v>
                </c:pt>
                <c:pt idx="51">
                  <c:v>221.73053296944539</c:v>
                </c:pt>
                <c:pt idx="52">
                  <c:v>221.76210449514684</c:v>
                </c:pt>
                <c:pt idx="53">
                  <c:v>221.79824349347865</c:v>
                </c:pt>
                <c:pt idx="54">
                  <c:v>221.83956406288155</c:v>
                </c:pt>
                <c:pt idx="55">
                  <c:v>221.88675931091339</c:v>
                </c:pt>
                <c:pt idx="56">
                  <c:v>221.94060041973512</c:v>
                </c:pt>
                <c:pt idx="57">
                  <c:v>222.00199234905978</c:v>
                </c:pt>
                <c:pt idx="58">
                  <c:v>222.07189399903899</c:v>
                </c:pt>
                <c:pt idx="59">
                  <c:v>222.15145849957656</c:v>
                </c:pt>
                <c:pt idx="60">
                  <c:v>222.24190130978434</c:v>
                </c:pt>
                <c:pt idx="61">
                  <c:v>222.34466098618924</c:v>
                </c:pt>
                <c:pt idx="62">
                  <c:v>222.46139225391192</c:v>
                </c:pt>
                <c:pt idx="63">
                  <c:v>222.59384696260571</c:v>
                </c:pt>
                <c:pt idx="64">
                  <c:v>222.7440818797954</c:v>
                </c:pt>
                <c:pt idx="65">
                  <c:v>222.9144524518145</c:v>
                </c:pt>
                <c:pt idx="66">
                  <c:v>223.10763666956444</c:v>
                </c:pt>
                <c:pt idx="67">
                  <c:v>223.32671313759073</c:v>
                </c:pt>
                <c:pt idx="68">
                  <c:v>223.57515577691396</c:v>
                </c:pt>
                <c:pt idx="69">
                  <c:v>223.85688112551156</c:v>
                </c:pt>
                <c:pt idx="70">
                  <c:v>224.17642094390865</c:v>
                </c:pt>
                <c:pt idx="71">
                  <c:v>224.53922338281347</c:v>
                </c:pt>
                <c:pt idx="72">
                  <c:v>224.95131765440323</c:v>
                </c:pt>
                <c:pt idx="73">
                  <c:v>225.41994869117775</c:v>
                </c:pt>
                <c:pt idx="74">
                  <c:v>225.95351034317579</c:v>
                </c:pt>
                <c:pt idx="75">
                  <c:v>226.56183481556945</c:v>
                </c:pt>
                <c:pt idx="76">
                  <c:v>227.25694985749573</c:v>
                </c:pt>
                <c:pt idx="77">
                  <c:v>228.05299173263171</c:v>
                </c:pt>
                <c:pt idx="78">
                  <c:v>228.96702608723922</c:v>
                </c:pt>
                <c:pt idx="79">
                  <c:v>229.92370483419629</c:v>
                </c:pt>
                <c:pt idx="80">
                  <c:v>231.01660162893421</c:v>
                </c:pt>
                <c:pt idx="81">
                  <c:v>232.14455986418022</c:v>
                </c:pt>
                <c:pt idx="82">
                  <c:v>233.28077649093291</c:v>
                </c:pt>
                <c:pt idx="83">
                  <c:v>234.54507056194507</c:v>
                </c:pt>
                <c:pt idx="84">
                  <c:v>235.95721658998269</c:v>
                </c:pt>
                <c:pt idx="85">
                  <c:v>237.55388178345368</c:v>
                </c:pt>
                <c:pt idx="86">
                  <c:v>239.09205695288526</c:v>
                </c:pt>
                <c:pt idx="87">
                  <c:v>240.6086405626543</c:v>
                </c:pt>
                <c:pt idx="88">
                  <c:v>242.30082473913319</c:v>
                </c:pt>
                <c:pt idx="89">
                  <c:v>244.00935889823825</c:v>
                </c:pt>
                <c:pt idx="90">
                  <c:v>246.13238142184974</c:v>
                </c:pt>
                <c:pt idx="91">
                  <c:v>248.521435911406</c:v>
                </c:pt>
                <c:pt idx="92">
                  <c:v>251.21989790645142</c:v>
                </c:pt>
                <c:pt idx="93">
                  <c:v>253.8810813686072</c:v>
                </c:pt>
                <c:pt idx="94">
                  <c:v>256.2494477907706</c:v>
                </c:pt>
                <c:pt idx="95">
                  <c:v>258.76449418660241</c:v>
                </c:pt>
                <c:pt idx="96">
                  <c:v>261.76466996714726</c:v>
                </c:pt>
                <c:pt idx="97">
                  <c:v>264.99314849201926</c:v>
                </c:pt>
                <c:pt idx="98">
                  <c:v>268.19283112014944</c:v>
                </c:pt>
                <c:pt idx="99">
                  <c:v>271.44983823364919</c:v>
                </c:pt>
                <c:pt idx="100">
                  <c:v>273.93115186442594</c:v>
                </c:pt>
                <c:pt idx="101">
                  <c:v>277.15105989744768</c:v>
                </c:pt>
                <c:pt idx="102">
                  <c:v>280.4313880876976</c:v>
                </c:pt>
                <c:pt idx="103">
                  <c:v>283.7051617016607</c:v>
                </c:pt>
                <c:pt idx="104">
                  <c:v>285.59135317580848</c:v>
                </c:pt>
                <c:pt idx="105">
                  <c:v>288.72274447715841</c:v>
                </c:pt>
                <c:pt idx="106">
                  <c:v>292.08169481485277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D5D-2544-9E75-6E720F8004CF}"/>
            </c:ext>
          </c:extLst>
        </c:ser>
        <c:ser>
          <c:idx val="3"/>
          <c:order val="10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'24.107-A300'!$C$3:$C$101</c:f>
              <c:numCache>
                <c:formatCode>General</c:formatCode>
                <c:ptCount val="99"/>
                <c:pt idx="0">
                  <c:v>0.49121050999999999</c:v>
                </c:pt>
                <c:pt idx="1">
                  <c:v>0.49556797000000002</c:v>
                </c:pt>
                <c:pt idx="2">
                  <c:v>0.49958184999999999</c:v>
                </c:pt>
                <c:pt idx="3">
                  <c:v>0.50359573999999996</c:v>
                </c:pt>
                <c:pt idx="4">
                  <c:v>0.50760961999999998</c:v>
                </c:pt>
                <c:pt idx="5">
                  <c:v>0.51162350000000001</c:v>
                </c:pt>
                <c:pt idx="6">
                  <c:v>0.51563738999999997</c:v>
                </c:pt>
                <c:pt idx="7">
                  <c:v>0.51965127</c:v>
                </c:pt>
                <c:pt idx="8">
                  <c:v>0.52366515999999996</c:v>
                </c:pt>
                <c:pt idx="9">
                  <c:v>0.52767903999999999</c:v>
                </c:pt>
                <c:pt idx="10">
                  <c:v>0.53169292000000001</c:v>
                </c:pt>
                <c:pt idx="11">
                  <c:v>0.53570680999999998</c:v>
                </c:pt>
                <c:pt idx="12">
                  <c:v>0.53972069</c:v>
                </c:pt>
                <c:pt idx="13">
                  <c:v>0.54373457000000003</c:v>
                </c:pt>
                <c:pt idx="14">
                  <c:v>0.54774845999999999</c:v>
                </c:pt>
                <c:pt idx="15">
                  <c:v>0.55176234000000002</c:v>
                </c:pt>
                <c:pt idx="16">
                  <c:v>0.55577622999999998</c:v>
                </c:pt>
                <c:pt idx="17">
                  <c:v>0.55979011000000001</c:v>
                </c:pt>
                <c:pt idx="18">
                  <c:v>0.56380399000000003</c:v>
                </c:pt>
                <c:pt idx="19">
                  <c:v>0.56781788</c:v>
                </c:pt>
                <c:pt idx="20">
                  <c:v>0.57183176000000002</c:v>
                </c:pt>
                <c:pt idx="21">
                  <c:v>0.57584564000000005</c:v>
                </c:pt>
                <c:pt idx="22">
                  <c:v>0.57985953000000001</c:v>
                </c:pt>
                <c:pt idx="23">
                  <c:v>0.58387341000000004</c:v>
                </c:pt>
                <c:pt idx="24">
                  <c:v>0.58788728999999995</c:v>
                </c:pt>
                <c:pt idx="25">
                  <c:v>0.59190118000000003</c:v>
                </c:pt>
                <c:pt idx="26">
                  <c:v>0.59591506000000005</c:v>
                </c:pt>
                <c:pt idx="27">
                  <c:v>0.59992895000000002</c:v>
                </c:pt>
                <c:pt idx="28">
                  <c:v>0.60394283000000004</c:v>
                </c:pt>
                <c:pt idx="29">
                  <c:v>0.60795670999999996</c:v>
                </c:pt>
                <c:pt idx="30">
                  <c:v>0.61197060000000003</c:v>
                </c:pt>
                <c:pt idx="31">
                  <c:v>0.61598447999999995</c:v>
                </c:pt>
                <c:pt idx="32">
                  <c:v>0.61999835999999997</c:v>
                </c:pt>
                <c:pt idx="33">
                  <c:v>0.62401225000000005</c:v>
                </c:pt>
                <c:pt idx="34">
                  <c:v>0.62802612999999996</c:v>
                </c:pt>
                <c:pt idx="35">
                  <c:v>0.63204002000000004</c:v>
                </c:pt>
                <c:pt idx="36">
                  <c:v>0.63605389999999995</c:v>
                </c:pt>
                <c:pt idx="37">
                  <c:v>0.64006777999999998</c:v>
                </c:pt>
                <c:pt idx="38">
                  <c:v>0.64408167000000005</c:v>
                </c:pt>
                <c:pt idx="39">
                  <c:v>0.64809554999999996</c:v>
                </c:pt>
                <c:pt idx="40">
                  <c:v>0.65210964999999999</c:v>
                </c:pt>
                <c:pt idx="41">
                  <c:v>0.65612417999999995</c:v>
                </c:pt>
                <c:pt idx="42">
                  <c:v>0.66013741999999997</c:v>
                </c:pt>
                <c:pt idx="43">
                  <c:v>0.66415195000000005</c:v>
                </c:pt>
                <c:pt idx="44">
                  <c:v>0.66816518000000003</c:v>
                </c:pt>
                <c:pt idx="45">
                  <c:v>0.67217917999999999</c:v>
                </c:pt>
                <c:pt idx="46">
                  <c:v>0.67619284000000002</c:v>
                </c:pt>
                <c:pt idx="47">
                  <c:v>0.68020727000000003</c:v>
                </c:pt>
                <c:pt idx="48">
                  <c:v>0.68422126000000005</c:v>
                </c:pt>
                <c:pt idx="49">
                  <c:v>0.68823557000000002</c:v>
                </c:pt>
                <c:pt idx="50">
                  <c:v>0.69224945000000004</c:v>
                </c:pt>
                <c:pt idx="51">
                  <c:v>0.69626334000000001</c:v>
                </c:pt>
                <c:pt idx="52">
                  <c:v>0.70027722000000003</c:v>
                </c:pt>
                <c:pt idx="53">
                  <c:v>0.70429143000000005</c:v>
                </c:pt>
                <c:pt idx="54">
                  <c:v>0.70830552999999996</c:v>
                </c:pt>
                <c:pt idx="55">
                  <c:v>0.71231887000000005</c:v>
                </c:pt>
                <c:pt idx="56">
                  <c:v>0.71633274999999996</c:v>
                </c:pt>
                <c:pt idx="57">
                  <c:v>0.72034664000000004</c:v>
                </c:pt>
                <c:pt idx="58">
                  <c:v>0.72436051999999995</c:v>
                </c:pt>
                <c:pt idx="59">
                  <c:v>0.72837439999999998</c:v>
                </c:pt>
                <c:pt idx="60">
                  <c:v>0.73238829000000005</c:v>
                </c:pt>
                <c:pt idx="61">
                  <c:v>0.73640216999999997</c:v>
                </c:pt>
                <c:pt idx="62">
                  <c:v>0.74041606000000004</c:v>
                </c:pt>
                <c:pt idx="63">
                  <c:v>0.74442993999999996</c:v>
                </c:pt>
                <c:pt idx="64">
                  <c:v>0.74844372000000003</c:v>
                </c:pt>
                <c:pt idx="65">
                  <c:v>0.75245868000000005</c:v>
                </c:pt>
                <c:pt idx="66">
                  <c:v>0.75647386000000005</c:v>
                </c:pt>
                <c:pt idx="67">
                  <c:v>0.76048775000000002</c:v>
                </c:pt>
                <c:pt idx="68">
                  <c:v>0.76450163000000004</c:v>
                </c:pt>
                <c:pt idx="69">
                  <c:v>0.76851638</c:v>
                </c:pt>
                <c:pt idx="70">
                  <c:v>0.77253263000000005</c:v>
                </c:pt>
                <c:pt idx="71">
                  <c:v>0.77654911000000004</c:v>
                </c:pt>
                <c:pt idx="72">
                  <c:v>0.78056590000000003</c:v>
                </c:pt>
                <c:pt idx="73">
                  <c:v>0.78458291000000002</c:v>
                </c:pt>
                <c:pt idx="74">
                  <c:v>0.78860047</c:v>
                </c:pt>
                <c:pt idx="75">
                  <c:v>0.79261930999999997</c:v>
                </c:pt>
                <c:pt idx="76">
                  <c:v>0.79663923999999997</c:v>
                </c:pt>
                <c:pt idx="77">
                  <c:v>0.80065969999999997</c:v>
                </c:pt>
                <c:pt idx="78">
                  <c:v>0.80467973999999998</c:v>
                </c:pt>
                <c:pt idx="79">
                  <c:v>0.80835760999999995</c:v>
                </c:pt>
                <c:pt idx="80">
                  <c:v>0.81203729999999996</c:v>
                </c:pt>
                <c:pt idx="81">
                  <c:v>0.81571744000000002</c:v>
                </c:pt>
                <c:pt idx="82">
                  <c:v>0.81905422000000006</c:v>
                </c:pt>
                <c:pt idx="83">
                  <c:v>0.82239154999999997</c:v>
                </c:pt>
                <c:pt idx="84">
                  <c:v>0.82561174000000004</c:v>
                </c:pt>
                <c:pt idx="85">
                  <c:v>0.82857992000000003</c:v>
                </c:pt>
                <c:pt idx="86">
                  <c:v>0.83185385999999994</c:v>
                </c:pt>
                <c:pt idx="87">
                  <c:v>0.83512923999999999</c:v>
                </c:pt>
                <c:pt idx="88">
                  <c:v>0.83805973</c:v>
                </c:pt>
                <c:pt idx="89">
                  <c:v>0.84107613000000003</c:v>
                </c:pt>
                <c:pt idx="90">
                  <c:v>0.84369905999999995</c:v>
                </c:pt>
                <c:pt idx="91">
                  <c:v>0.84606490999999995</c:v>
                </c:pt>
                <c:pt idx="92">
                  <c:v>0.84830828000000003</c:v>
                </c:pt>
                <c:pt idx="93">
                  <c:v>0.85035097000000004</c:v>
                </c:pt>
                <c:pt idx="94">
                  <c:v>0.85241551000000004</c:v>
                </c:pt>
                <c:pt idx="95">
                  <c:v>0.85409703999999997</c:v>
                </c:pt>
                <c:pt idx="96">
                  <c:v>0.85570546000000003</c:v>
                </c:pt>
                <c:pt idx="97">
                  <c:v>0.85726267</c:v>
                </c:pt>
                <c:pt idx="98">
                  <c:v>0.85887579999999997</c:v>
                </c:pt>
              </c:numCache>
            </c:numRef>
          </c:xVal>
          <c:yVal>
            <c:numRef>
              <c:f>'24.107-A300'!$D$3:$D$101</c:f>
              <c:numCache>
                <c:formatCode>General</c:formatCode>
                <c:ptCount val="99"/>
                <c:pt idx="0">
                  <c:v>195.95093900000001</c:v>
                </c:pt>
                <c:pt idx="1">
                  <c:v>195.995586</c:v>
                </c:pt>
                <c:pt idx="2">
                  <c:v>195.99328399999999</c:v>
                </c:pt>
                <c:pt idx="3">
                  <c:v>195.990983</c:v>
                </c:pt>
                <c:pt idx="4">
                  <c:v>195.98868100000001</c:v>
                </c:pt>
                <c:pt idx="5">
                  <c:v>195.98638</c:v>
                </c:pt>
                <c:pt idx="6">
                  <c:v>195.98407800000001</c:v>
                </c:pt>
                <c:pt idx="7">
                  <c:v>195.98177699999999</c:v>
                </c:pt>
                <c:pt idx="8">
                  <c:v>195.97947500000001</c:v>
                </c:pt>
                <c:pt idx="9">
                  <c:v>195.97717399999999</c:v>
                </c:pt>
                <c:pt idx="10">
                  <c:v>195.974872</c:v>
                </c:pt>
                <c:pt idx="11">
                  <c:v>195.97256999999999</c:v>
                </c:pt>
                <c:pt idx="12">
                  <c:v>195.970269</c:v>
                </c:pt>
                <c:pt idx="13">
                  <c:v>195.96796699999999</c:v>
                </c:pt>
                <c:pt idx="14">
                  <c:v>195.965666</c:v>
                </c:pt>
                <c:pt idx="15">
                  <c:v>195.96336400000001</c:v>
                </c:pt>
                <c:pt idx="16">
                  <c:v>195.961063</c:v>
                </c:pt>
                <c:pt idx="17">
                  <c:v>195.95876100000001</c:v>
                </c:pt>
                <c:pt idx="18">
                  <c:v>195.95645999999999</c:v>
                </c:pt>
                <c:pt idx="19">
                  <c:v>195.95415800000001</c:v>
                </c:pt>
                <c:pt idx="20">
                  <c:v>195.95185699999999</c:v>
                </c:pt>
                <c:pt idx="21">
                  <c:v>195.949555</c:v>
                </c:pt>
                <c:pt idx="22">
                  <c:v>195.94725399999999</c:v>
                </c:pt>
                <c:pt idx="23">
                  <c:v>195.944952</c:v>
                </c:pt>
                <c:pt idx="24">
                  <c:v>195.94264999999999</c:v>
                </c:pt>
                <c:pt idx="25">
                  <c:v>195.940349</c:v>
                </c:pt>
                <c:pt idx="26">
                  <c:v>195.93804700000001</c:v>
                </c:pt>
                <c:pt idx="27">
                  <c:v>195.93574599999999</c:v>
                </c:pt>
                <c:pt idx="28">
                  <c:v>195.93344400000001</c:v>
                </c:pt>
                <c:pt idx="29">
                  <c:v>195.93114299999999</c:v>
                </c:pt>
                <c:pt idx="30">
                  <c:v>195.92884100000001</c:v>
                </c:pt>
                <c:pt idx="31">
                  <c:v>195.92653999999999</c:v>
                </c:pt>
                <c:pt idx="32">
                  <c:v>195.924238</c:v>
                </c:pt>
                <c:pt idx="33">
                  <c:v>195.92193700000001</c:v>
                </c:pt>
                <c:pt idx="34">
                  <c:v>195.919635</c:v>
                </c:pt>
                <c:pt idx="35">
                  <c:v>195.91733400000001</c:v>
                </c:pt>
                <c:pt idx="36">
                  <c:v>195.915032</c:v>
                </c:pt>
                <c:pt idx="37">
                  <c:v>195.91273000000001</c:v>
                </c:pt>
                <c:pt idx="38">
                  <c:v>195.91042899999999</c:v>
                </c:pt>
                <c:pt idx="39">
                  <c:v>195.90812700000001</c:v>
                </c:pt>
                <c:pt idx="40">
                  <c:v>195.93725599999999</c:v>
                </c:pt>
                <c:pt idx="41">
                  <c:v>196.029246</c:v>
                </c:pt>
                <c:pt idx="42">
                  <c:v>195.93265299999999</c:v>
                </c:pt>
                <c:pt idx="43">
                  <c:v>196.024643</c:v>
                </c:pt>
                <c:pt idx="44">
                  <c:v>195.92805000000001</c:v>
                </c:pt>
                <c:pt idx="45">
                  <c:v>195.941464</c:v>
                </c:pt>
                <c:pt idx="46">
                  <c:v>195.90773200000001</c:v>
                </c:pt>
                <c:pt idx="47">
                  <c:v>195.98400599999999</c:v>
                </c:pt>
                <c:pt idx="48">
                  <c:v>195.99742000000001</c:v>
                </c:pt>
                <c:pt idx="49">
                  <c:v>196.05713</c:v>
                </c:pt>
                <c:pt idx="50">
                  <c:v>196.05482799999999</c:v>
                </c:pt>
                <c:pt idx="51">
                  <c:v>196.052527</c:v>
                </c:pt>
                <c:pt idx="52">
                  <c:v>196.05022500000001</c:v>
                </c:pt>
                <c:pt idx="53">
                  <c:v>196.095069</c:v>
                </c:pt>
                <c:pt idx="54">
                  <c:v>196.12419800000001</c:v>
                </c:pt>
                <c:pt idx="55">
                  <c:v>196.04331999999999</c:v>
                </c:pt>
                <c:pt idx="56">
                  <c:v>196.04101900000001</c:v>
                </c:pt>
                <c:pt idx="57">
                  <c:v>196.03871699999999</c:v>
                </c:pt>
                <c:pt idx="58">
                  <c:v>196.036416</c:v>
                </c:pt>
                <c:pt idx="59">
                  <c:v>196.03411399999999</c:v>
                </c:pt>
                <c:pt idx="60">
                  <c:v>196.031813</c:v>
                </c:pt>
                <c:pt idx="61">
                  <c:v>196.02951100000001</c:v>
                </c:pt>
                <c:pt idx="62">
                  <c:v>196.02721</c:v>
                </c:pt>
                <c:pt idx="63">
                  <c:v>196.02490800000001</c:v>
                </c:pt>
                <c:pt idx="64">
                  <c:v>196.00774100000001</c:v>
                </c:pt>
                <c:pt idx="65">
                  <c:v>196.16259099999999</c:v>
                </c:pt>
                <c:pt idx="66">
                  <c:v>196.348872</c:v>
                </c:pt>
                <c:pt idx="67">
                  <c:v>196.34657100000001</c:v>
                </c:pt>
                <c:pt idx="68">
                  <c:v>196.344269</c:v>
                </c:pt>
                <c:pt idx="69">
                  <c:v>196.46768900000001</c:v>
                </c:pt>
                <c:pt idx="70">
                  <c:v>196.81112200000001</c:v>
                </c:pt>
                <c:pt idx="71">
                  <c:v>197.18598499999999</c:v>
                </c:pt>
                <c:pt idx="72">
                  <c:v>197.60799399999999</c:v>
                </c:pt>
                <c:pt idx="73">
                  <c:v>198.06143299999999</c:v>
                </c:pt>
                <c:pt idx="74">
                  <c:v>198.593448</c:v>
                </c:pt>
                <c:pt idx="75">
                  <c:v>199.31404499999999</c:v>
                </c:pt>
                <c:pt idx="76">
                  <c:v>200.19179500000001</c:v>
                </c:pt>
                <c:pt idx="77">
                  <c:v>201.14812000000001</c:v>
                </c:pt>
                <c:pt idx="78">
                  <c:v>202.041584</c:v>
                </c:pt>
                <c:pt idx="79">
                  <c:v>203.09324699999999</c:v>
                </c:pt>
                <c:pt idx="80">
                  <c:v>204.41121899999999</c:v>
                </c:pt>
                <c:pt idx="81">
                  <c:v>205.792901</c:v>
                </c:pt>
                <c:pt idx="82">
                  <c:v>207.15991399999999</c:v>
                </c:pt>
                <c:pt idx="83">
                  <c:v>208.60635199999999</c:v>
                </c:pt>
                <c:pt idx="84">
                  <c:v>210.272447</c:v>
                </c:pt>
                <c:pt idx="85">
                  <c:v>211.89706100000001</c:v>
                </c:pt>
                <c:pt idx="86">
                  <c:v>213.73910799999999</c:v>
                </c:pt>
                <c:pt idx="87">
                  <c:v>215.79069000000001</c:v>
                </c:pt>
                <c:pt idx="88">
                  <c:v>217.60320100000001</c:v>
                </c:pt>
                <c:pt idx="89">
                  <c:v>219.63437500000001</c:v>
                </c:pt>
                <c:pt idx="90">
                  <c:v>221.65879200000001</c:v>
                </c:pt>
                <c:pt idx="91">
                  <c:v>223.93893800000001</c:v>
                </c:pt>
                <c:pt idx="92">
                  <c:v>226.15435299999999</c:v>
                </c:pt>
                <c:pt idx="93">
                  <c:v>228.31664799999999</c:v>
                </c:pt>
                <c:pt idx="94">
                  <c:v>230.61428100000001</c:v>
                </c:pt>
                <c:pt idx="95">
                  <c:v>232.806172</c:v>
                </c:pt>
                <c:pt idx="96">
                  <c:v>235.19396800000001</c:v>
                </c:pt>
                <c:pt idx="97">
                  <c:v>237.548867</c:v>
                </c:pt>
                <c:pt idx="98">
                  <c:v>239.811137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DB40-9041-B009-1377F14F620E}"/>
            </c:ext>
          </c:extLst>
        </c:ser>
        <c:ser>
          <c:idx val="11"/>
          <c:order val="11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'24.107-A300'!$C$3:$C$101</c:f>
              <c:numCache>
                <c:formatCode>General</c:formatCode>
                <c:ptCount val="99"/>
                <c:pt idx="0">
                  <c:v>0.49121050999999999</c:v>
                </c:pt>
                <c:pt idx="1">
                  <c:v>0.49556797000000002</c:v>
                </c:pt>
                <c:pt idx="2">
                  <c:v>0.49958184999999999</c:v>
                </c:pt>
                <c:pt idx="3">
                  <c:v>0.50359573999999996</c:v>
                </c:pt>
                <c:pt idx="4">
                  <c:v>0.50760961999999998</c:v>
                </c:pt>
                <c:pt idx="5">
                  <c:v>0.51162350000000001</c:v>
                </c:pt>
                <c:pt idx="6">
                  <c:v>0.51563738999999997</c:v>
                </c:pt>
                <c:pt idx="7">
                  <c:v>0.51965127</c:v>
                </c:pt>
                <c:pt idx="8">
                  <c:v>0.52366515999999996</c:v>
                </c:pt>
                <c:pt idx="9">
                  <c:v>0.52767903999999999</c:v>
                </c:pt>
                <c:pt idx="10">
                  <c:v>0.53169292000000001</c:v>
                </c:pt>
                <c:pt idx="11">
                  <c:v>0.53570680999999998</c:v>
                </c:pt>
                <c:pt idx="12">
                  <c:v>0.53972069</c:v>
                </c:pt>
                <c:pt idx="13">
                  <c:v>0.54373457000000003</c:v>
                </c:pt>
                <c:pt idx="14">
                  <c:v>0.54774845999999999</c:v>
                </c:pt>
                <c:pt idx="15">
                  <c:v>0.55176234000000002</c:v>
                </c:pt>
                <c:pt idx="16">
                  <c:v>0.55577622999999998</c:v>
                </c:pt>
                <c:pt idx="17">
                  <c:v>0.55979011000000001</c:v>
                </c:pt>
                <c:pt idx="18">
                  <c:v>0.56380399000000003</c:v>
                </c:pt>
                <c:pt idx="19">
                  <c:v>0.56781788</c:v>
                </c:pt>
                <c:pt idx="20">
                  <c:v>0.57183176000000002</c:v>
                </c:pt>
                <c:pt idx="21">
                  <c:v>0.57584564000000005</c:v>
                </c:pt>
                <c:pt idx="22">
                  <c:v>0.57985953000000001</c:v>
                </c:pt>
                <c:pt idx="23">
                  <c:v>0.58387341000000004</c:v>
                </c:pt>
                <c:pt idx="24">
                  <c:v>0.58788728999999995</c:v>
                </c:pt>
                <c:pt idx="25">
                  <c:v>0.59190118000000003</c:v>
                </c:pt>
                <c:pt idx="26">
                  <c:v>0.59591506000000005</c:v>
                </c:pt>
                <c:pt idx="27">
                  <c:v>0.59992895000000002</c:v>
                </c:pt>
                <c:pt idx="28">
                  <c:v>0.60394283000000004</c:v>
                </c:pt>
                <c:pt idx="29">
                  <c:v>0.60795670999999996</c:v>
                </c:pt>
                <c:pt idx="30">
                  <c:v>0.61197060000000003</c:v>
                </c:pt>
                <c:pt idx="31">
                  <c:v>0.61598447999999995</c:v>
                </c:pt>
                <c:pt idx="32">
                  <c:v>0.61999835999999997</c:v>
                </c:pt>
                <c:pt idx="33">
                  <c:v>0.62401225000000005</c:v>
                </c:pt>
                <c:pt idx="34">
                  <c:v>0.62802612999999996</c:v>
                </c:pt>
                <c:pt idx="35">
                  <c:v>0.63204002000000004</c:v>
                </c:pt>
                <c:pt idx="36">
                  <c:v>0.63605389999999995</c:v>
                </c:pt>
                <c:pt idx="37">
                  <c:v>0.64006777999999998</c:v>
                </c:pt>
                <c:pt idx="38">
                  <c:v>0.64408167000000005</c:v>
                </c:pt>
                <c:pt idx="39">
                  <c:v>0.64809554999999996</c:v>
                </c:pt>
                <c:pt idx="40">
                  <c:v>0.65210964999999999</c:v>
                </c:pt>
                <c:pt idx="41">
                  <c:v>0.65612417999999995</c:v>
                </c:pt>
                <c:pt idx="42">
                  <c:v>0.66013741999999997</c:v>
                </c:pt>
                <c:pt idx="43">
                  <c:v>0.66415195000000005</c:v>
                </c:pt>
                <c:pt idx="44">
                  <c:v>0.66816518000000003</c:v>
                </c:pt>
                <c:pt idx="45">
                  <c:v>0.67217917999999999</c:v>
                </c:pt>
                <c:pt idx="46">
                  <c:v>0.67619284000000002</c:v>
                </c:pt>
                <c:pt idx="47">
                  <c:v>0.68020727000000003</c:v>
                </c:pt>
                <c:pt idx="48">
                  <c:v>0.68422126000000005</c:v>
                </c:pt>
                <c:pt idx="49">
                  <c:v>0.68823557000000002</c:v>
                </c:pt>
                <c:pt idx="50">
                  <c:v>0.69224945000000004</c:v>
                </c:pt>
                <c:pt idx="51">
                  <c:v>0.69626334000000001</c:v>
                </c:pt>
                <c:pt idx="52">
                  <c:v>0.70027722000000003</c:v>
                </c:pt>
                <c:pt idx="53">
                  <c:v>0.70429143000000005</c:v>
                </c:pt>
                <c:pt idx="54">
                  <c:v>0.70830552999999996</c:v>
                </c:pt>
                <c:pt idx="55">
                  <c:v>0.71231887000000005</c:v>
                </c:pt>
                <c:pt idx="56">
                  <c:v>0.71633274999999996</c:v>
                </c:pt>
                <c:pt idx="57">
                  <c:v>0.72034664000000004</c:v>
                </c:pt>
                <c:pt idx="58">
                  <c:v>0.72436051999999995</c:v>
                </c:pt>
                <c:pt idx="59">
                  <c:v>0.72837439999999998</c:v>
                </c:pt>
                <c:pt idx="60">
                  <c:v>0.73238829000000005</c:v>
                </c:pt>
                <c:pt idx="61">
                  <c:v>0.73640216999999997</c:v>
                </c:pt>
                <c:pt idx="62">
                  <c:v>0.74041606000000004</c:v>
                </c:pt>
                <c:pt idx="63">
                  <c:v>0.74442993999999996</c:v>
                </c:pt>
                <c:pt idx="64">
                  <c:v>0.74844372000000003</c:v>
                </c:pt>
                <c:pt idx="65">
                  <c:v>0.75245868000000005</c:v>
                </c:pt>
                <c:pt idx="66">
                  <c:v>0.75647386000000005</c:v>
                </c:pt>
                <c:pt idx="67">
                  <c:v>0.76048775000000002</c:v>
                </c:pt>
                <c:pt idx="68">
                  <c:v>0.76450163000000004</c:v>
                </c:pt>
                <c:pt idx="69">
                  <c:v>0.76851638</c:v>
                </c:pt>
                <c:pt idx="70">
                  <c:v>0.77253263000000005</c:v>
                </c:pt>
                <c:pt idx="71">
                  <c:v>0.77654911000000004</c:v>
                </c:pt>
                <c:pt idx="72">
                  <c:v>0.78056590000000003</c:v>
                </c:pt>
                <c:pt idx="73">
                  <c:v>0.78458291000000002</c:v>
                </c:pt>
                <c:pt idx="74">
                  <c:v>0.78860047</c:v>
                </c:pt>
                <c:pt idx="75">
                  <c:v>0.79261930999999997</c:v>
                </c:pt>
                <c:pt idx="76">
                  <c:v>0.79663923999999997</c:v>
                </c:pt>
                <c:pt idx="77">
                  <c:v>0.80065969999999997</c:v>
                </c:pt>
                <c:pt idx="78">
                  <c:v>0.80467973999999998</c:v>
                </c:pt>
                <c:pt idx="79">
                  <c:v>0.80835760999999995</c:v>
                </c:pt>
                <c:pt idx="80">
                  <c:v>0.81203729999999996</c:v>
                </c:pt>
                <c:pt idx="81">
                  <c:v>0.81571744000000002</c:v>
                </c:pt>
                <c:pt idx="82">
                  <c:v>0.81905422000000006</c:v>
                </c:pt>
                <c:pt idx="83">
                  <c:v>0.82239154999999997</c:v>
                </c:pt>
                <c:pt idx="84">
                  <c:v>0.82561174000000004</c:v>
                </c:pt>
                <c:pt idx="85">
                  <c:v>0.82857992000000003</c:v>
                </c:pt>
                <c:pt idx="86">
                  <c:v>0.83185385999999994</c:v>
                </c:pt>
                <c:pt idx="87">
                  <c:v>0.83512923999999999</c:v>
                </c:pt>
                <c:pt idx="88">
                  <c:v>0.83805973</c:v>
                </c:pt>
                <c:pt idx="89">
                  <c:v>0.84107613000000003</c:v>
                </c:pt>
                <c:pt idx="90">
                  <c:v>0.84369905999999995</c:v>
                </c:pt>
                <c:pt idx="91">
                  <c:v>0.84606490999999995</c:v>
                </c:pt>
                <c:pt idx="92">
                  <c:v>0.84830828000000003</c:v>
                </c:pt>
                <c:pt idx="93">
                  <c:v>0.85035097000000004</c:v>
                </c:pt>
                <c:pt idx="94">
                  <c:v>0.85241551000000004</c:v>
                </c:pt>
                <c:pt idx="95">
                  <c:v>0.85409703999999997</c:v>
                </c:pt>
                <c:pt idx="96">
                  <c:v>0.85570546000000003</c:v>
                </c:pt>
                <c:pt idx="97">
                  <c:v>0.85726267</c:v>
                </c:pt>
                <c:pt idx="98">
                  <c:v>0.85887579999999997</c:v>
                </c:pt>
              </c:numCache>
            </c:numRef>
          </c:xVal>
          <c:yVal>
            <c:numRef>
              <c:f>'24.107-A300'!$E$3:$E$101</c:f>
              <c:numCache>
                <c:formatCode>General</c:formatCode>
                <c:ptCount val="99"/>
                <c:pt idx="0">
                  <c:v>194.52753874438577</c:v>
                </c:pt>
                <c:pt idx="1">
                  <c:v>194.52753978260776</c:v>
                </c:pt>
                <c:pt idx="2">
                  <c:v>194.52754105351374</c:v>
                </c:pt>
                <c:pt idx="3">
                  <c:v>194.52754271432821</c:v>
                </c:pt>
                <c:pt idx="4">
                  <c:v>194.52754487325208</c:v>
                </c:pt>
                <c:pt idx="5">
                  <c:v>194.52754766549776</c:v>
                </c:pt>
                <c:pt idx="6">
                  <c:v>194.52755125929605</c:v>
                </c:pt>
                <c:pt idx="7">
                  <c:v>194.5275558630583</c:v>
                </c:pt>
                <c:pt idx="8">
                  <c:v>194.5275617340302</c:v>
                </c:pt>
                <c:pt idx="9">
                  <c:v>194.52756918840353</c:v>
                </c:pt>
                <c:pt idx="10">
                  <c:v>194.5275786135079</c:v>
                </c:pt>
                <c:pt idx="11">
                  <c:v>194.52759048208375</c:v>
                </c:pt>
                <c:pt idx="12">
                  <c:v>194.52760536901295</c:v>
                </c:pt>
                <c:pt idx="13">
                  <c:v>194.52762397128046</c:v>
                </c:pt>
                <c:pt idx="14">
                  <c:v>194.52764713111063</c:v>
                </c:pt>
                <c:pt idx="15">
                  <c:v>194.52767586284227</c:v>
                </c:pt>
                <c:pt idx="16">
                  <c:v>194.52771138494546</c:v>
                </c:pt>
                <c:pt idx="17">
                  <c:v>194.52775515614874</c:v>
                </c:pt>
                <c:pt idx="18">
                  <c:v>194.52780891860249</c:v>
                </c:pt>
                <c:pt idx="19">
                  <c:v>194.52787474701032</c:v>
                </c:pt>
                <c:pt idx="20">
                  <c:v>194.52795510493175</c:v>
                </c:pt>
                <c:pt idx="21">
                  <c:v>194.5280529113262</c:v>
                </c:pt>
                <c:pt idx="22">
                  <c:v>194.52817161564988</c:v>
                </c:pt>
                <c:pt idx="23">
                  <c:v>194.5283152832817</c:v>
                </c:pt>
                <c:pt idx="24">
                  <c:v>194.5284886963577</c:v>
                </c:pt>
                <c:pt idx="25">
                  <c:v>194.52869746647136</c:v>
                </c:pt>
                <c:pt idx="26">
                  <c:v>194.52894816199762</c:v>
                </c:pt>
                <c:pt idx="27">
                  <c:v>194.52924845918739</c:v>
                </c:pt>
                <c:pt idx="28">
                  <c:v>194.529607304438</c:v>
                </c:pt>
                <c:pt idx="29">
                  <c:v>194.5300351092078</c:v>
                </c:pt>
                <c:pt idx="30">
                  <c:v>194.53054396388831</c:v>
                </c:pt>
                <c:pt idx="31">
                  <c:v>194.53114787693124</c:v>
                </c:pt>
                <c:pt idx="32">
                  <c:v>194.53186305782421</c:v>
                </c:pt>
                <c:pt idx="33">
                  <c:v>194.53270822538175</c:v>
                </c:pt>
                <c:pt idx="34">
                  <c:v>194.5337049505325</c:v>
                </c:pt>
                <c:pt idx="35">
                  <c:v>194.53487806646231</c:v>
                </c:pt>
                <c:pt idx="36">
                  <c:v>194.53625609199381</c:v>
                </c:pt>
                <c:pt idx="37">
                  <c:v>194.53787174918412</c:v>
                </c:pt>
                <c:pt idx="38">
                  <c:v>194.53976251638483</c:v>
                </c:pt>
                <c:pt idx="39">
                  <c:v>194.54197123840629</c:v>
                </c:pt>
                <c:pt idx="40">
                  <c:v>194.5445470093338</c:v>
                </c:pt>
                <c:pt idx="41">
                  <c:v>194.5475458802068</c:v>
                </c:pt>
                <c:pt idx="42">
                  <c:v>194.55102998008408</c:v>
                </c:pt>
                <c:pt idx="43">
                  <c:v>194.55507385909584</c:v>
                </c:pt>
                <c:pt idx="44">
                  <c:v>194.5597570202724</c:v>
                </c:pt>
                <c:pt idx="45">
                  <c:v>194.5651749505582</c:v>
                </c:pt>
                <c:pt idx="46">
                  <c:v>194.57143190424324</c:v>
                </c:pt>
                <c:pt idx="47">
                  <c:v>194.57864941037559</c:v>
                </c:pt>
                <c:pt idx="48">
                  <c:v>194.58696078636302</c:v>
                </c:pt>
                <c:pt idx="49">
                  <c:v>194.5965206035105</c:v>
                </c:pt>
                <c:pt idx="50">
                  <c:v>194.60749986838695</c:v>
                </c:pt>
                <c:pt idx="51">
                  <c:v>194.6368079589783</c:v>
                </c:pt>
                <c:pt idx="52">
                  <c:v>194.67544932477327</c:v>
                </c:pt>
                <c:pt idx="53">
                  <c:v>194.71686408724972</c:v>
                </c:pt>
                <c:pt idx="54">
                  <c:v>194.76174519633616</c:v>
                </c:pt>
                <c:pt idx="55">
                  <c:v>194.81083526966648</c:v>
                </c:pt>
                <c:pt idx="56">
                  <c:v>194.86496670353165</c:v>
                </c:pt>
                <c:pt idx="57">
                  <c:v>194.9250288674765</c:v>
                </c:pt>
                <c:pt idx="58">
                  <c:v>194.99200968969475</c:v>
                </c:pt>
                <c:pt idx="59">
                  <c:v>195.06700590538711</c:v>
                </c:pt>
                <c:pt idx="60">
                  <c:v>195.15124021105461</c:v>
                </c:pt>
                <c:pt idx="61">
                  <c:v>195.24608026735135</c:v>
                </c:pt>
                <c:pt idx="62">
                  <c:v>195.35306258471638</c:v>
                </c:pt>
                <c:pt idx="63">
                  <c:v>195.47391608225453</c:v>
                </c:pt>
                <c:pt idx="64">
                  <c:v>195.61058943127117</c:v>
                </c:pt>
                <c:pt idx="65">
                  <c:v>195.76534188169785</c:v>
                </c:pt>
                <c:pt idx="66">
                  <c:v>195.94065121269958</c:v>
                </c:pt>
                <c:pt idx="67">
                  <c:v>196.13928791154621</c:v>
                </c:pt>
                <c:pt idx="68">
                  <c:v>196.36454100170221</c:v>
                </c:pt>
                <c:pt idx="69">
                  <c:v>196.62016170767683</c:v>
                </c:pt>
                <c:pt idx="70">
                  <c:v>196.91044262736921</c:v>
                </c:pt>
                <c:pt idx="71">
                  <c:v>197.24015884870053</c:v>
                </c:pt>
                <c:pt idx="72">
                  <c:v>197.61489272022527</c:v>
                </c:pt>
                <c:pt idx="73">
                  <c:v>198.04106182728725</c:v>
                </c:pt>
                <c:pt idx="74">
                  <c:v>198.52613723799098</c:v>
                </c:pt>
                <c:pt idx="75">
                  <c:v>199.07886555002068</c:v>
                </c:pt>
                <c:pt idx="76">
                  <c:v>199.70933264971558</c:v>
                </c:pt>
                <c:pt idx="77">
                  <c:v>200.42927808311299</c:v>
                </c:pt>
                <c:pt idx="78">
                  <c:v>201.2524127516823</c:v>
                </c:pt>
                <c:pt idx="79">
                  <c:v>202.10988572638271</c:v>
                </c:pt>
                <c:pt idx="80">
                  <c:v>203.08297033499051</c:v>
                </c:pt>
                <c:pt idx="81">
                  <c:v>204.18915186394955</c:v>
                </c:pt>
                <c:pt idx="82">
                  <c:v>205.32478735700636</c:v>
                </c:pt>
                <c:pt idx="83">
                  <c:v>206.60634470204556</c:v>
                </c:pt>
                <c:pt idx="84">
                  <c:v>208.00237798146568</c:v>
                </c:pt>
                <c:pt idx="85">
                  <c:v>209.44935679318999</c:v>
                </c:pt>
                <c:pt idx="86">
                  <c:v>211.25260053802305</c:v>
                </c:pt>
                <c:pt idx="87">
                  <c:v>213.31197532394754</c:v>
                </c:pt>
                <c:pt idx="88">
                  <c:v>215.41094154198663</c:v>
                </c:pt>
                <c:pt idx="89">
                  <c:v>217.87328980539192</c:v>
                </c:pt>
                <c:pt idx="90">
                  <c:v>220.31146973477993</c:v>
                </c:pt>
                <c:pt idx="91">
                  <c:v>222.79379611343037</c:v>
                </c:pt>
                <c:pt idx="92">
                  <c:v>225.4427499584408</c:v>
                </c:pt>
                <c:pt idx="93">
                  <c:v>228.15177558709627</c:v>
                </c:pt>
                <c:pt idx="94">
                  <c:v>231.23375440573278</c:v>
                </c:pt>
                <c:pt idx="95">
                  <c:v>234.04863558217585</c:v>
                </c:pt>
                <c:pt idx="96">
                  <c:v>237.04619379476657</c:v>
                </c:pt>
                <c:pt idx="97">
                  <c:v>240.28587992716464</c:v>
                </c:pt>
                <c:pt idx="98">
                  <c:v>244.06264929723821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D5D-2544-9E75-6E720F800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A320-200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'24.123-A320B737'!$P$3:$P$100</c:f>
              <c:numCache>
                <c:formatCode>General</c:formatCode>
                <c:ptCount val="98"/>
                <c:pt idx="0">
                  <c:v>283.68812800000001</c:v>
                </c:pt>
                <c:pt idx="1">
                  <c:v>283.66143799999998</c:v>
                </c:pt>
                <c:pt idx="2">
                  <c:v>283.66143799999998</c:v>
                </c:pt>
                <c:pt idx="3">
                  <c:v>283.66143799999998</c:v>
                </c:pt>
                <c:pt idx="4">
                  <c:v>283.74151000000001</c:v>
                </c:pt>
                <c:pt idx="5">
                  <c:v>283.67033500000002</c:v>
                </c:pt>
                <c:pt idx="6">
                  <c:v>283.66143799999998</c:v>
                </c:pt>
                <c:pt idx="7">
                  <c:v>283.66143799999998</c:v>
                </c:pt>
                <c:pt idx="8">
                  <c:v>283.697025</c:v>
                </c:pt>
                <c:pt idx="9">
                  <c:v>283.78599400000002</c:v>
                </c:pt>
                <c:pt idx="10">
                  <c:v>283.857169</c:v>
                </c:pt>
                <c:pt idx="11">
                  <c:v>283.857169</c:v>
                </c:pt>
                <c:pt idx="12">
                  <c:v>283.99062199999997</c:v>
                </c:pt>
                <c:pt idx="13">
                  <c:v>284.05290000000002</c:v>
                </c:pt>
                <c:pt idx="14">
                  <c:v>284.05290000000002</c:v>
                </c:pt>
                <c:pt idx="15">
                  <c:v>284.05290000000002</c:v>
                </c:pt>
                <c:pt idx="16">
                  <c:v>284.09738499999997</c:v>
                </c:pt>
                <c:pt idx="17">
                  <c:v>284.19524999999999</c:v>
                </c:pt>
                <c:pt idx="18">
                  <c:v>284.24863199999999</c:v>
                </c:pt>
                <c:pt idx="19">
                  <c:v>284.48884700000002</c:v>
                </c:pt>
                <c:pt idx="20">
                  <c:v>284.57781599999998</c:v>
                </c:pt>
                <c:pt idx="21">
                  <c:v>284.942588</c:v>
                </c:pt>
                <c:pt idx="22">
                  <c:v>285.12052499999999</c:v>
                </c:pt>
                <c:pt idx="23">
                  <c:v>285.44081299999999</c:v>
                </c:pt>
                <c:pt idx="24">
                  <c:v>285.654338</c:v>
                </c:pt>
                <c:pt idx="25">
                  <c:v>285.867863</c:v>
                </c:pt>
                <c:pt idx="26">
                  <c:v>286.06359400000002</c:v>
                </c:pt>
                <c:pt idx="27">
                  <c:v>286.41946899999999</c:v>
                </c:pt>
                <c:pt idx="28">
                  <c:v>286.65798100000001</c:v>
                </c:pt>
                <c:pt idx="29">
                  <c:v>287.05114700000001</c:v>
                </c:pt>
                <c:pt idx="30">
                  <c:v>287.32695000000001</c:v>
                </c:pt>
                <c:pt idx="31">
                  <c:v>287.64723800000002</c:v>
                </c:pt>
                <c:pt idx="32">
                  <c:v>288.09208100000001</c:v>
                </c:pt>
                <c:pt idx="33">
                  <c:v>288.38567799999998</c:v>
                </c:pt>
                <c:pt idx="34">
                  <c:v>288.70596599999999</c:v>
                </c:pt>
                <c:pt idx="35">
                  <c:v>289.21308699999997</c:v>
                </c:pt>
                <c:pt idx="36">
                  <c:v>289.675725</c:v>
                </c:pt>
                <c:pt idx="37">
                  <c:v>290.04049700000002</c:v>
                </c:pt>
                <c:pt idx="38">
                  <c:v>290.325197</c:v>
                </c:pt>
                <c:pt idx="39">
                  <c:v>290.83231899999998</c:v>
                </c:pt>
                <c:pt idx="40">
                  <c:v>291.28605900000002</c:v>
                </c:pt>
                <c:pt idx="41">
                  <c:v>291.72370899999999</c:v>
                </c:pt>
                <c:pt idx="42">
                  <c:v>292.06008700000001</c:v>
                </c:pt>
                <c:pt idx="43">
                  <c:v>292.44984699999998</c:v>
                </c:pt>
                <c:pt idx="44">
                  <c:v>292.91418700000003</c:v>
                </c:pt>
                <c:pt idx="45">
                  <c:v>293.38572199999999</c:v>
                </c:pt>
                <c:pt idx="46">
                  <c:v>293.81996500000002</c:v>
                </c:pt>
                <c:pt idx="47">
                  <c:v>294.31099699999999</c:v>
                </c:pt>
                <c:pt idx="48">
                  <c:v>294.80922099999998</c:v>
                </c:pt>
                <c:pt idx="49">
                  <c:v>295.42310600000002</c:v>
                </c:pt>
                <c:pt idx="50">
                  <c:v>295.79677500000003</c:v>
                </c:pt>
                <c:pt idx="51">
                  <c:v>296.29500000000002</c:v>
                </c:pt>
                <c:pt idx="52">
                  <c:v>296.89998700000001</c:v>
                </c:pt>
                <c:pt idx="53">
                  <c:v>297.33593400000001</c:v>
                </c:pt>
                <c:pt idx="54">
                  <c:v>298.003199</c:v>
                </c:pt>
                <c:pt idx="55">
                  <c:v>298.52811500000001</c:v>
                </c:pt>
                <c:pt idx="56">
                  <c:v>299.02634</c:v>
                </c:pt>
                <c:pt idx="57">
                  <c:v>299.54955200000001</c:v>
                </c:pt>
                <c:pt idx="58">
                  <c:v>300.18293399999999</c:v>
                </c:pt>
                <c:pt idx="59">
                  <c:v>300.823509</c:v>
                </c:pt>
                <c:pt idx="60">
                  <c:v>301.40180500000002</c:v>
                </c:pt>
                <c:pt idx="61">
                  <c:v>301.951708</c:v>
                </c:pt>
                <c:pt idx="62">
                  <c:v>302.71683999999999</c:v>
                </c:pt>
                <c:pt idx="63">
                  <c:v>303.35400800000002</c:v>
                </c:pt>
                <c:pt idx="64">
                  <c:v>304.08014500000002</c:v>
                </c:pt>
                <c:pt idx="65">
                  <c:v>304.955826</c:v>
                </c:pt>
                <c:pt idx="66">
                  <c:v>306.01628799999997</c:v>
                </c:pt>
                <c:pt idx="67">
                  <c:v>307.14692200000002</c:v>
                </c:pt>
                <c:pt idx="68">
                  <c:v>308.502994</c:v>
                </c:pt>
                <c:pt idx="69">
                  <c:v>309.94011999999998</c:v>
                </c:pt>
                <c:pt idx="70">
                  <c:v>311.37724600000001</c:v>
                </c:pt>
                <c:pt idx="71">
                  <c:v>312.994012</c:v>
                </c:pt>
                <c:pt idx="72">
                  <c:v>314.61077799999998</c:v>
                </c:pt>
                <c:pt idx="73">
                  <c:v>316.44110999999998</c:v>
                </c:pt>
                <c:pt idx="74">
                  <c:v>318.05284399999999</c:v>
                </c:pt>
                <c:pt idx="75">
                  <c:v>319.92395599999998</c:v>
                </c:pt>
                <c:pt idx="76">
                  <c:v>322.076999</c:v>
                </c:pt>
                <c:pt idx="77">
                  <c:v>324.19720100000001</c:v>
                </c:pt>
                <c:pt idx="78">
                  <c:v>326.276184</c:v>
                </c:pt>
                <c:pt idx="79">
                  <c:v>328.69769700000001</c:v>
                </c:pt>
                <c:pt idx="80">
                  <c:v>330.99687699999998</c:v>
                </c:pt>
                <c:pt idx="81">
                  <c:v>333.12894999999997</c:v>
                </c:pt>
                <c:pt idx="82">
                  <c:v>335.64935200000002</c:v>
                </c:pt>
                <c:pt idx="83">
                  <c:v>338.143889</c:v>
                </c:pt>
                <c:pt idx="84">
                  <c:v>340.58748800000001</c:v>
                </c:pt>
                <c:pt idx="85">
                  <c:v>342.580397</c:v>
                </c:pt>
                <c:pt idx="86">
                  <c:v>344.84354000000002</c:v>
                </c:pt>
                <c:pt idx="87">
                  <c:v>347.16435300000001</c:v>
                </c:pt>
                <c:pt idx="88">
                  <c:v>349.51734699999997</c:v>
                </c:pt>
                <c:pt idx="89">
                  <c:v>351.62778700000001</c:v>
                </c:pt>
                <c:pt idx="90">
                  <c:v>354.15554200000003</c:v>
                </c:pt>
                <c:pt idx="91">
                  <c:v>356.29117200000002</c:v>
                </c:pt>
                <c:pt idx="92">
                  <c:v>358.08383199999997</c:v>
                </c:pt>
                <c:pt idx="93">
                  <c:v>360.23952100000002</c:v>
                </c:pt>
                <c:pt idx="94">
                  <c:v>361.85628700000001</c:v>
                </c:pt>
                <c:pt idx="95">
                  <c:v>364.15410600000001</c:v>
                </c:pt>
                <c:pt idx="96">
                  <c:v>366.23759999999999</c:v>
                </c:pt>
                <c:pt idx="97">
                  <c:v>368.12012800000002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852-CF45-8B4D-D204A12121EC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'24.123-A320B737'!$Q$3:$Q$100</c:f>
              <c:numCache>
                <c:formatCode>General</c:formatCode>
                <c:ptCount val="98"/>
                <c:pt idx="0">
                  <c:v>284.00716667336667</c:v>
                </c:pt>
                <c:pt idx="1">
                  <c:v>284.00716696246201</c:v>
                </c:pt>
                <c:pt idx="2">
                  <c:v>284.00716738310064</c:v>
                </c:pt>
                <c:pt idx="3">
                  <c:v>284.00716799044773</c:v>
                </c:pt>
                <c:pt idx="4">
                  <c:v>284.00716886103748</c:v>
                </c:pt>
                <c:pt idx="5">
                  <c:v>284.00717009983521</c:v>
                </c:pt>
                <c:pt idx="6">
                  <c:v>284.00717185101587</c:v>
                </c:pt>
                <c:pt idx="7">
                  <c:v>284.00717431024862</c:v>
                </c:pt>
                <c:pt idx="8">
                  <c:v>284.00717774226263</c:v>
                </c:pt>
                <c:pt idx="9">
                  <c:v>284.0071825030434</c:v>
                </c:pt>
                <c:pt idx="10">
                  <c:v>284.00718906800159</c:v>
                </c:pt>
                <c:pt idx="11">
                  <c:v>284.00775171171966</c:v>
                </c:pt>
                <c:pt idx="12">
                  <c:v>284.21290030821007</c:v>
                </c:pt>
                <c:pt idx="13">
                  <c:v>284.41816466967367</c:v>
                </c:pt>
                <c:pt idx="14">
                  <c:v>284.62367544031099</c:v>
                </c:pt>
                <c:pt idx="15">
                  <c:v>284.82957628464675</c:v>
                </c:pt>
                <c:pt idx="16">
                  <c:v>285.03600745132326</c:v>
                </c:pt>
                <c:pt idx="17">
                  <c:v>285.24310264698545</c:v>
                </c:pt>
                <c:pt idx="18">
                  <c:v>285.43359560198553</c:v>
                </c:pt>
                <c:pt idx="19">
                  <c:v>285.65980242027462</c:v>
                </c:pt>
                <c:pt idx="20">
                  <c:v>285.8696521770737</c:v>
                </c:pt>
                <c:pt idx="21">
                  <c:v>286.09842551706737</c:v>
                </c:pt>
                <c:pt idx="22">
                  <c:v>286.29316004429148</c:v>
                </c:pt>
                <c:pt idx="23">
                  <c:v>286.50707403490469</c:v>
                </c:pt>
                <c:pt idx="24">
                  <c:v>286.72259333292243</c:v>
                </c:pt>
                <c:pt idx="25">
                  <c:v>286.93989901139798</c:v>
                </c:pt>
                <c:pt idx="26">
                  <c:v>287.15914728134555</c:v>
                </c:pt>
                <c:pt idx="27">
                  <c:v>287.38055324978291</c:v>
                </c:pt>
                <c:pt idx="28">
                  <c:v>287.58547679505489</c:v>
                </c:pt>
                <c:pt idx="29">
                  <c:v>287.83042735029193</c:v>
                </c:pt>
                <c:pt idx="30">
                  <c:v>288.05929114685307</c:v>
                </c:pt>
                <c:pt idx="31">
                  <c:v>288.2910803758939</c:v>
                </c:pt>
                <c:pt idx="32">
                  <c:v>288.54580486073894</c:v>
                </c:pt>
                <c:pt idx="33">
                  <c:v>288.76441842749324</c:v>
                </c:pt>
                <c:pt idx="34">
                  <c:v>289.00650240111418</c:v>
                </c:pt>
                <c:pt idx="35">
                  <c:v>289.25268295727699</c:v>
                </c:pt>
                <c:pt idx="36">
                  <c:v>289.50327048745345</c:v>
                </c:pt>
                <c:pt idx="37">
                  <c:v>289.78020279739729</c:v>
                </c:pt>
                <c:pt idx="38">
                  <c:v>290.01936196286351</c:v>
                </c:pt>
                <c:pt idx="39">
                  <c:v>290.28599115978341</c:v>
                </c:pt>
                <c:pt idx="40">
                  <c:v>290.55911127862959</c:v>
                </c:pt>
                <c:pt idx="41">
                  <c:v>290.83947009909372</c:v>
                </c:pt>
                <c:pt idx="42">
                  <c:v>291.1278946779683</c:v>
                </c:pt>
                <c:pt idx="43">
                  <c:v>291.42543182047916</c:v>
                </c:pt>
                <c:pt idx="44">
                  <c:v>291.73325768054394</c:v>
                </c:pt>
                <c:pt idx="45">
                  <c:v>292.05271752138646</c:v>
                </c:pt>
                <c:pt idx="46">
                  <c:v>292.38539824046666</c:v>
                </c:pt>
                <c:pt idx="47">
                  <c:v>292.73321930786847</c:v>
                </c:pt>
                <c:pt idx="48">
                  <c:v>293.09838391559117</c:v>
                </c:pt>
                <c:pt idx="49">
                  <c:v>293.48355279125866</c:v>
                </c:pt>
                <c:pt idx="50">
                  <c:v>293.891651647961</c:v>
                </c:pt>
                <c:pt idx="51">
                  <c:v>294.32648528072787</c:v>
                </c:pt>
                <c:pt idx="52">
                  <c:v>294.79235976495499</c:v>
                </c:pt>
                <c:pt idx="53">
                  <c:v>295.29423042876323</c:v>
                </c:pt>
                <c:pt idx="54">
                  <c:v>295.83837422306641</c:v>
                </c:pt>
                <c:pt idx="55">
                  <c:v>296.43176518301237</c:v>
                </c:pt>
                <c:pt idx="56">
                  <c:v>297.08303689963543</c:v>
                </c:pt>
                <c:pt idx="57">
                  <c:v>297.80247561437312</c:v>
                </c:pt>
                <c:pt idx="58">
                  <c:v>298.60246026883254</c:v>
                </c:pt>
                <c:pt idx="59">
                  <c:v>299.49774018665113</c:v>
                </c:pt>
                <c:pt idx="60">
                  <c:v>300.50620357121659</c:v>
                </c:pt>
                <c:pt idx="61">
                  <c:v>301.44859987964264</c:v>
                </c:pt>
                <c:pt idx="62">
                  <c:v>302.61221646778677</c:v>
                </c:pt>
                <c:pt idx="63">
                  <c:v>303.67914745981659</c:v>
                </c:pt>
                <c:pt idx="64">
                  <c:v>304.86703783188528</c:v>
                </c:pt>
                <c:pt idx="65">
                  <c:v>306.19525183520727</c:v>
                </c:pt>
                <c:pt idx="66">
                  <c:v>307.73022907373485</c:v>
                </c:pt>
                <c:pt idx="67">
                  <c:v>309.21689477913998</c:v>
                </c:pt>
                <c:pt idx="68">
                  <c:v>310.86277621279459</c:v>
                </c:pt>
                <c:pt idx="69">
                  <c:v>312.48804782211113</c:v>
                </c:pt>
                <c:pt idx="70">
                  <c:v>314.02348162868878</c:v>
                </c:pt>
                <c:pt idx="71">
                  <c:v>315.41738116199542</c:v>
                </c:pt>
                <c:pt idx="72">
                  <c:v>316.92609443887443</c:v>
                </c:pt>
                <c:pt idx="73">
                  <c:v>318.57032581779436</c:v>
                </c:pt>
                <c:pt idx="74">
                  <c:v>320.02056125383194</c:v>
                </c:pt>
                <c:pt idx="75">
                  <c:v>321.89833231526308</c:v>
                </c:pt>
                <c:pt idx="76">
                  <c:v>323.71352003221921</c:v>
                </c:pt>
                <c:pt idx="77">
                  <c:v>325.70983517720339</c:v>
                </c:pt>
                <c:pt idx="78">
                  <c:v>327.47419961449373</c:v>
                </c:pt>
                <c:pt idx="79">
                  <c:v>329.24219677025764</c:v>
                </c:pt>
                <c:pt idx="80">
                  <c:v>331.56223166465787</c:v>
                </c:pt>
                <c:pt idx="81">
                  <c:v>333.16330114317952</c:v>
                </c:pt>
                <c:pt idx="82">
                  <c:v>335.36029895064627</c:v>
                </c:pt>
                <c:pt idx="83">
                  <c:v>337.61487637821</c:v>
                </c:pt>
                <c:pt idx="84">
                  <c:v>340.03839217117712</c:v>
                </c:pt>
                <c:pt idx="85">
                  <c:v>342.01452665555644</c:v>
                </c:pt>
                <c:pt idx="86">
                  <c:v>344.11566576278358</c:v>
                </c:pt>
                <c:pt idx="87">
                  <c:v>346.20971965451395</c:v>
                </c:pt>
                <c:pt idx="88">
                  <c:v>348.41741830339748</c:v>
                </c:pt>
                <c:pt idx="89">
                  <c:v>350.91479950877846</c:v>
                </c:pt>
                <c:pt idx="90">
                  <c:v>353.34285885883389</c:v>
                </c:pt>
                <c:pt idx="91">
                  <c:v>355.27817058935864</c:v>
                </c:pt>
                <c:pt idx="92">
                  <c:v>356.72785847760002</c:v>
                </c:pt>
                <c:pt idx="93">
                  <c:v>359.18294741061499</c:v>
                </c:pt>
                <c:pt idx="94">
                  <c:v>360.47246137157322</c:v>
                </c:pt>
                <c:pt idx="95">
                  <c:v>363.16475009189753</c:v>
                </c:pt>
                <c:pt idx="96">
                  <c:v>365.85082072382193</c:v>
                </c:pt>
                <c:pt idx="97">
                  <c:v>367.96038534480613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CB-B641-AAA6-84C14D61125B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'24.123-A320B737'!$J$3:$J$89</c:f>
              <c:numCache>
                <c:formatCode>General</c:formatCode>
                <c:ptCount val="87"/>
                <c:pt idx="0">
                  <c:v>251.15225899999999</c:v>
                </c:pt>
                <c:pt idx="1">
                  <c:v>251.081084</c:v>
                </c:pt>
                <c:pt idx="2">
                  <c:v>251.09887800000001</c:v>
                </c:pt>
                <c:pt idx="3">
                  <c:v>251.170053</c:v>
                </c:pt>
                <c:pt idx="4">
                  <c:v>251.170053</c:v>
                </c:pt>
                <c:pt idx="5">
                  <c:v>251.223434</c:v>
                </c:pt>
                <c:pt idx="6">
                  <c:v>251.26791800000001</c:v>
                </c:pt>
                <c:pt idx="7">
                  <c:v>251.26791800000001</c:v>
                </c:pt>
                <c:pt idx="8">
                  <c:v>251.32129900000001</c:v>
                </c:pt>
                <c:pt idx="9">
                  <c:v>251.36578399999999</c:v>
                </c:pt>
                <c:pt idx="10">
                  <c:v>251.36578399999999</c:v>
                </c:pt>
                <c:pt idx="11">
                  <c:v>251.34799000000001</c:v>
                </c:pt>
                <c:pt idx="12">
                  <c:v>251.436959</c:v>
                </c:pt>
                <c:pt idx="13">
                  <c:v>251.463649</c:v>
                </c:pt>
                <c:pt idx="14">
                  <c:v>251.517031</c:v>
                </c:pt>
                <c:pt idx="15">
                  <c:v>251.78564</c:v>
                </c:pt>
                <c:pt idx="16">
                  <c:v>251.872906</c:v>
                </c:pt>
                <c:pt idx="17">
                  <c:v>251.97077100000001</c:v>
                </c:pt>
                <c:pt idx="18">
                  <c:v>252.13091499999999</c:v>
                </c:pt>
                <c:pt idx="19">
                  <c:v>252.21988400000001</c:v>
                </c:pt>
                <c:pt idx="20">
                  <c:v>252.30714900000001</c:v>
                </c:pt>
                <c:pt idx="21">
                  <c:v>252.529571</c:v>
                </c:pt>
                <c:pt idx="22">
                  <c:v>252.75369599999999</c:v>
                </c:pt>
                <c:pt idx="23">
                  <c:v>252.931634</c:v>
                </c:pt>
                <c:pt idx="24">
                  <c:v>253.12566200000001</c:v>
                </c:pt>
                <c:pt idx="25">
                  <c:v>253.374774</c:v>
                </c:pt>
                <c:pt idx="26">
                  <c:v>253.71455900000001</c:v>
                </c:pt>
                <c:pt idx="27">
                  <c:v>254.04374300000001</c:v>
                </c:pt>
                <c:pt idx="28">
                  <c:v>254.23057700000001</c:v>
                </c:pt>
                <c:pt idx="29">
                  <c:v>254.399618</c:v>
                </c:pt>
                <c:pt idx="30">
                  <c:v>254.79107999999999</c:v>
                </c:pt>
                <c:pt idx="31">
                  <c:v>255.004605</c:v>
                </c:pt>
                <c:pt idx="32">
                  <c:v>255.271512</c:v>
                </c:pt>
                <c:pt idx="33">
                  <c:v>255.63628299999999</c:v>
                </c:pt>
                <c:pt idx="34">
                  <c:v>255.90319</c:v>
                </c:pt>
                <c:pt idx="35">
                  <c:v>256.30354899999998</c:v>
                </c:pt>
                <c:pt idx="36">
                  <c:v>256.56155799999999</c:v>
                </c:pt>
                <c:pt idx="37">
                  <c:v>256.89963999999998</c:v>
                </c:pt>
                <c:pt idx="38">
                  <c:v>257.17544299999997</c:v>
                </c:pt>
                <c:pt idx="39">
                  <c:v>257.54911099999998</c:v>
                </c:pt>
                <c:pt idx="40">
                  <c:v>257.94947100000002</c:v>
                </c:pt>
                <c:pt idx="41">
                  <c:v>258.34093300000001</c:v>
                </c:pt>
                <c:pt idx="42">
                  <c:v>258.66122100000001</c:v>
                </c:pt>
                <c:pt idx="43">
                  <c:v>259.12385799999998</c:v>
                </c:pt>
                <c:pt idx="44">
                  <c:v>259.44414599999999</c:v>
                </c:pt>
                <c:pt idx="45">
                  <c:v>259.871196</c:v>
                </c:pt>
                <c:pt idx="46">
                  <c:v>260.19148300000001</c:v>
                </c:pt>
                <c:pt idx="47">
                  <c:v>260.68081100000001</c:v>
                </c:pt>
                <c:pt idx="48">
                  <c:v>261.10786100000001</c:v>
                </c:pt>
                <c:pt idx="49">
                  <c:v>261.52601399999998</c:v>
                </c:pt>
                <c:pt idx="50">
                  <c:v>262.05092999999999</c:v>
                </c:pt>
                <c:pt idx="51">
                  <c:v>262.46018600000002</c:v>
                </c:pt>
                <c:pt idx="52">
                  <c:v>262.89613300000002</c:v>
                </c:pt>
                <c:pt idx="53">
                  <c:v>263.456636</c:v>
                </c:pt>
                <c:pt idx="54">
                  <c:v>263.88368600000001</c:v>
                </c:pt>
                <c:pt idx="55">
                  <c:v>264.42639500000001</c:v>
                </c:pt>
                <c:pt idx="56">
                  <c:v>264.99579499999999</c:v>
                </c:pt>
                <c:pt idx="57">
                  <c:v>265.529608</c:v>
                </c:pt>
                <c:pt idx="58">
                  <c:v>266.13459499999999</c:v>
                </c:pt>
                <c:pt idx="59">
                  <c:v>266.65951100000001</c:v>
                </c:pt>
                <c:pt idx="60">
                  <c:v>267.19332300000002</c:v>
                </c:pt>
                <c:pt idx="61">
                  <c:v>267.78941400000002</c:v>
                </c:pt>
                <c:pt idx="62">
                  <c:v>268.35711099999997</c:v>
                </c:pt>
                <c:pt idx="63">
                  <c:v>269.09384799999998</c:v>
                </c:pt>
                <c:pt idx="64">
                  <c:v>269.76830699999999</c:v>
                </c:pt>
                <c:pt idx="65">
                  <c:v>270.43936000000002</c:v>
                </c:pt>
                <c:pt idx="66">
                  <c:v>271.35233199999999</c:v>
                </c:pt>
                <c:pt idx="67">
                  <c:v>272.36316900000003</c:v>
                </c:pt>
                <c:pt idx="68">
                  <c:v>273.29341299999999</c:v>
                </c:pt>
                <c:pt idx="69">
                  <c:v>274.37125700000001</c:v>
                </c:pt>
                <c:pt idx="70">
                  <c:v>275.44910199999998</c:v>
                </c:pt>
                <c:pt idx="71">
                  <c:v>276.70658700000001</c:v>
                </c:pt>
                <c:pt idx="72">
                  <c:v>278.30986799999999</c:v>
                </c:pt>
                <c:pt idx="73">
                  <c:v>280.39885399999997</c:v>
                </c:pt>
                <c:pt idx="74">
                  <c:v>282.34311700000001</c:v>
                </c:pt>
                <c:pt idx="75">
                  <c:v>284.52878299999998</c:v>
                </c:pt>
                <c:pt idx="76">
                  <c:v>286.79926499999999</c:v>
                </c:pt>
                <c:pt idx="77">
                  <c:v>289.11237599999998</c:v>
                </c:pt>
                <c:pt idx="78">
                  <c:v>291.29760099999999</c:v>
                </c:pt>
                <c:pt idx="79">
                  <c:v>293.52827600000001</c:v>
                </c:pt>
                <c:pt idx="80">
                  <c:v>295.63520799999998</c:v>
                </c:pt>
                <c:pt idx="81">
                  <c:v>297.86936600000001</c:v>
                </c:pt>
                <c:pt idx="82">
                  <c:v>300.07090099999999</c:v>
                </c:pt>
                <c:pt idx="83">
                  <c:v>302.41597300000001</c:v>
                </c:pt>
                <c:pt idx="84">
                  <c:v>304.64730900000001</c:v>
                </c:pt>
                <c:pt idx="85">
                  <c:v>306.67805800000002</c:v>
                </c:pt>
                <c:pt idx="86">
                  <c:v>308.323353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852-CF45-8B4D-D204A12121EC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'24.123-A320B737'!$K$3:$K$89</c:f>
              <c:numCache>
                <c:formatCode>General</c:formatCode>
                <c:ptCount val="87"/>
                <c:pt idx="0">
                  <c:v>251.29157008897522</c:v>
                </c:pt>
                <c:pt idx="1">
                  <c:v>251.29157028433087</c:v>
                </c:pt>
                <c:pt idx="2">
                  <c:v>251.29157057768771</c:v>
                </c:pt>
                <c:pt idx="3">
                  <c:v>251.29157097422868</c:v>
                </c:pt>
                <c:pt idx="4">
                  <c:v>251.29157154232138</c:v>
                </c:pt>
                <c:pt idx="5">
                  <c:v>251.29157235057062</c:v>
                </c:pt>
                <c:pt idx="6">
                  <c:v>251.29157349265051</c:v>
                </c:pt>
                <c:pt idx="7">
                  <c:v>251.29157509586338</c:v>
                </c:pt>
                <c:pt idx="8">
                  <c:v>251.29157733254451</c:v>
                </c:pt>
                <c:pt idx="9">
                  <c:v>251.2915804339431</c:v>
                </c:pt>
                <c:pt idx="10">
                  <c:v>251.29158470911224</c:v>
                </c:pt>
                <c:pt idx="11">
                  <c:v>251.29159056927367</c:v>
                </c:pt>
                <c:pt idx="12">
                  <c:v>251.29159855966259</c:v>
                </c:pt>
                <c:pt idx="13">
                  <c:v>251.2916093955763</c:v>
                </c:pt>
                <c:pt idx="14">
                  <c:v>251.34420794942091</c:v>
                </c:pt>
                <c:pt idx="15">
                  <c:v>251.5786758085294</c:v>
                </c:pt>
                <c:pt idx="16">
                  <c:v>251.76297944706232</c:v>
                </c:pt>
                <c:pt idx="17">
                  <c:v>251.96434147909423</c:v>
                </c:pt>
                <c:pt idx="18">
                  <c:v>252.16612905573683</c:v>
                </c:pt>
                <c:pt idx="19">
                  <c:v>252.36843508269743</c:v>
                </c:pt>
                <c:pt idx="20">
                  <c:v>252.57140062622125</c:v>
                </c:pt>
                <c:pt idx="21">
                  <c:v>252.77518231085855</c:v>
                </c:pt>
                <c:pt idx="22">
                  <c:v>252.97987917186259</c:v>
                </c:pt>
                <c:pt idx="23">
                  <c:v>253.18560985847139</c:v>
                </c:pt>
                <c:pt idx="24">
                  <c:v>253.39252267654444</c:v>
                </c:pt>
                <c:pt idx="25">
                  <c:v>253.60076351805833</c:v>
                </c:pt>
                <c:pt idx="26">
                  <c:v>253.81048284674938</c:v>
                </c:pt>
                <c:pt idx="27">
                  <c:v>254.02180312030487</c:v>
                </c:pt>
                <c:pt idx="28">
                  <c:v>254.23484684939285</c:v>
                </c:pt>
                <c:pt idx="29">
                  <c:v>254.44980223627428</c:v>
                </c:pt>
                <c:pt idx="30">
                  <c:v>254.66689854351137</c:v>
                </c:pt>
                <c:pt idx="31">
                  <c:v>254.88621859306156</c:v>
                </c:pt>
                <c:pt idx="32">
                  <c:v>255.1080127905837</c:v>
                </c:pt>
                <c:pt idx="33">
                  <c:v>255.33250169367994</c:v>
                </c:pt>
                <c:pt idx="34">
                  <c:v>255.5598658645593</c:v>
                </c:pt>
                <c:pt idx="35">
                  <c:v>255.79041498034829</c:v>
                </c:pt>
                <c:pt idx="36">
                  <c:v>256.02435615829086</c:v>
                </c:pt>
                <c:pt idx="37">
                  <c:v>256.26205871168253</c:v>
                </c:pt>
                <c:pt idx="38">
                  <c:v>256.50383423117188</c:v>
                </c:pt>
                <c:pt idx="39">
                  <c:v>256.7501220521255</c:v>
                </c:pt>
                <c:pt idx="40">
                  <c:v>257.00135385304952</c:v>
                </c:pt>
                <c:pt idx="41">
                  <c:v>257.25803658296638</c:v>
                </c:pt>
                <c:pt idx="42">
                  <c:v>257.52074593996298</c:v>
                </c:pt>
                <c:pt idx="43">
                  <c:v>257.81303074863467</c:v>
                </c:pt>
                <c:pt idx="44">
                  <c:v>258.06719852857009</c:v>
                </c:pt>
                <c:pt idx="45">
                  <c:v>258.37687418809105</c:v>
                </c:pt>
                <c:pt idx="46">
                  <c:v>258.64760583871453</c:v>
                </c:pt>
                <c:pt idx="47">
                  <c:v>258.95340655361554</c:v>
                </c:pt>
                <c:pt idx="48">
                  <c:v>259.27145576864467</c:v>
                </c:pt>
                <c:pt idx="49">
                  <c:v>259.6035036025288</c:v>
                </c:pt>
                <c:pt idx="50">
                  <c:v>259.95163209317792</c:v>
                </c:pt>
                <c:pt idx="51">
                  <c:v>260.31814992753124</c:v>
                </c:pt>
                <c:pt idx="52">
                  <c:v>260.70594183531267</c:v>
                </c:pt>
                <c:pt idx="53">
                  <c:v>261.11839471867444</c:v>
                </c:pt>
                <c:pt idx="54">
                  <c:v>261.5593451722217</c:v>
                </c:pt>
                <c:pt idx="55">
                  <c:v>262.03360987198084</c:v>
                </c:pt>
                <c:pt idx="56">
                  <c:v>262.59147770927581</c:v>
                </c:pt>
                <c:pt idx="57">
                  <c:v>263.15423816970014</c:v>
                </c:pt>
                <c:pt idx="58">
                  <c:v>263.82549653552246</c:v>
                </c:pt>
                <c:pt idx="59">
                  <c:v>264.51238745500126</c:v>
                </c:pt>
                <c:pt idx="60">
                  <c:v>265.20929884936828</c:v>
                </c:pt>
                <c:pt idx="61">
                  <c:v>265.98215320948708</c:v>
                </c:pt>
                <c:pt idx="62">
                  <c:v>266.76188332179095</c:v>
                </c:pt>
                <c:pt idx="63">
                  <c:v>267.6279761604381</c:v>
                </c:pt>
                <c:pt idx="64">
                  <c:v>268.49319892108042</c:v>
                </c:pt>
                <c:pt idx="65">
                  <c:v>269.45311247915981</c:v>
                </c:pt>
                <c:pt idx="66">
                  <c:v>270.65026166404505</c:v>
                </c:pt>
                <c:pt idx="67">
                  <c:v>271.86587712201788</c:v>
                </c:pt>
                <c:pt idx="68">
                  <c:v>273.24397321693021</c:v>
                </c:pt>
                <c:pt idx="69">
                  <c:v>274.80284484797414</c:v>
                </c:pt>
                <c:pt idx="70">
                  <c:v>276.16708091992621</c:v>
                </c:pt>
                <c:pt idx="71">
                  <c:v>277.68727813151929</c:v>
                </c:pt>
                <c:pt idx="72">
                  <c:v>279.6369766615291</c:v>
                </c:pt>
                <c:pt idx="73">
                  <c:v>282.01742999676947</c:v>
                </c:pt>
                <c:pt idx="74">
                  <c:v>284.18859628377214</c:v>
                </c:pt>
                <c:pt idx="75">
                  <c:v>286.41037811600057</c:v>
                </c:pt>
                <c:pt idx="76">
                  <c:v>288.68313251760355</c:v>
                </c:pt>
                <c:pt idx="77">
                  <c:v>290.9726244392026</c:v>
                </c:pt>
                <c:pt idx="78">
                  <c:v>293.47862050837892</c:v>
                </c:pt>
                <c:pt idx="79">
                  <c:v>296.06547435936363</c:v>
                </c:pt>
                <c:pt idx="80">
                  <c:v>298.17445391871149</c:v>
                </c:pt>
                <c:pt idx="81">
                  <c:v>300.08763753817851</c:v>
                </c:pt>
                <c:pt idx="82">
                  <c:v>302.14572609953893</c:v>
                </c:pt>
                <c:pt idx="83">
                  <c:v>304.73883514874103</c:v>
                </c:pt>
                <c:pt idx="84">
                  <c:v>306.61127657672716</c:v>
                </c:pt>
                <c:pt idx="85">
                  <c:v>308.83232171698637</c:v>
                </c:pt>
                <c:pt idx="86">
                  <c:v>309.78630441325811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DCB-B641-AAA6-84C14D61125B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'24.123-A320B737'!$D$3:$D$88</c:f>
              <c:numCache>
                <c:formatCode>General</c:formatCode>
                <c:ptCount val="86"/>
                <c:pt idx="0">
                  <c:v>228.269498</c:v>
                </c:pt>
                <c:pt idx="1">
                  <c:v>228.17163199999999</c:v>
                </c:pt>
                <c:pt idx="2">
                  <c:v>228.12714800000001</c:v>
                </c:pt>
                <c:pt idx="3">
                  <c:v>228.073767</c:v>
                </c:pt>
                <c:pt idx="4">
                  <c:v>228.12714800000001</c:v>
                </c:pt>
                <c:pt idx="5">
                  <c:v>228.12714800000001</c:v>
                </c:pt>
                <c:pt idx="6">
                  <c:v>228.14494199999999</c:v>
                </c:pt>
                <c:pt idx="7">
                  <c:v>228.17163199999999</c:v>
                </c:pt>
                <c:pt idx="8">
                  <c:v>228.22501299999999</c:v>
                </c:pt>
                <c:pt idx="9">
                  <c:v>228.269498</c:v>
                </c:pt>
                <c:pt idx="10">
                  <c:v>228.34957</c:v>
                </c:pt>
                <c:pt idx="11">
                  <c:v>228.36736300000001</c:v>
                </c:pt>
                <c:pt idx="12">
                  <c:v>228.41184799999999</c:v>
                </c:pt>
                <c:pt idx="13">
                  <c:v>228.46522899999999</c:v>
                </c:pt>
                <c:pt idx="14">
                  <c:v>228.46522899999999</c:v>
                </c:pt>
                <c:pt idx="15">
                  <c:v>228.46522899999999</c:v>
                </c:pt>
                <c:pt idx="16">
                  <c:v>228.50081700000001</c:v>
                </c:pt>
                <c:pt idx="17">
                  <c:v>228.652063</c:v>
                </c:pt>
                <c:pt idx="18">
                  <c:v>228.92067299999999</c:v>
                </c:pt>
                <c:pt idx="19">
                  <c:v>228.965157</c:v>
                </c:pt>
                <c:pt idx="20">
                  <c:v>229.141392</c:v>
                </c:pt>
                <c:pt idx="21">
                  <c:v>229.15028799999999</c:v>
                </c:pt>
                <c:pt idx="22">
                  <c:v>229.23925700000001</c:v>
                </c:pt>
                <c:pt idx="23">
                  <c:v>229.381607</c:v>
                </c:pt>
                <c:pt idx="24">
                  <c:v>229.44388499999999</c:v>
                </c:pt>
                <c:pt idx="25">
                  <c:v>229.497266</c:v>
                </c:pt>
                <c:pt idx="26">
                  <c:v>229.79975999999999</c:v>
                </c:pt>
                <c:pt idx="27">
                  <c:v>230.00438800000001</c:v>
                </c:pt>
                <c:pt idx="28">
                  <c:v>230.18232599999999</c:v>
                </c:pt>
                <c:pt idx="29">
                  <c:v>230.22681</c:v>
                </c:pt>
                <c:pt idx="30">
                  <c:v>230.52040700000001</c:v>
                </c:pt>
                <c:pt idx="31">
                  <c:v>230.67165399999999</c:v>
                </c:pt>
                <c:pt idx="32">
                  <c:v>230.849591</c:v>
                </c:pt>
                <c:pt idx="33">
                  <c:v>231.18767299999999</c:v>
                </c:pt>
                <c:pt idx="34">
                  <c:v>231.40119799999999</c:v>
                </c:pt>
                <c:pt idx="35">
                  <c:v>231.561341</c:v>
                </c:pt>
                <c:pt idx="36">
                  <c:v>231.81935100000001</c:v>
                </c:pt>
                <c:pt idx="37">
                  <c:v>232.16632899999999</c:v>
                </c:pt>
                <c:pt idx="38">
                  <c:v>232.33536899999999</c:v>
                </c:pt>
                <c:pt idx="39">
                  <c:v>232.620069</c:v>
                </c:pt>
                <c:pt idx="40">
                  <c:v>232.85138799999999</c:v>
                </c:pt>
                <c:pt idx="41">
                  <c:v>233.06491299999999</c:v>
                </c:pt>
                <c:pt idx="42">
                  <c:v>233.518654</c:v>
                </c:pt>
                <c:pt idx="43">
                  <c:v>233.71438499999999</c:v>
                </c:pt>
                <c:pt idx="44">
                  <c:v>234.034672</c:v>
                </c:pt>
                <c:pt idx="45">
                  <c:v>234.26599100000001</c:v>
                </c:pt>
                <c:pt idx="46">
                  <c:v>234.55958799999999</c:v>
                </c:pt>
                <c:pt idx="47">
                  <c:v>235.013329</c:v>
                </c:pt>
                <c:pt idx="48">
                  <c:v>235.280235</c:v>
                </c:pt>
                <c:pt idx="49">
                  <c:v>235.65390400000001</c:v>
                </c:pt>
                <c:pt idx="50">
                  <c:v>235.911913</c:v>
                </c:pt>
                <c:pt idx="51">
                  <c:v>236.34786</c:v>
                </c:pt>
                <c:pt idx="52">
                  <c:v>236.74821900000001</c:v>
                </c:pt>
                <c:pt idx="53">
                  <c:v>237.130785</c:v>
                </c:pt>
                <c:pt idx="54">
                  <c:v>237.682391</c:v>
                </c:pt>
                <c:pt idx="55">
                  <c:v>238.12723500000001</c:v>
                </c:pt>
                <c:pt idx="56">
                  <c:v>238.580975</c:v>
                </c:pt>
                <c:pt idx="57">
                  <c:v>239.26603499999999</c:v>
                </c:pt>
                <c:pt idx="58">
                  <c:v>239.773156</c:v>
                </c:pt>
                <c:pt idx="59">
                  <c:v>240.476009</c:v>
                </c:pt>
                <c:pt idx="60">
                  <c:v>241.21445</c:v>
                </c:pt>
                <c:pt idx="61">
                  <c:v>241.85332199999999</c:v>
                </c:pt>
                <c:pt idx="62">
                  <c:v>242.527781</c:v>
                </c:pt>
                <c:pt idx="63">
                  <c:v>243.406868</c:v>
                </c:pt>
                <c:pt idx="64">
                  <c:v>244.37125700000001</c:v>
                </c:pt>
                <c:pt idx="65">
                  <c:v>245.29092199999999</c:v>
                </c:pt>
                <c:pt idx="66">
                  <c:v>246.31955300000001</c:v>
                </c:pt>
                <c:pt idx="67">
                  <c:v>247.428256</c:v>
                </c:pt>
                <c:pt idx="68">
                  <c:v>248.71319299999999</c:v>
                </c:pt>
                <c:pt idx="69">
                  <c:v>249.94012000000001</c:v>
                </c:pt>
                <c:pt idx="70">
                  <c:v>251.37724600000001</c:v>
                </c:pt>
                <c:pt idx="71">
                  <c:v>252.895118</c:v>
                </c:pt>
                <c:pt idx="72">
                  <c:v>254.563829</c:v>
                </c:pt>
                <c:pt idx="73">
                  <c:v>256.36458199999998</c:v>
                </c:pt>
                <c:pt idx="74">
                  <c:v>258.17443500000002</c:v>
                </c:pt>
                <c:pt idx="75">
                  <c:v>260.07538299999999</c:v>
                </c:pt>
                <c:pt idx="76">
                  <c:v>261.88545599999998</c:v>
                </c:pt>
                <c:pt idx="77">
                  <c:v>263.41317400000003</c:v>
                </c:pt>
                <c:pt idx="78">
                  <c:v>264.85029900000001</c:v>
                </c:pt>
                <c:pt idx="79">
                  <c:v>266.32793800000002</c:v>
                </c:pt>
                <c:pt idx="80">
                  <c:v>268.10634599999997</c:v>
                </c:pt>
                <c:pt idx="81">
                  <c:v>270.17339600000003</c:v>
                </c:pt>
                <c:pt idx="82">
                  <c:v>272.483024</c:v>
                </c:pt>
                <c:pt idx="83">
                  <c:v>274.40542199999999</c:v>
                </c:pt>
                <c:pt idx="84">
                  <c:v>276.399809</c:v>
                </c:pt>
                <c:pt idx="85">
                  <c:v>278.32798200000002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852-CF45-8B4D-D204A12121EC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'24.123-A320B737'!$E$3:$E$88</c:f>
              <c:numCache>
                <c:formatCode>General</c:formatCode>
                <c:ptCount val="86"/>
                <c:pt idx="0">
                  <c:v>225.84610610460942</c:v>
                </c:pt>
                <c:pt idx="1">
                  <c:v>225.84610621725488</c:v>
                </c:pt>
                <c:pt idx="2">
                  <c:v>225.84610638630602</c:v>
                </c:pt>
                <c:pt idx="3">
                  <c:v>225.84610661467656</c:v>
                </c:pt>
                <c:pt idx="4">
                  <c:v>225.84610694175285</c:v>
                </c:pt>
                <c:pt idx="5">
                  <c:v>225.84610740683141</c:v>
                </c:pt>
                <c:pt idx="6">
                  <c:v>226.03070048776343</c:v>
                </c:pt>
                <c:pt idx="7">
                  <c:v>226.24558626890806</c:v>
                </c:pt>
                <c:pt idx="8">
                  <c:v>226.46075110999601</c:v>
                </c:pt>
                <c:pt idx="9">
                  <c:v>226.67633198244735</c:v>
                </c:pt>
                <c:pt idx="10">
                  <c:v>226.89248724741685</c:v>
                </c:pt>
                <c:pt idx="11">
                  <c:v>227.10933948614803</c:v>
                </c:pt>
                <c:pt idx="12">
                  <c:v>227.32705915202649</c:v>
                </c:pt>
                <c:pt idx="13">
                  <c:v>227.54578921204356</c:v>
                </c:pt>
                <c:pt idx="14">
                  <c:v>227.76566463021277</c:v>
                </c:pt>
                <c:pt idx="15">
                  <c:v>227.98684831756407</c:v>
                </c:pt>
                <c:pt idx="16">
                  <c:v>228.20950042975284</c:v>
                </c:pt>
                <c:pt idx="17">
                  <c:v>228.43379416508145</c:v>
                </c:pt>
                <c:pt idx="18">
                  <c:v>228.65988374595082</c:v>
                </c:pt>
                <c:pt idx="19">
                  <c:v>228.88783992420548</c:v>
                </c:pt>
                <c:pt idx="20">
                  <c:v>229.11790902905352</c:v>
                </c:pt>
                <c:pt idx="21">
                  <c:v>229.35017456160276</c:v>
                </c:pt>
                <c:pt idx="22">
                  <c:v>229.58486245852643</c:v>
                </c:pt>
                <c:pt idx="23">
                  <c:v>229.82213029309565</c:v>
                </c:pt>
                <c:pt idx="24">
                  <c:v>230.06211090527296</c:v>
                </c:pt>
                <c:pt idx="25">
                  <c:v>230.30499405289817</c:v>
                </c:pt>
                <c:pt idx="26">
                  <c:v>230.55102504559218</c:v>
                </c:pt>
                <c:pt idx="27">
                  <c:v>230.80029065634244</c:v>
                </c:pt>
                <c:pt idx="28">
                  <c:v>231.05299439211799</c:v>
                </c:pt>
                <c:pt idx="29">
                  <c:v>231.30929700596346</c:v>
                </c:pt>
                <c:pt idx="30">
                  <c:v>231.56950521630228</c:v>
                </c:pt>
                <c:pt idx="31">
                  <c:v>231.83371403482619</c:v>
                </c:pt>
                <c:pt idx="32">
                  <c:v>232.10218695294282</c:v>
                </c:pt>
                <c:pt idx="33">
                  <c:v>232.37519272324545</c:v>
                </c:pt>
                <c:pt idx="34">
                  <c:v>232.65288441124409</c:v>
                </c:pt>
                <c:pt idx="35">
                  <c:v>232.93553739933355</c:v>
                </c:pt>
                <c:pt idx="36">
                  <c:v>233.22347332606375</c:v>
                </c:pt>
                <c:pt idx="37">
                  <c:v>233.51698334887467</c:v>
                </c:pt>
                <c:pt idx="38">
                  <c:v>233.81629791029104</c:v>
                </c:pt>
                <c:pt idx="39">
                  <c:v>234.12186059842745</c:v>
                </c:pt>
                <c:pt idx="40">
                  <c:v>234.43399584020045</c:v>
                </c:pt>
                <c:pt idx="41">
                  <c:v>234.7531349323416</c:v>
                </c:pt>
                <c:pt idx="42">
                  <c:v>235.07984011016717</c:v>
                </c:pt>
                <c:pt idx="43">
                  <c:v>235.41445319833076</c:v>
                </c:pt>
                <c:pt idx="44">
                  <c:v>235.75770201426712</c:v>
                </c:pt>
                <c:pt idx="45">
                  <c:v>236.11017114097578</c:v>
                </c:pt>
                <c:pt idx="46">
                  <c:v>236.47267359382289</c:v>
                </c:pt>
                <c:pt idx="47">
                  <c:v>236.84611585277025</c:v>
                </c:pt>
                <c:pt idx="48">
                  <c:v>237.23134156045478</c:v>
                </c:pt>
                <c:pt idx="49">
                  <c:v>237.6296118257533</c:v>
                </c:pt>
                <c:pt idx="50">
                  <c:v>238.04214064211467</c:v>
                </c:pt>
                <c:pt idx="51">
                  <c:v>238.47058836291922</c:v>
                </c:pt>
                <c:pt idx="52">
                  <c:v>238.91662616363078</c:v>
                </c:pt>
                <c:pt idx="53">
                  <c:v>239.38233070624202</c:v>
                </c:pt>
                <c:pt idx="54">
                  <c:v>239.87022120355061</c:v>
                </c:pt>
                <c:pt idx="55">
                  <c:v>240.38299922567339</c:v>
                </c:pt>
                <c:pt idx="56">
                  <c:v>240.9240830117142</c:v>
                </c:pt>
                <c:pt idx="57">
                  <c:v>241.4975999487028</c:v>
                </c:pt>
                <c:pt idx="58">
                  <c:v>242.10803278308344</c:v>
                </c:pt>
                <c:pt idx="59">
                  <c:v>242.76131462982289</c:v>
                </c:pt>
                <c:pt idx="60">
                  <c:v>243.46419251543847</c:v>
                </c:pt>
                <c:pt idx="61">
                  <c:v>244.09359609963983</c:v>
                </c:pt>
                <c:pt idx="62">
                  <c:v>244.76895227509527</c:v>
                </c:pt>
                <c:pt idx="63">
                  <c:v>245.57338529794674</c:v>
                </c:pt>
                <c:pt idx="64">
                  <c:v>246.3611093587391</c:v>
                </c:pt>
                <c:pt idx="65">
                  <c:v>247.14879492032486</c:v>
                </c:pt>
                <c:pt idx="66">
                  <c:v>247.99441432704288</c:v>
                </c:pt>
                <c:pt idx="67">
                  <c:v>249.02658681516846</c:v>
                </c:pt>
                <c:pt idx="68">
                  <c:v>249.93458283023764</c:v>
                </c:pt>
                <c:pt idx="69">
                  <c:v>251.05305558642212</c:v>
                </c:pt>
                <c:pt idx="70">
                  <c:v>252.16152814319955</c:v>
                </c:pt>
                <c:pt idx="71">
                  <c:v>253.2223327796822</c:v>
                </c:pt>
                <c:pt idx="72">
                  <c:v>254.44304813960642</c:v>
                </c:pt>
                <c:pt idx="73">
                  <c:v>255.58718282588157</c:v>
                </c:pt>
                <c:pt idx="74">
                  <c:v>256.72929309229767</c:v>
                </c:pt>
                <c:pt idx="75">
                  <c:v>258.08640360248557</c:v>
                </c:pt>
                <c:pt idx="76">
                  <c:v>259.45128789863583</c:v>
                </c:pt>
                <c:pt idx="77">
                  <c:v>260.62856149530006</c:v>
                </c:pt>
                <c:pt idx="78">
                  <c:v>261.79610946401743</c:v>
                </c:pt>
                <c:pt idx="79">
                  <c:v>262.93823795664616</c:v>
                </c:pt>
                <c:pt idx="80">
                  <c:v>264.54975991974698</c:v>
                </c:pt>
                <c:pt idx="81">
                  <c:v>266.35894701669787</c:v>
                </c:pt>
                <c:pt idx="82">
                  <c:v>268.45063959323858</c:v>
                </c:pt>
                <c:pt idx="83">
                  <c:v>270.30724231742221</c:v>
                </c:pt>
                <c:pt idx="84">
                  <c:v>272.36441378575756</c:v>
                </c:pt>
                <c:pt idx="85">
                  <c:v>274.32308034393742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DCB-B641-AAA6-84C14D611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A320-200 mit 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B737-800 cl0.5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'24.123-A320B737'!$BA$3:$BA$99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'24.123-A320B737'!$BB$3:$BB$99</c:f>
              <c:numCache>
                <c:formatCode>General</c:formatCode>
                <c:ptCount val="97"/>
                <c:pt idx="0">
                  <c:v>280.49303800000001</c:v>
                </c:pt>
                <c:pt idx="1">
                  <c:v>280.52973800000001</c:v>
                </c:pt>
                <c:pt idx="2">
                  <c:v>280.611513</c:v>
                </c:pt>
                <c:pt idx="3">
                  <c:v>280.69714599999998</c:v>
                </c:pt>
                <c:pt idx="4">
                  <c:v>280.79501099999999</c:v>
                </c:pt>
                <c:pt idx="5">
                  <c:v>280.84008699999998</c:v>
                </c:pt>
                <c:pt idx="6">
                  <c:v>280.74155999999999</c:v>
                </c:pt>
                <c:pt idx="7">
                  <c:v>280.74155999999999</c:v>
                </c:pt>
                <c:pt idx="8">
                  <c:v>280.74155999999999</c:v>
                </c:pt>
                <c:pt idx="9">
                  <c:v>281.14977399999998</c:v>
                </c:pt>
                <c:pt idx="10">
                  <c:v>281.10469899999998</c:v>
                </c:pt>
                <c:pt idx="11">
                  <c:v>281.092465</c:v>
                </c:pt>
                <c:pt idx="12">
                  <c:v>281.10469899999998</c:v>
                </c:pt>
                <c:pt idx="13">
                  <c:v>281.19033100000001</c:v>
                </c:pt>
                <c:pt idx="14">
                  <c:v>281.25149699999997</c:v>
                </c:pt>
                <c:pt idx="15">
                  <c:v>281.48392799999999</c:v>
                </c:pt>
                <c:pt idx="16">
                  <c:v>281.55732699999999</c:v>
                </c:pt>
                <c:pt idx="17">
                  <c:v>281.56642699999998</c:v>
                </c:pt>
                <c:pt idx="18">
                  <c:v>281.610117</c:v>
                </c:pt>
                <c:pt idx="19">
                  <c:v>281.70412499999998</c:v>
                </c:pt>
                <c:pt idx="20">
                  <c:v>281.80199099999999</c:v>
                </c:pt>
                <c:pt idx="21">
                  <c:v>281.899857</c:v>
                </c:pt>
                <c:pt idx="22">
                  <c:v>282.11167799999998</c:v>
                </c:pt>
                <c:pt idx="23">
                  <c:v>282.20954399999999</c:v>
                </c:pt>
                <c:pt idx="24">
                  <c:v>282.389185</c:v>
                </c:pt>
                <c:pt idx="25">
                  <c:v>282.633849</c:v>
                </c:pt>
                <c:pt idx="26">
                  <c:v>282.82958000000002</c:v>
                </c:pt>
                <c:pt idx="27">
                  <c:v>282.96414499999997</c:v>
                </c:pt>
                <c:pt idx="28">
                  <c:v>283.07424400000002</c:v>
                </c:pt>
                <c:pt idx="29">
                  <c:v>283.086477</c:v>
                </c:pt>
                <c:pt idx="30">
                  <c:v>283.302818</c:v>
                </c:pt>
                <c:pt idx="31">
                  <c:v>283.40454099999999</c:v>
                </c:pt>
                <c:pt idx="32">
                  <c:v>283.88163600000001</c:v>
                </c:pt>
                <c:pt idx="33">
                  <c:v>283.97950100000003</c:v>
                </c:pt>
                <c:pt idx="34">
                  <c:v>284.05290000000002</c:v>
                </c:pt>
                <c:pt idx="35">
                  <c:v>284.069211</c:v>
                </c:pt>
                <c:pt idx="36">
                  <c:v>284.50552900000002</c:v>
                </c:pt>
                <c:pt idx="37">
                  <c:v>284.554462</c:v>
                </c:pt>
                <c:pt idx="38">
                  <c:v>284.75019300000002</c:v>
                </c:pt>
                <c:pt idx="39">
                  <c:v>284.762426</c:v>
                </c:pt>
                <c:pt idx="40">
                  <c:v>285.22728799999999</c:v>
                </c:pt>
                <c:pt idx="41">
                  <c:v>285.33738699999998</c:v>
                </c:pt>
                <c:pt idx="42">
                  <c:v>285.42301900000001</c:v>
                </c:pt>
                <c:pt idx="43">
                  <c:v>285.54535099999998</c:v>
                </c:pt>
                <c:pt idx="44">
                  <c:v>286.07137899999998</c:v>
                </c:pt>
                <c:pt idx="45">
                  <c:v>286.08361200000002</c:v>
                </c:pt>
                <c:pt idx="46">
                  <c:v>286.20594399999999</c:v>
                </c:pt>
                <c:pt idx="47">
                  <c:v>286.76867099999998</c:v>
                </c:pt>
                <c:pt idx="48">
                  <c:v>287.03394400000002</c:v>
                </c:pt>
                <c:pt idx="49">
                  <c:v>287.20520900000002</c:v>
                </c:pt>
                <c:pt idx="50">
                  <c:v>287.60052899999999</c:v>
                </c:pt>
                <c:pt idx="51">
                  <c:v>287.808493</c:v>
                </c:pt>
                <c:pt idx="52">
                  <c:v>288.31005499999998</c:v>
                </c:pt>
                <c:pt idx="53">
                  <c:v>288.334521</c:v>
                </c:pt>
                <c:pt idx="54">
                  <c:v>288.542486</c:v>
                </c:pt>
                <c:pt idx="55">
                  <c:v>288.75045</c:v>
                </c:pt>
                <c:pt idx="56">
                  <c:v>288.90423900000002</c:v>
                </c:pt>
                <c:pt idx="57">
                  <c:v>289.53337499999998</c:v>
                </c:pt>
                <c:pt idx="58">
                  <c:v>289.71687300000002</c:v>
                </c:pt>
                <c:pt idx="59">
                  <c:v>289.76172800000001</c:v>
                </c:pt>
                <c:pt idx="60">
                  <c:v>290.36523299999999</c:v>
                </c:pt>
                <c:pt idx="61">
                  <c:v>290.463098</c:v>
                </c:pt>
                <c:pt idx="62">
                  <c:v>291.08699200000001</c:v>
                </c:pt>
                <c:pt idx="63">
                  <c:v>291.24602299999998</c:v>
                </c:pt>
                <c:pt idx="64">
                  <c:v>291.65357599999999</c:v>
                </c:pt>
                <c:pt idx="65">
                  <c:v>291.937387</c:v>
                </c:pt>
                <c:pt idx="66">
                  <c:v>292.28970299999997</c:v>
                </c:pt>
                <c:pt idx="67">
                  <c:v>292.59167600000001</c:v>
                </c:pt>
                <c:pt idx="68">
                  <c:v>293.50916599999999</c:v>
                </c:pt>
                <c:pt idx="69">
                  <c:v>293.86392899999998</c:v>
                </c:pt>
                <c:pt idx="70">
                  <c:v>294.75695200000001</c:v>
                </c:pt>
                <c:pt idx="71">
                  <c:v>295.33191299999999</c:v>
                </c:pt>
                <c:pt idx="72">
                  <c:v>296.661475</c:v>
                </c:pt>
                <c:pt idx="73">
                  <c:v>297.36526900000001</c:v>
                </c:pt>
                <c:pt idx="74">
                  <c:v>298.06509699999998</c:v>
                </c:pt>
                <c:pt idx="75">
                  <c:v>299.30938800000001</c:v>
                </c:pt>
                <c:pt idx="76">
                  <c:v>300.08291400000002</c:v>
                </c:pt>
                <c:pt idx="77">
                  <c:v>301.40817800000002</c:v>
                </c:pt>
                <c:pt idx="78">
                  <c:v>302.36564199999998</c:v>
                </c:pt>
                <c:pt idx="79">
                  <c:v>303.49597699999998</c:v>
                </c:pt>
                <c:pt idx="80">
                  <c:v>306.09851600000002</c:v>
                </c:pt>
                <c:pt idx="81">
                  <c:v>307.71507300000002</c:v>
                </c:pt>
                <c:pt idx="82">
                  <c:v>309.27004899999997</c:v>
                </c:pt>
                <c:pt idx="83">
                  <c:v>312.76524999999998</c:v>
                </c:pt>
                <c:pt idx="84">
                  <c:v>314.130267</c:v>
                </c:pt>
                <c:pt idx="85">
                  <c:v>316.83788299999998</c:v>
                </c:pt>
                <c:pt idx="86">
                  <c:v>318.088503</c:v>
                </c:pt>
                <c:pt idx="87">
                  <c:v>319.56436600000001</c:v>
                </c:pt>
                <c:pt idx="88">
                  <c:v>322.335329</c:v>
                </c:pt>
                <c:pt idx="89">
                  <c:v>323.77245499999998</c:v>
                </c:pt>
                <c:pt idx="90">
                  <c:v>325.02994000000001</c:v>
                </c:pt>
                <c:pt idx="91">
                  <c:v>327.49178899999998</c:v>
                </c:pt>
                <c:pt idx="92">
                  <c:v>328.84660500000001</c:v>
                </c:pt>
                <c:pt idx="93">
                  <c:v>330.65820500000001</c:v>
                </c:pt>
                <c:pt idx="94">
                  <c:v>333.18276300000002</c:v>
                </c:pt>
                <c:pt idx="95">
                  <c:v>334.81363700000003</c:v>
                </c:pt>
                <c:pt idx="96">
                  <c:v>336.13416100000001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BEF-7246-B53C-E5315D68817A}"/>
            </c:ext>
          </c:extLst>
        </c:ser>
        <c:ser>
          <c:idx val="0"/>
          <c:order val="1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'24.123-A320B737'!$P$3:$P$100</c:f>
              <c:numCache>
                <c:formatCode>General</c:formatCode>
                <c:ptCount val="98"/>
                <c:pt idx="0">
                  <c:v>283.68812800000001</c:v>
                </c:pt>
                <c:pt idx="1">
                  <c:v>283.66143799999998</c:v>
                </c:pt>
                <c:pt idx="2">
                  <c:v>283.66143799999998</c:v>
                </c:pt>
                <c:pt idx="3">
                  <c:v>283.66143799999998</c:v>
                </c:pt>
                <c:pt idx="4">
                  <c:v>283.74151000000001</c:v>
                </c:pt>
                <c:pt idx="5">
                  <c:v>283.67033500000002</c:v>
                </c:pt>
                <c:pt idx="6">
                  <c:v>283.66143799999998</c:v>
                </c:pt>
                <c:pt idx="7">
                  <c:v>283.66143799999998</c:v>
                </c:pt>
                <c:pt idx="8">
                  <c:v>283.697025</c:v>
                </c:pt>
                <c:pt idx="9">
                  <c:v>283.78599400000002</c:v>
                </c:pt>
                <c:pt idx="10">
                  <c:v>283.857169</c:v>
                </c:pt>
                <c:pt idx="11">
                  <c:v>283.857169</c:v>
                </c:pt>
                <c:pt idx="12">
                  <c:v>283.99062199999997</c:v>
                </c:pt>
                <c:pt idx="13">
                  <c:v>284.05290000000002</c:v>
                </c:pt>
                <c:pt idx="14">
                  <c:v>284.05290000000002</c:v>
                </c:pt>
                <c:pt idx="15">
                  <c:v>284.05290000000002</c:v>
                </c:pt>
                <c:pt idx="16">
                  <c:v>284.09738499999997</c:v>
                </c:pt>
                <c:pt idx="17">
                  <c:v>284.19524999999999</c:v>
                </c:pt>
                <c:pt idx="18">
                  <c:v>284.24863199999999</c:v>
                </c:pt>
                <c:pt idx="19">
                  <c:v>284.48884700000002</c:v>
                </c:pt>
                <c:pt idx="20">
                  <c:v>284.57781599999998</c:v>
                </c:pt>
                <c:pt idx="21">
                  <c:v>284.942588</c:v>
                </c:pt>
                <c:pt idx="22">
                  <c:v>285.12052499999999</c:v>
                </c:pt>
                <c:pt idx="23">
                  <c:v>285.44081299999999</c:v>
                </c:pt>
                <c:pt idx="24">
                  <c:v>285.654338</c:v>
                </c:pt>
                <c:pt idx="25">
                  <c:v>285.867863</c:v>
                </c:pt>
                <c:pt idx="26">
                  <c:v>286.06359400000002</c:v>
                </c:pt>
                <c:pt idx="27">
                  <c:v>286.41946899999999</c:v>
                </c:pt>
                <c:pt idx="28">
                  <c:v>286.65798100000001</c:v>
                </c:pt>
                <c:pt idx="29">
                  <c:v>287.05114700000001</c:v>
                </c:pt>
                <c:pt idx="30">
                  <c:v>287.32695000000001</c:v>
                </c:pt>
                <c:pt idx="31">
                  <c:v>287.64723800000002</c:v>
                </c:pt>
                <c:pt idx="32">
                  <c:v>288.09208100000001</c:v>
                </c:pt>
                <c:pt idx="33">
                  <c:v>288.38567799999998</c:v>
                </c:pt>
                <c:pt idx="34">
                  <c:v>288.70596599999999</c:v>
                </c:pt>
                <c:pt idx="35">
                  <c:v>289.21308699999997</c:v>
                </c:pt>
                <c:pt idx="36">
                  <c:v>289.675725</c:v>
                </c:pt>
                <c:pt idx="37">
                  <c:v>290.04049700000002</c:v>
                </c:pt>
                <c:pt idx="38">
                  <c:v>290.325197</c:v>
                </c:pt>
                <c:pt idx="39">
                  <c:v>290.83231899999998</c:v>
                </c:pt>
                <c:pt idx="40">
                  <c:v>291.28605900000002</c:v>
                </c:pt>
                <c:pt idx="41">
                  <c:v>291.72370899999999</c:v>
                </c:pt>
                <c:pt idx="42">
                  <c:v>292.06008700000001</c:v>
                </c:pt>
                <c:pt idx="43">
                  <c:v>292.44984699999998</c:v>
                </c:pt>
                <c:pt idx="44">
                  <c:v>292.91418700000003</c:v>
                </c:pt>
                <c:pt idx="45">
                  <c:v>293.38572199999999</c:v>
                </c:pt>
                <c:pt idx="46">
                  <c:v>293.81996500000002</c:v>
                </c:pt>
                <c:pt idx="47">
                  <c:v>294.31099699999999</c:v>
                </c:pt>
                <c:pt idx="48">
                  <c:v>294.80922099999998</c:v>
                </c:pt>
                <c:pt idx="49">
                  <c:v>295.42310600000002</c:v>
                </c:pt>
                <c:pt idx="50">
                  <c:v>295.79677500000003</c:v>
                </c:pt>
                <c:pt idx="51">
                  <c:v>296.29500000000002</c:v>
                </c:pt>
                <c:pt idx="52">
                  <c:v>296.89998700000001</c:v>
                </c:pt>
                <c:pt idx="53">
                  <c:v>297.33593400000001</c:v>
                </c:pt>
                <c:pt idx="54">
                  <c:v>298.003199</c:v>
                </c:pt>
                <c:pt idx="55">
                  <c:v>298.52811500000001</c:v>
                </c:pt>
                <c:pt idx="56">
                  <c:v>299.02634</c:v>
                </c:pt>
                <c:pt idx="57">
                  <c:v>299.54955200000001</c:v>
                </c:pt>
                <c:pt idx="58">
                  <c:v>300.18293399999999</c:v>
                </c:pt>
                <c:pt idx="59">
                  <c:v>300.823509</c:v>
                </c:pt>
                <c:pt idx="60">
                  <c:v>301.40180500000002</c:v>
                </c:pt>
                <c:pt idx="61">
                  <c:v>301.951708</c:v>
                </c:pt>
                <c:pt idx="62">
                  <c:v>302.71683999999999</c:v>
                </c:pt>
                <c:pt idx="63">
                  <c:v>303.35400800000002</c:v>
                </c:pt>
                <c:pt idx="64">
                  <c:v>304.08014500000002</c:v>
                </c:pt>
                <c:pt idx="65">
                  <c:v>304.955826</c:v>
                </c:pt>
                <c:pt idx="66">
                  <c:v>306.01628799999997</c:v>
                </c:pt>
                <c:pt idx="67">
                  <c:v>307.14692200000002</c:v>
                </c:pt>
                <c:pt idx="68">
                  <c:v>308.502994</c:v>
                </c:pt>
                <c:pt idx="69">
                  <c:v>309.94011999999998</c:v>
                </c:pt>
                <c:pt idx="70">
                  <c:v>311.37724600000001</c:v>
                </c:pt>
                <c:pt idx="71">
                  <c:v>312.994012</c:v>
                </c:pt>
                <c:pt idx="72">
                  <c:v>314.61077799999998</c:v>
                </c:pt>
                <c:pt idx="73">
                  <c:v>316.44110999999998</c:v>
                </c:pt>
                <c:pt idx="74">
                  <c:v>318.05284399999999</c:v>
                </c:pt>
                <c:pt idx="75">
                  <c:v>319.92395599999998</c:v>
                </c:pt>
                <c:pt idx="76">
                  <c:v>322.076999</c:v>
                </c:pt>
                <c:pt idx="77">
                  <c:v>324.19720100000001</c:v>
                </c:pt>
                <c:pt idx="78">
                  <c:v>326.276184</c:v>
                </c:pt>
                <c:pt idx="79">
                  <c:v>328.69769700000001</c:v>
                </c:pt>
                <c:pt idx="80">
                  <c:v>330.99687699999998</c:v>
                </c:pt>
                <c:pt idx="81">
                  <c:v>333.12894999999997</c:v>
                </c:pt>
                <c:pt idx="82">
                  <c:v>335.64935200000002</c:v>
                </c:pt>
                <c:pt idx="83">
                  <c:v>338.143889</c:v>
                </c:pt>
                <c:pt idx="84">
                  <c:v>340.58748800000001</c:v>
                </c:pt>
                <c:pt idx="85">
                  <c:v>342.580397</c:v>
                </c:pt>
                <c:pt idx="86">
                  <c:v>344.84354000000002</c:v>
                </c:pt>
                <c:pt idx="87">
                  <c:v>347.16435300000001</c:v>
                </c:pt>
                <c:pt idx="88">
                  <c:v>349.51734699999997</c:v>
                </c:pt>
                <c:pt idx="89">
                  <c:v>351.62778700000001</c:v>
                </c:pt>
                <c:pt idx="90">
                  <c:v>354.15554200000003</c:v>
                </c:pt>
                <c:pt idx="91">
                  <c:v>356.29117200000002</c:v>
                </c:pt>
                <c:pt idx="92">
                  <c:v>358.08383199999997</c:v>
                </c:pt>
                <c:pt idx="93">
                  <c:v>360.23952100000002</c:v>
                </c:pt>
                <c:pt idx="94">
                  <c:v>361.85628700000001</c:v>
                </c:pt>
                <c:pt idx="95">
                  <c:v>364.15410600000001</c:v>
                </c:pt>
                <c:pt idx="96">
                  <c:v>366.23759999999999</c:v>
                </c:pt>
                <c:pt idx="97">
                  <c:v>368.12012800000002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EF-7246-B53C-E5315D68817A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'24.123-A320B737'!$J$3:$J$89</c:f>
              <c:numCache>
                <c:formatCode>General</c:formatCode>
                <c:ptCount val="87"/>
                <c:pt idx="0">
                  <c:v>251.15225899999999</c:v>
                </c:pt>
                <c:pt idx="1">
                  <c:v>251.081084</c:v>
                </c:pt>
                <c:pt idx="2">
                  <c:v>251.09887800000001</c:v>
                </c:pt>
                <c:pt idx="3">
                  <c:v>251.170053</c:v>
                </c:pt>
                <c:pt idx="4">
                  <c:v>251.170053</c:v>
                </c:pt>
                <c:pt idx="5">
                  <c:v>251.223434</c:v>
                </c:pt>
                <c:pt idx="6">
                  <c:v>251.26791800000001</c:v>
                </c:pt>
                <c:pt idx="7">
                  <c:v>251.26791800000001</c:v>
                </c:pt>
                <c:pt idx="8">
                  <c:v>251.32129900000001</c:v>
                </c:pt>
                <c:pt idx="9">
                  <c:v>251.36578399999999</c:v>
                </c:pt>
                <c:pt idx="10">
                  <c:v>251.36578399999999</c:v>
                </c:pt>
                <c:pt idx="11">
                  <c:v>251.34799000000001</c:v>
                </c:pt>
                <c:pt idx="12">
                  <c:v>251.436959</c:v>
                </c:pt>
                <c:pt idx="13">
                  <c:v>251.463649</c:v>
                </c:pt>
                <c:pt idx="14">
                  <c:v>251.517031</c:v>
                </c:pt>
                <c:pt idx="15">
                  <c:v>251.78564</c:v>
                </c:pt>
                <c:pt idx="16">
                  <c:v>251.872906</c:v>
                </c:pt>
                <c:pt idx="17">
                  <c:v>251.97077100000001</c:v>
                </c:pt>
                <c:pt idx="18">
                  <c:v>252.13091499999999</c:v>
                </c:pt>
                <c:pt idx="19">
                  <c:v>252.21988400000001</c:v>
                </c:pt>
                <c:pt idx="20">
                  <c:v>252.30714900000001</c:v>
                </c:pt>
                <c:pt idx="21">
                  <c:v>252.529571</c:v>
                </c:pt>
                <c:pt idx="22">
                  <c:v>252.75369599999999</c:v>
                </c:pt>
                <c:pt idx="23">
                  <c:v>252.931634</c:v>
                </c:pt>
                <c:pt idx="24">
                  <c:v>253.12566200000001</c:v>
                </c:pt>
                <c:pt idx="25">
                  <c:v>253.374774</c:v>
                </c:pt>
                <c:pt idx="26">
                  <c:v>253.71455900000001</c:v>
                </c:pt>
                <c:pt idx="27">
                  <c:v>254.04374300000001</c:v>
                </c:pt>
                <c:pt idx="28">
                  <c:v>254.23057700000001</c:v>
                </c:pt>
                <c:pt idx="29">
                  <c:v>254.399618</c:v>
                </c:pt>
                <c:pt idx="30">
                  <c:v>254.79107999999999</c:v>
                </c:pt>
                <c:pt idx="31">
                  <c:v>255.004605</c:v>
                </c:pt>
                <c:pt idx="32">
                  <c:v>255.271512</c:v>
                </c:pt>
                <c:pt idx="33">
                  <c:v>255.63628299999999</c:v>
                </c:pt>
                <c:pt idx="34">
                  <c:v>255.90319</c:v>
                </c:pt>
                <c:pt idx="35">
                  <c:v>256.30354899999998</c:v>
                </c:pt>
                <c:pt idx="36">
                  <c:v>256.56155799999999</c:v>
                </c:pt>
                <c:pt idx="37">
                  <c:v>256.89963999999998</c:v>
                </c:pt>
                <c:pt idx="38">
                  <c:v>257.17544299999997</c:v>
                </c:pt>
                <c:pt idx="39">
                  <c:v>257.54911099999998</c:v>
                </c:pt>
                <c:pt idx="40">
                  <c:v>257.94947100000002</c:v>
                </c:pt>
                <c:pt idx="41">
                  <c:v>258.34093300000001</c:v>
                </c:pt>
                <c:pt idx="42">
                  <c:v>258.66122100000001</c:v>
                </c:pt>
                <c:pt idx="43">
                  <c:v>259.12385799999998</c:v>
                </c:pt>
                <c:pt idx="44">
                  <c:v>259.44414599999999</c:v>
                </c:pt>
                <c:pt idx="45">
                  <c:v>259.871196</c:v>
                </c:pt>
                <c:pt idx="46">
                  <c:v>260.19148300000001</c:v>
                </c:pt>
                <c:pt idx="47">
                  <c:v>260.68081100000001</c:v>
                </c:pt>
                <c:pt idx="48">
                  <c:v>261.10786100000001</c:v>
                </c:pt>
                <c:pt idx="49">
                  <c:v>261.52601399999998</c:v>
                </c:pt>
                <c:pt idx="50">
                  <c:v>262.05092999999999</c:v>
                </c:pt>
                <c:pt idx="51">
                  <c:v>262.46018600000002</c:v>
                </c:pt>
                <c:pt idx="52">
                  <c:v>262.89613300000002</c:v>
                </c:pt>
                <c:pt idx="53">
                  <c:v>263.456636</c:v>
                </c:pt>
                <c:pt idx="54">
                  <c:v>263.88368600000001</c:v>
                </c:pt>
                <c:pt idx="55">
                  <c:v>264.42639500000001</c:v>
                </c:pt>
                <c:pt idx="56">
                  <c:v>264.99579499999999</c:v>
                </c:pt>
                <c:pt idx="57">
                  <c:v>265.529608</c:v>
                </c:pt>
                <c:pt idx="58">
                  <c:v>266.13459499999999</c:v>
                </c:pt>
                <c:pt idx="59">
                  <c:v>266.65951100000001</c:v>
                </c:pt>
                <c:pt idx="60">
                  <c:v>267.19332300000002</c:v>
                </c:pt>
                <c:pt idx="61">
                  <c:v>267.78941400000002</c:v>
                </c:pt>
                <c:pt idx="62">
                  <c:v>268.35711099999997</c:v>
                </c:pt>
                <c:pt idx="63">
                  <c:v>269.09384799999998</c:v>
                </c:pt>
                <c:pt idx="64">
                  <c:v>269.76830699999999</c:v>
                </c:pt>
                <c:pt idx="65">
                  <c:v>270.43936000000002</c:v>
                </c:pt>
                <c:pt idx="66">
                  <c:v>271.35233199999999</c:v>
                </c:pt>
                <c:pt idx="67">
                  <c:v>272.36316900000003</c:v>
                </c:pt>
                <c:pt idx="68">
                  <c:v>273.29341299999999</c:v>
                </c:pt>
                <c:pt idx="69">
                  <c:v>274.37125700000001</c:v>
                </c:pt>
                <c:pt idx="70">
                  <c:v>275.44910199999998</c:v>
                </c:pt>
                <c:pt idx="71">
                  <c:v>276.70658700000001</c:v>
                </c:pt>
                <c:pt idx="72">
                  <c:v>278.30986799999999</c:v>
                </c:pt>
                <c:pt idx="73">
                  <c:v>280.39885399999997</c:v>
                </c:pt>
                <c:pt idx="74">
                  <c:v>282.34311700000001</c:v>
                </c:pt>
                <c:pt idx="75">
                  <c:v>284.52878299999998</c:v>
                </c:pt>
                <c:pt idx="76">
                  <c:v>286.79926499999999</c:v>
                </c:pt>
                <c:pt idx="77">
                  <c:v>289.11237599999998</c:v>
                </c:pt>
                <c:pt idx="78">
                  <c:v>291.29760099999999</c:v>
                </c:pt>
                <c:pt idx="79">
                  <c:v>293.52827600000001</c:v>
                </c:pt>
                <c:pt idx="80">
                  <c:v>295.63520799999998</c:v>
                </c:pt>
                <c:pt idx="81">
                  <c:v>297.86936600000001</c:v>
                </c:pt>
                <c:pt idx="82">
                  <c:v>300.07090099999999</c:v>
                </c:pt>
                <c:pt idx="83">
                  <c:v>302.41597300000001</c:v>
                </c:pt>
                <c:pt idx="84">
                  <c:v>304.64730900000001</c:v>
                </c:pt>
                <c:pt idx="85">
                  <c:v>306.67805800000002</c:v>
                </c:pt>
                <c:pt idx="86">
                  <c:v>308.323353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EF-7246-B53C-E5315D68817A}"/>
            </c:ext>
          </c:extLst>
        </c:ser>
        <c:ser>
          <c:idx val="7"/>
          <c:order val="3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'24.123-A320B737'!$D$3:$D$88</c:f>
              <c:numCache>
                <c:formatCode>General</c:formatCode>
                <c:ptCount val="86"/>
                <c:pt idx="0">
                  <c:v>228.269498</c:v>
                </c:pt>
                <c:pt idx="1">
                  <c:v>228.17163199999999</c:v>
                </c:pt>
                <c:pt idx="2">
                  <c:v>228.12714800000001</c:v>
                </c:pt>
                <c:pt idx="3">
                  <c:v>228.073767</c:v>
                </c:pt>
                <c:pt idx="4">
                  <c:v>228.12714800000001</c:v>
                </c:pt>
                <c:pt idx="5">
                  <c:v>228.12714800000001</c:v>
                </c:pt>
                <c:pt idx="6">
                  <c:v>228.14494199999999</c:v>
                </c:pt>
                <c:pt idx="7">
                  <c:v>228.17163199999999</c:v>
                </c:pt>
                <c:pt idx="8">
                  <c:v>228.22501299999999</c:v>
                </c:pt>
                <c:pt idx="9">
                  <c:v>228.269498</c:v>
                </c:pt>
                <c:pt idx="10">
                  <c:v>228.34957</c:v>
                </c:pt>
                <c:pt idx="11">
                  <c:v>228.36736300000001</c:v>
                </c:pt>
                <c:pt idx="12">
                  <c:v>228.41184799999999</c:v>
                </c:pt>
                <c:pt idx="13">
                  <c:v>228.46522899999999</c:v>
                </c:pt>
                <c:pt idx="14">
                  <c:v>228.46522899999999</c:v>
                </c:pt>
                <c:pt idx="15">
                  <c:v>228.46522899999999</c:v>
                </c:pt>
                <c:pt idx="16">
                  <c:v>228.50081700000001</c:v>
                </c:pt>
                <c:pt idx="17">
                  <c:v>228.652063</c:v>
                </c:pt>
                <c:pt idx="18">
                  <c:v>228.92067299999999</c:v>
                </c:pt>
                <c:pt idx="19">
                  <c:v>228.965157</c:v>
                </c:pt>
                <c:pt idx="20">
                  <c:v>229.141392</c:v>
                </c:pt>
                <c:pt idx="21">
                  <c:v>229.15028799999999</c:v>
                </c:pt>
                <c:pt idx="22">
                  <c:v>229.23925700000001</c:v>
                </c:pt>
                <c:pt idx="23">
                  <c:v>229.381607</c:v>
                </c:pt>
                <c:pt idx="24">
                  <c:v>229.44388499999999</c:v>
                </c:pt>
                <c:pt idx="25">
                  <c:v>229.497266</c:v>
                </c:pt>
                <c:pt idx="26">
                  <c:v>229.79975999999999</c:v>
                </c:pt>
                <c:pt idx="27">
                  <c:v>230.00438800000001</c:v>
                </c:pt>
                <c:pt idx="28">
                  <c:v>230.18232599999999</c:v>
                </c:pt>
                <c:pt idx="29">
                  <c:v>230.22681</c:v>
                </c:pt>
                <c:pt idx="30">
                  <c:v>230.52040700000001</c:v>
                </c:pt>
                <c:pt idx="31">
                  <c:v>230.67165399999999</c:v>
                </c:pt>
                <c:pt idx="32">
                  <c:v>230.849591</c:v>
                </c:pt>
                <c:pt idx="33">
                  <c:v>231.18767299999999</c:v>
                </c:pt>
                <c:pt idx="34">
                  <c:v>231.40119799999999</c:v>
                </c:pt>
                <c:pt idx="35">
                  <c:v>231.561341</c:v>
                </c:pt>
                <c:pt idx="36">
                  <c:v>231.81935100000001</c:v>
                </c:pt>
                <c:pt idx="37">
                  <c:v>232.16632899999999</c:v>
                </c:pt>
                <c:pt idx="38">
                  <c:v>232.33536899999999</c:v>
                </c:pt>
                <c:pt idx="39">
                  <c:v>232.620069</c:v>
                </c:pt>
                <c:pt idx="40">
                  <c:v>232.85138799999999</c:v>
                </c:pt>
                <c:pt idx="41">
                  <c:v>233.06491299999999</c:v>
                </c:pt>
                <c:pt idx="42">
                  <c:v>233.518654</c:v>
                </c:pt>
                <c:pt idx="43">
                  <c:v>233.71438499999999</c:v>
                </c:pt>
                <c:pt idx="44">
                  <c:v>234.034672</c:v>
                </c:pt>
                <c:pt idx="45">
                  <c:v>234.26599100000001</c:v>
                </c:pt>
                <c:pt idx="46">
                  <c:v>234.55958799999999</c:v>
                </c:pt>
                <c:pt idx="47">
                  <c:v>235.013329</c:v>
                </c:pt>
                <c:pt idx="48">
                  <c:v>235.280235</c:v>
                </c:pt>
                <c:pt idx="49">
                  <c:v>235.65390400000001</c:v>
                </c:pt>
                <c:pt idx="50">
                  <c:v>235.911913</c:v>
                </c:pt>
                <c:pt idx="51">
                  <c:v>236.34786</c:v>
                </c:pt>
                <c:pt idx="52">
                  <c:v>236.74821900000001</c:v>
                </c:pt>
                <c:pt idx="53">
                  <c:v>237.130785</c:v>
                </c:pt>
                <c:pt idx="54">
                  <c:v>237.682391</c:v>
                </c:pt>
                <c:pt idx="55">
                  <c:v>238.12723500000001</c:v>
                </c:pt>
                <c:pt idx="56">
                  <c:v>238.580975</c:v>
                </c:pt>
                <c:pt idx="57">
                  <c:v>239.26603499999999</c:v>
                </c:pt>
                <c:pt idx="58">
                  <c:v>239.773156</c:v>
                </c:pt>
                <c:pt idx="59">
                  <c:v>240.476009</c:v>
                </c:pt>
                <c:pt idx="60">
                  <c:v>241.21445</c:v>
                </c:pt>
                <c:pt idx="61">
                  <c:v>241.85332199999999</c:v>
                </c:pt>
                <c:pt idx="62">
                  <c:v>242.527781</c:v>
                </c:pt>
                <c:pt idx="63">
                  <c:v>243.406868</c:v>
                </c:pt>
                <c:pt idx="64">
                  <c:v>244.37125700000001</c:v>
                </c:pt>
                <c:pt idx="65">
                  <c:v>245.29092199999999</c:v>
                </c:pt>
                <c:pt idx="66">
                  <c:v>246.31955300000001</c:v>
                </c:pt>
                <c:pt idx="67">
                  <c:v>247.428256</c:v>
                </c:pt>
                <c:pt idx="68">
                  <c:v>248.71319299999999</c:v>
                </c:pt>
                <c:pt idx="69">
                  <c:v>249.94012000000001</c:v>
                </c:pt>
                <c:pt idx="70">
                  <c:v>251.37724600000001</c:v>
                </c:pt>
                <c:pt idx="71">
                  <c:v>252.895118</c:v>
                </c:pt>
                <c:pt idx="72">
                  <c:v>254.563829</c:v>
                </c:pt>
                <c:pt idx="73">
                  <c:v>256.36458199999998</c:v>
                </c:pt>
                <c:pt idx="74">
                  <c:v>258.17443500000002</c:v>
                </c:pt>
                <c:pt idx="75">
                  <c:v>260.07538299999999</c:v>
                </c:pt>
                <c:pt idx="76">
                  <c:v>261.88545599999998</c:v>
                </c:pt>
                <c:pt idx="77">
                  <c:v>263.41317400000003</c:v>
                </c:pt>
                <c:pt idx="78">
                  <c:v>264.85029900000001</c:v>
                </c:pt>
                <c:pt idx="79">
                  <c:v>266.32793800000002</c:v>
                </c:pt>
                <c:pt idx="80">
                  <c:v>268.10634599999997</c:v>
                </c:pt>
                <c:pt idx="81">
                  <c:v>270.17339600000003</c:v>
                </c:pt>
                <c:pt idx="82">
                  <c:v>272.483024</c:v>
                </c:pt>
                <c:pt idx="83">
                  <c:v>274.40542199999999</c:v>
                </c:pt>
                <c:pt idx="84">
                  <c:v>276.399809</c:v>
                </c:pt>
                <c:pt idx="85">
                  <c:v>278.32798200000002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EF-7246-B53C-E5315D688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A340-200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'24.131-A340'!$O$3:$O$138</c:f>
              <c:numCache>
                <c:formatCode>General</c:formatCode>
                <c:ptCount val="136"/>
                <c:pt idx="0">
                  <c:v>0.49929329</c:v>
                </c:pt>
                <c:pt idx="1">
                  <c:v>0.50234657000000005</c:v>
                </c:pt>
                <c:pt idx="2">
                  <c:v>0.50539995000000004</c:v>
                </c:pt>
                <c:pt idx="3">
                  <c:v>0.50845340999999999</c:v>
                </c:pt>
                <c:pt idx="4">
                  <c:v>0.51150678000000005</c:v>
                </c:pt>
                <c:pt idx="5">
                  <c:v>0.51456009999999996</c:v>
                </c:pt>
                <c:pt idx="6">
                  <c:v>0.51761347999999996</c:v>
                </c:pt>
                <c:pt idx="7">
                  <c:v>0.52066688000000005</c:v>
                </c:pt>
                <c:pt idx="8">
                  <c:v>0.52372017999999998</c:v>
                </c:pt>
                <c:pt idx="9">
                  <c:v>0.52677348000000002</c:v>
                </c:pt>
                <c:pt idx="10">
                  <c:v>0.52982686000000001</c:v>
                </c:pt>
                <c:pt idx="11">
                  <c:v>0.53288025000000006</c:v>
                </c:pt>
                <c:pt idx="12">
                  <c:v>0.53593363000000005</c:v>
                </c:pt>
                <c:pt idx="13">
                  <c:v>0.53898701000000004</c:v>
                </c:pt>
                <c:pt idx="14">
                  <c:v>0.54204039000000004</c:v>
                </c:pt>
                <c:pt idx="15">
                  <c:v>0.54509377000000003</c:v>
                </c:pt>
                <c:pt idx="16">
                  <c:v>0.54814700000000005</c:v>
                </c:pt>
                <c:pt idx="17">
                  <c:v>0.55120020999999997</c:v>
                </c:pt>
                <c:pt idx="18">
                  <c:v>0.55425354999999998</c:v>
                </c:pt>
                <c:pt idx="19">
                  <c:v>0.55730701999999999</c:v>
                </c:pt>
                <c:pt idx="20">
                  <c:v>0.56036028999999998</c:v>
                </c:pt>
                <c:pt idx="21">
                  <c:v>0.56341359999999996</c:v>
                </c:pt>
                <c:pt idx="22">
                  <c:v>0.5664669</c:v>
                </c:pt>
                <c:pt idx="23">
                  <c:v>0.56952026</c:v>
                </c:pt>
                <c:pt idx="24">
                  <c:v>0.57257351999999995</c:v>
                </c:pt>
                <c:pt idx="25">
                  <c:v>0.57562690000000005</c:v>
                </c:pt>
                <c:pt idx="26">
                  <c:v>0.57868028000000005</c:v>
                </c:pt>
                <c:pt idx="27">
                  <c:v>0.58173366000000004</c:v>
                </c:pt>
                <c:pt idx="28">
                  <c:v>0.58478704000000004</c:v>
                </c:pt>
                <c:pt idx="29">
                  <c:v>0.58784031000000003</c:v>
                </c:pt>
                <c:pt idx="30">
                  <c:v>0.59089356999999998</c:v>
                </c:pt>
                <c:pt idx="31">
                  <c:v>0.59394690999999999</c:v>
                </c:pt>
                <c:pt idx="32">
                  <c:v>0.59700008999999998</c:v>
                </c:pt>
                <c:pt idx="33">
                  <c:v>0.60005341000000001</c:v>
                </c:pt>
                <c:pt idx="34">
                  <c:v>0.60310679</c:v>
                </c:pt>
                <c:pt idx="35">
                  <c:v>0.60616006</c:v>
                </c:pt>
                <c:pt idx="36">
                  <c:v>0.60921327999999997</c:v>
                </c:pt>
                <c:pt idx="37">
                  <c:v>0.61226654999999996</c:v>
                </c:pt>
                <c:pt idx="38">
                  <c:v>0.61531990000000003</c:v>
                </c:pt>
                <c:pt idx="39">
                  <c:v>0.61837328999999996</c:v>
                </c:pt>
                <c:pt idx="40">
                  <c:v>0.62142666999999996</c:v>
                </c:pt>
                <c:pt idx="41">
                  <c:v>0.62477165999999995</c:v>
                </c:pt>
                <c:pt idx="42">
                  <c:v>0.62753302</c:v>
                </c:pt>
                <c:pt idx="43">
                  <c:v>0.63058636999999995</c:v>
                </c:pt>
                <c:pt idx="44">
                  <c:v>0.63363952999999995</c:v>
                </c:pt>
                <c:pt idx="45">
                  <c:v>0.63669271000000005</c:v>
                </c:pt>
                <c:pt idx="46">
                  <c:v>0.63974595999999995</c:v>
                </c:pt>
                <c:pt idx="47">
                  <c:v>0.64279902</c:v>
                </c:pt>
                <c:pt idx="48">
                  <c:v>0.64585227000000001</c:v>
                </c:pt>
                <c:pt idx="49">
                  <c:v>0.64890537999999998</c:v>
                </c:pt>
                <c:pt idx="50">
                  <c:v>0.65195855999999996</c:v>
                </c:pt>
                <c:pt idx="51">
                  <c:v>0.65501182999999996</c:v>
                </c:pt>
                <c:pt idx="52">
                  <c:v>0.65806520999999996</c:v>
                </c:pt>
                <c:pt idx="53">
                  <c:v>0.66111854000000003</c:v>
                </c:pt>
                <c:pt idx="54">
                  <c:v>0.66417170999999997</c:v>
                </c:pt>
                <c:pt idx="55">
                  <c:v>0.66722488999999996</c:v>
                </c:pt>
                <c:pt idx="56">
                  <c:v>0.67027795999999995</c:v>
                </c:pt>
                <c:pt idx="57">
                  <c:v>0.67333105000000004</c:v>
                </c:pt>
                <c:pt idx="58">
                  <c:v>0.67638414000000002</c:v>
                </c:pt>
                <c:pt idx="59">
                  <c:v>0.67943726000000004</c:v>
                </c:pt>
                <c:pt idx="60">
                  <c:v>0.68249048000000001</c:v>
                </c:pt>
                <c:pt idx="61">
                  <c:v>0.68554375000000001</c:v>
                </c:pt>
                <c:pt idx="62">
                  <c:v>0.68859709000000002</c:v>
                </c:pt>
                <c:pt idx="63">
                  <c:v>0.69165003999999997</c:v>
                </c:pt>
                <c:pt idx="64">
                  <c:v>0.69470319999999997</c:v>
                </c:pt>
                <c:pt idx="65">
                  <c:v>0.69775642999999998</c:v>
                </c:pt>
                <c:pt idx="66">
                  <c:v>0.70080960000000003</c:v>
                </c:pt>
                <c:pt idx="67">
                  <c:v>0.70386269000000001</c:v>
                </c:pt>
                <c:pt idx="68">
                  <c:v>0.70691579000000004</c:v>
                </c:pt>
                <c:pt idx="69">
                  <c:v>0.70996908999999997</c:v>
                </c:pt>
                <c:pt idx="70">
                  <c:v>0.71331412999999999</c:v>
                </c:pt>
                <c:pt idx="71">
                  <c:v>0.71665909000000005</c:v>
                </c:pt>
                <c:pt idx="72">
                  <c:v>0.71971244000000001</c:v>
                </c:pt>
                <c:pt idx="73">
                  <c:v>0.72247338999999999</c:v>
                </c:pt>
                <c:pt idx="74">
                  <c:v>0.72523437999999996</c:v>
                </c:pt>
                <c:pt idx="75">
                  <c:v>0.72857932000000003</c:v>
                </c:pt>
                <c:pt idx="76">
                  <c:v>0.73163243</c:v>
                </c:pt>
                <c:pt idx="77">
                  <c:v>0.73439374000000002</c:v>
                </c:pt>
                <c:pt idx="78">
                  <c:v>0.73744681999999995</c:v>
                </c:pt>
                <c:pt idx="79">
                  <c:v>0.74049973000000002</c:v>
                </c:pt>
                <c:pt idx="80">
                  <c:v>0.74355258999999996</c:v>
                </c:pt>
                <c:pt idx="81">
                  <c:v>0.74660570000000004</c:v>
                </c:pt>
                <c:pt idx="82">
                  <c:v>0.74965877000000003</c:v>
                </c:pt>
                <c:pt idx="83">
                  <c:v>0.75271191000000004</c:v>
                </c:pt>
                <c:pt idx="84">
                  <c:v>0.75576474999999999</c:v>
                </c:pt>
                <c:pt idx="85">
                  <c:v>0.75881756</c:v>
                </c:pt>
                <c:pt idx="86">
                  <c:v>0.76187055000000004</c:v>
                </c:pt>
                <c:pt idx="87">
                  <c:v>0.76492369000000004</c:v>
                </c:pt>
                <c:pt idx="88">
                  <c:v>0.76768477999999996</c:v>
                </c:pt>
                <c:pt idx="89">
                  <c:v>0.77102950999999997</c:v>
                </c:pt>
                <c:pt idx="90">
                  <c:v>0.77437423000000005</c:v>
                </c:pt>
                <c:pt idx="91">
                  <c:v>0.77713536999999999</c:v>
                </c:pt>
                <c:pt idx="92">
                  <c:v>0.77989653000000003</c:v>
                </c:pt>
                <c:pt idx="93">
                  <c:v>0.78324115999999999</c:v>
                </c:pt>
                <c:pt idx="94">
                  <c:v>0.78658589000000001</c:v>
                </c:pt>
                <c:pt idx="95">
                  <c:v>0.78934689999999996</c:v>
                </c:pt>
                <c:pt idx="96">
                  <c:v>0.79239974999999996</c:v>
                </c:pt>
                <c:pt idx="97">
                  <c:v>0.79545241</c:v>
                </c:pt>
                <c:pt idx="98">
                  <c:v>0.79850525999999999</c:v>
                </c:pt>
                <c:pt idx="99">
                  <c:v>0.80184999999999995</c:v>
                </c:pt>
                <c:pt idx="100">
                  <c:v>0.80461099999999997</c:v>
                </c:pt>
                <c:pt idx="101">
                  <c:v>0.80737179000000003</c:v>
                </c:pt>
                <c:pt idx="102">
                  <c:v>0.81013261999999997</c:v>
                </c:pt>
                <c:pt idx="103">
                  <c:v>0.81230912</c:v>
                </c:pt>
                <c:pt idx="104">
                  <c:v>0.81477717999999999</c:v>
                </c:pt>
                <c:pt idx="105">
                  <c:v>0.81695298000000005</c:v>
                </c:pt>
                <c:pt idx="106">
                  <c:v>0.81890664000000002</c:v>
                </c:pt>
                <c:pt idx="107">
                  <c:v>0.82097226000000001</c:v>
                </c:pt>
                <c:pt idx="108">
                  <c:v>0.82272210000000001</c:v>
                </c:pt>
                <c:pt idx="109">
                  <c:v>0.82417940999999995</c:v>
                </c:pt>
                <c:pt idx="110">
                  <c:v>0.82545659999999998</c:v>
                </c:pt>
                <c:pt idx="111">
                  <c:v>0.82682765000000003</c:v>
                </c:pt>
                <c:pt idx="112">
                  <c:v>0.82809350000000004</c:v>
                </c:pt>
                <c:pt idx="113">
                  <c:v>0.82899692999999997</c:v>
                </c:pt>
                <c:pt idx="114">
                  <c:v>0.83003501999999996</c:v>
                </c:pt>
                <c:pt idx="115">
                  <c:v>0.83050665000000001</c:v>
                </c:pt>
                <c:pt idx="116">
                  <c:v>0.83107083999999998</c:v>
                </c:pt>
                <c:pt idx="117">
                  <c:v>0.83191404999999996</c:v>
                </c:pt>
                <c:pt idx="118">
                  <c:v>0.83278026000000005</c:v>
                </c:pt>
                <c:pt idx="119">
                  <c:v>0.83336811</c:v>
                </c:pt>
                <c:pt idx="120">
                  <c:v>0.8339704</c:v>
                </c:pt>
                <c:pt idx="121">
                  <c:v>0.83467566999999998</c:v>
                </c:pt>
                <c:pt idx="122">
                  <c:v>0.83540082000000004</c:v>
                </c:pt>
                <c:pt idx="123">
                  <c:v>0.83605644999999995</c:v>
                </c:pt>
                <c:pt idx="124">
                  <c:v>0.83674725999999999</c:v>
                </c:pt>
                <c:pt idx="125">
                  <c:v>0.83733356000000003</c:v>
                </c:pt>
                <c:pt idx="126">
                  <c:v>0.83785061999999999</c:v>
                </c:pt>
                <c:pt idx="127">
                  <c:v>0.83871397999999997</c:v>
                </c:pt>
                <c:pt idx="128">
                  <c:v>0.83909259000000003</c:v>
                </c:pt>
                <c:pt idx="129">
                  <c:v>0.83992182000000004</c:v>
                </c:pt>
                <c:pt idx="130">
                  <c:v>0.84047123000000001</c:v>
                </c:pt>
                <c:pt idx="131">
                  <c:v>0.84101022999999997</c:v>
                </c:pt>
                <c:pt idx="132">
                  <c:v>0.84175575000000002</c:v>
                </c:pt>
                <c:pt idx="133">
                  <c:v>0.84252864999999999</c:v>
                </c:pt>
                <c:pt idx="134">
                  <c:v>0.84307991000000004</c:v>
                </c:pt>
                <c:pt idx="135">
                  <c:v>0.84378412000000003</c:v>
                </c:pt>
              </c:numCache>
            </c:numRef>
          </c:xVal>
          <c:yVal>
            <c:numRef>
              <c:f>'24.131-A340'!$P$3:$P$138</c:f>
              <c:numCache>
                <c:formatCode>General</c:formatCode>
                <c:ptCount val="136"/>
                <c:pt idx="0">
                  <c:v>235.932131</c:v>
                </c:pt>
                <c:pt idx="1">
                  <c:v>235.97798599999999</c:v>
                </c:pt>
                <c:pt idx="2">
                  <c:v>235.973544</c:v>
                </c:pt>
                <c:pt idx="3">
                  <c:v>235.931378</c:v>
                </c:pt>
                <c:pt idx="4">
                  <c:v>235.933223</c:v>
                </c:pt>
                <c:pt idx="5">
                  <c:v>235.960217</c:v>
                </c:pt>
                <c:pt idx="6">
                  <c:v>235.95577399999999</c:v>
                </c:pt>
                <c:pt idx="7">
                  <c:v>235.93875700000001</c:v>
                </c:pt>
                <c:pt idx="8">
                  <c:v>235.97832600000001</c:v>
                </c:pt>
                <c:pt idx="9">
                  <c:v>236.011607</c:v>
                </c:pt>
                <c:pt idx="10">
                  <c:v>236.00716399999999</c:v>
                </c:pt>
                <c:pt idx="11">
                  <c:v>236.00272200000001</c:v>
                </c:pt>
                <c:pt idx="12">
                  <c:v>235.99827999999999</c:v>
                </c:pt>
                <c:pt idx="13">
                  <c:v>235.99383700000001</c:v>
                </c:pt>
                <c:pt idx="14">
                  <c:v>235.989395</c:v>
                </c:pt>
                <c:pt idx="15">
                  <c:v>235.98495199999999</c:v>
                </c:pt>
                <c:pt idx="16">
                  <c:v>236.05595700000001</c:v>
                </c:pt>
                <c:pt idx="17">
                  <c:v>236.13953599999999</c:v>
                </c:pt>
                <c:pt idx="18">
                  <c:v>236.153955</c:v>
                </c:pt>
                <c:pt idx="19">
                  <c:v>236.105502</c:v>
                </c:pt>
                <c:pt idx="20">
                  <c:v>236.157645</c:v>
                </c:pt>
                <c:pt idx="21">
                  <c:v>236.19092599999999</c:v>
                </c:pt>
                <c:pt idx="22">
                  <c:v>236.22420600000001</c:v>
                </c:pt>
                <c:pt idx="23">
                  <c:v>236.232339</c:v>
                </c:pt>
                <c:pt idx="24">
                  <c:v>236.29076800000001</c:v>
                </c:pt>
                <c:pt idx="25">
                  <c:v>236.286326</c:v>
                </c:pt>
                <c:pt idx="26">
                  <c:v>236.28188399999999</c:v>
                </c:pt>
                <c:pt idx="27">
                  <c:v>236.27744100000001</c:v>
                </c:pt>
                <c:pt idx="28">
                  <c:v>236.272999</c:v>
                </c:pt>
                <c:pt idx="29">
                  <c:v>236.325142</c:v>
                </c:pt>
                <c:pt idx="30">
                  <c:v>236.38357099999999</c:v>
                </c:pt>
                <c:pt idx="31">
                  <c:v>236.39799099999999</c:v>
                </c:pt>
                <c:pt idx="32">
                  <c:v>236.50043099999999</c:v>
                </c:pt>
                <c:pt idx="33">
                  <c:v>236.52742499999999</c:v>
                </c:pt>
                <c:pt idx="34">
                  <c:v>236.52298300000001</c:v>
                </c:pt>
                <c:pt idx="35">
                  <c:v>236.57512500000001</c:v>
                </c:pt>
                <c:pt idx="36">
                  <c:v>236.65241700000001</c:v>
                </c:pt>
                <c:pt idx="37">
                  <c:v>236.70455899999999</c:v>
                </c:pt>
                <c:pt idx="38">
                  <c:v>236.71269100000001</c:v>
                </c:pt>
                <c:pt idx="39">
                  <c:v>236.708249</c:v>
                </c:pt>
                <c:pt idx="40">
                  <c:v>236.70380700000001</c:v>
                </c:pt>
                <c:pt idx="41">
                  <c:v>236.88215299999999</c:v>
                </c:pt>
                <c:pt idx="42">
                  <c:v>236.9024</c:v>
                </c:pt>
                <c:pt idx="43">
                  <c:v>236.91682</c:v>
                </c:pt>
                <c:pt idx="44">
                  <c:v>237.02554699999999</c:v>
                </c:pt>
                <c:pt idx="45">
                  <c:v>237.1217</c:v>
                </c:pt>
                <c:pt idx="46">
                  <c:v>237.18641700000001</c:v>
                </c:pt>
                <c:pt idx="47">
                  <c:v>237.34544299999999</c:v>
                </c:pt>
                <c:pt idx="48">
                  <c:v>237.41015999999999</c:v>
                </c:pt>
                <c:pt idx="49">
                  <c:v>237.54403600000001</c:v>
                </c:pt>
                <c:pt idx="50">
                  <c:v>237.64018999999999</c:v>
                </c:pt>
                <c:pt idx="51">
                  <c:v>237.69233199999999</c:v>
                </c:pt>
                <c:pt idx="52">
                  <c:v>237.68789000000001</c:v>
                </c:pt>
                <c:pt idx="53">
                  <c:v>237.708596</c:v>
                </c:pt>
                <c:pt idx="54">
                  <c:v>237.81732400000001</c:v>
                </c:pt>
                <c:pt idx="55">
                  <c:v>237.913477</c:v>
                </c:pt>
                <c:pt idx="56">
                  <c:v>238.066215</c:v>
                </c:pt>
                <c:pt idx="57">
                  <c:v>238.21266600000001</c:v>
                </c:pt>
                <c:pt idx="58">
                  <c:v>238.359117</c:v>
                </c:pt>
                <c:pt idx="59">
                  <c:v>238.486707</c:v>
                </c:pt>
                <c:pt idx="60">
                  <c:v>238.563998</c:v>
                </c:pt>
                <c:pt idx="61">
                  <c:v>238.616141</c:v>
                </c:pt>
                <c:pt idx="62">
                  <c:v>238.63684699999999</c:v>
                </c:pt>
                <c:pt idx="63">
                  <c:v>238.853342</c:v>
                </c:pt>
                <c:pt idx="64">
                  <c:v>238.96206900000001</c:v>
                </c:pt>
                <c:pt idx="65">
                  <c:v>239.03219000000001</c:v>
                </c:pt>
                <c:pt idx="66">
                  <c:v>239.13462999999999</c:v>
                </c:pt>
                <c:pt idx="67">
                  <c:v>239.281081</c:v>
                </c:pt>
                <c:pt idx="68">
                  <c:v>239.421245</c:v>
                </c:pt>
                <c:pt idx="69">
                  <c:v>239.45992899999999</c:v>
                </c:pt>
                <c:pt idx="70">
                  <c:v>239.61312599999999</c:v>
                </c:pt>
                <c:pt idx="71">
                  <c:v>239.81033400000001</c:v>
                </c:pt>
                <c:pt idx="72">
                  <c:v>239.823869</c:v>
                </c:pt>
                <c:pt idx="73">
                  <c:v>240.05247900000001</c:v>
                </c:pt>
                <c:pt idx="74">
                  <c:v>240.262227</c:v>
                </c:pt>
                <c:pt idx="75">
                  <c:v>240.471125</c:v>
                </c:pt>
                <c:pt idx="76">
                  <c:v>240.60500200000001</c:v>
                </c:pt>
                <c:pt idx="77">
                  <c:v>240.65128200000001</c:v>
                </c:pt>
                <c:pt idx="78">
                  <c:v>240.80402000000001</c:v>
                </c:pt>
                <c:pt idx="79">
                  <c:v>241.03849199999999</c:v>
                </c:pt>
                <c:pt idx="80">
                  <c:v>241.30440100000001</c:v>
                </c:pt>
                <c:pt idx="81">
                  <c:v>241.438277</c:v>
                </c:pt>
                <c:pt idx="82">
                  <c:v>241.591015</c:v>
                </c:pt>
                <c:pt idx="83">
                  <c:v>241.71231700000001</c:v>
                </c:pt>
                <c:pt idx="84">
                  <c:v>241.98451299999999</c:v>
                </c:pt>
                <c:pt idx="85">
                  <c:v>242.27556999999999</c:v>
                </c:pt>
                <c:pt idx="86">
                  <c:v>242.472318</c:v>
                </c:pt>
                <c:pt idx="87">
                  <c:v>242.587333</c:v>
                </c:pt>
                <c:pt idx="88">
                  <c:v>242.74678299999999</c:v>
                </c:pt>
                <c:pt idx="89">
                  <c:v>243.06256500000001</c:v>
                </c:pt>
                <c:pt idx="90">
                  <c:v>243.38463300000001</c:v>
                </c:pt>
                <c:pt idx="91">
                  <c:v>243.518934</c:v>
                </c:pt>
                <c:pt idx="92">
                  <c:v>243.64066099999999</c:v>
                </c:pt>
                <c:pt idx="93">
                  <c:v>244.00674000000001</c:v>
                </c:pt>
                <c:pt idx="94">
                  <c:v>244.32252099999999</c:v>
                </c:pt>
                <c:pt idx="95">
                  <c:v>244.525982</c:v>
                </c:pt>
                <c:pt idx="96">
                  <c:v>244.79189</c:v>
                </c:pt>
                <c:pt idx="97">
                  <c:v>245.15839399999999</c:v>
                </c:pt>
                <c:pt idx="98">
                  <c:v>245.42430200000001</c:v>
                </c:pt>
                <c:pt idx="99">
                  <c:v>245.73468</c:v>
                </c:pt>
                <c:pt idx="100">
                  <c:v>245.943544</c:v>
                </c:pt>
                <c:pt idx="101">
                  <c:v>246.25300300000001</c:v>
                </c:pt>
                <c:pt idx="102">
                  <c:v>246.55077199999999</c:v>
                </c:pt>
                <c:pt idx="103">
                  <c:v>247.04252600000001</c:v>
                </c:pt>
                <c:pt idx="104">
                  <c:v>247.74762100000001</c:v>
                </c:pt>
                <c:pt idx="105">
                  <c:v>248.595979</c:v>
                </c:pt>
                <c:pt idx="106">
                  <c:v>249.491185</c:v>
                </c:pt>
                <c:pt idx="107">
                  <c:v>250.47363999999999</c:v>
                </c:pt>
                <c:pt idx="108">
                  <c:v>251.48952299999999</c:v>
                </c:pt>
                <c:pt idx="109">
                  <c:v>252.79681099999999</c:v>
                </c:pt>
                <c:pt idx="110">
                  <c:v>254.17050699999999</c:v>
                </c:pt>
                <c:pt idx="111">
                  <c:v>255.432208</c:v>
                </c:pt>
                <c:pt idx="112">
                  <c:v>257.01608900000002</c:v>
                </c:pt>
                <c:pt idx="113">
                  <c:v>258.57630999999998</c:v>
                </c:pt>
                <c:pt idx="114">
                  <c:v>260.25677100000001</c:v>
                </c:pt>
                <c:pt idx="115">
                  <c:v>261.86642499999999</c:v>
                </c:pt>
                <c:pt idx="116">
                  <c:v>263.71106200000003</c:v>
                </c:pt>
                <c:pt idx="117">
                  <c:v>265.72544099999999</c:v>
                </c:pt>
                <c:pt idx="118">
                  <c:v>267.97241200000002</c:v>
                </c:pt>
                <c:pt idx="119">
                  <c:v>269.711344</c:v>
                </c:pt>
                <c:pt idx="120">
                  <c:v>271.42867100000001</c:v>
                </c:pt>
                <c:pt idx="121">
                  <c:v>273.00472200000002</c:v>
                </c:pt>
                <c:pt idx="122">
                  <c:v>274.801807</c:v>
                </c:pt>
                <c:pt idx="123">
                  <c:v>276.65950800000002</c:v>
                </c:pt>
                <c:pt idx="124">
                  <c:v>278.27139499999998</c:v>
                </c:pt>
                <c:pt idx="125">
                  <c:v>280.098322</c:v>
                </c:pt>
                <c:pt idx="126">
                  <c:v>281.849019</c:v>
                </c:pt>
                <c:pt idx="127">
                  <c:v>283.941823</c:v>
                </c:pt>
                <c:pt idx="128">
                  <c:v>285.51323600000001</c:v>
                </c:pt>
                <c:pt idx="129">
                  <c:v>287.314525</c:v>
                </c:pt>
                <c:pt idx="130">
                  <c:v>289.35844200000003</c:v>
                </c:pt>
                <c:pt idx="131">
                  <c:v>291.17587200000003</c:v>
                </c:pt>
                <c:pt idx="132">
                  <c:v>293.20345800000001</c:v>
                </c:pt>
                <c:pt idx="133">
                  <c:v>295.42530900000003</c:v>
                </c:pt>
                <c:pt idx="134">
                  <c:v>297.42470800000001</c:v>
                </c:pt>
                <c:pt idx="135">
                  <c:v>299.54855199999997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D49-6C46-B5F4-5F667C49F678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'24.131-A340'!$O$3:$O$138</c:f>
              <c:numCache>
                <c:formatCode>General</c:formatCode>
                <c:ptCount val="136"/>
                <c:pt idx="0">
                  <c:v>0.49929329</c:v>
                </c:pt>
                <c:pt idx="1">
                  <c:v>0.50234657000000005</c:v>
                </c:pt>
                <c:pt idx="2">
                  <c:v>0.50539995000000004</c:v>
                </c:pt>
                <c:pt idx="3">
                  <c:v>0.50845340999999999</c:v>
                </c:pt>
                <c:pt idx="4">
                  <c:v>0.51150678000000005</c:v>
                </c:pt>
                <c:pt idx="5">
                  <c:v>0.51456009999999996</c:v>
                </c:pt>
                <c:pt idx="6">
                  <c:v>0.51761347999999996</c:v>
                </c:pt>
                <c:pt idx="7">
                  <c:v>0.52066688000000005</c:v>
                </c:pt>
                <c:pt idx="8">
                  <c:v>0.52372017999999998</c:v>
                </c:pt>
                <c:pt idx="9">
                  <c:v>0.52677348000000002</c:v>
                </c:pt>
                <c:pt idx="10">
                  <c:v>0.52982686000000001</c:v>
                </c:pt>
                <c:pt idx="11">
                  <c:v>0.53288025000000006</c:v>
                </c:pt>
                <c:pt idx="12">
                  <c:v>0.53593363000000005</c:v>
                </c:pt>
                <c:pt idx="13">
                  <c:v>0.53898701000000004</c:v>
                </c:pt>
                <c:pt idx="14">
                  <c:v>0.54204039000000004</c:v>
                </c:pt>
                <c:pt idx="15">
                  <c:v>0.54509377000000003</c:v>
                </c:pt>
                <c:pt idx="16">
                  <c:v>0.54814700000000005</c:v>
                </c:pt>
                <c:pt idx="17">
                  <c:v>0.55120020999999997</c:v>
                </c:pt>
                <c:pt idx="18">
                  <c:v>0.55425354999999998</c:v>
                </c:pt>
                <c:pt idx="19">
                  <c:v>0.55730701999999999</c:v>
                </c:pt>
                <c:pt idx="20">
                  <c:v>0.56036028999999998</c:v>
                </c:pt>
                <c:pt idx="21">
                  <c:v>0.56341359999999996</c:v>
                </c:pt>
                <c:pt idx="22">
                  <c:v>0.5664669</c:v>
                </c:pt>
                <c:pt idx="23">
                  <c:v>0.56952026</c:v>
                </c:pt>
                <c:pt idx="24">
                  <c:v>0.57257351999999995</c:v>
                </c:pt>
                <c:pt idx="25">
                  <c:v>0.57562690000000005</c:v>
                </c:pt>
                <c:pt idx="26">
                  <c:v>0.57868028000000005</c:v>
                </c:pt>
                <c:pt idx="27">
                  <c:v>0.58173366000000004</c:v>
                </c:pt>
                <c:pt idx="28">
                  <c:v>0.58478704000000004</c:v>
                </c:pt>
                <c:pt idx="29">
                  <c:v>0.58784031000000003</c:v>
                </c:pt>
                <c:pt idx="30">
                  <c:v>0.59089356999999998</c:v>
                </c:pt>
                <c:pt idx="31">
                  <c:v>0.59394690999999999</c:v>
                </c:pt>
                <c:pt idx="32">
                  <c:v>0.59700008999999998</c:v>
                </c:pt>
                <c:pt idx="33">
                  <c:v>0.60005341000000001</c:v>
                </c:pt>
                <c:pt idx="34">
                  <c:v>0.60310679</c:v>
                </c:pt>
                <c:pt idx="35">
                  <c:v>0.60616006</c:v>
                </c:pt>
                <c:pt idx="36">
                  <c:v>0.60921327999999997</c:v>
                </c:pt>
                <c:pt idx="37">
                  <c:v>0.61226654999999996</c:v>
                </c:pt>
                <c:pt idx="38">
                  <c:v>0.61531990000000003</c:v>
                </c:pt>
                <c:pt idx="39">
                  <c:v>0.61837328999999996</c:v>
                </c:pt>
                <c:pt idx="40">
                  <c:v>0.62142666999999996</c:v>
                </c:pt>
                <c:pt idx="41">
                  <c:v>0.62477165999999995</c:v>
                </c:pt>
                <c:pt idx="42">
                  <c:v>0.62753302</c:v>
                </c:pt>
                <c:pt idx="43">
                  <c:v>0.63058636999999995</c:v>
                </c:pt>
                <c:pt idx="44">
                  <c:v>0.63363952999999995</c:v>
                </c:pt>
                <c:pt idx="45">
                  <c:v>0.63669271000000005</c:v>
                </c:pt>
                <c:pt idx="46">
                  <c:v>0.63974595999999995</c:v>
                </c:pt>
                <c:pt idx="47">
                  <c:v>0.64279902</c:v>
                </c:pt>
                <c:pt idx="48">
                  <c:v>0.64585227000000001</c:v>
                </c:pt>
                <c:pt idx="49">
                  <c:v>0.64890537999999998</c:v>
                </c:pt>
                <c:pt idx="50">
                  <c:v>0.65195855999999996</c:v>
                </c:pt>
                <c:pt idx="51">
                  <c:v>0.65501182999999996</c:v>
                </c:pt>
                <c:pt idx="52">
                  <c:v>0.65806520999999996</c:v>
                </c:pt>
                <c:pt idx="53">
                  <c:v>0.66111854000000003</c:v>
                </c:pt>
                <c:pt idx="54">
                  <c:v>0.66417170999999997</c:v>
                </c:pt>
                <c:pt idx="55">
                  <c:v>0.66722488999999996</c:v>
                </c:pt>
                <c:pt idx="56">
                  <c:v>0.67027795999999995</c:v>
                </c:pt>
                <c:pt idx="57">
                  <c:v>0.67333105000000004</c:v>
                </c:pt>
                <c:pt idx="58">
                  <c:v>0.67638414000000002</c:v>
                </c:pt>
                <c:pt idx="59">
                  <c:v>0.67943726000000004</c:v>
                </c:pt>
                <c:pt idx="60">
                  <c:v>0.68249048000000001</c:v>
                </c:pt>
                <c:pt idx="61">
                  <c:v>0.68554375000000001</c:v>
                </c:pt>
                <c:pt idx="62">
                  <c:v>0.68859709000000002</c:v>
                </c:pt>
                <c:pt idx="63">
                  <c:v>0.69165003999999997</c:v>
                </c:pt>
                <c:pt idx="64">
                  <c:v>0.69470319999999997</c:v>
                </c:pt>
                <c:pt idx="65">
                  <c:v>0.69775642999999998</c:v>
                </c:pt>
                <c:pt idx="66">
                  <c:v>0.70080960000000003</c:v>
                </c:pt>
                <c:pt idx="67">
                  <c:v>0.70386269000000001</c:v>
                </c:pt>
                <c:pt idx="68">
                  <c:v>0.70691579000000004</c:v>
                </c:pt>
                <c:pt idx="69">
                  <c:v>0.70996908999999997</c:v>
                </c:pt>
                <c:pt idx="70">
                  <c:v>0.71331412999999999</c:v>
                </c:pt>
                <c:pt idx="71">
                  <c:v>0.71665909000000005</c:v>
                </c:pt>
                <c:pt idx="72">
                  <c:v>0.71971244000000001</c:v>
                </c:pt>
                <c:pt idx="73">
                  <c:v>0.72247338999999999</c:v>
                </c:pt>
                <c:pt idx="74">
                  <c:v>0.72523437999999996</c:v>
                </c:pt>
                <c:pt idx="75">
                  <c:v>0.72857932000000003</c:v>
                </c:pt>
                <c:pt idx="76">
                  <c:v>0.73163243</c:v>
                </c:pt>
                <c:pt idx="77">
                  <c:v>0.73439374000000002</c:v>
                </c:pt>
                <c:pt idx="78">
                  <c:v>0.73744681999999995</c:v>
                </c:pt>
                <c:pt idx="79">
                  <c:v>0.74049973000000002</c:v>
                </c:pt>
                <c:pt idx="80">
                  <c:v>0.74355258999999996</c:v>
                </c:pt>
                <c:pt idx="81">
                  <c:v>0.74660570000000004</c:v>
                </c:pt>
                <c:pt idx="82">
                  <c:v>0.74965877000000003</c:v>
                </c:pt>
                <c:pt idx="83">
                  <c:v>0.75271191000000004</c:v>
                </c:pt>
                <c:pt idx="84">
                  <c:v>0.75576474999999999</c:v>
                </c:pt>
                <c:pt idx="85">
                  <c:v>0.75881756</c:v>
                </c:pt>
                <c:pt idx="86">
                  <c:v>0.76187055000000004</c:v>
                </c:pt>
                <c:pt idx="87">
                  <c:v>0.76492369000000004</c:v>
                </c:pt>
                <c:pt idx="88">
                  <c:v>0.76768477999999996</c:v>
                </c:pt>
                <c:pt idx="89">
                  <c:v>0.77102950999999997</c:v>
                </c:pt>
                <c:pt idx="90">
                  <c:v>0.77437423000000005</c:v>
                </c:pt>
                <c:pt idx="91">
                  <c:v>0.77713536999999999</c:v>
                </c:pt>
                <c:pt idx="92">
                  <c:v>0.77989653000000003</c:v>
                </c:pt>
                <c:pt idx="93">
                  <c:v>0.78324115999999999</c:v>
                </c:pt>
                <c:pt idx="94">
                  <c:v>0.78658589000000001</c:v>
                </c:pt>
                <c:pt idx="95">
                  <c:v>0.78934689999999996</c:v>
                </c:pt>
                <c:pt idx="96">
                  <c:v>0.79239974999999996</c:v>
                </c:pt>
                <c:pt idx="97">
                  <c:v>0.79545241</c:v>
                </c:pt>
                <c:pt idx="98">
                  <c:v>0.79850525999999999</c:v>
                </c:pt>
                <c:pt idx="99">
                  <c:v>0.80184999999999995</c:v>
                </c:pt>
                <c:pt idx="100">
                  <c:v>0.80461099999999997</c:v>
                </c:pt>
                <c:pt idx="101">
                  <c:v>0.80737179000000003</c:v>
                </c:pt>
                <c:pt idx="102">
                  <c:v>0.81013261999999997</c:v>
                </c:pt>
                <c:pt idx="103">
                  <c:v>0.81230912</c:v>
                </c:pt>
                <c:pt idx="104">
                  <c:v>0.81477717999999999</c:v>
                </c:pt>
                <c:pt idx="105">
                  <c:v>0.81695298000000005</c:v>
                </c:pt>
                <c:pt idx="106">
                  <c:v>0.81890664000000002</c:v>
                </c:pt>
                <c:pt idx="107">
                  <c:v>0.82097226000000001</c:v>
                </c:pt>
                <c:pt idx="108">
                  <c:v>0.82272210000000001</c:v>
                </c:pt>
                <c:pt idx="109">
                  <c:v>0.82417940999999995</c:v>
                </c:pt>
                <c:pt idx="110">
                  <c:v>0.82545659999999998</c:v>
                </c:pt>
                <c:pt idx="111">
                  <c:v>0.82682765000000003</c:v>
                </c:pt>
                <c:pt idx="112">
                  <c:v>0.82809350000000004</c:v>
                </c:pt>
                <c:pt idx="113">
                  <c:v>0.82899692999999997</c:v>
                </c:pt>
                <c:pt idx="114">
                  <c:v>0.83003501999999996</c:v>
                </c:pt>
                <c:pt idx="115">
                  <c:v>0.83050665000000001</c:v>
                </c:pt>
                <c:pt idx="116">
                  <c:v>0.83107083999999998</c:v>
                </c:pt>
                <c:pt idx="117">
                  <c:v>0.83191404999999996</c:v>
                </c:pt>
                <c:pt idx="118">
                  <c:v>0.83278026000000005</c:v>
                </c:pt>
                <c:pt idx="119">
                  <c:v>0.83336811</c:v>
                </c:pt>
                <c:pt idx="120">
                  <c:v>0.8339704</c:v>
                </c:pt>
                <c:pt idx="121">
                  <c:v>0.83467566999999998</c:v>
                </c:pt>
                <c:pt idx="122">
                  <c:v>0.83540082000000004</c:v>
                </c:pt>
                <c:pt idx="123">
                  <c:v>0.83605644999999995</c:v>
                </c:pt>
                <c:pt idx="124">
                  <c:v>0.83674725999999999</c:v>
                </c:pt>
                <c:pt idx="125">
                  <c:v>0.83733356000000003</c:v>
                </c:pt>
                <c:pt idx="126">
                  <c:v>0.83785061999999999</c:v>
                </c:pt>
                <c:pt idx="127">
                  <c:v>0.83871397999999997</c:v>
                </c:pt>
                <c:pt idx="128">
                  <c:v>0.83909259000000003</c:v>
                </c:pt>
                <c:pt idx="129">
                  <c:v>0.83992182000000004</c:v>
                </c:pt>
                <c:pt idx="130">
                  <c:v>0.84047123000000001</c:v>
                </c:pt>
                <c:pt idx="131">
                  <c:v>0.84101022999999997</c:v>
                </c:pt>
                <c:pt idx="132">
                  <c:v>0.84175575000000002</c:v>
                </c:pt>
                <c:pt idx="133">
                  <c:v>0.84252864999999999</c:v>
                </c:pt>
                <c:pt idx="134">
                  <c:v>0.84307991000000004</c:v>
                </c:pt>
                <c:pt idx="135">
                  <c:v>0.84378412000000003</c:v>
                </c:pt>
              </c:numCache>
            </c:numRef>
          </c:xVal>
          <c:yVal>
            <c:numRef>
              <c:f>'24.131-A340'!$Q$3:$Q$138</c:f>
              <c:numCache>
                <c:formatCode>General</c:formatCode>
                <c:ptCount val="136"/>
                <c:pt idx="0">
                  <c:v>237.30164403959941</c:v>
                </c:pt>
                <c:pt idx="1">
                  <c:v>237.30165233517977</c:v>
                </c:pt>
                <c:pt idx="2">
                  <c:v>237.30166237083466</c:v>
                </c:pt>
                <c:pt idx="3">
                  <c:v>237.30167447724978</c:v>
                </c:pt>
                <c:pt idx="4">
                  <c:v>237.30168904083524</c:v>
                </c:pt>
                <c:pt idx="5">
                  <c:v>237.30170651380251</c:v>
                </c:pt>
                <c:pt idx="6">
                  <c:v>237.30172742387518</c:v>
                </c:pt>
                <c:pt idx="7">
                  <c:v>237.30175238395617</c:v>
                </c:pt>
                <c:pt idx="8">
                  <c:v>237.30178210436981</c:v>
                </c:pt>
                <c:pt idx="9">
                  <c:v>237.30181740986495</c:v>
                </c:pt>
                <c:pt idx="10">
                  <c:v>237.30185925409376</c:v>
                </c:pt>
                <c:pt idx="11">
                  <c:v>237.30190873527692</c:v>
                </c:pt>
                <c:pt idx="12">
                  <c:v>237.30196711843169</c:v>
                </c:pt>
                <c:pt idx="13">
                  <c:v>237.30203585801246</c:v>
                </c:pt>
                <c:pt idx="14">
                  <c:v>237.30211662250838</c:v>
                </c:pt>
                <c:pt idx="15">
                  <c:v>237.30221132278416</c:v>
                </c:pt>
                <c:pt idx="16">
                  <c:v>237.30232213767363</c:v>
                </c:pt>
                <c:pt idx="17">
                  <c:v>237.30245156383015</c:v>
                </c:pt>
                <c:pt idx="18">
                  <c:v>237.30260245000079</c:v>
                </c:pt>
                <c:pt idx="19">
                  <c:v>237.30277803206502</c:v>
                </c:pt>
                <c:pt idx="20">
                  <c:v>237.30298196275652</c:v>
                </c:pt>
                <c:pt idx="21">
                  <c:v>237.30321842151349</c:v>
                </c:pt>
                <c:pt idx="22">
                  <c:v>237.30349212289957</c:v>
                </c:pt>
                <c:pt idx="23">
                  <c:v>237.3038084102144</c:v>
                </c:pt>
                <c:pt idx="24">
                  <c:v>237.30417329232961</c:v>
                </c:pt>
                <c:pt idx="25">
                  <c:v>237.30459359305678</c:v>
                </c:pt>
                <c:pt idx="26">
                  <c:v>237.30507695503138</c:v>
                </c:pt>
                <c:pt idx="27">
                  <c:v>237.30563199013574</c:v>
                </c:pt>
                <c:pt idx="28">
                  <c:v>237.30626837310319</c:v>
                </c:pt>
                <c:pt idx="29">
                  <c:v>237.30699693103753</c:v>
                </c:pt>
                <c:pt idx="30">
                  <c:v>237.30782984577925</c:v>
                </c:pt>
                <c:pt idx="31">
                  <c:v>237.30878076036112</c:v>
                </c:pt>
                <c:pt idx="32">
                  <c:v>237.3098648154712</c:v>
                </c:pt>
                <c:pt idx="33">
                  <c:v>237.31109911347232</c:v>
                </c:pt>
                <c:pt idx="34">
                  <c:v>237.31250259744687</c:v>
                </c:pt>
                <c:pt idx="35">
                  <c:v>237.31409631102639</c:v>
                </c:pt>
                <c:pt idx="36">
                  <c:v>237.31590378341338</c:v>
                </c:pt>
                <c:pt idx="37">
                  <c:v>237.317951217386</c:v>
                </c:pt>
                <c:pt idx="38">
                  <c:v>237.32026768883142</c:v>
                </c:pt>
                <c:pt idx="39">
                  <c:v>237.3228854092128</c:v>
                </c:pt>
                <c:pt idx="40">
                  <c:v>237.3258400647795</c:v>
                </c:pt>
                <c:pt idx="41">
                  <c:v>237.32951062697217</c:v>
                </c:pt>
                <c:pt idx="42">
                  <c:v>237.33292214393475</c:v>
                </c:pt>
                <c:pt idx="43">
                  <c:v>237.33714216267498</c:v>
                </c:pt>
                <c:pt idx="44">
                  <c:v>237.3418839805249</c:v>
                </c:pt>
                <c:pt idx="45">
                  <c:v>237.34720685183493</c:v>
                </c:pt>
                <c:pt idx="46">
                  <c:v>237.35317591294904</c:v>
                </c:pt>
                <c:pt idx="47">
                  <c:v>237.35986224614919</c:v>
                </c:pt>
                <c:pt idx="48">
                  <c:v>237.36734553842118</c:v>
                </c:pt>
                <c:pt idx="49">
                  <c:v>237.37571173242983</c:v>
                </c:pt>
                <c:pt idx="50">
                  <c:v>237.38505670479839</c:v>
                </c:pt>
                <c:pt idx="51">
                  <c:v>237.39548530488855</c:v>
                </c:pt>
                <c:pt idx="52">
                  <c:v>237.40711264497395</c:v>
                </c:pt>
                <c:pt idx="53">
                  <c:v>237.42006421691258</c:v>
                </c:pt>
                <c:pt idx="54">
                  <c:v>237.4344775836482</c:v>
                </c:pt>
                <c:pt idx="55">
                  <c:v>237.45050478086031</c:v>
                </c:pt>
                <c:pt idx="56">
                  <c:v>237.4683107648778</c:v>
                </c:pt>
                <c:pt idx="57">
                  <c:v>237.48807746833108</c:v>
                </c:pt>
                <c:pt idx="58">
                  <c:v>237.51000298217431</c:v>
                </c:pt>
                <c:pt idx="59">
                  <c:v>237.53430418164174</c:v>
                </c:pt>
                <c:pt idx="60">
                  <c:v>237.56121844057844</c:v>
                </c:pt>
                <c:pt idx="61">
                  <c:v>237.59100394772872</c:v>
                </c:pt>
                <c:pt idx="62">
                  <c:v>237.62394316397294</c:v>
                </c:pt>
                <c:pt idx="63">
                  <c:v>237.66033835067907</c:v>
                </c:pt>
                <c:pt idx="64">
                  <c:v>237.7005319887617</c:v>
                </c:pt>
                <c:pt idx="65">
                  <c:v>237.74488873844894</c:v>
                </c:pt>
                <c:pt idx="66">
                  <c:v>237.79380567899707</c:v>
                </c:pt>
                <c:pt idx="67">
                  <c:v>237.84771693903991</c:v>
                </c:pt>
                <c:pt idx="68">
                  <c:v>237.90709766600372</c:v>
                </c:pt>
                <c:pt idx="69">
                  <c:v>237.97246831940924</c:v>
                </c:pt>
                <c:pt idx="70">
                  <c:v>238.05162415083646</c:v>
                </c:pt>
                <c:pt idx="71">
                  <c:v>238.13944777640393</c:v>
                </c:pt>
                <c:pt idx="72">
                  <c:v>238.2279356403875</c:v>
                </c:pt>
                <c:pt idx="73">
                  <c:v>238.31542062763208</c:v>
                </c:pt>
                <c:pt idx="74">
                  <c:v>238.4106154107385</c:v>
                </c:pt>
                <c:pt idx="75">
                  <c:v>238.53719431993517</c:v>
                </c:pt>
                <c:pt idx="76">
                  <c:v>238.66448331534261</c:v>
                </c:pt>
                <c:pt idx="77">
                  <c:v>238.79015603948102</c:v>
                </c:pt>
                <c:pt idx="78">
                  <c:v>238.94181017344084</c:v>
                </c:pt>
                <c:pt idx="79">
                  <c:v>239.10798291577186</c:v>
                </c:pt>
                <c:pt idx="80">
                  <c:v>239.29001780816557</c:v>
                </c:pt>
                <c:pt idx="81">
                  <c:v>239.48939846859417</c:v>
                </c:pt>
                <c:pt idx="82">
                  <c:v>239.7077105945869</c:v>
                </c:pt>
                <c:pt idx="83">
                  <c:v>239.94671879507993</c:v>
                </c:pt>
                <c:pt idx="84">
                  <c:v>240.20831831073357</c:v>
                </c:pt>
                <c:pt idx="85">
                  <c:v>240.49464450651129</c:v>
                </c:pt>
                <c:pt idx="86">
                  <c:v>240.80804636217323</c:v>
                </c:pt>
                <c:pt idx="87">
                  <c:v>241.15108947140851</c:v>
                </c:pt>
                <c:pt idx="88">
                  <c:v>241.48918297873104</c:v>
                </c:pt>
                <c:pt idx="89">
                  <c:v>241.93760830908349</c:v>
                </c:pt>
                <c:pt idx="90">
                  <c:v>242.43290427974716</c:v>
                </c:pt>
                <c:pt idx="91">
                  <c:v>242.88069014607169</c:v>
                </c:pt>
                <c:pt idx="92">
                  <c:v>243.36705815482935</c:v>
                </c:pt>
                <c:pt idx="93">
                  <c:v>244.01293502301337</c:v>
                </c:pt>
                <c:pt idx="94">
                  <c:v>244.72760596732653</c:v>
                </c:pt>
                <c:pt idx="95">
                  <c:v>245.37496745782227</c:v>
                </c:pt>
                <c:pt idx="96">
                  <c:v>246.15764847786875</c:v>
                </c:pt>
                <c:pt idx="97">
                  <c:v>247.0179274158661</c:v>
                </c:pt>
                <c:pt idx="98">
                  <c:v>247.97970166748507</c:v>
                </c:pt>
                <c:pt idx="99">
                  <c:v>249.15035784840592</c:v>
                </c:pt>
                <c:pt idx="100">
                  <c:v>250.21422054722927</c:v>
                </c:pt>
                <c:pt idx="101">
                  <c:v>251.37644197034842</c:v>
                </c:pt>
                <c:pt idx="102">
                  <c:v>252.64810374045572</c:v>
                </c:pt>
                <c:pt idx="103">
                  <c:v>253.73592744246429</c:v>
                </c:pt>
                <c:pt idx="104">
                  <c:v>255.07000587139561</c:v>
                </c:pt>
                <c:pt idx="105">
                  <c:v>256.34348321710371</c:v>
                </c:pt>
                <c:pt idx="106">
                  <c:v>257.57230608908299</c:v>
                </c:pt>
                <c:pt idx="107">
                  <c:v>258.96768761070018</c:v>
                </c:pt>
                <c:pt idx="108">
                  <c:v>260.2340149351819</c:v>
                </c:pt>
                <c:pt idx="109">
                  <c:v>261.3525765428069</c:v>
                </c:pt>
                <c:pt idx="110">
                  <c:v>262.3841265670705</c:v>
                </c:pt>
                <c:pt idx="111">
                  <c:v>263.548365620548</c:v>
                </c:pt>
                <c:pt idx="112">
                  <c:v>264.6790089749295</c:v>
                </c:pt>
                <c:pt idx="113">
                  <c:v>265.52064320774065</c:v>
                </c:pt>
                <c:pt idx="114">
                  <c:v>266.52539756850354</c:v>
                </c:pt>
                <c:pt idx="115">
                  <c:v>266.99575168134322</c:v>
                </c:pt>
                <c:pt idx="116">
                  <c:v>267.57021466995837</c:v>
                </c:pt>
                <c:pt idx="117">
                  <c:v>268.45354350714865</c:v>
                </c:pt>
                <c:pt idx="118">
                  <c:v>269.39314141551279</c:v>
                </c:pt>
                <c:pt idx="119">
                  <c:v>270.05015102680807</c:v>
                </c:pt>
                <c:pt idx="120">
                  <c:v>270.74014865985026</c:v>
                </c:pt>
                <c:pt idx="121">
                  <c:v>271.57056943736944</c:v>
                </c:pt>
                <c:pt idx="122">
                  <c:v>272.4506208077679</c:v>
                </c:pt>
                <c:pt idx="123">
                  <c:v>273.27010554550691</c:v>
                </c:pt>
                <c:pt idx="124">
                  <c:v>274.15900603051512</c:v>
                </c:pt>
                <c:pt idx="125">
                  <c:v>274.93468971472225</c:v>
                </c:pt>
                <c:pt idx="126">
                  <c:v>275.63554512796736</c:v>
                </c:pt>
                <c:pt idx="127">
                  <c:v>276.84223868234062</c:v>
                </c:pt>
                <c:pt idx="128">
                  <c:v>277.38630387885053</c:v>
                </c:pt>
                <c:pt idx="129">
                  <c:v>278.61099503965204</c:v>
                </c:pt>
                <c:pt idx="130">
                  <c:v>279.4483577358061</c:v>
                </c:pt>
                <c:pt idx="131">
                  <c:v>280.29075929789929</c:v>
                </c:pt>
                <c:pt idx="132">
                  <c:v>281.49139985195819</c:v>
                </c:pt>
                <c:pt idx="133">
                  <c:v>282.78155693129287</c:v>
                </c:pt>
                <c:pt idx="134">
                  <c:v>283.73128749798059</c:v>
                </c:pt>
                <c:pt idx="135">
                  <c:v>284.9819386930489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D2-9948-915F-BBF75CCC0010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'24.131-A340'!$I$3:$I$134</c:f>
              <c:numCache>
                <c:formatCode>General</c:formatCode>
                <c:ptCount val="132"/>
                <c:pt idx="0">
                  <c:v>0.50043932000000002</c:v>
                </c:pt>
                <c:pt idx="1">
                  <c:v>0.50378469999999997</c:v>
                </c:pt>
                <c:pt idx="2">
                  <c:v>0.50683807999999997</c:v>
                </c:pt>
                <c:pt idx="3">
                  <c:v>0.51018342999999999</c:v>
                </c:pt>
                <c:pt idx="4">
                  <c:v>0.51323680999999999</c:v>
                </c:pt>
                <c:pt idx="5">
                  <c:v>0.51629018999999998</c:v>
                </c:pt>
                <c:pt idx="6">
                  <c:v>0.51934349000000002</c:v>
                </c:pt>
                <c:pt idx="7">
                  <c:v>0.52239681999999998</c:v>
                </c:pt>
                <c:pt idx="8">
                  <c:v>0.52545030999999998</c:v>
                </c:pt>
                <c:pt idx="9">
                  <c:v>0.52850359000000002</c:v>
                </c:pt>
                <c:pt idx="10">
                  <c:v>0.53155697000000002</c:v>
                </c:pt>
                <c:pt idx="11">
                  <c:v>0.53461035999999995</c:v>
                </c:pt>
                <c:pt idx="12">
                  <c:v>0.53766345000000004</c:v>
                </c:pt>
                <c:pt idx="13">
                  <c:v>0.54071683000000004</c:v>
                </c:pt>
                <c:pt idx="14">
                  <c:v>0.54377021000000003</c:v>
                </c:pt>
                <c:pt idx="15">
                  <c:v>0.54682341999999995</c:v>
                </c:pt>
                <c:pt idx="16">
                  <c:v>0.54987675000000003</c:v>
                </c:pt>
                <c:pt idx="17">
                  <c:v>0.55293018000000005</c:v>
                </c:pt>
                <c:pt idx="18">
                  <c:v>0.55598329999999996</c:v>
                </c:pt>
                <c:pt idx="19">
                  <c:v>0.55903658000000001</c:v>
                </c:pt>
                <c:pt idx="20">
                  <c:v>0.56208996</c:v>
                </c:pt>
                <c:pt idx="21">
                  <c:v>0.56514333999999999</c:v>
                </c:pt>
                <c:pt idx="22">
                  <c:v>0.56819671999999999</c:v>
                </c:pt>
                <c:pt idx="23">
                  <c:v>0.57125009999999998</c:v>
                </c:pt>
                <c:pt idx="24">
                  <c:v>0.57430342000000001</c:v>
                </c:pt>
                <c:pt idx="25">
                  <c:v>0.57735661999999999</c:v>
                </c:pt>
                <c:pt idx="26">
                  <c:v>0.58040997000000005</c:v>
                </c:pt>
                <c:pt idx="27">
                  <c:v>0.58346323</c:v>
                </c:pt>
                <c:pt idx="28">
                  <c:v>0.58651660000000005</c:v>
                </c:pt>
                <c:pt idx="29">
                  <c:v>0.58956989000000004</c:v>
                </c:pt>
                <c:pt idx="30">
                  <c:v>0.59262318999999997</c:v>
                </c:pt>
                <c:pt idx="31">
                  <c:v>0.59567641999999998</c:v>
                </c:pt>
                <c:pt idx="32">
                  <c:v>0.59872966000000005</c:v>
                </c:pt>
                <c:pt idx="33">
                  <c:v>0.60178295999999998</c:v>
                </c:pt>
                <c:pt idx="34">
                  <c:v>0.60483626999999995</c:v>
                </c:pt>
                <c:pt idx="35">
                  <c:v>0.60788958999999998</c:v>
                </c:pt>
                <c:pt idx="36">
                  <c:v>0.61094296999999997</c:v>
                </c:pt>
                <c:pt idx="37">
                  <c:v>0.61399627000000001</c:v>
                </c:pt>
                <c:pt idx="38">
                  <c:v>0.61704946000000005</c:v>
                </c:pt>
                <c:pt idx="39">
                  <c:v>0.62010255999999997</c:v>
                </c:pt>
                <c:pt idx="40">
                  <c:v>0.62315593999999996</c:v>
                </c:pt>
                <c:pt idx="41">
                  <c:v>0.62620924</c:v>
                </c:pt>
                <c:pt idx="42">
                  <c:v>0.62926230999999999</c:v>
                </c:pt>
                <c:pt idx="43">
                  <c:v>0.63231552999999996</c:v>
                </c:pt>
                <c:pt idx="44">
                  <c:v>0.63536873000000005</c:v>
                </c:pt>
                <c:pt idx="45">
                  <c:v>0.63842204999999996</c:v>
                </c:pt>
                <c:pt idx="46">
                  <c:v>0.64176708000000005</c:v>
                </c:pt>
                <c:pt idx="47">
                  <c:v>0.64452841999999999</c:v>
                </c:pt>
                <c:pt idx="48">
                  <c:v>0.64758165000000001</c:v>
                </c:pt>
                <c:pt idx="49">
                  <c:v>0.65063499999999996</c:v>
                </c:pt>
                <c:pt idx="50">
                  <c:v>0.65368817000000001</c:v>
                </c:pt>
                <c:pt idx="51">
                  <c:v>0.65644941999999995</c:v>
                </c:pt>
                <c:pt idx="52">
                  <c:v>0.66008635000000004</c:v>
                </c:pt>
                <c:pt idx="53">
                  <c:v>0.66313940000000005</c:v>
                </c:pt>
                <c:pt idx="54">
                  <c:v>0.66590059999999995</c:v>
                </c:pt>
                <c:pt idx="55">
                  <c:v>0.66895397000000001</c:v>
                </c:pt>
                <c:pt idx="56">
                  <c:v>0.67200718000000004</c:v>
                </c:pt>
                <c:pt idx="57">
                  <c:v>0.67506027000000002</c:v>
                </c:pt>
                <c:pt idx="58">
                  <c:v>0.67811350000000004</c:v>
                </c:pt>
                <c:pt idx="59">
                  <c:v>0.68116673000000005</c:v>
                </c:pt>
                <c:pt idx="60">
                  <c:v>0.68421973999999997</c:v>
                </c:pt>
                <c:pt idx="61">
                  <c:v>0.68727267999999997</c:v>
                </c:pt>
                <c:pt idx="62">
                  <c:v>0.68974197999999998</c:v>
                </c:pt>
                <c:pt idx="63">
                  <c:v>0.69337912999999995</c:v>
                </c:pt>
                <c:pt idx="64">
                  <c:v>0.69643233000000004</c:v>
                </c:pt>
                <c:pt idx="65">
                  <c:v>0.69948537</c:v>
                </c:pt>
                <c:pt idx="66">
                  <c:v>0.70253843000000005</c:v>
                </c:pt>
                <c:pt idx="67">
                  <c:v>0.70559161000000004</c:v>
                </c:pt>
                <c:pt idx="68">
                  <c:v>0.70864464999999999</c:v>
                </c:pt>
                <c:pt idx="69">
                  <c:v>0.71169769000000005</c:v>
                </c:pt>
                <c:pt idx="70">
                  <c:v>0.71475082000000001</c:v>
                </c:pt>
                <c:pt idx="71">
                  <c:v>0.71780385999999996</c:v>
                </c:pt>
                <c:pt idx="72">
                  <c:v>0.72085690000000002</c:v>
                </c:pt>
                <c:pt idx="73">
                  <c:v>0.72391006000000002</c:v>
                </c:pt>
                <c:pt idx="74">
                  <c:v>0.72696296000000005</c:v>
                </c:pt>
                <c:pt idx="75">
                  <c:v>0.73001587000000001</c:v>
                </c:pt>
                <c:pt idx="76">
                  <c:v>0.73306895000000005</c:v>
                </c:pt>
                <c:pt idx="77">
                  <c:v>0.73612200000000005</c:v>
                </c:pt>
                <c:pt idx="78">
                  <c:v>0.73888319999999996</c:v>
                </c:pt>
                <c:pt idx="79">
                  <c:v>0.74193619</c:v>
                </c:pt>
                <c:pt idx="80">
                  <c:v>0.74498902</c:v>
                </c:pt>
                <c:pt idx="81">
                  <c:v>0.74804203999999996</c:v>
                </c:pt>
                <c:pt idx="82">
                  <c:v>0.75167892999999997</c:v>
                </c:pt>
                <c:pt idx="83">
                  <c:v>0.75443996000000002</c:v>
                </c:pt>
                <c:pt idx="84">
                  <c:v>0.75749294</c:v>
                </c:pt>
                <c:pt idx="85">
                  <c:v>0.76083772000000005</c:v>
                </c:pt>
                <c:pt idx="86">
                  <c:v>0.76359882000000001</c:v>
                </c:pt>
                <c:pt idx="87">
                  <c:v>0.76665176999999995</c:v>
                </c:pt>
                <c:pt idx="88">
                  <c:v>0.76970486000000005</c:v>
                </c:pt>
                <c:pt idx="89">
                  <c:v>0.77275755999999995</c:v>
                </c:pt>
                <c:pt idx="90">
                  <c:v>0.77581043999999999</c:v>
                </c:pt>
                <c:pt idx="91">
                  <c:v>0.77886336</c:v>
                </c:pt>
                <c:pt idx="92">
                  <c:v>0.78191630999999995</c:v>
                </c:pt>
                <c:pt idx="93">
                  <c:v>0.78496895</c:v>
                </c:pt>
                <c:pt idx="94">
                  <c:v>0.78802190999999999</c:v>
                </c:pt>
                <c:pt idx="95">
                  <c:v>0.79107483999999995</c:v>
                </c:pt>
                <c:pt idx="96">
                  <c:v>0.79412755999999995</c:v>
                </c:pt>
                <c:pt idx="97">
                  <c:v>0.79718029999999995</c:v>
                </c:pt>
                <c:pt idx="98">
                  <c:v>0.80023312999999996</c:v>
                </c:pt>
                <c:pt idx="99">
                  <c:v>0.8032859</c:v>
                </c:pt>
                <c:pt idx="100">
                  <c:v>0.80633860999999996</c:v>
                </c:pt>
                <c:pt idx="101">
                  <c:v>0.80909938999999997</c:v>
                </c:pt>
                <c:pt idx="102">
                  <c:v>0.81186027999999999</c:v>
                </c:pt>
                <c:pt idx="103">
                  <c:v>0.81520466999999996</c:v>
                </c:pt>
                <c:pt idx="104">
                  <c:v>0.81767312999999997</c:v>
                </c:pt>
                <c:pt idx="105">
                  <c:v>0.82014127999999997</c:v>
                </c:pt>
                <c:pt idx="106">
                  <c:v>0.82231723000000001</c:v>
                </c:pt>
                <c:pt idx="107">
                  <c:v>0.82450747000000002</c:v>
                </c:pt>
                <c:pt idx="108">
                  <c:v>0.82640559999999996</c:v>
                </c:pt>
                <c:pt idx="109">
                  <c:v>0.82862327000000002</c:v>
                </c:pt>
                <c:pt idx="110">
                  <c:v>0.83037311999999996</c:v>
                </c:pt>
                <c:pt idx="111">
                  <c:v>0.83212297000000002</c:v>
                </c:pt>
                <c:pt idx="112">
                  <c:v>0.8336789</c:v>
                </c:pt>
                <c:pt idx="113">
                  <c:v>0.83508254999999998</c:v>
                </c:pt>
                <c:pt idx="114">
                  <c:v>0.83672497999999995</c:v>
                </c:pt>
                <c:pt idx="115">
                  <c:v>0.83838727999999996</c:v>
                </c:pt>
                <c:pt idx="116">
                  <c:v>0.83955438000000004</c:v>
                </c:pt>
                <c:pt idx="117">
                  <c:v>0.84076638999999997</c:v>
                </c:pt>
                <c:pt idx="118">
                  <c:v>0.84199281000000004</c:v>
                </c:pt>
                <c:pt idx="119">
                  <c:v>0.84329845999999997</c:v>
                </c:pt>
                <c:pt idx="120">
                  <c:v>0.84480193000000003</c:v>
                </c:pt>
                <c:pt idx="121">
                  <c:v>0.84598867</c:v>
                </c:pt>
                <c:pt idx="122">
                  <c:v>0.84735850000000001</c:v>
                </c:pt>
                <c:pt idx="123">
                  <c:v>0.84868816999999996</c:v>
                </c:pt>
                <c:pt idx="124">
                  <c:v>0.85010752999999994</c:v>
                </c:pt>
                <c:pt idx="125">
                  <c:v>0.85146513999999995</c:v>
                </c:pt>
                <c:pt idx="126">
                  <c:v>0.85263389999999994</c:v>
                </c:pt>
                <c:pt idx="127">
                  <c:v>0.85415664000000002</c:v>
                </c:pt>
                <c:pt idx="128">
                  <c:v>0.85521795</c:v>
                </c:pt>
                <c:pt idx="129">
                  <c:v>0.85650994000000003</c:v>
                </c:pt>
                <c:pt idx="130">
                  <c:v>0.85789422999999998</c:v>
                </c:pt>
                <c:pt idx="131">
                  <c:v>0.85922911999999996</c:v>
                </c:pt>
              </c:numCache>
            </c:numRef>
          </c:xVal>
          <c:yVal>
            <c:numRef>
              <c:f>'24.131-A340'!$J$3:$J$134</c:f>
              <c:numCache>
                <c:formatCode>General</c:formatCode>
                <c:ptCount val="132"/>
                <c:pt idx="0">
                  <c:v>202.79690099999999</c:v>
                </c:pt>
                <c:pt idx="1">
                  <c:v>202.77946</c:v>
                </c:pt>
                <c:pt idx="2">
                  <c:v>202.77501799999999</c:v>
                </c:pt>
                <c:pt idx="3">
                  <c:v>202.77015</c:v>
                </c:pt>
                <c:pt idx="4">
                  <c:v>202.76570799999999</c:v>
                </c:pt>
                <c:pt idx="5">
                  <c:v>202.76126600000001</c:v>
                </c:pt>
                <c:pt idx="6">
                  <c:v>202.80083400000001</c:v>
                </c:pt>
                <c:pt idx="7">
                  <c:v>202.82154</c:v>
                </c:pt>
                <c:pt idx="8">
                  <c:v>202.75962899999999</c:v>
                </c:pt>
                <c:pt idx="9">
                  <c:v>202.80548400000001</c:v>
                </c:pt>
                <c:pt idx="10">
                  <c:v>202.801042</c:v>
                </c:pt>
                <c:pt idx="11">
                  <c:v>202.79660000000001</c:v>
                </c:pt>
                <c:pt idx="12">
                  <c:v>202.937647</c:v>
                </c:pt>
                <c:pt idx="13">
                  <c:v>202.93320499999999</c:v>
                </c:pt>
                <c:pt idx="14">
                  <c:v>202.928763</c:v>
                </c:pt>
                <c:pt idx="15">
                  <c:v>203.01234099999999</c:v>
                </c:pt>
                <c:pt idx="16">
                  <c:v>203.03304800000001</c:v>
                </c:pt>
                <c:pt idx="17">
                  <c:v>203.003457</c:v>
                </c:pt>
                <c:pt idx="18">
                  <c:v>203.13733300000001</c:v>
                </c:pt>
                <c:pt idx="19">
                  <c:v>203.183189</c:v>
                </c:pt>
                <c:pt idx="20">
                  <c:v>203.17874599999999</c:v>
                </c:pt>
                <c:pt idx="21">
                  <c:v>203.17430400000001</c:v>
                </c:pt>
                <c:pt idx="22">
                  <c:v>203.16986199999999</c:v>
                </c:pt>
                <c:pt idx="23">
                  <c:v>203.16541900000001</c:v>
                </c:pt>
                <c:pt idx="24">
                  <c:v>203.19241299999999</c:v>
                </c:pt>
                <c:pt idx="25">
                  <c:v>203.28227899999999</c:v>
                </c:pt>
                <c:pt idx="26">
                  <c:v>203.29041100000001</c:v>
                </c:pt>
                <c:pt idx="27">
                  <c:v>203.34884099999999</c:v>
                </c:pt>
                <c:pt idx="28">
                  <c:v>203.350686</c:v>
                </c:pt>
                <c:pt idx="29">
                  <c:v>203.390254</c:v>
                </c:pt>
                <c:pt idx="30">
                  <c:v>203.429822</c:v>
                </c:pt>
                <c:pt idx="31">
                  <c:v>203.50082599999999</c:v>
                </c:pt>
                <c:pt idx="32">
                  <c:v>203.571831</c:v>
                </c:pt>
                <c:pt idx="33">
                  <c:v>203.60511199999999</c:v>
                </c:pt>
                <c:pt idx="34">
                  <c:v>203.63839300000001</c:v>
                </c:pt>
                <c:pt idx="35">
                  <c:v>203.66538600000001</c:v>
                </c:pt>
                <c:pt idx="36">
                  <c:v>203.660944</c:v>
                </c:pt>
                <c:pt idx="37">
                  <c:v>203.700512</c:v>
                </c:pt>
                <c:pt idx="38">
                  <c:v>203.790378</c:v>
                </c:pt>
                <c:pt idx="39">
                  <c:v>203.93142599999999</c:v>
                </c:pt>
                <c:pt idx="40">
                  <c:v>203.926984</c:v>
                </c:pt>
                <c:pt idx="41">
                  <c:v>203.96566799999999</c:v>
                </c:pt>
                <c:pt idx="42">
                  <c:v>204.11840599999999</c:v>
                </c:pt>
                <c:pt idx="43">
                  <c:v>204.195697</c:v>
                </c:pt>
                <c:pt idx="44">
                  <c:v>204.285563</c:v>
                </c:pt>
                <c:pt idx="45">
                  <c:v>204.312557</c:v>
                </c:pt>
                <c:pt idx="46">
                  <c:v>204.47204199999999</c:v>
                </c:pt>
                <c:pt idx="47">
                  <c:v>204.504864</c:v>
                </c:pt>
                <c:pt idx="48">
                  <c:v>204.57586800000001</c:v>
                </c:pt>
                <c:pt idx="49">
                  <c:v>204.59028699999999</c:v>
                </c:pt>
                <c:pt idx="50">
                  <c:v>204.69272799999999</c:v>
                </c:pt>
                <c:pt idx="51">
                  <c:v>204.770444</c:v>
                </c:pt>
                <c:pt idx="52">
                  <c:v>204.96634299999999</c:v>
                </c:pt>
                <c:pt idx="53">
                  <c:v>205.13165599999999</c:v>
                </c:pt>
                <c:pt idx="54">
                  <c:v>205.234521</c:v>
                </c:pt>
                <c:pt idx="55">
                  <c:v>205.236366</c:v>
                </c:pt>
                <c:pt idx="56">
                  <c:v>205.31994399999999</c:v>
                </c:pt>
                <c:pt idx="57">
                  <c:v>205.46639500000001</c:v>
                </c:pt>
                <c:pt idx="58">
                  <c:v>205.53739999999999</c:v>
                </c:pt>
                <c:pt idx="59">
                  <c:v>205.60840400000001</c:v>
                </c:pt>
                <c:pt idx="60">
                  <c:v>205.79886500000001</c:v>
                </c:pt>
                <c:pt idx="61">
                  <c:v>206.02076299999999</c:v>
                </c:pt>
                <c:pt idx="62">
                  <c:v>206.08633</c:v>
                </c:pt>
                <c:pt idx="63">
                  <c:v>206.169059</c:v>
                </c:pt>
                <c:pt idx="64">
                  <c:v>206.258925</c:v>
                </c:pt>
                <c:pt idx="65">
                  <c:v>206.43052499999999</c:v>
                </c:pt>
                <c:pt idx="66">
                  <c:v>206.58955</c:v>
                </c:pt>
                <c:pt idx="67">
                  <c:v>206.68570299999999</c:v>
                </c:pt>
                <c:pt idx="68">
                  <c:v>206.857303</c:v>
                </c:pt>
                <c:pt idx="69">
                  <c:v>207.02890300000001</c:v>
                </c:pt>
                <c:pt idx="70">
                  <c:v>207.150205</c:v>
                </c:pt>
                <c:pt idx="71">
                  <c:v>207.32180500000001</c:v>
                </c:pt>
                <c:pt idx="72">
                  <c:v>207.493405</c:v>
                </c:pt>
                <c:pt idx="73">
                  <c:v>207.60213200000001</c:v>
                </c:pt>
                <c:pt idx="74">
                  <c:v>207.84289200000001</c:v>
                </c:pt>
                <c:pt idx="75">
                  <c:v>208.083651</c:v>
                </c:pt>
                <c:pt idx="76">
                  <c:v>208.23010199999999</c:v>
                </c:pt>
                <c:pt idx="77">
                  <c:v>208.39541399999999</c:v>
                </c:pt>
                <c:pt idx="78">
                  <c:v>208.49827999999999</c:v>
                </c:pt>
                <c:pt idx="79">
                  <c:v>208.69502800000001</c:v>
                </c:pt>
                <c:pt idx="80">
                  <c:v>208.973511</c:v>
                </c:pt>
                <c:pt idx="81">
                  <c:v>209.15768499999999</c:v>
                </c:pt>
                <c:pt idx="82">
                  <c:v>209.372446</c:v>
                </c:pt>
                <c:pt idx="83">
                  <c:v>209.563332</c:v>
                </c:pt>
                <c:pt idx="84">
                  <c:v>209.766368</c:v>
                </c:pt>
                <c:pt idx="85">
                  <c:v>210.05699999999999</c:v>
                </c:pt>
                <c:pt idx="86">
                  <c:v>210.21016299999999</c:v>
                </c:pt>
                <c:pt idx="87">
                  <c:v>210.42577399999999</c:v>
                </c:pt>
                <c:pt idx="88">
                  <c:v>210.572225</c:v>
                </c:pt>
                <c:pt idx="89">
                  <c:v>210.91358</c:v>
                </c:pt>
                <c:pt idx="90">
                  <c:v>211.16691299999999</c:v>
                </c:pt>
                <c:pt idx="91">
                  <c:v>211.401385</c:v>
                </c:pt>
                <c:pt idx="92">
                  <c:v>211.616996</c:v>
                </c:pt>
                <c:pt idx="93">
                  <c:v>211.99607399999999</c:v>
                </c:pt>
                <c:pt idx="94">
                  <c:v>212.205397</c:v>
                </c:pt>
                <c:pt idx="95">
                  <c:v>212.433582</c:v>
                </c:pt>
                <c:pt idx="96">
                  <c:v>212.76864900000001</c:v>
                </c:pt>
                <c:pt idx="97">
                  <c:v>213.09114299999999</c:v>
                </c:pt>
                <c:pt idx="98">
                  <c:v>213.36962500000001</c:v>
                </c:pt>
                <c:pt idx="99">
                  <c:v>213.67954399999999</c:v>
                </c:pt>
                <c:pt idx="100">
                  <c:v>214.02089899999999</c:v>
                </c:pt>
                <c:pt idx="101">
                  <c:v>214.33752899999999</c:v>
                </c:pt>
                <c:pt idx="102">
                  <c:v>214.60297800000001</c:v>
                </c:pt>
                <c:pt idx="103">
                  <c:v>215.088514</c:v>
                </c:pt>
                <c:pt idx="104">
                  <c:v>215.58701500000001</c:v>
                </c:pt>
                <c:pt idx="105">
                  <c:v>216.248099</c:v>
                </c:pt>
                <c:pt idx="106">
                  <c:v>217.02277900000001</c:v>
                </c:pt>
                <c:pt idx="107">
                  <c:v>217.848062</c:v>
                </c:pt>
                <c:pt idx="108">
                  <c:v>218.75131300000001</c:v>
                </c:pt>
                <c:pt idx="109">
                  <c:v>219.76415700000001</c:v>
                </c:pt>
                <c:pt idx="110">
                  <c:v>220.78004000000001</c:v>
                </c:pt>
                <c:pt idx="111">
                  <c:v>221.79592299999999</c:v>
                </c:pt>
                <c:pt idx="112">
                  <c:v>222.975359</c:v>
                </c:pt>
                <c:pt idx="113">
                  <c:v>224.156237</c:v>
                </c:pt>
                <c:pt idx="114">
                  <c:v>225.81202200000001</c:v>
                </c:pt>
                <c:pt idx="115">
                  <c:v>227.44201699999999</c:v>
                </c:pt>
                <c:pt idx="116">
                  <c:v>228.83009100000001</c:v>
                </c:pt>
                <c:pt idx="117">
                  <c:v>230.305848</c:v>
                </c:pt>
                <c:pt idx="118">
                  <c:v>231.77616800000001</c:v>
                </c:pt>
                <c:pt idx="119">
                  <c:v>233.28589099999999</c:v>
                </c:pt>
                <c:pt idx="120">
                  <c:v>235.025273</c:v>
                </c:pt>
                <c:pt idx="121">
                  <c:v>236.508239</c:v>
                </c:pt>
                <c:pt idx="122">
                  <c:v>238.39800700000001</c:v>
                </c:pt>
                <c:pt idx="123">
                  <c:v>240.05441999999999</c:v>
                </c:pt>
                <c:pt idx="124">
                  <c:v>241.71365</c:v>
                </c:pt>
                <c:pt idx="125">
                  <c:v>243.40799799999999</c:v>
                </c:pt>
                <c:pt idx="126">
                  <c:v>245.07431600000001</c:v>
                </c:pt>
                <c:pt idx="127">
                  <c:v>247.103588</c:v>
                </c:pt>
                <c:pt idx="128">
                  <c:v>248.51263700000001</c:v>
                </c:pt>
                <c:pt idx="129">
                  <c:v>250.24690899999999</c:v>
                </c:pt>
                <c:pt idx="130">
                  <c:v>252.10066800000001</c:v>
                </c:pt>
                <c:pt idx="131">
                  <c:v>254.112989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D49-6C46-B5F4-5F667C49F678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'24.131-A340'!$I$3:$I$134</c:f>
              <c:numCache>
                <c:formatCode>General</c:formatCode>
                <c:ptCount val="132"/>
                <c:pt idx="0">
                  <c:v>0.50043932000000002</c:v>
                </c:pt>
                <c:pt idx="1">
                  <c:v>0.50378469999999997</c:v>
                </c:pt>
                <c:pt idx="2">
                  <c:v>0.50683807999999997</c:v>
                </c:pt>
                <c:pt idx="3">
                  <c:v>0.51018342999999999</c:v>
                </c:pt>
                <c:pt idx="4">
                  <c:v>0.51323680999999999</c:v>
                </c:pt>
                <c:pt idx="5">
                  <c:v>0.51629018999999998</c:v>
                </c:pt>
                <c:pt idx="6">
                  <c:v>0.51934349000000002</c:v>
                </c:pt>
                <c:pt idx="7">
                  <c:v>0.52239681999999998</c:v>
                </c:pt>
                <c:pt idx="8">
                  <c:v>0.52545030999999998</c:v>
                </c:pt>
                <c:pt idx="9">
                  <c:v>0.52850359000000002</c:v>
                </c:pt>
                <c:pt idx="10">
                  <c:v>0.53155697000000002</c:v>
                </c:pt>
                <c:pt idx="11">
                  <c:v>0.53461035999999995</c:v>
                </c:pt>
                <c:pt idx="12">
                  <c:v>0.53766345000000004</c:v>
                </c:pt>
                <c:pt idx="13">
                  <c:v>0.54071683000000004</c:v>
                </c:pt>
                <c:pt idx="14">
                  <c:v>0.54377021000000003</c:v>
                </c:pt>
                <c:pt idx="15">
                  <c:v>0.54682341999999995</c:v>
                </c:pt>
                <c:pt idx="16">
                  <c:v>0.54987675000000003</c:v>
                </c:pt>
                <c:pt idx="17">
                  <c:v>0.55293018000000005</c:v>
                </c:pt>
                <c:pt idx="18">
                  <c:v>0.55598329999999996</c:v>
                </c:pt>
                <c:pt idx="19">
                  <c:v>0.55903658000000001</c:v>
                </c:pt>
                <c:pt idx="20">
                  <c:v>0.56208996</c:v>
                </c:pt>
                <c:pt idx="21">
                  <c:v>0.56514333999999999</c:v>
                </c:pt>
                <c:pt idx="22">
                  <c:v>0.56819671999999999</c:v>
                </c:pt>
                <c:pt idx="23">
                  <c:v>0.57125009999999998</c:v>
                </c:pt>
                <c:pt idx="24">
                  <c:v>0.57430342000000001</c:v>
                </c:pt>
                <c:pt idx="25">
                  <c:v>0.57735661999999999</c:v>
                </c:pt>
                <c:pt idx="26">
                  <c:v>0.58040997000000005</c:v>
                </c:pt>
                <c:pt idx="27">
                  <c:v>0.58346323</c:v>
                </c:pt>
                <c:pt idx="28">
                  <c:v>0.58651660000000005</c:v>
                </c:pt>
                <c:pt idx="29">
                  <c:v>0.58956989000000004</c:v>
                </c:pt>
                <c:pt idx="30">
                  <c:v>0.59262318999999997</c:v>
                </c:pt>
                <c:pt idx="31">
                  <c:v>0.59567641999999998</c:v>
                </c:pt>
                <c:pt idx="32">
                  <c:v>0.59872966000000005</c:v>
                </c:pt>
                <c:pt idx="33">
                  <c:v>0.60178295999999998</c:v>
                </c:pt>
                <c:pt idx="34">
                  <c:v>0.60483626999999995</c:v>
                </c:pt>
                <c:pt idx="35">
                  <c:v>0.60788958999999998</c:v>
                </c:pt>
                <c:pt idx="36">
                  <c:v>0.61094296999999997</c:v>
                </c:pt>
                <c:pt idx="37">
                  <c:v>0.61399627000000001</c:v>
                </c:pt>
                <c:pt idx="38">
                  <c:v>0.61704946000000005</c:v>
                </c:pt>
                <c:pt idx="39">
                  <c:v>0.62010255999999997</c:v>
                </c:pt>
                <c:pt idx="40">
                  <c:v>0.62315593999999996</c:v>
                </c:pt>
                <c:pt idx="41">
                  <c:v>0.62620924</c:v>
                </c:pt>
                <c:pt idx="42">
                  <c:v>0.62926230999999999</c:v>
                </c:pt>
                <c:pt idx="43">
                  <c:v>0.63231552999999996</c:v>
                </c:pt>
                <c:pt idx="44">
                  <c:v>0.63536873000000005</c:v>
                </c:pt>
                <c:pt idx="45">
                  <c:v>0.63842204999999996</c:v>
                </c:pt>
                <c:pt idx="46">
                  <c:v>0.64176708000000005</c:v>
                </c:pt>
                <c:pt idx="47">
                  <c:v>0.64452841999999999</c:v>
                </c:pt>
                <c:pt idx="48">
                  <c:v>0.64758165000000001</c:v>
                </c:pt>
                <c:pt idx="49">
                  <c:v>0.65063499999999996</c:v>
                </c:pt>
                <c:pt idx="50">
                  <c:v>0.65368817000000001</c:v>
                </c:pt>
                <c:pt idx="51">
                  <c:v>0.65644941999999995</c:v>
                </c:pt>
                <c:pt idx="52">
                  <c:v>0.66008635000000004</c:v>
                </c:pt>
                <c:pt idx="53">
                  <c:v>0.66313940000000005</c:v>
                </c:pt>
                <c:pt idx="54">
                  <c:v>0.66590059999999995</c:v>
                </c:pt>
                <c:pt idx="55">
                  <c:v>0.66895397000000001</c:v>
                </c:pt>
                <c:pt idx="56">
                  <c:v>0.67200718000000004</c:v>
                </c:pt>
                <c:pt idx="57">
                  <c:v>0.67506027000000002</c:v>
                </c:pt>
                <c:pt idx="58">
                  <c:v>0.67811350000000004</c:v>
                </c:pt>
                <c:pt idx="59">
                  <c:v>0.68116673000000005</c:v>
                </c:pt>
                <c:pt idx="60">
                  <c:v>0.68421973999999997</c:v>
                </c:pt>
                <c:pt idx="61">
                  <c:v>0.68727267999999997</c:v>
                </c:pt>
                <c:pt idx="62">
                  <c:v>0.68974197999999998</c:v>
                </c:pt>
                <c:pt idx="63">
                  <c:v>0.69337912999999995</c:v>
                </c:pt>
                <c:pt idx="64">
                  <c:v>0.69643233000000004</c:v>
                </c:pt>
                <c:pt idx="65">
                  <c:v>0.69948537</c:v>
                </c:pt>
                <c:pt idx="66">
                  <c:v>0.70253843000000005</c:v>
                </c:pt>
                <c:pt idx="67">
                  <c:v>0.70559161000000004</c:v>
                </c:pt>
                <c:pt idx="68">
                  <c:v>0.70864464999999999</c:v>
                </c:pt>
                <c:pt idx="69">
                  <c:v>0.71169769000000005</c:v>
                </c:pt>
                <c:pt idx="70">
                  <c:v>0.71475082000000001</c:v>
                </c:pt>
                <c:pt idx="71">
                  <c:v>0.71780385999999996</c:v>
                </c:pt>
                <c:pt idx="72">
                  <c:v>0.72085690000000002</c:v>
                </c:pt>
                <c:pt idx="73">
                  <c:v>0.72391006000000002</c:v>
                </c:pt>
                <c:pt idx="74">
                  <c:v>0.72696296000000005</c:v>
                </c:pt>
                <c:pt idx="75">
                  <c:v>0.73001587000000001</c:v>
                </c:pt>
                <c:pt idx="76">
                  <c:v>0.73306895000000005</c:v>
                </c:pt>
                <c:pt idx="77">
                  <c:v>0.73612200000000005</c:v>
                </c:pt>
                <c:pt idx="78">
                  <c:v>0.73888319999999996</c:v>
                </c:pt>
                <c:pt idx="79">
                  <c:v>0.74193619</c:v>
                </c:pt>
                <c:pt idx="80">
                  <c:v>0.74498902</c:v>
                </c:pt>
                <c:pt idx="81">
                  <c:v>0.74804203999999996</c:v>
                </c:pt>
                <c:pt idx="82">
                  <c:v>0.75167892999999997</c:v>
                </c:pt>
                <c:pt idx="83">
                  <c:v>0.75443996000000002</c:v>
                </c:pt>
                <c:pt idx="84">
                  <c:v>0.75749294</c:v>
                </c:pt>
                <c:pt idx="85">
                  <c:v>0.76083772000000005</c:v>
                </c:pt>
                <c:pt idx="86">
                  <c:v>0.76359882000000001</c:v>
                </c:pt>
                <c:pt idx="87">
                  <c:v>0.76665176999999995</c:v>
                </c:pt>
                <c:pt idx="88">
                  <c:v>0.76970486000000005</c:v>
                </c:pt>
                <c:pt idx="89">
                  <c:v>0.77275755999999995</c:v>
                </c:pt>
                <c:pt idx="90">
                  <c:v>0.77581043999999999</c:v>
                </c:pt>
                <c:pt idx="91">
                  <c:v>0.77886336</c:v>
                </c:pt>
                <c:pt idx="92">
                  <c:v>0.78191630999999995</c:v>
                </c:pt>
                <c:pt idx="93">
                  <c:v>0.78496895</c:v>
                </c:pt>
                <c:pt idx="94">
                  <c:v>0.78802190999999999</c:v>
                </c:pt>
                <c:pt idx="95">
                  <c:v>0.79107483999999995</c:v>
                </c:pt>
                <c:pt idx="96">
                  <c:v>0.79412755999999995</c:v>
                </c:pt>
                <c:pt idx="97">
                  <c:v>0.79718029999999995</c:v>
                </c:pt>
                <c:pt idx="98">
                  <c:v>0.80023312999999996</c:v>
                </c:pt>
                <c:pt idx="99">
                  <c:v>0.8032859</c:v>
                </c:pt>
                <c:pt idx="100">
                  <c:v>0.80633860999999996</c:v>
                </c:pt>
                <c:pt idx="101">
                  <c:v>0.80909938999999997</c:v>
                </c:pt>
                <c:pt idx="102">
                  <c:v>0.81186027999999999</c:v>
                </c:pt>
                <c:pt idx="103">
                  <c:v>0.81520466999999996</c:v>
                </c:pt>
                <c:pt idx="104">
                  <c:v>0.81767312999999997</c:v>
                </c:pt>
                <c:pt idx="105">
                  <c:v>0.82014127999999997</c:v>
                </c:pt>
                <c:pt idx="106">
                  <c:v>0.82231723000000001</c:v>
                </c:pt>
                <c:pt idx="107">
                  <c:v>0.82450747000000002</c:v>
                </c:pt>
                <c:pt idx="108">
                  <c:v>0.82640559999999996</c:v>
                </c:pt>
                <c:pt idx="109">
                  <c:v>0.82862327000000002</c:v>
                </c:pt>
                <c:pt idx="110">
                  <c:v>0.83037311999999996</c:v>
                </c:pt>
                <c:pt idx="111">
                  <c:v>0.83212297000000002</c:v>
                </c:pt>
                <c:pt idx="112">
                  <c:v>0.8336789</c:v>
                </c:pt>
                <c:pt idx="113">
                  <c:v>0.83508254999999998</c:v>
                </c:pt>
                <c:pt idx="114">
                  <c:v>0.83672497999999995</c:v>
                </c:pt>
                <c:pt idx="115">
                  <c:v>0.83838727999999996</c:v>
                </c:pt>
                <c:pt idx="116">
                  <c:v>0.83955438000000004</c:v>
                </c:pt>
                <c:pt idx="117">
                  <c:v>0.84076638999999997</c:v>
                </c:pt>
                <c:pt idx="118">
                  <c:v>0.84199281000000004</c:v>
                </c:pt>
                <c:pt idx="119">
                  <c:v>0.84329845999999997</c:v>
                </c:pt>
                <c:pt idx="120">
                  <c:v>0.84480193000000003</c:v>
                </c:pt>
                <c:pt idx="121">
                  <c:v>0.84598867</c:v>
                </c:pt>
                <c:pt idx="122">
                  <c:v>0.84735850000000001</c:v>
                </c:pt>
                <c:pt idx="123">
                  <c:v>0.84868816999999996</c:v>
                </c:pt>
                <c:pt idx="124">
                  <c:v>0.85010752999999994</c:v>
                </c:pt>
                <c:pt idx="125">
                  <c:v>0.85146513999999995</c:v>
                </c:pt>
                <c:pt idx="126">
                  <c:v>0.85263389999999994</c:v>
                </c:pt>
                <c:pt idx="127">
                  <c:v>0.85415664000000002</c:v>
                </c:pt>
                <c:pt idx="128">
                  <c:v>0.85521795</c:v>
                </c:pt>
                <c:pt idx="129">
                  <c:v>0.85650994000000003</c:v>
                </c:pt>
                <c:pt idx="130">
                  <c:v>0.85789422999999998</c:v>
                </c:pt>
                <c:pt idx="131">
                  <c:v>0.85922911999999996</c:v>
                </c:pt>
              </c:numCache>
            </c:numRef>
          </c:xVal>
          <c:yVal>
            <c:numRef>
              <c:f>'24.131-A340'!$K$3:$K$134</c:f>
              <c:numCache>
                <c:formatCode>General</c:formatCode>
                <c:ptCount val="132"/>
                <c:pt idx="0">
                  <c:v>204.34371969375889</c:v>
                </c:pt>
                <c:pt idx="1">
                  <c:v>204.34372600288111</c:v>
                </c:pt>
                <c:pt idx="2">
                  <c:v>204.34373302135401</c:v>
                </c:pt>
                <c:pt idx="3">
                  <c:v>204.34374236994691</c:v>
                </c:pt>
                <c:pt idx="4">
                  <c:v>204.34375270733773</c:v>
                </c:pt>
                <c:pt idx="5">
                  <c:v>204.34376509176047</c:v>
                </c:pt>
                <c:pt idx="6">
                  <c:v>204.34377989037054</c:v>
                </c:pt>
                <c:pt idx="7">
                  <c:v>204.34379753062032</c:v>
                </c:pt>
                <c:pt idx="8">
                  <c:v>204.34381850854587</c:v>
                </c:pt>
                <c:pt idx="9">
                  <c:v>204.34384339416422</c:v>
                </c:pt>
                <c:pt idx="10">
                  <c:v>204.34387285098597</c:v>
                </c:pt>
                <c:pt idx="11">
                  <c:v>204.3439076403628</c:v>
                </c:pt>
                <c:pt idx="12">
                  <c:v>204.34394863431635</c:v>
                </c:pt>
                <c:pt idx="13">
                  <c:v>204.34399684697993</c:v>
                </c:pt>
                <c:pt idx="14">
                  <c:v>204.3440534281369</c:v>
                </c:pt>
                <c:pt idx="15">
                  <c:v>204.34411969342898</c:v>
                </c:pt>
                <c:pt idx="16">
                  <c:v>204.34419715610559</c:v>
                </c:pt>
                <c:pt idx="17">
                  <c:v>204.34428753572655</c:v>
                </c:pt>
                <c:pt idx="18">
                  <c:v>204.34439277549674</c:v>
                </c:pt>
                <c:pt idx="19">
                  <c:v>204.34451511481075</c:v>
                </c:pt>
                <c:pt idx="20">
                  <c:v>204.34465707822451</c:v>
                </c:pt>
                <c:pt idx="21">
                  <c:v>204.34482152357342</c:v>
                </c:pt>
                <c:pt idx="22">
                  <c:v>204.34501168922407</c:v>
                </c:pt>
                <c:pt idx="23">
                  <c:v>204.34523123478138</c:v>
                </c:pt>
                <c:pt idx="24">
                  <c:v>204.34548428481952</c:v>
                </c:pt>
                <c:pt idx="25">
                  <c:v>204.34577548514443</c:v>
                </c:pt>
                <c:pt idx="26">
                  <c:v>204.34611010007211</c:v>
                </c:pt>
                <c:pt idx="27">
                  <c:v>204.34649399211202</c:v>
                </c:pt>
                <c:pt idx="28">
                  <c:v>204.34693379669417</c:v>
                </c:pt>
                <c:pt idx="29">
                  <c:v>204.34743689814979</c:v>
                </c:pt>
                <c:pt idx="30">
                  <c:v>204.34801160832529</c:v>
                </c:pt>
                <c:pt idx="31">
                  <c:v>204.34866719265318</c:v>
                </c:pt>
                <c:pt idx="32">
                  <c:v>204.34941403683288</c:v>
                </c:pt>
                <c:pt idx="33">
                  <c:v>204.3502637304523</c:v>
                </c:pt>
                <c:pt idx="34">
                  <c:v>204.35122916592013</c:v>
                </c:pt>
                <c:pt idx="35">
                  <c:v>204.35232471259002</c:v>
                </c:pt>
                <c:pt idx="36">
                  <c:v>204.35356637647584</c:v>
                </c:pt>
                <c:pt idx="37">
                  <c:v>204.3549718602012</c:v>
                </c:pt>
                <c:pt idx="38">
                  <c:v>204.35656084975528</c:v>
                </c:pt>
                <c:pt idx="39">
                  <c:v>204.35835519982996</c:v>
                </c:pt>
                <c:pt idx="40">
                  <c:v>204.3603793725415</c:v>
                </c:pt>
                <c:pt idx="41">
                  <c:v>204.36265996761227</c:v>
                </c:pt>
                <c:pt idx="42">
                  <c:v>204.36522648537044</c:v>
                </c:pt>
                <c:pt idx="43">
                  <c:v>204.36811199639095</c:v>
                </c:pt>
                <c:pt idx="44">
                  <c:v>204.37135252787232</c:v>
                </c:pt>
                <c:pt idx="45">
                  <c:v>204.37498814151661</c:v>
                </c:pt>
                <c:pt idx="46">
                  <c:v>204.37947666548365</c:v>
                </c:pt>
                <c:pt idx="47">
                  <c:v>204.38362415745598</c:v>
                </c:pt>
                <c:pt idx="48">
                  <c:v>204.38872647300801</c:v>
                </c:pt>
                <c:pt idx="49">
                  <c:v>204.39442818777576</c:v>
                </c:pt>
                <c:pt idx="50">
                  <c:v>204.40079307444063</c:v>
                </c:pt>
                <c:pt idx="51">
                  <c:v>204.40717953059331</c:v>
                </c:pt>
                <c:pt idx="52">
                  <c:v>204.41660445118146</c:v>
                </c:pt>
                <c:pt idx="53">
                  <c:v>204.42550181426017</c:v>
                </c:pt>
                <c:pt idx="54">
                  <c:v>204.43440622008004</c:v>
                </c:pt>
                <c:pt idx="55">
                  <c:v>204.44529558538747</c:v>
                </c:pt>
                <c:pt idx="56">
                  <c:v>204.45738770976652</c:v>
                </c:pt>
                <c:pt idx="57">
                  <c:v>204.4708046274007</c:v>
                </c:pt>
                <c:pt idx="58">
                  <c:v>204.48568091302704</c:v>
                </c:pt>
                <c:pt idx="59">
                  <c:v>204.50216176857032</c:v>
                </c:pt>
                <c:pt idx="60">
                  <c:v>204.52040503027098</c:v>
                </c:pt>
                <c:pt idx="61">
                  <c:v>204.54058511529306</c:v>
                </c:pt>
                <c:pt idx="62">
                  <c:v>204.55845372988381</c:v>
                </c:pt>
                <c:pt idx="63">
                  <c:v>204.58753746595551</c:v>
                </c:pt>
                <c:pt idx="64">
                  <c:v>204.61474022627164</c:v>
                </c:pt>
                <c:pt idx="65">
                  <c:v>204.64474701069662</c:v>
                </c:pt>
                <c:pt idx="66">
                  <c:v>204.67782744434641</c:v>
                </c:pt>
                <c:pt idx="67">
                  <c:v>204.71427493935806</c:v>
                </c:pt>
                <c:pt idx="68">
                  <c:v>204.75440462587954</c:v>
                </c:pt>
                <c:pt idx="69">
                  <c:v>204.79856482618663</c:v>
                </c:pt>
                <c:pt idx="70">
                  <c:v>204.84713478263168</c:v>
                </c:pt>
                <c:pt idx="71">
                  <c:v>204.90052317929499</c:v>
                </c:pt>
                <c:pt idx="72">
                  <c:v>204.95917977703468</c:v>
                </c:pt>
                <c:pt idx="73">
                  <c:v>205.02359585753558</c:v>
                </c:pt>
                <c:pt idx="74">
                  <c:v>205.09429557318987</c:v>
                </c:pt>
                <c:pt idx="75">
                  <c:v>205.17186502706164</c:v>
                </c:pt>
                <c:pt idx="76">
                  <c:v>205.25694222766742</c:v>
                </c:pt>
                <c:pt idx="77">
                  <c:v>205.35021323585451</c:v>
                </c:pt>
                <c:pt idx="78">
                  <c:v>205.44225297440241</c:v>
                </c:pt>
                <c:pt idx="79">
                  <c:v>205.55327244536309</c:v>
                </c:pt>
                <c:pt idx="80">
                  <c:v>205.67486995083408</c:v>
                </c:pt>
                <c:pt idx="81">
                  <c:v>205.80803722956347</c:v>
                </c:pt>
                <c:pt idx="82">
                  <c:v>205.98325605476134</c:v>
                </c:pt>
                <c:pt idx="83">
                  <c:v>206.12947388033868</c:v>
                </c:pt>
                <c:pt idx="84">
                  <c:v>206.30569017301707</c:v>
                </c:pt>
                <c:pt idx="85">
                  <c:v>206.51792305082276</c:v>
                </c:pt>
                <c:pt idx="86">
                  <c:v>206.70965238033656</c:v>
                </c:pt>
                <c:pt idx="87">
                  <c:v>206.94070907185585</c:v>
                </c:pt>
                <c:pt idx="88">
                  <c:v>207.19365548992275</c:v>
                </c:pt>
                <c:pt idx="89">
                  <c:v>207.47056536679139</c:v>
                </c:pt>
                <c:pt idx="90">
                  <c:v>207.77383956775759</c:v>
                </c:pt>
                <c:pt idx="91">
                  <c:v>208.10608124275592</c:v>
                </c:pt>
                <c:pt idx="92">
                  <c:v>208.47020369980723</c:v>
                </c:pt>
                <c:pt idx="93">
                  <c:v>208.86941688436153</c:v>
                </c:pt>
                <c:pt idx="94">
                  <c:v>209.30745141893252</c:v>
                </c:pt>
                <c:pt idx="95">
                  <c:v>209.7883639509285</c:v>
                </c:pt>
                <c:pt idx="96">
                  <c:v>210.31674709302177</c:v>
                </c:pt>
                <c:pt idx="97">
                  <c:v>210.89787351027951</c:v>
                </c:pt>
                <c:pt idx="98">
                  <c:v>211.53771272120582</c:v>
                </c:pt>
                <c:pt idx="99">
                  <c:v>212.24303006865767</c:v>
                </c:pt>
                <c:pt idx="100">
                  <c:v>213.02161496211278</c:v>
                </c:pt>
                <c:pt idx="101">
                  <c:v>213.79630860089679</c:v>
                </c:pt>
                <c:pt idx="102">
                  <c:v>214.64593924979226</c:v>
                </c:pt>
                <c:pt idx="103">
                  <c:v>215.78813293982063</c:v>
                </c:pt>
                <c:pt idx="104">
                  <c:v>216.72055669500594</c:v>
                </c:pt>
                <c:pt idx="105">
                  <c:v>217.73825233813369</c:v>
                </c:pt>
                <c:pt idx="106">
                  <c:v>218.71410336839782</c:v>
                </c:pt>
                <c:pt idx="107">
                  <c:v>219.77891727769713</c:v>
                </c:pt>
                <c:pt idx="108">
                  <c:v>220.77560651057416</c:v>
                </c:pt>
                <c:pt idx="109">
                  <c:v>222.03630469991106</c:v>
                </c:pt>
                <c:pt idx="110">
                  <c:v>223.1117443386355</c:v>
                </c:pt>
                <c:pt idx="111">
                  <c:v>224.26567105067693</c:v>
                </c:pt>
                <c:pt idx="112">
                  <c:v>225.37390640860727</c:v>
                </c:pt>
                <c:pt idx="113">
                  <c:v>226.43707169124556</c:v>
                </c:pt>
                <c:pt idx="114">
                  <c:v>227.76428935586802</c:v>
                </c:pt>
                <c:pt idx="115">
                  <c:v>229.20756403859505</c:v>
                </c:pt>
                <c:pt idx="116">
                  <c:v>230.28652801308004</c:v>
                </c:pt>
                <c:pt idx="117">
                  <c:v>231.4692113765073</c:v>
                </c:pt>
                <c:pt idx="118">
                  <c:v>232.73549329992966</c:v>
                </c:pt>
                <c:pt idx="119">
                  <c:v>234.16684978962155</c:v>
                </c:pt>
                <c:pt idx="120">
                  <c:v>235.93131306003852</c:v>
                </c:pt>
                <c:pt idx="121">
                  <c:v>237.42022112738732</c:v>
                </c:pt>
                <c:pt idx="122">
                  <c:v>239.25475665603071</c:v>
                </c:pt>
                <c:pt idx="123">
                  <c:v>241.16594685580935</c:v>
                </c:pt>
                <c:pt idx="124">
                  <c:v>243.36308889809422</c:v>
                </c:pt>
                <c:pt idx="125">
                  <c:v>245.63322972649382</c:v>
                </c:pt>
                <c:pt idx="126">
                  <c:v>247.73416892862559</c:v>
                </c:pt>
                <c:pt idx="127">
                  <c:v>250.69889866141585</c:v>
                </c:pt>
                <c:pt idx="128">
                  <c:v>252.93463948893057</c:v>
                </c:pt>
                <c:pt idx="129">
                  <c:v>255.86690841532652</c:v>
                </c:pt>
                <c:pt idx="130">
                  <c:v>259.29660573625961</c:v>
                </c:pt>
                <c:pt idx="131">
                  <c:v>262.92471368479869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D2-9948-915F-BBF75CCC0010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'24.131-A340'!$C$3:$C$133</c:f>
              <c:numCache>
                <c:formatCode>General</c:formatCode>
                <c:ptCount val="131"/>
                <c:pt idx="0">
                  <c:v>0.50022199000000001</c:v>
                </c:pt>
                <c:pt idx="1">
                  <c:v>0.50327569000000005</c:v>
                </c:pt>
                <c:pt idx="2">
                  <c:v>0.50662119999999999</c:v>
                </c:pt>
                <c:pt idx="3">
                  <c:v>0.50967457999999999</c:v>
                </c:pt>
                <c:pt idx="4">
                  <c:v>0.51272795999999998</c:v>
                </c:pt>
                <c:pt idx="5">
                  <c:v>0.51578133999999998</c:v>
                </c:pt>
                <c:pt idx="6">
                  <c:v>0.51883477</c:v>
                </c:pt>
                <c:pt idx="7">
                  <c:v>0.52188818000000003</c:v>
                </c:pt>
                <c:pt idx="8">
                  <c:v>0.52494149000000001</c:v>
                </c:pt>
                <c:pt idx="9">
                  <c:v>0.52799492000000003</c:v>
                </c:pt>
                <c:pt idx="10">
                  <c:v>0.53104837999999999</c:v>
                </c:pt>
                <c:pt idx="11">
                  <c:v>0.53410175999999998</c:v>
                </c:pt>
                <c:pt idx="12">
                  <c:v>0.53715513999999998</c:v>
                </c:pt>
                <c:pt idx="13">
                  <c:v>0.54020851999999997</c:v>
                </c:pt>
                <c:pt idx="14">
                  <c:v>0.54326189999999996</c:v>
                </c:pt>
                <c:pt idx="15">
                  <c:v>0.54631532999999999</c:v>
                </c:pt>
                <c:pt idx="16">
                  <c:v>0.54936879999999999</c:v>
                </c:pt>
                <c:pt idx="17">
                  <c:v>0.55242217999999998</c:v>
                </c:pt>
                <c:pt idx="18">
                  <c:v>0.55547541</c:v>
                </c:pt>
                <c:pt idx="19">
                  <c:v>0.55852871999999998</c:v>
                </c:pt>
                <c:pt idx="20">
                  <c:v>0.56158231000000003</c:v>
                </c:pt>
                <c:pt idx="21">
                  <c:v>0.56463549000000002</c:v>
                </c:pt>
                <c:pt idx="22">
                  <c:v>0.56768892999999998</c:v>
                </c:pt>
                <c:pt idx="23">
                  <c:v>0.57074230999999997</c:v>
                </c:pt>
                <c:pt idx="24">
                  <c:v>0.57379568999999997</c:v>
                </c:pt>
                <c:pt idx="25">
                  <c:v>0.57684906999999996</c:v>
                </c:pt>
                <c:pt idx="26">
                  <c:v>0.57990259</c:v>
                </c:pt>
                <c:pt idx="27">
                  <c:v>0.58295600999999997</c:v>
                </c:pt>
                <c:pt idx="28">
                  <c:v>0.58600923999999999</c:v>
                </c:pt>
                <c:pt idx="29">
                  <c:v>0.58906261000000004</c:v>
                </c:pt>
                <c:pt idx="30">
                  <c:v>0.59211599000000004</c:v>
                </c:pt>
                <c:pt idx="31">
                  <c:v>0.59516937000000003</c:v>
                </c:pt>
                <c:pt idx="32">
                  <c:v>0.59822266000000002</c:v>
                </c:pt>
                <c:pt idx="33">
                  <c:v>0.60127600999999997</c:v>
                </c:pt>
                <c:pt idx="34">
                  <c:v>0.60432927999999997</c:v>
                </c:pt>
                <c:pt idx="35">
                  <c:v>0.60738250000000005</c:v>
                </c:pt>
                <c:pt idx="36">
                  <c:v>0.61043572999999995</c:v>
                </c:pt>
                <c:pt idx="37">
                  <c:v>0.61348910999999995</c:v>
                </c:pt>
                <c:pt idx="38">
                  <c:v>0.61654246999999995</c:v>
                </c:pt>
                <c:pt idx="39">
                  <c:v>0.61959573999999995</c:v>
                </c:pt>
                <c:pt idx="40">
                  <c:v>0.62264896999999997</c:v>
                </c:pt>
                <c:pt idx="41">
                  <c:v>0.62570216000000001</c:v>
                </c:pt>
                <c:pt idx="42">
                  <c:v>0.62875548000000003</c:v>
                </c:pt>
                <c:pt idx="43">
                  <c:v>0.63180864999999997</c:v>
                </c:pt>
                <c:pt idx="44">
                  <c:v>0.63486197</c:v>
                </c:pt>
                <c:pt idx="45">
                  <c:v>0.63791534999999999</c:v>
                </c:pt>
                <c:pt idx="46">
                  <c:v>0.64096865000000003</c:v>
                </c:pt>
                <c:pt idx="47">
                  <c:v>0.64402168000000004</c:v>
                </c:pt>
                <c:pt idx="48">
                  <c:v>0.64707482000000005</c:v>
                </c:pt>
                <c:pt idx="49">
                  <c:v>0.65012798999999999</c:v>
                </c:pt>
                <c:pt idx="50">
                  <c:v>0.65318103999999999</c:v>
                </c:pt>
                <c:pt idx="51">
                  <c:v>0.65623429</c:v>
                </c:pt>
                <c:pt idx="52">
                  <c:v>0.65928755999999999</c:v>
                </c:pt>
                <c:pt idx="53">
                  <c:v>0.66234075999999997</c:v>
                </c:pt>
                <c:pt idx="54">
                  <c:v>0.66539398000000005</c:v>
                </c:pt>
                <c:pt idx="55">
                  <c:v>0.66844727000000004</c:v>
                </c:pt>
                <c:pt idx="56">
                  <c:v>0.67120844999999996</c:v>
                </c:pt>
                <c:pt idx="57">
                  <c:v>0.67455337000000004</c:v>
                </c:pt>
                <c:pt idx="58">
                  <c:v>0.67760644000000003</c:v>
                </c:pt>
                <c:pt idx="59">
                  <c:v>0.68095147</c:v>
                </c:pt>
                <c:pt idx="60">
                  <c:v>0.68342084999999997</c:v>
                </c:pt>
                <c:pt idx="61">
                  <c:v>0.68676588999999999</c:v>
                </c:pt>
                <c:pt idx="62">
                  <c:v>0.69011093999999995</c:v>
                </c:pt>
                <c:pt idx="63">
                  <c:v>0.69287208</c:v>
                </c:pt>
                <c:pt idx="64">
                  <c:v>0.69592518999999997</c:v>
                </c:pt>
                <c:pt idx="65">
                  <c:v>0.69927008000000002</c:v>
                </c:pt>
                <c:pt idx="66">
                  <c:v>0.70203125</c:v>
                </c:pt>
                <c:pt idx="67">
                  <c:v>0.70508428999999995</c:v>
                </c:pt>
                <c:pt idx="68">
                  <c:v>0.70842919999999998</c:v>
                </c:pt>
                <c:pt idx="69">
                  <c:v>0.71119038000000001</c:v>
                </c:pt>
                <c:pt idx="70">
                  <c:v>0.71424323999999995</c:v>
                </c:pt>
                <c:pt idx="71">
                  <c:v>0.71758805999999997</c:v>
                </c:pt>
                <c:pt idx="72">
                  <c:v>0.72034911000000001</c:v>
                </c:pt>
                <c:pt idx="73">
                  <c:v>0.72340214000000003</c:v>
                </c:pt>
                <c:pt idx="74">
                  <c:v>0.72674689000000003</c:v>
                </c:pt>
                <c:pt idx="75">
                  <c:v>0.73009162000000005</c:v>
                </c:pt>
                <c:pt idx="76">
                  <c:v>0.73256063999999999</c:v>
                </c:pt>
                <c:pt idx="77">
                  <c:v>0.73561359000000004</c:v>
                </c:pt>
                <c:pt idx="78">
                  <c:v>0.73866624999999997</c:v>
                </c:pt>
                <c:pt idx="79">
                  <c:v>0.74171914000000005</c:v>
                </c:pt>
                <c:pt idx="80">
                  <c:v>0.74477190999999998</c:v>
                </c:pt>
                <c:pt idx="81">
                  <c:v>0.74782472</c:v>
                </c:pt>
                <c:pt idx="82">
                  <c:v>0.75087747000000005</c:v>
                </c:pt>
                <c:pt idx="83">
                  <c:v>0.75393023999999997</c:v>
                </c:pt>
                <c:pt idx="84">
                  <c:v>0.75698303</c:v>
                </c:pt>
                <c:pt idx="85">
                  <c:v>0.76032750000000004</c:v>
                </c:pt>
                <c:pt idx="86">
                  <c:v>0.76308838999999995</c:v>
                </c:pt>
                <c:pt idx="87">
                  <c:v>0.76614101000000001</c:v>
                </c:pt>
                <c:pt idx="88">
                  <c:v>0.76919360999999997</c:v>
                </c:pt>
                <c:pt idx="89">
                  <c:v>0.77224630000000005</c:v>
                </c:pt>
                <c:pt idx="90">
                  <c:v>0.77529881</c:v>
                </c:pt>
                <c:pt idx="91">
                  <c:v>0.77835136000000005</c:v>
                </c:pt>
                <c:pt idx="92">
                  <c:v>0.78140394999999996</c:v>
                </c:pt>
                <c:pt idx="93">
                  <c:v>0.78474838000000002</c:v>
                </c:pt>
                <c:pt idx="94">
                  <c:v>0.78750891000000001</c:v>
                </c:pt>
                <c:pt idx="95">
                  <c:v>0.79026931</c:v>
                </c:pt>
                <c:pt idx="96">
                  <c:v>0.79361369000000004</c:v>
                </c:pt>
                <c:pt idx="97">
                  <c:v>0.79666605000000001</c:v>
                </c:pt>
                <c:pt idx="98">
                  <c:v>0.79971837000000001</c:v>
                </c:pt>
                <c:pt idx="99">
                  <c:v>0.80277069999999995</c:v>
                </c:pt>
                <c:pt idx="100">
                  <c:v>0.80582290999999995</c:v>
                </c:pt>
                <c:pt idx="101">
                  <c:v>0.80887525000000005</c:v>
                </c:pt>
                <c:pt idx="102">
                  <c:v>0.81192735999999999</c:v>
                </c:pt>
                <c:pt idx="103">
                  <c:v>0.81497951000000002</c:v>
                </c:pt>
                <c:pt idx="104">
                  <c:v>0.81773965000000004</c:v>
                </c:pt>
                <c:pt idx="105">
                  <c:v>0.82020753999999996</c:v>
                </c:pt>
                <c:pt idx="106">
                  <c:v>0.82296722</c:v>
                </c:pt>
                <c:pt idx="107">
                  <c:v>0.82529582000000001</c:v>
                </c:pt>
                <c:pt idx="108">
                  <c:v>0.8274939</c:v>
                </c:pt>
                <c:pt idx="109">
                  <c:v>0.82953544000000001</c:v>
                </c:pt>
                <c:pt idx="110">
                  <c:v>0.83113826000000002</c:v>
                </c:pt>
                <c:pt idx="111">
                  <c:v>0.83291113999999999</c:v>
                </c:pt>
                <c:pt idx="112">
                  <c:v>0.83469846000000003</c:v>
                </c:pt>
                <c:pt idx="113">
                  <c:v>0.83663860000000001</c:v>
                </c:pt>
                <c:pt idx="114">
                  <c:v>0.83833446</c:v>
                </c:pt>
                <c:pt idx="115">
                  <c:v>0.83971293000000002</c:v>
                </c:pt>
                <c:pt idx="116">
                  <c:v>0.84125099999999997</c:v>
                </c:pt>
                <c:pt idx="117">
                  <c:v>0.84256677999999996</c:v>
                </c:pt>
                <c:pt idx="118">
                  <c:v>0.84412997999999995</c:v>
                </c:pt>
                <c:pt idx="119">
                  <c:v>0.84546118000000003</c:v>
                </c:pt>
                <c:pt idx="120">
                  <c:v>0.84656883000000005</c:v>
                </c:pt>
                <c:pt idx="121">
                  <c:v>0.84796811000000005</c:v>
                </c:pt>
                <c:pt idx="122">
                  <c:v>0.84924608000000001</c:v>
                </c:pt>
                <c:pt idx="123">
                  <c:v>0.85075761999999999</c:v>
                </c:pt>
                <c:pt idx="124">
                  <c:v>0.85207283</c:v>
                </c:pt>
                <c:pt idx="125">
                  <c:v>0.85353754999999998</c:v>
                </c:pt>
                <c:pt idx="126">
                  <c:v>0.85489103</c:v>
                </c:pt>
                <c:pt idx="127">
                  <c:v>0.85627534000000005</c:v>
                </c:pt>
                <c:pt idx="128">
                  <c:v>0.85765986000000005</c:v>
                </c:pt>
                <c:pt idx="129">
                  <c:v>0.85887117999999996</c:v>
                </c:pt>
                <c:pt idx="130">
                  <c:v>0.85973569000000005</c:v>
                </c:pt>
              </c:numCache>
            </c:numRef>
          </c:xVal>
          <c:yVal>
            <c:numRef>
              <c:f>'24.131-A340'!$D$3:$D$133</c:f>
              <c:numCache>
                <c:formatCode>General</c:formatCode>
                <c:ptCount val="131"/>
                <c:pt idx="0">
                  <c:v>179.23995099999999</c:v>
                </c:pt>
                <c:pt idx="1">
                  <c:v>179.071156</c:v>
                </c:pt>
                <c:pt idx="2">
                  <c:v>178.984555</c:v>
                </c:pt>
                <c:pt idx="3">
                  <c:v>178.98011299999999</c:v>
                </c:pt>
                <c:pt idx="4">
                  <c:v>178.97567100000001</c:v>
                </c:pt>
                <c:pt idx="5">
                  <c:v>178.971228</c:v>
                </c:pt>
                <c:pt idx="6">
                  <c:v>178.94163699999999</c:v>
                </c:pt>
                <c:pt idx="7">
                  <c:v>178.92462</c:v>
                </c:pt>
                <c:pt idx="8">
                  <c:v>178.95161400000001</c:v>
                </c:pt>
                <c:pt idx="9">
                  <c:v>178.922023</c:v>
                </c:pt>
                <c:pt idx="10">
                  <c:v>178.87985699999999</c:v>
                </c:pt>
                <c:pt idx="11">
                  <c:v>178.875415</c:v>
                </c:pt>
                <c:pt idx="12">
                  <c:v>178.87097199999999</c:v>
                </c:pt>
                <c:pt idx="13">
                  <c:v>178.86653000000001</c:v>
                </c:pt>
                <c:pt idx="14">
                  <c:v>178.862088</c:v>
                </c:pt>
                <c:pt idx="15">
                  <c:v>178.83249599999999</c:v>
                </c:pt>
                <c:pt idx="16">
                  <c:v>178.78404399999999</c:v>
                </c:pt>
                <c:pt idx="17">
                  <c:v>178.77960100000001</c:v>
                </c:pt>
                <c:pt idx="18">
                  <c:v>178.85149000000001</c:v>
                </c:pt>
                <c:pt idx="19">
                  <c:v>178.884771</c:v>
                </c:pt>
                <c:pt idx="20">
                  <c:v>178.772561</c:v>
                </c:pt>
                <c:pt idx="21">
                  <c:v>178.86959899999999</c:v>
                </c:pt>
                <c:pt idx="22">
                  <c:v>178.83372</c:v>
                </c:pt>
                <c:pt idx="23">
                  <c:v>178.82927799999999</c:v>
                </c:pt>
                <c:pt idx="24">
                  <c:v>178.824836</c:v>
                </c:pt>
                <c:pt idx="25">
                  <c:v>178.820393</c:v>
                </c:pt>
                <c:pt idx="26">
                  <c:v>178.74590699999999</c:v>
                </c:pt>
                <c:pt idx="27">
                  <c:v>178.72260299999999</c:v>
                </c:pt>
                <c:pt idx="28">
                  <c:v>178.79360800000001</c:v>
                </c:pt>
                <c:pt idx="29">
                  <c:v>178.79545200000001</c:v>
                </c:pt>
                <c:pt idx="30">
                  <c:v>178.79101</c:v>
                </c:pt>
                <c:pt idx="31">
                  <c:v>178.78656799999999</c:v>
                </c:pt>
                <c:pt idx="32">
                  <c:v>178.82613599999999</c:v>
                </c:pt>
                <c:pt idx="33">
                  <c:v>178.84055499999999</c:v>
                </c:pt>
                <c:pt idx="34">
                  <c:v>178.892698</c:v>
                </c:pt>
                <c:pt idx="35">
                  <c:v>178.969989</c:v>
                </c:pt>
                <c:pt idx="36">
                  <c:v>179.04099400000001</c:v>
                </c:pt>
                <c:pt idx="37">
                  <c:v>179.036551</c:v>
                </c:pt>
                <c:pt idx="38">
                  <c:v>179.04468299999999</c:v>
                </c:pt>
                <c:pt idx="39">
                  <c:v>179.09682599999999</c:v>
                </c:pt>
                <c:pt idx="40">
                  <c:v>179.16783000000001</c:v>
                </c:pt>
                <c:pt idx="41">
                  <c:v>179.263983</c:v>
                </c:pt>
                <c:pt idx="42">
                  <c:v>179.290977</c:v>
                </c:pt>
                <c:pt idx="43">
                  <c:v>179.393418</c:v>
                </c:pt>
                <c:pt idx="44">
                  <c:v>179.420411</c:v>
                </c:pt>
                <c:pt idx="45">
                  <c:v>179.41596899999999</c:v>
                </c:pt>
                <c:pt idx="46">
                  <c:v>179.45553699999999</c:v>
                </c:pt>
                <c:pt idx="47">
                  <c:v>179.627137</c:v>
                </c:pt>
                <c:pt idx="48">
                  <c:v>179.74843899999999</c:v>
                </c:pt>
                <c:pt idx="49">
                  <c:v>179.85087899999999</c:v>
                </c:pt>
                <c:pt idx="50">
                  <c:v>180.01619199999999</c:v>
                </c:pt>
                <c:pt idx="51">
                  <c:v>180.08090899999999</c:v>
                </c:pt>
                <c:pt idx="52">
                  <c:v>180.13305199999999</c:v>
                </c:pt>
                <c:pt idx="53">
                  <c:v>180.22291799999999</c:v>
                </c:pt>
                <c:pt idx="54">
                  <c:v>180.300209</c:v>
                </c:pt>
                <c:pt idx="55">
                  <c:v>180.339777</c:v>
                </c:pt>
                <c:pt idx="56">
                  <c:v>180.455217</c:v>
                </c:pt>
                <c:pt idx="57">
                  <c:v>180.67040299999999</c:v>
                </c:pt>
                <c:pt idx="58">
                  <c:v>180.82942800000001</c:v>
                </c:pt>
                <c:pt idx="59">
                  <c:v>180.98802900000001</c:v>
                </c:pt>
                <c:pt idx="60">
                  <c:v>181.015872</c:v>
                </c:pt>
                <c:pt idx="61">
                  <c:v>181.16818499999999</c:v>
                </c:pt>
                <c:pt idx="62">
                  <c:v>181.32049900000001</c:v>
                </c:pt>
                <c:pt idx="63">
                  <c:v>181.45480000000001</c:v>
                </c:pt>
                <c:pt idx="64">
                  <c:v>181.58867699999999</c:v>
                </c:pt>
                <c:pt idx="65">
                  <c:v>181.82272399999999</c:v>
                </c:pt>
                <c:pt idx="66">
                  <c:v>181.938163</c:v>
                </c:pt>
                <c:pt idx="67">
                  <c:v>182.10976299999999</c:v>
                </c:pt>
                <c:pt idx="68">
                  <c:v>182.33123599999999</c:v>
                </c:pt>
                <c:pt idx="69">
                  <c:v>182.446676</c:v>
                </c:pt>
                <c:pt idx="70">
                  <c:v>182.70629700000001</c:v>
                </c:pt>
                <c:pt idx="71">
                  <c:v>182.97806700000001</c:v>
                </c:pt>
                <c:pt idx="72">
                  <c:v>183.15637899999999</c:v>
                </c:pt>
                <c:pt idx="73">
                  <c:v>183.33426600000001</c:v>
                </c:pt>
                <c:pt idx="74">
                  <c:v>183.637473</c:v>
                </c:pt>
                <c:pt idx="75">
                  <c:v>183.95325399999999</c:v>
                </c:pt>
                <c:pt idx="76">
                  <c:v>184.16342700000001</c:v>
                </c:pt>
                <c:pt idx="77">
                  <c:v>184.37903700000001</c:v>
                </c:pt>
                <c:pt idx="78">
                  <c:v>184.745541</c:v>
                </c:pt>
                <c:pt idx="79">
                  <c:v>184.99258699999999</c:v>
                </c:pt>
                <c:pt idx="80">
                  <c:v>185.30250599999999</c:v>
                </c:pt>
                <c:pt idx="81">
                  <c:v>185.59356299999999</c:v>
                </c:pt>
                <c:pt idx="82">
                  <c:v>185.90976900000001</c:v>
                </c:pt>
                <c:pt idx="83">
                  <c:v>186.21968799999999</c:v>
                </c:pt>
                <c:pt idx="84">
                  <c:v>186.517032</c:v>
                </c:pt>
                <c:pt idx="85">
                  <c:v>186.964845</c:v>
                </c:pt>
                <c:pt idx="86">
                  <c:v>187.231178</c:v>
                </c:pt>
                <c:pt idx="87">
                  <c:v>187.61654300000001</c:v>
                </c:pt>
                <c:pt idx="88">
                  <c:v>188.01448300000001</c:v>
                </c:pt>
                <c:pt idx="89">
                  <c:v>188.36212499999999</c:v>
                </c:pt>
                <c:pt idx="90">
                  <c:v>188.80407500000001</c:v>
                </c:pt>
                <c:pt idx="91">
                  <c:v>189.22716399999999</c:v>
                </c:pt>
                <c:pt idx="92">
                  <c:v>189.63139100000001</c:v>
                </c:pt>
                <c:pt idx="93">
                  <c:v>190.09806499999999</c:v>
                </c:pt>
                <c:pt idx="94">
                  <c:v>190.546728</c:v>
                </c:pt>
                <c:pt idx="95">
                  <c:v>191.05826200000001</c:v>
                </c:pt>
                <c:pt idx="96">
                  <c:v>191.55637300000001</c:v>
                </c:pt>
                <c:pt idx="97">
                  <c:v>192.07377</c:v>
                </c:pt>
                <c:pt idx="98">
                  <c:v>192.61631600000001</c:v>
                </c:pt>
                <c:pt idx="99">
                  <c:v>193.15257399999999</c:v>
                </c:pt>
                <c:pt idx="100">
                  <c:v>193.745418</c:v>
                </c:pt>
                <c:pt idx="101">
                  <c:v>194.27538899999999</c:v>
                </c:pt>
                <c:pt idx="102">
                  <c:v>194.92481799999999</c:v>
                </c:pt>
                <c:pt idx="103">
                  <c:v>195.555385</c:v>
                </c:pt>
                <c:pt idx="104">
                  <c:v>196.204354</c:v>
                </c:pt>
                <c:pt idx="105">
                  <c:v>196.99206699999999</c:v>
                </c:pt>
                <c:pt idx="106">
                  <c:v>197.87906699999999</c:v>
                </c:pt>
                <c:pt idx="107">
                  <c:v>198.92827500000001</c:v>
                </c:pt>
                <c:pt idx="108">
                  <c:v>199.979185</c:v>
                </c:pt>
                <c:pt idx="109">
                  <c:v>201.14013399999999</c:v>
                </c:pt>
                <c:pt idx="110">
                  <c:v>202.13105999999999</c:v>
                </c:pt>
                <c:pt idx="111">
                  <c:v>203.468954</c:v>
                </c:pt>
                <c:pt idx="112">
                  <c:v>204.77962099999999</c:v>
                </c:pt>
                <c:pt idx="113">
                  <c:v>206.27854199999999</c:v>
                </c:pt>
                <c:pt idx="114">
                  <c:v>207.571879</c:v>
                </c:pt>
                <c:pt idx="115">
                  <c:v>208.981875</c:v>
                </c:pt>
                <c:pt idx="116">
                  <c:v>210.52560099999999</c:v>
                </c:pt>
                <c:pt idx="117">
                  <c:v>211.924162</c:v>
                </c:pt>
                <c:pt idx="118">
                  <c:v>213.537488</c:v>
                </c:pt>
                <c:pt idx="119">
                  <c:v>214.90168499999999</c:v>
                </c:pt>
                <c:pt idx="120">
                  <c:v>216.26967300000001</c:v>
                </c:pt>
                <c:pt idx="121">
                  <c:v>217.818533</c:v>
                </c:pt>
                <c:pt idx="122">
                  <c:v>219.35969299999999</c:v>
                </c:pt>
                <c:pt idx="123">
                  <c:v>221.19981899999999</c:v>
                </c:pt>
                <c:pt idx="124">
                  <c:v>222.89083400000001</c:v>
                </c:pt>
                <c:pt idx="125">
                  <c:v>224.48608899999999</c:v>
                </c:pt>
                <c:pt idx="126">
                  <c:v>226.322474</c:v>
                </c:pt>
                <c:pt idx="127">
                  <c:v>228.167012</c:v>
                </c:pt>
                <c:pt idx="128">
                  <c:v>229.90089399999999</c:v>
                </c:pt>
                <c:pt idx="129">
                  <c:v>231.49126799999999</c:v>
                </c:pt>
                <c:pt idx="130">
                  <c:v>232.98980299999999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D49-6C46-B5F4-5F667C49F678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'24.131-A340'!$C$3:$C$133</c:f>
              <c:numCache>
                <c:formatCode>General</c:formatCode>
                <c:ptCount val="131"/>
                <c:pt idx="0">
                  <c:v>0.50022199000000001</c:v>
                </c:pt>
                <c:pt idx="1">
                  <c:v>0.50327569000000005</c:v>
                </c:pt>
                <c:pt idx="2">
                  <c:v>0.50662119999999999</c:v>
                </c:pt>
                <c:pt idx="3">
                  <c:v>0.50967457999999999</c:v>
                </c:pt>
                <c:pt idx="4">
                  <c:v>0.51272795999999998</c:v>
                </c:pt>
                <c:pt idx="5">
                  <c:v>0.51578133999999998</c:v>
                </c:pt>
                <c:pt idx="6">
                  <c:v>0.51883477</c:v>
                </c:pt>
                <c:pt idx="7">
                  <c:v>0.52188818000000003</c:v>
                </c:pt>
                <c:pt idx="8">
                  <c:v>0.52494149000000001</c:v>
                </c:pt>
                <c:pt idx="9">
                  <c:v>0.52799492000000003</c:v>
                </c:pt>
                <c:pt idx="10">
                  <c:v>0.53104837999999999</c:v>
                </c:pt>
                <c:pt idx="11">
                  <c:v>0.53410175999999998</c:v>
                </c:pt>
                <c:pt idx="12">
                  <c:v>0.53715513999999998</c:v>
                </c:pt>
                <c:pt idx="13">
                  <c:v>0.54020851999999997</c:v>
                </c:pt>
                <c:pt idx="14">
                  <c:v>0.54326189999999996</c:v>
                </c:pt>
                <c:pt idx="15">
                  <c:v>0.54631532999999999</c:v>
                </c:pt>
                <c:pt idx="16">
                  <c:v>0.54936879999999999</c:v>
                </c:pt>
                <c:pt idx="17">
                  <c:v>0.55242217999999998</c:v>
                </c:pt>
                <c:pt idx="18">
                  <c:v>0.55547541</c:v>
                </c:pt>
                <c:pt idx="19">
                  <c:v>0.55852871999999998</c:v>
                </c:pt>
                <c:pt idx="20">
                  <c:v>0.56158231000000003</c:v>
                </c:pt>
                <c:pt idx="21">
                  <c:v>0.56463549000000002</c:v>
                </c:pt>
                <c:pt idx="22">
                  <c:v>0.56768892999999998</c:v>
                </c:pt>
                <c:pt idx="23">
                  <c:v>0.57074230999999997</c:v>
                </c:pt>
                <c:pt idx="24">
                  <c:v>0.57379568999999997</c:v>
                </c:pt>
                <c:pt idx="25">
                  <c:v>0.57684906999999996</c:v>
                </c:pt>
                <c:pt idx="26">
                  <c:v>0.57990259</c:v>
                </c:pt>
                <c:pt idx="27">
                  <c:v>0.58295600999999997</c:v>
                </c:pt>
                <c:pt idx="28">
                  <c:v>0.58600923999999999</c:v>
                </c:pt>
                <c:pt idx="29">
                  <c:v>0.58906261000000004</c:v>
                </c:pt>
                <c:pt idx="30">
                  <c:v>0.59211599000000004</c:v>
                </c:pt>
                <c:pt idx="31">
                  <c:v>0.59516937000000003</c:v>
                </c:pt>
                <c:pt idx="32">
                  <c:v>0.59822266000000002</c:v>
                </c:pt>
                <c:pt idx="33">
                  <c:v>0.60127600999999997</c:v>
                </c:pt>
                <c:pt idx="34">
                  <c:v>0.60432927999999997</c:v>
                </c:pt>
                <c:pt idx="35">
                  <c:v>0.60738250000000005</c:v>
                </c:pt>
                <c:pt idx="36">
                  <c:v>0.61043572999999995</c:v>
                </c:pt>
                <c:pt idx="37">
                  <c:v>0.61348910999999995</c:v>
                </c:pt>
                <c:pt idx="38">
                  <c:v>0.61654246999999995</c:v>
                </c:pt>
                <c:pt idx="39">
                  <c:v>0.61959573999999995</c:v>
                </c:pt>
                <c:pt idx="40">
                  <c:v>0.62264896999999997</c:v>
                </c:pt>
                <c:pt idx="41">
                  <c:v>0.62570216000000001</c:v>
                </c:pt>
                <c:pt idx="42">
                  <c:v>0.62875548000000003</c:v>
                </c:pt>
                <c:pt idx="43">
                  <c:v>0.63180864999999997</c:v>
                </c:pt>
                <c:pt idx="44">
                  <c:v>0.63486197</c:v>
                </c:pt>
                <c:pt idx="45">
                  <c:v>0.63791534999999999</c:v>
                </c:pt>
                <c:pt idx="46">
                  <c:v>0.64096865000000003</c:v>
                </c:pt>
                <c:pt idx="47">
                  <c:v>0.64402168000000004</c:v>
                </c:pt>
                <c:pt idx="48">
                  <c:v>0.64707482000000005</c:v>
                </c:pt>
                <c:pt idx="49">
                  <c:v>0.65012798999999999</c:v>
                </c:pt>
                <c:pt idx="50">
                  <c:v>0.65318103999999999</c:v>
                </c:pt>
                <c:pt idx="51">
                  <c:v>0.65623429</c:v>
                </c:pt>
                <c:pt idx="52">
                  <c:v>0.65928755999999999</c:v>
                </c:pt>
                <c:pt idx="53">
                  <c:v>0.66234075999999997</c:v>
                </c:pt>
                <c:pt idx="54">
                  <c:v>0.66539398000000005</c:v>
                </c:pt>
                <c:pt idx="55">
                  <c:v>0.66844727000000004</c:v>
                </c:pt>
                <c:pt idx="56">
                  <c:v>0.67120844999999996</c:v>
                </c:pt>
                <c:pt idx="57">
                  <c:v>0.67455337000000004</c:v>
                </c:pt>
                <c:pt idx="58">
                  <c:v>0.67760644000000003</c:v>
                </c:pt>
                <c:pt idx="59">
                  <c:v>0.68095147</c:v>
                </c:pt>
                <c:pt idx="60">
                  <c:v>0.68342084999999997</c:v>
                </c:pt>
                <c:pt idx="61">
                  <c:v>0.68676588999999999</c:v>
                </c:pt>
                <c:pt idx="62">
                  <c:v>0.69011093999999995</c:v>
                </c:pt>
                <c:pt idx="63">
                  <c:v>0.69287208</c:v>
                </c:pt>
                <c:pt idx="64">
                  <c:v>0.69592518999999997</c:v>
                </c:pt>
                <c:pt idx="65">
                  <c:v>0.69927008000000002</c:v>
                </c:pt>
                <c:pt idx="66">
                  <c:v>0.70203125</c:v>
                </c:pt>
                <c:pt idx="67">
                  <c:v>0.70508428999999995</c:v>
                </c:pt>
                <c:pt idx="68">
                  <c:v>0.70842919999999998</c:v>
                </c:pt>
                <c:pt idx="69">
                  <c:v>0.71119038000000001</c:v>
                </c:pt>
                <c:pt idx="70">
                  <c:v>0.71424323999999995</c:v>
                </c:pt>
                <c:pt idx="71">
                  <c:v>0.71758805999999997</c:v>
                </c:pt>
                <c:pt idx="72">
                  <c:v>0.72034911000000001</c:v>
                </c:pt>
                <c:pt idx="73">
                  <c:v>0.72340214000000003</c:v>
                </c:pt>
                <c:pt idx="74">
                  <c:v>0.72674689000000003</c:v>
                </c:pt>
                <c:pt idx="75">
                  <c:v>0.73009162000000005</c:v>
                </c:pt>
                <c:pt idx="76">
                  <c:v>0.73256063999999999</c:v>
                </c:pt>
                <c:pt idx="77">
                  <c:v>0.73561359000000004</c:v>
                </c:pt>
                <c:pt idx="78">
                  <c:v>0.73866624999999997</c:v>
                </c:pt>
                <c:pt idx="79">
                  <c:v>0.74171914000000005</c:v>
                </c:pt>
                <c:pt idx="80">
                  <c:v>0.74477190999999998</c:v>
                </c:pt>
                <c:pt idx="81">
                  <c:v>0.74782472</c:v>
                </c:pt>
                <c:pt idx="82">
                  <c:v>0.75087747000000005</c:v>
                </c:pt>
                <c:pt idx="83">
                  <c:v>0.75393023999999997</c:v>
                </c:pt>
                <c:pt idx="84">
                  <c:v>0.75698303</c:v>
                </c:pt>
                <c:pt idx="85">
                  <c:v>0.76032750000000004</c:v>
                </c:pt>
                <c:pt idx="86">
                  <c:v>0.76308838999999995</c:v>
                </c:pt>
                <c:pt idx="87">
                  <c:v>0.76614101000000001</c:v>
                </c:pt>
                <c:pt idx="88">
                  <c:v>0.76919360999999997</c:v>
                </c:pt>
                <c:pt idx="89">
                  <c:v>0.77224630000000005</c:v>
                </c:pt>
                <c:pt idx="90">
                  <c:v>0.77529881</c:v>
                </c:pt>
                <c:pt idx="91">
                  <c:v>0.77835136000000005</c:v>
                </c:pt>
                <c:pt idx="92">
                  <c:v>0.78140394999999996</c:v>
                </c:pt>
                <c:pt idx="93">
                  <c:v>0.78474838000000002</c:v>
                </c:pt>
                <c:pt idx="94">
                  <c:v>0.78750891000000001</c:v>
                </c:pt>
                <c:pt idx="95">
                  <c:v>0.79026931</c:v>
                </c:pt>
                <c:pt idx="96">
                  <c:v>0.79361369000000004</c:v>
                </c:pt>
                <c:pt idx="97">
                  <c:v>0.79666605000000001</c:v>
                </c:pt>
                <c:pt idx="98">
                  <c:v>0.79971837000000001</c:v>
                </c:pt>
                <c:pt idx="99">
                  <c:v>0.80277069999999995</c:v>
                </c:pt>
                <c:pt idx="100">
                  <c:v>0.80582290999999995</c:v>
                </c:pt>
                <c:pt idx="101">
                  <c:v>0.80887525000000005</c:v>
                </c:pt>
                <c:pt idx="102">
                  <c:v>0.81192735999999999</c:v>
                </c:pt>
                <c:pt idx="103">
                  <c:v>0.81497951000000002</c:v>
                </c:pt>
                <c:pt idx="104">
                  <c:v>0.81773965000000004</c:v>
                </c:pt>
                <c:pt idx="105">
                  <c:v>0.82020753999999996</c:v>
                </c:pt>
                <c:pt idx="106">
                  <c:v>0.82296722</c:v>
                </c:pt>
                <c:pt idx="107">
                  <c:v>0.82529582000000001</c:v>
                </c:pt>
                <c:pt idx="108">
                  <c:v>0.8274939</c:v>
                </c:pt>
                <c:pt idx="109">
                  <c:v>0.82953544000000001</c:v>
                </c:pt>
                <c:pt idx="110">
                  <c:v>0.83113826000000002</c:v>
                </c:pt>
                <c:pt idx="111">
                  <c:v>0.83291113999999999</c:v>
                </c:pt>
                <c:pt idx="112">
                  <c:v>0.83469846000000003</c:v>
                </c:pt>
                <c:pt idx="113">
                  <c:v>0.83663860000000001</c:v>
                </c:pt>
                <c:pt idx="114">
                  <c:v>0.83833446</c:v>
                </c:pt>
                <c:pt idx="115">
                  <c:v>0.83971293000000002</c:v>
                </c:pt>
                <c:pt idx="116">
                  <c:v>0.84125099999999997</c:v>
                </c:pt>
                <c:pt idx="117">
                  <c:v>0.84256677999999996</c:v>
                </c:pt>
                <c:pt idx="118">
                  <c:v>0.84412997999999995</c:v>
                </c:pt>
                <c:pt idx="119">
                  <c:v>0.84546118000000003</c:v>
                </c:pt>
                <c:pt idx="120">
                  <c:v>0.84656883000000005</c:v>
                </c:pt>
                <c:pt idx="121">
                  <c:v>0.84796811000000005</c:v>
                </c:pt>
                <c:pt idx="122">
                  <c:v>0.84924608000000001</c:v>
                </c:pt>
                <c:pt idx="123">
                  <c:v>0.85075761999999999</c:v>
                </c:pt>
                <c:pt idx="124">
                  <c:v>0.85207283</c:v>
                </c:pt>
                <c:pt idx="125">
                  <c:v>0.85353754999999998</c:v>
                </c:pt>
                <c:pt idx="126">
                  <c:v>0.85489103</c:v>
                </c:pt>
                <c:pt idx="127">
                  <c:v>0.85627534000000005</c:v>
                </c:pt>
                <c:pt idx="128">
                  <c:v>0.85765986000000005</c:v>
                </c:pt>
                <c:pt idx="129">
                  <c:v>0.85887117999999996</c:v>
                </c:pt>
                <c:pt idx="130">
                  <c:v>0.85973569000000005</c:v>
                </c:pt>
              </c:numCache>
            </c:numRef>
          </c:xVal>
          <c:yVal>
            <c:numRef>
              <c:f>'24.131-A340'!$E$3:$E$133</c:f>
              <c:numCache>
                <c:formatCode>General</c:formatCode>
                <c:ptCount val="131"/>
                <c:pt idx="0">
                  <c:v>178.70977605223408</c:v>
                </c:pt>
                <c:pt idx="1">
                  <c:v>178.70977921812877</c:v>
                </c:pt>
                <c:pt idx="2">
                  <c:v>178.70978344938661</c:v>
                </c:pt>
                <c:pt idx="3">
                  <c:v>178.70978814346074</c:v>
                </c:pt>
                <c:pt idx="4">
                  <c:v>178.7097937843466</c:v>
                </c:pt>
                <c:pt idx="5">
                  <c:v>178.70980054517264</c:v>
                </c:pt>
                <c:pt idx="6">
                  <c:v>178.70980862770483</c:v>
                </c:pt>
                <c:pt idx="7">
                  <c:v>178.70981826608403</c:v>
                </c:pt>
                <c:pt idx="8">
                  <c:v>178.70982973166153</c:v>
                </c:pt>
                <c:pt idx="9">
                  <c:v>178.70984333972399</c:v>
                </c:pt>
                <c:pt idx="10">
                  <c:v>178.70985945322221</c:v>
                </c:pt>
                <c:pt idx="11">
                  <c:v>178.70987849018249</c:v>
                </c:pt>
                <c:pt idx="12">
                  <c:v>178.70990093270387</c:v>
                </c:pt>
                <c:pt idx="13">
                  <c:v>178.70992733403574</c:v>
                </c:pt>
                <c:pt idx="14">
                  <c:v>178.70995832845924</c:v>
                </c:pt>
                <c:pt idx="15">
                  <c:v>178.7297298666567</c:v>
                </c:pt>
                <c:pt idx="16">
                  <c:v>178.76015283944901</c:v>
                </c:pt>
                <c:pt idx="17">
                  <c:v>178.79065593482767</c:v>
                </c:pt>
                <c:pt idx="18">
                  <c:v>178.82128453854565</c:v>
                </c:pt>
                <c:pt idx="19">
                  <c:v>178.85208727098828</c:v>
                </c:pt>
                <c:pt idx="20">
                  <c:v>178.88311291362371</c:v>
                </c:pt>
                <c:pt idx="21">
                  <c:v>178.91440166183745</c:v>
                </c:pt>
                <c:pt idx="22">
                  <c:v>178.94600816974938</c:v>
                </c:pt>
                <c:pt idx="23">
                  <c:v>178.97797763973364</c:v>
                </c:pt>
                <c:pt idx="24">
                  <c:v>179.01035994585803</c:v>
                </c:pt>
                <c:pt idx="25">
                  <c:v>179.04320521585225</c:v>
                </c:pt>
                <c:pt idx="26">
                  <c:v>179.07656609422838</c:v>
                </c:pt>
                <c:pt idx="27">
                  <c:v>179.11049215677951</c:v>
                </c:pt>
                <c:pt idx="28">
                  <c:v>179.1450356982939</c:v>
                </c:pt>
                <c:pt idx="29">
                  <c:v>179.18025512522411</c:v>
                </c:pt>
                <c:pt idx="30">
                  <c:v>179.2162051116259</c:v>
                </c:pt>
                <c:pt idx="31">
                  <c:v>179.25294323164402</c:v>
                </c:pt>
                <c:pt idx="32">
                  <c:v>179.29052775164774</c:v>
                </c:pt>
                <c:pt idx="33">
                  <c:v>179.32902173183629</c:v>
                </c:pt>
                <c:pt idx="34">
                  <c:v>179.36848661371258</c:v>
                </c:pt>
                <c:pt idx="35">
                  <c:v>179.40898808573121</c:v>
                </c:pt>
                <c:pt idx="36">
                  <c:v>179.45059460282604</c:v>
                </c:pt>
                <c:pt idx="37">
                  <c:v>179.49337834012064</c:v>
                </c:pt>
                <c:pt idx="38">
                  <c:v>179.53740985614252</c:v>
                </c:pt>
                <c:pt idx="39">
                  <c:v>179.5827638180204</c:v>
                </c:pt>
                <c:pt idx="40">
                  <c:v>179.62951971649551</c:v>
                </c:pt>
                <c:pt idx="41">
                  <c:v>179.67775964152378</c:v>
                </c:pt>
                <c:pt idx="42">
                  <c:v>179.72757204895049</c:v>
                </c:pt>
                <c:pt idx="43">
                  <c:v>179.77904186099414</c:v>
                </c:pt>
                <c:pt idx="44">
                  <c:v>179.83226772177636</c:v>
                </c:pt>
                <c:pt idx="45">
                  <c:v>179.88734619760325</c:v>
                </c:pt>
                <c:pt idx="46">
                  <c:v>179.94437736402614</c:v>
                </c:pt>
                <c:pt idx="47">
                  <c:v>180.00346492692447</c:v>
                </c:pt>
                <c:pt idx="48">
                  <c:v>180.0647290031539</c:v>
                </c:pt>
                <c:pt idx="49">
                  <c:v>180.12828676772665</c:v>
                </c:pt>
                <c:pt idx="50">
                  <c:v>180.19425971832339</c:v>
                </c:pt>
                <c:pt idx="51">
                  <c:v>180.26278611528608</c:v>
                </c:pt>
                <c:pt idx="52">
                  <c:v>180.33400041811859</c:v>
                </c:pt>
                <c:pt idx="53">
                  <c:v>180.40804612882167</c:v>
                </c:pt>
                <c:pt idx="54">
                  <c:v>180.48507898444203</c:v>
                </c:pt>
                <c:pt idx="55">
                  <c:v>180.56526251424751</c:v>
                </c:pt>
                <c:pt idx="56">
                  <c:v>180.64062885226522</c:v>
                </c:pt>
                <c:pt idx="57">
                  <c:v>180.73575708930363</c:v>
                </c:pt>
                <c:pt idx="58">
                  <c:v>180.82644712554878</c:v>
                </c:pt>
                <c:pt idx="59">
                  <c:v>180.9302881777225</c:v>
                </c:pt>
                <c:pt idx="60">
                  <c:v>181.01011038270508</c:v>
                </c:pt>
                <c:pt idx="61">
                  <c:v>181.12276133997079</c:v>
                </c:pt>
                <c:pt idx="62">
                  <c:v>181.24090634179169</c:v>
                </c:pt>
                <c:pt idx="63">
                  <c:v>181.342805123565</c:v>
                </c:pt>
                <c:pt idx="64">
                  <c:v>181.46034571166862</c:v>
                </c:pt>
                <c:pt idx="65">
                  <c:v>181.59531762965162</c:v>
                </c:pt>
                <c:pt idx="66">
                  <c:v>181.71189517850792</c:v>
                </c:pt>
                <c:pt idx="67">
                  <c:v>181.84653760126213</c:v>
                </c:pt>
                <c:pt idx="68">
                  <c:v>182.00137194087671</c:v>
                </c:pt>
                <c:pt idx="69">
                  <c:v>182.13528554628172</c:v>
                </c:pt>
                <c:pt idx="70">
                  <c:v>182.29014001289062</c:v>
                </c:pt>
                <c:pt idx="71">
                  <c:v>182.46847592470775</c:v>
                </c:pt>
                <c:pt idx="72">
                  <c:v>182.62292150787974</c:v>
                </c:pt>
                <c:pt idx="73">
                  <c:v>182.80176930810001</c:v>
                </c:pt>
                <c:pt idx="74">
                  <c:v>183.00801764146235</c:v>
                </c:pt>
                <c:pt idx="75">
                  <c:v>183.22574056053483</c:v>
                </c:pt>
                <c:pt idx="76">
                  <c:v>183.39426978545399</c:v>
                </c:pt>
                <c:pt idx="77">
                  <c:v>183.61237408494799</c:v>
                </c:pt>
                <c:pt idx="78">
                  <c:v>183.84182443016397</c:v>
                </c:pt>
                <c:pt idx="79">
                  <c:v>184.08337123024444</c:v>
                </c:pt>
                <c:pt idx="80">
                  <c:v>184.33775145322355</c:v>
                </c:pt>
                <c:pt idx="81">
                  <c:v>184.60579913076469</c:v>
                </c:pt>
                <c:pt idx="82">
                  <c:v>184.88838908708584</c:v>
                </c:pt>
                <c:pt idx="83">
                  <c:v>185.18648079765006</c:v>
                </c:pt>
                <c:pt idx="84">
                  <c:v>185.50110237711218</c:v>
                </c:pt>
                <c:pt idx="85">
                  <c:v>185.86607521908337</c:v>
                </c:pt>
                <c:pt idx="86">
                  <c:v>186.18443934766771</c:v>
                </c:pt>
                <c:pt idx="87">
                  <c:v>186.55566584806911</c:v>
                </c:pt>
                <c:pt idx="88">
                  <c:v>186.94845228482009</c:v>
                </c:pt>
                <c:pt idx="89">
                  <c:v>187.36435832468263</c:v>
                </c:pt>
                <c:pt idx="90">
                  <c:v>187.80503263330391</c:v>
                </c:pt>
                <c:pt idx="91">
                  <c:v>188.27235121831367</c:v>
                </c:pt>
                <c:pt idx="92">
                  <c:v>188.7683412170268</c:v>
                </c:pt>
                <c:pt idx="93">
                  <c:v>189.34730557571166</c:v>
                </c:pt>
                <c:pt idx="94">
                  <c:v>189.85543008389899</c:v>
                </c:pt>
                <c:pt idx="95">
                  <c:v>190.39303747721021</c:v>
                </c:pt>
                <c:pt idx="96">
                  <c:v>191.08712751577656</c:v>
                </c:pt>
                <c:pt idx="97">
                  <c:v>191.76503504908843</c:v>
                </c:pt>
                <c:pt idx="98">
                  <c:v>192.48923877964924</c:v>
                </c:pt>
                <c:pt idx="99">
                  <c:v>193.26403106415506</c:v>
                </c:pt>
                <c:pt idx="100">
                  <c:v>194.09422315562949</c:v>
                </c:pt>
                <c:pt idx="101">
                  <c:v>194.98540110753183</c:v>
                </c:pt>
                <c:pt idx="102">
                  <c:v>195.9437736660546</c:v>
                </c:pt>
                <c:pt idx="103">
                  <c:v>196.97669694688642</c:v>
                </c:pt>
                <c:pt idx="104">
                  <c:v>197.98198928986866</c:v>
                </c:pt>
                <c:pt idx="105">
                  <c:v>198.94417350623439</c:v>
                </c:pt>
                <c:pt idx="106">
                  <c:v>200.09852900041159</c:v>
                </c:pt>
                <c:pt idx="107">
                  <c:v>201.14376905063989</c:v>
                </c:pt>
                <c:pt idx="108">
                  <c:v>202.196561931611</c:v>
                </c:pt>
                <c:pt idx="109">
                  <c:v>203.23763878274283</c:v>
                </c:pt>
                <c:pt idx="110">
                  <c:v>204.10159126106424</c:v>
                </c:pt>
                <c:pt idx="111">
                  <c:v>205.10915397280229</c:v>
                </c:pt>
                <c:pt idx="112">
                  <c:v>206.18495963636119</c:v>
                </c:pt>
                <c:pt idx="113">
                  <c:v>207.42757211535252</c:v>
                </c:pt>
                <c:pt idx="114">
                  <c:v>208.58384016657934</c:v>
                </c:pt>
                <c:pt idx="115">
                  <c:v>209.57644883741051</c:v>
                </c:pt>
                <c:pt idx="116">
                  <c:v>210.74484905388741</c:v>
                </c:pt>
                <c:pt idx="117">
                  <c:v>211.79969507708148</c:v>
                </c:pt>
                <c:pt idx="118">
                  <c:v>213.12533309007102</c:v>
                </c:pt>
                <c:pt idx="119">
                  <c:v>214.32192365945701</c:v>
                </c:pt>
                <c:pt idx="120">
                  <c:v>215.36928711019453</c:v>
                </c:pt>
                <c:pt idx="121">
                  <c:v>216.76556272847193</c:v>
                </c:pt>
                <c:pt idx="122">
                  <c:v>218.11865065781683</c:v>
                </c:pt>
                <c:pt idx="123">
                  <c:v>219.82510178155039</c:v>
                </c:pt>
                <c:pt idx="124">
                  <c:v>221.41346810821878</c:v>
                </c:pt>
                <c:pt idx="125">
                  <c:v>223.3091338180414</c:v>
                </c:pt>
                <c:pt idx="126">
                  <c:v>225.19356927508863</c:v>
                </c:pt>
                <c:pt idx="127">
                  <c:v>227.2693813613873</c:v>
                </c:pt>
                <c:pt idx="128">
                  <c:v>229.51506029946498</c:v>
                </c:pt>
                <c:pt idx="129">
                  <c:v>231.63699309030872</c:v>
                </c:pt>
                <c:pt idx="130">
                  <c:v>233.25160049681458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DD2-9948-915F-BBF75CCC0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10"/>
          <c:min val="1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F28 Mk4000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cl0.35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'24.142-F28'!$U$3:$U$115</c:f>
              <c:numCache>
                <c:formatCode>General</c:formatCode>
                <c:ptCount val="113"/>
                <c:pt idx="0">
                  <c:v>0.44144132000000003</c:v>
                </c:pt>
                <c:pt idx="1">
                  <c:v>0.44518766999999998</c:v>
                </c:pt>
                <c:pt idx="2">
                  <c:v>0.44842594000000002</c:v>
                </c:pt>
                <c:pt idx="3">
                  <c:v>0.45166420000000002</c:v>
                </c:pt>
                <c:pt idx="4">
                  <c:v>0.45490246000000001</c:v>
                </c:pt>
                <c:pt idx="5">
                  <c:v>0.45814073</c:v>
                </c:pt>
                <c:pt idx="6">
                  <c:v>0.46137898999999999</c:v>
                </c:pt>
                <c:pt idx="7">
                  <c:v>0.46461724999999998</c:v>
                </c:pt>
                <c:pt idx="8">
                  <c:v>0.46785552000000002</c:v>
                </c:pt>
                <c:pt idx="9">
                  <c:v>0.47109378000000002</c:v>
                </c:pt>
                <c:pt idx="10">
                  <c:v>0.47433205000000001</c:v>
                </c:pt>
                <c:pt idx="11">
                  <c:v>0.47757031</c:v>
                </c:pt>
                <c:pt idx="12">
                  <c:v>0.48080856999999999</c:v>
                </c:pt>
                <c:pt idx="13">
                  <c:v>0.48404683999999998</c:v>
                </c:pt>
                <c:pt idx="14">
                  <c:v>0.48728510000000003</c:v>
                </c:pt>
                <c:pt idx="15">
                  <c:v>0.49052398000000003</c:v>
                </c:pt>
                <c:pt idx="16">
                  <c:v>0.49376274999999997</c:v>
                </c:pt>
                <c:pt idx="17">
                  <c:v>0.49700132000000002</c:v>
                </c:pt>
                <c:pt idx="18">
                  <c:v>0.50023958000000002</c:v>
                </c:pt>
                <c:pt idx="19">
                  <c:v>0.50347805000000001</c:v>
                </c:pt>
                <c:pt idx="20">
                  <c:v>0.50671692000000002</c:v>
                </c:pt>
                <c:pt idx="21">
                  <c:v>0.50995509000000006</c:v>
                </c:pt>
                <c:pt idx="22">
                  <c:v>0.51319488000000002</c:v>
                </c:pt>
                <c:pt idx="23">
                  <c:v>0.51643313999999996</c:v>
                </c:pt>
                <c:pt idx="24">
                  <c:v>0.51967140999999994</c:v>
                </c:pt>
                <c:pt idx="25">
                  <c:v>0.52291049000000001</c:v>
                </c:pt>
                <c:pt idx="26">
                  <c:v>0.52615007999999996</c:v>
                </c:pt>
                <c:pt idx="27">
                  <c:v>0.52938865000000002</c:v>
                </c:pt>
                <c:pt idx="28">
                  <c:v>0.53237338000000001</c:v>
                </c:pt>
                <c:pt idx="29">
                  <c:v>0.53637836999999999</c:v>
                </c:pt>
                <c:pt idx="30">
                  <c:v>0.53910986999999999</c:v>
                </c:pt>
                <c:pt idx="31">
                  <c:v>0.54235323000000002</c:v>
                </c:pt>
                <c:pt idx="32">
                  <c:v>0.54559557000000003</c:v>
                </c:pt>
                <c:pt idx="33">
                  <c:v>0.54883740999999997</c:v>
                </c:pt>
                <c:pt idx="34">
                  <c:v>0.55208077</c:v>
                </c:pt>
                <c:pt idx="35">
                  <c:v>0.55532577000000005</c:v>
                </c:pt>
                <c:pt idx="36">
                  <c:v>0.55857056000000005</c:v>
                </c:pt>
                <c:pt idx="37">
                  <c:v>0.56181638</c:v>
                </c:pt>
                <c:pt idx="38">
                  <c:v>0.56480763</c:v>
                </c:pt>
                <c:pt idx="39">
                  <c:v>0.56779745999999998</c:v>
                </c:pt>
                <c:pt idx="40">
                  <c:v>0.57078943000000004</c:v>
                </c:pt>
                <c:pt idx="41">
                  <c:v>0.57378048999999998</c:v>
                </c:pt>
                <c:pt idx="42">
                  <c:v>0.57651892000000005</c:v>
                </c:pt>
                <c:pt idx="43">
                  <c:v>0.57951140000000001</c:v>
                </c:pt>
                <c:pt idx="44">
                  <c:v>0.58224953000000002</c:v>
                </c:pt>
                <c:pt idx="45">
                  <c:v>0.58524273000000004</c:v>
                </c:pt>
                <c:pt idx="46">
                  <c:v>0.58796537999999998</c:v>
                </c:pt>
                <c:pt idx="47">
                  <c:v>0.59051960999999997</c:v>
                </c:pt>
                <c:pt idx="48">
                  <c:v>0.59283425000000001</c:v>
                </c:pt>
                <c:pt idx="49">
                  <c:v>0.59582979000000003</c:v>
                </c:pt>
                <c:pt idx="50">
                  <c:v>0.59908081000000002</c:v>
                </c:pt>
                <c:pt idx="51">
                  <c:v>0.60207838999999996</c:v>
                </c:pt>
                <c:pt idx="52">
                  <c:v>0.60507363000000003</c:v>
                </c:pt>
                <c:pt idx="53">
                  <c:v>0.60806906999999999</c:v>
                </c:pt>
                <c:pt idx="54">
                  <c:v>0.61091954999999998</c:v>
                </c:pt>
                <c:pt idx="55">
                  <c:v>0.61336694000000003</c:v>
                </c:pt>
                <c:pt idx="56">
                  <c:v>0.61606855999999999</c:v>
                </c:pt>
                <c:pt idx="57">
                  <c:v>0.61840766999999996</c:v>
                </c:pt>
                <c:pt idx="58">
                  <c:v>0.62093335999999999</c:v>
                </c:pt>
                <c:pt idx="59">
                  <c:v>0.62392422000000003</c:v>
                </c:pt>
                <c:pt idx="60">
                  <c:v>0.62673539</c:v>
                </c:pt>
                <c:pt idx="61">
                  <c:v>0.62943857999999997</c:v>
                </c:pt>
                <c:pt idx="62">
                  <c:v>0.63214289999999995</c:v>
                </c:pt>
                <c:pt idx="63">
                  <c:v>0.63469993999999996</c:v>
                </c:pt>
                <c:pt idx="64">
                  <c:v>0.63725706000000004</c:v>
                </c:pt>
                <c:pt idx="65">
                  <c:v>0.63955835999999999</c:v>
                </c:pt>
                <c:pt idx="66">
                  <c:v>0.64185776999999999</c:v>
                </c:pt>
                <c:pt idx="67">
                  <c:v>0.64426702000000002</c:v>
                </c:pt>
                <c:pt idx="68">
                  <c:v>0.64652995000000002</c:v>
                </c:pt>
                <c:pt idx="69">
                  <c:v>0.64904594000000004</c:v>
                </c:pt>
                <c:pt idx="70">
                  <c:v>0.65130737999999999</c:v>
                </c:pt>
                <c:pt idx="71">
                  <c:v>0.65368762999999996</c:v>
                </c:pt>
                <c:pt idx="72">
                  <c:v>0.65587461999999996</c:v>
                </c:pt>
                <c:pt idx="73">
                  <c:v>0.65798986000000004</c:v>
                </c:pt>
                <c:pt idx="74">
                  <c:v>0.66035913000000002</c:v>
                </c:pt>
                <c:pt idx="75">
                  <c:v>0.66272938000000003</c:v>
                </c:pt>
                <c:pt idx="76">
                  <c:v>0.66499143999999999</c:v>
                </c:pt>
                <c:pt idx="77">
                  <c:v>0.66725288000000005</c:v>
                </c:pt>
                <c:pt idx="78">
                  <c:v>0.66947564000000004</c:v>
                </c:pt>
                <c:pt idx="79">
                  <c:v>0.67155045999999996</c:v>
                </c:pt>
                <c:pt idx="80">
                  <c:v>0.6737725</c:v>
                </c:pt>
                <c:pt idx="81">
                  <c:v>0.67588762000000002</c:v>
                </c:pt>
                <c:pt idx="82">
                  <c:v>0.67789547999999999</c:v>
                </c:pt>
                <c:pt idx="83">
                  <c:v>0.68030478000000005</c:v>
                </c:pt>
                <c:pt idx="84">
                  <c:v>0.68246088000000005</c:v>
                </c:pt>
                <c:pt idx="85">
                  <c:v>0.68497847000000001</c:v>
                </c:pt>
                <c:pt idx="86">
                  <c:v>0.68749461999999995</c:v>
                </c:pt>
                <c:pt idx="87">
                  <c:v>0.68980005</c:v>
                </c:pt>
                <c:pt idx="88">
                  <c:v>0.69210221000000005</c:v>
                </c:pt>
                <c:pt idx="89">
                  <c:v>0.69451076</c:v>
                </c:pt>
                <c:pt idx="90">
                  <c:v>0.69691859</c:v>
                </c:pt>
                <c:pt idx="91">
                  <c:v>0.69921944000000003</c:v>
                </c:pt>
                <c:pt idx="92">
                  <c:v>0.70141145999999999</c:v>
                </c:pt>
                <c:pt idx="93">
                  <c:v>0.70387078999999997</c:v>
                </c:pt>
                <c:pt idx="94">
                  <c:v>0.70631113999999995</c:v>
                </c:pt>
                <c:pt idx="95">
                  <c:v>0.70886612999999998</c:v>
                </c:pt>
                <c:pt idx="96">
                  <c:v>0.71138301999999998</c:v>
                </c:pt>
                <c:pt idx="97">
                  <c:v>0.71389977000000004</c:v>
                </c:pt>
                <c:pt idx="98">
                  <c:v>0.71656397999999999</c:v>
                </c:pt>
                <c:pt idx="99">
                  <c:v>0.71922942000000001</c:v>
                </c:pt>
                <c:pt idx="100">
                  <c:v>0.72174563999999997</c:v>
                </c:pt>
                <c:pt idx="101">
                  <c:v>0.72426243999999995</c:v>
                </c:pt>
                <c:pt idx="102">
                  <c:v>0.72678010000000004</c:v>
                </c:pt>
                <c:pt idx="103">
                  <c:v>0.7291512</c:v>
                </c:pt>
                <c:pt idx="104">
                  <c:v>0.73152172999999998</c:v>
                </c:pt>
                <c:pt idx="105">
                  <c:v>0.73389324</c:v>
                </c:pt>
                <c:pt idx="106">
                  <c:v>0.73626362999999995</c:v>
                </c:pt>
                <c:pt idx="107">
                  <c:v>0.73848652999999997</c:v>
                </c:pt>
                <c:pt idx="108">
                  <c:v>0.74071030999999998</c:v>
                </c:pt>
                <c:pt idx="109">
                  <c:v>0.74293328000000003</c:v>
                </c:pt>
                <c:pt idx="110">
                  <c:v>0.74500906</c:v>
                </c:pt>
                <c:pt idx="111">
                  <c:v>0.74708485000000002</c:v>
                </c:pt>
                <c:pt idx="112">
                  <c:v>0.74916192999999998</c:v>
                </c:pt>
              </c:numCache>
            </c:numRef>
          </c:xVal>
          <c:yVal>
            <c:numRef>
              <c:f>'24.142-F28'!$V$3:$V$115</c:f>
              <c:numCache>
                <c:formatCode>General</c:formatCode>
                <c:ptCount val="113"/>
                <c:pt idx="0">
                  <c:v>260.497568</c:v>
                </c:pt>
                <c:pt idx="1">
                  <c:v>260.444006</c:v>
                </c:pt>
                <c:pt idx="2">
                  <c:v>260.444006</c:v>
                </c:pt>
                <c:pt idx="3">
                  <c:v>260.444006</c:v>
                </c:pt>
                <c:pt idx="4">
                  <c:v>260.444006</c:v>
                </c:pt>
                <c:pt idx="5">
                  <c:v>260.444006</c:v>
                </c:pt>
                <c:pt idx="6">
                  <c:v>260.444006</c:v>
                </c:pt>
                <c:pt idx="7">
                  <c:v>260.444006</c:v>
                </c:pt>
                <c:pt idx="8">
                  <c:v>260.444006</c:v>
                </c:pt>
                <c:pt idx="9">
                  <c:v>260.444006</c:v>
                </c:pt>
                <c:pt idx="10">
                  <c:v>260.444006</c:v>
                </c:pt>
                <c:pt idx="11">
                  <c:v>260.444006</c:v>
                </c:pt>
                <c:pt idx="12">
                  <c:v>260.444006</c:v>
                </c:pt>
                <c:pt idx="13">
                  <c:v>260.444006</c:v>
                </c:pt>
                <c:pt idx="14">
                  <c:v>260.444006</c:v>
                </c:pt>
                <c:pt idx="15">
                  <c:v>260.48409900000001</c:v>
                </c:pt>
                <c:pt idx="16">
                  <c:v>260.517405</c:v>
                </c:pt>
                <c:pt idx="17">
                  <c:v>260.53745199999997</c:v>
                </c:pt>
                <c:pt idx="18">
                  <c:v>260.53745199999997</c:v>
                </c:pt>
                <c:pt idx="19">
                  <c:v>260.550816</c:v>
                </c:pt>
                <c:pt idx="20">
                  <c:v>260.59090900000001</c:v>
                </c:pt>
                <c:pt idx="21">
                  <c:v>260.584227</c:v>
                </c:pt>
                <c:pt idx="22">
                  <c:v>260.684459</c:v>
                </c:pt>
                <c:pt idx="23">
                  <c:v>260.684459</c:v>
                </c:pt>
                <c:pt idx="24">
                  <c:v>260.684459</c:v>
                </c:pt>
                <c:pt idx="25">
                  <c:v>260.73791599999998</c:v>
                </c:pt>
                <c:pt idx="26">
                  <c:v>260.82478300000002</c:v>
                </c:pt>
                <c:pt idx="27">
                  <c:v>260.84483</c:v>
                </c:pt>
                <c:pt idx="28">
                  <c:v>260.90496899999999</c:v>
                </c:pt>
                <c:pt idx="29">
                  <c:v>261.12547899999998</c:v>
                </c:pt>
                <c:pt idx="30">
                  <c:v>261.26580300000001</c:v>
                </c:pt>
                <c:pt idx="31">
                  <c:v>261.60001399999999</c:v>
                </c:pt>
                <c:pt idx="32">
                  <c:v>261.86719499999998</c:v>
                </c:pt>
                <c:pt idx="33">
                  <c:v>262.101069</c:v>
                </c:pt>
                <c:pt idx="34">
                  <c:v>262.43517600000001</c:v>
                </c:pt>
                <c:pt idx="35">
                  <c:v>262.87619599999999</c:v>
                </c:pt>
                <c:pt idx="36">
                  <c:v>263.30385200000001</c:v>
                </c:pt>
                <c:pt idx="37">
                  <c:v>263.79832900000002</c:v>
                </c:pt>
                <c:pt idx="38">
                  <c:v>264.28612399999997</c:v>
                </c:pt>
                <c:pt idx="39">
                  <c:v>264.68026500000002</c:v>
                </c:pt>
                <c:pt idx="40">
                  <c:v>265.21483599999999</c:v>
                </c:pt>
                <c:pt idx="41">
                  <c:v>265.68916200000001</c:v>
                </c:pt>
                <c:pt idx="42">
                  <c:v>266.28387099999998</c:v>
                </c:pt>
                <c:pt idx="43">
                  <c:v>266.85174799999999</c:v>
                </c:pt>
                <c:pt idx="44">
                  <c:v>267.42630600000001</c:v>
                </c:pt>
                <c:pt idx="45">
                  <c:v>268.04095699999999</c:v>
                </c:pt>
                <c:pt idx="46">
                  <c:v>268.61499400000002</c:v>
                </c:pt>
                <c:pt idx="47">
                  <c:v>269.25031799999999</c:v>
                </c:pt>
                <c:pt idx="48">
                  <c:v>269.84596699999997</c:v>
                </c:pt>
                <c:pt idx="49">
                  <c:v>270.61441100000002</c:v>
                </c:pt>
                <c:pt idx="50">
                  <c:v>271.44967700000001</c:v>
                </c:pt>
                <c:pt idx="51">
                  <c:v>272.351764</c:v>
                </c:pt>
                <c:pt idx="52">
                  <c:v>273.10005799999999</c:v>
                </c:pt>
                <c:pt idx="53">
                  <c:v>273.861715</c:v>
                </c:pt>
                <c:pt idx="54">
                  <c:v>274.76981599999999</c:v>
                </c:pt>
                <c:pt idx="55">
                  <c:v>275.583595</c:v>
                </c:pt>
                <c:pt idx="56">
                  <c:v>276.38267300000001</c:v>
                </c:pt>
                <c:pt idx="57">
                  <c:v>277.12885699999998</c:v>
                </c:pt>
                <c:pt idx="58">
                  <c:v>278.01778899999999</c:v>
                </c:pt>
                <c:pt idx="59">
                  <c:v>278.97237000000001</c:v>
                </c:pt>
                <c:pt idx="60">
                  <c:v>279.921381</c:v>
                </c:pt>
                <c:pt idx="61">
                  <c:v>280.82336299999997</c:v>
                </c:pt>
                <c:pt idx="62">
                  <c:v>281.79884900000002</c:v>
                </c:pt>
                <c:pt idx="63">
                  <c:v>282.769094</c:v>
                </c:pt>
                <c:pt idx="64">
                  <c:v>283.74457999999998</c:v>
                </c:pt>
                <c:pt idx="65">
                  <c:v>284.63022799999999</c:v>
                </c:pt>
                <c:pt idx="66">
                  <c:v>285.39207900000002</c:v>
                </c:pt>
                <c:pt idx="67">
                  <c:v>286.323463</c:v>
                </c:pt>
                <c:pt idx="68">
                  <c:v>287.31167499999998</c:v>
                </c:pt>
                <c:pt idx="69">
                  <c:v>288.20855299999999</c:v>
                </c:pt>
                <c:pt idx="70">
                  <c:v>289.09930600000001</c:v>
                </c:pt>
                <c:pt idx="71">
                  <c:v>290.08894500000002</c:v>
                </c:pt>
                <c:pt idx="72">
                  <c:v>291.01984900000002</c:v>
                </c:pt>
                <c:pt idx="73">
                  <c:v>291.975393</c:v>
                </c:pt>
                <c:pt idx="74">
                  <c:v>292.90337299999999</c:v>
                </c:pt>
                <c:pt idx="75">
                  <c:v>293.895669</c:v>
                </c:pt>
                <c:pt idx="76">
                  <c:v>294.82725699999997</c:v>
                </c:pt>
                <c:pt idx="77">
                  <c:v>295.71800999999999</c:v>
                </c:pt>
                <c:pt idx="78">
                  <c:v>296.69061699999997</c:v>
                </c:pt>
                <c:pt idx="79">
                  <c:v>297.61466000000001</c:v>
                </c:pt>
                <c:pt idx="80">
                  <c:v>298.54026900000002</c:v>
                </c:pt>
                <c:pt idx="81">
                  <c:v>299.48819099999997</c:v>
                </c:pt>
                <c:pt idx="82">
                  <c:v>300.43611299999998</c:v>
                </c:pt>
                <c:pt idx="83">
                  <c:v>301.37076400000001</c:v>
                </c:pt>
                <c:pt idx="84">
                  <c:v>302.38708500000001</c:v>
                </c:pt>
                <c:pt idx="85">
                  <c:v>303.38856900000002</c:v>
                </c:pt>
                <c:pt idx="86">
                  <c:v>304.44726800000001</c:v>
                </c:pt>
                <c:pt idx="87">
                  <c:v>305.301965</c:v>
                </c:pt>
                <c:pt idx="88">
                  <c:v>306.243967</c:v>
                </c:pt>
                <c:pt idx="89">
                  <c:v>307.129411</c:v>
                </c:pt>
                <c:pt idx="90">
                  <c:v>307.96707800000001</c:v>
                </c:pt>
                <c:pt idx="91">
                  <c:v>308.823666</c:v>
                </c:pt>
                <c:pt idx="92">
                  <c:v>309.57705299999998</c:v>
                </c:pt>
                <c:pt idx="93">
                  <c:v>310.41931399999999</c:v>
                </c:pt>
                <c:pt idx="94">
                  <c:v>311.374503</c:v>
                </c:pt>
                <c:pt idx="95">
                  <c:v>312.21033199999999</c:v>
                </c:pt>
                <c:pt idx="96">
                  <c:v>313.16587600000003</c:v>
                </c:pt>
                <c:pt idx="97">
                  <c:v>314.11325299999999</c:v>
                </c:pt>
                <c:pt idx="98">
                  <c:v>315.07696499999997</c:v>
                </c:pt>
                <c:pt idx="99">
                  <c:v>316.12234599999999</c:v>
                </c:pt>
                <c:pt idx="100">
                  <c:v>317.03399200000001</c:v>
                </c:pt>
                <c:pt idx="101">
                  <c:v>317.98443200000003</c:v>
                </c:pt>
                <c:pt idx="102">
                  <c:v>318.99101999999999</c:v>
                </c:pt>
                <c:pt idx="103">
                  <c:v>320.03844299999997</c:v>
                </c:pt>
                <c:pt idx="104">
                  <c:v>321.04911499999997</c:v>
                </c:pt>
                <c:pt idx="105">
                  <c:v>322.12410199999999</c:v>
                </c:pt>
                <c:pt idx="106">
                  <c:v>323.125585</c:v>
                </c:pt>
                <c:pt idx="107">
                  <c:v>324.10738099999998</c:v>
                </c:pt>
                <c:pt idx="108">
                  <c:v>325.146928</c:v>
                </c:pt>
                <c:pt idx="109">
                  <c:v>326.13397400000002</c:v>
                </c:pt>
                <c:pt idx="110">
                  <c:v>327.12101899999999</c:v>
                </c:pt>
                <c:pt idx="111">
                  <c:v>328.10806500000001</c:v>
                </c:pt>
                <c:pt idx="112">
                  <c:v>329.18017300000002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A-4848-B52B-7A563F6F2686}"/>
            </c:ext>
          </c:extLst>
        </c:ser>
        <c:ser>
          <c:idx val="2"/>
          <c:order val="1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'24.142-F28'!$U$3:$U$115</c:f>
              <c:numCache>
                <c:formatCode>General</c:formatCode>
                <c:ptCount val="113"/>
                <c:pt idx="0">
                  <c:v>0.44144132000000003</c:v>
                </c:pt>
                <c:pt idx="1">
                  <c:v>0.44518766999999998</c:v>
                </c:pt>
                <c:pt idx="2">
                  <c:v>0.44842594000000002</c:v>
                </c:pt>
                <c:pt idx="3">
                  <c:v>0.45166420000000002</c:v>
                </c:pt>
                <c:pt idx="4">
                  <c:v>0.45490246000000001</c:v>
                </c:pt>
                <c:pt idx="5">
                  <c:v>0.45814073</c:v>
                </c:pt>
                <c:pt idx="6">
                  <c:v>0.46137898999999999</c:v>
                </c:pt>
                <c:pt idx="7">
                  <c:v>0.46461724999999998</c:v>
                </c:pt>
                <c:pt idx="8">
                  <c:v>0.46785552000000002</c:v>
                </c:pt>
                <c:pt idx="9">
                  <c:v>0.47109378000000002</c:v>
                </c:pt>
                <c:pt idx="10">
                  <c:v>0.47433205000000001</c:v>
                </c:pt>
                <c:pt idx="11">
                  <c:v>0.47757031</c:v>
                </c:pt>
                <c:pt idx="12">
                  <c:v>0.48080856999999999</c:v>
                </c:pt>
                <c:pt idx="13">
                  <c:v>0.48404683999999998</c:v>
                </c:pt>
                <c:pt idx="14">
                  <c:v>0.48728510000000003</c:v>
                </c:pt>
                <c:pt idx="15">
                  <c:v>0.49052398000000003</c:v>
                </c:pt>
                <c:pt idx="16">
                  <c:v>0.49376274999999997</c:v>
                </c:pt>
                <c:pt idx="17">
                  <c:v>0.49700132000000002</c:v>
                </c:pt>
                <c:pt idx="18">
                  <c:v>0.50023958000000002</c:v>
                </c:pt>
                <c:pt idx="19">
                  <c:v>0.50347805000000001</c:v>
                </c:pt>
                <c:pt idx="20">
                  <c:v>0.50671692000000002</c:v>
                </c:pt>
                <c:pt idx="21">
                  <c:v>0.50995509000000006</c:v>
                </c:pt>
                <c:pt idx="22">
                  <c:v>0.51319488000000002</c:v>
                </c:pt>
                <c:pt idx="23">
                  <c:v>0.51643313999999996</c:v>
                </c:pt>
                <c:pt idx="24">
                  <c:v>0.51967140999999994</c:v>
                </c:pt>
                <c:pt idx="25">
                  <c:v>0.52291049000000001</c:v>
                </c:pt>
                <c:pt idx="26">
                  <c:v>0.52615007999999996</c:v>
                </c:pt>
                <c:pt idx="27">
                  <c:v>0.52938865000000002</c:v>
                </c:pt>
                <c:pt idx="28">
                  <c:v>0.53237338000000001</c:v>
                </c:pt>
                <c:pt idx="29">
                  <c:v>0.53637836999999999</c:v>
                </c:pt>
                <c:pt idx="30">
                  <c:v>0.53910986999999999</c:v>
                </c:pt>
                <c:pt idx="31">
                  <c:v>0.54235323000000002</c:v>
                </c:pt>
                <c:pt idx="32">
                  <c:v>0.54559557000000003</c:v>
                </c:pt>
                <c:pt idx="33">
                  <c:v>0.54883740999999997</c:v>
                </c:pt>
                <c:pt idx="34">
                  <c:v>0.55208077</c:v>
                </c:pt>
                <c:pt idx="35">
                  <c:v>0.55532577000000005</c:v>
                </c:pt>
                <c:pt idx="36">
                  <c:v>0.55857056000000005</c:v>
                </c:pt>
                <c:pt idx="37">
                  <c:v>0.56181638</c:v>
                </c:pt>
                <c:pt idx="38">
                  <c:v>0.56480763</c:v>
                </c:pt>
                <c:pt idx="39">
                  <c:v>0.56779745999999998</c:v>
                </c:pt>
                <c:pt idx="40">
                  <c:v>0.57078943000000004</c:v>
                </c:pt>
                <c:pt idx="41">
                  <c:v>0.57378048999999998</c:v>
                </c:pt>
                <c:pt idx="42">
                  <c:v>0.57651892000000005</c:v>
                </c:pt>
                <c:pt idx="43">
                  <c:v>0.57951140000000001</c:v>
                </c:pt>
                <c:pt idx="44">
                  <c:v>0.58224953000000002</c:v>
                </c:pt>
                <c:pt idx="45">
                  <c:v>0.58524273000000004</c:v>
                </c:pt>
                <c:pt idx="46">
                  <c:v>0.58796537999999998</c:v>
                </c:pt>
                <c:pt idx="47">
                  <c:v>0.59051960999999997</c:v>
                </c:pt>
                <c:pt idx="48">
                  <c:v>0.59283425000000001</c:v>
                </c:pt>
                <c:pt idx="49">
                  <c:v>0.59582979000000003</c:v>
                </c:pt>
                <c:pt idx="50">
                  <c:v>0.59908081000000002</c:v>
                </c:pt>
                <c:pt idx="51">
                  <c:v>0.60207838999999996</c:v>
                </c:pt>
                <c:pt idx="52">
                  <c:v>0.60507363000000003</c:v>
                </c:pt>
                <c:pt idx="53">
                  <c:v>0.60806906999999999</c:v>
                </c:pt>
                <c:pt idx="54">
                  <c:v>0.61091954999999998</c:v>
                </c:pt>
                <c:pt idx="55">
                  <c:v>0.61336694000000003</c:v>
                </c:pt>
                <c:pt idx="56">
                  <c:v>0.61606855999999999</c:v>
                </c:pt>
                <c:pt idx="57">
                  <c:v>0.61840766999999996</c:v>
                </c:pt>
                <c:pt idx="58">
                  <c:v>0.62093335999999999</c:v>
                </c:pt>
                <c:pt idx="59">
                  <c:v>0.62392422000000003</c:v>
                </c:pt>
                <c:pt idx="60">
                  <c:v>0.62673539</c:v>
                </c:pt>
                <c:pt idx="61">
                  <c:v>0.62943857999999997</c:v>
                </c:pt>
                <c:pt idx="62">
                  <c:v>0.63214289999999995</c:v>
                </c:pt>
                <c:pt idx="63">
                  <c:v>0.63469993999999996</c:v>
                </c:pt>
                <c:pt idx="64">
                  <c:v>0.63725706000000004</c:v>
                </c:pt>
                <c:pt idx="65">
                  <c:v>0.63955835999999999</c:v>
                </c:pt>
                <c:pt idx="66">
                  <c:v>0.64185776999999999</c:v>
                </c:pt>
                <c:pt idx="67">
                  <c:v>0.64426702000000002</c:v>
                </c:pt>
                <c:pt idx="68">
                  <c:v>0.64652995000000002</c:v>
                </c:pt>
                <c:pt idx="69">
                  <c:v>0.64904594000000004</c:v>
                </c:pt>
                <c:pt idx="70">
                  <c:v>0.65130737999999999</c:v>
                </c:pt>
                <c:pt idx="71">
                  <c:v>0.65368762999999996</c:v>
                </c:pt>
                <c:pt idx="72">
                  <c:v>0.65587461999999996</c:v>
                </c:pt>
                <c:pt idx="73">
                  <c:v>0.65798986000000004</c:v>
                </c:pt>
                <c:pt idx="74">
                  <c:v>0.66035913000000002</c:v>
                </c:pt>
                <c:pt idx="75">
                  <c:v>0.66272938000000003</c:v>
                </c:pt>
                <c:pt idx="76">
                  <c:v>0.66499143999999999</c:v>
                </c:pt>
                <c:pt idx="77">
                  <c:v>0.66725288000000005</c:v>
                </c:pt>
                <c:pt idx="78">
                  <c:v>0.66947564000000004</c:v>
                </c:pt>
                <c:pt idx="79">
                  <c:v>0.67155045999999996</c:v>
                </c:pt>
                <c:pt idx="80">
                  <c:v>0.6737725</c:v>
                </c:pt>
                <c:pt idx="81">
                  <c:v>0.67588762000000002</c:v>
                </c:pt>
                <c:pt idx="82">
                  <c:v>0.67789547999999999</c:v>
                </c:pt>
                <c:pt idx="83">
                  <c:v>0.68030478000000005</c:v>
                </c:pt>
                <c:pt idx="84">
                  <c:v>0.68246088000000005</c:v>
                </c:pt>
                <c:pt idx="85">
                  <c:v>0.68497847000000001</c:v>
                </c:pt>
                <c:pt idx="86">
                  <c:v>0.68749461999999995</c:v>
                </c:pt>
                <c:pt idx="87">
                  <c:v>0.68980005</c:v>
                </c:pt>
                <c:pt idx="88">
                  <c:v>0.69210221000000005</c:v>
                </c:pt>
                <c:pt idx="89">
                  <c:v>0.69451076</c:v>
                </c:pt>
                <c:pt idx="90">
                  <c:v>0.69691859</c:v>
                </c:pt>
                <c:pt idx="91">
                  <c:v>0.69921944000000003</c:v>
                </c:pt>
                <c:pt idx="92">
                  <c:v>0.70141145999999999</c:v>
                </c:pt>
                <c:pt idx="93">
                  <c:v>0.70387078999999997</c:v>
                </c:pt>
                <c:pt idx="94">
                  <c:v>0.70631113999999995</c:v>
                </c:pt>
                <c:pt idx="95">
                  <c:v>0.70886612999999998</c:v>
                </c:pt>
                <c:pt idx="96">
                  <c:v>0.71138301999999998</c:v>
                </c:pt>
                <c:pt idx="97">
                  <c:v>0.71389977000000004</c:v>
                </c:pt>
                <c:pt idx="98">
                  <c:v>0.71656397999999999</c:v>
                </c:pt>
                <c:pt idx="99">
                  <c:v>0.71922942000000001</c:v>
                </c:pt>
                <c:pt idx="100">
                  <c:v>0.72174563999999997</c:v>
                </c:pt>
                <c:pt idx="101">
                  <c:v>0.72426243999999995</c:v>
                </c:pt>
                <c:pt idx="102">
                  <c:v>0.72678010000000004</c:v>
                </c:pt>
                <c:pt idx="103">
                  <c:v>0.7291512</c:v>
                </c:pt>
                <c:pt idx="104">
                  <c:v>0.73152172999999998</c:v>
                </c:pt>
                <c:pt idx="105">
                  <c:v>0.73389324</c:v>
                </c:pt>
                <c:pt idx="106">
                  <c:v>0.73626362999999995</c:v>
                </c:pt>
                <c:pt idx="107">
                  <c:v>0.73848652999999997</c:v>
                </c:pt>
                <c:pt idx="108">
                  <c:v>0.74071030999999998</c:v>
                </c:pt>
                <c:pt idx="109">
                  <c:v>0.74293328000000003</c:v>
                </c:pt>
                <c:pt idx="110">
                  <c:v>0.74500906</c:v>
                </c:pt>
                <c:pt idx="111">
                  <c:v>0.74708485000000002</c:v>
                </c:pt>
                <c:pt idx="112">
                  <c:v>0.74916192999999998</c:v>
                </c:pt>
              </c:numCache>
            </c:numRef>
          </c:xVal>
          <c:yVal>
            <c:numRef>
              <c:f>'24.142-F28'!$W$3:$W$115</c:f>
              <c:numCache>
                <c:formatCode>General</c:formatCode>
                <c:ptCount val="113"/>
                <c:pt idx="0">
                  <c:v>260.34428901185817</c:v>
                </c:pt>
                <c:pt idx="1">
                  <c:v>260.34428901185817</c:v>
                </c:pt>
                <c:pt idx="2">
                  <c:v>260.34428901185817</c:v>
                </c:pt>
                <c:pt idx="3">
                  <c:v>260.34428901185817</c:v>
                </c:pt>
                <c:pt idx="4">
                  <c:v>260.34428901185817</c:v>
                </c:pt>
                <c:pt idx="5">
                  <c:v>260.34428901185817</c:v>
                </c:pt>
                <c:pt idx="6">
                  <c:v>260.34428901185817</c:v>
                </c:pt>
                <c:pt idx="7">
                  <c:v>260.34428901185817</c:v>
                </c:pt>
                <c:pt idx="8">
                  <c:v>260.34428901185817</c:v>
                </c:pt>
                <c:pt idx="9">
                  <c:v>260.34428901185817</c:v>
                </c:pt>
                <c:pt idx="10">
                  <c:v>260.34428901185817</c:v>
                </c:pt>
                <c:pt idx="11">
                  <c:v>260.34428901185817</c:v>
                </c:pt>
                <c:pt idx="12">
                  <c:v>260.34428901185817</c:v>
                </c:pt>
                <c:pt idx="13">
                  <c:v>260.34428901185817</c:v>
                </c:pt>
                <c:pt idx="14">
                  <c:v>260.34428901185817</c:v>
                </c:pt>
                <c:pt idx="15">
                  <c:v>260.34428901185817</c:v>
                </c:pt>
                <c:pt idx="16">
                  <c:v>260.34428901185817</c:v>
                </c:pt>
                <c:pt idx="17">
                  <c:v>260.34428901185817</c:v>
                </c:pt>
                <c:pt idx="18">
                  <c:v>260.34428901185817</c:v>
                </c:pt>
                <c:pt idx="19">
                  <c:v>260.34428901185817</c:v>
                </c:pt>
                <c:pt idx="20">
                  <c:v>260.34428901185817</c:v>
                </c:pt>
                <c:pt idx="21">
                  <c:v>260.34428901185817</c:v>
                </c:pt>
                <c:pt idx="22">
                  <c:v>260.34428901185817</c:v>
                </c:pt>
                <c:pt idx="23">
                  <c:v>260.34428901185817</c:v>
                </c:pt>
                <c:pt idx="24">
                  <c:v>260.34428901185817</c:v>
                </c:pt>
                <c:pt idx="25">
                  <c:v>260.34428901185817</c:v>
                </c:pt>
                <c:pt idx="26">
                  <c:v>260.34428901185817</c:v>
                </c:pt>
                <c:pt idx="27">
                  <c:v>260.34428901185817</c:v>
                </c:pt>
                <c:pt idx="28">
                  <c:v>260.34428901185817</c:v>
                </c:pt>
                <c:pt idx="29">
                  <c:v>260.34428901185817</c:v>
                </c:pt>
                <c:pt idx="30">
                  <c:v>260.34428901185817</c:v>
                </c:pt>
                <c:pt idx="31">
                  <c:v>260.84926904403005</c:v>
                </c:pt>
                <c:pt idx="32">
                  <c:v>261.60088186556271</c:v>
                </c:pt>
                <c:pt idx="33">
                  <c:v>262.35310775262212</c:v>
                </c:pt>
                <c:pt idx="34">
                  <c:v>263.10685252027747</c:v>
                </c:pt>
                <c:pt idx="35">
                  <c:v>263.86258374877798</c:v>
                </c:pt>
                <c:pt idx="36">
                  <c:v>264.6203107726937</c:v>
                </c:pt>
                <c:pt idx="37">
                  <c:v>265.38076454994552</c:v>
                </c:pt>
                <c:pt idx="38">
                  <c:v>266.08415883436129</c:v>
                </c:pt>
                <c:pt idx="39">
                  <c:v>266.79005189609995</c:v>
                </c:pt>
                <c:pt idx="40">
                  <c:v>267.49963407049881</c:v>
                </c:pt>
                <c:pt idx="41">
                  <c:v>268.21253430930011</c:v>
                </c:pt>
                <c:pt idx="42">
                  <c:v>268.86862008293099</c:v>
                </c:pt>
                <c:pt idx="43">
                  <c:v>269.58961649628026</c:v>
                </c:pt>
                <c:pt idx="44">
                  <c:v>270.25332558649643</c:v>
                </c:pt>
                <c:pt idx="45">
                  <c:v>270.98356354404928</c:v>
                </c:pt>
                <c:pt idx="46">
                  <c:v>271.65235655203486</c:v>
                </c:pt>
                <c:pt idx="47">
                  <c:v>272.28397995555008</c:v>
                </c:pt>
                <c:pt idx="48">
                  <c:v>272.86006357935617</c:v>
                </c:pt>
                <c:pt idx="49">
                  <c:v>273.6111335629646</c:v>
                </c:pt>
                <c:pt idx="50">
                  <c:v>274.43370740254505</c:v>
                </c:pt>
                <c:pt idx="51">
                  <c:v>275.1994279841071</c:v>
                </c:pt>
                <c:pt idx="52">
                  <c:v>275.97190972850677</c:v>
                </c:pt>
                <c:pt idx="53">
                  <c:v>276.75218249585896</c:v>
                </c:pt>
                <c:pt idx="54">
                  <c:v>277.50223502010465</c:v>
                </c:pt>
                <c:pt idx="55">
                  <c:v>278.15234862758109</c:v>
                </c:pt>
                <c:pt idx="56">
                  <c:v>278.87684001372048</c:v>
                </c:pt>
                <c:pt idx="57">
                  <c:v>279.51013727697853</c:v>
                </c:pt>
                <c:pt idx="58">
                  <c:v>280.20045447431789</c:v>
                </c:pt>
                <c:pt idx="59">
                  <c:v>281.026971931915</c:v>
                </c:pt>
                <c:pt idx="60">
                  <c:v>281.81313502424945</c:v>
                </c:pt>
                <c:pt idx="61">
                  <c:v>282.57792856218663</c:v>
                </c:pt>
                <c:pt idx="62">
                  <c:v>283.35201494021391</c:v>
                </c:pt>
                <c:pt idx="63">
                  <c:v>284.09248103866361</c:v>
                </c:pt>
                <c:pt idx="64">
                  <c:v>284.84154129038774</c:v>
                </c:pt>
                <c:pt idx="65">
                  <c:v>285.5232150383128</c:v>
                </c:pt>
                <c:pt idx="66">
                  <c:v>286.21167996236949</c:v>
                </c:pt>
                <c:pt idx="67">
                  <c:v>286.9411339633117</c:v>
                </c:pt>
                <c:pt idx="68">
                  <c:v>287.63404256341886</c:v>
                </c:pt>
                <c:pt idx="69">
                  <c:v>288.41350216965117</c:v>
                </c:pt>
                <c:pt idx="70">
                  <c:v>289.12246287970578</c:v>
                </c:pt>
                <c:pt idx="71">
                  <c:v>289.87744903598917</c:v>
                </c:pt>
                <c:pt idx="72">
                  <c:v>290.57927091206591</c:v>
                </c:pt>
                <c:pt idx="73">
                  <c:v>291.26565908238541</c:v>
                </c:pt>
                <c:pt idx="74">
                  <c:v>292.04355414954529</c:v>
                </c:pt>
                <c:pt idx="75">
                  <c:v>292.8315986809713</c:v>
                </c:pt>
                <c:pt idx="76">
                  <c:v>293.59306425803294</c:v>
                </c:pt>
                <c:pt idx="77">
                  <c:v>294.36370768374786</c:v>
                </c:pt>
                <c:pt idx="78">
                  <c:v>295.13052654691631</c:v>
                </c:pt>
                <c:pt idx="79">
                  <c:v>295.8548642942057</c:v>
                </c:pt>
                <c:pt idx="80">
                  <c:v>296.63995926074239</c:v>
                </c:pt>
                <c:pt idx="81">
                  <c:v>297.39646282202261</c:v>
                </c:pt>
                <c:pt idx="82">
                  <c:v>298.12306536881039</c:v>
                </c:pt>
                <c:pt idx="83">
                  <c:v>299.00605063120526</c:v>
                </c:pt>
                <c:pt idx="84">
                  <c:v>299.80673478299138</c:v>
                </c:pt>
                <c:pt idx="85">
                  <c:v>300.75449012072175</c:v>
                </c:pt>
                <c:pt idx="86">
                  <c:v>301.71582843766885</c:v>
                </c:pt>
                <c:pt idx="87">
                  <c:v>302.6093408645591</c:v>
                </c:pt>
                <c:pt idx="88">
                  <c:v>303.51395847504006</c:v>
                </c:pt>
                <c:pt idx="89">
                  <c:v>304.47390309367535</c:v>
                </c:pt>
                <c:pt idx="90">
                  <c:v>305.44768446762276</c:v>
                </c:pt>
                <c:pt idx="91">
                  <c:v>306.39168192061703</c:v>
                </c:pt>
                <c:pt idx="92">
                  <c:v>307.30353971671082</c:v>
                </c:pt>
                <c:pt idx="93">
                  <c:v>308.3414323314131</c:v>
                </c:pt>
                <c:pt idx="94">
                  <c:v>309.38715238228309</c:v>
                </c:pt>
                <c:pt idx="95">
                  <c:v>310.49927734738429</c:v>
                </c:pt>
                <c:pt idx="96">
                  <c:v>311.61248574822974</c:v>
                </c:pt>
                <c:pt idx="97">
                  <c:v>312.74355661860977</c:v>
                </c:pt>
                <c:pt idx="98">
                  <c:v>313.96086788858668</c:v>
                </c:pt>
                <c:pt idx="99">
                  <c:v>315.1997617110128</c:v>
                </c:pt>
                <c:pt idx="100">
                  <c:v>316.38902826641674</c:v>
                </c:pt>
                <c:pt idx="101">
                  <c:v>317.59816133490614</c:v>
                </c:pt>
                <c:pt idx="102">
                  <c:v>318.82773522858821</c:v>
                </c:pt>
                <c:pt idx="103">
                  <c:v>320.00443370385699</c:v>
                </c:pt>
                <c:pt idx="104">
                  <c:v>321.19935603376115</c:v>
                </c:pt>
                <c:pt idx="105">
                  <c:v>322.41365926952255</c:v>
                </c:pt>
                <c:pt idx="106">
                  <c:v>323.64664302747445</c:v>
                </c:pt>
                <c:pt idx="107">
                  <c:v>324.82073859618731</c:v>
                </c:pt>
                <c:pt idx="108">
                  <c:v>326.01289445616703</c:v>
                </c:pt>
                <c:pt idx="109">
                  <c:v>327.22253057912121</c:v>
                </c:pt>
                <c:pt idx="110">
                  <c:v>328.36853563311161</c:v>
                </c:pt>
                <c:pt idx="111">
                  <c:v>329.53072439293891</c:v>
                </c:pt>
                <c:pt idx="112">
                  <c:v>330.71010542199974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8F-EE41-9B78-8A2815DD5AEC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'24.142-F28'!$O$3:$O$107</c:f>
              <c:numCache>
                <c:formatCode>General</c:formatCode>
                <c:ptCount val="105"/>
                <c:pt idx="0">
                  <c:v>0.44084536000000002</c:v>
                </c:pt>
                <c:pt idx="1">
                  <c:v>0.44406487</c:v>
                </c:pt>
                <c:pt idx="2">
                  <c:v>0.44730292999999999</c:v>
                </c:pt>
                <c:pt idx="3">
                  <c:v>0.45054128999999998</c:v>
                </c:pt>
                <c:pt idx="4">
                  <c:v>0.45377946000000002</c:v>
                </c:pt>
                <c:pt idx="5">
                  <c:v>0.45701792000000002</c:v>
                </c:pt>
                <c:pt idx="6">
                  <c:v>0.46025721000000003</c:v>
                </c:pt>
                <c:pt idx="7">
                  <c:v>0.46349638999999998</c:v>
                </c:pt>
                <c:pt idx="8">
                  <c:v>0.46673476000000003</c:v>
                </c:pt>
                <c:pt idx="9">
                  <c:v>0.46997302000000002</c:v>
                </c:pt>
                <c:pt idx="10">
                  <c:v>0.47321128000000001</c:v>
                </c:pt>
                <c:pt idx="11">
                  <c:v>0.47644955</c:v>
                </c:pt>
                <c:pt idx="12">
                  <c:v>0.47968780999999999</c:v>
                </c:pt>
                <c:pt idx="13">
                  <c:v>0.48292606999999999</c:v>
                </c:pt>
                <c:pt idx="14">
                  <c:v>0.48616433999999997</c:v>
                </c:pt>
                <c:pt idx="15">
                  <c:v>0.48940260000000002</c:v>
                </c:pt>
                <c:pt idx="16">
                  <c:v>0.49264086000000001</c:v>
                </c:pt>
                <c:pt idx="17">
                  <c:v>0.49587913</c:v>
                </c:pt>
                <c:pt idx="18">
                  <c:v>0.49911738999999999</c:v>
                </c:pt>
                <c:pt idx="19">
                  <c:v>0.50235554999999998</c:v>
                </c:pt>
                <c:pt idx="20">
                  <c:v>0.50559392000000003</c:v>
                </c:pt>
                <c:pt idx="21">
                  <c:v>0.50883217999999997</c:v>
                </c:pt>
                <c:pt idx="22">
                  <c:v>0.51207044999999995</c:v>
                </c:pt>
                <c:pt idx="23">
                  <c:v>0.51530871</c:v>
                </c:pt>
                <c:pt idx="24">
                  <c:v>0.51854697000000005</c:v>
                </c:pt>
                <c:pt idx="25">
                  <c:v>0.52178524000000004</c:v>
                </c:pt>
                <c:pt idx="26">
                  <c:v>0.52502349999999998</c:v>
                </c:pt>
                <c:pt idx="27">
                  <c:v>0.52826176999999996</c:v>
                </c:pt>
                <c:pt idx="28">
                  <c:v>0.53150003000000001</c:v>
                </c:pt>
                <c:pt idx="29">
                  <c:v>0.53473828999999995</c:v>
                </c:pt>
                <c:pt idx="30">
                  <c:v>0.53797768000000001</c:v>
                </c:pt>
                <c:pt idx="31">
                  <c:v>0.54121717000000003</c:v>
                </c:pt>
                <c:pt idx="32">
                  <c:v>0.54445940999999998</c:v>
                </c:pt>
                <c:pt idx="33">
                  <c:v>0.54770021999999996</c:v>
                </c:pt>
                <c:pt idx="34">
                  <c:v>0.55094164999999995</c:v>
                </c:pt>
                <c:pt idx="35">
                  <c:v>0.55418511999999998</c:v>
                </c:pt>
                <c:pt idx="36">
                  <c:v>0.55742796999999999</c:v>
                </c:pt>
                <c:pt idx="37">
                  <c:v>0.56067082000000001</c:v>
                </c:pt>
                <c:pt idx="38">
                  <c:v>0.56391449999999999</c:v>
                </c:pt>
                <c:pt idx="39">
                  <c:v>0.56715826999999996</c:v>
                </c:pt>
                <c:pt idx="40">
                  <c:v>0.57040325999999997</c:v>
                </c:pt>
                <c:pt idx="41">
                  <c:v>0.57364866999999997</c:v>
                </c:pt>
                <c:pt idx="42">
                  <c:v>0.57689336000000002</c:v>
                </c:pt>
                <c:pt idx="43">
                  <c:v>0.57995333000000004</c:v>
                </c:pt>
                <c:pt idx="44">
                  <c:v>0.58338630999999996</c:v>
                </c:pt>
                <c:pt idx="45">
                  <c:v>0.58661030000000003</c:v>
                </c:pt>
                <c:pt idx="46">
                  <c:v>0.58988090000000004</c:v>
                </c:pt>
                <c:pt idx="47">
                  <c:v>0.59293702000000004</c:v>
                </c:pt>
                <c:pt idx="48">
                  <c:v>0.59586585999999997</c:v>
                </c:pt>
                <c:pt idx="49">
                  <c:v>0.59848075999999995</c:v>
                </c:pt>
                <c:pt idx="50">
                  <c:v>0.60115523999999998</c:v>
                </c:pt>
                <c:pt idx="51">
                  <c:v>0.60382539000000002</c:v>
                </c:pt>
                <c:pt idx="52">
                  <c:v>0.60708653000000001</c:v>
                </c:pt>
                <c:pt idx="53">
                  <c:v>0.60993259</c:v>
                </c:pt>
                <c:pt idx="54">
                  <c:v>0.61262097000000004</c:v>
                </c:pt>
                <c:pt idx="55">
                  <c:v>0.61561621</c:v>
                </c:pt>
                <c:pt idx="56">
                  <c:v>0.61853091000000004</c:v>
                </c:pt>
                <c:pt idx="57">
                  <c:v>0.62171827000000002</c:v>
                </c:pt>
                <c:pt idx="58">
                  <c:v>0.62450877999999999</c:v>
                </c:pt>
                <c:pt idx="59">
                  <c:v>0.62761621999999995</c:v>
                </c:pt>
                <c:pt idx="60">
                  <c:v>0.63069008000000004</c:v>
                </c:pt>
                <c:pt idx="61">
                  <c:v>0.63360607999999996</c:v>
                </c:pt>
                <c:pt idx="62">
                  <c:v>0.63649504999999995</c:v>
                </c:pt>
                <c:pt idx="63">
                  <c:v>0.63941031999999998</c:v>
                </c:pt>
                <c:pt idx="64">
                  <c:v>0.64228554999999998</c:v>
                </c:pt>
                <c:pt idx="65">
                  <c:v>0.64508927999999999</c:v>
                </c:pt>
                <c:pt idx="66">
                  <c:v>0.64757812999999997</c:v>
                </c:pt>
                <c:pt idx="67">
                  <c:v>0.65053673999999995</c:v>
                </c:pt>
                <c:pt idx="68">
                  <c:v>0.65346378999999999</c:v>
                </c:pt>
                <c:pt idx="69">
                  <c:v>0.65597817000000003</c:v>
                </c:pt>
                <c:pt idx="70">
                  <c:v>0.65818469000000002</c:v>
                </c:pt>
                <c:pt idx="71">
                  <c:v>0.66049862999999998</c:v>
                </c:pt>
                <c:pt idx="72">
                  <c:v>0.66355330999999995</c:v>
                </c:pt>
                <c:pt idx="73">
                  <c:v>0.66642323999999997</c:v>
                </c:pt>
                <c:pt idx="74">
                  <c:v>0.66940778999999995</c:v>
                </c:pt>
                <c:pt idx="75">
                  <c:v>0.67200022000000004</c:v>
                </c:pt>
                <c:pt idx="76">
                  <c:v>0.67486349999999995</c:v>
                </c:pt>
                <c:pt idx="77">
                  <c:v>0.67765892999999999</c:v>
                </c:pt>
                <c:pt idx="78">
                  <c:v>0.68002499999999999</c:v>
                </c:pt>
                <c:pt idx="79">
                  <c:v>0.68244738999999999</c:v>
                </c:pt>
                <c:pt idx="80">
                  <c:v>0.68523460000000003</c:v>
                </c:pt>
                <c:pt idx="81">
                  <c:v>0.68757480999999998</c:v>
                </c:pt>
                <c:pt idx="82">
                  <c:v>0.68969325000000004</c:v>
                </c:pt>
                <c:pt idx="83">
                  <c:v>0.69255164000000002</c:v>
                </c:pt>
                <c:pt idx="84">
                  <c:v>0.69495697000000001</c:v>
                </c:pt>
                <c:pt idx="85">
                  <c:v>0.69776680999999996</c:v>
                </c:pt>
                <c:pt idx="86">
                  <c:v>0.70100435999999999</c:v>
                </c:pt>
                <c:pt idx="87">
                  <c:v>0.70412558999999997</c:v>
                </c:pt>
                <c:pt idx="88">
                  <c:v>0.70649125000000002</c:v>
                </c:pt>
                <c:pt idx="89">
                  <c:v>0.70926104999999995</c:v>
                </c:pt>
                <c:pt idx="90">
                  <c:v>0.71221864000000001</c:v>
                </c:pt>
                <c:pt idx="91">
                  <c:v>0.71508068000000002</c:v>
                </c:pt>
                <c:pt idx="92">
                  <c:v>0.71793660000000004</c:v>
                </c:pt>
                <c:pt idx="93">
                  <c:v>0.72083438</c:v>
                </c:pt>
                <c:pt idx="94">
                  <c:v>0.72360460999999998</c:v>
                </c:pt>
                <c:pt idx="95">
                  <c:v>0.72615943999999999</c:v>
                </c:pt>
                <c:pt idx="96">
                  <c:v>0.72895593999999997</c:v>
                </c:pt>
                <c:pt idx="97">
                  <c:v>0.73192813000000001</c:v>
                </c:pt>
                <c:pt idx="98">
                  <c:v>0.73473670999999996</c:v>
                </c:pt>
                <c:pt idx="99">
                  <c:v>0.73706408999999995</c:v>
                </c:pt>
                <c:pt idx="100">
                  <c:v>0.73961913000000001</c:v>
                </c:pt>
                <c:pt idx="101">
                  <c:v>0.74242969000000003</c:v>
                </c:pt>
                <c:pt idx="102">
                  <c:v>0.74494497999999998</c:v>
                </c:pt>
                <c:pt idx="103">
                  <c:v>0.74760731999999996</c:v>
                </c:pt>
                <c:pt idx="104">
                  <c:v>0.74982565999999995</c:v>
                </c:pt>
              </c:numCache>
            </c:numRef>
          </c:xVal>
          <c:yVal>
            <c:numRef>
              <c:f>'24.142-F28'!$P$3:$P$107</c:f>
              <c:numCache>
                <c:formatCode>General</c:formatCode>
                <c:ptCount val="105"/>
                <c:pt idx="0">
                  <c:v>244.64601999999999</c:v>
                </c:pt>
                <c:pt idx="1">
                  <c:v>244.74758800000001</c:v>
                </c:pt>
                <c:pt idx="2">
                  <c:v>244.73422400000001</c:v>
                </c:pt>
                <c:pt idx="3">
                  <c:v>244.740906</c:v>
                </c:pt>
                <c:pt idx="4">
                  <c:v>244.73422400000001</c:v>
                </c:pt>
                <c:pt idx="5">
                  <c:v>244.74758800000001</c:v>
                </c:pt>
                <c:pt idx="6">
                  <c:v>244.81440900000001</c:v>
                </c:pt>
                <c:pt idx="7">
                  <c:v>244.874548</c:v>
                </c:pt>
                <c:pt idx="8">
                  <c:v>244.88122999999999</c:v>
                </c:pt>
                <c:pt idx="9">
                  <c:v>244.88122999999999</c:v>
                </c:pt>
                <c:pt idx="10">
                  <c:v>244.88122999999999</c:v>
                </c:pt>
                <c:pt idx="11">
                  <c:v>244.88122999999999</c:v>
                </c:pt>
                <c:pt idx="12">
                  <c:v>244.88122999999999</c:v>
                </c:pt>
                <c:pt idx="13">
                  <c:v>244.88122999999999</c:v>
                </c:pt>
                <c:pt idx="14">
                  <c:v>244.88122999999999</c:v>
                </c:pt>
                <c:pt idx="15">
                  <c:v>244.88122999999999</c:v>
                </c:pt>
                <c:pt idx="16">
                  <c:v>244.88122999999999</c:v>
                </c:pt>
                <c:pt idx="17">
                  <c:v>244.88122999999999</c:v>
                </c:pt>
                <c:pt idx="18">
                  <c:v>244.88122999999999</c:v>
                </c:pt>
                <c:pt idx="19">
                  <c:v>244.874548</c:v>
                </c:pt>
                <c:pt idx="20">
                  <c:v>244.88122999999999</c:v>
                </c:pt>
                <c:pt idx="21">
                  <c:v>244.88122999999999</c:v>
                </c:pt>
                <c:pt idx="22">
                  <c:v>244.88122999999999</c:v>
                </c:pt>
                <c:pt idx="23">
                  <c:v>244.88122999999999</c:v>
                </c:pt>
                <c:pt idx="24">
                  <c:v>244.88122999999999</c:v>
                </c:pt>
                <c:pt idx="25">
                  <c:v>244.88122999999999</c:v>
                </c:pt>
                <c:pt idx="26">
                  <c:v>244.88122999999999</c:v>
                </c:pt>
                <c:pt idx="27">
                  <c:v>244.88122999999999</c:v>
                </c:pt>
                <c:pt idx="28">
                  <c:v>244.88122999999999</c:v>
                </c:pt>
                <c:pt idx="29">
                  <c:v>244.88122999999999</c:v>
                </c:pt>
                <c:pt idx="30">
                  <c:v>244.954734</c:v>
                </c:pt>
                <c:pt idx="31">
                  <c:v>245.034919</c:v>
                </c:pt>
                <c:pt idx="32">
                  <c:v>245.29552200000001</c:v>
                </c:pt>
                <c:pt idx="33">
                  <c:v>245.46257499999999</c:v>
                </c:pt>
                <c:pt idx="34">
                  <c:v>245.66972100000001</c:v>
                </c:pt>
                <c:pt idx="35">
                  <c:v>246.01051000000001</c:v>
                </c:pt>
                <c:pt idx="36">
                  <c:v>246.311205</c:v>
                </c:pt>
                <c:pt idx="37">
                  <c:v>246.61190099999999</c:v>
                </c:pt>
                <c:pt idx="38">
                  <c:v>246.96605400000001</c:v>
                </c:pt>
                <c:pt idx="39">
                  <c:v>247.32688899999999</c:v>
                </c:pt>
                <c:pt idx="40">
                  <c:v>247.767909</c:v>
                </c:pt>
                <c:pt idx="41">
                  <c:v>248.235658</c:v>
                </c:pt>
                <c:pt idx="42">
                  <c:v>248.656632</c:v>
                </c:pt>
                <c:pt idx="43">
                  <c:v>249.195314</c:v>
                </c:pt>
                <c:pt idx="44">
                  <c:v>249.73245399999999</c:v>
                </c:pt>
                <c:pt idx="45">
                  <c:v>250.280902</c:v>
                </c:pt>
                <c:pt idx="46">
                  <c:v>250.91519</c:v>
                </c:pt>
                <c:pt idx="47">
                  <c:v>251.38103000000001</c:v>
                </c:pt>
                <c:pt idx="48">
                  <c:v>252.05104700000001</c:v>
                </c:pt>
                <c:pt idx="49">
                  <c:v>252.588402</c:v>
                </c:pt>
                <c:pt idx="50">
                  <c:v>253.17610999999999</c:v>
                </c:pt>
                <c:pt idx="51">
                  <c:v>253.748098</c:v>
                </c:pt>
                <c:pt idx="52">
                  <c:v>254.383736</c:v>
                </c:pt>
                <c:pt idx="53">
                  <c:v>255.01308399999999</c:v>
                </c:pt>
                <c:pt idx="54">
                  <c:v>255.64613499999999</c:v>
                </c:pt>
                <c:pt idx="55">
                  <c:v>256.39453400000002</c:v>
                </c:pt>
                <c:pt idx="56">
                  <c:v>257.09912700000001</c:v>
                </c:pt>
                <c:pt idx="57">
                  <c:v>257.98776800000002</c:v>
                </c:pt>
                <c:pt idx="58">
                  <c:v>258.77949599999999</c:v>
                </c:pt>
                <c:pt idx="59">
                  <c:v>259.53045500000002</c:v>
                </c:pt>
                <c:pt idx="60">
                  <c:v>260.30368199999998</c:v>
                </c:pt>
                <c:pt idx="61">
                  <c:v>261.12128799999999</c:v>
                </c:pt>
                <c:pt idx="62">
                  <c:v>261.92065200000002</c:v>
                </c:pt>
                <c:pt idx="63">
                  <c:v>262.6764</c:v>
                </c:pt>
                <c:pt idx="64">
                  <c:v>263.41143399999999</c:v>
                </c:pt>
                <c:pt idx="65">
                  <c:v>264.223929</c:v>
                </c:pt>
                <c:pt idx="66">
                  <c:v>264.92559499999999</c:v>
                </c:pt>
                <c:pt idx="67">
                  <c:v>265.75163300000003</c:v>
                </c:pt>
                <c:pt idx="68">
                  <c:v>266.66729299999997</c:v>
                </c:pt>
                <c:pt idx="69">
                  <c:v>267.32460600000002</c:v>
                </c:pt>
                <c:pt idx="70">
                  <c:v>267.97967</c:v>
                </c:pt>
                <c:pt idx="71">
                  <c:v>268.66775200000001</c:v>
                </c:pt>
                <c:pt idx="72">
                  <c:v>269.49542300000002</c:v>
                </c:pt>
                <c:pt idx="73">
                  <c:v>270.30014199999999</c:v>
                </c:pt>
                <c:pt idx="74">
                  <c:v>271.17025999999998</c:v>
                </c:pt>
                <c:pt idx="75">
                  <c:v>271.84228200000001</c:v>
                </c:pt>
                <c:pt idx="76">
                  <c:v>272.71228500000001</c:v>
                </c:pt>
                <c:pt idx="77">
                  <c:v>273.50671599999998</c:v>
                </c:pt>
                <c:pt idx="78">
                  <c:v>274.225416</c:v>
                </c:pt>
                <c:pt idx="79">
                  <c:v>274.88490000000002</c:v>
                </c:pt>
                <c:pt idx="80">
                  <c:v>275.70772499999998</c:v>
                </c:pt>
                <c:pt idx="81">
                  <c:v>276.36594700000001</c:v>
                </c:pt>
                <c:pt idx="82">
                  <c:v>277.00676900000002</c:v>
                </c:pt>
                <c:pt idx="83">
                  <c:v>277.83490799999998</c:v>
                </c:pt>
                <c:pt idx="84">
                  <c:v>278.50903</c:v>
                </c:pt>
                <c:pt idx="85">
                  <c:v>279.370653</c:v>
                </c:pt>
                <c:pt idx="86">
                  <c:v>280.33279800000003</c:v>
                </c:pt>
                <c:pt idx="87">
                  <c:v>281.28555799999998</c:v>
                </c:pt>
                <c:pt idx="88">
                  <c:v>281.99125299999997</c:v>
                </c:pt>
                <c:pt idx="89">
                  <c:v>282.846205</c:v>
                </c:pt>
                <c:pt idx="90">
                  <c:v>283.74457999999998</c:v>
                </c:pt>
                <c:pt idx="91">
                  <c:v>284.53296599999999</c:v>
                </c:pt>
                <c:pt idx="92">
                  <c:v>285.43304899999998</c:v>
                </c:pt>
                <c:pt idx="93">
                  <c:v>286.27031899999997</c:v>
                </c:pt>
                <c:pt idx="94">
                  <c:v>287.15302800000001</c:v>
                </c:pt>
                <c:pt idx="95">
                  <c:v>287.97871600000002</c:v>
                </c:pt>
                <c:pt idx="96">
                  <c:v>288.842938</c:v>
                </c:pt>
                <c:pt idx="97">
                  <c:v>289.82120099999997</c:v>
                </c:pt>
                <c:pt idx="98">
                  <c:v>290.60033700000002</c:v>
                </c:pt>
                <c:pt idx="99">
                  <c:v>291.40070700000001</c:v>
                </c:pt>
                <c:pt idx="100">
                  <c:v>292.239462</c:v>
                </c:pt>
                <c:pt idx="101">
                  <c:v>293.14845400000002</c:v>
                </c:pt>
                <c:pt idx="102">
                  <c:v>293.99986799999999</c:v>
                </c:pt>
                <c:pt idx="103">
                  <c:v>294.84148199999998</c:v>
                </c:pt>
                <c:pt idx="104">
                  <c:v>295.52506399999999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C6A-4848-B52B-7A563F6F2686}"/>
            </c:ext>
          </c:extLst>
        </c:ser>
        <c:ser>
          <c:idx val="3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'24.142-F28'!$O$3:$O$107</c:f>
              <c:numCache>
                <c:formatCode>General</c:formatCode>
                <c:ptCount val="105"/>
                <c:pt idx="0">
                  <c:v>0.44084536000000002</c:v>
                </c:pt>
                <c:pt idx="1">
                  <c:v>0.44406487</c:v>
                </c:pt>
                <c:pt idx="2">
                  <c:v>0.44730292999999999</c:v>
                </c:pt>
                <c:pt idx="3">
                  <c:v>0.45054128999999998</c:v>
                </c:pt>
                <c:pt idx="4">
                  <c:v>0.45377946000000002</c:v>
                </c:pt>
                <c:pt idx="5">
                  <c:v>0.45701792000000002</c:v>
                </c:pt>
                <c:pt idx="6">
                  <c:v>0.46025721000000003</c:v>
                </c:pt>
                <c:pt idx="7">
                  <c:v>0.46349638999999998</c:v>
                </c:pt>
                <c:pt idx="8">
                  <c:v>0.46673476000000003</c:v>
                </c:pt>
                <c:pt idx="9">
                  <c:v>0.46997302000000002</c:v>
                </c:pt>
                <c:pt idx="10">
                  <c:v>0.47321128000000001</c:v>
                </c:pt>
                <c:pt idx="11">
                  <c:v>0.47644955</c:v>
                </c:pt>
                <c:pt idx="12">
                  <c:v>0.47968780999999999</c:v>
                </c:pt>
                <c:pt idx="13">
                  <c:v>0.48292606999999999</c:v>
                </c:pt>
                <c:pt idx="14">
                  <c:v>0.48616433999999997</c:v>
                </c:pt>
                <c:pt idx="15">
                  <c:v>0.48940260000000002</c:v>
                </c:pt>
                <c:pt idx="16">
                  <c:v>0.49264086000000001</c:v>
                </c:pt>
                <c:pt idx="17">
                  <c:v>0.49587913</c:v>
                </c:pt>
                <c:pt idx="18">
                  <c:v>0.49911738999999999</c:v>
                </c:pt>
                <c:pt idx="19">
                  <c:v>0.50235554999999998</c:v>
                </c:pt>
                <c:pt idx="20">
                  <c:v>0.50559392000000003</c:v>
                </c:pt>
                <c:pt idx="21">
                  <c:v>0.50883217999999997</c:v>
                </c:pt>
                <c:pt idx="22">
                  <c:v>0.51207044999999995</c:v>
                </c:pt>
                <c:pt idx="23">
                  <c:v>0.51530871</c:v>
                </c:pt>
                <c:pt idx="24">
                  <c:v>0.51854697000000005</c:v>
                </c:pt>
                <c:pt idx="25">
                  <c:v>0.52178524000000004</c:v>
                </c:pt>
                <c:pt idx="26">
                  <c:v>0.52502349999999998</c:v>
                </c:pt>
                <c:pt idx="27">
                  <c:v>0.52826176999999996</c:v>
                </c:pt>
                <c:pt idx="28">
                  <c:v>0.53150003000000001</c:v>
                </c:pt>
                <c:pt idx="29">
                  <c:v>0.53473828999999995</c:v>
                </c:pt>
                <c:pt idx="30">
                  <c:v>0.53797768000000001</c:v>
                </c:pt>
                <c:pt idx="31">
                  <c:v>0.54121717000000003</c:v>
                </c:pt>
                <c:pt idx="32">
                  <c:v>0.54445940999999998</c:v>
                </c:pt>
                <c:pt idx="33">
                  <c:v>0.54770021999999996</c:v>
                </c:pt>
                <c:pt idx="34">
                  <c:v>0.55094164999999995</c:v>
                </c:pt>
                <c:pt idx="35">
                  <c:v>0.55418511999999998</c:v>
                </c:pt>
                <c:pt idx="36">
                  <c:v>0.55742796999999999</c:v>
                </c:pt>
                <c:pt idx="37">
                  <c:v>0.56067082000000001</c:v>
                </c:pt>
                <c:pt idx="38">
                  <c:v>0.56391449999999999</c:v>
                </c:pt>
                <c:pt idx="39">
                  <c:v>0.56715826999999996</c:v>
                </c:pt>
                <c:pt idx="40">
                  <c:v>0.57040325999999997</c:v>
                </c:pt>
                <c:pt idx="41">
                  <c:v>0.57364866999999997</c:v>
                </c:pt>
                <c:pt idx="42">
                  <c:v>0.57689336000000002</c:v>
                </c:pt>
                <c:pt idx="43">
                  <c:v>0.57995333000000004</c:v>
                </c:pt>
                <c:pt idx="44">
                  <c:v>0.58338630999999996</c:v>
                </c:pt>
                <c:pt idx="45">
                  <c:v>0.58661030000000003</c:v>
                </c:pt>
                <c:pt idx="46">
                  <c:v>0.58988090000000004</c:v>
                </c:pt>
                <c:pt idx="47">
                  <c:v>0.59293702000000004</c:v>
                </c:pt>
                <c:pt idx="48">
                  <c:v>0.59586585999999997</c:v>
                </c:pt>
                <c:pt idx="49">
                  <c:v>0.59848075999999995</c:v>
                </c:pt>
                <c:pt idx="50">
                  <c:v>0.60115523999999998</c:v>
                </c:pt>
                <c:pt idx="51">
                  <c:v>0.60382539000000002</c:v>
                </c:pt>
                <c:pt idx="52">
                  <c:v>0.60708653000000001</c:v>
                </c:pt>
                <c:pt idx="53">
                  <c:v>0.60993259</c:v>
                </c:pt>
                <c:pt idx="54">
                  <c:v>0.61262097000000004</c:v>
                </c:pt>
                <c:pt idx="55">
                  <c:v>0.61561621</c:v>
                </c:pt>
                <c:pt idx="56">
                  <c:v>0.61853091000000004</c:v>
                </c:pt>
                <c:pt idx="57">
                  <c:v>0.62171827000000002</c:v>
                </c:pt>
                <c:pt idx="58">
                  <c:v>0.62450877999999999</c:v>
                </c:pt>
                <c:pt idx="59">
                  <c:v>0.62761621999999995</c:v>
                </c:pt>
                <c:pt idx="60">
                  <c:v>0.63069008000000004</c:v>
                </c:pt>
                <c:pt idx="61">
                  <c:v>0.63360607999999996</c:v>
                </c:pt>
                <c:pt idx="62">
                  <c:v>0.63649504999999995</c:v>
                </c:pt>
                <c:pt idx="63">
                  <c:v>0.63941031999999998</c:v>
                </c:pt>
                <c:pt idx="64">
                  <c:v>0.64228554999999998</c:v>
                </c:pt>
                <c:pt idx="65">
                  <c:v>0.64508927999999999</c:v>
                </c:pt>
                <c:pt idx="66">
                  <c:v>0.64757812999999997</c:v>
                </c:pt>
                <c:pt idx="67">
                  <c:v>0.65053673999999995</c:v>
                </c:pt>
                <c:pt idx="68">
                  <c:v>0.65346378999999999</c:v>
                </c:pt>
                <c:pt idx="69">
                  <c:v>0.65597817000000003</c:v>
                </c:pt>
                <c:pt idx="70">
                  <c:v>0.65818469000000002</c:v>
                </c:pt>
                <c:pt idx="71">
                  <c:v>0.66049862999999998</c:v>
                </c:pt>
                <c:pt idx="72">
                  <c:v>0.66355330999999995</c:v>
                </c:pt>
                <c:pt idx="73">
                  <c:v>0.66642323999999997</c:v>
                </c:pt>
                <c:pt idx="74">
                  <c:v>0.66940778999999995</c:v>
                </c:pt>
                <c:pt idx="75">
                  <c:v>0.67200022000000004</c:v>
                </c:pt>
                <c:pt idx="76">
                  <c:v>0.67486349999999995</c:v>
                </c:pt>
                <c:pt idx="77">
                  <c:v>0.67765892999999999</c:v>
                </c:pt>
                <c:pt idx="78">
                  <c:v>0.68002499999999999</c:v>
                </c:pt>
                <c:pt idx="79">
                  <c:v>0.68244738999999999</c:v>
                </c:pt>
                <c:pt idx="80">
                  <c:v>0.68523460000000003</c:v>
                </c:pt>
                <c:pt idx="81">
                  <c:v>0.68757480999999998</c:v>
                </c:pt>
                <c:pt idx="82">
                  <c:v>0.68969325000000004</c:v>
                </c:pt>
                <c:pt idx="83">
                  <c:v>0.69255164000000002</c:v>
                </c:pt>
                <c:pt idx="84">
                  <c:v>0.69495697000000001</c:v>
                </c:pt>
                <c:pt idx="85">
                  <c:v>0.69776680999999996</c:v>
                </c:pt>
                <c:pt idx="86">
                  <c:v>0.70100435999999999</c:v>
                </c:pt>
                <c:pt idx="87">
                  <c:v>0.70412558999999997</c:v>
                </c:pt>
                <c:pt idx="88">
                  <c:v>0.70649125000000002</c:v>
                </c:pt>
                <c:pt idx="89">
                  <c:v>0.70926104999999995</c:v>
                </c:pt>
                <c:pt idx="90">
                  <c:v>0.71221864000000001</c:v>
                </c:pt>
                <c:pt idx="91">
                  <c:v>0.71508068000000002</c:v>
                </c:pt>
                <c:pt idx="92">
                  <c:v>0.71793660000000004</c:v>
                </c:pt>
                <c:pt idx="93">
                  <c:v>0.72083438</c:v>
                </c:pt>
                <c:pt idx="94">
                  <c:v>0.72360460999999998</c:v>
                </c:pt>
                <c:pt idx="95">
                  <c:v>0.72615943999999999</c:v>
                </c:pt>
                <c:pt idx="96">
                  <c:v>0.72895593999999997</c:v>
                </c:pt>
                <c:pt idx="97">
                  <c:v>0.73192813000000001</c:v>
                </c:pt>
                <c:pt idx="98">
                  <c:v>0.73473670999999996</c:v>
                </c:pt>
                <c:pt idx="99">
                  <c:v>0.73706408999999995</c:v>
                </c:pt>
                <c:pt idx="100">
                  <c:v>0.73961913000000001</c:v>
                </c:pt>
                <c:pt idx="101">
                  <c:v>0.74242969000000003</c:v>
                </c:pt>
                <c:pt idx="102">
                  <c:v>0.74494497999999998</c:v>
                </c:pt>
                <c:pt idx="103">
                  <c:v>0.74760731999999996</c:v>
                </c:pt>
                <c:pt idx="104">
                  <c:v>0.74982565999999995</c:v>
                </c:pt>
              </c:numCache>
            </c:numRef>
          </c:xVal>
          <c:yVal>
            <c:numRef>
              <c:f>'24.142-F28'!$Q$3:$Q$107</c:f>
              <c:numCache>
                <c:formatCode>General</c:formatCode>
                <c:ptCount val="105"/>
                <c:pt idx="0">
                  <c:v>244.69868756199446</c:v>
                </c:pt>
                <c:pt idx="1">
                  <c:v>244.69868756199446</c:v>
                </c:pt>
                <c:pt idx="2">
                  <c:v>244.69868756199446</c:v>
                </c:pt>
                <c:pt idx="3">
                  <c:v>244.69868756199446</c:v>
                </c:pt>
                <c:pt idx="4">
                  <c:v>244.69868756199446</c:v>
                </c:pt>
                <c:pt idx="5">
                  <c:v>244.69868756199446</c:v>
                </c:pt>
                <c:pt idx="6">
                  <c:v>244.69868756199446</c:v>
                </c:pt>
                <c:pt idx="7">
                  <c:v>244.69868756199446</c:v>
                </c:pt>
                <c:pt idx="8">
                  <c:v>244.69868756199446</c:v>
                </c:pt>
                <c:pt idx="9">
                  <c:v>244.69868756199446</c:v>
                </c:pt>
                <c:pt idx="10">
                  <c:v>244.69868756199446</c:v>
                </c:pt>
                <c:pt idx="11">
                  <c:v>244.69868756199446</c:v>
                </c:pt>
                <c:pt idx="12">
                  <c:v>244.69868756199446</c:v>
                </c:pt>
                <c:pt idx="13">
                  <c:v>244.69868756199446</c:v>
                </c:pt>
                <c:pt idx="14">
                  <c:v>244.69868756199446</c:v>
                </c:pt>
                <c:pt idx="15">
                  <c:v>244.69868756199446</c:v>
                </c:pt>
                <c:pt idx="16">
                  <c:v>244.69868756199446</c:v>
                </c:pt>
                <c:pt idx="17">
                  <c:v>244.69868756199446</c:v>
                </c:pt>
                <c:pt idx="18">
                  <c:v>244.69868756199446</c:v>
                </c:pt>
                <c:pt idx="19">
                  <c:v>244.69868756199446</c:v>
                </c:pt>
                <c:pt idx="20">
                  <c:v>244.69868756199446</c:v>
                </c:pt>
                <c:pt idx="21">
                  <c:v>244.69868756199446</c:v>
                </c:pt>
                <c:pt idx="22">
                  <c:v>244.69868756199446</c:v>
                </c:pt>
                <c:pt idx="23">
                  <c:v>244.69868756199446</c:v>
                </c:pt>
                <c:pt idx="24">
                  <c:v>244.69868756199446</c:v>
                </c:pt>
                <c:pt idx="25">
                  <c:v>244.69868756199446</c:v>
                </c:pt>
                <c:pt idx="26">
                  <c:v>244.69868756199446</c:v>
                </c:pt>
                <c:pt idx="27">
                  <c:v>244.69868756199446</c:v>
                </c:pt>
                <c:pt idx="28">
                  <c:v>244.69868756199446</c:v>
                </c:pt>
                <c:pt idx="29">
                  <c:v>244.69868756199446</c:v>
                </c:pt>
                <c:pt idx="30">
                  <c:v>244.69868756199446</c:v>
                </c:pt>
                <c:pt idx="31">
                  <c:v>244.69868756199446</c:v>
                </c:pt>
                <c:pt idx="32">
                  <c:v>244.69868756199446</c:v>
                </c:pt>
                <c:pt idx="33">
                  <c:v>244.69868756199446</c:v>
                </c:pt>
                <c:pt idx="34">
                  <c:v>244.69868756199446</c:v>
                </c:pt>
                <c:pt idx="35">
                  <c:v>244.69868756199446</c:v>
                </c:pt>
                <c:pt idx="36">
                  <c:v>244.69868756199446</c:v>
                </c:pt>
                <c:pt idx="37">
                  <c:v>244.69868756199446</c:v>
                </c:pt>
                <c:pt idx="38">
                  <c:v>244.69868756199446</c:v>
                </c:pt>
                <c:pt idx="39">
                  <c:v>245.2243974414844</c:v>
                </c:pt>
                <c:pt idx="40">
                  <c:v>245.9438456351335</c:v>
                </c:pt>
                <c:pt idx="41">
                  <c:v>246.66404909722957</c:v>
                </c:pt>
                <c:pt idx="42">
                  <c:v>247.38513758614192</c:v>
                </c:pt>
                <c:pt idx="43">
                  <c:v>248.06647626991992</c:v>
                </c:pt>
                <c:pt idx="44">
                  <c:v>248.83278078649735</c:v>
                </c:pt>
                <c:pt idx="45">
                  <c:v>249.5546663543133</c:v>
                </c:pt>
                <c:pt idx="46">
                  <c:v>250.28959423474106</c:v>
                </c:pt>
                <c:pt idx="47">
                  <c:v>250.97904806749796</c:v>
                </c:pt>
                <c:pt idx="48">
                  <c:v>251.64256276562153</c:v>
                </c:pt>
                <c:pt idx="49">
                  <c:v>252.23748833943961</c:v>
                </c:pt>
                <c:pt idx="50">
                  <c:v>252.8486630751899</c:v>
                </c:pt>
                <c:pt idx="51">
                  <c:v>253.46178438153547</c:v>
                </c:pt>
                <c:pt idx="52">
                  <c:v>254.21491039102759</c:v>
                </c:pt>
                <c:pt idx="53">
                  <c:v>254.87633966588288</c:v>
                </c:pt>
                <c:pt idx="54">
                  <c:v>255.50494207920553</c:v>
                </c:pt>
                <c:pt idx="55">
                  <c:v>256.20994958882886</c:v>
                </c:pt>
                <c:pt idx="56">
                  <c:v>256.90100299673566</c:v>
                </c:pt>
                <c:pt idx="57">
                  <c:v>257.66270404856346</c:v>
                </c:pt>
                <c:pt idx="58">
                  <c:v>258.33501371682087</c:v>
                </c:pt>
                <c:pt idx="59">
                  <c:v>259.09000150950123</c:v>
                </c:pt>
                <c:pt idx="60">
                  <c:v>259.84373242554744</c:v>
                </c:pt>
                <c:pt idx="61">
                  <c:v>260.56542738941624</c:v>
                </c:pt>
                <c:pt idx="62">
                  <c:v>261.28714910770611</c:v>
                </c:pt>
                <c:pt idx="63">
                  <c:v>262.0225281118976</c:v>
                </c:pt>
                <c:pt idx="64">
                  <c:v>262.75508687542674</c:v>
                </c:pt>
                <c:pt idx="65">
                  <c:v>263.47668413742218</c:v>
                </c:pt>
                <c:pt idx="66">
                  <c:v>264.12347593986385</c:v>
                </c:pt>
                <c:pt idx="67">
                  <c:v>264.90026699433076</c:v>
                </c:pt>
                <c:pt idx="68">
                  <c:v>265.67755659829658</c:v>
                </c:pt>
                <c:pt idx="69">
                  <c:v>266.35249341420422</c:v>
                </c:pt>
                <c:pt idx="70">
                  <c:v>266.95047814013378</c:v>
                </c:pt>
                <c:pt idx="71">
                  <c:v>267.58345296565602</c:v>
                </c:pt>
                <c:pt idx="72">
                  <c:v>268.42855856224014</c:v>
                </c:pt>
                <c:pt idx="73">
                  <c:v>269.23272998659843</c:v>
                </c:pt>
                <c:pt idx="74">
                  <c:v>270.07984549878137</c:v>
                </c:pt>
                <c:pt idx="75">
                  <c:v>270.82491443386425</c:v>
                </c:pt>
                <c:pt idx="76">
                  <c:v>271.65813948964166</c:v>
                </c:pt>
                <c:pt idx="77">
                  <c:v>272.48238325456083</c:v>
                </c:pt>
                <c:pt idx="78">
                  <c:v>273.18858118016811</c:v>
                </c:pt>
                <c:pt idx="79">
                  <c:v>273.91993312744063</c:v>
                </c:pt>
                <c:pt idx="80">
                  <c:v>274.77215404956712</c:v>
                </c:pt>
                <c:pt idx="81">
                  <c:v>275.49679561143711</c:v>
                </c:pt>
                <c:pt idx="82">
                  <c:v>276.16010470292201</c:v>
                </c:pt>
                <c:pt idx="83">
                  <c:v>277.06642756055555</c:v>
                </c:pt>
                <c:pt idx="84">
                  <c:v>277.83942673442829</c:v>
                </c:pt>
                <c:pt idx="85">
                  <c:v>278.75469899220536</c:v>
                </c:pt>
                <c:pt idx="86">
                  <c:v>279.8261486505541</c:v>
                </c:pt>
                <c:pt idx="87">
                  <c:v>280.87669687562169</c:v>
                </c:pt>
                <c:pt idx="88">
                  <c:v>281.68476113744271</c:v>
                </c:pt>
                <c:pt idx="89">
                  <c:v>282.64416978642259</c:v>
                </c:pt>
                <c:pt idx="90">
                  <c:v>283.68486155618655</c:v>
                </c:pt>
                <c:pt idx="91">
                  <c:v>284.70832023197806</c:v>
                </c:pt>
                <c:pt idx="92">
                  <c:v>285.7460841636742</c:v>
                </c:pt>
                <c:pt idx="93">
                  <c:v>286.81633826945466</c:v>
                </c:pt>
                <c:pt idx="94">
                  <c:v>287.85617229616622</c:v>
                </c:pt>
                <c:pt idx="95">
                  <c:v>288.8299667405123</c:v>
                </c:pt>
                <c:pt idx="96">
                  <c:v>289.91255973618814</c:v>
                </c:pt>
                <c:pt idx="97">
                  <c:v>291.08274696960927</c:v>
                </c:pt>
                <c:pt idx="98">
                  <c:v>292.20752162804297</c:v>
                </c:pt>
                <c:pt idx="99">
                  <c:v>293.15390298074033</c:v>
                </c:pt>
                <c:pt idx="100">
                  <c:v>294.20812706006052</c:v>
                </c:pt>
                <c:pt idx="101">
                  <c:v>295.38664197628719</c:v>
                </c:pt>
                <c:pt idx="102">
                  <c:v>296.4584729265917</c:v>
                </c:pt>
                <c:pt idx="103">
                  <c:v>297.61098498144776</c:v>
                </c:pt>
                <c:pt idx="104">
                  <c:v>298.58573656114942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8F-EE41-9B78-8A2815DD5AEC}"/>
            </c:ext>
          </c:extLst>
        </c:ser>
        <c:ser>
          <c:idx val="7"/>
          <c:order val="4"/>
          <c:tx>
            <c:v>cl0.25</c:v>
          </c:tx>
          <c:spPr>
            <a:ln w="19050" cap="rnd">
              <a:solidFill>
                <a:srgbClr val="FF8AD8"/>
              </a:solidFill>
              <a:round/>
            </a:ln>
            <a:effectLst/>
          </c:spPr>
          <c:marker>
            <c:symbol val="none"/>
          </c:marker>
          <c:xVal>
            <c:numRef>
              <c:f>'24.142-F28'!$I$3:$I$105</c:f>
              <c:numCache>
                <c:formatCode>General</c:formatCode>
                <c:ptCount val="103"/>
                <c:pt idx="0">
                  <c:v>0.44124434000000001</c:v>
                </c:pt>
                <c:pt idx="1">
                  <c:v>0.4444824</c:v>
                </c:pt>
                <c:pt idx="2">
                  <c:v>0.44797512</c:v>
                </c:pt>
                <c:pt idx="3">
                  <c:v>0.45121338</c:v>
                </c:pt>
                <c:pt idx="4">
                  <c:v>0.45445164999999998</c:v>
                </c:pt>
                <c:pt idx="5">
                  <c:v>0.45768990999999998</c:v>
                </c:pt>
                <c:pt idx="6">
                  <c:v>0.46092817000000003</c:v>
                </c:pt>
                <c:pt idx="7">
                  <c:v>0.46416644000000001</c:v>
                </c:pt>
                <c:pt idx="8">
                  <c:v>0.46740470000000001</c:v>
                </c:pt>
                <c:pt idx="9">
                  <c:v>0.47064296999999999</c:v>
                </c:pt>
                <c:pt idx="10">
                  <c:v>0.47388122999999999</c:v>
                </c:pt>
                <c:pt idx="11">
                  <c:v>0.47711948999999998</c:v>
                </c:pt>
                <c:pt idx="12">
                  <c:v>0.48035776000000002</c:v>
                </c:pt>
                <c:pt idx="13">
                  <c:v>0.48359602000000002</c:v>
                </c:pt>
                <c:pt idx="14">
                  <c:v>0.48683428000000001</c:v>
                </c:pt>
                <c:pt idx="15">
                  <c:v>0.49007255</c:v>
                </c:pt>
                <c:pt idx="16">
                  <c:v>0.49331080999999999</c:v>
                </c:pt>
                <c:pt idx="17">
                  <c:v>0.49654907999999998</c:v>
                </c:pt>
                <c:pt idx="18">
                  <c:v>0.49978734000000002</c:v>
                </c:pt>
                <c:pt idx="19">
                  <c:v>0.50302559999999996</c:v>
                </c:pt>
                <c:pt idx="20">
                  <c:v>0.50626386999999995</c:v>
                </c:pt>
                <c:pt idx="21">
                  <c:v>0.50950213</c:v>
                </c:pt>
                <c:pt idx="22">
                  <c:v>0.51274039000000005</c:v>
                </c:pt>
                <c:pt idx="23">
                  <c:v>0.51597866000000003</c:v>
                </c:pt>
                <c:pt idx="24">
                  <c:v>0.51921691999999997</c:v>
                </c:pt>
                <c:pt idx="25">
                  <c:v>0.52245518000000002</c:v>
                </c:pt>
                <c:pt idx="26">
                  <c:v>0.52569345000000001</c:v>
                </c:pt>
                <c:pt idx="27">
                  <c:v>0.52893171000000005</c:v>
                </c:pt>
                <c:pt idx="28">
                  <c:v>0.53216998000000004</c:v>
                </c:pt>
                <c:pt idx="29">
                  <c:v>0.53540823999999998</c:v>
                </c:pt>
                <c:pt idx="30">
                  <c:v>0.53864650000000003</c:v>
                </c:pt>
                <c:pt idx="31">
                  <c:v>0.54188477000000002</c:v>
                </c:pt>
                <c:pt idx="32">
                  <c:v>0.54512313000000001</c:v>
                </c:pt>
                <c:pt idx="33">
                  <c:v>0.54836333000000004</c:v>
                </c:pt>
                <c:pt idx="34">
                  <c:v>0.55160363999999995</c:v>
                </c:pt>
                <c:pt idx="35">
                  <c:v>0.55484557999999995</c:v>
                </c:pt>
                <c:pt idx="36">
                  <c:v>0.55808537000000003</c:v>
                </c:pt>
                <c:pt idx="37">
                  <c:v>0.56132464999999998</c:v>
                </c:pt>
                <c:pt idx="38">
                  <c:v>0.56456638999999997</c:v>
                </c:pt>
                <c:pt idx="39">
                  <c:v>0.56780790999999997</c:v>
                </c:pt>
                <c:pt idx="40">
                  <c:v>0.57105035999999998</c:v>
                </c:pt>
                <c:pt idx="41">
                  <c:v>0.57429342000000005</c:v>
                </c:pt>
                <c:pt idx="42">
                  <c:v>0.57748586999999996</c:v>
                </c:pt>
                <c:pt idx="43">
                  <c:v>0.58077891999999998</c:v>
                </c:pt>
                <c:pt idx="44">
                  <c:v>0.58402321000000001</c:v>
                </c:pt>
                <c:pt idx="45">
                  <c:v>0.58726497</c:v>
                </c:pt>
                <c:pt idx="46">
                  <c:v>0.59051003999999996</c:v>
                </c:pt>
                <c:pt idx="47">
                  <c:v>0.59375533999999996</c:v>
                </c:pt>
                <c:pt idx="48">
                  <c:v>0.59699992999999996</c:v>
                </c:pt>
                <c:pt idx="49">
                  <c:v>0.60024635000000004</c:v>
                </c:pt>
                <c:pt idx="50">
                  <c:v>0.60323680000000002</c:v>
                </c:pt>
                <c:pt idx="51">
                  <c:v>0.60571649000000005</c:v>
                </c:pt>
                <c:pt idx="52">
                  <c:v>0.60845329999999997</c:v>
                </c:pt>
                <c:pt idx="53">
                  <c:v>0.61166313000000005</c:v>
                </c:pt>
                <c:pt idx="54">
                  <c:v>0.61450727999999999</c:v>
                </c:pt>
                <c:pt idx="55">
                  <c:v>0.61749935</c:v>
                </c:pt>
                <c:pt idx="56">
                  <c:v>0.62074669999999998</c:v>
                </c:pt>
                <c:pt idx="57">
                  <c:v>0.62399393999999997</c:v>
                </c:pt>
                <c:pt idx="58">
                  <c:v>0.62724239999999998</c:v>
                </c:pt>
                <c:pt idx="59">
                  <c:v>0.63023366000000003</c:v>
                </c:pt>
                <c:pt idx="60">
                  <c:v>0.63373800999999996</c:v>
                </c:pt>
                <c:pt idx="61">
                  <c:v>0.63647675000000004</c:v>
                </c:pt>
                <c:pt idx="62">
                  <c:v>0.63921468000000004</c:v>
                </c:pt>
                <c:pt idx="63">
                  <c:v>0.64192994999999997</c:v>
                </c:pt>
                <c:pt idx="64">
                  <c:v>0.64481478999999997</c:v>
                </c:pt>
                <c:pt idx="65">
                  <c:v>0.64764962000000004</c:v>
                </c:pt>
                <c:pt idx="66">
                  <c:v>0.65023662999999998</c:v>
                </c:pt>
                <c:pt idx="67">
                  <c:v>0.65342089000000003</c:v>
                </c:pt>
                <c:pt idx="68">
                  <c:v>0.65624978</c:v>
                </c:pt>
                <c:pt idx="69">
                  <c:v>0.65912641999999999</c:v>
                </c:pt>
                <c:pt idx="70">
                  <c:v>0.66232721000000006</c:v>
                </c:pt>
                <c:pt idx="71">
                  <c:v>0.66535454999999999</c:v>
                </c:pt>
                <c:pt idx="72">
                  <c:v>0.66835049000000002</c:v>
                </c:pt>
                <c:pt idx="73">
                  <c:v>0.67133810999999999</c:v>
                </c:pt>
                <c:pt idx="74">
                  <c:v>0.67438025000000001</c:v>
                </c:pt>
                <c:pt idx="75">
                  <c:v>0.67748993000000002</c:v>
                </c:pt>
                <c:pt idx="76">
                  <c:v>0.68054908999999997</c:v>
                </c:pt>
                <c:pt idx="77">
                  <c:v>0.68337270999999999</c:v>
                </c:pt>
                <c:pt idx="78">
                  <c:v>0.68623544000000003</c:v>
                </c:pt>
                <c:pt idx="79">
                  <c:v>0.68876009999999999</c:v>
                </c:pt>
                <c:pt idx="80">
                  <c:v>0.69153242999999998</c:v>
                </c:pt>
                <c:pt idx="81">
                  <c:v>0.69436328000000003</c:v>
                </c:pt>
                <c:pt idx="82">
                  <c:v>0.69726737999999999</c:v>
                </c:pt>
                <c:pt idx="83">
                  <c:v>0.70005061999999996</c:v>
                </c:pt>
                <c:pt idx="84">
                  <c:v>0.70314750000000004</c:v>
                </c:pt>
                <c:pt idx="85">
                  <c:v>0.70586603000000003</c:v>
                </c:pt>
                <c:pt idx="86">
                  <c:v>0.70828716000000003</c:v>
                </c:pt>
                <c:pt idx="87">
                  <c:v>0.7111343</c:v>
                </c:pt>
                <c:pt idx="88">
                  <c:v>0.71371319</c:v>
                </c:pt>
                <c:pt idx="89">
                  <c:v>0.71614712999999997</c:v>
                </c:pt>
                <c:pt idx="90">
                  <c:v>0.71888297999999995</c:v>
                </c:pt>
                <c:pt idx="91">
                  <c:v>0.72205308000000001</c:v>
                </c:pt>
                <c:pt idx="92">
                  <c:v>0.72505940000000002</c:v>
                </c:pt>
                <c:pt idx="93">
                  <c:v>0.72786947999999996</c:v>
                </c:pt>
                <c:pt idx="94">
                  <c:v>0.73008810999999996</c:v>
                </c:pt>
                <c:pt idx="95">
                  <c:v>0.73275020000000002</c:v>
                </c:pt>
                <c:pt idx="96">
                  <c:v>0.73526550999999996</c:v>
                </c:pt>
                <c:pt idx="97">
                  <c:v>0.73763301999999997</c:v>
                </c:pt>
                <c:pt idx="98">
                  <c:v>0.74006519000000004</c:v>
                </c:pt>
                <c:pt idx="99">
                  <c:v>0.74221956</c:v>
                </c:pt>
                <c:pt idx="100">
                  <c:v>0.74473553999999997</c:v>
                </c:pt>
                <c:pt idx="101">
                  <c:v>0.74740010999999995</c:v>
                </c:pt>
                <c:pt idx="102">
                  <c:v>0.75017281000000002</c:v>
                </c:pt>
              </c:numCache>
            </c:numRef>
          </c:xVal>
          <c:yVal>
            <c:numRef>
              <c:f>'24.142-F28'!$J$3:$J$105</c:f>
              <c:numCache>
                <c:formatCode>General</c:formatCode>
                <c:ptCount val="103"/>
                <c:pt idx="0">
                  <c:v>230.92895100000001</c:v>
                </c:pt>
                <c:pt idx="1">
                  <c:v>230.91558699999999</c:v>
                </c:pt>
                <c:pt idx="2">
                  <c:v>230.91558699999999</c:v>
                </c:pt>
                <c:pt idx="3">
                  <c:v>230.91558699999999</c:v>
                </c:pt>
                <c:pt idx="4">
                  <c:v>230.91558699999999</c:v>
                </c:pt>
                <c:pt idx="5">
                  <c:v>230.91558699999999</c:v>
                </c:pt>
                <c:pt idx="6">
                  <c:v>230.91558699999999</c:v>
                </c:pt>
                <c:pt idx="7">
                  <c:v>230.91558699999999</c:v>
                </c:pt>
                <c:pt idx="8">
                  <c:v>230.91558699999999</c:v>
                </c:pt>
                <c:pt idx="9">
                  <c:v>230.91558699999999</c:v>
                </c:pt>
                <c:pt idx="10">
                  <c:v>230.91558699999999</c:v>
                </c:pt>
                <c:pt idx="11">
                  <c:v>230.91558699999999</c:v>
                </c:pt>
                <c:pt idx="12">
                  <c:v>230.91558699999999</c:v>
                </c:pt>
                <c:pt idx="13">
                  <c:v>230.91558699999999</c:v>
                </c:pt>
                <c:pt idx="14">
                  <c:v>230.91558699999999</c:v>
                </c:pt>
                <c:pt idx="15">
                  <c:v>230.91558699999999</c:v>
                </c:pt>
                <c:pt idx="16">
                  <c:v>230.91558699999999</c:v>
                </c:pt>
                <c:pt idx="17">
                  <c:v>230.91558699999999</c:v>
                </c:pt>
                <c:pt idx="18">
                  <c:v>230.91558699999999</c:v>
                </c:pt>
                <c:pt idx="19">
                  <c:v>230.91558699999999</c:v>
                </c:pt>
                <c:pt idx="20">
                  <c:v>230.91558699999999</c:v>
                </c:pt>
                <c:pt idx="21">
                  <c:v>230.91558699999999</c:v>
                </c:pt>
                <c:pt idx="22">
                  <c:v>230.91558699999999</c:v>
                </c:pt>
                <c:pt idx="23">
                  <c:v>230.91558699999999</c:v>
                </c:pt>
                <c:pt idx="24">
                  <c:v>230.91558699999999</c:v>
                </c:pt>
                <c:pt idx="25">
                  <c:v>230.91558699999999</c:v>
                </c:pt>
                <c:pt idx="26">
                  <c:v>230.91558699999999</c:v>
                </c:pt>
                <c:pt idx="27">
                  <c:v>230.91558699999999</c:v>
                </c:pt>
                <c:pt idx="28">
                  <c:v>230.91558699999999</c:v>
                </c:pt>
                <c:pt idx="29">
                  <c:v>230.91558699999999</c:v>
                </c:pt>
                <c:pt idx="30">
                  <c:v>230.91558699999999</c:v>
                </c:pt>
                <c:pt idx="31">
                  <c:v>230.91558699999999</c:v>
                </c:pt>
                <c:pt idx="32">
                  <c:v>230.922269</c:v>
                </c:pt>
                <c:pt idx="33">
                  <c:v>231.04922999999999</c:v>
                </c:pt>
                <c:pt idx="34">
                  <c:v>231.182872</c:v>
                </c:pt>
                <c:pt idx="35">
                  <c:v>231.423429</c:v>
                </c:pt>
                <c:pt idx="36">
                  <c:v>231.52366000000001</c:v>
                </c:pt>
                <c:pt idx="37">
                  <c:v>231.59048200000001</c:v>
                </c:pt>
                <c:pt idx="38">
                  <c:v>231.81767400000001</c:v>
                </c:pt>
                <c:pt idx="39">
                  <c:v>232.03150199999999</c:v>
                </c:pt>
                <c:pt idx="40">
                  <c:v>232.30546899999999</c:v>
                </c:pt>
                <c:pt idx="41">
                  <c:v>232.619529</c:v>
                </c:pt>
                <c:pt idx="42">
                  <c:v>232.83279999999999</c:v>
                </c:pt>
                <c:pt idx="43">
                  <c:v>233.20755600000001</c:v>
                </c:pt>
                <c:pt idx="44">
                  <c:v>233.60180199999999</c:v>
                </c:pt>
                <c:pt idx="45">
                  <c:v>233.831221</c:v>
                </c:pt>
                <c:pt idx="46">
                  <c:v>234.27669599999999</c:v>
                </c:pt>
                <c:pt idx="47">
                  <c:v>234.737763</c:v>
                </c:pt>
                <c:pt idx="48">
                  <c:v>235.15205499999999</c:v>
                </c:pt>
                <c:pt idx="49">
                  <c:v>235.68662499999999</c:v>
                </c:pt>
                <c:pt idx="50">
                  <c:v>236.12096299999999</c:v>
                </c:pt>
                <c:pt idx="51">
                  <c:v>236.43481399999999</c:v>
                </c:pt>
                <c:pt idx="52">
                  <c:v>236.92260899999999</c:v>
                </c:pt>
                <c:pt idx="53">
                  <c:v>237.484117</c:v>
                </c:pt>
                <c:pt idx="54">
                  <c:v>238.01889600000001</c:v>
                </c:pt>
                <c:pt idx="55">
                  <c:v>238.560148</c:v>
                </c:pt>
                <c:pt idx="56">
                  <c:v>239.15485699999999</c:v>
                </c:pt>
                <c:pt idx="57">
                  <c:v>239.742884</c:v>
                </c:pt>
                <c:pt idx="58">
                  <c:v>240.41109700000001</c:v>
                </c:pt>
                <c:pt idx="59">
                  <c:v>240.898788</c:v>
                </c:pt>
                <c:pt idx="60">
                  <c:v>241.66065399999999</c:v>
                </c:pt>
                <c:pt idx="61">
                  <c:v>242.275306</c:v>
                </c:pt>
                <c:pt idx="62">
                  <c:v>242.8365</c:v>
                </c:pt>
                <c:pt idx="63">
                  <c:v>243.39717999999999</c:v>
                </c:pt>
                <c:pt idx="64">
                  <c:v>244.06357499999999</c:v>
                </c:pt>
                <c:pt idx="65">
                  <c:v>244.59974600000001</c:v>
                </c:pt>
                <c:pt idx="66">
                  <c:v>245.121996</c:v>
                </c:pt>
                <c:pt idx="67">
                  <c:v>245.85570200000001</c:v>
                </c:pt>
                <c:pt idx="68">
                  <c:v>246.44898000000001</c:v>
                </c:pt>
                <c:pt idx="69">
                  <c:v>247.11076399999999</c:v>
                </c:pt>
                <c:pt idx="70">
                  <c:v>247.673677</c:v>
                </c:pt>
                <c:pt idx="71">
                  <c:v>248.38176000000001</c:v>
                </c:pt>
                <c:pt idx="72">
                  <c:v>249.08124799999999</c:v>
                </c:pt>
                <c:pt idx="73">
                  <c:v>249.677922</c:v>
                </c:pt>
                <c:pt idx="74">
                  <c:v>250.44322199999999</c:v>
                </c:pt>
                <c:pt idx="75">
                  <c:v>251.25200000000001</c:v>
                </c:pt>
                <c:pt idx="76">
                  <c:v>251.94701499999999</c:v>
                </c:pt>
                <c:pt idx="77">
                  <c:v>252.60958600000001</c:v>
                </c:pt>
                <c:pt idx="78">
                  <c:v>253.399295</c:v>
                </c:pt>
                <c:pt idx="79">
                  <c:v>254.00254100000001</c:v>
                </c:pt>
                <c:pt idx="80">
                  <c:v>254.73386099999999</c:v>
                </c:pt>
                <c:pt idx="81">
                  <c:v>255.50389699999999</c:v>
                </c:pt>
                <c:pt idx="82">
                  <c:v>256.11186600000002</c:v>
                </c:pt>
                <c:pt idx="83">
                  <c:v>256.749236</c:v>
                </c:pt>
                <c:pt idx="84">
                  <c:v>257.67349400000001</c:v>
                </c:pt>
                <c:pt idx="85">
                  <c:v>258.39326199999999</c:v>
                </c:pt>
                <c:pt idx="86">
                  <c:v>259.10398300000003</c:v>
                </c:pt>
                <c:pt idx="87">
                  <c:v>259.91723200000001</c:v>
                </c:pt>
                <c:pt idx="88">
                  <c:v>260.71129100000002</c:v>
                </c:pt>
                <c:pt idx="89">
                  <c:v>261.46570300000002</c:v>
                </c:pt>
                <c:pt idx="90">
                  <c:v>262.28159099999999</c:v>
                </c:pt>
                <c:pt idx="91">
                  <c:v>263.25551100000001</c:v>
                </c:pt>
                <c:pt idx="92">
                  <c:v>264.13176700000002</c:v>
                </c:pt>
                <c:pt idx="93">
                  <c:v>265.00938300000001</c:v>
                </c:pt>
                <c:pt idx="94">
                  <c:v>265.71208999999999</c:v>
                </c:pt>
                <c:pt idx="95">
                  <c:v>266.53716600000001</c:v>
                </c:pt>
                <c:pt idx="96">
                  <c:v>267.38960100000003</c:v>
                </c:pt>
                <c:pt idx="97">
                  <c:v>268.20280500000001</c:v>
                </c:pt>
                <c:pt idx="98">
                  <c:v>268.96584000000001</c:v>
                </c:pt>
                <c:pt idx="99">
                  <c:v>269.74375099999997</c:v>
                </c:pt>
                <c:pt idx="100">
                  <c:v>270.640084</c:v>
                </c:pt>
                <c:pt idx="101">
                  <c:v>271.62829599999998</c:v>
                </c:pt>
                <c:pt idx="102">
                  <c:v>272.67313200000001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C6A-4848-B52B-7A563F6F2686}"/>
            </c:ext>
          </c:extLst>
        </c:ser>
        <c:ser>
          <c:idx val="4"/>
          <c:order val="5"/>
          <c:tx>
            <c:v>cl0.25neu</c:v>
          </c:tx>
          <c:spPr>
            <a:ln>
              <a:solidFill>
                <a:srgbClr val="FF8AD8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'24.142-F28'!$I$3:$I$105</c:f>
              <c:numCache>
                <c:formatCode>General</c:formatCode>
                <c:ptCount val="103"/>
                <c:pt idx="0">
                  <c:v>0.44124434000000001</c:v>
                </c:pt>
                <c:pt idx="1">
                  <c:v>0.4444824</c:v>
                </c:pt>
                <c:pt idx="2">
                  <c:v>0.44797512</c:v>
                </c:pt>
                <c:pt idx="3">
                  <c:v>0.45121338</c:v>
                </c:pt>
                <c:pt idx="4">
                  <c:v>0.45445164999999998</c:v>
                </c:pt>
                <c:pt idx="5">
                  <c:v>0.45768990999999998</c:v>
                </c:pt>
                <c:pt idx="6">
                  <c:v>0.46092817000000003</c:v>
                </c:pt>
                <c:pt idx="7">
                  <c:v>0.46416644000000001</c:v>
                </c:pt>
                <c:pt idx="8">
                  <c:v>0.46740470000000001</c:v>
                </c:pt>
                <c:pt idx="9">
                  <c:v>0.47064296999999999</c:v>
                </c:pt>
                <c:pt idx="10">
                  <c:v>0.47388122999999999</c:v>
                </c:pt>
                <c:pt idx="11">
                  <c:v>0.47711948999999998</c:v>
                </c:pt>
                <c:pt idx="12">
                  <c:v>0.48035776000000002</c:v>
                </c:pt>
                <c:pt idx="13">
                  <c:v>0.48359602000000002</c:v>
                </c:pt>
                <c:pt idx="14">
                  <c:v>0.48683428000000001</c:v>
                </c:pt>
                <c:pt idx="15">
                  <c:v>0.49007255</c:v>
                </c:pt>
                <c:pt idx="16">
                  <c:v>0.49331080999999999</c:v>
                </c:pt>
                <c:pt idx="17">
                  <c:v>0.49654907999999998</c:v>
                </c:pt>
                <c:pt idx="18">
                  <c:v>0.49978734000000002</c:v>
                </c:pt>
                <c:pt idx="19">
                  <c:v>0.50302559999999996</c:v>
                </c:pt>
                <c:pt idx="20">
                  <c:v>0.50626386999999995</c:v>
                </c:pt>
                <c:pt idx="21">
                  <c:v>0.50950213</c:v>
                </c:pt>
                <c:pt idx="22">
                  <c:v>0.51274039000000005</c:v>
                </c:pt>
                <c:pt idx="23">
                  <c:v>0.51597866000000003</c:v>
                </c:pt>
                <c:pt idx="24">
                  <c:v>0.51921691999999997</c:v>
                </c:pt>
                <c:pt idx="25">
                  <c:v>0.52245518000000002</c:v>
                </c:pt>
                <c:pt idx="26">
                  <c:v>0.52569345000000001</c:v>
                </c:pt>
                <c:pt idx="27">
                  <c:v>0.52893171000000005</c:v>
                </c:pt>
                <c:pt idx="28">
                  <c:v>0.53216998000000004</c:v>
                </c:pt>
                <c:pt idx="29">
                  <c:v>0.53540823999999998</c:v>
                </c:pt>
                <c:pt idx="30">
                  <c:v>0.53864650000000003</c:v>
                </c:pt>
                <c:pt idx="31">
                  <c:v>0.54188477000000002</c:v>
                </c:pt>
                <c:pt idx="32">
                  <c:v>0.54512313000000001</c:v>
                </c:pt>
                <c:pt idx="33">
                  <c:v>0.54836333000000004</c:v>
                </c:pt>
                <c:pt idx="34">
                  <c:v>0.55160363999999995</c:v>
                </c:pt>
                <c:pt idx="35">
                  <c:v>0.55484557999999995</c:v>
                </c:pt>
                <c:pt idx="36">
                  <c:v>0.55808537000000003</c:v>
                </c:pt>
                <c:pt idx="37">
                  <c:v>0.56132464999999998</c:v>
                </c:pt>
                <c:pt idx="38">
                  <c:v>0.56456638999999997</c:v>
                </c:pt>
                <c:pt idx="39">
                  <c:v>0.56780790999999997</c:v>
                </c:pt>
                <c:pt idx="40">
                  <c:v>0.57105035999999998</c:v>
                </c:pt>
                <c:pt idx="41">
                  <c:v>0.57429342000000005</c:v>
                </c:pt>
                <c:pt idx="42">
                  <c:v>0.57748586999999996</c:v>
                </c:pt>
                <c:pt idx="43">
                  <c:v>0.58077891999999998</c:v>
                </c:pt>
                <c:pt idx="44">
                  <c:v>0.58402321000000001</c:v>
                </c:pt>
                <c:pt idx="45">
                  <c:v>0.58726497</c:v>
                </c:pt>
                <c:pt idx="46">
                  <c:v>0.59051003999999996</c:v>
                </c:pt>
                <c:pt idx="47">
                  <c:v>0.59375533999999996</c:v>
                </c:pt>
                <c:pt idx="48">
                  <c:v>0.59699992999999996</c:v>
                </c:pt>
                <c:pt idx="49">
                  <c:v>0.60024635000000004</c:v>
                </c:pt>
                <c:pt idx="50">
                  <c:v>0.60323680000000002</c:v>
                </c:pt>
                <c:pt idx="51">
                  <c:v>0.60571649000000005</c:v>
                </c:pt>
                <c:pt idx="52">
                  <c:v>0.60845329999999997</c:v>
                </c:pt>
                <c:pt idx="53">
                  <c:v>0.61166313000000005</c:v>
                </c:pt>
                <c:pt idx="54">
                  <c:v>0.61450727999999999</c:v>
                </c:pt>
                <c:pt idx="55">
                  <c:v>0.61749935</c:v>
                </c:pt>
                <c:pt idx="56">
                  <c:v>0.62074669999999998</c:v>
                </c:pt>
                <c:pt idx="57">
                  <c:v>0.62399393999999997</c:v>
                </c:pt>
                <c:pt idx="58">
                  <c:v>0.62724239999999998</c:v>
                </c:pt>
                <c:pt idx="59">
                  <c:v>0.63023366000000003</c:v>
                </c:pt>
                <c:pt idx="60">
                  <c:v>0.63373800999999996</c:v>
                </c:pt>
                <c:pt idx="61">
                  <c:v>0.63647675000000004</c:v>
                </c:pt>
                <c:pt idx="62">
                  <c:v>0.63921468000000004</c:v>
                </c:pt>
                <c:pt idx="63">
                  <c:v>0.64192994999999997</c:v>
                </c:pt>
                <c:pt idx="64">
                  <c:v>0.64481478999999997</c:v>
                </c:pt>
                <c:pt idx="65">
                  <c:v>0.64764962000000004</c:v>
                </c:pt>
                <c:pt idx="66">
                  <c:v>0.65023662999999998</c:v>
                </c:pt>
                <c:pt idx="67">
                  <c:v>0.65342089000000003</c:v>
                </c:pt>
                <c:pt idx="68">
                  <c:v>0.65624978</c:v>
                </c:pt>
                <c:pt idx="69">
                  <c:v>0.65912641999999999</c:v>
                </c:pt>
                <c:pt idx="70">
                  <c:v>0.66232721000000006</c:v>
                </c:pt>
                <c:pt idx="71">
                  <c:v>0.66535454999999999</c:v>
                </c:pt>
                <c:pt idx="72">
                  <c:v>0.66835049000000002</c:v>
                </c:pt>
                <c:pt idx="73">
                  <c:v>0.67133810999999999</c:v>
                </c:pt>
                <c:pt idx="74">
                  <c:v>0.67438025000000001</c:v>
                </c:pt>
                <c:pt idx="75">
                  <c:v>0.67748993000000002</c:v>
                </c:pt>
                <c:pt idx="76">
                  <c:v>0.68054908999999997</c:v>
                </c:pt>
                <c:pt idx="77">
                  <c:v>0.68337270999999999</c:v>
                </c:pt>
                <c:pt idx="78">
                  <c:v>0.68623544000000003</c:v>
                </c:pt>
                <c:pt idx="79">
                  <c:v>0.68876009999999999</c:v>
                </c:pt>
                <c:pt idx="80">
                  <c:v>0.69153242999999998</c:v>
                </c:pt>
                <c:pt idx="81">
                  <c:v>0.69436328000000003</c:v>
                </c:pt>
                <c:pt idx="82">
                  <c:v>0.69726737999999999</c:v>
                </c:pt>
                <c:pt idx="83">
                  <c:v>0.70005061999999996</c:v>
                </c:pt>
                <c:pt idx="84">
                  <c:v>0.70314750000000004</c:v>
                </c:pt>
                <c:pt idx="85">
                  <c:v>0.70586603000000003</c:v>
                </c:pt>
                <c:pt idx="86">
                  <c:v>0.70828716000000003</c:v>
                </c:pt>
                <c:pt idx="87">
                  <c:v>0.7111343</c:v>
                </c:pt>
                <c:pt idx="88">
                  <c:v>0.71371319</c:v>
                </c:pt>
                <c:pt idx="89">
                  <c:v>0.71614712999999997</c:v>
                </c:pt>
                <c:pt idx="90">
                  <c:v>0.71888297999999995</c:v>
                </c:pt>
                <c:pt idx="91">
                  <c:v>0.72205308000000001</c:v>
                </c:pt>
                <c:pt idx="92">
                  <c:v>0.72505940000000002</c:v>
                </c:pt>
                <c:pt idx="93">
                  <c:v>0.72786947999999996</c:v>
                </c:pt>
                <c:pt idx="94">
                  <c:v>0.73008810999999996</c:v>
                </c:pt>
                <c:pt idx="95">
                  <c:v>0.73275020000000002</c:v>
                </c:pt>
                <c:pt idx="96">
                  <c:v>0.73526550999999996</c:v>
                </c:pt>
                <c:pt idx="97">
                  <c:v>0.73763301999999997</c:v>
                </c:pt>
                <c:pt idx="98">
                  <c:v>0.74006519000000004</c:v>
                </c:pt>
                <c:pt idx="99">
                  <c:v>0.74221956</c:v>
                </c:pt>
                <c:pt idx="100">
                  <c:v>0.74473553999999997</c:v>
                </c:pt>
                <c:pt idx="101">
                  <c:v>0.74740010999999995</c:v>
                </c:pt>
                <c:pt idx="102">
                  <c:v>0.75017281000000002</c:v>
                </c:pt>
              </c:numCache>
            </c:numRef>
          </c:xVal>
          <c:yVal>
            <c:numRef>
              <c:f>'24.142-F28'!$K$3:$K$105</c:f>
              <c:numCache>
                <c:formatCode>General</c:formatCode>
                <c:ptCount val="103"/>
                <c:pt idx="0">
                  <c:v>231.46010171980208</c:v>
                </c:pt>
                <c:pt idx="1">
                  <c:v>231.46010171980208</c:v>
                </c:pt>
                <c:pt idx="2">
                  <c:v>231.46010171980208</c:v>
                </c:pt>
                <c:pt idx="3">
                  <c:v>231.46010171980208</c:v>
                </c:pt>
                <c:pt idx="4">
                  <c:v>231.46010171980208</c:v>
                </c:pt>
                <c:pt idx="5">
                  <c:v>231.46010171980208</c:v>
                </c:pt>
                <c:pt idx="6">
                  <c:v>231.46010171980208</c:v>
                </c:pt>
                <c:pt idx="7">
                  <c:v>231.46010171980208</c:v>
                </c:pt>
                <c:pt idx="8">
                  <c:v>231.46010171980208</c:v>
                </c:pt>
                <c:pt idx="9">
                  <c:v>231.46010171980208</c:v>
                </c:pt>
                <c:pt idx="10">
                  <c:v>231.46010171980208</c:v>
                </c:pt>
                <c:pt idx="11">
                  <c:v>231.46010171980208</c:v>
                </c:pt>
                <c:pt idx="12">
                  <c:v>231.46010171980208</c:v>
                </c:pt>
                <c:pt idx="13">
                  <c:v>231.46010171980208</c:v>
                </c:pt>
                <c:pt idx="14">
                  <c:v>231.46010171980208</c:v>
                </c:pt>
                <c:pt idx="15">
                  <c:v>231.46010171980208</c:v>
                </c:pt>
                <c:pt idx="16">
                  <c:v>231.46010171980208</c:v>
                </c:pt>
                <c:pt idx="17">
                  <c:v>231.46010171980208</c:v>
                </c:pt>
                <c:pt idx="18">
                  <c:v>231.46010171980208</c:v>
                </c:pt>
                <c:pt idx="19">
                  <c:v>231.46010171980208</c:v>
                </c:pt>
                <c:pt idx="20">
                  <c:v>231.46010171980208</c:v>
                </c:pt>
                <c:pt idx="21">
                  <c:v>231.46010171980208</c:v>
                </c:pt>
                <c:pt idx="22">
                  <c:v>231.46010171980208</c:v>
                </c:pt>
                <c:pt idx="23">
                  <c:v>231.46010171980208</c:v>
                </c:pt>
                <c:pt idx="24">
                  <c:v>231.46010171980208</c:v>
                </c:pt>
                <c:pt idx="25">
                  <c:v>231.46010171980208</c:v>
                </c:pt>
                <c:pt idx="26">
                  <c:v>231.46010171980208</c:v>
                </c:pt>
                <c:pt idx="27">
                  <c:v>231.46010171980208</c:v>
                </c:pt>
                <c:pt idx="28">
                  <c:v>231.46010171980208</c:v>
                </c:pt>
                <c:pt idx="29">
                  <c:v>231.46010171980208</c:v>
                </c:pt>
                <c:pt idx="30">
                  <c:v>231.46010171980208</c:v>
                </c:pt>
                <c:pt idx="31">
                  <c:v>231.46010171980208</c:v>
                </c:pt>
                <c:pt idx="32">
                  <c:v>231.46010171980208</c:v>
                </c:pt>
                <c:pt idx="33">
                  <c:v>231.46010171980208</c:v>
                </c:pt>
                <c:pt idx="34">
                  <c:v>231.46010171980208</c:v>
                </c:pt>
                <c:pt idx="35">
                  <c:v>231.46010171980208</c:v>
                </c:pt>
                <c:pt idx="36">
                  <c:v>231.46010171980208</c:v>
                </c:pt>
                <c:pt idx="37">
                  <c:v>231.46010171980208</c:v>
                </c:pt>
                <c:pt idx="38">
                  <c:v>231.46010171980208</c:v>
                </c:pt>
                <c:pt idx="39">
                  <c:v>231.46010171980208</c:v>
                </c:pt>
                <c:pt idx="40">
                  <c:v>231.46010171980208</c:v>
                </c:pt>
                <c:pt idx="41">
                  <c:v>231.46010171980208</c:v>
                </c:pt>
                <c:pt idx="42">
                  <c:v>231.46010171980208</c:v>
                </c:pt>
                <c:pt idx="43">
                  <c:v>231.46010171980208</c:v>
                </c:pt>
                <c:pt idx="44">
                  <c:v>231.46010171980208</c:v>
                </c:pt>
                <c:pt idx="45">
                  <c:v>231.46010171980208</c:v>
                </c:pt>
                <c:pt idx="46">
                  <c:v>231.78080360465287</c:v>
                </c:pt>
                <c:pt idx="47">
                  <c:v>232.47061808820177</c:v>
                </c:pt>
                <c:pt idx="48">
                  <c:v>233.16077554944695</c:v>
                </c:pt>
                <c:pt idx="49">
                  <c:v>233.8521541987505</c:v>
                </c:pt>
                <c:pt idx="50">
                  <c:v>234.49004753359617</c:v>
                </c:pt>
                <c:pt idx="51">
                  <c:v>235.01993311489059</c:v>
                </c:pt>
                <c:pt idx="52">
                  <c:v>235.60594848219387</c:v>
                </c:pt>
                <c:pt idx="53">
                  <c:v>236.29510040199142</c:v>
                </c:pt>
                <c:pt idx="54">
                  <c:v>236.90766261186695</c:v>
                </c:pt>
                <c:pt idx="55">
                  <c:v>237.55429567079995</c:v>
                </c:pt>
                <c:pt idx="56">
                  <c:v>238.25897356785646</c:v>
                </c:pt>
                <c:pt idx="57">
                  <c:v>238.96695585488214</c:v>
                </c:pt>
                <c:pt idx="58">
                  <c:v>239.67888102982033</c:v>
                </c:pt>
                <c:pt idx="59">
                  <c:v>240.33799140807099</c:v>
                </c:pt>
                <c:pt idx="60">
                  <c:v>241.11486963168733</c:v>
                </c:pt>
                <c:pt idx="61">
                  <c:v>241.72582932071464</c:v>
                </c:pt>
                <c:pt idx="62">
                  <c:v>242.34018133702784</c:v>
                </c:pt>
                <c:pt idx="63">
                  <c:v>242.95318762753226</c:v>
                </c:pt>
                <c:pt idx="64">
                  <c:v>243.60879115511619</c:v>
                </c:pt>
                <c:pt idx="65">
                  <c:v>244.25760040658764</c:v>
                </c:pt>
                <c:pt idx="66">
                  <c:v>244.85385134424939</c:v>
                </c:pt>
                <c:pt idx="67">
                  <c:v>245.59348876672914</c:v>
                </c:pt>
                <c:pt idx="68">
                  <c:v>246.25615075807917</c:v>
                </c:pt>
                <c:pt idx="69">
                  <c:v>246.93563639038206</c:v>
                </c:pt>
                <c:pt idx="70">
                  <c:v>247.69868816852284</c:v>
                </c:pt>
                <c:pt idx="71">
                  <c:v>248.42749120613882</c:v>
                </c:pt>
                <c:pt idx="72">
                  <c:v>249.15584105217135</c:v>
                </c:pt>
                <c:pt idx="73">
                  <c:v>249.88951079247835</c:v>
                </c:pt>
                <c:pt idx="74">
                  <c:v>250.64441790500024</c:v>
                </c:pt>
                <c:pt idx="75">
                  <c:v>251.42460636794578</c:v>
                </c:pt>
                <c:pt idx="76">
                  <c:v>252.20086334496858</c:v>
                </c:pt>
                <c:pt idx="77">
                  <c:v>252.92534166217786</c:v>
                </c:pt>
                <c:pt idx="78">
                  <c:v>253.66796674740471</c:v>
                </c:pt>
                <c:pt idx="79">
                  <c:v>254.32989458885265</c:v>
                </c:pt>
                <c:pt idx="80">
                  <c:v>255.06456071353279</c:v>
                </c:pt>
                <c:pt idx="81">
                  <c:v>255.823427243889</c:v>
                </c:pt>
                <c:pt idx="82">
                  <c:v>256.61135111182881</c:v>
                </c:pt>
                <c:pt idx="83">
                  <c:v>257.37572112856827</c:v>
                </c:pt>
                <c:pt idx="84">
                  <c:v>258.23719358237872</c:v>
                </c:pt>
                <c:pt idx="85">
                  <c:v>259.00323210849535</c:v>
                </c:pt>
                <c:pt idx="86">
                  <c:v>259.6934155464096</c:v>
                </c:pt>
                <c:pt idx="87">
                  <c:v>260.51488427037856</c:v>
                </c:pt>
                <c:pt idx="88">
                  <c:v>261.26838512736043</c:v>
                </c:pt>
                <c:pt idx="89">
                  <c:v>261.9879722740236</c:v>
                </c:pt>
                <c:pt idx="90">
                  <c:v>262.80685040421963</c:v>
                </c:pt>
                <c:pt idx="91">
                  <c:v>263.769347404852</c:v>
                </c:pt>
                <c:pt idx="92">
                  <c:v>264.69603631243638</c:v>
                </c:pt>
                <c:pt idx="93">
                  <c:v>265.57483647039027</c:v>
                </c:pt>
                <c:pt idx="94">
                  <c:v>266.27749027798092</c:v>
                </c:pt>
                <c:pt idx="95">
                  <c:v>267.13110530557884</c:v>
                </c:pt>
                <c:pt idx="96">
                  <c:v>267.94843236140002</c:v>
                </c:pt>
                <c:pt idx="97">
                  <c:v>268.72751975397568</c:v>
                </c:pt>
                <c:pt idx="98">
                  <c:v>269.53798520389137</c:v>
                </c:pt>
                <c:pt idx="99">
                  <c:v>270.26460640500608</c:v>
                </c:pt>
                <c:pt idx="100">
                  <c:v>271.12378567367386</c:v>
                </c:pt>
                <c:pt idx="101">
                  <c:v>272.04642103178702</c:v>
                </c:pt>
                <c:pt idx="102">
                  <c:v>273.02070470379653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18F-EE41-9B78-8A2815DD5AEC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'24.142-F28'!$C$3:$C$104</c:f>
              <c:numCache>
                <c:formatCode>General</c:formatCode>
                <c:ptCount val="102"/>
                <c:pt idx="0">
                  <c:v>0.44023329999999999</c:v>
                </c:pt>
                <c:pt idx="1">
                  <c:v>0.44372683000000002</c:v>
                </c:pt>
                <c:pt idx="2">
                  <c:v>0.44721955000000002</c:v>
                </c:pt>
                <c:pt idx="3">
                  <c:v>0.45045903999999998</c:v>
                </c:pt>
                <c:pt idx="4">
                  <c:v>0.45369638000000001</c:v>
                </c:pt>
                <c:pt idx="5">
                  <c:v>0.45693475</c:v>
                </c:pt>
                <c:pt idx="6">
                  <c:v>0.46017300999999999</c:v>
                </c:pt>
                <c:pt idx="7">
                  <c:v>0.46341126999999999</c:v>
                </c:pt>
                <c:pt idx="8">
                  <c:v>0.46664953999999997</c:v>
                </c:pt>
                <c:pt idx="9">
                  <c:v>0.46988688000000001</c:v>
                </c:pt>
                <c:pt idx="10">
                  <c:v>0.47312596000000001</c:v>
                </c:pt>
                <c:pt idx="11">
                  <c:v>0.47636433</c:v>
                </c:pt>
                <c:pt idx="12">
                  <c:v>0.47960259</c:v>
                </c:pt>
                <c:pt idx="13">
                  <c:v>0.48284085999999998</c:v>
                </c:pt>
                <c:pt idx="14">
                  <c:v>0.48607911999999998</c:v>
                </c:pt>
                <c:pt idx="15">
                  <c:v>0.48931738000000002</c:v>
                </c:pt>
                <c:pt idx="16">
                  <c:v>0.49255565000000001</c:v>
                </c:pt>
                <c:pt idx="17">
                  <c:v>0.49579391</c:v>
                </c:pt>
                <c:pt idx="18">
                  <c:v>0.49903217999999999</c:v>
                </c:pt>
                <c:pt idx="19">
                  <c:v>0.50227043999999998</c:v>
                </c:pt>
                <c:pt idx="20">
                  <c:v>0.50550870000000003</c:v>
                </c:pt>
                <c:pt idx="21">
                  <c:v>0.50874808999999999</c:v>
                </c:pt>
                <c:pt idx="22">
                  <c:v>0.51198635000000003</c:v>
                </c:pt>
                <c:pt idx="23">
                  <c:v>0.51540949999999996</c:v>
                </c:pt>
                <c:pt idx="24">
                  <c:v>0.51839323000000004</c:v>
                </c:pt>
                <c:pt idx="25">
                  <c:v>0.52170145000000001</c:v>
                </c:pt>
                <c:pt idx="26">
                  <c:v>0.52494012000000001</c:v>
                </c:pt>
                <c:pt idx="27">
                  <c:v>0.52817910000000001</c:v>
                </c:pt>
                <c:pt idx="28">
                  <c:v>0.53141735999999995</c:v>
                </c:pt>
                <c:pt idx="29">
                  <c:v>0.53465562</c:v>
                </c:pt>
                <c:pt idx="30">
                  <c:v>0.53789388999999999</c:v>
                </c:pt>
                <c:pt idx="31">
                  <c:v>0.54113215000000003</c:v>
                </c:pt>
                <c:pt idx="32">
                  <c:v>0.54437042000000002</c:v>
                </c:pt>
                <c:pt idx="33">
                  <c:v>0.54760867999999996</c:v>
                </c:pt>
                <c:pt idx="34">
                  <c:v>0.55084694000000001</c:v>
                </c:pt>
                <c:pt idx="35">
                  <c:v>0.55408520999999999</c:v>
                </c:pt>
                <c:pt idx="36">
                  <c:v>0.55732347000000004</c:v>
                </c:pt>
                <c:pt idx="37">
                  <c:v>0.56056172999999998</c:v>
                </c:pt>
                <c:pt idx="38">
                  <c:v>0.56379999999999997</c:v>
                </c:pt>
                <c:pt idx="39">
                  <c:v>0.56704019999999999</c:v>
                </c:pt>
                <c:pt idx="40">
                  <c:v>0.57028029999999996</c:v>
                </c:pt>
                <c:pt idx="41">
                  <c:v>0.57351938000000002</c:v>
                </c:pt>
                <c:pt idx="42">
                  <c:v>0.57676008999999995</c:v>
                </c:pt>
                <c:pt idx="43">
                  <c:v>0.58000213</c:v>
                </c:pt>
                <c:pt idx="44">
                  <c:v>0.58324131000000001</c:v>
                </c:pt>
                <c:pt idx="45">
                  <c:v>0.58615609000000002</c:v>
                </c:pt>
                <c:pt idx="46">
                  <c:v>0.58972141</c:v>
                </c:pt>
                <c:pt idx="47">
                  <c:v>0.59296161000000003</c:v>
                </c:pt>
                <c:pt idx="48">
                  <c:v>0.59620426000000004</c:v>
                </c:pt>
                <c:pt idx="49">
                  <c:v>0.59944578999999998</c:v>
                </c:pt>
                <c:pt idx="50">
                  <c:v>0.60268639999999996</c:v>
                </c:pt>
                <c:pt idx="51">
                  <c:v>0.60597785000000004</c:v>
                </c:pt>
                <c:pt idx="52">
                  <c:v>0.60942441999999997</c:v>
                </c:pt>
                <c:pt idx="53">
                  <c:v>0.61266706999999998</c:v>
                </c:pt>
                <c:pt idx="54">
                  <c:v>0.61539979</c:v>
                </c:pt>
                <c:pt idx="55">
                  <c:v>0.61864335999999998</c:v>
                </c:pt>
                <c:pt idx="56">
                  <c:v>0.62185710999999999</c:v>
                </c:pt>
                <c:pt idx="57">
                  <c:v>0.62513019000000003</c:v>
                </c:pt>
                <c:pt idx="58">
                  <c:v>0.62862841999999997</c:v>
                </c:pt>
                <c:pt idx="59">
                  <c:v>0.63212765999999998</c:v>
                </c:pt>
                <c:pt idx="60">
                  <c:v>0.63536996000000001</c:v>
                </c:pt>
                <c:pt idx="61">
                  <c:v>0.63861752999999999</c:v>
                </c:pt>
                <c:pt idx="62">
                  <c:v>0.64135008000000004</c:v>
                </c:pt>
                <c:pt idx="63">
                  <c:v>0.64434133000000005</c:v>
                </c:pt>
                <c:pt idx="64">
                  <c:v>0.64707762999999996</c:v>
                </c:pt>
                <c:pt idx="65">
                  <c:v>0.65006878000000001</c:v>
                </c:pt>
                <c:pt idx="66">
                  <c:v>0.65273513000000005</c:v>
                </c:pt>
                <c:pt idx="67">
                  <c:v>0.65535664999999999</c:v>
                </c:pt>
                <c:pt idx="68">
                  <c:v>0.65809324999999996</c:v>
                </c:pt>
                <c:pt idx="69">
                  <c:v>0.66108686000000005</c:v>
                </c:pt>
                <c:pt idx="70">
                  <c:v>0.66433502</c:v>
                </c:pt>
                <c:pt idx="71">
                  <c:v>0.66760907000000003</c:v>
                </c:pt>
                <c:pt idx="72">
                  <c:v>0.67032314000000004</c:v>
                </c:pt>
                <c:pt idx="73">
                  <c:v>0.67336655000000001</c:v>
                </c:pt>
                <c:pt idx="74">
                  <c:v>0.67631034999999995</c:v>
                </c:pt>
                <c:pt idx="75">
                  <c:v>0.67950931000000003</c:v>
                </c:pt>
                <c:pt idx="76">
                  <c:v>0.68268508999999999</c:v>
                </c:pt>
                <c:pt idx="77">
                  <c:v>0.68582617000000001</c:v>
                </c:pt>
                <c:pt idx="78">
                  <c:v>0.68895693999999996</c:v>
                </c:pt>
                <c:pt idx="79">
                  <c:v>0.69179278</c:v>
                </c:pt>
                <c:pt idx="80">
                  <c:v>0.69464037999999995</c:v>
                </c:pt>
                <c:pt idx="81">
                  <c:v>0.69751006000000004</c:v>
                </c:pt>
                <c:pt idx="82">
                  <c:v>0.69996992999999996</c:v>
                </c:pt>
                <c:pt idx="83">
                  <c:v>0.70226971000000005</c:v>
                </c:pt>
                <c:pt idx="84">
                  <c:v>0.70493545999999996</c:v>
                </c:pt>
                <c:pt idx="85">
                  <c:v>0.70770279999999997</c:v>
                </c:pt>
                <c:pt idx="86">
                  <c:v>0.71082774000000004</c:v>
                </c:pt>
                <c:pt idx="87">
                  <c:v>0.71371825</c:v>
                </c:pt>
                <c:pt idx="88">
                  <c:v>0.71639646999999995</c:v>
                </c:pt>
                <c:pt idx="89">
                  <c:v>0.71909730999999999</c:v>
                </c:pt>
                <c:pt idx="90">
                  <c:v>0.72190573999999996</c:v>
                </c:pt>
                <c:pt idx="91">
                  <c:v>0.72443444999999995</c:v>
                </c:pt>
                <c:pt idx="92">
                  <c:v>0.72709604999999999</c:v>
                </c:pt>
                <c:pt idx="93">
                  <c:v>0.72963749</c:v>
                </c:pt>
                <c:pt idx="94">
                  <c:v>0.73255477999999996</c:v>
                </c:pt>
                <c:pt idx="95">
                  <c:v>0.73500195000000001</c:v>
                </c:pt>
                <c:pt idx="96">
                  <c:v>0.73755645999999997</c:v>
                </c:pt>
                <c:pt idx="97">
                  <c:v>0.73988273000000004</c:v>
                </c:pt>
                <c:pt idx="98">
                  <c:v>0.74218187999999996</c:v>
                </c:pt>
                <c:pt idx="99">
                  <c:v>0.74462905000000001</c:v>
                </c:pt>
                <c:pt idx="100">
                  <c:v>0.74707562999999999</c:v>
                </c:pt>
                <c:pt idx="101">
                  <c:v>0.74961831000000001</c:v>
                </c:pt>
              </c:numCache>
            </c:numRef>
          </c:xVal>
          <c:yVal>
            <c:numRef>
              <c:f>'24.142-F28'!$D$3:$D$104</c:f>
              <c:numCache>
                <c:formatCode>General</c:formatCode>
                <c:ptCount val="102"/>
                <c:pt idx="0">
                  <c:v>219.936958</c:v>
                </c:pt>
                <c:pt idx="1">
                  <c:v>219.99041500000001</c:v>
                </c:pt>
                <c:pt idx="2">
                  <c:v>219.99041500000001</c:v>
                </c:pt>
                <c:pt idx="3">
                  <c:v>220.070705</c:v>
                </c:pt>
                <c:pt idx="4">
                  <c:v>220.01046199999999</c:v>
                </c:pt>
                <c:pt idx="5">
                  <c:v>220.017144</c:v>
                </c:pt>
                <c:pt idx="6">
                  <c:v>220.017144</c:v>
                </c:pt>
                <c:pt idx="7">
                  <c:v>220.017144</c:v>
                </c:pt>
                <c:pt idx="8">
                  <c:v>220.017144</c:v>
                </c:pt>
                <c:pt idx="9">
                  <c:v>219.95700500000001</c:v>
                </c:pt>
                <c:pt idx="10">
                  <c:v>220.01046199999999</c:v>
                </c:pt>
                <c:pt idx="11">
                  <c:v>220.017144</c:v>
                </c:pt>
                <c:pt idx="12">
                  <c:v>220.017144</c:v>
                </c:pt>
                <c:pt idx="13">
                  <c:v>220.017144</c:v>
                </c:pt>
                <c:pt idx="14">
                  <c:v>220.017144</c:v>
                </c:pt>
                <c:pt idx="15">
                  <c:v>220.017144</c:v>
                </c:pt>
                <c:pt idx="16">
                  <c:v>220.017144</c:v>
                </c:pt>
                <c:pt idx="17">
                  <c:v>220.017144</c:v>
                </c:pt>
                <c:pt idx="18">
                  <c:v>220.017144</c:v>
                </c:pt>
                <c:pt idx="19">
                  <c:v>220.017144</c:v>
                </c:pt>
                <c:pt idx="20">
                  <c:v>220.017144</c:v>
                </c:pt>
                <c:pt idx="21">
                  <c:v>220.09064699999999</c:v>
                </c:pt>
                <c:pt idx="22">
                  <c:v>220.09064699999999</c:v>
                </c:pt>
                <c:pt idx="23">
                  <c:v>220.14880299999999</c:v>
                </c:pt>
                <c:pt idx="24">
                  <c:v>220.119708</c:v>
                </c:pt>
                <c:pt idx="25">
                  <c:v>220.110589</c:v>
                </c:pt>
                <c:pt idx="26">
                  <c:v>220.13731799999999</c:v>
                </c:pt>
                <c:pt idx="27">
                  <c:v>220.18409299999999</c:v>
                </c:pt>
                <c:pt idx="28">
                  <c:v>220.18409299999999</c:v>
                </c:pt>
                <c:pt idx="29">
                  <c:v>220.18409299999999</c:v>
                </c:pt>
                <c:pt idx="30">
                  <c:v>220.18409299999999</c:v>
                </c:pt>
                <c:pt idx="31">
                  <c:v>220.18409299999999</c:v>
                </c:pt>
                <c:pt idx="32">
                  <c:v>220.18409299999999</c:v>
                </c:pt>
                <c:pt idx="33">
                  <c:v>220.18409299999999</c:v>
                </c:pt>
                <c:pt idx="34">
                  <c:v>220.18409299999999</c:v>
                </c:pt>
                <c:pt idx="35">
                  <c:v>220.18409299999999</c:v>
                </c:pt>
                <c:pt idx="36">
                  <c:v>220.18409299999999</c:v>
                </c:pt>
                <c:pt idx="37">
                  <c:v>220.18409299999999</c:v>
                </c:pt>
                <c:pt idx="38">
                  <c:v>220.18409299999999</c:v>
                </c:pt>
                <c:pt idx="39">
                  <c:v>220.31115700000001</c:v>
                </c:pt>
                <c:pt idx="40">
                  <c:v>220.43143599999999</c:v>
                </c:pt>
                <c:pt idx="41">
                  <c:v>220.48478800000001</c:v>
                </c:pt>
                <c:pt idx="42">
                  <c:v>220.64515900000001</c:v>
                </c:pt>
                <c:pt idx="43">
                  <c:v>220.89239799999999</c:v>
                </c:pt>
                <c:pt idx="44">
                  <c:v>220.95253700000001</c:v>
                </c:pt>
                <c:pt idx="45">
                  <c:v>221.02169000000001</c:v>
                </c:pt>
                <c:pt idx="46">
                  <c:v>221.18641099999999</c:v>
                </c:pt>
                <c:pt idx="47">
                  <c:v>221.31337199999999</c:v>
                </c:pt>
                <c:pt idx="48">
                  <c:v>221.60070300000001</c:v>
                </c:pt>
                <c:pt idx="49">
                  <c:v>221.81453099999999</c:v>
                </c:pt>
                <c:pt idx="50">
                  <c:v>221.96822</c:v>
                </c:pt>
                <c:pt idx="51">
                  <c:v>222.134759</c:v>
                </c:pt>
                <c:pt idx="52">
                  <c:v>222.42928699999999</c:v>
                </c:pt>
                <c:pt idx="53">
                  <c:v>222.71661800000001</c:v>
                </c:pt>
                <c:pt idx="54">
                  <c:v>222.93702400000001</c:v>
                </c:pt>
                <c:pt idx="55">
                  <c:v>223.28449499999999</c:v>
                </c:pt>
                <c:pt idx="56">
                  <c:v>223.60724099999999</c:v>
                </c:pt>
                <c:pt idx="57">
                  <c:v>223.95938899999999</c:v>
                </c:pt>
                <c:pt idx="58">
                  <c:v>224.320224</c:v>
                </c:pt>
                <c:pt idx="59">
                  <c:v>224.74788000000001</c:v>
                </c:pt>
                <c:pt idx="60">
                  <c:v>225.15082100000001</c:v>
                </c:pt>
                <c:pt idx="61">
                  <c:v>225.48264599999999</c:v>
                </c:pt>
                <c:pt idx="62">
                  <c:v>225.83038500000001</c:v>
                </c:pt>
                <c:pt idx="63">
                  <c:v>226.31818000000001</c:v>
                </c:pt>
                <c:pt idx="64">
                  <c:v>226.77246</c:v>
                </c:pt>
                <c:pt idx="65">
                  <c:v>227.25357299999999</c:v>
                </c:pt>
                <c:pt idx="66">
                  <c:v>227.70012700000001</c:v>
                </c:pt>
                <c:pt idx="67">
                  <c:v>228.16933800000001</c:v>
                </c:pt>
                <c:pt idx="68">
                  <c:v>228.643664</c:v>
                </c:pt>
                <c:pt idx="69">
                  <c:v>229.28514799999999</c:v>
                </c:pt>
                <c:pt idx="70">
                  <c:v>229.933314</c:v>
                </c:pt>
                <c:pt idx="71">
                  <c:v>230.67057600000001</c:v>
                </c:pt>
                <c:pt idx="72">
                  <c:v>231.27631700000001</c:v>
                </c:pt>
                <c:pt idx="73">
                  <c:v>231.86280199999999</c:v>
                </c:pt>
                <c:pt idx="74">
                  <c:v>232.559181</c:v>
                </c:pt>
                <c:pt idx="75">
                  <c:v>233.30192500000001</c:v>
                </c:pt>
                <c:pt idx="76">
                  <c:v>233.926233</c:v>
                </c:pt>
                <c:pt idx="77">
                  <c:v>234.70979800000001</c:v>
                </c:pt>
                <c:pt idx="78">
                  <c:v>235.43650299999999</c:v>
                </c:pt>
                <c:pt idx="79">
                  <c:v>236.127228</c:v>
                </c:pt>
                <c:pt idx="80">
                  <c:v>236.84622400000001</c:v>
                </c:pt>
                <c:pt idx="81">
                  <c:v>237.528828</c:v>
                </c:pt>
                <c:pt idx="82">
                  <c:v>238.24650600000001</c:v>
                </c:pt>
                <c:pt idx="83">
                  <c:v>238.88183000000001</c:v>
                </c:pt>
                <c:pt idx="84">
                  <c:v>239.57748100000001</c:v>
                </c:pt>
                <c:pt idx="85">
                  <c:v>240.271086</c:v>
                </c:pt>
                <c:pt idx="86">
                  <c:v>241.11266000000001</c:v>
                </c:pt>
                <c:pt idx="87">
                  <c:v>241.92054300000001</c:v>
                </c:pt>
                <c:pt idx="88">
                  <c:v>242.66986399999999</c:v>
                </c:pt>
                <c:pt idx="89">
                  <c:v>243.41815800000001</c:v>
                </c:pt>
                <c:pt idx="90">
                  <c:v>244.18743799999999</c:v>
                </c:pt>
                <c:pt idx="91">
                  <c:v>244.908725</c:v>
                </c:pt>
                <c:pt idx="92">
                  <c:v>245.76422199999999</c:v>
                </c:pt>
                <c:pt idx="93">
                  <c:v>246.65898899999999</c:v>
                </c:pt>
                <c:pt idx="94">
                  <c:v>247.53367900000001</c:v>
                </c:pt>
                <c:pt idx="95">
                  <c:v>248.33275699999999</c:v>
                </c:pt>
                <c:pt idx="96">
                  <c:v>249.13721100000001</c:v>
                </c:pt>
                <c:pt idx="97">
                  <c:v>249.86407800000001</c:v>
                </c:pt>
                <c:pt idx="98">
                  <c:v>250.609253</c:v>
                </c:pt>
                <c:pt idx="99">
                  <c:v>251.408331</c:v>
                </c:pt>
                <c:pt idx="100">
                  <c:v>252.16854799999999</c:v>
                </c:pt>
                <c:pt idx="101">
                  <c:v>253.02016399999999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C6A-4848-B52B-7A563F6F2686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'24.142-F28'!$C$3:$C$104</c:f>
              <c:numCache>
                <c:formatCode>General</c:formatCode>
                <c:ptCount val="102"/>
                <c:pt idx="0">
                  <c:v>0.44023329999999999</c:v>
                </c:pt>
                <c:pt idx="1">
                  <c:v>0.44372683000000002</c:v>
                </c:pt>
                <c:pt idx="2">
                  <c:v>0.44721955000000002</c:v>
                </c:pt>
                <c:pt idx="3">
                  <c:v>0.45045903999999998</c:v>
                </c:pt>
                <c:pt idx="4">
                  <c:v>0.45369638000000001</c:v>
                </c:pt>
                <c:pt idx="5">
                  <c:v>0.45693475</c:v>
                </c:pt>
                <c:pt idx="6">
                  <c:v>0.46017300999999999</c:v>
                </c:pt>
                <c:pt idx="7">
                  <c:v>0.46341126999999999</c:v>
                </c:pt>
                <c:pt idx="8">
                  <c:v>0.46664953999999997</c:v>
                </c:pt>
                <c:pt idx="9">
                  <c:v>0.46988688000000001</c:v>
                </c:pt>
                <c:pt idx="10">
                  <c:v>0.47312596000000001</c:v>
                </c:pt>
                <c:pt idx="11">
                  <c:v>0.47636433</c:v>
                </c:pt>
                <c:pt idx="12">
                  <c:v>0.47960259</c:v>
                </c:pt>
                <c:pt idx="13">
                  <c:v>0.48284085999999998</c:v>
                </c:pt>
                <c:pt idx="14">
                  <c:v>0.48607911999999998</c:v>
                </c:pt>
                <c:pt idx="15">
                  <c:v>0.48931738000000002</c:v>
                </c:pt>
                <c:pt idx="16">
                  <c:v>0.49255565000000001</c:v>
                </c:pt>
                <c:pt idx="17">
                  <c:v>0.49579391</c:v>
                </c:pt>
                <c:pt idx="18">
                  <c:v>0.49903217999999999</c:v>
                </c:pt>
                <c:pt idx="19">
                  <c:v>0.50227043999999998</c:v>
                </c:pt>
                <c:pt idx="20">
                  <c:v>0.50550870000000003</c:v>
                </c:pt>
                <c:pt idx="21">
                  <c:v>0.50874808999999999</c:v>
                </c:pt>
                <c:pt idx="22">
                  <c:v>0.51198635000000003</c:v>
                </c:pt>
                <c:pt idx="23">
                  <c:v>0.51540949999999996</c:v>
                </c:pt>
                <c:pt idx="24">
                  <c:v>0.51839323000000004</c:v>
                </c:pt>
                <c:pt idx="25">
                  <c:v>0.52170145000000001</c:v>
                </c:pt>
                <c:pt idx="26">
                  <c:v>0.52494012000000001</c:v>
                </c:pt>
                <c:pt idx="27">
                  <c:v>0.52817910000000001</c:v>
                </c:pt>
                <c:pt idx="28">
                  <c:v>0.53141735999999995</c:v>
                </c:pt>
                <c:pt idx="29">
                  <c:v>0.53465562</c:v>
                </c:pt>
                <c:pt idx="30">
                  <c:v>0.53789388999999999</c:v>
                </c:pt>
                <c:pt idx="31">
                  <c:v>0.54113215000000003</c:v>
                </c:pt>
                <c:pt idx="32">
                  <c:v>0.54437042000000002</c:v>
                </c:pt>
                <c:pt idx="33">
                  <c:v>0.54760867999999996</c:v>
                </c:pt>
                <c:pt idx="34">
                  <c:v>0.55084694000000001</c:v>
                </c:pt>
                <c:pt idx="35">
                  <c:v>0.55408520999999999</c:v>
                </c:pt>
                <c:pt idx="36">
                  <c:v>0.55732347000000004</c:v>
                </c:pt>
                <c:pt idx="37">
                  <c:v>0.56056172999999998</c:v>
                </c:pt>
                <c:pt idx="38">
                  <c:v>0.56379999999999997</c:v>
                </c:pt>
                <c:pt idx="39">
                  <c:v>0.56704019999999999</c:v>
                </c:pt>
                <c:pt idx="40">
                  <c:v>0.57028029999999996</c:v>
                </c:pt>
                <c:pt idx="41">
                  <c:v>0.57351938000000002</c:v>
                </c:pt>
                <c:pt idx="42">
                  <c:v>0.57676008999999995</c:v>
                </c:pt>
                <c:pt idx="43">
                  <c:v>0.58000213</c:v>
                </c:pt>
                <c:pt idx="44">
                  <c:v>0.58324131000000001</c:v>
                </c:pt>
                <c:pt idx="45">
                  <c:v>0.58615609000000002</c:v>
                </c:pt>
                <c:pt idx="46">
                  <c:v>0.58972141</c:v>
                </c:pt>
                <c:pt idx="47">
                  <c:v>0.59296161000000003</c:v>
                </c:pt>
                <c:pt idx="48">
                  <c:v>0.59620426000000004</c:v>
                </c:pt>
                <c:pt idx="49">
                  <c:v>0.59944578999999998</c:v>
                </c:pt>
                <c:pt idx="50">
                  <c:v>0.60268639999999996</c:v>
                </c:pt>
                <c:pt idx="51">
                  <c:v>0.60597785000000004</c:v>
                </c:pt>
                <c:pt idx="52">
                  <c:v>0.60942441999999997</c:v>
                </c:pt>
                <c:pt idx="53">
                  <c:v>0.61266706999999998</c:v>
                </c:pt>
                <c:pt idx="54">
                  <c:v>0.61539979</c:v>
                </c:pt>
                <c:pt idx="55">
                  <c:v>0.61864335999999998</c:v>
                </c:pt>
                <c:pt idx="56">
                  <c:v>0.62185710999999999</c:v>
                </c:pt>
                <c:pt idx="57">
                  <c:v>0.62513019000000003</c:v>
                </c:pt>
                <c:pt idx="58">
                  <c:v>0.62862841999999997</c:v>
                </c:pt>
                <c:pt idx="59">
                  <c:v>0.63212765999999998</c:v>
                </c:pt>
                <c:pt idx="60">
                  <c:v>0.63536996000000001</c:v>
                </c:pt>
                <c:pt idx="61">
                  <c:v>0.63861752999999999</c:v>
                </c:pt>
                <c:pt idx="62">
                  <c:v>0.64135008000000004</c:v>
                </c:pt>
                <c:pt idx="63">
                  <c:v>0.64434133000000005</c:v>
                </c:pt>
                <c:pt idx="64">
                  <c:v>0.64707762999999996</c:v>
                </c:pt>
                <c:pt idx="65">
                  <c:v>0.65006878000000001</c:v>
                </c:pt>
                <c:pt idx="66">
                  <c:v>0.65273513000000005</c:v>
                </c:pt>
                <c:pt idx="67">
                  <c:v>0.65535664999999999</c:v>
                </c:pt>
                <c:pt idx="68">
                  <c:v>0.65809324999999996</c:v>
                </c:pt>
                <c:pt idx="69">
                  <c:v>0.66108686000000005</c:v>
                </c:pt>
                <c:pt idx="70">
                  <c:v>0.66433502</c:v>
                </c:pt>
                <c:pt idx="71">
                  <c:v>0.66760907000000003</c:v>
                </c:pt>
                <c:pt idx="72">
                  <c:v>0.67032314000000004</c:v>
                </c:pt>
                <c:pt idx="73">
                  <c:v>0.67336655000000001</c:v>
                </c:pt>
                <c:pt idx="74">
                  <c:v>0.67631034999999995</c:v>
                </c:pt>
                <c:pt idx="75">
                  <c:v>0.67950931000000003</c:v>
                </c:pt>
                <c:pt idx="76">
                  <c:v>0.68268508999999999</c:v>
                </c:pt>
                <c:pt idx="77">
                  <c:v>0.68582617000000001</c:v>
                </c:pt>
                <c:pt idx="78">
                  <c:v>0.68895693999999996</c:v>
                </c:pt>
                <c:pt idx="79">
                  <c:v>0.69179278</c:v>
                </c:pt>
                <c:pt idx="80">
                  <c:v>0.69464037999999995</c:v>
                </c:pt>
                <c:pt idx="81">
                  <c:v>0.69751006000000004</c:v>
                </c:pt>
                <c:pt idx="82">
                  <c:v>0.69996992999999996</c:v>
                </c:pt>
                <c:pt idx="83">
                  <c:v>0.70226971000000005</c:v>
                </c:pt>
                <c:pt idx="84">
                  <c:v>0.70493545999999996</c:v>
                </c:pt>
                <c:pt idx="85">
                  <c:v>0.70770279999999997</c:v>
                </c:pt>
                <c:pt idx="86">
                  <c:v>0.71082774000000004</c:v>
                </c:pt>
                <c:pt idx="87">
                  <c:v>0.71371825</c:v>
                </c:pt>
                <c:pt idx="88">
                  <c:v>0.71639646999999995</c:v>
                </c:pt>
                <c:pt idx="89">
                  <c:v>0.71909730999999999</c:v>
                </c:pt>
                <c:pt idx="90">
                  <c:v>0.72190573999999996</c:v>
                </c:pt>
                <c:pt idx="91">
                  <c:v>0.72443444999999995</c:v>
                </c:pt>
                <c:pt idx="92">
                  <c:v>0.72709604999999999</c:v>
                </c:pt>
                <c:pt idx="93">
                  <c:v>0.72963749</c:v>
                </c:pt>
                <c:pt idx="94">
                  <c:v>0.73255477999999996</c:v>
                </c:pt>
                <c:pt idx="95">
                  <c:v>0.73500195000000001</c:v>
                </c:pt>
                <c:pt idx="96">
                  <c:v>0.73755645999999997</c:v>
                </c:pt>
                <c:pt idx="97">
                  <c:v>0.73988273000000004</c:v>
                </c:pt>
                <c:pt idx="98">
                  <c:v>0.74218187999999996</c:v>
                </c:pt>
                <c:pt idx="99">
                  <c:v>0.74462905000000001</c:v>
                </c:pt>
                <c:pt idx="100">
                  <c:v>0.74707562999999999</c:v>
                </c:pt>
                <c:pt idx="101">
                  <c:v>0.74961831000000001</c:v>
                </c:pt>
              </c:numCache>
            </c:numRef>
          </c:xVal>
          <c:yVal>
            <c:numRef>
              <c:f>'24.142-F28'!$E$3:$E$104</c:f>
              <c:numCache>
                <c:formatCode>General</c:formatCode>
                <c:ptCount val="102"/>
                <c:pt idx="0">
                  <c:v>220.62853148528106</c:v>
                </c:pt>
                <c:pt idx="1">
                  <c:v>220.62853148528106</c:v>
                </c:pt>
                <c:pt idx="2">
                  <c:v>220.62853148528106</c:v>
                </c:pt>
                <c:pt idx="3">
                  <c:v>220.62853148528106</c:v>
                </c:pt>
                <c:pt idx="4">
                  <c:v>220.62853148528106</c:v>
                </c:pt>
                <c:pt idx="5">
                  <c:v>220.62853148528106</c:v>
                </c:pt>
                <c:pt idx="6">
                  <c:v>220.62853148528106</c:v>
                </c:pt>
                <c:pt idx="7">
                  <c:v>220.62853148528106</c:v>
                </c:pt>
                <c:pt idx="8">
                  <c:v>220.62853148528106</c:v>
                </c:pt>
                <c:pt idx="9">
                  <c:v>220.62853148528106</c:v>
                </c:pt>
                <c:pt idx="10">
                  <c:v>220.62853148528106</c:v>
                </c:pt>
                <c:pt idx="11">
                  <c:v>220.62853148528106</c:v>
                </c:pt>
                <c:pt idx="12">
                  <c:v>220.62853148528106</c:v>
                </c:pt>
                <c:pt idx="13">
                  <c:v>220.62853148528106</c:v>
                </c:pt>
                <c:pt idx="14">
                  <c:v>220.62853148528106</c:v>
                </c:pt>
                <c:pt idx="15">
                  <c:v>220.62853148528106</c:v>
                </c:pt>
                <c:pt idx="16">
                  <c:v>220.62853148528106</c:v>
                </c:pt>
                <c:pt idx="17">
                  <c:v>220.62853148528106</c:v>
                </c:pt>
                <c:pt idx="18">
                  <c:v>220.62853148528106</c:v>
                </c:pt>
                <c:pt idx="19">
                  <c:v>220.62853148528106</c:v>
                </c:pt>
                <c:pt idx="20">
                  <c:v>220.62853148528106</c:v>
                </c:pt>
                <c:pt idx="21">
                  <c:v>220.62853148528106</c:v>
                </c:pt>
                <c:pt idx="22">
                  <c:v>220.62853148528106</c:v>
                </c:pt>
                <c:pt idx="23">
                  <c:v>220.62853148528106</c:v>
                </c:pt>
                <c:pt idx="24">
                  <c:v>220.62853148528106</c:v>
                </c:pt>
                <c:pt idx="25">
                  <c:v>220.62853148528106</c:v>
                </c:pt>
                <c:pt idx="26">
                  <c:v>220.62853148528106</c:v>
                </c:pt>
                <c:pt idx="27">
                  <c:v>220.62853148528106</c:v>
                </c:pt>
                <c:pt idx="28">
                  <c:v>220.62853148528106</c:v>
                </c:pt>
                <c:pt idx="29">
                  <c:v>220.62853148528106</c:v>
                </c:pt>
                <c:pt idx="30">
                  <c:v>220.62853148528106</c:v>
                </c:pt>
                <c:pt idx="31">
                  <c:v>220.62853148528106</c:v>
                </c:pt>
                <c:pt idx="32">
                  <c:v>220.62853148528106</c:v>
                </c:pt>
                <c:pt idx="33">
                  <c:v>220.62853148528106</c:v>
                </c:pt>
                <c:pt idx="34">
                  <c:v>220.62853148528106</c:v>
                </c:pt>
                <c:pt idx="35">
                  <c:v>220.62853148528106</c:v>
                </c:pt>
                <c:pt idx="36">
                  <c:v>220.62853148528106</c:v>
                </c:pt>
                <c:pt idx="37">
                  <c:v>220.62853148528106</c:v>
                </c:pt>
                <c:pt idx="38">
                  <c:v>220.62853148528106</c:v>
                </c:pt>
                <c:pt idx="39">
                  <c:v>220.62853148528106</c:v>
                </c:pt>
                <c:pt idx="40">
                  <c:v>220.62853148528106</c:v>
                </c:pt>
                <c:pt idx="41">
                  <c:v>220.62853148528106</c:v>
                </c:pt>
                <c:pt idx="42">
                  <c:v>220.62853148528106</c:v>
                </c:pt>
                <c:pt idx="43">
                  <c:v>220.62853148528106</c:v>
                </c:pt>
                <c:pt idx="44">
                  <c:v>220.62853148528106</c:v>
                </c:pt>
                <c:pt idx="45">
                  <c:v>220.62853148528106</c:v>
                </c:pt>
                <c:pt idx="46">
                  <c:v>220.62853148528106</c:v>
                </c:pt>
                <c:pt idx="47">
                  <c:v>220.62853148528106</c:v>
                </c:pt>
                <c:pt idx="48">
                  <c:v>220.62853148528106</c:v>
                </c:pt>
                <c:pt idx="49">
                  <c:v>220.62853148528106</c:v>
                </c:pt>
                <c:pt idx="50">
                  <c:v>220.62853148528106</c:v>
                </c:pt>
                <c:pt idx="51">
                  <c:v>220.62853148528106</c:v>
                </c:pt>
                <c:pt idx="52">
                  <c:v>220.62853148528106</c:v>
                </c:pt>
                <c:pt idx="53">
                  <c:v>220.62853148528106</c:v>
                </c:pt>
                <c:pt idx="54">
                  <c:v>220.73969053184024</c:v>
                </c:pt>
                <c:pt idx="55">
                  <c:v>221.40006269463143</c:v>
                </c:pt>
                <c:pt idx="56">
                  <c:v>222.05470383349973</c:v>
                </c:pt>
                <c:pt idx="57">
                  <c:v>222.72207732542782</c:v>
                </c:pt>
                <c:pt idx="58">
                  <c:v>223.43642245837054</c:v>
                </c:pt>
                <c:pt idx="59">
                  <c:v>224.15243840441755</c:v>
                </c:pt>
                <c:pt idx="60">
                  <c:v>224.8175117508799</c:v>
                </c:pt>
                <c:pt idx="61">
                  <c:v>225.48554689713939</c:v>
                </c:pt>
                <c:pt idx="62">
                  <c:v>226.04931915649394</c:v>
                </c:pt>
                <c:pt idx="63">
                  <c:v>226.66844915089726</c:v>
                </c:pt>
                <c:pt idx="64">
                  <c:v>227.23681995090413</c:v>
                </c:pt>
                <c:pt idx="65">
                  <c:v>227.86054488849445</c:v>
                </c:pt>
                <c:pt idx="66">
                  <c:v>228.41885793764507</c:v>
                </c:pt>
                <c:pt idx="67">
                  <c:v>228.97008331272161</c:v>
                </c:pt>
                <c:pt idx="68">
                  <c:v>229.54811436825949</c:v>
                </c:pt>
                <c:pt idx="69">
                  <c:v>230.18369748577754</c:v>
                </c:pt>
                <c:pt idx="70">
                  <c:v>230.87745926626175</c:v>
                </c:pt>
                <c:pt idx="71">
                  <c:v>231.5814135029911</c:v>
                </c:pt>
                <c:pt idx="72">
                  <c:v>232.16874411838418</c:v>
                </c:pt>
                <c:pt idx="73">
                  <c:v>232.83166081428203</c:v>
                </c:pt>
                <c:pt idx="74">
                  <c:v>233.47745915067983</c:v>
                </c:pt>
                <c:pt idx="75">
                  <c:v>234.18461947025952</c:v>
                </c:pt>
                <c:pt idx="76">
                  <c:v>234.89250075077516</c:v>
                </c:pt>
                <c:pt idx="77">
                  <c:v>235.59867497619319</c:v>
                </c:pt>
                <c:pt idx="78">
                  <c:v>236.30879242088403</c:v>
                </c:pt>
                <c:pt idx="79">
                  <c:v>236.95765760372041</c:v>
                </c:pt>
                <c:pt idx="80">
                  <c:v>237.61484314504102</c:v>
                </c:pt>
                <c:pt idx="81">
                  <c:v>238.28306138895402</c:v>
                </c:pt>
                <c:pt idx="82">
                  <c:v>238.86077465380134</c:v>
                </c:pt>
                <c:pt idx="83">
                  <c:v>239.40513805897442</c:v>
                </c:pt>
                <c:pt idx="84">
                  <c:v>240.04142976916455</c:v>
                </c:pt>
                <c:pt idx="85">
                  <c:v>240.70818996796183</c:v>
                </c:pt>
                <c:pt idx="86">
                  <c:v>241.46899681978121</c:v>
                </c:pt>
                <c:pt idx="87">
                  <c:v>242.18044037845686</c:v>
                </c:pt>
                <c:pt idx="88">
                  <c:v>242.84647403205639</c:v>
                </c:pt>
                <c:pt idx="89">
                  <c:v>243.52500904875512</c:v>
                </c:pt>
                <c:pt idx="90">
                  <c:v>244.23812311982115</c:v>
                </c:pt>
                <c:pt idx="91">
                  <c:v>244.88699132077005</c:v>
                </c:pt>
                <c:pt idx="92">
                  <c:v>245.57710082586422</c:v>
                </c:pt>
                <c:pt idx="93">
                  <c:v>246.24307899831703</c:v>
                </c:pt>
                <c:pt idx="94">
                  <c:v>247.01624764655151</c:v>
                </c:pt>
                <c:pt idx="95">
                  <c:v>247.67218767222295</c:v>
                </c:pt>
                <c:pt idx="96">
                  <c:v>248.36426186441443</c:v>
                </c:pt>
                <c:pt idx="97">
                  <c:v>249.00120355007243</c:v>
                </c:pt>
                <c:pt idx="98">
                  <c:v>249.63714617141335</c:v>
                </c:pt>
                <c:pt idx="99">
                  <c:v>250.32121136041241</c:v>
                </c:pt>
                <c:pt idx="100">
                  <c:v>251.01268421383696</c:v>
                </c:pt>
                <c:pt idx="101">
                  <c:v>251.73953061763362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18F-EE41-9B78-8A2815DD5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F100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cl0.6</c:v>
          </c:tx>
          <c:spPr>
            <a:ln w="19050" cap="rnd">
              <a:solidFill>
                <a:srgbClr val="94520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'24.142-F100'!$AS$3:$AS$88</c:f>
              <c:numCache>
                <c:formatCode>General</c:formatCode>
                <c:ptCount val="86"/>
                <c:pt idx="0">
                  <c:v>0.42150805000000002</c:v>
                </c:pt>
                <c:pt idx="1">
                  <c:v>0.42527857000000002</c:v>
                </c:pt>
                <c:pt idx="2">
                  <c:v>0.42904935999999999</c:v>
                </c:pt>
                <c:pt idx="3">
                  <c:v>0.43282067000000002</c:v>
                </c:pt>
                <c:pt idx="4">
                  <c:v>0.43659150000000002</c:v>
                </c:pt>
                <c:pt idx="5">
                  <c:v>0.44036216</c:v>
                </c:pt>
                <c:pt idx="6">
                  <c:v>0.44413280999999999</c:v>
                </c:pt>
                <c:pt idx="7">
                  <c:v>0.44790354999999998</c:v>
                </c:pt>
                <c:pt idx="8">
                  <c:v>0.45167459999999998</c:v>
                </c:pt>
                <c:pt idx="9">
                  <c:v>0.45544551999999999</c:v>
                </c:pt>
                <c:pt idx="10">
                  <c:v>0.45921591</c:v>
                </c:pt>
                <c:pt idx="11">
                  <c:v>0.46298655999999999</c:v>
                </c:pt>
                <c:pt idx="12">
                  <c:v>0.46675744000000002</c:v>
                </c:pt>
                <c:pt idx="13">
                  <c:v>0.47052835999999998</c:v>
                </c:pt>
                <c:pt idx="14">
                  <c:v>0.47429901000000002</c:v>
                </c:pt>
                <c:pt idx="15">
                  <c:v>0.47806957999999999</c:v>
                </c:pt>
                <c:pt idx="16">
                  <c:v>0.48183983000000002</c:v>
                </c:pt>
                <c:pt idx="17">
                  <c:v>0.48561048000000001</c:v>
                </c:pt>
                <c:pt idx="18">
                  <c:v>0.48938162000000002</c:v>
                </c:pt>
                <c:pt idx="19">
                  <c:v>0.49315262999999998</c:v>
                </c:pt>
                <c:pt idx="20">
                  <c:v>0.49692389999999997</c:v>
                </c:pt>
                <c:pt idx="21">
                  <c:v>0.50069503999999998</c:v>
                </c:pt>
                <c:pt idx="22">
                  <c:v>0.50446676000000001</c:v>
                </c:pt>
                <c:pt idx="23">
                  <c:v>0.50861592</c:v>
                </c:pt>
                <c:pt idx="24">
                  <c:v>0.51200966000000003</c:v>
                </c:pt>
                <c:pt idx="25">
                  <c:v>0.51578142000000005</c:v>
                </c:pt>
                <c:pt idx="26">
                  <c:v>0.51955313999999997</c:v>
                </c:pt>
                <c:pt idx="27">
                  <c:v>0.52332440999999996</c:v>
                </c:pt>
                <c:pt idx="28">
                  <c:v>0.52709638999999997</c:v>
                </c:pt>
                <c:pt idx="29">
                  <c:v>0.53086858999999997</c:v>
                </c:pt>
                <c:pt idx="30">
                  <c:v>0.53464056999999998</c:v>
                </c:pt>
                <c:pt idx="31">
                  <c:v>0.53841269000000003</c:v>
                </c:pt>
                <c:pt idx="32">
                  <c:v>0.54256291999999995</c:v>
                </c:pt>
                <c:pt idx="33">
                  <c:v>0.54595762000000003</c:v>
                </c:pt>
                <c:pt idx="34">
                  <c:v>0.55010802999999997</c:v>
                </c:pt>
                <c:pt idx="35">
                  <c:v>0.55425826</c:v>
                </c:pt>
                <c:pt idx="36">
                  <c:v>0.55727556</c:v>
                </c:pt>
                <c:pt idx="37">
                  <c:v>0.56104953000000002</c:v>
                </c:pt>
                <c:pt idx="38">
                  <c:v>0.56482164999999995</c:v>
                </c:pt>
                <c:pt idx="39">
                  <c:v>0.56859548999999998</c:v>
                </c:pt>
                <c:pt idx="40">
                  <c:v>0.57236902000000001</c:v>
                </c:pt>
                <c:pt idx="41">
                  <c:v>0.57614211000000004</c:v>
                </c:pt>
                <c:pt idx="42">
                  <c:v>0.57953796000000002</c:v>
                </c:pt>
                <c:pt idx="43">
                  <c:v>0.58368951999999996</c:v>
                </c:pt>
                <c:pt idx="44">
                  <c:v>0.58746441999999999</c:v>
                </c:pt>
                <c:pt idx="45">
                  <c:v>0.59123853000000004</c:v>
                </c:pt>
                <c:pt idx="46">
                  <c:v>0.59501351999999996</c:v>
                </c:pt>
                <c:pt idx="47">
                  <c:v>0.59878825000000002</c:v>
                </c:pt>
                <c:pt idx="48">
                  <c:v>0.60256310999999996</c:v>
                </c:pt>
                <c:pt idx="49">
                  <c:v>0.6063385</c:v>
                </c:pt>
                <c:pt idx="50">
                  <c:v>0.61011335</c:v>
                </c:pt>
                <c:pt idx="51">
                  <c:v>0.61388896999999998</c:v>
                </c:pt>
                <c:pt idx="52">
                  <c:v>0.61766483999999999</c:v>
                </c:pt>
                <c:pt idx="53">
                  <c:v>0.62144094000000005</c:v>
                </c:pt>
                <c:pt idx="54">
                  <c:v>0.62521654999999998</c:v>
                </c:pt>
                <c:pt idx="55">
                  <c:v>0.62899305000000005</c:v>
                </c:pt>
                <c:pt idx="56">
                  <c:v>0.63276931999999997</c:v>
                </c:pt>
                <c:pt idx="57">
                  <c:v>0.63654613000000004</c:v>
                </c:pt>
                <c:pt idx="58">
                  <c:v>0.64032288999999998</c:v>
                </c:pt>
                <c:pt idx="59">
                  <c:v>0.64372127000000001</c:v>
                </c:pt>
                <c:pt idx="60">
                  <c:v>0.64749829000000003</c:v>
                </c:pt>
                <c:pt idx="61">
                  <c:v>0.65051988999999999</c:v>
                </c:pt>
                <c:pt idx="62">
                  <c:v>0.65391865999999998</c:v>
                </c:pt>
                <c:pt idx="63">
                  <c:v>0.65731815000000005</c:v>
                </c:pt>
                <c:pt idx="64">
                  <c:v>0.66028447000000001</c:v>
                </c:pt>
                <c:pt idx="65">
                  <c:v>0.66330869000000003</c:v>
                </c:pt>
                <c:pt idx="66">
                  <c:v>0.66563265999999999</c:v>
                </c:pt>
                <c:pt idx="67">
                  <c:v>0.66865465000000002</c:v>
                </c:pt>
                <c:pt idx="68">
                  <c:v>0.67167686999999998</c:v>
                </c:pt>
                <c:pt idx="69">
                  <c:v>0.67432095999999997</c:v>
                </c:pt>
                <c:pt idx="70">
                  <c:v>0.67734280999999996</c:v>
                </c:pt>
                <c:pt idx="71">
                  <c:v>0.67998775</c:v>
                </c:pt>
                <c:pt idx="72">
                  <c:v>0.68263214999999999</c:v>
                </c:pt>
                <c:pt idx="73">
                  <c:v>0.68486309000000001</c:v>
                </c:pt>
                <c:pt idx="74">
                  <c:v>0.68788837999999997</c:v>
                </c:pt>
                <c:pt idx="75">
                  <c:v>0.69094898000000005</c:v>
                </c:pt>
                <c:pt idx="76">
                  <c:v>0.69434947999999996</c:v>
                </c:pt>
                <c:pt idx="77">
                  <c:v>0.69699454999999999</c:v>
                </c:pt>
                <c:pt idx="78">
                  <c:v>0.70001701999999999</c:v>
                </c:pt>
                <c:pt idx="79">
                  <c:v>0.70228405000000005</c:v>
                </c:pt>
                <c:pt idx="80">
                  <c:v>0.70490805999999995</c:v>
                </c:pt>
                <c:pt idx="81">
                  <c:v>0.70755599000000002</c:v>
                </c:pt>
                <c:pt idx="82">
                  <c:v>0.71022498000000001</c:v>
                </c:pt>
                <c:pt idx="83">
                  <c:v>0.71324763000000002</c:v>
                </c:pt>
                <c:pt idx="84">
                  <c:v>0.71589332000000006</c:v>
                </c:pt>
                <c:pt idx="85">
                  <c:v>0.71915794</c:v>
                </c:pt>
              </c:numCache>
            </c:numRef>
          </c:xVal>
          <c:yVal>
            <c:numRef>
              <c:f>'24.142-F100'!$AT$3:$AT$88</c:f>
              <c:numCache>
                <c:formatCode>General</c:formatCode>
                <c:ptCount val="86"/>
                <c:pt idx="0">
                  <c:v>347.05935499999998</c:v>
                </c:pt>
                <c:pt idx="1">
                  <c:v>347.034109</c:v>
                </c:pt>
                <c:pt idx="2">
                  <c:v>347.05578400000002</c:v>
                </c:pt>
                <c:pt idx="3">
                  <c:v>347.17129999999997</c:v>
                </c:pt>
                <c:pt idx="4">
                  <c:v>347.20079600000003</c:v>
                </c:pt>
                <c:pt idx="5">
                  <c:v>347.19900999999999</c:v>
                </c:pt>
                <c:pt idx="6">
                  <c:v>347.197225</c:v>
                </c:pt>
                <c:pt idx="7">
                  <c:v>347.21107999999998</c:v>
                </c:pt>
                <c:pt idx="8">
                  <c:v>347.279675</c:v>
                </c:pt>
                <c:pt idx="9">
                  <c:v>347.32481100000001</c:v>
                </c:pt>
                <c:pt idx="10">
                  <c:v>347.27610499999997</c:v>
                </c:pt>
                <c:pt idx="11">
                  <c:v>347.27431899999999</c:v>
                </c:pt>
                <c:pt idx="12">
                  <c:v>347.31163500000002</c:v>
                </c:pt>
                <c:pt idx="13">
                  <c:v>347.35676999999998</c:v>
                </c:pt>
                <c:pt idx="14">
                  <c:v>347.354985</c:v>
                </c:pt>
                <c:pt idx="15">
                  <c:v>347.337559</c:v>
                </c:pt>
                <c:pt idx="16">
                  <c:v>347.26539300000002</c:v>
                </c:pt>
                <c:pt idx="17">
                  <c:v>347.26360699999998</c:v>
                </c:pt>
                <c:pt idx="18">
                  <c:v>347.34784300000001</c:v>
                </c:pt>
                <c:pt idx="19">
                  <c:v>347.40861899999999</c:v>
                </c:pt>
                <c:pt idx="20">
                  <c:v>347.51631500000002</c:v>
                </c:pt>
                <c:pt idx="21">
                  <c:v>347.600551</c:v>
                </c:pt>
                <c:pt idx="22">
                  <c:v>347.78644800000001</c:v>
                </c:pt>
                <c:pt idx="23">
                  <c:v>347.98780699999998</c:v>
                </c:pt>
                <c:pt idx="24">
                  <c:v>348.06440199999997</c:v>
                </c:pt>
                <c:pt idx="25">
                  <c:v>348.25812000000002</c:v>
                </c:pt>
                <c:pt idx="26">
                  <c:v>348.44401699999997</c:v>
                </c:pt>
                <c:pt idx="27">
                  <c:v>348.55171300000001</c:v>
                </c:pt>
                <c:pt idx="28">
                  <c:v>348.78453100000002</c:v>
                </c:pt>
                <c:pt idx="29">
                  <c:v>349.05644999999998</c:v>
                </c:pt>
                <c:pt idx="30">
                  <c:v>349.28926799999999</c:v>
                </c:pt>
                <c:pt idx="31">
                  <c:v>349.545547</c:v>
                </c:pt>
                <c:pt idx="32">
                  <c:v>349.93629900000002</c:v>
                </c:pt>
                <c:pt idx="33">
                  <c:v>350.18322499999999</c:v>
                </c:pt>
                <c:pt idx="34">
                  <c:v>350.60354799999999</c:v>
                </c:pt>
                <c:pt idx="35">
                  <c:v>350.99430000000001</c:v>
                </c:pt>
                <c:pt idx="36">
                  <c:v>351.23358500000001</c:v>
                </c:pt>
                <c:pt idx="37">
                  <c:v>351.818308</c:v>
                </c:pt>
                <c:pt idx="38">
                  <c:v>352.07458700000001</c:v>
                </c:pt>
                <c:pt idx="39">
                  <c:v>352.63585</c:v>
                </c:pt>
                <c:pt idx="40">
                  <c:v>353.14237200000002</c:v>
                </c:pt>
                <c:pt idx="41">
                  <c:v>353.57069300000001</c:v>
                </c:pt>
                <c:pt idx="42">
                  <c:v>354.02094199999999</c:v>
                </c:pt>
                <c:pt idx="43">
                  <c:v>354.646298</c:v>
                </c:pt>
                <c:pt idx="44">
                  <c:v>355.39524399999999</c:v>
                </c:pt>
                <c:pt idx="45">
                  <c:v>356.00342799999999</c:v>
                </c:pt>
                <c:pt idx="46">
                  <c:v>356.76801399999999</c:v>
                </c:pt>
                <c:pt idx="47">
                  <c:v>357.485679</c:v>
                </c:pt>
                <c:pt idx="48">
                  <c:v>358.22680500000001</c:v>
                </c:pt>
                <c:pt idx="49">
                  <c:v>359.06177200000002</c:v>
                </c:pt>
                <c:pt idx="50">
                  <c:v>359.80289800000003</c:v>
                </c:pt>
                <c:pt idx="51">
                  <c:v>360.676965</c:v>
                </c:pt>
                <c:pt idx="52">
                  <c:v>361.59795400000002</c:v>
                </c:pt>
                <c:pt idx="53">
                  <c:v>362.558042</c:v>
                </c:pt>
                <c:pt idx="54">
                  <c:v>363.43211000000002</c:v>
                </c:pt>
                <c:pt idx="55">
                  <c:v>364.46258</c:v>
                </c:pt>
                <c:pt idx="56">
                  <c:v>365.45394900000002</c:v>
                </c:pt>
                <c:pt idx="57">
                  <c:v>366.53915999999998</c:v>
                </c:pt>
                <c:pt idx="58">
                  <c:v>367.61655100000002</c:v>
                </c:pt>
                <c:pt idx="59">
                  <c:v>368.51254699999998</c:v>
                </c:pt>
                <c:pt idx="60">
                  <c:v>369.63685800000002</c:v>
                </c:pt>
                <c:pt idx="61">
                  <c:v>370.63469400000002</c:v>
                </c:pt>
                <c:pt idx="62">
                  <c:v>371.60107099999999</c:v>
                </c:pt>
                <c:pt idx="63">
                  <c:v>372.69256999999999</c:v>
                </c:pt>
                <c:pt idx="64">
                  <c:v>373.73148800000001</c:v>
                </c:pt>
                <c:pt idx="65">
                  <c:v>374.67702600000001</c:v>
                </c:pt>
                <c:pt idx="66">
                  <c:v>375.439367</c:v>
                </c:pt>
                <c:pt idx="67">
                  <c:v>376.50758400000001</c:v>
                </c:pt>
                <c:pt idx="68">
                  <c:v>377.61490199999997</c:v>
                </c:pt>
                <c:pt idx="69">
                  <c:v>378.58774599999998</c:v>
                </c:pt>
                <c:pt idx="70">
                  <c:v>379.63079199999999</c:v>
                </c:pt>
                <c:pt idx="71">
                  <c:v>380.75221800000003</c:v>
                </c:pt>
                <c:pt idx="72">
                  <c:v>381.77980200000002</c:v>
                </c:pt>
                <c:pt idx="73">
                  <c:v>382.62136600000002</c:v>
                </c:pt>
                <c:pt idx="74">
                  <c:v>383.75629700000002</c:v>
                </c:pt>
                <c:pt idx="75">
                  <c:v>384.934955</c:v>
                </c:pt>
                <c:pt idx="76">
                  <c:v>386.20631700000001</c:v>
                </c:pt>
                <c:pt idx="77">
                  <c:v>387.351203</c:v>
                </c:pt>
                <c:pt idx="78">
                  <c:v>388.50373100000002</c:v>
                </c:pt>
                <c:pt idx="79">
                  <c:v>389.52978400000001</c:v>
                </c:pt>
                <c:pt idx="80">
                  <c:v>390.56641999999999</c:v>
                </c:pt>
                <c:pt idx="81">
                  <c:v>391.70152999999999</c:v>
                </c:pt>
                <c:pt idx="82">
                  <c:v>392.94317999999998</c:v>
                </c:pt>
                <c:pt idx="83">
                  <c:v>394.12698799999998</c:v>
                </c:pt>
                <c:pt idx="84">
                  <c:v>395.38135599999998</c:v>
                </c:pt>
                <c:pt idx="85">
                  <c:v>396.81969299999997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59C-124E-BCC9-2C7A7AECD63B}"/>
            </c:ext>
          </c:extLst>
        </c:ser>
        <c:ser>
          <c:idx val="6"/>
          <c:order val="1"/>
          <c:tx>
            <c:v>cl0.6neu</c:v>
          </c:tx>
          <c:spPr>
            <a:ln>
              <a:solidFill>
                <a:srgbClr val="94520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'24.142-F100'!$AS$3:$AS$88</c:f>
              <c:numCache>
                <c:formatCode>General</c:formatCode>
                <c:ptCount val="86"/>
                <c:pt idx="0">
                  <c:v>0.42150805000000002</c:v>
                </c:pt>
                <c:pt idx="1">
                  <c:v>0.42527857000000002</c:v>
                </c:pt>
                <c:pt idx="2">
                  <c:v>0.42904935999999999</c:v>
                </c:pt>
                <c:pt idx="3">
                  <c:v>0.43282067000000002</c:v>
                </c:pt>
                <c:pt idx="4">
                  <c:v>0.43659150000000002</c:v>
                </c:pt>
                <c:pt idx="5">
                  <c:v>0.44036216</c:v>
                </c:pt>
                <c:pt idx="6">
                  <c:v>0.44413280999999999</c:v>
                </c:pt>
                <c:pt idx="7">
                  <c:v>0.44790354999999998</c:v>
                </c:pt>
                <c:pt idx="8">
                  <c:v>0.45167459999999998</c:v>
                </c:pt>
                <c:pt idx="9">
                  <c:v>0.45544551999999999</c:v>
                </c:pt>
                <c:pt idx="10">
                  <c:v>0.45921591</c:v>
                </c:pt>
                <c:pt idx="11">
                  <c:v>0.46298655999999999</c:v>
                </c:pt>
                <c:pt idx="12">
                  <c:v>0.46675744000000002</c:v>
                </c:pt>
                <c:pt idx="13">
                  <c:v>0.47052835999999998</c:v>
                </c:pt>
                <c:pt idx="14">
                  <c:v>0.47429901000000002</c:v>
                </c:pt>
                <c:pt idx="15">
                  <c:v>0.47806957999999999</c:v>
                </c:pt>
                <c:pt idx="16">
                  <c:v>0.48183983000000002</c:v>
                </c:pt>
                <c:pt idx="17">
                  <c:v>0.48561048000000001</c:v>
                </c:pt>
                <c:pt idx="18">
                  <c:v>0.48938162000000002</c:v>
                </c:pt>
                <c:pt idx="19">
                  <c:v>0.49315262999999998</c:v>
                </c:pt>
                <c:pt idx="20">
                  <c:v>0.49692389999999997</c:v>
                </c:pt>
                <c:pt idx="21">
                  <c:v>0.50069503999999998</c:v>
                </c:pt>
                <c:pt idx="22">
                  <c:v>0.50446676000000001</c:v>
                </c:pt>
                <c:pt idx="23">
                  <c:v>0.50861592</c:v>
                </c:pt>
                <c:pt idx="24">
                  <c:v>0.51200966000000003</c:v>
                </c:pt>
                <c:pt idx="25">
                  <c:v>0.51578142000000005</c:v>
                </c:pt>
                <c:pt idx="26">
                  <c:v>0.51955313999999997</c:v>
                </c:pt>
                <c:pt idx="27">
                  <c:v>0.52332440999999996</c:v>
                </c:pt>
                <c:pt idx="28">
                  <c:v>0.52709638999999997</c:v>
                </c:pt>
                <c:pt idx="29">
                  <c:v>0.53086858999999997</c:v>
                </c:pt>
                <c:pt idx="30">
                  <c:v>0.53464056999999998</c:v>
                </c:pt>
                <c:pt idx="31">
                  <c:v>0.53841269000000003</c:v>
                </c:pt>
                <c:pt idx="32">
                  <c:v>0.54256291999999995</c:v>
                </c:pt>
                <c:pt idx="33">
                  <c:v>0.54595762000000003</c:v>
                </c:pt>
                <c:pt idx="34">
                  <c:v>0.55010802999999997</c:v>
                </c:pt>
                <c:pt idx="35">
                  <c:v>0.55425826</c:v>
                </c:pt>
                <c:pt idx="36">
                  <c:v>0.55727556</c:v>
                </c:pt>
                <c:pt idx="37">
                  <c:v>0.56104953000000002</c:v>
                </c:pt>
                <c:pt idx="38">
                  <c:v>0.56482164999999995</c:v>
                </c:pt>
                <c:pt idx="39">
                  <c:v>0.56859548999999998</c:v>
                </c:pt>
                <c:pt idx="40">
                  <c:v>0.57236902000000001</c:v>
                </c:pt>
                <c:pt idx="41">
                  <c:v>0.57614211000000004</c:v>
                </c:pt>
                <c:pt idx="42">
                  <c:v>0.57953796000000002</c:v>
                </c:pt>
                <c:pt idx="43">
                  <c:v>0.58368951999999996</c:v>
                </c:pt>
                <c:pt idx="44">
                  <c:v>0.58746441999999999</c:v>
                </c:pt>
                <c:pt idx="45">
                  <c:v>0.59123853000000004</c:v>
                </c:pt>
                <c:pt idx="46">
                  <c:v>0.59501351999999996</c:v>
                </c:pt>
                <c:pt idx="47">
                  <c:v>0.59878825000000002</c:v>
                </c:pt>
                <c:pt idx="48">
                  <c:v>0.60256310999999996</c:v>
                </c:pt>
                <c:pt idx="49">
                  <c:v>0.6063385</c:v>
                </c:pt>
                <c:pt idx="50">
                  <c:v>0.61011335</c:v>
                </c:pt>
                <c:pt idx="51">
                  <c:v>0.61388896999999998</c:v>
                </c:pt>
                <c:pt idx="52">
                  <c:v>0.61766483999999999</c:v>
                </c:pt>
                <c:pt idx="53">
                  <c:v>0.62144094000000005</c:v>
                </c:pt>
                <c:pt idx="54">
                  <c:v>0.62521654999999998</c:v>
                </c:pt>
                <c:pt idx="55">
                  <c:v>0.62899305000000005</c:v>
                </c:pt>
                <c:pt idx="56">
                  <c:v>0.63276931999999997</c:v>
                </c:pt>
                <c:pt idx="57">
                  <c:v>0.63654613000000004</c:v>
                </c:pt>
                <c:pt idx="58">
                  <c:v>0.64032288999999998</c:v>
                </c:pt>
                <c:pt idx="59">
                  <c:v>0.64372127000000001</c:v>
                </c:pt>
                <c:pt idx="60">
                  <c:v>0.64749829000000003</c:v>
                </c:pt>
                <c:pt idx="61">
                  <c:v>0.65051988999999999</c:v>
                </c:pt>
                <c:pt idx="62">
                  <c:v>0.65391865999999998</c:v>
                </c:pt>
                <c:pt idx="63">
                  <c:v>0.65731815000000005</c:v>
                </c:pt>
                <c:pt idx="64">
                  <c:v>0.66028447000000001</c:v>
                </c:pt>
                <c:pt idx="65">
                  <c:v>0.66330869000000003</c:v>
                </c:pt>
                <c:pt idx="66">
                  <c:v>0.66563265999999999</c:v>
                </c:pt>
                <c:pt idx="67">
                  <c:v>0.66865465000000002</c:v>
                </c:pt>
                <c:pt idx="68">
                  <c:v>0.67167686999999998</c:v>
                </c:pt>
                <c:pt idx="69">
                  <c:v>0.67432095999999997</c:v>
                </c:pt>
                <c:pt idx="70">
                  <c:v>0.67734280999999996</c:v>
                </c:pt>
                <c:pt idx="71">
                  <c:v>0.67998775</c:v>
                </c:pt>
                <c:pt idx="72">
                  <c:v>0.68263214999999999</c:v>
                </c:pt>
                <c:pt idx="73">
                  <c:v>0.68486309000000001</c:v>
                </c:pt>
                <c:pt idx="74">
                  <c:v>0.68788837999999997</c:v>
                </c:pt>
                <c:pt idx="75">
                  <c:v>0.69094898000000005</c:v>
                </c:pt>
                <c:pt idx="76">
                  <c:v>0.69434947999999996</c:v>
                </c:pt>
                <c:pt idx="77">
                  <c:v>0.69699454999999999</c:v>
                </c:pt>
                <c:pt idx="78">
                  <c:v>0.70001701999999999</c:v>
                </c:pt>
                <c:pt idx="79">
                  <c:v>0.70228405000000005</c:v>
                </c:pt>
                <c:pt idx="80">
                  <c:v>0.70490805999999995</c:v>
                </c:pt>
                <c:pt idx="81">
                  <c:v>0.70755599000000002</c:v>
                </c:pt>
                <c:pt idx="82">
                  <c:v>0.71022498000000001</c:v>
                </c:pt>
                <c:pt idx="83">
                  <c:v>0.71324763000000002</c:v>
                </c:pt>
                <c:pt idx="84">
                  <c:v>0.71589332000000006</c:v>
                </c:pt>
                <c:pt idx="85">
                  <c:v>0.71915794</c:v>
                </c:pt>
              </c:numCache>
            </c:numRef>
          </c:xVal>
          <c:yVal>
            <c:numRef>
              <c:f>'24.142-F100'!$AU$3:$AU$88</c:f>
              <c:numCache>
                <c:formatCode>General</c:formatCode>
                <c:ptCount val="86"/>
                <c:pt idx="0">
                  <c:v>345.99348647972835</c:v>
                </c:pt>
                <c:pt idx="1">
                  <c:v>346.0764566275343</c:v>
                </c:pt>
                <c:pt idx="2">
                  <c:v>346.16274409533975</c:v>
                </c:pt>
                <c:pt idx="3">
                  <c:v>346.25249383943111</c:v>
                </c:pt>
                <c:pt idx="4">
                  <c:v>346.34582658070167</c:v>
                </c:pt>
                <c:pt idx="5">
                  <c:v>346.44290012775889</c:v>
                </c:pt>
                <c:pt idx="6">
                  <c:v>346.54387636498063</c:v>
                </c:pt>
                <c:pt idx="7">
                  <c:v>346.6489234943075</c:v>
                </c:pt>
                <c:pt idx="8">
                  <c:v>346.75822148647518</c:v>
                </c:pt>
                <c:pt idx="9">
                  <c:v>346.87193928230249</c:v>
                </c:pt>
                <c:pt idx="10">
                  <c:v>346.99025364168591</c:v>
                </c:pt>
                <c:pt idx="11">
                  <c:v>347.11338795901725</c:v>
                </c:pt>
                <c:pt idx="12">
                  <c:v>347.24155093616059</c:v>
                </c:pt>
                <c:pt idx="13">
                  <c:v>347.37495556792499</c:v>
                </c:pt>
                <c:pt idx="14">
                  <c:v>347.51382000672686</c:v>
                </c:pt>
                <c:pt idx="15">
                  <c:v>347.65839136112265</c:v>
                </c:pt>
                <c:pt idx="16">
                  <c:v>347.80891225932658</c:v>
                </c:pt>
                <c:pt idx="17">
                  <c:v>347.9656769725064</c:v>
                </c:pt>
                <c:pt idx="18">
                  <c:v>348.12897012398446</c:v>
                </c:pt>
                <c:pt idx="19">
                  <c:v>348.29905848462352</c:v>
                </c:pt>
                <c:pt idx="20">
                  <c:v>348.4762674750433</c:v>
                </c:pt>
                <c:pt idx="21">
                  <c:v>348.66090216342627</c:v>
                </c:pt>
                <c:pt idx="22">
                  <c:v>348.8533381583581</c:v>
                </c:pt>
                <c:pt idx="23">
                  <c:v>349.07443719835635</c:v>
                </c:pt>
                <c:pt idx="24">
                  <c:v>349.26294573447626</c:v>
                </c:pt>
                <c:pt idx="25">
                  <c:v>349.48091830478472</c:v>
                </c:pt>
                <c:pt idx="26">
                  <c:v>349.70820279233862</c:v>
                </c:pt>
                <c:pt idx="27">
                  <c:v>349.94520839319176</c:v>
                </c:pt>
                <c:pt idx="28">
                  <c:v>350.1924672728411</c:v>
                </c:pt>
                <c:pt idx="29">
                  <c:v>350.45043307258572</c:v>
                </c:pt>
                <c:pt idx="30">
                  <c:v>350.71958256200264</c:v>
                </c:pt>
                <c:pt idx="31">
                  <c:v>351.00047413172604</c:v>
                </c:pt>
                <c:pt idx="32">
                  <c:v>351.32374724042052</c:v>
                </c:pt>
                <c:pt idx="33">
                  <c:v>351.59978285786849</c:v>
                </c:pt>
                <c:pt idx="34">
                  <c:v>351.95217348055155</c:v>
                </c:pt>
                <c:pt idx="35">
                  <c:v>352.32176620540599</c:v>
                </c:pt>
                <c:pt idx="36">
                  <c:v>352.60179947862184</c:v>
                </c:pt>
                <c:pt idx="37">
                  <c:v>352.96611903721896</c:v>
                </c:pt>
                <c:pt idx="38">
                  <c:v>353.34658562992411</c:v>
                </c:pt>
                <c:pt idx="39">
                  <c:v>353.74435729445395</c:v>
                </c:pt>
                <c:pt idx="40">
                  <c:v>354.16006983484192</c:v>
                </c:pt>
                <c:pt idx="41">
                  <c:v>354.59458706475476</c:v>
                </c:pt>
                <c:pt idx="42">
                  <c:v>355.00254642256715</c:v>
                </c:pt>
                <c:pt idx="43">
                  <c:v>355.52410025566388</c:v>
                </c:pt>
                <c:pt idx="44">
                  <c:v>356.02119343015119</c:v>
                </c:pt>
                <c:pt idx="45">
                  <c:v>356.54106444933677</c:v>
                </c:pt>
                <c:pt idx="46">
                  <c:v>357.08508219843338</c:v>
                </c:pt>
                <c:pt idx="47">
                  <c:v>357.6542852102358</c:v>
                </c:pt>
                <c:pt idx="48">
                  <c:v>358.24998994913864</c:v>
                </c:pt>
                <c:pt idx="49">
                  <c:v>358.87359101294794</c:v>
                </c:pt>
                <c:pt idx="50">
                  <c:v>359.52630458780703</c:v>
                </c:pt>
                <c:pt idx="51">
                  <c:v>360.20982568033173</c:v>
                </c:pt>
                <c:pt idx="52">
                  <c:v>360.92561504677758</c:v>
                </c:pt>
                <c:pt idx="53">
                  <c:v>361.67529830823048</c:v>
                </c:pt>
                <c:pt idx="54">
                  <c:v>362.46043686245514</c:v>
                </c:pt>
                <c:pt idx="55">
                  <c:v>363.28312132978664</c:v>
                </c:pt>
                <c:pt idx="56">
                  <c:v>364.14501019436375</c:v>
                </c:pt>
                <c:pt idx="57">
                  <c:v>365.0482772639096</c:v>
                </c:pt>
                <c:pt idx="58">
                  <c:v>365.99488862583621</c:v>
                </c:pt>
                <c:pt idx="59">
                  <c:v>366.88554491010302</c:v>
                </c:pt>
                <c:pt idx="60">
                  <c:v>367.92078626570969</c:v>
                </c:pt>
                <c:pt idx="61">
                  <c:v>368.78493067369737</c:v>
                </c:pt>
                <c:pt idx="62">
                  <c:v>369.7968964559135</c:v>
                </c:pt>
                <c:pt idx="63">
                  <c:v>370.85327648103885</c:v>
                </c:pt>
                <c:pt idx="64">
                  <c:v>371.81276692956123</c:v>
                </c:pt>
                <c:pt idx="65">
                  <c:v>372.82871897031271</c:v>
                </c:pt>
                <c:pt idx="66">
                  <c:v>373.63629743818046</c:v>
                </c:pt>
                <c:pt idx="67">
                  <c:v>374.72269697777239</c:v>
                </c:pt>
                <c:pt idx="68">
                  <c:v>375.85175335786306</c:v>
                </c:pt>
                <c:pt idx="69">
                  <c:v>376.87586213066652</c:v>
                </c:pt>
                <c:pt idx="70">
                  <c:v>378.08945512948185</c:v>
                </c:pt>
                <c:pt idx="71">
                  <c:v>379.19092819168031</c:v>
                </c:pt>
                <c:pt idx="72">
                  <c:v>380.33022256996765</c:v>
                </c:pt>
                <c:pt idx="73">
                  <c:v>381.32200947670719</c:v>
                </c:pt>
                <c:pt idx="74">
                  <c:v>382.71336943775628</c:v>
                </c:pt>
                <c:pt idx="75">
                  <c:v>384.17750426906701</c:v>
                </c:pt>
                <c:pt idx="76">
                  <c:v>385.87394688465417</c:v>
                </c:pt>
                <c:pt idx="77">
                  <c:v>387.2464690067585</c:v>
                </c:pt>
                <c:pt idx="78">
                  <c:v>388.87402699186055</c:v>
                </c:pt>
                <c:pt idx="79">
                  <c:v>390.13782989559479</c:v>
                </c:pt>
                <c:pt idx="80">
                  <c:v>391.648481800333</c:v>
                </c:pt>
                <c:pt idx="81">
                  <c:v>393.22687325227241</c:v>
                </c:pt>
                <c:pt idx="82">
                  <c:v>394.87484047936573</c:v>
                </c:pt>
                <c:pt idx="83">
                  <c:v>396.81319139074515</c:v>
                </c:pt>
                <c:pt idx="84">
                  <c:v>398.57522778486754</c:v>
                </c:pt>
                <c:pt idx="85">
                  <c:v>400.8374877780945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A7-A743-A0BB-660A203930D3}"/>
            </c:ext>
          </c:extLst>
        </c:ser>
        <c:ser>
          <c:idx val="8"/>
          <c:order val="2"/>
          <c:tx>
            <c:v>cl0.55</c:v>
          </c:tx>
          <c:spPr>
            <a:ln w="19050" cap="rnd">
              <a:solidFill>
                <a:srgbClr val="00000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'24.142-F100'!$AM$3:$AM$98</c:f>
              <c:numCache>
                <c:formatCode>General</c:formatCode>
                <c:ptCount val="96"/>
                <c:pt idx="0">
                  <c:v>0.4220506</c:v>
                </c:pt>
                <c:pt idx="1">
                  <c:v>0.42582099000000001</c:v>
                </c:pt>
                <c:pt idx="2">
                  <c:v>0.42959164</c:v>
                </c:pt>
                <c:pt idx="3">
                  <c:v>0.43336265000000002</c:v>
                </c:pt>
                <c:pt idx="4">
                  <c:v>0.43713357000000003</c:v>
                </c:pt>
                <c:pt idx="5">
                  <c:v>0.44090457999999999</c:v>
                </c:pt>
                <c:pt idx="6">
                  <c:v>0.44467522999999998</c:v>
                </c:pt>
                <c:pt idx="7">
                  <c:v>0.44844588000000002</c:v>
                </c:pt>
                <c:pt idx="8">
                  <c:v>0.45221654</c:v>
                </c:pt>
                <c:pt idx="9">
                  <c:v>0.45598718999999999</c:v>
                </c:pt>
                <c:pt idx="10">
                  <c:v>0.45975783999999997</c:v>
                </c:pt>
                <c:pt idx="11">
                  <c:v>0.46352850000000001</c:v>
                </c:pt>
                <c:pt idx="12">
                  <c:v>0.46729915</c:v>
                </c:pt>
                <c:pt idx="13">
                  <c:v>0.47106979999999998</c:v>
                </c:pt>
                <c:pt idx="14">
                  <c:v>0.47484059000000001</c:v>
                </c:pt>
                <c:pt idx="15">
                  <c:v>0.47861146999999998</c:v>
                </c:pt>
                <c:pt idx="16">
                  <c:v>0.48238265000000002</c:v>
                </c:pt>
                <c:pt idx="17">
                  <c:v>0.48615339000000002</c:v>
                </c:pt>
                <c:pt idx="18">
                  <c:v>0.48992444000000002</c:v>
                </c:pt>
                <c:pt idx="19">
                  <c:v>0.49369519000000001</c:v>
                </c:pt>
                <c:pt idx="20">
                  <c:v>0.49746583999999999</c:v>
                </c:pt>
                <c:pt idx="21">
                  <c:v>0.50123649000000003</c:v>
                </c:pt>
                <c:pt idx="22">
                  <c:v>0.50500785000000004</c:v>
                </c:pt>
                <c:pt idx="23">
                  <c:v>0.50877930000000005</c:v>
                </c:pt>
                <c:pt idx="24">
                  <c:v>0.51255070999999996</c:v>
                </c:pt>
                <c:pt idx="25">
                  <c:v>0.51632153999999997</c:v>
                </c:pt>
                <c:pt idx="26">
                  <c:v>0.52009227999999996</c:v>
                </c:pt>
                <c:pt idx="27">
                  <c:v>0.52386372999999997</c:v>
                </c:pt>
                <c:pt idx="28">
                  <c:v>0.52763446999999997</c:v>
                </c:pt>
                <c:pt idx="29">
                  <c:v>0.53140569999999998</c:v>
                </c:pt>
                <c:pt idx="30">
                  <c:v>0.53517674999999998</c:v>
                </c:pt>
                <c:pt idx="31">
                  <c:v>0.53894847000000001</c:v>
                </c:pt>
                <c:pt idx="32">
                  <c:v>0.54309790000000002</c:v>
                </c:pt>
                <c:pt idx="33">
                  <c:v>0.54649221000000003</c:v>
                </c:pt>
                <c:pt idx="34">
                  <c:v>0.55064155000000004</c:v>
                </c:pt>
                <c:pt idx="35">
                  <c:v>0.55403546999999997</c:v>
                </c:pt>
                <c:pt idx="36">
                  <c:v>0.55818502999999997</c:v>
                </c:pt>
                <c:pt idx="37">
                  <c:v>0.56157952</c:v>
                </c:pt>
                <c:pt idx="38">
                  <c:v>0.56535212000000001</c:v>
                </c:pt>
                <c:pt idx="39">
                  <c:v>0.56912441000000003</c:v>
                </c:pt>
                <c:pt idx="40">
                  <c:v>0.57327419000000002</c:v>
                </c:pt>
                <c:pt idx="41">
                  <c:v>0.57666868000000004</c:v>
                </c:pt>
                <c:pt idx="42">
                  <c:v>0.58044194999999998</c:v>
                </c:pt>
                <c:pt idx="43">
                  <c:v>0.58421517000000001</c:v>
                </c:pt>
                <c:pt idx="44">
                  <c:v>0.58798700999999998</c:v>
                </c:pt>
                <c:pt idx="45">
                  <c:v>0.59176015000000004</c:v>
                </c:pt>
                <c:pt idx="46">
                  <c:v>0.59553350000000005</c:v>
                </c:pt>
                <c:pt idx="47">
                  <c:v>0.59930609999999995</c:v>
                </c:pt>
                <c:pt idx="48">
                  <c:v>0.60307949999999999</c:v>
                </c:pt>
                <c:pt idx="49">
                  <c:v>0.60685285</c:v>
                </c:pt>
                <c:pt idx="50">
                  <c:v>0.61062612000000005</c:v>
                </c:pt>
                <c:pt idx="51">
                  <c:v>0.61439999999999995</c:v>
                </c:pt>
                <c:pt idx="52">
                  <c:v>0.61817336000000001</c:v>
                </c:pt>
                <c:pt idx="53">
                  <c:v>0.62194680000000002</c:v>
                </c:pt>
                <c:pt idx="54">
                  <c:v>0.62572072999999995</c:v>
                </c:pt>
                <c:pt idx="55">
                  <c:v>0.62949421000000005</c:v>
                </c:pt>
                <c:pt idx="56">
                  <c:v>0.63326850000000001</c:v>
                </c:pt>
                <c:pt idx="57">
                  <c:v>0.6370422</c:v>
                </c:pt>
                <c:pt idx="58">
                  <c:v>0.64081657999999997</c:v>
                </c:pt>
                <c:pt idx="59">
                  <c:v>0.64421309999999998</c:v>
                </c:pt>
                <c:pt idx="60">
                  <c:v>0.64836523000000001</c:v>
                </c:pt>
                <c:pt idx="61">
                  <c:v>0.65251767999999999</c:v>
                </c:pt>
                <c:pt idx="62">
                  <c:v>0.65591458999999996</c:v>
                </c:pt>
                <c:pt idx="63">
                  <c:v>0.65968941000000003</c:v>
                </c:pt>
                <c:pt idx="64">
                  <c:v>0.66346426999999997</c:v>
                </c:pt>
                <c:pt idx="65">
                  <c:v>0.66723988000000001</c:v>
                </c:pt>
                <c:pt idx="66">
                  <c:v>0.67101496000000005</c:v>
                </c:pt>
                <c:pt idx="67">
                  <c:v>0.67479047999999997</c:v>
                </c:pt>
                <c:pt idx="68">
                  <c:v>0.67856711000000003</c:v>
                </c:pt>
                <c:pt idx="69">
                  <c:v>0.68234351999999998</c:v>
                </c:pt>
                <c:pt idx="70">
                  <c:v>0.68612010000000001</c:v>
                </c:pt>
                <c:pt idx="71">
                  <c:v>0.68989685999999995</c:v>
                </c:pt>
                <c:pt idx="72">
                  <c:v>0.69367424</c:v>
                </c:pt>
                <c:pt idx="73">
                  <c:v>0.69745122999999998</c:v>
                </c:pt>
                <c:pt idx="74">
                  <c:v>0.70085027</c:v>
                </c:pt>
                <c:pt idx="75">
                  <c:v>0.70424953000000001</c:v>
                </c:pt>
                <c:pt idx="76">
                  <c:v>0.70689349000000001</c:v>
                </c:pt>
                <c:pt idx="77">
                  <c:v>0.70991565000000001</c:v>
                </c:pt>
                <c:pt idx="78">
                  <c:v>0.71331686000000005</c:v>
                </c:pt>
                <c:pt idx="79">
                  <c:v>0.71633999000000004</c:v>
                </c:pt>
                <c:pt idx="80">
                  <c:v>0.71942346000000001</c:v>
                </c:pt>
                <c:pt idx="81">
                  <c:v>0.72207246000000003</c:v>
                </c:pt>
                <c:pt idx="82">
                  <c:v>0.72472146999999998</c:v>
                </c:pt>
                <c:pt idx="83">
                  <c:v>0.72774890999999997</c:v>
                </c:pt>
                <c:pt idx="84">
                  <c:v>0.73033694999999998</c:v>
                </c:pt>
                <c:pt idx="85">
                  <c:v>0.73260612000000003</c:v>
                </c:pt>
                <c:pt idx="86">
                  <c:v>0.73525375000000004</c:v>
                </c:pt>
                <c:pt idx="87">
                  <c:v>0.73776423000000002</c:v>
                </c:pt>
                <c:pt idx="88">
                  <c:v>0.74010456000000002</c:v>
                </c:pt>
                <c:pt idx="89">
                  <c:v>0.74206649000000002</c:v>
                </c:pt>
                <c:pt idx="90">
                  <c:v>0.74417259999999996</c:v>
                </c:pt>
                <c:pt idx="91">
                  <c:v>0.74646696000000001</c:v>
                </c:pt>
                <c:pt idx="92">
                  <c:v>0.74824193999999999</c:v>
                </c:pt>
                <c:pt idx="93">
                  <c:v>0.74993865000000004</c:v>
                </c:pt>
                <c:pt idx="94">
                  <c:v>0.75161312999999996</c:v>
                </c:pt>
                <c:pt idx="95">
                  <c:v>0.75316698000000004</c:v>
                </c:pt>
              </c:numCache>
            </c:numRef>
          </c:xVal>
          <c:yVal>
            <c:numRef>
              <c:f>'24.142-F100'!$AN$3:$AN$98</c:f>
              <c:numCache>
                <c:formatCode>General</c:formatCode>
                <c:ptCount val="96"/>
                <c:pt idx="0">
                  <c:v>321.792236</c:v>
                </c:pt>
                <c:pt idx="1">
                  <c:v>321.74353000000002</c:v>
                </c:pt>
                <c:pt idx="2">
                  <c:v>321.74174399999998</c:v>
                </c:pt>
                <c:pt idx="3">
                  <c:v>321.80252000000002</c:v>
                </c:pt>
                <c:pt idx="4">
                  <c:v>321.84765499999997</c:v>
                </c:pt>
                <c:pt idx="5">
                  <c:v>321.90843100000001</c:v>
                </c:pt>
                <c:pt idx="6">
                  <c:v>321.90664500000003</c:v>
                </c:pt>
                <c:pt idx="7">
                  <c:v>321.90485999999999</c:v>
                </c:pt>
                <c:pt idx="8">
                  <c:v>321.903075</c:v>
                </c:pt>
                <c:pt idx="9">
                  <c:v>321.90128900000002</c:v>
                </c:pt>
                <c:pt idx="10">
                  <c:v>321.89950399999998</c:v>
                </c:pt>
                <c:pt idx="11">
                  <c:v>321.897719</c:v>
                </c:pt>
                <c:pt idx="12">
                  <c:v>321.89593300000001</c:v>
                </c:pt>
                <c:pt idx="13">
                  <c:v>321.89414799999997</c:v>
                </c:pt>
                <c:pt idx="14">
                  <c:v>321.91582299999999</c:v>
                </c:pt>
                <c:pt idx="15">
                  <c:v>321.95313800000002</c:v>
                </c:pt>
                <c:pt idx="16">
                  <c:v>322.04519399999998</c:v>
                </c:pt>
                <c:pt idx="17">
                  <c:v>322.05904900000002</c:v>
                </c:pt>
                <c:pt idx="18">
                  <c:v>322.12764499999997</c:v>
                </c:pt>
                <c:pt idx="19">
                  <c:v>322.14150000000001</c:v>
                </c:pt>
                <c:pt idx="20">
                  <c:v>322.13971400000003</c:v>
                </c:pt>
                <c:pt idx="21">
                  <c:v>322.13792899999999</c:v>
                </c:pt>
                <c:pt idx="22">
                  <c:v>322.26126599999998</c:v>
                </c:pt>
                <c:pt idx="23">
                  <c:v>322.40024199999999</c:v>
                </c:pt>
                <c:pt idx="24">
                  <c:v>322.53139900000002</c:v>
                </c:pt>
                <c:pt idx="25">
                  <c:v>322.56089400000002</c:v>
                </c:pt>
                <c:pt idx="26">
                  <c:v>322.574749</c:v>
                </c:pt>
                <c:pt idx="27">
                  <c:v>322.71372600000001</c:v>
                </c:pt>
                <c:pt idx="28">
                  <c:v>322.72758099999999</c:v>
                </c:pt>
                <c:pt idx="29">
                  <c:v>322.82745699999998</c:v>
                </c:pt>
                <c:pt idx="30">
                  <c:v>322.896052</c:v>
                </c:pt>
                <c:pt idx="31">
                  <c:v>323.08195000000001</c:v>
                </c:pt>
                <c:pt idx="32">
                  <c:v>323.33022999999997</c:v>
                </c:pt>
                <c:pt idx="33">
                  <c:v>323.508486</c:v>
                </c:pt>
                <c:pt idx="34">
                  <c:v>323.74112500000001</c:v>
                </c:pt>
                <c:pt idx="35">
                  <c:v>323.84899999999999</c:v>
                </c:pt>
                <c:pt idx="36">
                  <c:v>324.12074000000001</c:v>
                </c:pt>
                <c:pt idx="37">
                  <c:v>324.33027600000003</c:v>
                </c:pt>
                <c:pt idx="38">
                  <c:v>324.67257599999999</c:v>
                </c:pt>
                <c:pt idx="39">
                  <c:v>324.96013499999998</c:v>
                </c:pt>
                <c:pt idx="40">
                  <c:v>325.27097600000002</c:v>
                </c:pt>
                <c:pt idx="41">
                  <c:v>325.48051199999998</c:v>
                </c:pt>
                <c:pt idx="42">
                  <c:v>325.94011399999999</c:v>
                </c:pt>
                <c:pt idx="43">
                  <c:v>326.39189499999998</c:v>
                </c:pt>
                <c:pt idx="44">
                  <c:v>326.60125299999999</c:v>
                </c:pt>
                <c:pt idx="45">
                  <c:v>327.03739400000001</c:v>
                </c:pt>
                <c:pt idx="46">
                  <c:v>327.51263599999999</c:v>
                </c:pt>
                <c:pt idx="47">
                  <c:v>327.85493500000001</c:v>
                </c:pt>
                <c:pt idx="48">
                  <c:v>328.33799699999997</c:v>
                </c:pt>
                <c:pt idx="49">
                  <c:v>328.81323900000001</c:v>
                </c:pt>
                <c:pt idx="50">
                  <c:v>329.27284100000003</c:v>
                </c:pt>
                <c:pt idx="51">
                  <c:v>329.84192400000001</c:v>
                </c:pt>
                <c:pt idx="52">
                  <c:v>330.31716499999999</c:v>
                </c:pt>
                <c:pt idx="53">
                  <c:v>330.80804699999999</c:v>
                </c:pt>
                <c:pt idx="54">
                  <c:v>331.384951</c:v>
                </c:pt>
                <c:pt idx="55">
                  <c:v>331.88365299999998</c:v>
                </c:pt>
                <c:pt idx="56">
                  <c:v>332.52311700000001</c:v>
                </c:pt>
                <c:pt idx="57">
                  <c:v>333.06091900000001</c:v>
                </c:pt>
                <c:pt idx="58">
                  <c:v>333.716024</c:v>
                </c:pt>
                <c:pt idx="59">
                  <c:v>334.28528599999999</c:v>
                </c:pt>
                <c:pt idx="60">
                  <c:v>335.01059199999997</c:v>
                </c:pt>
                <c:pt idx="61">
                  <c:v>335.792351</c:v>
                </c:pt>
                <c:pt idx="62">
                  <c:v>336.43028299999997</c:v>
                </c:pt>
                <c:pt idx="63">
                  <c:v>337.163588</c:v>
                </c:pt>
                <c:pt idx="64">
                  <c:v>337.90471400000001</c:v>
                </c:pt>
                <c:pt idx="65">
                  <c:v>338.77878199999998</c:v>
                </c:pt>
                <c:pt idx="66">
                  <c:v>339.55900800000001</c:v>
                </c:pt>
                <c:pt idx="67">
                  <c:v>340.41743500000001</c:v>
                </c:pt>
                <c:pt idx="68">
                  <c:v>341.47136599999999</c:v>
                </c:pt>
                <c:pt idx="69">
                  <c:v>342.48619500000001</c:v>
                </c:pt>
                <c:pt idx="70">
                  <c:v>343.53230500000001</c:v>
                </c:pt>
                <c:pt idx="71">
                  <c:v>344.60969599999999</c:v>
                </c:pt>
                <c:pt idx="72">
                  <c:v>345.79656799999998</c:v>
                </c:pt>
                <c:pt idx="73">
                  <c:v>346.91305999999997</c:v>
                </c:pt>
                <c:pt idx="74">
                  <c:v>347.926357</c:v>
                </c:pt>
                <c:pt idx="75">
                  <c:v>348.97875599999998</c:v>
                </c:pt>
                <c:pt idx="76">
                  <c:v>349.92813899999999</c:v>
                </c:pt>
                <c:pt idx="77">
                  <c:v>351.02592600000003</c:v>
                </c:pt>
                <c:pt idx="78">
                  <c:v>352.42241000000001</c:v>
                </c:pt>
                <c:pt idx="79">
                  <c:v>353.69223899999997</c:v>
                </c:pt>
                <c:pt idx="80">
                  <c:v>354.953487</c:v>
                </c:pt>
                <c:pt idx="81">
                  <c:v>356.27798999999999</c:v>
                </c:pt>
                <c:pt idx="82">
                  <c:v>357.60249399999998</c:v>
                </c:pt>
                <c:pt idx="83">
                  <c:v>359.11621200000002</c:v>
                </c:pt>
                <c:pt idx="84">
                  <c:v>360.33639399999998</c:v>
                </c:pt>
                <c:pt idx="85">
                  <c:v>361.73952300000002</c:v>
                </c:pt>
                <c:pt idx="86">
                  <c:v>363.33797600000003</c:v>
                </c:pt>
                <c:pt idx="87">
                  <c:v>364.87686500000001</c:v>
                </c:pt>
                <c:pt idx="88">
                  <c:v>366.636754</c:v>
                </c:pt>
                <c:pt idx="89">
                  <c:v>368.21158300000002</c:v>
                </c:pt>
                <c:pt idx="90">
                  <c:v>370.06772899999999</c:v>
                </c:pt>
                <c:pt idx="91">
                  <c:v>372.03745600000002</c:v>
                </c:pt>
                <c:pt idx="92">
                  <c:v>373.78930400000002</c:v>
                </c:pt>
                <c:pt idx="93">
                  <c:v>375.561961</c:v>
                </c:pt>
                <c:pt idx="94">
                  <c:v>377.45178399999998</c:v>
                </c:pt>
                <c:pt idx="95">
                  <c:v>379.44920500000001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659C-124E-BCC9-2C7A7AECD63B}"/>
            </c:ext>
          </c:extLst>
        </c:ser>
        <c:ser>
          <c:idx val="9"/>
          <c:order val="3"/>
          <c:tx>
            <c:v>cl0.55neu</c:v>
          </c:tx>
          <c:spPr>
            <a:ln>
              <a:solidFill>
                <a:schemeClr val="tx1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'24.142-F100'!$AM$3:$AM$98</c:f>
              <c:numCache>
                <c:formatCode>General</c:formatCode>
                <c:ptCount val="96"/>
                <c:pt idx="0">
                  <c:v>0.4220506</c:v>
                </c:pt>
                <c:pt idx="1">
                  <c:v>0.42582099000000001</c:v>
                </c:pt>
                <c:pt idx="2">
                  <c:v>0.42959164</c:v>
                </c:pt>
                <c:pt idx="3">
                  <c:v>0.43336265000000002</c:v>
                </c:pt>
                <c:pt idx="4">
                  <c:v>0.43713357000000003</c:v>
                </c:pt>
                <c:pt idx="5">
                  <c:v>0.44090457999999999</c:v>
                </c:pt>
                <c:pt idx="6">
                  <c:v>0.44467522999999998</c:v>
                </c:pt>
                <c:pt idx="7">
                  <c:v>0.44844588000000002</c:v>
                </c:pt>
                <c:pt idx="8">
                  <c:v>0.45221654</c:v>
                </c:pt>
                <c:pt idx="9">
                  <c:v>0.45598718999999999</c:v>
                </c:pt>
                <c:pt idx="10">
                  <c:v>0.45975783999999997</c:v>
                </c:pt>
                <c:pt idx="11">
                  <c:v>0.46352850000000001</c:v>
                </c:pt>
                <c:pt idx="12">
                  <c:v>0.46729915</c:v>
                </c:pt>
                <c:pt idx="13">
                  <c:v>0.47106979999999998</c:v>
                </c:pt>
                <c:pt idx="14">
                  <c:v>0.47484059000000001</c:v>
                </c:pt>
                <c:pt idx="15">
                  <c:v>0.47861146999999998</c:v>
                </c:pt>
                <c:pt idx="16">
                  <c:v>0.48238265000000002</c:v>
                </c:pt>
                <c:pt idx="17">
                  <c:v>0.48615339000000002</c:v>
                </c:pt>
                <c:pt idx="18">
                  <c:v>0.48992444000000002</c:v>
                </c:pt>
                <c:pt idx="19">
                  <c:v>0.49369519000000001</c:v>
                </c:pt>
                <c:pt idx="20">
                  <c:v>0.49746583999999999</c:v>
                </c:pt>
                <c:pt idx="21">
                  <c:v>0.50123649000000003</c:v>
                </c:pt>
                <c:pt idx="22">
                  <c:v>0.50500785000000004</c:v>
                </c:pt>
                <c:pt idx="23">
                  <c:v>0.50877930000000005</c:v>
                </c:pt>
                <c:pt idx="24">
                  <c:v>0.51255070999999996</c:v>
                </c:pt>
                <c:pt idx="25">
                  <c:v>0.51632153999999997</c:v>
                </c:pt>
                <c:pt idx="26">
                  <c:v>0.52009227999999996</c:v>
                </c:pt>
                <c:pt idx="27">
                  <c:v>0.52386372999999997</c:v>
                </c:pt>
                <c:pt idx="28">
                  <c:v>0.52763446999999997</c:v>
                </c:pt>
                <c:pt idx="29">
                  <c:v>0.53140569999999998</c:v>
                </c:pt>
                <c:pt idx="30">
                  <c:v>0.53517674999999998</c:v>
                </c:pt>
                <c:pt idx="31">
                  <c:v>0.53894847000000001</c:v>
                </c:pt>
                <c:pt idx="32">
                  <c:v>0.54309790000000002</c:v>
                </c:pt>
                <c:pt idx="33">
                  <c:v>0.54649221000000003</c:v>
                </c:pt>
                <c:pt idx="34">
                  <c:v>0.55064155000000004</c:v>
                </c:pt>
                <c:pt idx="35">
                  <c:v>0.55403546999999997</c:v>
                </c:pt>
                <c:pt idx="36">
                  <c:v>0.55818502999999997</c:v>
                </c:pt>
                <c:pt idx="37">
                  <c:v>0.56157952</c:v>
                </c:pt>
                <c:pt idx="38">
                  <c:v>0.56535212000000001</c:v>
                </c:pt>
                <c:pt idx="39">
                  <c:v>0.56912441000000003</c:v>
                </c:pt>
                <c:pt idx="40">
                  <c:v>0.57327419000000002</c:v>
                </c:pt>
                <c:pt idx="41">
                  <c:v>0.57666868000000004</c:v>
                </c:pt>
                <c:pt idx="42">
                  <c:v>0.58044194999999998</c:v>
                </c:pt>
                <c:pt idx="43">
                  <c:v>0.58421517000000001</c:v>
                </c:pt>
                <c:pt idx="44">
                  <c:v>0.58798700999999998</c:v>
                </c:pt>
                <c:pt idx="45">
                  <c:v>0.59176015000000004</c:v>
                </c:pt>
                <c:pt idx="46">
                  <c:v>0.59553350000000005</c:v>
                </c:pt>
                <c:pt idx="47">
                  <c:v>0.59930609999999995</c:v>
                </c:pt>
                <c:pt idx="48">
                  <c:v>0.60307949999999999</c:v>
                </c:pt>
                <c:pt idx="49">
                  <c:v>0.60685285</c:v>
                </c:pt>
                <c:pt idx="50">
                  <c:v>0.61062612000000005</c:v>
                </c:pt>
                <c:pt idx="51">
                  <c:v>0.61439999999999995</c:v>
                </c:pt>
                <c:pt idx="52">
                  <c:v>0.61817336000000001</c:v>
                </c:pt>
                <c:pt idx="53">
                  <c:v>0.62194680000000002</c:v>
                </c:pt>
                <c:pt idx="54">
                  <c:v>0.62572072999999995</c:v>
                </c:pt>
                <c:pt idx="55">
                  <c:v>0.62949421000000005</c:v>
                </c:pt>
                <c:pt idx="56">
                  <c:v>0.63326850000000001</c:v>
                </c:pt>
                <c:pt idx="57">
                  <c:v>0.6370422</c:v>
                </c:pt>
                <c:pt idx="58">
                  <c:v>0.64081657999999997</c:v>
                </c:pt>
                <c:pt idx="59">
                  <c:v>0.64421309999999998</c:v>
                </c:pt>
                <c:pt idx="60">
                  <c:v>0.64836523000000001</c:v>
                </c:pt>
                <c:pt idx="61">
                  <c:v>0.65251767999999999</c:v>
                </c:pt>
                <c:pt idx="62">
                  <c:v>0.65591458999999996</c:v>
                </c:pt>
                <c:pt idx="63">
                  <c:v>0.65968941000000003</c:v>
                </c:pt>
                <c:pt idx="64">
                  <c:v>0.66346426999999997</c:v>
                </c:pt>
                <c:pt idx="65">
                  <c:v>0.66723988000000001</c:v>
                </c:pt>
                <c:pt idx="66">
                  <c:v>0.67101496000000005</c:v>
                </c:pt>
                <c:pt idx="67">
                  <c:v>0.67479047999999997</c:v>
                </c:pt>
                <c:pt idx="68">
                  <c:v>0.67856711000000003</c:v>
                </c:pt>
                <c:pt idx="69">
                  <c:v>0.68234351999999998</c:v>
                </c:pt>
                <c:pt idx="70">
                  <c:v>0.68612010000000001</c:v>
                </c:pt>
                <c:pt idx="71">
                  <c:v>0.68989685999999995</c:v>
                </c:pt>
                <c:pt idx="72">
                  <c:v>0.69367424</c:v>
                </c:pt>
                <c:pt idx="73">
                  <c:v>0.69745122999999998</c:v>
                </c:pt>
                <c:pt idx="74">
                  <c:v>0.70085027</c:v>
                </c:pt>
                <c:pt idx="75">
                  <c:v>0.70424953000000001</c:v>
                </c:pt>
                <c:pt idx="76">
                  <c:v>0.70689349000000001</c:v>
                </c:pt>
                <c:pt idx="77">
                  <c:v>0.70991565000000001</c:v>
                </c:pt>
                <c:pt idx="78">
                  <c:v>0.71331686000000005</c:v>
                </c:pt>
                <c:pt idx="79">
                  <c:v>0.71633999000000004</c:v>
                </c:pt>
                <c:pt idx="80">
                  <c:v>0.71942346000000001</c:v>
                </c:pt>
                <c:pt idx="81">
                  <c:v>0.72207246000000003</c:v>
                </c:pt>
                <c:pt idx="82">
                  <c:v>0.72472146999999998</c:v>
                </c:pt>
                <c:pt idx="83">
                  <c:v>0.72774890999999997</c:v>
                </c:pt>
                <c:pt idx="84">
                  <c:v>0.73033694999999998</c:v>
                </c:pt>
                <c:pt idx="85">
                  <c:v>0.73260612000000003</c:v>
                </c:pt>
                <c:pt idx="86">
                  <c:v>0.73525375000000004</c:v>
                </c:pt>
                <c:pt idx="87">
                  <c:v>0.73776423000000002</c:v>
                </c:pt>
                <c:pt idx="88">
                  <c:v>0.74010456000000002</c:v>
                </c:pt>
                <c:pt idx="89">
                  <c:v>0.74206649000000002</c:v>
                </c:pt>
                <c:pt idx="90">
                  <c:v>0.74417259999999996</c:v>
                </c:pt>
                <c:pt idx="91">
                  <c:v>0.74646696000000001</c:v>
                </c:pt>
                <c:pt idx="92">
                  <c:v>0.74824193999999999</c:v>
                </c:pt>
                <c:pt idx="93">
                  <c:v>0.74993865000000004</c:v>
                </c:pt>
                <c:pt idx="94">
                  <c:v>0.75161312999999996</c:v>
                </c:pt>
                <c:pt idx="95">
                  <c:v>0.75316698000000004</c:v>
                </c:pt>
              </c:numCache>
            </c:numRef>
          </c:xVal>
          <c:yVal>
            <c:numRef>
              <c:f>'24.142-F100'!$AO$3:$AO$98</c:f>
              <c:numCache>
                <c:formatCode>General</c:formatCode>
                <c:ptCount val="96"/>
                <c:pt idx="0">
                  <c:v>321.04855338159746</c:v>
                </c:pt>
                <c:pt idx="1">
                  <c:v>321.10508868487727</c:v>
                </c:pt>
                <c:pt idx="2">
                  <c:v>321.16371364566606</c:v>
                </c:pt>
                <c:pt idx="3">
                  <c:v>321.22451297641942</c:v>
                </c:pt>
                <c:pt idx="4">
                  <c:v>321.28756602972271</c:v>
                </c:pt>
                <c:pt idx="5">
                  <c:v>321.35296613912806</c:v>
                </c:pt>
                <c:pt idx="6">
                  <c:v>321.42079973145883</c:v>
                </c:pt>
                <c:pt idx="7">
                  <c:v>321.49117182842497</c:v>
                </c:pt>
                <c:pt idx="8">
                  <c:v>321.56418619721597</c:v>
                </c:pt>
                <c:pt idx="9">
                  <c:v>321.63995097500242</c:v>
                </c:pt>
                <c:pt idx="10">
                  <c:v>321.71858012302334</c:v>
                </c:pt>
                <c:pt idx="11">
                  <c:v>321.8001931900684</c:v>
                </c:pt>
                <c:pt idx="12">
                  <c:v>321.88491495747633</c:v>
                </c:pt>
                <c:pt idx="13">
                  <c:v>321.9728770850096</c:v>
                </c:pt>
                <c:pt idx="14">
                  <c:v>322.06422107703645</c:v>
                </c:pt>
                <c:pt idx="15">
                  <c:v>322.15909109089529</c:v>
                </c:pt>
                <c:pt idx="16">
                  <c:v>322.25764544538947</c:v>
                </c:pt>
                <c:pt idx="17">
                  <c:v>322.36002490080722</c:v>
                </c:pt>
                <c:pt idx="18">
                  <c:v>322.46641823360267</c:v>
                </c:pt>
                <c:pt idx="19">
                  <c:v>322.57698561828227</c:v>
                </c:pt>
                <c:pt idx="20">
                  <c:v>322.69191889125148</c:v>
                </c:pt>
                <c:pt idx="21">
                  <c:v>322.8114173750098</c:v>
                </c:pt>
                <c:pt idx="22">
                  <c:v>322.93571176248258</c:v>
                </c:pt>
                <c:pt idx="23">
                  <c:v>323.06500106786916</c:v>
                </c:pt>
                <c:pt idx="24">
                  <c:v>323.19951048862265</c:v>
                </c:pt>
                <c:pt idx="25">
                  <c:v>323.33946123443388</c:v>
                </c:pt>
                <c:pt idx="26">
                  <c:v>323.48512470545597</c:v>
                </c:pt>
                <c:pt idx="27">
                  <c:v>323.63680164181517</c:v>
                </c:pt>
                <c:pt idx="28">
                  <c:v>323.79471775610943</c:v>
                </c:pt>
                <c:pt idx="29">
                  <c:v>323.9592208694005</c:v>
                </c:pt>
                <c:pt idx="30">
                  <c:v>324.1305967633287</c:v>
                </c:pt>
                <c:pt idx="31">
                  <c:v>324.30921669650695</c:v>
                </c:pt>
                <c:pt idx="32">
                  <c:v>324.51447568388676</c:v>
                </c:pt>
                <c:pt idx="33">
                  <c:v>324.68953096864891</c:v>
                </c:pt>
                <c:pt idx="34">
                  <c:v>324.9127078747054</c:v>
                </c:pt>
                <c:pt idx="35">
                  <c:v>325.1031206878863</c:v>
                </c:pt>
                <c:pt idx="36">
                  <c:v>325.34603846852701</c:v>
                </c:pt>
                <c:pt idx="37">
                  <c:v>325.55342191800275</c:v>
                </c:pt>
                <c:pt idx="38">
                  <c:v>325.79351381676372</c:v>
                </c:pt>
                <c:pt idx="39">
                  <c:v>326.04418892683691</c:v>
                </c:pt>
                <c:pt idx="40">
                  <c:v>326.33283264854305</c:v>
                </c:pt>
                <c:pt idx="41">
                  <c:v>326.57948321405701</c:v>
                </c:pt>
                <c:pt idx="42">
                  <c:v>326.86535347148447</c:v>
                </c:pt>
                <c:pt idx="43">
                  <c:v>327.16413868685476</c:v>
                </c:pt>
                <c:pt idx="44">
                  <c:v>327.47638366788487</c:v>
                </c:pt>
                <c:pt idx="45">
                  <c:v>327.80300302740807</c:v>
                </c:pt>
                <c:pt idx="46">
                  <c:v>328.1446417816822</c:v>
                </c:pt>
                <c:pt idx="47">
                  <c:v>328.50197990907515</c:v>
                </c:pt>
                <c:pt idx="48">
                  <c:v>328.87597646781433</c:v>
                </c:pt>
                <c:pt idx="49">
                  <c:v>329.26740807289741</c:v>
                </c:pt>
                <c:pt idx="50">
                  <c:v>329.67717299522462</c:v>
                </c:pt>
                <c:pt idx="51">
                  <c:v>330.10630151508349</c:v>
                </c:pt>
                <c:pt idx="52">
                  <c:v>330.55566889758467</c:v>
                </c:pt>
                <c:pt idx="53">
                  <c:v>331.02640073489658</c:v>
                </c:pt>
                <c:pt idx="54">
                  <c:v>331.51966872747175</c:v>
                </c:pt>
                <c:pt idx="55">
                  <c:v>332.03652713579322</c:v>
                </c:pt>
                <c:pt idx="56">
                  <c:v>332.57839389689855</c:v>
                </c:pt>
                <c:pt idx="57">
                  <c:v>333.14638066330212</c:v>
                </c:pt>
                <c:pt idx="58">
                  <c:v>333.74206324265873</c:v>
                </c:pt>
                <c:pt idx="59">
                  <c:v>334.30290698042563</c:v>
                </c:pt>
                <c:pt idx="60">
                  <c:v>335.02212421902749</c:v>
                </c:pt>
                <c:pt idx="61">
                  <c:v>335.78041022070494</c:v>
                </c:pt>
                <c:pt idx="62">
                  <c:v>336.43134251498657</c:v>
                </c:pt>
                <c:pt idx="63">
                  <c:v>337.18874875336383</c:v>
                </c:pt>
                <c:pt idx="64">
                  <c:v>337.98388485209443</c:v>
                </c:pt>
                <c:pt idx="65">
                  <c:v>338.81895843871678</c:v>
                </c:pt>
                <c:pt idx="66">
                  <c:v>339.69585813464329</c:v>
                </c:pt>
                <c:pt idx="67">
                  <c:v>340.61710757689707</c:v>
                </c:pt>
                <c:pt idx="68">
                  <c:v>341.58533989093957</c:v>
                </c:pt>
                <c:pt idx="69">
                  <c:v>342.6028256175656</c:v>
                </c:pt>
                <c:pt idx="70">
                  <c:v>343.67242852609343</c:v>
                </c:pt>
                <c:pt idx="71">
                  <c:v>344.79709642751692</c:v>
                </c:pt>
                <c:pt idx="72">
                  <c:v>345.98010940237225</c:v>
                </c:pt>
                <c:pt idx="73">
                  <c:v>347.2244973503291</c:v>
                </c:pt>
                <c:pt idx="74">
                  <c:v>348.3998796397708</c:v>
                </c:pt>
                <c:pt idx="75">
                  <c:v>349.63080594256724</c:v>
                </c:pt>
                <c:pt idx="76">
                  <c:v>350.62845930440142</c:v>
                </c:pt>
                <c:pt idx="77">
                  <c:v>351.81399004155554</c:v>
                </c:pt>
                <c:pt idx="78">
                  <c:v>353.20862030338776</c:v>
                </c:pt>
                <c:pt idx="79">
                  <c:v>354.5046484513814</c:v>
                </c:pt>
                <c:pt idx="80">
                  <c:v>355.88407942874755</c:v>
                </c:pt>
                <c:pt idx="81">
                  <c:v>357.11777780935682</c:v>
                </c:pt>
                <c:pt idx="82">
                  <c:v>358.3985235597205</c:v>
                </c:pt>
                <c:pt idx="83">
                  <c:v>359.92254183507407</c:v>
                </c:pt>
                <c:pt idx="84">
                  <c:v>361.27877521818243</c:v>
                </c:pt>
                <c:pt idx="85">
                  <c:v>362.51025946406128</c:v>
                </c:pt>
                <c:pt idx="86">
                  <c:v>363.9993557475313</c:v>
                </c:pt>
                <c:pt idx="87">
                  <c:v>365.46555428299087</c:v>
                </c:pt>
                <c:pt idx="88">
                  <c:v>366.88207871302313</c:v>
                </c:pt>
                <c:pt idx="89">
                  <c:v>368.10805670079145</c:v>
                </c:pt>
                <c:pt idx="90">
                  <c:v>369.46474277061509</c:v>
                </c:pt>
                <c:pt idx="91">
                  <c:v>370.99246040470086</c:v>
                </c:pt>
                <c:pt idx="92">
                  <c:v>372.21134431447734</c:v>
                </c:pt>
                <c:pt idx="93">
                  <c:v>373.40777100809498</c:v>
                </c:pt>
                <c:pt idx="94">
                  <c:v>374.61951252946619</c:v>
                </c:pt>
                <c:pt idx="95">
                  <c:v>375.77239063985928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A7-A743-A0BB-660A203930D3}"/>
            </c:ext>
          </c:extLst>
        </c:ser>
        <c:ser>
          <c:idx val="7"/>
          <c:order val="4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'24.142-F100'!$AG$3:$AG$99</c:f>
              <c:numCache>
                <c:formatCode>General</c:formatCode>
                <c:ptCount val="97"/>
                <c:pt idx="0">
                  <c:v>0.42089918999999998</c:v>
                </c:pt>
                <c:pt idx="1">
                  <c:v>0.42466992999999997</c:v>
                </c:pt>
                <c:pt idx="2">
                  <c:v>0.42844058000000002</c:v>
                </c:pt>
                <c:pt idx="3">
                  <c:v>0.43221124</c:v>
                </c:pt>
                <c:pt idx="4">
                  <c:v>0.43598188999999998</c:v>
                </c:pt>
                <c:pt idx="5">
                  <c:v>0.43975254000000003</c:v>
                </c:pt>
                <c:pt idx="6">
                  <c:v>0.44352320000000001</c:v>
                </c:pt>
                <c:pt idx="7">
                  <c:v>0.44729384999999999</c:v>
                </c:pt>
                <c:pt idx="8">
                  <c:v>0.45106449999999998</c:v>
                </c:pt>
                <c:pt idx="9">
                  <c:v>0.45483516000000002</c:v>
                </c:pt>
                <c:pt idx="10">
                  <c:v>0.45860581</c:v>
                </c:pt>
                <c:pt idx="11">
                  <c:v>0.46237645999999999</c:v>
                </c:pt>
                <c:pt idx="12">
                  <c:v>0.46614712000000003</c:v>
                </c:pt>
                <c:pt idx="13">
                  <c:v>0.46991777000000001</c:v>
                </c:pt>
                <c:pt idx="14">
                  <c:v>0.47368842</c:v>
                </c:pt>
                <c:pt idx="15">
                  <c:v>0.47745907999999998</c:v>
                </c:pt>
                <c:pt idx="16">
                  <c:v>0.48122973000000002</c:v>
                </c:pt>
                <c:pt idx="17">
                  <c:v>0.48500038000000001</c:v>
                </c:pt>
                <c:pt idx="18">
                  <c:v>0.48877103999999999</c:v>
                </c:pt>
                <c:pt idx="19">
                  <c:v>0.49254168999999998</c:v>
                </c:pt>
                <c:pt idx="20">
                  <c:v>0.49631251999999998</c:v>
                </c:pt>
                <c:pt idx="21">
                  <c:v>0.50008366000000004</c:v>
                </c:pt>
                <c:pt idx="22">
                  <c:v>0.50385440000000004</c:v>
                </c:pt>
                <c:pt idx="23">
                  <c:v>0.50762527999999996</c:v>
                </c:pt>
                <c:pt idx="24">
                  <c:v>0.51139593000000005</c:v>
                </c:pt>
                <c:pt idx="25">
                  <c:v>0.51516693999999996</c:v>
                </c:pt>
                <c:pt idx="26">
                  <c:v>0.51893820999999996</c:v>
                </c:pt>
                <c:pt idx="27">
                  <c:v>0.52270886000000005</c:v>
                </c:pt>
                <c:pt idx="28">
                  <c:v>0.52647951999999998</c:v>
                </c:pt>
                <c:pt idx="29">
                  <c:v>0.53025016999999997</c:v>
                </c:pt>
                <c:pt idx="30">
                  <c:v>0.53402126999999999</c:v>
                </c:pt>
                <c:pt idx="31">
                  <c:v>0.53779266999999997</c:v>
                </c:pt>
                <c:pt idx="32">
                  <c:v>0.54156411999999998</c:v>
                </c:pt>
                <c:pt idx="33">
                  <c:v>0.54533522000000001</c:v>
                </c:pt>
                <c:pt idx="34">
                  <c:v>0.54910652999999998</c:v>
                </c:pt>
                <c:pt idx="35">
                  <c:v>0.55287821000000004</c:v>
                </c:pt>
                <c:pt idx="36">
                  <c:v>0.55664961000000002</c:v>
                </c:pt>
                <c:pt idx="37">
                  <c:v>0.56042062000000004</c:v>
                </c:pt>
                <c:pt idx="38">
                  <c:v>0.56419193999999995</c:v>
                </c:pt>
                <c:pt idx="39">
                  <c:v>0.56796396000000005</c:v>
                </c:pt>
                <c:pt idx="40">
                  <c:v>0.57173549999999995</c:v>
                </c:pt>
                <c:pt idx="41">
                  <c:v>0.57512949999999996</c:v>
                </c:pt>
                <c:pt idx="42">
                  <c:v>0.57927929</c:v>
                </c:pt>
                <c:pt idx="43">
                  <c:v>0.58305108999999999</c:v>
                </c:pt>
                <c:pt idx="44">
                  <c:v>0.58682343000000003</c:v>
                </c:pt>
                <c:pt idx="45">
                  <c:v>0.59059527000000001</c:v>
                </c:pt>
                <c:pt idx="46">
                  <c:v>0.59398989999999996</c:v>
                </c:pt>
                <c:pt idx="47">
                  <c:v>0.59814038999999997</c:v>
                </c:pt>
                <c:pt idx="48">
                  <c:v>0.60191267999999998</c:v>
                </c:pt>
                <c:pt idx="49">
                  <c:v>0.60568493000000001</c:v>
                </c:pt>
                <c:pt idx="50">
                  <c:v>0.60945757</c:v>
                </c:pt>
                <c:pt idx="51">
                  <c:v>0.61323075000000005</c:v>
                </c:pt>
                <c:pt idx="52">
                  <c:v>0.61700303999999995</c:v>
                </c:pt>
                <c:pt idx="53">
                  <c:v>0.62077590999999999</c:v>
                </c:pt>
                <c:pt idx="54">
                  <c:v>0.62454951999999997</c:v>
                </c:pt>
                <c:pt idx="55">
                  <c:v>0.6283223</c:v>
                </c:pt>
                <c:pt idx="56">
                  <c:v>0.63209561000000003</c:v>
                </c:pt>
                <c:pt idx="57">
                  <c:v>0.63586878999999996</c:v>
                </c:pt>
                <c:pt idx="58">
                  <c:v>0.63964169999999998</c:v>
                </c:pt>
                <c:pt idx="59">
                  <c:v>0.64341554000000001</c:v>
                </c:pt>
                <c:pt idx="60">
                  <c:v>0.64718903000000005</c:v>
                </c:pt>
                <c:pt idx="61">
                  <c:v>0.65058475999999998</c:v>
                </c:pt>
                <c:pt idx="62">
                  <c:v>0.65473625999999996</c:v>
                </c:pt>
                <c:pt idx="63">
                  <c:v>0.65850947999999998</c:v>
                </c:pt>
                <c:pt idx="64">
                  <c:v>0.66228332000000001</c:v>
                </c:pt>
                <c:pt idx="65">
                  <c:v>0.66605707999999997</c:v>
                </c:pt>
                <c:pt idx="66">
                  <c:v>0.66983123</c:v>
                </c:pt>
                <c:pt idx="67">
                  <c:v>0.67360507000000003</c:v>
                </c:pt>
                <c:pt idx="68">
                  <c:v>0.67737926000000004</c:v>
                </c:pt>
                <c:pt idx="69">
                  <c:v>0.68115296999999997</c:v>
                </c:pt>
                <c:pt idx="70">
                  <c:v>0.68492677000000002</c:v>
                </c:pt>
                <c:pt idx="71">
                  <c:v>0.68870123000000005</c:v>
                </c:pt>
                <c:pt idx="72">
                  <c:v>0.69247524000000005</c:v>
                </c:pt>
                <c:pt idx="73">
                  <c:v>0.69625000999999997</c:v>
                </c:pt>
                <c:pt idx="74">
                  <c:v>0.70002483000000004</c:v>
                </c:pt>
                <c:pt idx="75">
                  <c:v>0.70379959999999997</c:v>
                </c:pt>
                <c:pt idx="76">
                  <c:v>0.70719686999999998</c:v>
                </c:pt>
                <c:pt idx="77">
                  <c:v>0.71021628999999997</c:v>
                </c:pt>
                <c:pt idx="78">
                  <c:v>0.71323665000000003</c:v>
                </c:pt>
                <c:pt idx="79">
                  <c:v>0.71625717</c:v>
                </c:pt>
                <c:pt idx="80">
                  <c:v>0.71965674000000002</c:v>
                </c:pt>
                <c:pt idx="81">
                  <c:v>0.72263849999999996</c:v>
                </c:pt>
                <c:pt idx="82">
                  <c:v>0.72566379000000003</c:v>
                </c:pt>
                <c:pt idx="83">
                  <c:v>0.72868907999999999</c:v>
                </c:pt>
                <c:pt idx="84">
                  <c:v>0.73133702</c:v>
                </c:pt>
                <c:pt idx="85">
                  <c:v>0.73360652000000004</c:v>
                </c:pt>
                <c:pt idx="86">
                  <c:v>0.73591706000000001</c:v>
                </c:pt>
                <c:pt idx="87">
                  <c:v>0.73856350999999998</c:v>
                </c:pt>
                <c:pt idx="88">
                  <c:v>0.74121044999999997</c:v>
                </c:pt>
                <c:pt idx="89">
                  <c:v>0.74385710999999999</c:v>
                </c:pt>
                <c:pt idx="90">
                  <c:v>0.74616024000000003</c:v>
                </c:pt>
                <c:pt idx="91">
                  <c:v>0.74829321999999998</c:v>
                </c:pt>
                <c:pt idx="92">
                  <c:v>0.75080294999999997</c:v>
                </c:pt>
                <c:pt idx="93">
                  <c:v>0.75293564000000002</c:v>
                </c:pt>
                <c:pt idx="94">
                  <c:v>0.75506881000000003</c:v>
                </c:pt>
                <c:pt idx="95">
                  <c:v>0.75706479999999998</c:v>
                </c:pt>
                <c:pt idx="96">
                  <c:v>0.75892537999999998</c:v>
                </c:pt>
              </c:numCache>
            </c:numRef>
          </c:xVal>
          <c:yVal>
            <c:numRef>
              <c:f>'24.142-F100'!$AH$3:$AH$99</c:f>
              <c:numCache>
                <c:formatCode>General</c:formatCode>
                <c:ptCount val="97"/>
                <c:pt idx="0">
                  <c:v>300.05279999999999</c:v>
                </c:pt>
                <c:pt idx="1">
                  <c:v>300.06665500000003</c:v>
                </c:pt>
                <c:pt idx="2">
                  <c:v>300.06486999999998</c:v>
                </c:pt>
                <c:pt idx="3">
                  <c:v>300.063085</c:v>
                </c:pt>
                <c:pt idx="4">
                  <c:v>300.06129900000002</c:v>
                </c:pt>
                <c:pt idx="5">
                  <c:v>300.05951399999998</c:v>
                </c:pt>
                <c:pt idx="6">
                  <c:v>300.05772899999999</c:v>
                </c:pt>
                <c:pt idx="7">
                  <c:v>300.05594300000001</c:v>
                </c:pt>
                <c:pt idx="8">
                  <c:v>300.05415799999997</c:v>
                </c:pt>
                <c:pt idx="9">
                  <c:v>300.05237299999999</c:v>
                </c:pt>
                <c:pt idx="10">
                  <c:v>300.05058700000001</c:v>
                </c:pt>
                <c:pt idx="11">
                  <c:v>300.04880200000002</c:v>
                </c:pt>
                <c:pt idx="12">
                  <c:v>300.04701599999999</c:v>
                </c:pt>
                <c:pt idx="13">
                  <c:v>300.045231</c:v>
                </c:pt>
                <c:pt idx="14">
                  <c:v>300.04344600000002</c:v>
                </c:pt>
                <c:pt idx="15">
                  <c:v>300.04165999999998</c:v>
                </c:pt>
                <c:pt idx="16">
                  <c:v>300.03987499999999</c:v>
                </c:pt>
                <c:pt idx="17">
                  <c:v>300.03809000000001</c:v>
                </c:pt>
                <c:pt idx="18">
                  <c:v>300.03630399999997</c:v>
                </c:pt>
                <c:pt idx="19">
                  <c:v>300.03451899999999</c:v>
                </c:pt>
                <c:pt idx="20">
                  <c:v>300.06401399999999</c:v>
                </c:pt>
                <c:pt idx="21">
                  <c:v>300.14825000000002</c:v>
                </c:pt>
                <c:pt idx="22">
                  <c:v>300.162105</c:v>
                </c:pt>
                <c:pt idx="23">
                  <c:v>300.19941999999998</c:v>
                </c:pt>
                <c:pt idx="24">
                  <c:v>300.19763499999999</c:v>
                </c:pt>
                <c:pt idx="25">
                  <c:v>300.25841000000003</c:v>
                </c:pt>
                <c:pt idx="26">
                  <c:v>300.366107</c:v>
                </c:pt>
                <c:pt idx="27">
                  <c:v>300.36432100000002</c:v>
                </c:pt>
                <c:pt idx="28">
                  <c:v>300.36253599999998</c:v>
                </c:pt>
                <c:pt idx="29">
                  <c:v>300.36075099999999</c:v>
                </c:pt>
                <c:pt idx="30">
                  <c:v>300.43716599999999</c:v>
                </c:pt>
                <c:pt idx="31">
                  <c:v>300.56832300000002</c:v>
                </c:pt>
                <c:pt idx="32">
                  <c:v>300.70729999999998</c:v>
                </c:pt>
                <c:pt idx="33">
                  <c:v>300.78371600000003</c:v>
                </c:pt>
                <c:pt idx="34">
                  <c:v>300.89923199999998</c:v>
                </c:pt>
                <c:pt idx="35">
                  <c:v>301.07730900000001</c:v>
                </c:pt>
                <c:pt idx="36">
                  <c:v>301.20846599999999</c:v>
                </c:pt>
                <c:pt idx="37">
                  <c:v>301.26924200000002</c:v>
                </c:pt>
                <c:pt idx="38">
                  <c:v>301.38475799999998</c:v>
                </c:pt>
                <c:pt idx="39">
                  <c:v>301.62539600000002</c:v>
                </c:pt>
                <c:pt idx="40">
                  <c:v>301.780013</c:v>
                </c:pt>
                <c:pt idx="41">
                  <c:v>301.90352799999999</c:v>
                </c:pt>
                <c:pt idx="42">
                  <c:v>302.21436899999998</c:v>
                </c:pt>
                <c:pt idx="43">
                  <c:v>302.415907</c:v>
                </c:pt>
                <c:pt idx="44">
                  <c:v>302.71128599999997</c:v>
                </c:pt>
                <c:pt idx="45">
                  <c:v>302.92064299999998</c:v>
                </c:pt>
                <c:pt idx="46">
                  <c:v>303.15364</c:v>
                </c:pt>
                <c:pt idx="47">
                  <c:v>303.58960300000001</c:v>
                </c:pt>
                <c:pt idx="48">
                  <c:v>303.877162</c:v>
                </c:pt>
                <c:pt idx="49">
                  <c:v>304.156901</c:v>
                </c:pt>
                <c:pt idx="50">
                  <c:v>304.50702000000001</c:v>
                </c:pt>
                <c:pt idx="51">
                  <c:v>304.95098200000001</c:v>
                </c:pt>
                <c:pt idx="52">
                  <c:v>305.238541</c:v>
                </c:pt>
                <c:pt idx="53">
                  <c:v>305.62776100000002</c:v>
                </c:pt>
                <c:pt idx="54">
                  <c:v>306.149923</c:v>
                </c:pt>
                <c:pt idx="55">
                  <c:v>306.523504</c:v>
                </c:pt>
                <c:pt idx="56">
                  <c:v>306.990925</c:v>
                </c:pt>
                <c:pt idx="57">
                  <c:v>307.434887</c:v>
                </c:pt>
                <c:pt idx="58">
                  <c:v>307.83192700000001</c:v>
                </c:pt>
                <c:pt idx="59">
                  <c:v>308.39319</c:v>
                </c:pt>
                <c:pt idx="60">
                  <c:v>308.89189199999998</c:v>
                </c:pt>
                <c:pt idx="61">
                  <c:v>309.32039200000003</c:v>
                </c:pt>
                <c:pt idx="62">
                  <c:v>309.936217</c:v>
                </c:pt>
                <c:pt idx="63">
                  <c:v>310.38799799999998</c:v>
                </c:pt>
                <c:pt idx="64">
                  <c:v>310.94926099999998</c:v>
                </c:pt>
                <c:pt idx="65">
                  <c:v>311.49488400000001</c:v>
                </c:pt>
                <c:pt idx="66">
                  <c:v>312.11088799999999</c:v>
                </c:pt>
                <c:pt idx="67">
                  <c:v>312.67215099999999</c:v>
                </c:pt>
                <c:pt idx="68">
                  <c:v>313.295975</c:v>
                </c:pt>
                <c:pt idx="69">
                  <c:v>313.833778</c:v>
                </c:pt>
                <c:pt idx="70">
                  <c:v>314.38722000000001</c:v>
                </c:pt>
                <c:pt idx="71">
                  <c:v>315.05796500000002</c:v>
                </c:pt>
                <c:pt idx="72">
                  <c:v>315.650508</c:v>
                </c:pt>
                <c:pt idx="73">
                  <c:v>316.37599399999999</c:v>
                </c:pt>
                <c:pt idx="74">
                  <c:v>317.10929900000002</c:v>
                </c:pt>
                <c:pt idx="75">
                  <c:v>317.83478500000001</c:v>
                </c:pt>
                <c:pt idx="76">
                  <c:v>318.53527800000001</c:v>
                </c:pt>
                <c:pt idx="77">
                  <c:v>319.14992899999999</c:v>
                </c:pt>
                <c:pt idx="78">
                  <c:v>319.92880100000002</c:v>
                </c:pt>
                <c:pt idx="79">
                  <c:v>320.73724399999998</c:v>
                </c:pt>
                <c:pt idx="80">
                  <c:v>321.84438299999999</c:v>
                </c:pt>
                <c:pt idx="81">
                  <c:v>322.944389</c:v>
                </c:pt>
                <c:pt idx="82">
                  <c:v>324.07932</c:v>
                </c:pt>
                <c:pt idx="83">
                  <c:v>325.21425099999999</c:v>
                </c:pt>
                <c:pt idx="84">
                  <c:v>326.34936099999999</c:v>
                </c:pt>
                <c:pt idx="85">
                  <c:v>327.29525599999999</c:v>
                </c:pt>
                <c:pt idx="86">
                  <c:v>328.35012499999999</c:v>
                </c:pt>
                <c:pt idx="87">
                  <c:v>329.73914600000001</c:v>
                </c:pt>
                <c:pt idx="88">
                  <c:v>331.21418799999998</c:v>
                </c:pt>
                <c:pt idx="89">
                  <c:v>332.64059800000001</c:v>
                </c:pt>
                <c:pt idx="90">
                  <c:v>333.93512500000003</c:v>
                </c:pt>
                <c:pt idx="91">
                  <c:v>335.45066800000001</c:v>
                </c:pt>
                <c:pt idx="92">
                  <c:v>336.85692499999999</c:v>
                </c:pt>
                <c:pt idx="93">
                  <c:v>338.32070800000002</c:v>
                </c:pt>
                <c:pt idx="94">
                  <c:v>339.86845499999998</c:v>
                </c:pt>
                <c:pt idx="95">
                  <c:v>341.354286</c:v>
                </c:pt>
                <c:pt idx="96">
                  <c:v>343.08817199999999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659C-124E-BCC9-2C7A7AECD63B}"/>
            </c:ext>
          </c:extLst>
        </c:ser>
        <c:ser>
          <c:idx val="10"/>
          <c:order val="5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'24.142-F100'!$AG$3:$AG$99</c:f>
              <c:numCache>
                <c:formatCode>General</c:formatCode>
                <c:ptCount val="97"/>
                <c:pt idx="0">
                  <c:v>0.42089918999999998</c:v>
                </c:pt>
                <c:pt idx="1">
                  <c:v>0.42466992999999997</c:v>
                </c:pt>
                <c:pt idx="2">
                  <c:v>0.42844058000000002</c:v>
                </c:pt>
                <c:pt idx="3">
                  <c:v>0.43221124</c:v>
                </c:pt>
                <c:pt idx="4">
                  <c:v>0.43598188999999998</c:v>
                </c:pt>
                <c:pt idx="5">
                  <c:v>0.43975254000000003</c:v>
                </c:pt>
                <c:pt idx="6">
                  <c:v>0.44352320000000001</c:v>
                </c:pt>
                <c:pt idx="7">
                  <c:v>0.44729384999999999</c:v>
                </c:pt>
                <c:pt idx="8">
                  <c:v>0.45106449999999998</c:v>
                </c:pt>
                <c:pt idx="9">
                  <c:v>0.45483516000000002</c:v>
                </c:pt>
                <c:pt idx="10">
                  <c:v>0.45860581</c:v>
                </c:pt>
                <c:pt idx="11">
                  <c:v>0.46237645999999999</c:v>
                </c:pt>
                <c:pt idx="12">
                  <c:v>0.46614712000000003</c:v>
                </c:pt>
                <c:pt idx="13">
                  <c:v>0.46991777000000001</c:v>
                </c:pt>
                <c:pt idx="14">
                  <c:v>0.47368842</c:v>
                </c:pt>
                <c:pt idx="15">
                  <c:v>0.47745907999999998</c:v>
                </c:pt>
                <c:pt idx="16">
                  <c:v>0.48122973000000002</c:v>
                </c:pt>
                <c:pt idx="17">
                  <c:v>0.48500038000000001</c:v>
                </c:pt>
                <c:pt idx="18">
                  <c:v>0.48877103999999999</c:v>
                </c:pt>
                <c:pt idx="19">
                  <c:v>0.49254168999999998</c:v>
                </c:pt>
                <c:pt idx="20">
                  <c:v>0.49631251999999998</c:v>
                </c:pt>
                <c:pt idx="21">
                  <c:v>0.50008366000000004</c:v>
                </c:pt>
                <c:pt idx="22">
                  <c:v>0.50385440000000004</c:v>
                </c:pt>
                <c:pt idx="23">
                  <c:v>0.50762527999999996</c:v>
                </c:pt>
                <c:pt idx="24">
                  <c:v>0.51139593000000005</c:v>
                </c:pt>
                <c:pt idx="25">
                  <c:v>0.51516693999999996</c:v>
                </c:pt>
                <c:pt idx="26">
                  <c:v>0.51893820999999996</c:v>
                </c:pt>
                <c:pt idx="27">
                  <c:v>0.52270886000000005</c:v>
                </c:pt>
                <c:pt idx="28">
                  <c:v>0.52647951999999998</c:v>
                </c:pt>
                <c:pt idx="29">
                  <c:v>0.53025016999999997</c:v>
                </c:pt>
                <c:pt idx="30">
                  <c:v>0.53402126999999999</c:v>
                </c:pt>
                <c:pt idx="31">
                  <c:v>0.53779266999999997</c:v>
                </c:pt>
                <c:pt idx="32">
                  <c:v>0.54156411999999998</c:v>
                </c:pt>
                <c:pt idx="33">
                  <c:v>0.54533522000000001</c:v>
                </c:pt>
                <c:pt idx="34">
                  <c:v>0.54910652999999998</c:v>
                </c:pt>
                <c:pt idx="35">
                  <c:v>0.55287821000000004</c:v>
                </c:pt>
                <c:pt idx="36">
                  <c:v>0.55664961000000002</c:v>
                </c:pt>
                <c:pt idx="37">
                  <c:v>0.56042062000000004</c:v>
                </c:pt>
                <c:pt idx="38">
                  <c:v>0.56419193999999995</c:v>
                </c:pt>
                <c:pt idx="39">
                  <c:v>0.56796396000000005</c:v>
                </c:pt>
                <c:pt idx="40">
                  <c:v>0.57173549999999995</c:v>
                </c:pt>
                <c:pt idx="41">
                  <c:v>0.57512949999999996</c:v>
                </c:pt>
                <c:pt idx="42">
                  <c:v>0.57927929</c:v>
                </c:pt>
                <c:pt idx="43">
                  <c:v>0.58305108999999999</c:v>
                </c:pt>
                <c:pt idx="44">
                  <c:v>0.58682343000000003</c:v>
                </c:pt>
                <c:pt idx="45">
                  <c:v>0.59059527000000001</c:v>
                </c:pt>
                <c:pt idx="46">
                  <c:v>0.59398989999999996</c:v>
                </c:pt>
                <c:pt idx="47">
                  <c:v>0.59814038999999997</c:v>
                </c:pt>
                <c:pt idx="48">
                  <c:v>0.60191267999999998</c:v>
                </c:pt>
                <c:pt idx="49">
                  <c:v>0.60568493000000001</c:v>
                </c:pt>
                <c:pt idx="50">
                  <c:v>0.60945757</c:v>
                </c:pt>
                <c:pt idx="51">
                  <c:v>0.61323075000000005</c:v>
                </c:pt>
                <c:pt idx="52">
                  <c:v>0.61700303999999995</c:v>
                </c:pt>
                <c:pt idx="53">
                  <c:v>0.62077590999999999</c:v>
                </c:pt>
                <c:pt idx="54">
                  <c:v>0.62454951999999997</c:v>
                </c:pt>
                <c:pt idx="55">
                  <c:v>0.6283223</c:v>
                </c:pt>
                <c:pt idx="56">
                  <c:v>0.63209561000000003</c:v>
                </c:pt>
                <c:pt idx="57">
                  <c:v>0.63586878999999996</c:v>
                </c:pt>
                <c:pt idx="58">
                  <c:v>0.63964169999999998</c:v>
                </c:pt>
                <c:pt idx="59">
                  <c:v>0.64341554000000001</c:v>
                </c:pt>
                <c:pt idx="60">
                  <c:v>0.64718903000000005</c:v>
                </c:pt>
                <c:pt idx="61">
                  <c:v>0.65058475999999998</c:v>
                </c:pt>
                <c:pt idx="62">
                  <c:v>0.65473625999999996</c:v>
                </c:pt>
                <c:pt idx="63">
                  <c:v>0.65850947999999998</c:v>
                </c:pt>
                <c:pt idx="64">
                  <c:v>0.66228332000000001</c:v>
                </c:pt>
                <c:pt idx="65">
                  <c:v>0.66605707999999997</c:v>
                </c:pt>
                <c:pt idx="66">
                  <c:v>0.66983123</c:v>
                </c:pt>
                <c:pt idx="67">
                  <c:v>0.67360507000000003</c:v>
                </c:pt>
                <c:pt idx="68">
                  <c:v>0.67737926000000004</c:v>
                </c:pt>
                <c:pt idx="69">
                  <c:v>0.68115296999999997</c:v>
                </c:pt>
                <c:pt idx="70">
                  <c:v>0.68492677000000002</c:v>
                </c:pt>
                <c:pt idx="71">
                  <c:v>0.68870123000000005</c:v>
                </c:pt>
                <c:pt idx="72">
                  <c:v>0.69247524000000005</c:v>
                </c:pt>
                <c:pt idx="73">
                  <c:v>0.69625000999999997</c:v>
                </c:pt>
                <c:pt idx="74">
                  <c:v>0.70002483000000004</c:v>
                </c:pt>
                <c:pt idx="75">
                  <c:v>0.70379959999999997</c:v>
                </c:pt>
                <c:pt idx="76">
                  <c:v>0.70719686999999998</c:v>
                </c:pt>
                <c:pt idx="77">
                  <c:v>0.71021628999999997</c:v>
                </c:pt>
                <c:pt idx="78">
                  <c:v>0.71323665000000003</c:v>
                </c:pt>
                <c:pt idx="79">
                  <c:v>0.71625717</c:v>
                </c:pt>
                <c:pt idx="80">
                  <c:v>0.71965674000000002</c:v>
                </c:pt>
                <c:pt idx="81">
                  <c:v>0.72263849999999996</c:v>
                </c:pt>
                <c:pt idx="82">
                  <c:v>0.72566379000000003</c:v>
                </c:pt>
                <c:pt idx="83">
                  <c:v>0.72868907999999999</c:v>
                </c:pt>
                <c:pt idx="84">
                  <c:v>0.73133702</c:v>
                </c:pt>
                <c:pt idx="85">
                  <c:v>0.73360652000000004</c:v>
                </c:pt>
                <c:pt idx="86">
                  <c:v>0.73591706000000001</c:v>
                </c:pt>
                <c:pt idx="87">
                  <c:v>0.73856350999999998</c:v>
                </c:pt>
                <c:pt idx="88">
                  <c:v>0.74121044999999997</c:v>
                </c:pt>
                <c:pt idx="89">
                  <c:v>0.74385710999999999</c:v>
                </c:pt>
                <c:pt idx="90">
                  <c:v>0.74616024000000003</c:v>
                </c:pt>
                <c:pt idx="91">
                  <c:v>0.74829321999999998</c:v>
                </c:pt>
                <c:pt idx="92">
                  <c:v>0.75080294999999997</c:v>
                </c:pt>
                <c:pt idx="93">
                  <c:v>0.75293564000000002</c:v>
                </c:pt>
                <c:pt idx="94">
                  <c:v>0.75506881000000003</c:v>
                </c:pt>
                <c:pt idx="95">
                  <c:v>0.75706479999999998</c:v>
                </c:pt>
                <c:pt idx="96">
                  <c:v>0.75892537999999998</c:v>
                </c:pt>
              </c:numCache>
            </c:numRef>
          </c:xVal>
          <c:yVal>
            <c:numRef>
              <c:f>'24.142-F100'!$AI$3:$AI$99</c:f>
              <c:numCache>
                <c:formatCode>General</c:formatCode>
                <c:ptCount val="97"/>
                <c:pt idx="0">
                  <c:v>298.44576990776039</c:v>
                </c:pt>
                <c:pt idx="1">
                  <c:v>298.48752010510788</c:v>
                </c:pt>
                <c:pt idx="2">
                  <c:v>298.53070988526747</c:v>
                </c:pt>
                <c:pt idx="3">
                  <c:v>298.57539515215024</c:v>
                </c:pt>
                <c:pt idx="4">
                  <c:v>298.62163292062644</c:v>
                </c:pt>
                <c:pt idx="5">
                  <c:v>298.66948315793746</c:v>
                </c:pt>
                <c:pt idx="6">
                  <c:v>298.7190086084027</c:v>
                </c:pt>
                <c:pt idx="7">
                  <c:v>298.77027455175687</c:v>
                </c:pt>
                <c:pt idx="8">
                  <c:v>298.823349773779</c:v>
                </c:pt>
                <c:pt idx="9">
                  <c:v>298.87830638846071</c:v>
                </c:pt>
                <c:pt idx="10">
                  <c:v>298.93521958612018</c:v>
                </c:pt>
                <c:pt idx="11">
                  <c:v>298.99416872752192</c:v>
                </c:pt>
                <c:pt idx="12">
                  <c:v>299.05523716447573</c:v>
                </c:pt>
                <c:pt idx="13">
                  <c:v>299.1185119774334</c:v>
                </c:pt>
                <c:pt idx="14">
                  <c:v>299.18408520957439</c:v>
                </c:pt>
                <c:pt idx="15">
                  <c:v>299.25205368667832</c:v>
                </c:pt>
                <c:pt idx="16">
                  <c:v>299.32251874352596</c:v>
                </c:pt>
                <c:pt idx="17">
                  <c:v>299.39558761670366</c:v>
                </c:pt>
                <c:pt idx="18">
                  <c:v>299.47137326442282</c:v>
                </c:pt>
                <c:pt idx="19">
                  <c:v>299.54999408057392</c:v>
                </c:pt>
                <c:pt idx="20">
                  <c:v>299.63157943493559</c:v>
                </c:pt>
                <c:pt idx="21">
                  <c:v>299.71626475713572</c:v>
                </c:pt>
                <c:pt idx="22">
                  <c:v>299.80417322601824</c:v>
                </c:pt>
                <c:pt idx="23">
                  <c:v>299.89546397054653</c:v>
                </c:pt>
                <c:pt idx="24">
                  <c:v>299.99028286230248</c:v>
                </c:pt>
                <c:pt idx="25">
                  <c:v>300.08880846439592</c:v>
                </c:pt>
                <c:pt idx="26">
                  <c:v>300.19121172887964</c:v>
                </c:pt>
                <c:pt idx="27">
                  <c:v>300.29765042939391</c:v>
                </c:pt>
                <c:pt idx="28">
                  <c:v>300.40833373305685</c:v>
                </c:pt>
                <c:pt idx="29">
                  <c:v>300.52346415785189</c:v>
                </c:pt>
                <c:pt idx="30">
                  <c:v>300.6432710456333</c:v>
                </c:pt>
                <c:pt idx="31">
                  <c:v>300.76797761375434</c:v>
                </c:pt>
                <c:pt idx="32">
                  <c:v>300.89781560382198</c:v>
                </c:pt>
                <c:pt idx="33">
                  <c:v>301.03302335146697</c:v>
                </c:pt>
                <c:pt idx="34">
                  <c:v>301.17388753861985</c:v>
                </c:pt>
                <c:pt idx="35">
                  <c:v>301.32069737528275</c:v>
                </c:pt>
                <c:pt idx="36">
                  <c:v>301.47372550277549</c:v>
                </c:pt>
                <c:pt idx="37">
                  <c:v>301.63328014661232</c:v>
                </c:pt>
                <c:pt idx="38">
                  <c:v>301.79972268671713</c:v>
                </c:pt>
                <c:pt idx="39">
                  <c:v>301.97342378211317</c:v>
                </c:pt>
                <c:pt idx="40">
                  <c:v>302.15470000848643</c:v>
                </c:pt>
                <c:pt idx="41">
                  <c:v>302.32464681265697</c:v>
                </c:pt>
                <c:pt idx="42">
                  <c:v>302.54166641401167</c:v>
                </c:pt>
                <c:pt idx="43">
                  <c:v>302.74818342646802</c:v>
                </c:pt>
                <c:pt idx="44">
                  <c:v>302.96402988290026</c:v>
                </c:pt>
                <c:pt idx="45">
                  <c:v>303.18963239469406</c:v>
                </c:pt>
                <c:pt idx="46">
                  <c:v>303.40146177237307</c:v>
                </c:pt>
                <c:pt idx="47">
                  <c:v>303.6723665196435</c:v>
                </c:pt>
                <c:pt idx="48">
                  <c:v>303.93055119573233</c:v>
                </c:pt>
                <c:pt idx="49">
                  <c:v>304.20075032304214</c:v>
                </c:pt>
                <c:pt idx="50">
                  <c:v>304.48363416789243</c:v>
                </c:pt>
                <c:pt idx="51">
                  <c:v>304.77989235997893</c:v>
                </c:pt>
                <c:pt idx="52">
                  <c:v>305.09012201946121</c:v>
                </c:pt>
                <c:pt idx="53">
                  <c:v>305.41519360763556</c:v>
                </c:pt>
                <c:pt idx="54">
                  <c:v>305.7559226157183</c:v>
                </c:pt>
                <c:pt idx="55">
                  <c:v>306.113005374625</c:v>
                </c:pt>
                <c:pt idx="56">
                  <c:v>306.4874549993612</c:v>
                </c:pt>
                <c:pt idx="57">
                  <c:v>306.88014560611725</c:v>
                </c:pt>
                <c:pt idx="58">
                  <c:v>307.29205015045403</c:v>
                </c:pt>
                <c:pt idx="59">
                  <c:v>307.7243526168744</c:v>
                </c:pt>
                <c:pt idx="60">
                  <c:v>308.17801982208834</c:v>
                </c:pt>
                <c:pt idx="61">
                  <c:v>308.60553629163218</c:v>
                </c:pt>
                <c:pt idx="62">
                  <c:v>309.15436336910244</c:v>
                </c:pt>
                <c:pt idx="63">
                  <c:v>309.67952857524494</c:v>
                </c:pt>
                <c:pt idx="64">
                  <c:v>310.2313159686833</c:v>
                </c:pt>
                <c:pt idx="65">
                  <c:v>310.81111009529991</c:v>
                </c:pt>
                <c:pt idx="66">
                  <c:v>311.42055937213871</c:v>
                </c:pt>
                <c:pt idx="67">
                  <c:v>312.06122245622555</c:v>
                </c:pt>
                <c:pt idx="68">
                  <c:v>312.734988596942</c:v>
                </c:pt>
                <c:pt idx="69">
                  <c:v>313.44359840933515</c:v>
                </c:pt>
                <c:pt idx="70">
                  <c:v>314.18916735836513</c:v>
                </c:pt>
                <c:pt idx="71">
                  <c:v>314.97396731562355</c:v>
                </c:pt>
                <c:pt idx="72">
                  <c:v>315.80006415939471</c:v>
                </c:pt>
                <c:pt idx="73">
                  <c:v>316.67018023281702</c:v>
                </c:pt>
                <c:pt idx="74">
                  <c:v>317.58679140329633</c:v>
                </c:pt>
                <c:pt idx="75">
                  <c:v>318.55268776810863</c:v>
                </c:pt>
                <c:pt idx="76">
                  <c:v>319.46662967135705</c:v>
                </c:pt>
                <c:pt idx="77">
                  <c:v>320.31639180880268</c:v>
                </c:pt>
                <c:pt idx="78">
                  <c:v>321.20353396264738</c:v>
                </c:pt>
                <c:pt idx="79">
                  <c:v>322.12972287425197</c:v>
                </c:pt>
                <c:pt idx="80">
                  <c:v>323.2212814715968</c:v>
                </c:pt>
                <c:pt idx="81">
                  <c:v>324.22383582962527</c:v>
                </c:pt>
                <c:pt idx="82">
                  <c:v>325.28650467427718</c:v>
                </c:pt>
                <c:pt idx="83">
                  <c:v>326.3974209742974</c:v>
                </c:pt>
                <c:pt idx="84">
                  <c:v>327.41142430320957</c:v>
                </c:pt>
                <c:pt idx="85">
                  <c:v>328.31293813459877</c:v>
                </c:pt>
                <c:pt idx="86">
                  <c:v>329.26286683171287</c:v>
                </c:pt>
                <c:pt idx="87">
                  <c:v>330.39249475935293</c:v>
                </c:pt>
                <c:pt idx="88">
                  <c:v>331.56889458833251</c:v>
                </c:pt>
                <c:pt idx="89">
                  <c:v>332.7941045367761</c:v>
                </c:pt>
                <c:pt idx="90">
                  <c:v>333.90207505965861</c:v>
                </c:pt>
                <c:pt idx="91">
                  <c:v>334.96450265309352</c:v>
                </c:pt>
                <c:pt idx="92">
                  <c:v>336.26139373979561</c:v>
                </c:pt>
                <c:pt idx="93">
                  <c:v>337.40506560203181</c:v>
                </c:pt>
                <c:pt idx="94">
                  <c:v>338.58904293405897</c:v>
                </c:pt>
                <c:pt idx="95">
                  <c:v>339.73475545644237</c:v>
                </c:pt>
                <c:pt idx="96">
                  <c:v>340.83713043398308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A7-A743-A0BB-660A203930D3}"/>
            </c:ext>
          </c:extLst>
        </c:ser>
        <c:ser>
          <c:idx val="1"/>
          <c:order val="6"/>
          <c:tx>
            <c:v>cl0.45</c:v>
          </c:tx>
          <c:spPr>
            <a:ln w="254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'24.142-F100'!$AA$3:$AA$99</c:f>
              <c:numCache>
                <c:formatCode>General</c:formatCode>
                <c:ptCount val="97"/>
                <c:pt idx="0">
                  <c:v>0.42146618000000002</c:v>
                </c:pt>
                <c:pt idx="1">
                  <c:v>0.42523670000000002</c:v>
                </c:pt>
                <c:pt idx="2">
                  <c:v>0.42900735000000001</c:v>
                </c:pt>
                <c:pt idx="3">
                  <c:v>0.432778</c:v>
                </c:pt>
                <c:pt idx="4">
                  <c:v>0.43654865999999998</c:v>
                </c:pt>
                <c:pt idx="5">
                  <c:v>0.44031931000000002</c:v>
                </c:pt>
                <c:pt idx="6">
                  <c:v>0.44409027000000001</c:v>
                </c:pt>
                <c:pt idx="7">
                  <c:v>0.44786110000000001</c:v>
                </c:pt>
                <c:pt idx="8">
                  <c:v>0.45163175999999999</c:v>
                </c:pt>
                <c:pt idx="9">
                  <c:v>0.45540240999999998</c:v>
                </c:pt>
                <c:pt idx="10">
                  <c:v>0.4591732</c:v>
                </c:pt>
                <c:pt idx="11">
                  <c:v>0.46294389000000002</c:v>
                </c:pt>
                <c:pt idx="12">
                  <c:v>0.46671486000000001</c:v>
                </c:pt>
                <c:pt idx="13">
                  <c:v>0.47048582</c:v>
                </c:pt>
                <c:pt idx="14">
                  <c:v>0.47425665</c:v>
                </c:pt>
                <c:pt idx="15">
                  <c:v>0.47802729999999999</c:v>
                </c:pt>
                <c:pt idx="16">
                  <c:v>0.48179796000000003</c:v>
                </c:pt>
                <c:pt idx="17">
                  <c:v>0.48556909999999998</c:v>
                </c:pt>
                <c:pt idx="18">
                  <c:v>0.48933975000000002</c:v>
                </c:pt>
                <c:pt idx="19">
                  <c:v>0.49311044999999998</c:v>
                </c:pt>
                <c:pt idx="20">
                  <c:v>0.49688132000000002</c:v>
                </c:pt>
                <c:pt idx="21">
                  <c:v>0.50065219999999999</c:v>
                </c:pt>
                <c:pt idx="22">
                  <c:v>0.50442284999999998</c:v>
                </c:pt>
                <c:pt idx="23">
                  <c:v>0.50819349999999996</c:v>
                </c:pt>
                <c:pt idx="24">
                  <c:v>0.51196441999999998</c:v>
                </c:pt>
                <c:pt idx="25">
                  <c:v>0.51573530000000001</c:v>
                </c:pt>
                <c:pt idx="26">
                  <c:v>0.51950594999999999</c:v>
                </c:pt>
                <c:pt idx="27">
                  <c:v>0.52327665000000001</c:v>
                </c:pt>
                <c:pt idx="28">
                  <c:v>0.52704804999999999</c:v>
                </c:pt>
                <c:pt idx="29">
                  <c:v>0.53081875000000001</c:v>
                </c:pt>
                <c:pt idx="30">
                  <c:v>0.53458954000000003</c:v>
                </c:pt>
                <c:pt idx="31">
                  <c:v>0.53836032</c:v>
                </c:pt>
                <c:pt idx="32">
                  <c:v>0.54213133000000002</c:v>
                </c:pt>
                <c:pt idx="33">
                  <c:v>0.54590243000000005</c:v>
                </c:pt>
                <c:pt idx="34">
                  <c:v>0.54967312000000002</c:v>
                </c:pt>
                <c:pt idx="35">
                  <c:v>0.55344378000000005</c:v>
                </c:pt>
                <c:pt idx="36">
                  <c:v>0.55721491999999995</c:v>
                </c:pt>
                <c:pt idx="37">
                  <c:v>0.56098627999999995</c:v>
                </c:pt>
                <c:pt idx="38">
                  <c:v>0.56475812999999997</c:v>
                </c:pt>
                <c:pt idx="39">
                  <c:v>0.56852930999999995</c:v>
                </c:pt>
                <c:pt idx="40">
                  <c:v>0.57230013999999996</c:v>
                </c:pt>
                <c:pt idx="41">
                  <c:v>0.57607164</c:v>
                </c:pt>
                <c:pt idx="42">
                  <c:v>0.58022110999999998</c:v>
                </c:pt>
                <c:pt idx="43">
                  <c:v>0.58361501999999998</c:v>
                </c:pt>
                <c:pt idx="44">
                  <c:v>0.58738630000000003</c:v>
                </c:pt>
                <c:pt idx="45">
                  <c:v>0.59078030000000004</c:v>
                </c:pt>
                <c:pt idx="46">
                  <c:v>0.59530740000000004</c:v>
                </c:pt>
                <c:pt idx="47">
                  <c:v>0.59870140000000005</c:v>
                </c:pt>
                <c:pt idx="48">
                  <c:v>0.60247289000000004</c:v>
                </c:pt>
                <c:pt idx="49">
                  <c:v>0.60624518999999999</c:v>
                </c:pt>
                <c:pt idx="50">
                  <c:v>0.61001733999999996</c:v>
                </c:pt>
                <c:pt idx="51">
                  <c:v>0.61341157000000002</c:v>
                </c:pt>
                <c:pt idx="52">
                  <c:v>0.61793843999999998</c:v>
                </c:pt>
                <c:pt idx="53">
                  <c:v>0.62095526999999995</c:v>
                </c:pt>
                <c:pt idx="54">
                  <c:v>0.62510575999999995</c:v>
                </c:pt>
                <c:pt idx="55">
                  <c:v>0.62925531999999995</c:v>
                </c:pt>
                <c:pt idx="56">
                  <c:v>0.63264989999999999</c:v>
                </c:pt>
                <c:pt idx="57">
                  <c:v>0.63642244999999997</c:v>
                </c:pt>
                <c:pt idx="58">
                  <c:v>0.64019504999999999</c:v>
                </c:pt>
                <c:pt idx="59">
                  <c:v>0.64396779000000004</c:v>
                </c:pt>
                <c:pt idx="60">
                  <c:v>0.64811810000000003</c:v>
                </c:pt>
                <c:pt idx="61">
                  <c:v>0.65151329999999996</c:v>
                </c:pt>
                <c:pt idx="62">
                  <c:v>0.65528682999999999</c:v>
                </c:pt>
                <c:pt idx="63">
                  <c:v>0.65905952000000001</c:v>
                </c:pt>
                <c:pt idx="64">
                  <c:v>0.66283274000000003</c:v>
                </c:pt>
                <c:pt idx="65">
                  <c:v>0.66660596000000005</c:v>
                </c:pt>
                <c:pt idx="66">
                  <c:v>0.67037899999999995</c:v>
                </c:pt>
                <c:pt idx="67">
                  <c:v>0.67415270999999999</c:v>
                </c:pt>
                <c:pt idx="68">
                  <c:v>0.67792589000000003</c:v>
                </c:pt>
                <c:pt idx="69">
                  <c:v>0.68169990000000003</c:v>
                </c:pt>
                <c:pt idx="70">
                  <c:v>0.68585145999999997</c:v>
                </c:pt>
                <c:pt idx="71">
                  <c:v>0.68924775999999999</c:v>
                </c:pt>
                <c:pt idx="72">
                  <c:v>0.69302258000000005</c:v>
                </c:pt>
                <c:pt idx="73">
                  <c:v>0.69679676999999995</c:v>
                </c:pt>
                <c:pt idx="74">
                  <c:v>0.70057153999999999</c:v>
                </c:pt>
                <c:pt idx="75">
                  <c:v>0.70434604999999995</c:v>
                </c:pt>
                <c:pt idx="76">
                  <c:v>0.70812094999999997</c:v>
                </c:pt>
                <c:pt idx="77">
                  <c:v>0.71189625000000001</c:v>
                </c:pt>
                <c:pt idx="78">
                  <c:v>0.71567164000000005</c:v>
                </c:pt>
                <c:pt idx="79">
                  <c:v>0.71944724999999998</c:v>
                </c:pt>
                <c:pt idx="80">
                  <c:v>0.72322348000000003</c:v>
                </c:pt>
                <c:pt idx="81">
                  <c:v>0.72700063999999998</c:v>
                </c:pt>
                <c:pt idx="82">
                  <c:v>0.73077806999999995</c:v>
                </c:pt>
                <c:pt idx="83">
                  <c:v>0.73455563000000001</c:v>
                </c:pt>
                <c:pt idx="84">
                  <c:v>0.73833358000000004</c:v>
                </c:pt>
                <c:pt idx="85">
                  <c:v>0.74211172000000003</c:v>
                </c:pt>
                <c:pt idx="86">
                  <c:v>0.74551239000000002</c:v>
                </c:pt>
                <c:pt idx="87">
                  <c:v>0.74891359999999996</c:v>
                </c:pt>
                <c:pt idx="88">
                  <c:v>0.75214338000000003</c:v>
                </c:pt>
                <c:pt idx="89">
                  <c:v>0.75482393000000003</c:v>
                </c:pt>
                <c:pt idx="90">
                  <c:v>0.75690619999999997</c:v>
                </c:pt>
                <c:pt idx="91">
                  <c:v>0.75917785000000004</c:v>
                </c:pt>
                <c:pt idx="92">
                  <c:v>0.76129170000000002</c:v>
                </c:pt>
                <c:pt idx="93">
                  <c:v>0.76325270999999995</c:v>
                </c:pt>
                <c:pt idx="94">
                  <c:v>0.76545569999999996</c:v>
                </c:pt>
                <c:pt idx="95">
                  <c:v>0.76748654999999999</c:v>
                </c:pt>
                <c:pt idx="96">
                  <c:v>0.76903725999999994</c:v>
                </c:pt>
              </c:numCache>
            </c:numRef>
          </c:xVal>
          <c:yVal>
            <c:numRef>
              <c:f>'24.142-F100'!$AB$3:$AB$99</c:f>
              <c:numCache>
                <c:formatCode>General</c:formatCode>
                <c:ptCount val="97"/>
                <c:pt idx="0">
                  <c:v>279.10238500000003</c:v>
                </c:pt>
                <c:pt idx="1">
                  <c:v>279.07713999999999</c:v>
                </c:pt>
                <c:pt idx="2">
                  <c:v>279.075354</c:v>
                </c:pt>
                <c:pt idx="3">
                  <c:v>279.07356900000002</c:v>
                </c:pt>
                <c:pt idx="4">
                  <c:v>279.07178399999998</c:v>
                </c:pt>
                <c:pt idx="5">
                  <c:v>279.069998</c:v>
                </c:pt>
                <c:pt idx="6">
                  <c:v>279.12295399999999</c:v>
                </c:pt>
                <c:pt idx="7">
                  <c:v>279.15244899999999</c:v>
                </c:pt>
                <c:pt idx="8">
                  <c:v>279.15066300000001</c:v>
                </c:pt>
                <c:pt idx="9">
                  <c:v>279.14887800000002</c:v>
                </c:pt>
                <c:pt idx="10">
                  <c:v>279.17055299999998</c:v>
                </c:pt>
                <c:pt idx="11">
                  <c:v>279.17658799999998</c:v>
                </c:pt>
                <c:pt idx="12">
                  <c:v>279.22954299999998</c:v>
                </c:pt>
                <c:pt idx="13">
                  <c:v>279.28249899999997</c:v>
                </c:pt>
                <c:pt idx="14">
                  <c:v>279.31199400000003</c:v>
                </c:pt>
                <c:pt idx="15">
                  <c:v>279.31020899999999</c:v>
                </c:pt>
                <c:pt idx="16">
                  <c:v>279.308423</c:v>
                </c:pt>
                <c:pt idx="17">
                  <c:v>279.39265899999998</c:v>
                </c:pt>
                <c:pt idx="18">
                  <c:v>279.390874</c:v>
                </c:pt>
                <c:pt idx="19">
                  <c:v>279.39690899999999</c:v>
                </c:pt>
                <c:pt idx="20">
                  <c:v>279.43422399999997</c:v>
                </c:pt>
                <c:pt idx="21">
                  <c:v>279.47153900000001</c:v>
                </c:pt>
                <c:pt idx="22">
                  <c:v>279.46975400000002</c:v>
                </c:pt>
                <c:pt idx="23">
                  <c:v>279.46796799999998</c:v>
                </c:pt>
                <c:pt idx="24">
                  <c:v>279.513104</c:v>
                </c:pt>
                <c:pt idx="25">
                  <c:v>279.55041899999998</c:v>
                </c:pt>
                <c:pt idx="26">
                  <c:v>279.54863399999999</c:v>
                </c:pt>
                <c:pt idx="27">
                  <c:v>279.55466799999999</c:v>
                </c:pt>
                <c:pt idx="28">
                  <c:v>279.68582500000002</c:v>
                </c:pt>
                <c:pt idx="29">
                  <c:v>279.69186000000002</c:v>
                </c:pt>
                <c:pt idx="30">
                  <c:v>279.71353499999998</c:v>
                </c:pt>
                <c:pt idx="31">
                  <c:v>279.73521</c:v>
                </c:pt>
                <c:pt idx="32">
                  <c:v>279.79598499999997</c:v>
                </c:pt>
                <c:pt idx="33">
                  <c:v>279.87240100000002</c:v>
                </c:pt>
                <c:pt idx="34">
                  <c:v>279.87843600000002</c:v>
                </c:pt>
                <c:pt idx="35">
                  <c:v>279.87665099999998</c:v>
                </c:pt>
                <c:pt idx="36">
                  <c:v>279.96088700000001</c:v>
                </c:pt>
                <c:pt idx="37">
                  <c:v>280.08422300000001</c:v>
                </c:pt>
                <c:pt idx="38">
                  <c:v>280.29358100000002</c:v>
                </c:pt>
                <c:pt idx="39">
                  <c:v>280.38563699999997</c:v>
                </c:pt>
                <c:pt idx="40">
                  <c:v>280.41513200000003</c:v>
                </c:pt>
                <c:pt idx="41">
                  <c:v>280.56192900000002</c:v>
                </c:pt>
                <c:pt idx="42">
                  <c:v>280.81802900000002</c:v>
                </c:pt>
                <c:pt idx="43">
                  <c:v>280.925904</c:v>
                </c:pt>
                <c:pt idx="44">
                  <c:v>281.03359999999998</c:v>
                </c:pt>
                <c:pt idx="45">
                  <c:v>281.15711499999998</c:v>
                </c:pt>
                <c:pt idx="46">
                  <c:v>281.45995699999997</c:v>
                </c:pt>
                <c:pt idx="47">
                  <c:v>281.58347199999997</c:v>
                </c:pt>
                <c:pt idx="48">
                  <c:v>281.73026900000002</c:v>
                </c:pt>
                <c:pt idx="49">
                  <c:v>282.01782800000001</c:v>
                </c:pt>
                <c:pt idx="50">
                  <c:v>282.281926</c:v>
                </c:pt>
                <c:pt idx="51">
                  <c:v>282.44454200000001</c:v>
                </c:pt>
                <c:pt idx="52">
                  <c:v>282.70828299999999</c:v>
                </c:pt>
                <c:pt idx="53">
                  <c:v>282.86325799999997</c:v>
                </c:pt>
                <c:pt idx="54">
                  <c:v>283.29921999999999</c:v>
                </c:pt>
                <c:pt idx="55">
                  <c:v>283.57096000000001</c:v>
                </c:pt>
                <c:pt idx="56">
                  <c:v>283.79613699999999</c:v>
                </c:pt>
                <c:pt idx="57">
                  <c:v>284.13061699999997</c:v>
                </c:pt>
                <c:pt idx="58">
                  <c:v>284.472916</c:v>
                </c:pt>
                <c:pt idx="59">
                  <c:v>284.83867600000002</c:v>
                </c:pt>
                <c:pt idx="60">
                  <c:v>285.243358</c:v>
                </c:pt>
                <c:pt idx="61">
                  <c:v>285.57801699999999</c:v>
                </c:pt>
                <c:pt idx="62">
                  <c:v>286.08453900000001</c:v>
                </c:pt>
                <c:pt idx="63">
                  <c:v>286.44247899999999</c:v>
                </c:pt>
                <c:pt idx="64">
                  <c:v>286.89425999999997</c:v>
                </c:pt>
                <c:pt idx="65">
                  <c:v>287.34604200000001</c:v>
                </c:pt>
                <c:pt idx="66">
                  <c:v>287.76654300000001</c:v>
                </c:pt>
                <c:pt idx="67">
                  <c:v>288.30434500000001</c:v>
                </c:pt>
                <c:pt idx="68">
                  <c:v>288.74830600000001</c:v>
                </c:pt>
                <c:pt idx="69">
                  <c:v>289.34084999999999</c:v>
                </c:pt>
                <c:pt idx="70">
                  <c:v>289.964495</c:v>
                </c:pt>
                <c:pt idx="71">
                  <c:v>290.49465600000002</c:v>
                </c:pt>
                <c:pt idx="72">
                  <c:v>291.22796199999999</c:v>
                </c:pt>
                <c:pt idx="73">
                  <c:v>291.851786</c:v>
                </c:pt>
                <c:pt idx="74">
                  <c:v>292.577271</c:v>
                </c:pt>
                <c:pt idx="75">
                  <c:v>293.25583599999999</c:v>
                </c:pt>
                <c:pt idx="76">
                  <c:v>294.00478199999998</c:v>
                </c:pt>
                <c:pt idx="77">
                  <c:v>294.82410900000002</c:v>
                </c:pt>
                <c:pt idx="78">
                  <c:v>295.65907600000003</c:v>
                </c:pt>
                <c:pt idx="79">
                  <c:v>296.533143</c:v>
                </c:pt>
                <c:pt idx="80">
                  <c:v>297.51669299999998</c:v>
                </c:pt>
                <c:pt idx="81">
                  <c:v>298.66446400000001</c:v>
                </c:pt>
                <c:pt idx="82">
                  <c:v>299.85915699999998</c:v>
                </c:pt>
                <c:pt idx="83">
                  <c:v>301.07730900000001</c:v>
                </c:pt>
                <c:pt idx="84">
                  <c:v>302.36584299999998</c:v>
                </c:pt>
                <c:pt idx="85">
                  <c:v>303.68565699999999</c:v>
                </c:pt>
                <c:pt idx="86">
                  <c:v>304.98829899999998</c:v>
                </c:pt>
                <c:pt idx="87">
                  <c:v>306.38478300000003</c:v>
                </c:pt>
                <c:pt idx="88">
                  <c:v>307.773527</c:v>
                </c:pt>
                <c:pt idx="89">
                  <c:v>309.07934499999999</c:v>
                </c:pt>
                <c:pt idx="90">
                  <c:v>310.23876999999999</c:v>
                </c:pt>
                <c:pt idx="91">
                  <c:v>311.56345199999998</c:v>
                </c:pt>
                <c:pt idx="92">
                  <c:v>312.79373099999998</c:v>
                </c:pt>
                <c:pt idx="93">
                  <c:v>314.20741700000002</c:v>
                </c:pt>
                <c:pt idx="94">
                  <c:v>315.87565899999998</c:v>
                </c:pt>
                <c:pt idx="95">
                  <c:v>317.41142400000001</c:v>
                </c:pt>
                <c:pt idx="96">
                  <c:v>318.853994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659C-124E-BCC9-2C7A7AECD63B}"/>
            </c:ext>
          </c:extLst>
        </c:ser>
        <c:ser>
          <c:idx val="11"/>
          <c:order val="7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'24.142-F100'!$AA$3:$AA$99</c:f>
              <c:numCache>
                <c:formatCode>General</c:formatCode>
                <c:ptCount val="97"/>
                <c:pt idx="0">
                  <c:v>0.42146618000000002</c:v>
                </c:pt>
                <c:pt idx="1">
                  <c:v>0.42523670000000002</c:v>
                </c:pt>
                <c:pt idx="2">
                  <c:v>0.42900735000000001</c:v>
                </c:pt>
                <c:pt idx="3">
                  <c:v>0.432778</c:v>
                </c:pt>
                <c:pt idx="4">
                  <c:v>0.43654865999999998</c:v>
                </c:pt>
                <c:pt idx="5">
                  <c:v>0.44031931000000002</c:v>
                </c:pt>
                <c:pt idx="6">
                  <c:v>0.44409027000000001</c:v>
                </c:pt>
                <c:pt idx="7">
                  <c:v>0.44786110000000001</c:v>
                </c:pt>
                <c:pt idx="8">
                  <c:v>0.45163175999999999</c:v>
                </c:pt>
                <c:pt idx="9">
                  <c:v>0.45540240999999998</c:v>
                </c:pt>
                <c:pt idx="10">
                  <c:v>0.4591732</c:v>
                </c:pt>
                <c:pt idx="11">
                  <c:v>0.46294389000000002</c:v>
                </c:pt>
                <c:pt idx="12">
                  <c:v>0.46671486000000001</c:v>
                </c:pt>
                <c:pt idx="13">
                  <c:v>0.47048582</c:v>
                </c:pt>
                <c:pt idx="14">
                  <c:v>0.47425665</c:v>
                </c:pt>
                <c:pt idx="15">
                  <c:v>0.47802729999999999</c:v>
                </c:pt>
                <c:pt idx="16">
                  <c:v>0.48179796000000003</c:v>
                </c:pt>
                <c:pt idx="17">
                  <c:v>0.48556909999999998</c:v>
                </c:pt>
                <c:pt idx="18">
                  <c:v>0.48933975000000002</c:v>
                </c:pt>
                <c:pt idx="19">
                  <c:v>0.49311044999999998</c:v>
                </c:pt>
                <c:pt idx="20">
                  <c:v>0.49688132000000002</c:v>
                </c:pt>
                <c:pt idx="21">
                  <c:v>0.50065219999999999</c:v>
                </c:pt>
                <c:pt idx="22">
                  <c:v>0.50442284999999998</c:v>
                </c:pt>
                <c:pt idx="23">
                  <c:v>0.50819349999999996</c:v>
                </c:pt>
                <c:pt idx="24">
                  <c:v>0.51196441999999998</c:v>
                </c:pt>
                <c:pt idx="25">
                  <c:v>0.51573530000000001</c:v>
                </c:pt>
                <c:pt idx="26">
                  <c:v>0.51950594999999999</c:v>
                </c:pt>
                <c:pt idx="27">
                  <c:v>0.52327665000000001</c:v>
                </c:pt>
                <c:pt idx="28">
                  <c:v>0.52704804999999999</c:v>
                </c:pt>
                <c:pt idx="29">
                  <c:v>0.53081875000000001</c:v>
                </c:pt>
                <c:pt idx="30">
                  <c:v>0.53458954000000003</c:v>
                </c:pt>
                <c:pt idx="31">
                  <c:v>0.53836032</c:v>
                </c:pt>
                <c:pt idx="32">
                  <c:v>0.54213133000000002</c:v>
                </c:pt>
                <c:pt idx="33">
                  <c:v>0.54590243000000005</c:v>
                </c:pt>
                <c:pt idx="34">
                  <c:v>0.54967312000000002</c:v>
                </c:pt>
                <c:pt idx="35">
                  <c:v>0.55344378000000005</c:v>
                </c:pt>
                <c:pt idx="36">
                  <c:v>0.55721491999999995</c:v>
                </c:pt>
                <c:pt idx="37">
                  <c:v>0.56098627999999995</c:v>
                </c:pt>
                <c:pt idx="38">
                  <c:v>0.56475812999999997</c:v>
                </c:pt>
                <c:pt idx="39">
                  <c:v>0.56852930999999995</c:v>
                </c:pt>
                <c:pt idx="40">
                  <c:v>0.57230013999999996</c:v>
                </c:pt>
                <c:pt idx="41">
                  <c:v>0.57607164</c:v>
                </c:pt>
                <c:pt idx="42">
                  <c:v>0.58022110999999998</c:v>
                </c:pt>
                <c:pt idx="43">
                  <c:v>0.58361501999999998</c:v>
                </c:pt>
                <c:pt idx="44">
                  <c:v>0.58738630000000003</c:v>
                </c:pt>
                <c:pt idx="45">
                  <c:v>0.59078030000000004</c:v>
                </c:pt>
                <c:pt idx="46">
                  <c:v>0.59530740000000004</c:v>
                </c:pt>
                <c:pt idx="47">
                  <c:v>0.59870140000000005</c:v>
                </c:pt>
                <c:pt idx="48">
                  <c:v>0.60247289000000004</c:v>
                </c:pt>
                <c:pt idx="49">
                  <c:v>0.60624518999999999</c:v>
                </c:pt>
                <c:pt idx="50">
                  <c:v>0.61001733999999996</c:v>
                </c:pt>
                <c:pt idx="51">
                  <c:v>0.61341157000000002</c:v>
                </c:pt>
                <c:pt idx="52">
                  <c:v>0.61793843999999998</c:v>
                </c:pt>
                <c:pt idx="53">
                  <c:v>0.62095526999999995</c:v>
                </c:pt>
                <c:pt idx="54">
                  <c:v>0.62510575999999995</c:v>
                </c:pt>
                <c:pt idx="55">
                  <c:v>0.62925531999999995</c:v>
                </c:pt>
                <c:pt idx="56">
                  <c:v>0.63264989999999999</c:v>
                </c:pt>
                <c:pt idx="57">
                  <c:v>0.63642244999999997</c:v>
                </c:pt>
                <c:pt idx="58">
                  <c:v>0.64019504999999999</c:v>
                </c:pt>
                <c:pt idx="59">
                  <c:v>0.64396779000000004</c:v>
                </c:pt>
                <c:pt idx="60">
                  <c:v>0.64811810000000003</c:v>
                </c:pt>
                <c:pt idx="61">
                  <c:v>0.65151329999999996</c:v>
                </c:pt>
                <c:pt idx="62">
                  <c:v>0.65528682999999999</c:v>
                </c:pt>
                <c:pt idx="63">
                  <c:v>0.65905952000000001</c:v>
                </c:pt>
                <c:pt idx="64">
                  <c:v>0.66283274000000003</c:v>
                </c:pt>
                <c:pt idx="65">
                  <c:v>0.66660596000000005</c:v>
                </c:pt>
                <c:pt idx="66">
                  <c:v>0.67037899999999995</c:v>
                </c:pt>
                <c:pt idx="67">
                  <c:v>0.67415270999999999</c:v>
                </c:pt>
                <c:pt idx="68">
                  <c:v>0.67792589000000003</c:v>
                </c:pt>
                <c:pt idx="69">
                  <c:v>0.68169990000000003</c:v>
                </c:pt>
                <c:pt idx="70">
                  <c:v>0.68585145999999997</c:v>
                </c:pt>
                <c:pt idx="71">
                  <c:v>0.68924775999999999</c:v>
                </c:pt>
                <c:pt idx="72">
                  <c:v>0.69302258000000005</c:v>
                </c:pt>
                <c:pt idx="73">
                  <c:v>0.69679676999999995</c:v>
                </c:pt>
                <c:pt idx="74">
                  <c:v>0.70057153999999999</c:v>
                </c:pt>
                <c:pt idx="75">
                  <c:v>0.70434604999999995</c:v>
                </c:pt>
                <c:pt idx="76">
                  <c:v>0.70812094999999997</c:v>
                </c:pt>
                <c:pt idx="77">
                  <c:v>0.71189625000000001</c:v>
                </c:pt>
                <c:pt idx="78">
                  <c:v>0.71567164000000005</c:v>
                </c:pt>
                <c:pt idx="79">
                  <c:v>0.71944724999999998</c:v>
                </c:pt>
                <c:pt idx="80">
                  <c:v>0.72322348000000003</c:v>
                </c:pt>
                <c:pt idx="81">
                  <c:v>0.72700063999999998</c:v>
                </c:pt>
                <c:pt idx="82">
                  <c:v>0.73077806999999995</c:v>
                </c:pt>
                <c:pt idx="83">
                  <c:v>0.73455563000000001</c:v>
                </c:pt>
                <c:pt idx="84">
                  <c:v>0.73833358000000004</c:v>
                </c:pt>
                <c:pt idx="85">
                  <c:v>0.74211172000000003</c:v>
                </c:pt>
                <c:pt idx="86">
                  <c:v>0.74551239000000002</c:v>
                </c:pt>
                <c:pt idx="87">
                  <c:v>0.74891359999999996</c:v>
                </c:pt>
                <c:pt idx="88">
                  <c:v>0.75214338000000003</c:v>
                </c:pt>
                <c:pt idx="89">
                  <c:v>0.75482393000000003</c:v>
                </c:pt>
                <c:pt idx="90">
                  <c:v>0.75690619999999997</c:v>
                </c:pt>
                <c:pt idx="91">
                  <c:v>0.75917785000000004</c:v>
                </c:pt>
                <c:pt idx="92">
                  <c:v>0.76129170000000002</c:v>
                </c:pt>
                <c:pt idx="93">
                  <c:v>0.76325270999999995</c:v>
                </c:pt>
                <c:pt idx="94">
                  <c:v>0.76545569999999996</c:v>
                </c:pt>
                <c:pt idx="95">
                  <c:v>0.76748654999999999</c:v>
                </c:pt>
                <c:pt idx="96">
                  <c:v>0.76903725999999994</c:v>
                </c:pt>
              </c:numCache>
            </c:numRef>
          </c:xVal>
          <c:yVal>
            <c:numRef>
              <c:f>'24.142-F100'!$AC$3:$AC$99</c:f>
              <c:numCache>
                <c:formatCode>General</c:formatCode>
                <c:ptCount val="97"/>
                <c:pt idx="0">
                  <c:v>278.12525931792993</c:v>
                </c:pt>
                <c:pt idx="1">
                  <c:v>278.15959577025706</c:v>
                </c:pt>
                <c:pt idx="2">
                  <c:v>278.19506044598234</c:v>
                </c:pt>
                <c:pt idx="3">
                  <c:v>278.23169382178031</c:v>
                </c:pt>
                <c:pt idx="4">
                  <c:v>278.26953947484185</c:v>
                </c:pt>
                <c:pt idx="5">
                  <c:v>278.30864262926195</c:v>
                </c:pt>
                <c:pt idx="6">
                  <c:v>278.34905425906129</c:v>
                </c:pt>
                <c:pt idx="7">
                  <c:v>278.39081945410032</c:v>
                </c:pt>
                <c:pt idx="8">
                  <c:v>278.43398966406869</c:v>
                </c:pt>
                <c:pt idx="9">
                  <c:v>278.47862116872443</c:v>
                </c:pt>
                <c:pt idx="10">
                  <c:v>278.52477302769546</c:v>
                </c:pt>
                <c:pt idx="11">
                  <c:v>278.57250236243806</c:v>
                </c:pt>
                <c:pt idx="12">
                  <c:v>278.62187714685467</c:v>
                </c:pt>
                <c:pt idx="13">
                  <c:v>278.67296001486409</c:v>
                </c:pt>
                <c:pt idx="14">
                  <c:v>278.7258189022179</c:v>
                </c:pt>
                <c:pt idx="15">
                  <c:v>278.78052615719707</c:v>
                </c:pt>
                <c:pt idx="16">
                  <c:v>278.83716152499676</c:v>
                </c:pt>
                <c:pt idx="17">
                  <c:v>278.8958136634273</c:v>
                </c:pt>
                <c:pt idx="18">
                  <c:v>278.95655303773196</c:v>
                </c:pt>
                <c:pt idx="19">
                  <c:v>279.01947815417685</c:v>
                </c:pt>
                <c:pt idx="20">
                  <c:v>279.08468629034462</c:v>
                </c:pt>
                <c:pt idx="21">
                  <c:v>279.15227513820577</c:v>
                </c:pt>
                <c:pt idx="22">
                  <c:v>279.22234599934518</c:v>
                </c:pt>
                <c:pt idx="23">
                  <c:v>279.29501458835341</c:v>
                </c:pt>
                <c:pt idx="24">
                  <c:v>279.37040428475672</c:v>
                </c:pt>
                <c:pt idx="25">
                  <c:v>279.44863363162312</c:v>
                </c:pt>
                <c:pt idx="26">
                  <c:v>279.52982984557019</c:v>
                </c:pt>
                <c:pt idx="27">
                  <c:v>279.61413759976898</c:v>
                </c:pt>
                <c:pt idx="28">
                  <c:v>279.70171909373425</c:v>
                </c:pt>
                <c:pt idx="29">
                  <c:v>279.79269682070549</c:v>
                </c:pt>
                <c:pt idx="30">
                  <c:v>279.88725278592818</c:v>
                </c:pt>
                <c:pt idx="31">
                  <c:v>279.98555764313335</c:v>
                </c:pt>
                <c:pt idx="32">
                  <c:v>280.08780086268808</c:v>
                </c:pt>
                <c:pt idx="33">
                  <c:v>280.19417243242282</c:v>
                </c:pt>
                <c:pt idx="34">
                  <c:v>280.30486194574183</c:v>
                </c:pt>
                <c:pt idx="35">
                  <c:v>280.4200955922326</c:v>
                </c:pt>
                <c:pt idx="36">
                  <c:v>280.54011785172611</c:v>
                </c:pt>
                <c:pt idx="37">
                  <c:v>280.66516284528217</c:v>
                </c:pt>
                <c:pt idx="38">
                  <c:v>280.79549575711155</c:v>
                </c:pt>
                <c:pt idx="39">
                  <c:v>280.93134532378559</c:v>
                </c:pt>
                <c:pt idx="40">
                  <c:v>281.07300518091063</c:v>
                </c:pt>
                <c:pt idx="41">
                  <c:v>281.22081488357696</c:v>
                </c:pt>
                <c:pt idx="42">
                  <c:v>281.39089407930476</c:v>
                </c:pt>
                <c:pt idx="43">
                  <c:v>281.53611453686057</c:v>
                </c:pt>
                <c:pt idx="44">
                  <c:v>281.70426849237037</c:v>
                </c:pt>
                <c:pt idx="45">
                  <c:v>281.8620065020778</c:v>
                </c:pt>
                <c:pt idx="46">
                  <c:v>282.08236750169084</c:v>
                </c:pt>
                <c:pt idx="47">
                  <c:v>282.25543688867884</c:v>
                </c:pt>
                <c:pt idx="48">
                  <c:v>282.45609305475944</c:v>
                </c:pt>
                <c:pt idx="49">
                  <c:v>282.66602347246032</c:v>
                </c:pt>
                <c:pt idx="50">
                  <c:v>282.88567008390601</c:v>
                </c:pt>
                <c:pt idx="51">
                  <c:v>283.09205249170651</c:v>
                </c:pt>
                <c:pt idx="52">
                  <c:v>283.38090675966095</c:v>
                </c:pt>
                <c:pt idx="53">
                  <c:v>283.58248958854028</c:v>
                </c:pt>
                <c:pt idx="54">
                  <c:v>283.87235817134848</c:v>
                </c:pt>
                <c:pt idx="55">
                  <c:v>284.17746272869329</c:v>
                </c:pt>
                <c:pt idx="56">
                  <c:v>284.43907223880643</c:v>
                </c:pt>
                <c:pt idx="57">
                  <c:v>284.74318941294626</c:v>
                </c:pt>
                <c:pt idx="58">
                  <c:v>285.06214004126844</c:v>
                </c:pt>
                <c:pt idx="59">
                  <c:v>285.39674742102852</c:v>
                </c:pt>
                <c:pt idx="60">
                  <c:v>285.78394504027403</c:v>
                </c:pt>
                <c:pt idx="61">
                  <c:v>286.1164020669828</c:v>
                </c:pt>
                <c:pt idx="62">
                  <c:v>286.50341153900155</c:v>
                </c:pt>
                <c:pt idx="63">
                  <c:v>286.90975327674471</c:v>
                </c:pt>
                <c:pt idx="64">
                  <c:v>287.33666230260542</c:v>
                </c:pt>
                <c:pt idx="65">
                  <c:v>287.78524018834298</c:v>
                </c:pt>
                <c:pt idx="66">
                  <c:v>288.25669351046713</c:v>
                </c:pt>
                <c:pt idx="67">
                  <c:v>288.75244076835554</c:v>
                </c:pt>
                <c:pt idx="68">
                  <c:v>289.27371741850737</c:v>
                </c:pt>
                <c:pt idx="69">
                  <c:v>289.82219756037739</c:v>
                </c:pt>
                <c:pt idx="70">
                  <c:v>290.45873133396668</c:v>
                </c:pt>
                <c:pt idx="71">
                  <c:v>291.00684126996907</c:v>
                </c:pt>
                <c:pt idx="72">
                  <c:v>291.64666475771725</c:v>
                </c:pt>
                <c:pt idx="73">
                  <c:v>292.3204873555847</c:v>
                </c:pt>
                <c:pt idx="74">
                  <c:v>293.03059577941508</c:v>
                </c:pt>
                <c:pt idx="75">
                  <c:v>293.77905959241389</c:v>
                </c:pt>
                <c:pt idx="76">
                  <c:v>294.56839967042214</c:v>
                </c:pt>
                <c:pt idx="77">
                  <c:v>295.40120497956951</c:v>
                </c:pt>
                <c:pt idx="78">
                  <c:v>296.28019258778505</c:v>
                </c:pt>
                <c:pt idx="79">
                  <c:v>297.20840007834806</c:v>
                </c:pt>
                <c:pt idx="80">
                  <c:v>298.18919382659084</c:v>
                </c:pt>
                <c:pt idx="81">
                  <c:v>299.22621755029445</c:v>
                </c:pt>
                <c:pt idx="82">
                  <c:v>300.3231588513861</c:v>
                </c:pt>
                <c:pt idx="83">
                  <c:v>301.48417669255065</c:v>
                </c:pt>
                <c:pt idx="84">
                  <c:v>302.71394572963146</c:v>
                </c:pt>
                <c:pt idx="85">
                  <c:v>304.01743950416909</c:v>
                </c:pt>
                <c:pt idx="86">
                  <c:v>305.25824861643935</c:v>
                </c:pt>
                <c:pt idx="87">
                  <c:v>306.56783484608167</c:v>
                </c:pt>
                <c:pt idx="88">
                  <c:v>307.87929877563624</c:v>
                </c:pt>
                <c:pt idx="89">
                  <c:v>309.02125623337417</c:v>
                </c:pt>
                <c:pt idx="90">
                  <c:v>309.94374989188998</c:v>
                </c:pt>
                <c:pt idx="91">
                  <c:v>310.98727096730994</c:v>
                </c:pt>
                <c:pt idx="92">
                  <c:v>311.99477209792536</c:v>
                </c:pt>
                <c:pt idx="93">
                  <c:v>312.96236567955503</c:v>
                </c:pt>
                <c:pt idx="94">
                  <c:v>314.08899242166808</c:v>
                </c:pt>
                <c:pt idx="95">
                  <c:v>315.16653737107316</c:v>
                </c:pt>
                <c:pt idx="96">
                  <c:v>316.01564102746926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A7-A743-A0BB-660A203930D3}"/>
            </c:ext>
          </c:extLst>
        </c:ser>
        <c:ser>
          <c:idx val="2"/>
          <c:order val="8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'24.142-F100'!$U$3:$U$95</c:f>
              <c:numCache>
                <c:formatCode>General</c:formatCode>
                <c:ptCount val="93"/>
                <c:pt idx="0">
                  <c:v>0.42204954</c:v>
                </c:pt>
                <c:pt idx="1">
                  <c:v>0.42582002000000002</c:v>
                </c:pt>
                <c:pt idx="2">
                  <c:v>0.42959067000000001</c:v>
                </c:pt>
                <c:pt idx="3">
                  <c:v>0.43336131999999999</c:v>
                </c:pt>
                <c:pt idx="4">
                  <c:v>0.43713197999999998</c:v>
                </c:pt>
                <c:pt idx="5">
                  <c:v>0.44090263000000002</c:v>
                </c:pt>
                <c:pt idx="6">
                  <c:v>0.44467328</c:v>
                </c:pt>
                <c:pt idx="7">
                  <c:v>0.44844429000000002</c:v>
                </c:pt>
                <c:pt idx="8">
                  <c:v>0.45221507999999999</c:v>
                </c:pt>
                <c:pt idx="9">
                  <c:v>0.45598572999999998</c:v>
                </c:pt>
                <c:pt idx="10">
                  <c:v>0.45975638000000002</c:v>
                </c:pt>
                <c:pt idx="11">
                  <c:v>0.46352704</c:v>
                </c:pt>
                <c:pt idx="12">
                  <c:v>0.46729768999999999</c:v>
                </c:pt>
                <c:pt idx="13">
                  <c:v>0.47106833999999997</c:v>
                </c:pt>
                <c:pt idx="14">
                  <c:v>0.47483900000000001</c:v>
                </c:pt>
                <c:pt idx="15">
                  <c:v>0.47860965</c:v>
                </c:pt>
                <c:pt idx="16">
                  <c:v>0.48238029999999998</c:v>
                </c:pt>
                <c:pt idx="17">
                  <c:v>0.48615096000000002</c:v>
                </c:pt>
                <c:pt idx="18">
                  <c:v>0.48992161000000001</c:v>
                </c:pt>
                <c:pt idx="19">
                  <c:v>0.49369225999999999</c:v>
                </c:pt>
                <c:pt idx="20">
                  <c:v>0.49746291999999998</c:v>
                </c:pt>
                <c:pt idx="21">
                  <c:v>0.50123366000000003</c:v>
                </c:pt>
                <c:pt idx="22">
                  <c:v>0.50500471000000002</c:v>
                </c:pt>
                <c:pt idx="23">
                  <c:v>0.50877536000000001</c:v>
                </c:pt>
                <c:pt idx="24">
                  <c:v>0.51254602000000005</c:v>
                </c:pt>
                <c:pt idx="25">
                  <c:v>0.51631667000000003</c:v>
                </c:pt>
                <c:pt idx="26">
                  <c:v>0.52008732000000002</c:v>
                </c:pt>
                <c:pt idx="27">
                  <c:v>0.52385797999999995</c:v>
                </c:pt>
                <c:pt idx="28">
                  <c:v>0.52762863000000004</c:v>
                </c:pt>
                <c:pt idx="29">
                  <c:v>0.53139990000000004</c:v>
                </c:pt>
                <c:pt idx="30">
                  <c:v>0.53517157999999998</c:v>
                </c:pt>
                <c:pt idx="31">
                  <c:v>0.53894253999999997</c:v>
                </c:pt>
                <c:pt idx="32">
                  <c:v>0.54271318999999996</c:v>
                </c:pt>
                <c:pt idx="33">
                  <c:v>0.54648419999999998</c:v>
                </c:pt>
                <c:pt idx="34">
                  <c:v>0.55025537999999996</c:v>
                </c:pt>
                <c:pt idx="35">
                  <c:v>0.55402713999999997</c:v>
                </c:pt>
                <c:pt idx="36">
                  <c:v>0.55779851000000003</c:v>
                </c:pt>
                <c:pt idx="37">
                  <c:v>0.56156996000000003</c:v>
                </c:pt>
                <c:pt idx="38">
                  <c:v>0.56534158000000001</c:v>
                </c:pt>
                <c:pt idx="39">
                  <c:v>0.56911263000000001</c:v>
                </c:pt>
                <c:pt idx="40">
                  <c:v>0.57288351000000004</c:v>
                </c:pt>
                <c:pt idx="41">
                  <c:v>0.57665500000000003</c:v>
                </c:pt>
                <c:pt idx="42">
                  <c:v>0.58042596000000002</c:v>
                </c:pt>
                <c:pt idx="43">
                  <c:v>0.58419829999999995</c:v>
                </c:pt>
                <c:pt idx="44">
                  <c:v>0.58797014999999997</c:v>
                </c:pt>
                <c:pt idx="45">
                  <c:v>0.59174203999999997</c:v>
                </c:pt>
                <c:pt idx="46">
                  <c:v>0.59551385000000001</c:v>
                </c:pt>
                <c:pt idx="47">
                  <c:v>0.59928530000000002</c:v>
                </c:pt>
                <c:pt idx="48">
                  <c:v>0.60305768000000004</c:v>
                </c:pt>
                <c:pt idx="49">
                  <c:v>0.60682935000000005</c:v>
                </c:pt>
                <c:pt idx="50">
                  <c:v>0.61060150999999996</c:v>
                </c:pt>
                <c:pt idx="51">
                  <c:v>0.61437401999999997</c:v>
                </c:pt>
                <c:pt idx="52">
                  <c:v>0.61814617999999999</c:v>
                </c:pt>
                <c:pt idx="53">
                  <c:v>0.62191825000000001</c:v>
                </c:pt>
                <c:pt idx="54">
                  <c:v>0.62569023000000001</c:v>
                </c:pt>
                <c:pt idx="55">
                  <c:v>0.62984057999999998</c:v>
                </c:pt>
                <c:pt idx="56">
                  <c:v>0.63323543000000004</c:v>
                </c:pt>
                <c:pt idx="57">
                  <c:v>0.63738552000000004</c:v>
                </c:pt>
                <c:pt idx="58">
                  <c:v>0.64078040999999997</c:v>
                </c:pt>
                <c:pt idx="59">
                  <c:v>0.64493089999999997</c:v>
                </c:pt>
                <c:pt idx="60">
                  <c:v>0.64832592</c:v>
                </c:pt>
                <c:pt idx="61">
                  <c:v>0.65209817000000003</c:v>
                </c:pt>
                <c:pt idx="62">
                  <c:v>0.65587125999999996</c:v>
                </c:pt>
                <c:pt idx="63">
                  <c:v>0.65964411999999994</c:v>
                </c:pt>
                <c:pt idx="64">
                  <c:v>0.66341645999999999</c:v>
                </c:pt>
                <c:pt idx="65">
                  <c:v>0.66718906</c:v>
                </c:pt>
                <c:pt idx="66">
                  <c:v>0.67058428999999997</c:v>
                </c:pt>
                <c:pt idx="67">
                  <c:v>0.67511224000000003</c:v>
                </c:pt>
                <c:pt idx="68">
                  <c:v>0.67850734999999995</c:v>
                </c:pt>
                <c:pt idx="69">
                  <c:v>0.68190267000000004</c:v>
                </c:pt>
                <c:pt idx="70">
                  <c:v>0.68567626000000004</c:v>
                </c:pt>
                <c:pt idx="71">
                  <c:v>0.68982679000000002</c:v>
                </c:pt>
                <c:pt idx="72">
                  <c:v>0.69360010000000005</c:v>
                </c:pt>
                <c:pt idx="73">
                  <c:v>0.69737313999999995</c:v>
                </c:pt>
                <c:pt idx="74">
                  <c:v>0.70114582999999997</c:v>
                </c:pt>
                <c:pt idx="75">
                  <c:v>0.70529702999999999</c:v>
                </c:pt>
                <c:pt idx="76">
                  <c:v>0.70869236000000002</c:v>
                </c:pt>
                <c:pt idx="77">
                  <c:v>0.71246615999999996</c:v>
                </c:pt>
                <c:pt idx="78">
                  <c:v>0.71623981999999997</c:v>
                </c:pt>
                <c:pt idx="79">
                  <c:v>0.72001318000000003</c:v>
                </c:pt>
                <c:pt idx="80">
                  <c:v>0.72378754999999995</c:v>
                </c:pt>
                <c:pt idx="81">
                  <c:v>0.72756217999999995</c:v>
                </c:pt>
                <c:pt idx="82">
                  <c:v>0.73133740000000003</c:v>
                </c:pt>
                <c:pt idx="83">
                  <c:v>0.73511318999999997</c:v>
                </c:pt>
                <c:pt idx="84">
                  <c:v>0.73888893</c:v>
                </c:pt>
                <c:pt idx="85">
                  <c:v>0.74266538000000004</c:v>
                </c:pt>
                <c:pt idx="86">
                  <c:v>0.74644222999999998</c:v>
                </c:pt>
                <c:pt idx="87">
                  <c:v>0.75022036999999997</c:v>
                </c:pt>
                <c:pt idx="88">
                  <c:v>0.75399881000000002</c:v>
                </c:pt>
                <c:pt idx="89">
                  <c:v>0.75777839999999996</c:v>
                </c:pt>
                <c:pt idx="90">
                  <c:v>0.76138731999999998</c:v>
                </c:pt>
                <c:pt idx="91">
                  <c:v>0.76482585000000003</c:v>
                </c:pt>
                <c:pt idx="92">
                  <c:v>0.76792154000000001</c:v>
                </c:pt>
              </c:numCache>
            </c:numRef>
          </c:xVal>
          <c:yVal>
            <c:numRef>
              <c:f>'24.142-F100'!$V$3:$V$95</c:f>
              <c:numCache>
                <c:formatCode>General</c:formatCode>
                <c:ptCount val="93"/>
                <c:pt idx="0">
                  <c:v>261.045413</c:v>
                </c:pt>
                <c:pt idx="1">
                  <c:v>261.01234699999998</c:v>
                </c:pt>
                <c:pt idx="2">
                  <c:v>261.01056199999999</c:v>
                </c:pt>
                <c:pt idx="3">
                  <c:v>261.00877700000001</c:v>
                </c:pt>
                <c:pt idx="4">
                  <c:v>261.00699100000003</c:v>
                </c:pt>
                <c:pt idx="5">
                  <c:v>261.00520599999999</c:v>
                </c:pt>
                <c:pt idx="6">
                  <c:v>261.003421</c:v>
                </c:pt>
                <c:pt idx="7">
                  <c:v>261.06419599999998</c:v>
                </c:pt>
                <c:pt idx="8">
                  <c:v>261.085871</c:v>
                </c:pt>
                <c:pt idx="9">
                  <c:v>261.08408600000001</c:v>
                </c:pt>
                <c:pt idx="10">
                  <c:v>261.08229999999998</c:v>
                </c:pt>
                <c:pt idx="11">
                  <c:v>261.08051499999999</c:v>
                </c:pt>
                <c:pt idx="12">
                  <c:v>261.07873000000001</c:v>
                </c:pt>
                <c:pt idx="13">
                  <c:v>261.07694400000003</c:v>
                </c:pt>
                <c:pt idx="14">
                  <c:v>261.07515899999999</c:v>
                </c:pt>
                <c:pt idx="15">
                  <c:v>261.073374</c:v>
                </c:pt>
                <c:pt idx="16">
                  <c:v>261.07158800000002</c:v>
                </c:pt>
                <c:pt idx="17">
                  <c:v>261.06980299999998</c:v>
                </c:pt>
                <c:pt idx="18">
                  <c:v>261.068018</c:v>
                </c:pt>
                <c:pt idx="19">
                  <c:v>261.06623200000001</c:v>
                </c:pt>
                <c:pt idx="20">
                  <c:v>261.06444699999997</c:v>
                </c:pt>
                <c:pt idx="21">
                  <c:v>261.07830200000001</c:v>
                </c:pt>
                <c:pt idx="22">
                  <c:v>261.14689800000002</c:v>
                </c:pt>
                <c:pt idx="23">
                  <c:v>261.14511199999998</c:v>
                </c:pt>
                <c:pt idx="24">
                  <c:v>261.143327</c:v>
                </c:pt>
                <c:pt idx="25">
                  <c:v>261.14154200000002</c:v>
                </c:pt>
                <c:pt idx="26">
                  <c:v>261.13975599999998</c:v>
                </c:pt>
                <c:pt idx="27">
                  <c:v>261.13797099999999</c:v>
                </c:pt>
                <c:pt idx="28">
                  <c:v>261.13618500000001</c:v>
                </c:pt>
                <c:pt idx="29">
                  <c:v>261.24388199999999</c:v>
                </c:pt>
                <c:pt idx="30">
                  <c:v>261.42195900000002</c:v>
                </c:pt>
                <c:pt idx="31">
                  <c:v>261.47491500000001</c:v>
                </c:pt>
                <c:pt idx="32">
                  <c:v>261.47312899999997</c:v>
                </c:pt>
                <c:pt idx="33">
                  <c:v>261.533905</c:v>
                </c:pt>
                <c:pt idx="34">
                  <c:v>261.62596100000002</c:v>
                </c:pt>
                <c:pt idx="35">
                  <c:v>261.81967800000001</c:v>
                </c:pt>
                <c:pt idx="36">
                  <c:v>261.943015</c:v>
                </c:pt>
                <c:pt idx="37">
                  <c:v>262.08199200000001</c:v>
                </c:pt>
                <c:pt idx="38">
                  <c:v>262.25224900000001</c:v>
                </c:pt>
                <c:pt idx="39">
                  <c:v>262.32084500000002</c:v>
                </c:pt>
                <c:pt idx="40">
                  <c:v>262.35816</c:v>
                </c:pt>
                <c:pt idx="41">
                  <c:v>262.50495699999999</c:v>
                </c:pt>
                <c:pt idx="42">
                  <c:v>262.55620099999999</c:v>
                </c:pt>
                <c:pt idx="43">
                  <c:v>262.85329100000001</c:v>
                </c:pt>
                <c:pt idx="44">
                  <c:v>263.06264900000002</c:v>
                </c:pt>
                <c:pt idx="45">
                  <c:v>263.27982700000001</c:v>
                </c:pt>
                <c:pt idx="46">
                  <c:v>263.48136399999999</c:v>
                </c:pt>
                <c:pt idx="47">
                  <c:v>263.620341</c:v>
                </c:pt>
                <c:pt idx="48">
                  <c:v>263.92354</c:v>
                </c:pt>
                <c:pt idx="49">
                  <c:v>264.10161799999997</c:v>
                </c:pt>
                <c:pt idx="50">
                  <c:v>264.36571600000002</c:v>
                </c:pt>
                <c:pt idx="51">
                  <c:v>264.69237600000002</c:v>
                </c:pt>
                <c:pt idx="52">
                  <c:v>264.95647400000001</c:v>
                </c:pt>
                <c:pt idx="53">
                  <c:v>265.20493299999998</c:v>
                </c:pt>
                <c:pt idx="54">
                  <c:v>265.43775099999999</c:v>
                </c:pt>
                <c:pt idx="55">
                  <c:v>265.85025300000001</c:v>
                </c:pt>
                <c:pt idx="56">
                  <c:v>266.12234999999998</c:v>
                </c:pt>
                <c:pt idx="57">
                  <c:v>266.487932</c:v>
                </c:pt>
                <c:pt idx="58">
                  <c:v>266.76784900000001</c:v>
                </c:pt>
                <c:pt idx="59">
                  <c:v>267.20381200000003</c:v>
                </c:pt>
                <c:pt idx="60">
                  <c:v>267.50718999999998</c:v>
                </c:pt>
                <c:pt idx="61">
                  <c:v>267.78692799999999</c:v>
                </c:pt>
                <c:pt idx="62">
                  <c:v>268.21524899999997</c:v>
                </c:pt>
                <c:pt idx="63">
                  <c:v>268.60446999999999</c:v>
                </c:pt>
                <c:pt idx="64">
                  <c:v>268.89984900000002</c:v>
                </c:pt>
                <c:pt idx="65">
                  <c:v>269.24214899999998</c:v>
                </c:pt>
                <c:pt idx="66">
                  <c:v>269.58291700000001</c:v>
                </c:pt>
                <c:pt idx="67">
                  <c:v>270.03605099999999</c:v>
                </c:pt>
                <c:pt idx="68">
                  <c:v>270.35506900000001</c:v>
                </c:pt>
                <c:pt idx="69">
                  <c:v>270.711477</c:v>
                </c:pt>
                <c:pt idx="70">
                  <c:v>271.22753</c:v>
                </c:pt>
                <c:pt idx="71">
                  <c:v>271.671313</c:v>
                </c:pt>
                <c:pt idx="72">
                  <c:v>272.138734</c:v>
                </c:pt>
                <c:pt idx="73">
                  <c:v>272.559235</c:v>
                </c:pt>
                <c:pt idx="74">
                  <c:v>272.91717499999999</c:v>
                </c:pt>
                <c:pt idx="75">
                  <c:v>273.47825999999998</c:v>
                </c:pt>
                <c:pt idx="76">
                  <c:v>273.83637800000002</c:v>
                </c:pt>
                <c:pt idx="77">
                  <c:v>274.38982099999998</c:v>
                </c:pt>
                <c:pt idx="78">
                  <c:v>274.919804</c:v>
                </c:pt>
                <c:pt idx="79">
                  <c:v>275.39504499999998</c:v>
                </c:pt>
                <c:pt idx="80">
                  <c:v>276.05014999999997</c:v>
                </c:pt>
                <c:pt idx="81">
                  <c:v>276.75217500000002</c:v>
                </c:pt>
                <c:pt idx="82">
                  <c:v>277.55586199999999</c:v>
                </c:pt>
                <c:pt idx="83">
                  <c:v>278.46120999999999</c:v>
                </c:pt>
                <c:pt idx="84">
                  <c:v>279.35873800000002</c:v>
                </c:pt>
                <c:pt idx="85">
                  <c:v>280.38138700000002</c:v>
                </c:pt>
                <c:pt idx="86">
                  <c:v>281.47441800000001</c:v>
                </c:pt>
                <c:pt idx="87">
                  <c:v>282.79423300000002</c:v>
                </c:pt>
                <c:pt idx="88">
                  <c:v>284.16878800000001</c:v>
                </c:pt>
                <c:pt idx="89">
                  <c:v>285.746666</c:v>
                </c:pt>
                <c:pt idx="90">
                  <c:v>287.45131099999998</c:v>
                </c:pt>
                <c:pt idx="91">
                  <c:v>289.33355399999999</c:v>
                </c:pt>
                <c:pt idx="92">
                  <c:v>291.20520599999998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659C-124E-BCC9-2C7A7AECD63B}"/>
            </c:ext>
          </c:extLst>
        </c:ser>
        <c:ser>
          <c:idx val="12"/>
          <c:order val="9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'24.142-F100'!$U$3:$U$95</c:f>
              <c:numCache>
                <c:formatCode>General</c:formatCode>
                <c:ptCount val="93"/>
                <c:pt idx="0">
                  <c:v>0.42204954</c:v>
                </c:pt>
                <c:pt idx="1">
                  <c:v>0.42582002000000002</c:v>
                </c:pt>
                <c:pt idx="2">
                  <c:v>0.42959067000000001</c:v>
                </c:pt>
                <c:pt idx="3">
                  <c:v>0.43336131999999999</c:v>
                </c:pt>
                <c:pt idx="4">
                  <c:v>0.43713197999999998</c:v>
                </c:pt>
                <c:pt idx="5">
                  <c:v>0.44090263000000002</c:v>
                </c:pt>
                <c:pt idx="6">
                  <c:v>0.44467328</c:v>
                </c:pt>
                <c:pt idx="7">
                  <c:v>0.44844429000000002</c:v>
                </c:pt>
                <c:pt idx="8">
                  <c:v>0.45221507999999999</c:v>
                </c:pt>
                <c:pt idx="9">
                  <c:v>0.45598572999999998</c:v>
                </c:pt>
                <c:pt idx="10">
                  <c:v>0.45975638000000002</c:v>
                </c:pt>
                <c:pt idx="11">
                  <c:v>0.46352704</c:v>
                </c:pt>
                <c:pt idx="12">
                  <c:v>0.46729768999999999</c:v>
                </c:pt>
                <c:pt idx="13">
                  <c:v>0.47106833999999997</c:v>
                </c:pt>
                <c:pt idx="14">
                  <c:v>0.47483900000000001</c:v>
                </c:pt>
                <c:pt idx="15">
                  <c:v>0.47860965</c:v>
                </c:pt>
                <c:pt idx="16">
                  <c:v>0.48238029999999998</c:v>
                </c:pt>
                <c:pt idx="17">
                  <c:v>0.48615096000000002</c:v>
                </c:pt>
                <c:pt idx="18">
                  <c:v>0.48992161000000001</c:v>
                </c:pt>
                <c:pt idx="19">
                  <c:v>0.49369225999999999</c:v>
                </c:pt>
                <c:pt idx="20">
                  <c:v>0.49746291999999998</c:v>
                </c:pt>
                <c:pt idx="21">
                  <c:v>0.50123366000000003</c:v>
                </c:pt>
                <c:pt idx="22">
                  <c:v>0.50500471000000002</c:v>
                </c:pt>
                <c:pt idx="23">
                  <c:v>0.50877536000000001</c:v>
                </c:pt>
                <c:pt idx="24">
                  <c:v>0.51254602000000005</c:v>
                </c:pt>
                <c:pt idx="25">
                  <c:v>0.51631667000000003</c:v>
                </c:pt>
                <c:pt idx="26">
                  <c:v>0.52008732000000002</c:v>
                </c:pt>
                <c:pt idx="27">
                  <c:v>0.52385797999999995</c:v>
                </c:pt>
                <c:pt idx="28">
                  <c:v>0.52762863000000004</c:v>
                </c:pt>
                <c:pt idx="29">
                  <c:v>0.53139990000000004</c:v>
                </c:pt>
                <c:pt idx="30">
                  <c:v>0.53517157999999998</c:v>
                </c:pt>
                <c:pt idx="31">
                  <c:v>0.53894253999999997</c:v>
                </c:pt>
                <c:pt idx="32">
                  <c:v>0.54271318999999996</c:v>
                </c:pt>
                <c:pt idx="33">
                  <c:v>0.54648419999999998</c:v>
                </c:pt>
                <c:pt idx="34">
                  <c:v>0.55025537999999996</c:v>
                </c:pt>
                <c:pt idx="35">
                  <c:v>0.55402713999999997</c:v>
                </c:pt>
                <c:pt idx="36">
                  <c:v>0.55779851000000003</c:v>
                </c:pt>
                <c:pt idx="37">
                  <c:v>0.56156996000000003</c:v>
                </c:pt>
                <c:pt idx="38">
                  <c:v>0.56534158000000001</c:v>
                </c:pt>
                <c:pt idx="39">
                  <c:v>0.56911263000000001</c:v>
                </c:pt>
                <c:pt idx="40">
                  <c:v>0.57288351000000004</c:v>
                </c:pt>
                <c:pt idx="41">
                  <c:v>0.57665500000000003</c:v>
                </c:pt>
                <c:pt idx="42">
                  <c:v>0.58042596000000002</c:v>
                </c:pt>
                <c:pt idx="43">
                  <c:v>0.58419829999999995</c:v>
                </c:pt>
                <c:pt idx="44">
                  <c:v>0.58797014999999997</c:v>
                </c:pt>
                <c:pt idx="45">
                  <c:v>0.59174203999999997</c:v>
                </c:pt>
                <c:pt idx="46">
                  <c:v>0.59551385000000001</c:v>
                </c:pt>
                <c:pt idx="47">
                  <c:v>0.59928530000000002</c:v>
                </c:pt>
                <c:pt idx="48">
                  <c:v>0.60305768000000004</c:v>
                </c:pt>
                <c:pt idx="49">
                  <c:v>0.60682935000000005</c:v>
                </c:pt>
                <c:pt idx="50">
                  <c:v>0.61060150999999996</c:v>
                </c:pt>
                <c:pt idx="51">
                  <c:v>0.61437401999999997</c:v>
                </c:pt>
                <c:pt idx="52">
                  <c:v>0.61814617999999999</c:v>
                </c:pt>
                <c:pt idx="53">
                  <c:v>0.62191825000000001</c:v>
                </c:pt>
                <c:pt idx="54">
                  <c:v>0.62569023000000001</c:v>
                </c:pt>
                <c:pt idx="55">
                  <c:v>0.62984057999999998</c:v>
                </c:pt>
                <c:pt idx="56">
                  <c:v>0.63323543000000004</c:v>
                </c:pt>
                <c:pt idx="57">
                  <c:v>0.63738552000000004</c:v>
                </c:pt>
                <c:pt idx="58">
                  <c:v>0.64078040999999997</c:v>
                </c:pt>
                <c:pt idx="59">
                  <c:v>0.64493089999999997</c:v>
                </c:pt>
                <c:pt idx="60">
                  <c:v>0.64832592</c:v>
                </c:pt>
                <c:pt idx="61">
                  <c:v>0.65209817000000003</c:v>
                </c:pt>
                <c:pt idx="62">
                  <c:v>0.65587125999999996</c:v>
                </c:pt>
                <c:pt idx="63">
                  <c:v>0.65964411999999994</c:v>
                </c:pt>
                <c:pt idx="64">
                  <c:v>0.66341645999999999</c:v>
                </c:pt>
                <c:pt idx="65">
                  <c:v>0.66718906</c:v>
                </c:pt>
                <c:pt idx="66">
                  <c:v>0.67058428999999997</c:v>
                </c:pt>
                <c:pt idx="67">
                  <c:v>0.67511224000000003</c:v>
                </c:pt>
                <c:pt idx="68">
                  <c:v>0.67850734999999995</c:v>
                </c:pt>
                <c:pt idx="69">
                  <c:v>0.68190267000000004</c:v>
                </c:pt>
                <c:pt idx="70">
                  <c:v>0.68567626000000004</c:v>
                </c:pt>
                <c:pt idx="71">
                  <c:v>0.68982679000000002</c:v>
                </c:pt>
                <c:pt idx="72">
                  <c:v>0.69360010000000005</c:v>
                </c:pt>
                <c:pt idx="73">
                  <c:v>0.69737313999999995</c:v>
                </c:pt>
                <c:pt idx="74">
                  <c:v>0.70114582999999997</c:v>
                </c:pt>
                <c:pt idx="75">
                  <c:v>0.70529702999999999</c:v>
                </c:pt>
                <c:pt idx="76">
                  <c:v>0.70869236000000002</c:v>
                </c:pt>
                <c:pt idx="77">
                  <c:v>0.71246615999999996</c:v>
                </c:pt>
                <c:pt idx="78">
                  <c:v>0.71623981999999997</c:v>
                </c:pt>
                <c:pt idx="79">
                  <c:v>0.72001318000000003</c:v>
                </c:pt>
                <c:pt idx="80">
                  <c:v>0.72378754999999995</c:v>
                </c:pt>
                <c:pt idx="81">
                  <c:v>0.72756217999999995</c:v>
                </c:pt>
                <c:pt idx="82">
                  <c:v>0.73133740000000003</c:v>
                </c:pt>
                <c:pt idx="83">
                  <c:v>0.73511318999999997</c:v>
                </c:pt>
                <c:pt idx="84">
                  <c:v>0.73888893</c:v>
                </c:pt>
                <c:pt idx="85">
                  <c:v>0.74266538000000004</c:v>
                </c:pt>
                <c:pt idx="86">
                  <c:v>0.74644222999999998</c:v>
                </c:pt>
                <c:pt idx="87">
                  <c:v>0.75022036999999997</c:v>
                </c:pt>
                <c:pt idx="88">
                  <c:v>0.75399881000000002</c:v>
                </c:pt>
                <c:pt idx="89">
                  <c:v>0.75777839999999996</c:v>
                </c:pt>
                <c:pt idx="90">
                  <c:v>0.76138731999999998</c:v>
                </c:pt>
                <c:pt idx="91">
                  <c:v>0.76482585000000003</c:v>
                </c:pt>
                <c:pt idx="92">
                  <c:v>0.76792154000000001</c:v>
                </c:pt>
              </c:numCache>
            </c:numRef>
          </c:xVal>
          <c:yVal>
            <c:numRef>
              <c:f>'24.142-F100'!$W$3:$W$95</c:f>
              <c:numCache>
                <c:formatCode>General</c:formatCode>
                <c:ptCount val="93"/>
                <c:pt idx="0">
                  <c:v>260.01239164151502</c:v>
                </c:pt>
                <c:pt idx="1">
                  <c:v>260.04312769356608</c:v>
                </c:pt>
                <c:pt idx="2">
                  <c:v>260.07484213784869</c:v>
                </c:pt>
                <c:pt idx="3">
                  <c:v>260.10756883995163</c:v>
                </c:pt>
                <c:pt idx="4">
                  <c:v>260.14134461977113</c:v>
                </c:pt>
                <c:pt idx="5">
                  <c:v>260.17620761924701</c:v>
                </c:pt>
                <c:pt idx="6">
                  <c:v>260.21219793904714</c:v>
                </c:pt>
                <c:pt idx="7">
                  <c:v>260.24936099414873</c:v>
                </c:pt>
                <c:pt idx="8">
                  <c:v>260.28773486090483</c:v>
                </c:pt>
                <c:pt idx="9">
                  <c:v>260.32736593419202</c:v>
                </c:pt>
                <c:pt idx="10">
                  <c:v>260.36830352653146</c:v>
                </c:pt>
                <c:pt idx="11">
                  <c:v>260.41059795757951</c:v>
                </c:pt>
                <c:pt idx="12">
                  <c:v>260.45430164843197</c:v>
                </c:pt>
                <c:pt idx="13">
                  <c:v>260.4994699479077</c:v>
                </c:pt>
                <c:pt idx="14">
                  <c:v>260.54616097632118</c:v>
                </c:pt>
                <c:pt idx="15">
                  <c:v>260.59443540902419</c:v>
                </c:pt>
                <c:pt idx="16">
                  <c:v>260.64435740180807</c:v>
                </c:pt>
                <c:pt idx="17">
                  <c:v>260.69599443240736</c:v>
                </c:pt>
                <c:pt idx="18">
                  <c:v>260.74941707441258</c:v>
                </c:pt>
                <c:pt idx="19">
                  <c:v>260.80470003467468</c:v>
                </c:pt>
                <c:pt idx="20">
                  <c:v>260.86192199282567</c:v>
                </c:pt>
                <c:pt idx="21">
                  <c:v>260.92116680345384</c:v>
                </c:pt>
                <c:pt idx="22">
                  <c:v>260.98252557972302</c:v>
                </c:pt>
                <c:pt idx="23">
                  <c:v>261.04607858542147</c:v>
                </c:pt>
                <c:pt idx="24">
                  <c:v>261.11192927431364</c:v>
                </c:pt>
                <c:pt idx="25">
                  <c:v>261.18017947354571</c:v>
                </c:pt>
                <c:pt idx="26">
                  <c:v>261.25093713908393</c:v>
                </c:pt>
                <c:pt idx="27">
                  <c:v>261.32431619124765</c:v>
                </c:pt>
                <c:pt idx="28">
                  <c:v>261.40043624769572</c:v>
                </c:pt>
                <c:pt idx="29">
                  <c:v>261.47943738624417</c:v>
                </c:pt>
                <c:pt idx="30">
                  <c:v>261.56145015830685</c:v>
                </c:pt>
                <c:pt idx="31">
                  <c:v>261.64659081131612</c:v>
                </c:pt>
                <c:pt idx="32">
                  <c:v>261.735016328038</c:v>
                </c:pt>
                <c:pt idx="33">
                  <c:v>261.82689981651049</c:v>
                </c:pt>
                <c:pt idx="34">
                  <c:v>261.92240350711961</c:v>
                </c:pt>
                <c:pt idx="35">
                  <c:v>262.02171433181843</c:v>
                </c:pt>
                <c:pt idx="36">
                  <c:v>262.12499229830053</c:v>
                </c:pt>
                <c:pt idx="37">
                  <c:v>262.23244539651375</c:v>
                </c:pt>
                <c:pt idx="38">
                  <c:v>262.34428315325619</c:v>
                </c:pt>
                <c:pt idx="39">
                  <c:v>262.46070095836126</c:v>
                </c:pt>
                <c:pt idx="40">
                  <c:v>262.58193996181728</c:v>
                </c:pt>
                <c:pt idx="41">
                  <c:v>262.70826913420422</c:v>
                </c:pt>
                <c:pt idx="42">
                  <c:v>262.83990702146514</c:v>
                </c:pt>
                <c:pt idx="43">
                  <c:v>262.97719314395584</c:v>
                </c:pt>
                <c:pt idx="44">
                  <c:v>263.12034759526802</c:v>
                </c:pt>
                <c:pt idx="45">
                  <c:v>263.26969157414356</c:v>
                </c:pt>
                <c:pt idx="46">
                  <c:v>263.42553920001808</c:v>
                </c:pt>
                <c:pt idx="47">
                  <c:v>263.58821447213484</c:v>
                </c:pt>
                <c:pt idx="48">
                  <c:v>263.75813022682581</c:v>
                </c:pt>
                <c:pt idx="49">
                  <c:v>263.93558868763404</c:v>
                </c:pt>
                <c:pt idx="50">
                  <c:v>264.12104220208812</c:v>
                </c:pt>
                <c:pt idx="51">
                  <c:v>264.31490543557771</c:v>
                </c:pt>
                <c:pt idx="52">
                  <c:v>264.51758483105567</c:v>
                </c:pt>
                <c:pt idx="53">
                  <c:v>264.72956012968467</c:v>
                </c:pt>
                <c:pt idx="54">
                  <c:v>264.95132437157412</c:v>
                </c:pt>
                <c:pt idx="55">
                  <c:v>265.2072746422968</c:v>
                </c:pt>
                <c:pt idx="56">
                  <c:v>265.42643289440781</c:v>
                </c:pt>
                <c:pt idx="57">
                  <c:v>265.70699047304913</c:v>
                </c:pt>
                <c:pt idx="58">
                  <c:v>265.9473758572471</c:v>
                </c:pt>
                <c:pt idx="59">
                  <c:v>266.25531218027845</c:v>
                </c:pt>
                <c:pt idx="60">
                  <c:v>266.51929255732949</c:v>
                </c:pt>
                <c:pt idx="61">
                  <c:v>266.82606535345491</c:v>
                </c:pt>
                <c:pt idx="62">
                  <c:v>267.14783129289606</c:v>
                </c:pt>
                <c:pt idx="63">
                  <c:v>267.48532502670901</c:v>
                </c:pt>
                <c:pt idx="64">
                  <c:v>267.83938800107381</c:v>
                </c:pt>
                <c:pt idx="65">
                  <c:v>268.21101744905172</c:v>
                </c:pt>
                <c:pt idx="66">
                  <c:v>268.56128290526851</c:v>
                </c:pt>
                <c:pt idx="67">
                  <c:v>269.05307232854511</c:v>
                </c:pt>
                <c:pt idx="68">
                  <c:v>269.44136952824135</c:v>
                </c:pt>
                <c:pt idx="69">
                  <c:v>269.84740361064166</c:v>
                </c:pt>
                <c:pt idx="70">
                  <c:v>270.32057634005685</c:v>
                </c:pt>
                <c:pt idx="71">
                  <c:v>270.86919608169853</c:v>
                </c:pt>
                <c:pt idx="72">
                  <c:v>271.39513489470323</c:v>
                </c:pt>
                <c:pt idx="73">
                  <c:v>271.94851219659466</c:v>
                </c:pt>
                <c:pt idx="74">
                  <c:v>272.53096353159401</c:v>
                </c:pt>
                <c:pt idx="75">
                  <c:v>273.20762878553353</c:v>
                </c:pt>
                <c:pt idx="76">
                  <c:v>273.7906736226646</c:v>
                </c:pt>
                <c:pt idx="77">
                  <c:v>274.47190952124555</c:v>
                </c:pt>
                <c:pt idx="78">
                  <c:v>275.19021932248228</c:v>
                </c:pt>
                <c:pt idx="79">
                  <c:v>275.94796320765795</c:v>
                </c:pt>
                <c:pt idx="80">
                  <c:v>276.74801266604578</c:v>
                </c:pt>
                <c:pt idx="81">
                  <c:v>277.59304998300672</c:v>
                </c:pt>
                <c:pt idx="82">
                  <c:v>278.48623348032658</c:v>
                </c:pt>
                <c:pt idx="83">
                  <c:v>279.43092930314106</c:v>
                </c:pt>
                <c:pt idx="84">
                  <c:v>280.43065508942914</c:v>
                </c:pt>
                <c:pt idx="85">
                  <c:v>281.48964332777467</c:v>
                </c:pt>
                <c:pt idx="86">
                  <c:v>282.61225165616253</c:v>
                </c:pt>
                <c:pt idx="87">
                  <c:v>283.80366474125395</c:v>
                </c:pt>
                <c:pt idx="88">
                  <c:v>285.06901367012375</c:v>
                </c:pt>
                <c:pt idx="89">
                  <c:v>286.41462663632842</c:v>
                </c:pt>
                <c:pt idx="90">
                  <c:v>287.78018069194627</c:v>
                </c:pt>
                <c:pt idx="91">
                  <c:v>289.16063631111047</c:v>
                </c:pt>
                <c:pt idx="92">
                  <c:v>290.47495595777877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A7-A743-A0BB-660A203930D3}"/>
            </c:ext>
          </c:extLst>
        </c:ser>
        <c:ser>
          <c:idx val="3"/>
          <c:order val="10"/>
          <c:tx>
            <c:v>cl0.35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'24.142-F100'!$O$3:$O$95</c:f>
              <c:numCache>
                <c:formatCode>General</c:formatCode>
                <c:ptCount val="93"/>
                <c:pt idx="0">
                  <c:v>0.42126844000000002</c:v>
                </c:pt>
                <c:pt idx="1">
                  <c:v>0.42503869999999999</c:v>
                </c:pt>
                <c:pt idx="2">
                  <c:v>0.42880940000000001</c:v>
                </c:pt>
                <c:pt idx="3">
                  <c:v>0.43258023000000001</c:v>
                </c:pt>
                <c:pt idx="4">
                  <c:v>0.43635091999999998</c:v>
                </c:pt>
                <c:pt idx="5">
                  <c:v>0.44012161999999999</c:v>
                </c:pt>
                <c:pt idx="6">
                  <c:v>0.44389227999999997</c:v>
                </c:pt>
                <c:pt idx="7">
                  <c:v>0.44766293000000001</c:v>
                </c:pt>
                <c:pt idx="8">
                  <c:v>0.45143358</c:v>
                </c:pt>
                <c:pt idx="9">
                  <c:v>0.45520423999999998</c:v>
                </c:pt>
                <c:pt idx="10">
                  <c:v>0.45897489000000002</c:v>
                </c:pt>
                <c:pt idx="11">
                  <c:v>0.46274541000000002</c:v>
                </c:pt>
                <c:pt idx="12">
                  <c:v>0.46651610999999998</c:v>
                </c:pt>
                <c:pt idx="13">
                  <c:v>0.47028684999999998</c:v>
                </c:pt>
                <c:pt idx="14">
                  <c:v>0.47405705999999997</c:v>
                </c:pt>
                <c:pt idx="15">
                  <c:v>0.47782766999999998</c:v>
                </c:pt>
                <c:pt idx="16">
                  <c:v>0.48159832000000002</c:v>
                </c:pt>
                <c:pt idx="17">
                  <c:v>0.48536906000000002</c:v>
                </c:pt>
                <c:pt idx="18">
                  <c:v>0.48914012000000001</c:v>
                </c:pt>
                <c:pt idx="19">
                  <c:v>0.49291108</c:v>
                </c:pt>
                <c:pt idx="20">
                  <c:v>0.49668191</c:v>
                </c:pt>
                <c:pt idx="21">
                  <c:v>0.50045295999999995</c:v>
                </c:pt>
                <c:pt idx="22">
                  <c:v>0.50422445999999999</c:v>
                </c:pt>
                <c:pt idx="23">
                  <c:v>0.50799541999999998</c:v>
                </c:pt>
                <c:pt idx="24">
                  <c:v>0.51176681999999996</c:v>
                </c:pt>
                <c:pt idx="25">
                  <c:v>0.5155381</c:v>
                </c:pt>
                <c:pt idx="26">
                  <c:v>0.51930924000000001</c:v>
                </c:pt>
                <c:pt idx="27">
                  <c:v>0.52308041999999999</c:v>
                </c:pt>
                <c:pt idx="28">
                  <c:v>0.52685161000000003</c:v>
                </c:pt>
                <c:pt idx="29">
                  <c:v>0.53062372000000002</c:v>
                </c:pt>
                <c:pt idx="30">
                  <c:v>0.53439477000000002</c:v>
                </c:pt>
                <c:pt idx="31">
                  <c:v>0.53816626999999995</c:v>
                </c:pt>
                <c:pt idx="32">
                  <c:v>0.54193807000000005</c:v>
                </c:pt>
                <c:pt idx="33">
                  <c:v>0.54570978999999997</c:v>
                </c:pt>
                <c:pt idx="34">
                  <c:v>0.54948158999999996</c:v>
                </c:pt>
                <c:pt idx="35">
                  <c:v>0.55325338999999996</c:v>
                </c:pt>
                <c:pt idx="36">
                  <c:v>0.55702523999999998</c:v>
                </c:pt>
                <c:pt idx="37">
                  <c:v>0.56079696000000001</c:v>
                </c:pt>
                <c:pt idx="38">
                  <c:v>0.56456956000000003</c:v>
                </c:pt>
                <c:pt idx="39">
                  <c:v>0.56834203000000005</c:v>
                </c:pt>
                <c:pt idx="40">
                  <c:v>0.57211405000000004</c:v>
                </c:pt>
                <c:pt idx="41">
                  <c:v>0.57588594999999998</c:v>
                </c:pt>
                <c:pt idx="42">
                  <c:v>0.58003643999999999</c:v>
                </c:pt>
                <c:pt idx="43">
                  <c:v>0.58343159</c:v>
                </c:pt>
                <c:pt idx="44">
                  <c:v>0.58720375000000002</c:v>
                </c:pt>
                <c:pt idx="45">
                  <c:v>0.59097622000000005</c:v>
                </c:pt>
                <c:pt idx="46">
                  <c:v>0.59474903999999995</c:v>
                </c:pt>
                <c:pt idx="47">
                  <c:v>0.59852141999999997</c:v>
                </c:pt>
                <c:pt idx="48">
                  <c:v>0.60267115999999998</c:v>
                </c:pt>
                <c:pt idx="49">
                  <c:v>0.60568801999999999</c:v>
                </c:pt>
                <c:pt idx="50">
                  <c:v>0.60983834000000003</c:v>
                </c:pt>
                <c:pt idx="51">
                  <c:v>0.61361116000000004</c:v>
                </c:pt>
                <c:pt idx="52">
                  <c:v>0.61738309999999996</c:v>
                </c:pt>
                <c:pt idx="53">
                  <c:v>0.62115494000000004</c:v>
                </c:pt>
                <c:pt idx="54">
                  <c:v>0.62492718999999997</c:v>
                </c:pt>
                <c:pt idx="55">
                  <c:v>0.62907763999999999</c:v>
                </c:pt>
                <c:pt idx="56">
                  <c:v>0.63247176999999999</c:v>
                </c:pt>
                <c:pt idx="57">
                  <c:v>0.63624389000000003</c:v>
                </c:pt>
                <c:pt idx="58">
                  <c:v>0.63963815999999996</c:v>
                </c:pt>
                <c:pt idx="59">
                  <c:v>0.64416561000000006</c:v>
                </c:pt>
                <c:pt idx="60">
                  <c:v>0.64756035999999995</c:v>
                </c:pt>
                <c:pt idx="61">
                  <c:v>0.65133185999999998</c:v>
                </c:pt>
                <c:pt idx="62">
                  <c:v>0.65510347999999996</c:v>
                </c:pt>
                <c:pt idx="63">
                  <c:v>0.65887554999999998</c:v>
                </c:pt>
                <c:pt idx="64">
                  <c:v>0.66264758000000001</c:v>
                </c:pt>
                <c:pt idx="65">
                  <c:v>0.66642014000000005</c:v>
                </c:pt>
                <c:pt idx="66">
                  <c:v>0.67019225000000004</c:v>
                </c:pt>
                <c:pt idx="67">
                  <c:v>0.67396445000000005</c:v>
                </c:pt>
                <c:pt idx="68">
                  <c:v>0.67773678999999998</c:v>
                </c:pt>
                <c:pt idx="69">
                  <c:v>0.68150960999999999</c:v>
                </c:pt>
                <c:pt idx="70">
                  <c:v>0.68528243</c:v>
                </c:pt>
                <c:pt idx="71">
                  <c:v>0.68905437000000003</c:v>
                </c:pt>
                <c:pt idx="72">
                  <c:v>0.69282767999999995</c:v>
                </c:pt>
                <c:pt idx="73">
                  <c:v>0.69660107999999998</c:v>
                </c:pt>
                <c:pt idx="74">
                  <c:v>0.70037393999999997</c:v>
                </c:pt>
                <c:pt idx="75">
                  <c:v>0.70414715999999999</c:v>
                </c:pt>
                <c:pt idx="76">
                  <c:v>0.70792082999999995</c:v>
                </c:pt>
                <c:pt idx="77">
                  <c:v>0.71169417999999995</c:v>
                </c:pt>
                <c:pt idx="78">
                  <c:v>0.71546851</c:v>
                </c:pt>
                <c:pt idx="79">
                  <c:v>0.71924204000000003</c:v>
                </c:pt>
                <c:pt idx="80">
                  <c:v>0.72301694000000005</c:v>
                </c:pt>
                <c:pt idx="81">
                  <c:v>0.72679095999999999</c:v>
                </c:pt>
                <c:pt idx="82">
                  <c:v>0.73056546</c:v>
                </c:pt>
                <c:pt idx="83">
                  <c:v>0.73433996999999995</c:v>
                </c:pt>
                <c:pt idx="84">
                  <c:v>0.73811486999999998</c:v>
                </c:pt>
                <c:pt idx="85">
                  <c:v>0.74189013000000004</c:v>
                </c:pt>
                <c:pt idx="86">
                  <c:v>0.74566555999999995</c:v>
                </c:pt>
                <c:pt idx="87">
                  <c:v>0.74944153000000002</c:v>
                </c:pt>
                <c:pt idx="88">
                  <c:v>0.75321806999999996</c:v>
                </c:pt>
                <c:pt idx="89">
                  <c:v>0.75699470000000002</c:v>
                </c:pt>
                <c:pt idx="90">
                  <c:v>0.76077198999999995</c:v>
                </c:pt>
                <c:pt idx="91">
                  <c:v>0.76454964000000003</c:v>
                </c:pt>
                <c:pt idx="92">
                  <c:v>0.7681559</c:v>
                </c:pt>
              </c:numCache>
            </c:numRef>
          </c:xVal>
          <c:yVal>
            <c:numRef>
              <c:f>'24.142-F100'!$P$3:$P$95</c:f>
              <c:numCache>
                <c:formatCode>General</c:formatCode>
                <c:ptCount val="93"/>
                <c:pt idx="0">
                  <c:v>244.169928</c:v>
                </c:pt>
                <c:pt idx="1">
                  <c:v>244.09776099999999</c:v>
                </c:pt>
                <c:pt idx="2">
                  <c:v>244.10379599999999</c:v>
                </c:pt>
                <c:pt idx="3">
                  <c:v>244.13329100000001</c:v>
                </c:pt>
                <c:pt idx="4">
                  <c:v>244.13932600000001</c:v>
                </c:pt>
                <c:pt idx="5">
                  <c:v>244.14536100000001</c:v>
                </c:pt>
                <c:pt idx="6">
                  <c:v>244.143575</c:v>
                </c:pt>
                <c:pt idx="7">
                  <c:v>244.14178999999999</c:v>
                </c:pt>
                <c:pt idx="8">
                  <c:v>244.140005</c:v>
                </c:pt>
                <c:pt idx="9">
                  <c:v>244.13821899999999</c:v>
                </c:pt>
                <c:pt idx="10">
                  <c:v>244.13643400000001</c:v>
                </c:pt>
                <c:pt idx="11">
                  <c:v>244.111188</c:v>
                </c:pt>
                <c:pt idx="12">
                  <c:v>244.117223</c:v>
                </c:pt>
                <c:pt idx="13">
                  <c:v>244.131078</c:v>
                </c:pt>
                <c:pt idx="14">
                  <c:v>244.05109100000001</c:v>
                </c:pt>
                <c:pt idx="15">
                  <c:v>244.04148599999999</c:v>
                </c:pt>
                <c:pt idx="16">
                  <c:v>244.03970100000001</c:v>
                </c:pt>
                <c:pt idx="17">
                  <c:v>244.05355499999999</c:v>
                </c:pt>
                <c:pt idx="18">
                  <c:v>244.122151</c:v>
                </c:pt>
                <c:pt idx="19">
                  <c:v>244.175107</c:v>
                </c:pt>
                <c:pt idx="20">
                  <c:v>244.20460199999999</c:v>
                </c:pt>
                <c:pt idx="21">
                  <c:v>244.27319700000001</c:v>
                </c:pt>
                <c:pt idx="22">
                  <c:v>244.419994</c:v>
                </c:pt>
                <c:pt idx="23">
                  <c:v>244.47295</c:v>
                </c:pt>
                <c:pt idx="24">
                  <c:v>244.604106</c:v>
                </c:pt>
                <c:pt idx="25">
                  <c:v>244.711803</c:v>
                </c:pt>
                <c:pt idx="26">
                  <c:v>244.79603900000001</c:v>
                </c:pt>
                <c:pt idx="27">
                  <c:v>244.88809499999999</c:v>
                </c:pt>
                <c:pt idx="28">
                  <c:v>244.98015100000001</c:v>
                </c:pt>
                <c:pt idx="29">
                  <c:v>245.23642899999999</c:v>
                </c:pt>
                <c:pt idx="30">
                  <c:v>245.305025</c:v>
                </c:pt>
                <c:pt idx="31">
                  <c:v>245.45182199999999</c:v>
                </c:pt>
                <c:pt idx="32">
                  <c:v>245.65335899999999</c:v>
                </c:pt>
                <c:pt idx="33">
                  <c:v>245.839257</c:v>
                </c:pt>
                <c:pt idx="34">
                  <c:v>246.04079400000001</c:v>
                </c:pt>
                <c:pt idx="35">
                  <c:v>246.242332</c:v>
                </c:pt>
                <c:pt idx="36">
                  <c:v>246.45169000000001</c:v>
                </c:pt>
                <c:pt idx="37">
                  <c:v>246.637587</c:v>
                </c:pt>
                <c:pt idx="38">
                  <c:v>246.97988699999999</c:v>
                </c:pt>
                <c:pt idx="39">
                  <c:v>247.29872599999999</c:v>
                </c:pt>
                <c:pt idx="40">
                  <c:v>247.539365</c:v>
                </c:pt>
                <c:pt idx="41">
                  <c:v>247.75654299999999</c:v>
                </c:pt>
                <c:pt idx="42">
                  <c:v>248.19250500000001</c:v>
                </c:pt>
                <c:pt idx="43">
                  <c:v>248.51934299999999</c:v>
                </c:pt>
                <c:pt idx="44">
                  <c:v>248.78344200000001</c:v>
                </c:pt>
                <c:pt idx="45">
                  <c:v>249.102281</c:v>
                </c:pt>
                <c:pt idx="46">
                  <c:v>249.48368199999999</c:v>
                </c:pt>
                <c:pt idx="47">
                  <c:v>249.78688099999999</c:v>
                </c:pt>
                <c:pt idx="48">
                  <c:v>250.089901</c:v>
                </c:pt>
                <c:pt idx="49">
                  <c:v>250.25269599999999</c:v>
                </c:pt>
                <c:pt idx="50">
                  <c:v>250.65737799999999</c:v>
                </c:pt>
                <c:pt idx="51">
                  <c:v>251.03877800000001</c:v>
                </c:pt>
                <c:pt idx="52">
                  <c:v>251.26377600000001</c:v>
                </c:pt>
                <c:pt idx="53">
                  <c:v>251.47313399999999</c:v>
                </c:pt>
                <c:pt idx="54">
                  <c:v>251.75287299999999</c:v>
                </c:pt>
                <c:pt idx="55">
                  <c:v>252.181015</c:v>
                </c:pt>
                <c:pt idx="56">
                  <c:v>252.327991</c:v>
                </c:pt>
                <c:pt idx="57">
                  <c:v>252.58426900000001</c:v>
                </c:pt>
                <c:pt idx="58">
                  <c:v>252.754705</c:v>
                </c:pt>
                <c:pt idx="59">
                  <c:v>253.12010799999999</c:v>
                </c:pt>
                <c:pt idx="60">
                  <c:v>253.376565</c:v>
                </c:pt>
                <c:pt idx="61">
                  <c:v>253.52336199999999</c:v>
                </c:pt>
                <c:pt idx="62">
                  <c:v>253.69361900000001</c:v>
                </c:pt>
                <c:pt idx="63">
                  <c:v>253.94207700000001</c:v>
                </c:pt>
                <c:pt idx="64">
                  <c:v>254.182715</c:v>
                </c:pt>
                <c:pt idx="65">
                  <c:v>254.51719499999999</c:v>
                </c:pt>
                <c:pt idx="66">
                  <c:v>254.77347399999999</c:v>
                </c:pt>
                <c:pt idx="67">
                  <c:v>255.04539199999999</c:v>
                </c:pt>
                <c:pt idx="68">
                  <c:v>255.34077099999999</c:v>
                </c:pt>
                <c:pt idx="69">
                  <c:v>255.722172</c:v>
                </c:pt>
                <c:pt idx="70">
                  <c:v>256.10357199999999</c:v>
                </c:pt>
                <c:pt idx="71">
                  <c:v>256.32857000000001</c:v>
                </c:pt>
                <c:pt idx="72">
                  <c:v>256.79599200000001</c:v>
                </c:pt>
                <c:pt idx="73">
                  <c:v>257.27905299999998</c:v>
                </c:pt>
                <c:pt idx="74">
                  <c:v>257.668274</c:v>
                </c:pt>
                <c:pt idx="75">
                  <c:v>258.12005499999998</c:v>
                </c:pt>
                <c:pt idx="76">
                  <c:v>258.650038</c:v>
                </c:pt>
                <c:pt idx="77">
                  <c:v>259.12527999999998</c:v>
                </c:pt>
                <c:pt idx="78">
                  <c:v>259.77256399999999</c:v>
                </c:pt>
                <c:pt idx="79">
                  <c:v>260.27908600000001</c:v>
                </c:pt>
                <c:pt idx="80">
                  <c:v>261.028032</c:v>
                </c:pt>
                <c:pt idx="81">
                  <c:v>261.62057499999997</c:v>
                </c:pt>
                <c:pt idx="82">
                  <c:v>262.29914000000002</c:v>
                </c:pt>
                <c:pt idx="83">
                  <c:v>262.97770500000001</c:v>
                </c:pt>
                <c:pt idx="84">
                  <c:v>263.726651</c:v>
                </c:pt>
                <c:pt idx="85">
                  <c:v>264.53815700000001</c:v>
                </c:pt>
                <c:pt idx="86">
                  <c:v>265.380944</c:v>
                </c:pt>
                <c:pt idx="87">
                  <c:v>266.31757299999998</c:v>
                </c:pt>
                <c:pt idx="88">
                  <c:v>267.355863</c:v>
                </c:pt>
                <c:pt idx="89">
                  <c:v>268.40979299999998</c:v>
                </c:pt>
                <c:pt idx="90">
                  <c:v>269.58102500000001</c:v>
                </c:pt>
                <c:pt idx="91">
                  <c:v>270.814818</c:v>
                </c:pt>
                <c:pt idx="92">
                  <c:v>272.05025599999999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659C-124E-BCC9-2C7A7AECD63B}"/>
            </c:ext>
          </c:extLst>
        </c:ser>
        <c:ser>
          <c:idx val="13"/>
          <c:order val="11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'24.142-F100'!$O$3:$O$95</c:f>
              <c:numCache>
                <c:formatCode>General</c:formatCode>
                <c:ptCount val="93"/>
                <c:pt idx="0">
                  <c:v>0.42126844000000002</c:v>
                </c:pt>
                <c:pt idx="1">
                  <c:v>0.42503869999999999</c:v>
                </c:pt>
                <c:pt idx="2">
                  <c:v>0.42880940000000001</c:v>
                </c:pt>
                <c:pt idx="3">
                  <c:v>0.43258023000000001</c:v>
                </c:pt>
                <c:pt idx="4">
                  <c:v>0.43635091999999998</c:v>
                </c:pt>
                <c:pt idx="5">
                  <c:v>0.44012161999999999</c:v>
                </c:pt>
                <c:pt idx="6">
                  <c:v>0.44389227999999997</c:v>
                </c:pt>
                <c:pt idx="7">
                  <c:v>0.44766293000000001</c:v>
                </c:pt>
                <c:pt idx="8">
                  <c:v>0.45143358</c:v>
                </c:pt>
                <c:pt idx="9">
                  <c:v>0.45520423999999998</c:v>
                </c:pt>
                <c:pt idx="10">
                  <c:v>0.45897489000000002</c:v>
                </c:pt>
                <c:pt idx="11">
                  <c:v>0.46274541000000002</c:v>
                </c:pt>
                <c:pt idx="12">
                  <c:v>0.46651610999999998</c:v>
                </c:pt>
                <c:pt idx="13">
                  <c:v>0.47028684999999998</c:v>
                </c:pt>
                <c:pt idx="14">
                  <c:v>0.47405705999999997</c:v>
                </c:pt>
                <c:pt idx="15">
                  <c:v>0.47782766999999998</c:v>
                </c:pt>
                <c:pt idx="16">
                  <c:v>0.48159832000000002</c:v>
                </c:pt>
                <c:pt idx="17">
                  <c:v>0.48536906000000002</c:v>
                </c:pt>
                <c:pt idx="18">
                  <c:v>0.48914012000000001</c:v>
                </c:pt>
                <c:pt idx="19">
                  <c:v>0.49291108</c:v>
                </c:pt>
                <c:pt idx="20">
                  <c:v>0.49668191</c:v>
                </c:pt>
                <c:pt idx="21">
                  <c:v>0.50045295999999995</c:v>
                </c:pt>
                <c:pt idx="22">
                  <c:v>0.50422445999999999</c:v>
                </c:pt>
                <c:pt idx="23">
                  <c:v>0.50799541999999998</c:v>
                </c:pt>
                <c:pt idx="24">
                  <c:v>0.51176681999999996</c:v>
                </c:pt>
                <c:pt idx="25">
                  <c:v>0.5155381</c:v>
                </c:pt>
                <c:pt idx="26">
                  <c:v>0.51930924000000001</c:v>
                </c:pt>
                <c:pt idx="27">
                  <c:v>0.52308041999999999</c:v>
                </c:pt>
                <c:pt idx="28">
                  <c:v>0.52685161000000003</c:v>
                </c:pt>
                <c:pt idx="29">
                  <c:v>0.53062372000000002</c:v>
                </c:pt>
                <c:pt idx="30">
                  <c:v>0.53439477000000002</c:v>
                </c:pt>
                <c:pt idx="31">
                  <c:v>0.53816626999999995</c:v>
                </c:pt>
                <c:pt idx="32">
                  <c:v>0.54193807000000005</c:v>
                </c:pt>
                <c:pt idx="33">
                  <c:v>0.54570978999999997</c:v>
                </c:pt>
                <c:pt idx="34">
                  <c:v>0.54948158999999996</c:v>
                </c:pt>
                <c:pt idx="35">
                  <c:v>0.55325338999999996</c:v>
                </c:pt>
                <c:pt idx="36">
                  <c:v>0.55702523999999998</c:v>
                </c:pt>
                <c:pt idx="37">
                  <c:v>0.56079696000000001</c:v>
                </c:pt>
                <c:pt idx="38">
                  <c:v>0.56456956000000003</c:v>
                </c:pt>
                <c:pt idx="39">
                  <c:v>0.56834203000000005</c:v>
                </c:pt>
                <c:pt idx="40">
                  <c:v>0.57211405000000004</c:v>
                </c:pt>
                <c:pt idx="41">
                  <c:v>0.57588594999999998</c:v>
                </c:pt>
                <c:pt idx="42">
                  <c:v>0.58003643999999999</c:v>
                </c:pt>
                <c:pt idx="43">
                  <c:v>0.58343159</c:v>
                </c:pt>
                <c:pt idx="44">
                  <c:v>0.58720375000000002</c:v>
                </c:pt>
                <c:pt idx="45">
                  <c:v>0.59097622000000005</c:v>
                </c:pt>
                <c:pt idx="46">
                  <c:v>0.59474903999999995</c:v>
                </c:pt>
                <c:pt idx="47">
                  <c:v>0.59852141999999997</c:v>
                </c:pt>
                <c:pt idx="48">
                  <c:v>0.60267115999999998</c:v>
                </c:pt>
                <c:pt idx="49">
                  <c:v>0.60568801999999999</c:v>
                </c:pt>
                <c:pt idx="50">
                  <c:v>0.60983834000000003</c:v>
                </c:pt>
                <c:pt idx="51">
                  <c:v>0.61361116000000004</c:v>
                </c:pt>
                <c:pt idx="52">
                  <c:v>0.61738309999999996</c:v>
                </c:pt>
                <c:pt idx="53">
                  <c:v>0.62115494000000004</c:v>
                </c:pt>
                <c:pt idx="54">
                  <c:v>0.62492718999999997</c:v>
                </c:pt>
                <c:pt idx="55">
                  <c:v>0.62907763999999999</c:v>
                </c:pt>
                <c:pt idx="56">
                  <c:v>0.63247176999999999</c:v>
                </c:pt>
                <c:pt idx="57">
                  <c:v>0.63624389000000003</c:v>
                </c:pt>
                <c:pt idx="58">
                  <c:v>0.63963815999999996</c:v>
                </c:pt>
                <c:pt idx="59">
                  <c:v>0.64416561000000006</c:v>
                </c:pt>
                <c:pt idx="60">
                  <c:v>0.64756035999999995</c:v>
                </c:pt>
                <c:pt idx="61">
                  <c:v>0.65133185999999998</c:v>
                </c:pt>
                <c:pt idx="62">
                  <c:v>0.65510347999999996</c:v>
                </c:pt>
                <c:pt idx="63">
                  <c:v>0.65887554999999998</c:v>
                </c:pt>
                <c:pt idx="64">
                  <c:v>0.66264758000000001</c:v>
                </c:pt>
                <c:pt idx="65">
                  <c:v>0.66642014000000005</c:v>
                </c:pt>
                <c:pt idx="66">
                  <c:v>0.67019225000000004</c:v>
                </c:pt>
                <c:pt idx="67">
                  <c:v>0.67396445000000005</c:v>
                </c:pt>
                <c:pt idx="68">
                  <c:v>0.67773678999999998</c:v>
                </c:pt>
                <c:pt idx="69">
                  <c:v>0.68150960999999999</c:v>
                </c:pt>
                <c:pt idx="70">
                  <c:v>0.68528243</c:v>
                </c:pt>
                <c:pt idx="71">
                  <c:v>0.68905437000000003</c:v>
                </c:pt>
                <c:pt idx="72">
                  <c:v>0.69282767999999995</c:v>
                </c:pt>
                <c:pt idx="73">
                  <c:v>0.69660107999999998</c:v>
                </c:pt>
                <c:pt idx="74">
                  <c:v>0.70037393999999997</c:v>
                </c:pt>
                <c:pt idx="75">
                  <c:v>0.70414715999999999</c:v>
                </c:pt>
                <c:pt idx="76">
                  <c:v>0.70792082999999995</c:v>
                </c:pt>
                <c:pt idx="77">
                  <c:v>0.71169417999999995</c:v>
                </c:pt>
                <c:pt idx="78">
                  <c:v>0.71546851</c:v>
                </c:pt>
                <c:pt idx="79">
                  <c:v>0.71924204000000003</c:v>
                </c:pt>
                <c:pt idx="80">
                  <c:v>0.72301694000000005</c:v>
                </c:pt>
                <c:pt idx="81">
                  <c:v>0.72679095999999999</c:v>
                </c:pt>
                <c:pt idx="82">
                  <c:v>0.73056546</c:v>
                </c:pt>
                <c:pt idx="83">
                  <c:v>0.73433996999999995</c:v>
                </c:pt>
                <c:pt idx="84">
                  <c:v>0.73811486999999998</c:v>
                </c:pt>
                <c:pt idx="85">
                  <c:v>0.74189013000000004</c:v>
                </c:pt>
                <c:pt idx="86">
                  <c:v>0.74566555999999995</c:v>
                </c:pt>
                <c:pt idx="87">
                  <c:v>0.74944153000000002</c:v>
                </c:pt>
                <c:pt idx="88">
                  <c:v>0.75321806999999996</c:v>
                </c:pt>
                <c:pt idx="89">
                  <c:v>0.75699470000000002</c:v>
                </c:pt>
                <c:pt idx="90">
                  <c:v>0.76077198999999995</c:v>
                </c:pt>
                <c:pt idx="91">
                  <c:v>0.76454964000000003</c:v>
                </c:pt>
                <c:pt idx="92">
                  <c:v>0.7681559</c:v>
                </c:pt>
              </c:numCache>
            </c:numRef>
          </c:xVal>
          <c:yVal>
            <c:numRef>
              <c:f>'24.142-F100'!$Q$3:$Q$95</c:f>
              <c:numCache>
                <c:formatCode>General</c:formatCode>
                <c:ptCount val="93"/>
                <c:pt idx="0">
                  <c:v>244.18312437057926</c:v>
                </c:pt>
                <c:pt idx="1">
                  <c:v>244.21703845321858</c:v>
                </c:pt>
                <c:pt idx="2">
                  <c:v>244.25206007337508</c:v>
                </c:pt>
                <c:pt idx="3">
                  <c:v>244.28822609908249</c:v>
                </c:pt>
                <c:pt idx="4">
                  <c:v>244.32557500076052</c:v>
                </c:pt>
                <c:pt idx="5">
                  <c:v>244.36415091996685</c:v>
                </c:pt>
                <c:pt idx="6">
                  <c:v>244.40399779019052</c:v>
                </c:pt>
                <c:pt idx="7">
                  <c:v>244.44516220247718</c:v>
                </c:pt>
                <c:pt idx="8">
                  <c:v>244.4876925022283</c:v>
                </c:pt>
                <c:pt idx="9">
                  <c:v>244.5316391001316</c:v>
                </c:pt>
                <c:pt idx="10">
                  <c:v>244.57705422099954</c:v>
                </c:pt>
                <c:pt idx="11">
                  <c:v>244.62399107918793</c:v>
                </c:pt>
                <c:pt idx="12">
                  <c:v>244.67251072431827</c:v>
                </c:pt>
                <c:pt idx="13">
                  <c:v>244.72267120811159</c:v>
                </c:pt>
                <c:pt idx="14">
                  <c:v>244.77452702413802</c:v>
                </c:pt>
                <c:pt idx="15">
                  <c:v>244.82815612325578</c:v>
                </c:pt>
                <c:pt idx="16">
                  <c:v>244.88362195341784</c:v>
                </c:pt>
                <c:pt idx="17">
                  <c:v>244.94099678634936</c:v>
                </c:pt>
                <c:pt idx="18">
                  <c:v>245.00035924243659</c:v>
                </c:pt>
                <c:pt idx="19">
                  <c:v>245.06178123921794</c:v>
                </c:pt>
                <c:pt idx="20">
                  <c:v>245.12534419193958</c:v>
                </c:pt>
                <c:pt idx="21">
                  <c:v>245.19114012545236</c:v>
                </c:pt>
                <c:pt idx="22">
                  <c:v>245.25926388798592</c:v>
                </c:pt>
                <c:pt idx="23">
                  <c:v>245.32979214347719</c:v>
                </c:pt>
                <c:pt idx="24">
                  <c:v>245.40284241112624</c:v>
                </c:pt>
                <c:pt idx="25">
                  <c:v>245.47850834901709</c:v>
                </c:pt>
                <c:pt idx="26">
                  <c:v>245.55689863183537</c:v>
                </c:pt>
                <c:pt idx="27">
                  <c:v>245.63813168608118</c:v>
                </c:pt>
                <c:pt idx="28">
                  <c:v>245.72232746040285</c:v>
                </c:pt>
                <c:pt idx="29">
                  <c:v>245.80963401905552</c:v>
                </c:pt>
                <c:pt idx="30">
                  <c:v>245.90013835758384</c:v>
                </c:pt>
                <c:pt idx="31">
                  <c:v>245.99401566400419</c:v>
                </c:pt>
                <c:pt idx="32">
                  <c:v>246.09141004627622</c:v>
                </c:pt>
                <c:pt idx="33">
                  <c:v>246.19246631315124</c:v>
                </c:pt>
                <c:pt idx="34">
                  <c:v>246.29735093566097</c:v>
                </c:pt>
                <c:pt idx="35">
                  <c:v>246.40623227647666</c:v>
                </c:pt>
                <c:pt idx="36">
                  <c:v>246.51929104697615</c:v>
                </c:pt>
                <c:pt idx="37">
                  <c:v>246.63671007515086</c:v>
                </c:pt>
                <c:pt idx="38">
                  <c:v>246.75872020256671</c:v>
                </c:pt>
                <c:pt idx="39">
                  <c:v>246.88549842136834</c:v>
                </c:pt>
                <c:pt idx="40">
                  <c:v>247.0172518458705</c:v>
                </c:pt>
                <c:pt idx="41">
                  <c:v>247.15422107323323</c:v>
                </c:pt>
                <c:pt idx="42">
                  <c:v>247.31125959782153</c:v>
                </c:pt>
                <c:pt idx="43">
                  <c:v>247.44487364608156</c:v>
                </c:pt>
                <c:pt idx="44">
                  <c:v>247.5990193195492</c:v>
                </c:pt>
                <c:pt idx="45">
                  <c:v>247.75944515875895</c:v>
                </c:pt>
                <c:pt idx="46">
                  <c:v>247.92645079834921</c:v>
                </c:pt>
                <c:pt idx="47">
                  <c:v>248.10031266049873</c:v>
                </c:pt>
                <c:pt idx="48">
                  <c:v>248.29989941551608</c:v>
                </c:pt>
                <c:pt idx="49">
                  <c:v>248.45073254755761</c:v>
                </c:pt>
                <c:pt idx="50">
                  <c:v>248.66650261522943</c:v>
                </c:pt>
                <c:pt idx="51">
                  <c:v>248.87134297159452</c:v>
                </c:pt>
                <c:pt idx="52">
                  <c:v>249.08482915095749</c:v>
                </c:pt>
                <c:pt idx="53">
                  <c:v>249.30742488213619</c:v>
                </c:pt>
                <c:pt idx="54">
                  <c:v>249.53960678429914</c:v>
                </c:pt>
                <c:pt idx="55">
                  <c:v>249.80667640132651</c:v>
                </c:pt>
                <c:pt idx="56">
                  <c:v>250.03456508784194</c:v>
                </c:pt>
                <c:pt idx="57">
                  <c:v>250.29834192727017</c:v>
                </c:pt>
                <c:pt idx="58">
                  <c:v>250.54559090976784</c:v>
                </c:pt>
                <c:pt idx="59">
                  <c:v>250.89072668505034</c:v>
                </c:pt>
                <c:pt idx="60">
                  <c:v>251.16159642500253</c:v>
                </c:pt>
                <c:pt idx="61">
                  <c:v>251.47530151808439</c:v>
                </c:pt>
                <c:pt idx="62">
                  <c:v>251.80312131521205</c:v>
                </c:pt>
                <c:pt idx="63">
                  <c:v>252.14580637615992</c:v>
                </c:pt>
                <c:pt idx="64">
                  <c:v>252.50407439864432</c:v>
                </c:pt>
                <c:pt idx="65">
                  <c:v>252.87878651417554</c:v>
                </c:pt>
                <c:pt idx="66">
                  <c:v>253.27069686417963</c:v>
                </c:pt>
                <c:pt idx="67">
                  <c:v>253.68076058703659</c:v>
                </c:pt>
                <c:pt idx="68">
                  <c:v>254.10994069243318</c:v>
                </c:pt>
                <c:pt idx="69">
                  <c:v>254.55929534496846</c:v>
                </c:pt>
                <c:pt idx="70">
                  <c:v>255.02984938164411</c:v>
                </c:pt>
                <c:pt idx="71">
                  <c:v>255.52263180450484</c:v>
                </c:pt>
                <c:pt idx="72">
                  <c:v>256.03916185051884</c:v>
                </c:pt>
                <c:pt idx="73">
                  <c:v>256.5805799125701</c:v>
                </c:pt>
                <c:pt idx="74">
                  <c:v>257.14818077049591</c:v>
                </c:pt>
                <c:pt idx="75">
                  <c:v>257.74358358052854</c:v>
                </c:pt>
                <c:pt idx="76">
                  <c:v>258.36840250952849</c:v>
                </c:pt>
                <c:pt idx="77">
                  <c:v>259.02421781970918</c:v>
                </c:pt>
                <c:pt idx="78">
                  <c:v>259.71309748185274</c:v>
                </c:pt>
                <c:pt idx="79">
                  <c:v>260.43669247417751</c:v>
                </c:pt>
                <c:pt idx="80">
                  <c:v>261.19755648411825</c:v>
                </c:pt>
                <c:pt idx="81">
                  <c:v>261.99754455502693</c:v>
                </c:pt>
                <c:pt idx="82">
                  <c:v>262.83943210421023</c:v>
                </c:pt>
                <c:pt idx="83">
                  <c:v>263.72583007651741</c:v>
                </c:pt>
                <c:pt idx="84">
                  <c:v>264.65978322241745</c:v>
                </c:pt>
                <c:pt idx="85">
                  <c:v>265.64451777602289</c:v>
                </c:pt>
                <c:pt idx="86">
                  <c:v>266.68352031703211</c:v>
                </c:pt>
                <c:pt idx="87">
                  <c:v>267.78078086832221</c:v>
                </c:pt>
                <c:pt idx="88">
                  <c:v>268.94060259895934</c:v>
                </c:pt>
                <c:pt idx="89">
                  <c:v>270.16757507629427</c:v>
                </c:pt>
                <c:pt idx="90">
                  <c:v>271.46714385567793</c:v>
                </c:pt>
                <c:pt idx="91">
                  <c:v>272.84507477244119</c:v>
                </c:pt>
                <c:pt idx="92">
                  <c:v>274.239482690253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BA7-A743-A0BB-660A203930D3}"/>
            </c:ext>
          </c:extLst>
        </c:ser>
        <c:ser>
          <c:idx val="4"/>
          <c:order val="12"/>
          <c:tx>
            <c:v>cl0.3</c:v>
          </c:tx>
          <c:spPr>
            <a:ln w="25400"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'24.142-F100'!$I$3:$I$95</c:f>
              <c:numCache>
                <c:formatCode>General</c:formatCode>
                <c:ptCount val="93"/>
                <c:pt idx="0">
                  <c:v>0.42119461000000002</c:v>
                </c:pt>
                <c:pt idx="1">
                  <c:v>0.42496549</c:v>
                </c:pt>
                <c:pt idx="2">
                  <c:v>0.42873613999999999</c:v>
                </c:pt>
                <c:pt idx="3">
                  <c:v>0.43250678999999997</c:v>
                </c:pt>
                <c:pt idx="4">
                  <c:v>0.43627745000000001</c:v>
                </c:pt>
                <c:pt idx="5">
                  <c:v>0.4400481</c:v>
                </c:pt>
                <c:pt idx="6">
                  <c:v>0.44381874999999998</c:v>
                </c:pt>
                <c:pt idx="7">
                  <c:v>0.44758941000000002</c:v>
                </c:pt>
                <c:pt idx="8">
                  <c:v>0.45135962000000002</c:v>
                </c:pt>
                <c:pt idx="9">
                  <c:v>0.45513036000000001</c:v>
                </c:pt>
                <c:pt idx="10">
                  <c:v>0.45890088000000001</c:v>
                </c:pt>
                <c:pt idx="11">
                  <c:v>0.46267153</c:v>
                </c:pt>
                <c:pt idx="12">
                  <c:v>0.46644217999999998</c:v>
                </c:pt>
                <c:pt idx="13">
                  <c:v>0.47021284000000002</c:v>
                </c:pt>
                <c:pt idx="14">
                  <c:v>0.47398349000000001</c:v>
                </c:pt>
                <c:pt idx="15">
                  <c:v>0.47775413999999999</c:v>
                </c:pt>
                <c:pt idx="16">
                  <c:v>0.48152479999999998</c:v>
                </c:pt>
                <c:pt idx="17">
                  <c:v>0.48529545000000002</c:v>
                </c:pt>
                <c:pt idx="18">
                  <c:v>0.48906628000000002</c:v>
                </c:pt>
                <c:pt idx="19">
                  <c:v>0.49283675999999998</c:v>
                </c:pt>
                <c:pt idx="20">
                  <c:v>0.49660741000000003</c:v>
                </c:pt>
                <c:pt idx="21">
                  <c:v>0.50037805999999996</c:v>
                </c:pt>
                <c:pt idx="22">
                  <c:v>0.50414871999999999</c:v>
                </c:pt>
                <c:pt idx="23">
                  <c:v>0.50791936999999998</c:v>
                </c:pt>
                <c:pt idx="24">
                  <c:v>0.51169019999999998</c:v>
                </c:pt>
                <c:pt idx="25">
                  <c:v>0.51546115999999997</c:v>
                </c:pt>
                <c:pt idx="26">
                  <c:v>0.51923182000000001</c:v>
                </c:pt>
                <c:pt idx="27">
                  <c:v>0.52300290999999999</c:v>
                </c:pt>
                <c:pt idx="28">
                  <c:v>0.52677414</c:v>
                </c:pt>
                <c:pt idx="29">
                  <c:v>0.53054546000000002</c:v>
                </c:pt>
                <c:pt idx="30">
                  <c:v>0.53431638000000004</c:v>
                </c:pt>
                <c:pt idx="31">
                  <c:v>0.53808747999999995</c:v>
                </c:pt>
                <c:pt idx="32">
                  <c:v>0.54185866000000005</c:v>
                </c:pt>
                <c:pt idx="33">
                  <c:v>0.54563024000000004</c:v>
                </c:pt>
                <c:pt idx="34">
                  <c:v>0.54940173999999997</c:v>
                </c:pt>
                <c:pt idx="35">
                  <c:v>0.55317340999999998</c:v>
                </c:pt>
                <c:pt idx="36">
                  <c:v>0.55694467999999997</c:v>
                </c:pt>
                <c:pt idx="37">
                  <c:v>0.56071621999999999</c:v>
                </c:pt>
                <c:pt idx="38">
                  <c:v>0.56448825000000002</c:v>
                </c:pt>
                <c:pt idx="39">
                  <c:v>0.56825956</c:v>
                </c:pt>
                <c:pt idx="40">
                  <c:v>0.57203097000000003</c:v>
                </c:pt>
                <c:pt idx="41">
                  <c:v>0.57580295000000004</c:v>
                </c:pt>
                <c:pt idx="42">
                  <c:v>0.57995300000000005</c:v>
                </c:pt>
                <c:pt idx="43">
                  <c:v>0.58334739999999996</c:v>
                </c:pt>
                <c:pt idx="44">
                  <c:v>0.58749691000000004</c:v>
                </c:pt>
                <c:pt idx="45">
                  <c:v>0.59089122999999999</c:v>
                </c:pt>
                <c:pt idx="46">
                  <c:v>0.59466426999999999</c:v>
                </c:pt>
                <c:pt idx="47">
                  <c:v>0.59843674000000002</c:v>
                </c:pt>
                <c:pt idx="48">
                  <c:v>0.60220881000000004</c:v>
                </c:pt>
                <c:pt idx="49">
                  <c:v>0.60598123000000004</c:v>
                </c:pt>
                <c:pt idx="50">
                  <c:v>0.60975431999999996</c:v>
                </c:pt>
                <c:pt idx="51">
                  <c:v>0.61352660999999997</c:v>
                </c:pt>
                <c:pt idx="52">
                  <c:v>0.61729935000000002</c:v>
                </c:pt>
                <c:pt idx="53">
                  <c:v>0.62107164000000004</c:v>
                </c:pt>
                <c:pt idx="54">
                  <c:v>0.62522186000000002</c:v>
                </c:pt>
                <c:pt idx="55">
                  <c:v>0.62861674999999995</c:v>
                </c:pt>
                <c:pt idx="56">
                  <c:v>0.63238925999999995</c:v>
                </c:pt>
                <c:pt idx="57">
                  <c:v>0.63616163999999997</c:v>
                </c:pt>
                <c:pt idx="58">
                  <c:v>0.64031209</c:v>
                </c:pt>
                <c:pt idx="59">
                  <c:v>0.64370693000000001</c:v>
                </c:pt>
                <c:pt idx="60">
                  <c:v>0.64710146999999996</c:v>
                </c:pt>
                <c:pt idx="61">
                  <c:v>0.65125164999999996</c:v>
                </c:pt>
                <c:pt idx="62">
                  <c:v>0.65540160999999997</c:v>
                </c:pt>
                <c:pt idx="63">
                  <c:v>0.65879619</c:v>
                </c:pt>
                <c:pt idx="64">
                  <c:v>0.66294609999999998</c:v>
                </c:pt>
                <c:pt idx="65">
                  <c:v>0.66634073000000005</c:v>
                </c:pt>
                <c:pt idx="66">
                  <c:v>0.67049073000000003</c:v>
                </c:pt>
                <c:pt idx="67">
                  <c:v>0.67388526000000004</c:v>
                </c:pt>
                <c:pt idx="68">
                  <c:v>0.67803522000000005</c:v>
                </c:pt>
                <c:pt idx="69">
                  <c:v>0.68142988999999998</c:v>
                </c:pt>
                <c:pt idx="70">
                  <c:v>0.68520249</c:v>
                </c:pt>
                <c:pt idx="71">
                  <c:v>0.68935239999999998</c:v>
                </c:pt>
                <c:pt idx="72">
                  <c:v>0.69274663000000003</c:v>
                </c:pt>
                <c:pt idx="73">
                  <c:v>0.69651852000000003</c:v>
                </c:pt>
                <c:pt idx="74">
                  <c:v>0.70029125999999997</c:v>
                </c:pt>
                <c:pt idx="75">
                  <c:v>0.70368618000000005</c:v>
                </c:pt>
                <c:pt idx="76">
                  <c:v>0.70783668</c:v>
                </c:pt>
                <c:pt idx="77">
                  <c:v>0.71161052000000002</c:v>
                </c:pt>
                <c:pt idx="78">
                  <c:v>0.71538369999999996</c:v>
                </c:pt>
                <c:pt idx="79">
                  <c:v>0.71915717999999995</c:v>
                </c:pt>
                <c:pt idx="80">
                  <c:v>0.72293101999999998</c:v>
                </c:pt>
                <c:pt idx="81">
                  <c:v>0.72670504000000002</c:v>
                </c:pt>
                <c:pt idx="82">
                  <c:v>0.73085690000000003</c:v>
                </c:pt>
                <c:pt idx="83">
                  <c:v>0.73425351999999999</c:v>
                </c:pt>
                <c:pt idx="84">
                  <c:v>0.73802869000000004</c:v>
                </c:pt>
                <c:pt idx="85">
                  <c:v>0.74180398999999997</c:v>
                </c:pt>
                <c:pt idx="86">
                  <c:v>0.74557941999999999</c:v>
                </c:pt>
                <c:pt idx="87">
                  <c:v>0.74935569999999996</c:v>
                </c:pt>
                <c:pt idx="88">
                  <c:v>0.75313193</c:v>
                </c:pt>
                <c:pt idx="89">
                  <c:v>0.75690842000000003</c:v>
                </c:pt>
                <c:pt idx="90">
                  <c:v>0.76106351999999999</c:v>
                </c:pt>
                <c:pt idx="91">
                  <c:v>0.76446367000000004</c:v>
                </c:pt>
                <c:pt idx="92">
                  <c:v>0.76807015000000001</c:v>
                </c:pt>
              </c:numCache>
            </c:numRef>
          </c:xVal>
          <c:yVal>
            <c:numRef>
              <c:f>'24.142-F100'!$J$3:$J$95</c:f>
              <c:numCache>
                <c:formatCode>General</c:formatCode>
                <c:ptCount val="93"/>
                <c:pt idx="0">
                  <c:v>231.12597400000001</c:v>
                </c:pt>
                <c:pt idx="1">
                  <c:v>231.16328999999999</c:v>
                </c:pt>
                <c:pt idx="2">
                  <c:v>231.16150400000001</c:v>
                </c:pt>
                <c:pt idx="3">
                  <c:v>231.159719</c:v>
                </c:pt>
                <c:pt idx="4">
                  <c:v>231.15793400000001</c:v>
                </c:pt>
                <c:pt idx="5">
                  <c:v>231.156148</c:v>
                </c:pt>
                <c:pt idx="6">
                  <c:v>231.15436299999999</c:v>
                </c:pt>
                <c:pt idx="7">
                  <c:v>231.15257700000001</c:v>
                </c:pt>
                <c:pt idx="8">
                  <c:v>231.07259099999999</c:v>
                </c:pt>
                <c:pt idx="9">
                  <c:v>231.086446</c:v>
                </c:pt>
                <c:pt idx="10">
                  <c:v>231.06120000000001</c:v>
                </c:pt>
                <c:pt idx="11">
                  <c:v>231.059415</c:v>
                </c:pt>
                <c:pt idx="12">
                  <c:v>231.05762899999999</c:v>
                </c:pt>
                <c:pt idx="13">
                  <c:v>231.05584400000001</c:v>
                </c:pt>
                <c:pt idx="14">
                  <c:v>231.054059</c:v>
                </c:pt>
                <c:pt idx="15">
                  <c:v>231.05227300000001</c:v>
                </c:pt>
                <c:pt idx="16">
                  <c:v>231.050488</c:v>
                </c:pt>
                <c:pt idx="17">
                  <c:v>231.04870299999999</c:v>
                </c:pt>
                <c:pt idx="18">
                  <c:v>231.07819799999999</c:v>
                </c:pt>
                <c:pt idx="19">
                  <c:v>231.045132</c:v>
                </c:pt>
                <c:pt idx="20">
                  <c:v>231.04334700000001</c:v>
                </c:pt>
                <c:pt idx="21">
                  <c:v>231.041561</c:v>
                </c:pt>
                <c:pt idx="22">
                  <c:v>231.03977599999999</c:v>
                </c:pt>
                <c:pt idx="23">
                  <c:v>231.03799100000001</c:v>
                </c:pt>
                <c:pt idx="24">
                  <c:v>231.067486</c:v>
                </c:pt>
                <c:pt idx="25">
                  <c:v>231.120441</c:v>
                </c:pt>
                <c:pt idx="26">
                  <c:v>231.11865599999999</c:v>
                </c:pt>
                <c:pt idx="27">
                  <c:v>231.19507200000001</c:v>
                </c:pt>
                <c:pt idx="28">
                  <c:v>231.29494800000001</c:v>
                </c:pt>
                <c:pt idx="29">
                  <c:v>231.41046399999999</c:v>
                </c:pt>
                <c:pt idx="30">
                  <c:v>231.4556</c:v>
                </c:pt>
                <c:pt idx="31">
                  <c:v>231.532015</c:v>
                </c:pt>
                <c:pt idx="32">
                  <c:v>231.62407099999999</c:v>
                </c:pt>
                <c:pt idx="33">
                  <c:v>231.786509</c:v>
                </c:pt>
                <c:pt idx="34">
                  <c:v>231.93330499999999</c:v>
                </c:pt>
                <c:pt idx="35">
                  <c:v>232.11138299999999</c:v>
                </c:pt>
                <c:pt idx="36">
                  <c:v>232.21907899999999</c:v>
                </c:pt>
                <c:pt idx="37">
                  <c:v>232.373696</c:v>
                </c:pt>
                <c:pt idx="38">
                  <c:v>232.61433400000001</c:v>
                </c:pt>
                <c:pt idx="39">
                  <c:v>232.729851</c:v>
                </c:pt>
                <c:pt idx="40">
                  <c:v>232.861007</c:v>
                </c:pt>
                <c:pt idx="41">
                  <c:v>233.09382500000001</c:v>
                </c:pt>
                <c:pt idx="42">
                  <c:v>233.45158699999999</c:v>
                </c:pt>
                <c:pt idx="43">
                  <c:v>233.64548300000001</c:v>
                </c:pt>
                <c:pt idx="44">
                  <c:v>233.909403</c:v>
                </c:pt>
                <c:pt idx="45">
                  <c:v>234.087659</c:v>
                </c:pt>
                <c:pt idx="46">
                  <c:v>234.50816</c:v>
                </c:pt>
                <c:pt idx="47">
                  <c:v>234.826999</c:v>
                </c:pt>
                <c:pt idx="48">
                  <c:v>235.075457</c:v>
                </c:pt>
                <c:pt idx="49">
                  <c:v>235.38647700000001</c:v>
                </c:pt>
                <c:pt idx="50">
                  <c:v>235.814798</c:v>
                </c:pt>
                <c:pt idx="51">
                  <c:v>236.10235700000001</c:v>
                </c:pt>
                <c:pt idx="52">
                  <c:v>236.46811700000001</c:v>
                </c:pt>
                <c:pt idx="53">
                  <c:v>236.75567599999999</c:v>
                </c:pt>
                <c:pt idx="54">
                  <c:v>237.14471800000001</c:v>
                </c:pt>
                <c:pt idx="55">
                  <c:v>237.42463499999999</c:v>
                </c:pt>
                <c:pt idx="56">
                  <c:v>237.751295</c:v>
                </c:pt>
                <c:pt idx="57">
                  <c:v>238.05449400000001</c:v>
                </c:pt>
                <c:pt idx="58">
                  <c:v>238.48263600000001</c:v>
                </c:pt>
                <c:pt idx="59">
                  <c:v>238.75473299999999</c:v>
                </c:pt>
                <c:pt idx="60">
                  <c:v>238.97209000000001</c:v>
                </c:pt>
                <c:pt idx="61">
                  <c:v>239.35331199999999</c:v>
                </c:pt>
                <c:pt idx="62">
                  <c:v>239.69543300000001</c:v>
                </c:pt>
                <c:pt idx="63">
                  <c:v>239.92060900000001</c:v>
                </c:pt>
                <c:pt idx="64">
                  <c:v>240.25491</c:v>
                </c:pt>
                <c:pt idx="65">
                  <c:v>240.48790700000001</c:v>
                </c:pt>
                <c:pt idx="66">
                  <c:v>240.83784800000001</c:v>
                </c:pt>
                <c:pt idx="67">
                  <c:v>241.055205</c:v>
                </c:pt>
                <c:pt idx="68">
                  <c:v>241.39732599999999</c:v>
                </c:pt>
                <c:pt idx="69">
                  <c:v>241.63814300000001</c:v>
                </c:pt>
                <c:pt idx="70">
                  <c:v>241.98044300000001</c:v>
                </c:pt>
                <c:pt idx="71">
                  <c:v>242.31474399999999</c:v>
                </c:pt>
                <c:pt idx="72">
                  <c:v>242.47735900000001</c:v>
                </c:pt>
                <c:pt idx="73">
                  <c:v>242.694537</c:v>
                </c:pt>
                <c:pt idx="74">
                  <c:v>243.06029699999999</c:v>
                </c:pt>
                <c:pt idx="75">
                  <c:v>243.34632400000001</c:v>
                </c:pt>
                <c:pt idx="76">
                  <c:v>243.783998</c:v>
                </c:pt>
                <c:pt idx="77">
                  <c:v>244.34526099999999</c:v>
                </c:pt>
                <c:pt idx="78">
                  <c:v>244.789222</c:v>
                </c:pt>
                <c:pt idx="79">
                  <c:v>245.287924</c:v>
                </c:pt>
                <c:pt idx="80">
                  <c:v>245.849187</c:v>
                </c:pt>
                <c:pt idx="81">
                  <c:v>246.44173000000001</c:v>
                </c:pt>
                <c:pt idx="82">
                  <c:v>247.120116</c:v>
                </c:pt>
                <c:pt idx="83">
                  <c:v>247.705018</c:v>
                </c:pt>
                <c:pt idx="84">
                  <c:v>248.50088500000001</c:v>
                </c:pt>
                <c:pt idx="85">
                  <c:v>249.320212</c:v>
                </c:pt>
                <c:pt idx="86">
                  <c:v>250.16299900000001</c:v>
                </c:pt>
                <c:pt idx="87">
                  <c:v>251.15436800000001</c:v>
                </c:pt>
                <c:pt idx="88">
                  <c:v>252.13791699999999</c:v>
                </c:pt>
                <c:pt idx="89">
                  <c:v>253.168387</c:v>
                </c:pt>
                <c:pt idx="90">
                  <c:v>254.417642</c:v>
                </c:pt>
                <c:pt idx="91">
                  <c:v>255.628153</c:v>
                </c:pt>
                <c:pt idx="92">
                  <c:v>256.90190999999999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659C-124E-BCC9-2C7A7AECD63B}"/>
            </c:ext>
          </c:extLst>
        </c:ser>
        <c:ser>
          <c:idx val="14"/>
          <c:order val="1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'24.142-F100'!$I$3:$I$95</c:f>
              <c:numCache>
                <c:formatCode>General</c:formatCode>
                <c:ptCount val="93"/>
                <c:pt idx="0">
                  <c:v>0.42119461000000002</c:v>
                </c:pt>
                <c:pt idx="1">
                  <c:v>0.42496549</c:v>
                </c:pt>
                <c:pt idx="2">
                  <c:v>0.42873613999999999</c:v>
                </c:pt>
                <c:pt idx="3">
                  <c:v>0.43250678999999997</c:v>
                </c:pt>
                <c:pt idx="4">
                  <c:v>0.43627745000000001</c:v>
                </c:pt>
                <c:pt idx="5">
                  <c:v>0.4400481</c:v>
                </c:pt>
                <c:pt idx="6">
                  <c:v>0.44381874999999998</c:v>
                </c:pt>
                <c:pt idx="7">
                  <c:v>0.44758941000000002</c:v>
                </c:pt>
                <c:pt idx="8">
                  <c:v>0.45135962000000002</c:v>
                </c:pt>
                <c:pt idx="9">
                  <c:v>0.45513036000000001</c:v>
                </c:pt>
                <c:pt idx="10">
                  <c:v>0.45890088000000001</c:v>
                </c:pt>
                <c:pt idx="11">
                  <c:v>0.46267153</c:v>
                </c:pt>
                <c:pt idx="12">
                  <c:v>0.46644217999999998</c:v>
                </c:pt>
                <c:pt idx="13">
                  <c:v>0.47021284000000002</c:v>
                </c:pt>
                <c:pt idx="14">
                  <c:v>0.47398349000000001</c:v>
                </c:pt>
                <c:pt idx="15">
                  <c:v>0.47775413999999999</c:v>
                </c:pt>
                <c:pt idx="16">
                  <c:v>0.48152479999999998</c:v>
                </c:pt>
                <c:pt idx="17">
                  <c:v>0.48529545000000002</c:v>
                </c:pt>
                <c:pt idx="18">
                  <c:v>0.48906628000000002</c:v>
                </c:pt>
                <c:pt idx="19">
                  <c:v>0.49283675999999998</c:v>
                </c:pt>
                <c:pt idx="20">
                  <c:v>0.49660741000000003</c:v>
                </c:pt>
                <c:pt idx="21">
                  <c:v>0.50037805999999996</c:v>
                </c:pt>
                <c:pt idx="22">
                  <c:v>0.50414871999999999</c:v>
                </c:pt>
                <c:pt idx="23">
                  <c:v>0.50791936999999998</c:v>
                </c:pt>
                <c:pt idx="24">
                  <c:v>0.51169019999999998</c:v>
                </c:pt>
                <c:pt idx="25">
                  <c:v>0.51546115999999997</c:v>
                </c:pt>
                <c:pt idx="26">
                  <c:v>0.51923182000000001</c:v>
                </c:pt>
                <c:pt idx="27">
                  <c:v>0.52300290999999999</c:v>
                </c:pt>
                <c:pt idx="28">
                  <c:v>0.52677414</c:v>
                </c:pt>
                <c:pt idx="29">
                  <c:v>0.53054546000000002</c:v>
                </c:pt>
                <c:pt idx="30">
                  <c:v>0.53431638000000004</c:v>
                </c:pt>
                <c:pt idx="31">
                  <c:v>0.53808747999999995</c:v>
                </c:pt>
                <c:pt idx="32">
                  <c:v>0.54185866000000005</c:v>
                </c:pt>
                <c:pt idx="33">
                  <c:v>0.54563024000000004</c:v>
                </c:pt>
                <c:pt idx="34">
                  <c:v>0.54940173999999997</c:v>
                </c:pt>
                <c:pt idx="35">
                  <c:v>0.55317340999999998</c:v>
                </c:pt>
                <c:pt idx="36">
                  <c:v>0.55694467999999997</c:v>
                </c:pt>
                <c:pt idx="37">
                  <c:v>0.56071621999999999</c:v>
                </c:pt>
                <c:pt idx="38">
                  <c:v>0.56448825000000002</c:v>
                </c:pt>
                <c:pt idx="39">
                  <c:v>0.56825956</c:v>
                </c:pt>
                <c:pt idx="40">
                  <c:v>0.57203097000000003</c:v>
                </c:pt>
                <c:pt idx="41">
                  <c:v>0.57580295000000004</c:v>
                </c:pt>
                <c:pt idx="42">
                  <c:v>0.57995300000000005</c:v>
                </c:pt>
                <c:pt idx="43">
                  <c:v>0.58334739999999996</c:v>
                </c:pt>
                <c:pt idx="44">
                  <c:v>0.58749691000000004</c:v>
                </c:pt>
                <c:pt idx="45">
                  <c:v>0.59089122999999999</c:v>
                </c:pt>
                <c:pt idx="46">
                  <c:v>0.59466426999999999</c:v>
                </c:pt>
                <c:pt idx="47">
                  <c:v>0.59843674000000002</c:v>
                </c:pt>
                <c:pt idx="48">
                  <c:v>0.60220881000000004</c:v>
                </c:pt>
                <c:pt idx="49">
                  <c:v>0.60598123000000004</c:v>
                </c:pt>
                <c:pt idx="50">
                  <c:v>0.60975431999999996</c:v>
                </c:pt>
                <c:pt idx="51">
                  <c:v>0.61352660999999997</c:v>
                </c:pt>
                <c:pt idx="52">
                  <c:v>0.61729935000000002</c:v>
                </c:pt>
                <c:pt idx="53">
                  <c:v>0.62107164000000004</c:v>
                </c:pt>
                <c:pt idx="54">
                  <c:v>0.62522186000000002</c:v>
                </c:pt>
                <c:pt idx="55">
                  <c:v>0.62861674999999995</c:v>
                </c:pt>
                <c:pt idx="56">
                  <c:v>0.63238925999999995</c:v>
                </c:pt>
                <c:pt idx="57">
                  <c:v>0.63616163999999997</c:v>
                </c:pt>
                <c:pt idx="58">
                  <c:v>0.64031209</c:v>
                </c:pt>
                <c:pt idx="59">
                  <c:v>0.64370693000000001</c:v>
                </c:pt>
                <c:pt idx="60">
                  <c:v>0.64710146999999996</c:v>
                </c:pt>
                <c:pt idx="61">
                  <c:v>0.65125164999999996</c:v>
                </c:pt>
                <c:pt idx="62">
                  <c:v>0.65540160999999997</c:v>
                </c:pt>
                <c:pt idx="63">
                  <c:v>0.65879619</c:v>
                </c:pt>
                <c:pt idx="64">
                  <c:v>0.66294609999999998</c:v>
                </c:pt>
                <c:pt idx="65">
                  <c:v>0.66634073000000005</c:v>
                </c:pt>
                <c:pt idx="66">
                  <c:v>0.67049073000000003</c:v>
                </c:pt>
                <c:pt idx="67">
                  <c:v>0.67388526000000004</c:v>
                </c:pt>
                <c:pt idx="68">
                  <c:v>0.67803522000000005</c:v>
                </c:pt>
                <c:pt idx="69">
                  <c:v>0.68142988999999998</c:v>
                </c:pt>
                <c:pt idx="70">
                  <c:v>0.68520249</c:v>
                </c:pt>
                <c:pt idx="71">
                  <c:v>0.68935239999999998</c:v>
                </c:pt>
                <c:pt idx="72">
                  <c:v>0.69274663000000003</c:v>
                </c:pt>
                <c:pt idx="73">
                  <c:v>0.69651852000000003</c:v>
                </c:pt>
                <c:pt idx="74">
                  <c:v>0.70029125999999997</c:v>
                </c:pt>
                <c:pt idx="75">
                  <c:v>0.70368618000000005</c:v>
                </c:pt>
                <c:pt idx="76">
                  <c:v>0.70783668</c:v>
                </c:pt>
                <c:pt idx="77">
                  <c:v>0.71161052000000002</c:v>
                </c:pt>
                <c:pt idx="78">
                  <c:v>0.71538369999999996</c:v>
                </c:pt>
                <c:pt idx="79">
                  <c:v>0.71915717999999995</c:v>
                </c:pt>
                <c:pt idx="80">
                  <c:v>0.72293101999999998</c:v>
                </c:pt>
                <c:pt idx="81">
                  <c:v>0.72670504000000002</c:v>
                </c:pt>
                <c:pt idx="82">
                  <c:v>0.73085690000000003</c:v>
                </c:pt>
                <c:pt idx="83">
                  <c:v>0.73425351999999999</c:v>
                </c:pt>
                <c:pt idx="84">
                  <c:v>0.73802869000000004</c:v>
                </c:pt>
                <c:pt idx="85">
                  <c:v>0.74180398999999997</c:v>
                </c:pt>
                <c:pt idx="86">
                  <c:v>0.74557941999999999</c:v>
                </c:pt>
                <c:pt idx="87">
                  <c:v>0.74935569999999996</c:v>
                </c:pt>
                <c:pt idx="88">
                  <c:v>0.75313193</c:v>
                </c:pt>
                <c:pt idx="89">
                  <c:v>0.75690842000000003</c:v>
                </c:pt>
                <c:pt idx="90">
                  <c:v>0.76106351999999999</c:v>
                </c:pt>
                <c:pt idx="91">
                  <c:v>0.76446367000000004</c:v>
                </c:pt>
                <c:pt idx="92">
                  <c:v>0.76807015000000001</c:v>
                </c:pt>
              </c:numCache>
            </c:numRef>
          </c:xVal>
          <c:yVal>
            <c:numRef>
              <c:f>'24.142-F100'!$K$3:$K$95</c:f>
              <c:numCache>
                <c:formatCode>General</c:formatCode>
                <c:ptCount val="93"/>
                <c:pt idx="0">
                  <c:v>230.40418018801469</c:v>
                </c:pt>
                <c:pt idx="1">
                  <c:v>230.43834576019228</c:v>
                </c:pt>
                <c:pt idx="2">
                  <c:v>230.47362042686581</c:v>
                </c:pt>
                <c:pt idx="3">
                  <c:v>230.51004552944664</c:v>
                </c:pt>
                <c:pt idx="4">
                  <c:v>230.54766194543805</c:v>
                </c:pt>
                <c:pt idx="5">
                  <c:v>230.58651181124594</c:v>
                </c:pt>
                <c:pt idx="6">
                  <c:v>230.62663919904625</c:v>
                </c:pt>
                <c:pt idx="7">
                  <c:v>230.66808991569226</c:v>
                </c:pt>
                <c:pt idx="8">
                  <c:v>230.71090616657693</c:v>
                </c:pt>
                <c:pt idx="9">
                  <c:v>230.75514852710171</c:v>
                </c:pt>
                <c:pt idx="10">
                  <c:v>230.80085977230095</c:v>
                </c:pt>
                <c:pt idx="11">
                  <c:v>230.84809759744758</c:v>
                </c:pt>
                <c:pt idx="12">
                  <c:v>230.89691616880023</c:v>
                </c:pt>
                <c:pt idx="13">
                  <c:v>230.94737366437596</c:v>
                </c:pt>
                <c:pt idx="14">
                  <c:v>230.99953030477667</c:v>
                </c:pt>
                <c:pt idx="15">
                  <c:v>231.0534492830497</c:v>
                </c:pt>
                <c:pt idx="16">
                  <c:v>231.10919651820242</c:v>
                </c:pt>
                <c:pt idx="17">
                  <c:v>231.1668403315586</c:v>
                </c:pt>
                <c:pt idx="18">
                  <c:v>231.22645537567212</c:v>
                </c:pt>
                <c:pt idx="19">
                  <c:v>231.28810790080027</c:v>
                </c:pt>
                <c:pt idx="20">
                  <c:v>231.35188434342214</c:v>
                </c:pt>
                <c:pt idx="21">
                  <c:v>231.41786354039883</c:v>
                </c:pt>
                <c:pt idx="22">
                  <c:v>231.48613091487098</c:v>
                </c:pt>
                <c:pt idx="23">
                  <c:v>231.5567752027298</c:v>
                </c:pt>
                <c:pt idx="24">
                  <c:v>231.62989328852896</c:v>
                </c:pt>
                <c:pt idx="25">
                  <c:v>231.70558194896989</c:v>
                </c:pt>
                <c:pt idx="26">
                  <c:v>231.78393429822393</c:v>
                </c:pt>
                <c:pt idx="27">
                  <c:v>231.86507229534232</c:v>
                </c:pt>
                <c:pt idx="28">
                  <c:v>231.94910195656041</c:v>
                </c:pt>
                <c:pt idx="29">
                  <c:v>232.03613928425722</c:v>
                </c:pt>
                <c:pt idx="30">
                  <c:v>232.12629491031174</c:v>
                </c:pt>
                <c:pt idx="31">
                  <c:v>232.21971049547577</c:v>
                </c:pt>
                <c:pt idx="32">
                  <c:v>232.31651802005857</c:v>
                </c:pt>
                <c:pt idx="33">
                  <c:v>232.41686685169998</c:v>
                </c:pt>
                <c:pt idx="34">
                  <c:v>232.52089185803621</c:v>
                </c:pt>
                <c:pt idx="35">
                  <c:v>232.62875428291389</c:v>
                </c:pt>
                <c:pt idx="36">
                  <c:v>232.74059903015967</c:v>
                </c:pt>
                <c:pt idx="37">
                  <c:v>232.85661506217414</c:v>
                </c:pt>
                <c:pt idx="38">
                  <c:v>232.97698787250579</c:v>
                </c:pt>
                <c:pt idx="39">
                  <c:v>233.1018644097075</c:v>
                </c:pt>
                <c:pt idx="40">
                  <c:v>233.23146561380258</c:v>
                </c:pt>
                <c:pt idx="41">
                  <c:v>233.36601325434754</c:v>
                </c:pt>
                <c:pt idx="42">
                  <c:v>233.5199956700537</c:v>
                </c:pt>
                <c:pt idx="43">
                  <c:v>233.65077688589395</c:v>
                </c:pt>
                <c:pt idx="44">
                  <c:v>233.81683151183194</c:v>
                </c:pt>
                <c:pt idx="45">
                  <c:v>233.95793575164964</c:v>
                </c:pt>
                <c:pt idx="46">
                  <c:v>234.12059660414329</c:v>
                </c:pt>
                <c:pt idx="47">
                  <c:v>234.28961473069825</c:v>
                </c:pt>
                <c:pt idx="48">
                  <c:v>234.46528043124192</c:v>
                </c:pt>
                <c:pt idx="49">
                  <c:v>234.64792766976925</c:v>
                </c:pt>
                <c:pt idx="50">
                  <c:v>234.83788879829501</c:v>
                </c:pt>
                <c:pt idx="51">
                  <c:v>235.03541893005419</c:v>
                </c:pt>
                <c:pt idx="52">
                  <c:v>235.24092835464137</c:v>
                </c:pt>
                <c:pt idx="53">
                  <c:v>235.45473111795388</c:v>
                </c:pt>
                <c:pt idx="54">
                  <c:v>235.70001861878728</c:v>
                </c:pt>
                <c:pt idx="55">
                  <c:v>235.90886600960945</c:v>
                </c:pt>
                <c:pt idx="56">
                  <c:v>236.15000173490259</c:v>
                </c:pt>
                <c:pt idx="57">
                  <c:v>236.40109164568355</c:v>
                </c:pt>
                <c:pt idx="58">
                  <c:v>236.68941159312004</c:v>
                </c:pt>
                <c:pt idx="59">
                  <c:v>236.93508074264736</c:v>
                </c:pt>
                <c:pt idx="60">
                  <c:v>237.18998348559529</c:v>
                </c:pt>
                <c:pt idx="61">
                  <c:v>237.51477882116248</c:v>
                </c:pt>
                <c:pt idx="62">
                  <c:v>237.85473580355418</c:v>
                </c:pt>
                <c:pt idx="63">
                  <c:v>238.14465762966447</c:v>
                </c:pt>
                <c:pt idx="64">
                  <c:v>238.51429127583464</c:v>
                </c:pt>
                <c:pt idx="65">
                  <c:v>238.8296690255323</c:v>
                </c:pt>
                <c:pt idx="66">
                  <c:v>239.23194186558072</c:v>
                </c:pt>
                <c:pt idx="67">
                  <c:v>239.57530822389947</c:v>
                </c:pt>
                <c:pt idx="68">
                  <c:v>240.01349735241496</c:v>
                </c:pt>
                <c:pt idx="69">
                  <c:v>240.38772198255688</c:v>
                </c:pt>
                <c:pt idx="70">
                  <c:v>240.82111457628287</c:v>
                </c:pt>
                <c:pt idx="71">
                  <c:v>241.32022176394491</c:v>
                </c:pt>
                <c:pt idx="72">
                  <c:v>241.74676131682048</c:v>
                </c:pt>
                <c:pt idx="73">
                  <c:v>242.24109978779745</c:v>
                </c:pt>
                <c:pt idx="74">
                  <c:v>242.75805652203735</c:v>
                </c:pt>
                <c:pt idx="75">
                  <c:v>243.24347168915116</c:v>
                </c:pt>
                <c:pt idx="76">
                  <c:v>243.86436026791011</c:v>
                </c:pt>
                <c:pt idx="77">
                  <c:v>244.45653741536461</c:v>
                </c:pt>
                <c:pt idx="78">
                  <c:v>245.07643531884764</c:v>
                </c:pt>
                <c:pt idx="79">
                  <c:v>245.72577834936703</c:v>
                </c:pt>
                <c:pt idx="80">
                  <c:v>246.40627314465283</c:v>
                </c:pt>
                <c:pt idx="81">
                  <c:v>247.1197131853192</c:v>
                </c:pt>
                <c:pt idx="82">
                  <c:v>247.94495079042736</c:v>
                </c:pt>
                <c:pt idx="83">
                  <c:v>248.65344607159085</c:v>
                </c:pt>
                <c:pt idx="84">
                  <c:v>249.47833923846895</c:v>
                </c:pt>
                <c:pt idx="85">
                  <c:v>250.34510818028537</c:v>
                </c:pt>
                <c:pt idx="86">
                  <c:v>251.25649761161864</c:v>
                </c:pt>
                <c:pt idx="87">
                  <c:v>252.21569924866512</c:v>
                </c:pt>
                <c:pt idx="88">
                  <c:v>253.22579488083122</c:v>
                </c:pt>
                <c:pt idx="89">
                  <c:v>254.2905033133878</c:v>
                </c:pt>
                <c:pt idx="90">
                  <c:v>255.52978424334066</c:v>
                </c:pt>
                <c:pt idx="91">
                  <c:v>256.6007984525595</c:v>
                </c:pt>
                <c:pt idx="92">
                  <c:v>257.79712265252863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BA7-A743-A0BB-660A203930D3}"/>
            </c:ext>
          </c:extLst>
        </c:ser>
        <c:ser>
          <c:idx val="5"/>
          <c:order val="14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'24.142-F100'!$C$3:$C$97</c:f>
              <c:numCache>
                <c:formatCode>General</c:formatCode>
                <c:ptCount val="95"/>
                <c:pt idx="0">
                  <c:v>0.42141424999999999</c:v>
                </c:pt>
                <c:pt idx="1">
                  <c:v>0.42518460000000002</c:v>
                </c:pt>
                <c:pt idx="2">
                  <c:v>0.42895547000000001</c:v>
                </c:pt>
                <c:pt idx="3">
                  <c:v>0.43272639000000002</c:v>
                </c:pt>
                <c:pt idx="4">
                  <c:v>0.43649704</c:v>
                </c:pt>
                <c:pt idx="5">
                  <c:v>0.44026769999999998</c:v>
                </c:pt>
                <c:pt idx="6">
                  <c:v>0.44403835000000003</c:v>
                </c:pt>
                <c:pt idx="7">
                  <c:v>0.44780900000000001</c:v>
                </c:pt>
                <c:pt idx="8">
                  <c:v>0.45157965999999999</c:v>
                </c:pt>
                <c:pt idx="9">
                  <c:v>0.45535030999999998</c:v>
                </c:pt>
                <c:pt idx="10">
                  <c:v>0.45912096000000002</c:v>
                </c:pt>
                <c:pt idx="11">
                  <c:v>0.46289162</c:v>
                </c:pt>
                <c:pt idx="12">
                  <c:v>0.46666226999999999</c:v>
                </c:pt>
                <c:pt idx="13">
                  <c:v>0.47043291999999998</c:v>
                </c:pt>
                <c:pt idx="14">
                  <c:v>0.47420358000000001</c:v>
                </c:pt>
                <c:pt idx="15">
                  <c:v>0.47797423</c:v>
                </c:pt>
                <c:pt idx="16">
                  <c:v>0.48174487999999999</c:v>
                </c:pt>
                <c:pt idx="17">
                  <c:v>0.48551554000000002</c:v>
                </c:pt>
                <c:pt idx="18">
                  <c:v>0.48928619000000001</c:v>
                </c:pt>
                <c:pt idx="19">
                  <c:v>0.49305711000000002</c:v>
                </c:pt>
                <c:pt idx="20">
                  <c:v>0.49682788999999999</c:v>
                </c:pt>
                <c:pt idx="21">
                  <c:v>0.50059841000000005</c:v>
                </c:pt>
                <c:pt idx="22">
                  <c:v>0.50436928999999997</c:v>
                </c:pt>
                <c:pt idx="23">
                  <c:v>0.50813993999999996</c:v>
                </c:pt>
                <c:pt idx="24">
                  <c:v>0.51191059999999999</c:v>
                </c:pt>
                <c:pt idx="25">
                  <c:v>0.51568124999999998</c:v>
                </c:pt>
                <c:pt idx="26">
                  <c:v>0.51945220999999997</c:v>
                </c:pt>
                <c:pt idx="27">
                  <c:v>0.52322303999999997</c:v>
                </c:pt>
                <c:pt idx="28">
                  <c:v>0.52699370000000001</c:v>
                </c:pt>
                <c:pt idx="29">
                  <c:v>0.53076462000000002</c:v>
                </c:pt>
                <c:pt idx="30">
                  <c:v>0.53453583999999998</c:v>
                </c:pt>
                <c:pt idx="31">
                  <c:v>0.53830663000000001</c:v>
                </c:pt>
                <c:pt idx="32">
                  <c:v>0.54207727999999999</c:v>
                </c:pt>
                <c:pt idx="33">
                  <c:v>0.54622618000000001</c:v>
                </c:pt>
                <c:pt idx="34">
                  <c:v>0.54999745</c:v>
                </c:pt>
                <c:pt idx="35">
                  <c:v>0.55339150000000004</c:v>
                </c:pt>
                <c:pt idx="36">
                  <c:v>0.55716330999999997</c:v>
                </c:pt>
                <c:pt idx="37">
                  <c:v>0.56093470999999995</c:v>
                </c:pt>
                <c:pt idx="38">
                  <c:v>0.56470606999999995</c:v>
                </c:pt>
                <c:pt idx="39">
                  <c:v>0.56809958999999999</c:v>
                </c:pt>
                <c:pt idx="40">
                  <c:v>0.57224892999999999</c:v>
                </c:pt>
                <c:pt idx="41">
                  <c:v>0.57602059999999999</c:v>
                </c:pt>
                <c:pt idx="42">
                  <c:v>0.57979223000000002</c:v>
                </c:pt>
                <c:pt idx="43">
                  <c:v>0.58356412000000002</c:v>
                </c:pt>
                <c:pt idx="44">
                  <c:v>0.58733588000000003</c:v>
                </c:pt>
                <c:pt idx="45">
                  <c:v>0.59110768000000002</c:v>
                </c:pt>
                <c:pt idx="46">
                  <c:v>0.59525764000000003</c:v>
                </c:pt>
                <c:pt idx="47">
                  <c:v>0.59865204000000005</c:v>
                </c:pt>
                <c:pt idx="48">
                  <c:v>0.60242496000000001</c:v>
                </c:pt>
                <c:pt idx="49">
                  <c:v>0.60619734000000003</c:v>
                </c:pt>
                <c:pt idx="50">
                  <c:v>0.60996971</c:v>
                </c:pt>
                <c:pt idx="51">
                  <c:v>0.61374169999999995</c:v>
                </c:pt>
                <c:pt idx="52">
                  <c:v>0.61751518000000005</c:v>
                </c:pt>
                <c:pt idx="53">
                  <c:v>0.62128782999999999</c:v>
                </c:pt>
                <c:pt idx="54">
                  <c:v>0.62506024999999998</c:v>
                </c:pt>
                <c:pt idx="55">
                  <c:v>0.628834</c:v>
                </c:pt>
                <c:pt idx="56">
                  <c:v>0.63260660000000002</c:v>
                </c:pt>
                <c:pt idx="57">
                  <c:v>0.63637991000000005</c:v>
                </c:pt>
                <c:pt idx="58">
                  <c:v>0.64015327</c:v>
                </c:pt>
                <c:pt idx="59">
                  <c:v>0.64392612999999999</c:v>
                </c:pt>
                <c:pt idx="60">
                  <c:v>0.64769887000000004</c:v>
                </c:pt>
                <c:pt idx="61">
                  <c:v>0.65147231000000005</c:v>
                </c:pt>
                <c:pt idx="62">
                  <c:v>0.65524512999999995</c:v>
                </c:pt>
                <c:pt idx="63">
                  <c:v>0.65901790999999998</c:v>
                </c:pt>
                <c:pt idx="64">
                  <c:v>0.66279109000000003</c:v>
                </c:pt>
                <c:pt idx="65">
                  <c:v>0.66656400000000005</c:v>
                </c:pt>
                <c:pt idx="66">
                  <c:v>0.67033690999999995</c:v>
                </c:pt>
                <c:pt idx="67">
                  <c:v>0.67411003999999997</c:v>
                </c:pt>
                <c:pt idx="68">
                  <c:v>0.67788294999999998</c:v>
                </c:pt>
                <c:pt idx="69">
                  <c:v>0.68165598999999999</c:v>
                </c:pt>
                <c:pt idx="70">
                  <c:v>0.68542886000000003</c:v>
                </c:pt>
                <c:pt idx="71">
                  <c:v>0.68920186000000005</c:v>
                </c:pt>
                <c:pt idx="72">
                  <c:v>0.69297463999999998</c:v>
                </c:pt>
                <c:pt idx="73">
                  <c:v>0.69674758999999997</c:v>
                </c:pt>
                <c:pt idx="74">
                  <c:v>0.70052055000000002</c:v>
                </c:pt>
                <c:pt idx="75">
                  <c:v>0.70429302000000005</c:v>
                </c:pt>
                <c:pt idx="76">
                  <c:v>0.70806495000000003</c:v>
                </c:pt>
                <c:pt idx="77">
                  <c:v>0.71221579999999995</c:v>
                </c:pt>
                <c:pt idx="78">
                  <c:v>0.71598969000000001</c:v>
                </c:pt>
                <c:pt idx="79">
                  <c:v>0.71938541</c:v>
                </c:pt>
                <c:pt idx="80">
                  <c:v>0.72315921000000005</c:v>
                </c:pt>
                <c:pt idx="81">
                  <c:v>0.72693317999999996</c:v>
                </c:pt>
                <c:pt idx="82">
                  <c:v>0.73070751</c:v>
                </c:pt>
                <c:pt idx="83">
                  <c:v>0.73448179000000002</c:v>
                </c:pt>
                <c:pt idx="84">
                  <c:v>0.73825704999999997</c:v>
                </c:pt>
                <c:pt idx="85">
                  <c:v>0.74203195</c:v>
                </c:pt>
                <c:pt idx="86">
                  <c:v>0.74542918000000002</c:v>
                </c:pt>
                <c:pt idx="87">
                  <c:v>0.74882702000000001</c:v>
                </c:pt>
                <c:pt idx="88">
                  <c:v>0.75184799999999996</c:v>
                </c:pt>
                <c:pt idx="89">
                  <c:v>0.75486955</c:v>
                </c:pt>
                <c:pt idx="90">
                  <c:v>0.75789099999999998</c:v>
                </c:pt>
                <c:pt idx="91">
                  <c:v>0.76053490999999995</c:v>
                </c:pt>
                <c:pt idx="92">
                  <c:v>0.76317944000000004</c:v>
                </c:pt>
                <c:pt idx="93">
                  <c:v>0.76592311999999996</c:v>
                </c:pt>
                <c:pt idx="94">
                  <c:v>0.76894947999999996</c:v>
                </c:pt>
              </c:numCache>
            </c:numRef>
          </c:xVal>
          <c:yVal>
            <c:numRef>
              <c:f>'24.142-F100'!$D$3:$D$97</c:f>
              <c:numCache>
                <c:formatCode>General</c:formatCode>
                <c:ptCount val="95"/>
                <c:pt idx="0">
                  <c:v>209.37025</c:v>
                </c:pt>
                <c:pt idx="1">
                  <c:v>209.31372300000001</c:v>
                </c:pt>
                <c:pt idx="2">
                  <c:v>209.35103899999999</c:v>
                </c:pt>
                <c:pt idx="3">
                  <c:v>209.396174</c:v>
                </c:pt>
                <c:pt idx="4">
                  <c:v>209.39438899999999</c:v>
                </c:pt>
                <c:pt idx="5">
                  <c:v>209.39260300000001</c:v>
                </c:pt>
                <c:pt idx="6">
                  <c:v>209.390818</c:v>
                </c:pt>
                <c:pt idx="7">
                  <c:v>209.38903300000001</c:v>
                </c:pt>
                <c:pt idx="8">
                  <c:v>209.387247</c:v>
                </c:pt>
                <c:pt idx="9">
                  <c:v>209.38546199999999</c:v>
                </c:pt>
                <c:pt idx="10">
                  <c:v>209.38367700000001</c:v>
                </c:pt>
                <c:pt idx="11">
                  <c:v>209.381891</c:v>
                </c:pt>
                <c:pt idx="12">
                  <c:v>209.38010600000001</c:v>
                </c:pt>
                <c:pt idx="13">
                  <c:v>209.378321</c:v>
                </c:pt>
                <c:pt idx="14">
                  <c:v>209.37653499999999</c:v>
                </c:pt>
                <c:pt idx="15">
                  <c:v>209.37475000000001</c:v>
                </c:pt>
                <c:pt idx="16">
                  <c:v>209.37296499999999</c:v>
                </c:pt>
                <c:pt idx="17">
                  <c:v>209.37117900000001</c:v>
                </c:pt>
                <c:pt idx="18">
                  <c:v>209.369394</c:v>
                </c:pt>
                <c:pt idx="19">
                  <c:v>209.41452899999999</c:v>
                </c:pt>
                <c:pt idx="20">
                  <c:v>209.436204</c:v>
                </c:pt>
                <c:pt idx="21">
                  <c:v>209.41095799999999</c:v>
                </c:pt>
                <c:pt idx="22">
                  <c:v>209.448274</c:v>
                </c:pt>
                <c:pt idx="23">
                  <c:v>209.44648799999999</c:v>
                </c:pt>
                <c:pt idx="24">
                  <c:v>209.444703</c:v>
                </c:pt>
                <c:pt idx="25">
                  <c:v>209.44291799999999</c:v>
                </c:pt>
                <c:pt idx="26">
                  <c:v>209.49587299999999</c:v>
                </c:pt>
                <c:pt idx="27">
                  <c:v>209.52536799999999</c:v>
                </c:pt>
                <c:pt idx="28">
                  <c:v>209.523583</c:v>
                </c:pt>
                <c:pt idx="29">
                  <c:v>209.56871799999999</c:v>
                </c:pt>
                <c:pt idx="30">
                  <c:v>209.66859400000001</c:v>
                </c:pt>
                <c:pt idx="31">
                  <c:v>209.690269</c:v>
                </c:pt>
                <c:pt idx="32">
                  <c:v>209.68848399999999</c:v>
                </c:pt>
                <c:pt idx="33">
                  <c:v>209.84292199999999</c:v>
                </c:pt>
                <c:pt idx="34">
                  <c:v>209.95061899999999</c:v>
                </c:pt>
                <c:pt idx="35">
                  <c:v>210.081954</c:v>
                </c:pt>
                <c:pt idx="36">
                  <c:v>210.283492</c:v>
                </c:pt>
                <c:pt idx="37">
                  <c:v>210.414648</c:v>
                </c:pt>
                <c:pt idx="38">
                  <c:v>210.53798499999999</c:v>
                </c:pt>
                <c:pt idx="39">
                  <c:v>210.575479</c:v>
                </c:pt>
                <c:pt idx="40">
                  <c:v>210.80811800000001</c:v>
                </c:pt>
                <c:pt idx="41">
                  <c:v>210.98619500000001</c:v>
                </c:pt>
                <c:pt idx="42">
                  <c:v>211.156453</c:v>
                </c:pt>
                <c:pt idx="43">
                  <c:v>211.37363099999999</c:v>
                </c:pt>
                <c:pt idx="44">
                  <c:v>211.56734800000001</c:v>
                </c:pt>
                <c:pt idx="45">
                  <c:v>211.76888600000001</c:v>
                </c:pt>
                <c:pt idx="46">
                  <c:v>212.111007</c:v>
                </c:pt>
                <c:pt idx="47">
                  <c:v>212.304903</c:v>
                </c:pt>
                <c:pt idx="48">
                  <c:v>212.701944</c:v>
                </c:pt>
                <c:pt idx="49">
                  <c:v>213.005143</c:v>
                </c:pt>
                <c:pt idx="50">
                  <c:v>213.30834200000001</c:v>
                </c:pt>
                <c:pt idx="51">
                  <c:v>213.54115999999999</c:v>
                </c:pt>
                <c:pt idx="52">
                  <c:v>214.039862</c:v>
                </c:pt>
                <c:pt idx="53">
                  <c:v>214.389982</c:v>
                </c:pt>
                <c:pt idx="54">
                  <c:v>214.70100099999999</c:v>
                </c:pt>
                <c:pt idx="55">
                  <c:v>215.246624</c:v>
                </c:pt>
                <c:pt idx="56">
                  <c:v>215.58892399999999</c:v>
                </c:pt>
                <c:pt idx="57">
                  <c:v>216.05634499999999</c:v>
                </c:pt>
                <c:pt idx="58">
                  <c:v>216.531587</c:v>
                </c:pt>
                <c:pt idx="59">
                  <c:v>216.92080799999999</c:v>
                </c:pt>
                <c:pt idx="60">
                  <c:v>217.28656799999999</c:v>
                </c:pt>
                <c:pt idx="61">
                  <c:v>217.77744999999999</c:v>
                </c:pt>
                <c:pt idx="62">
                  <c:v>218.15885</c:v>
                </c:pt>
                <c:pt idx="63">
                  <c:v>218.53243000000001</c:v>
                </c:pt>
                <c:pt idx="64">
                  <c:v>218.97639100000001</c:v>
                </c:pt>
                <c:pt idx="65">
                  <c:v>219.37343200000001</c:v>
                </c:pt>
                <c:pt idx="66">
                  <c:v>219.77047300000001</c:v>
                </c:pt>
                <c:pt idx="67">
                  <c:v>220.206614</c:v>
                </c:pt>
                <c:pt idx="68">
                  <c:v>220.60365400000001</c:v>
                </c:pt>
                <c:pt idx="69">
                  <c:v>221.02415500000001</c:v>
                </c:pt>
                <c:pt idx="70">
                  <c:v>221.413376</c:v>
                </c:pt>
                <c:pt idx="71">
                  <c:v>221.82605599999999</c:v>
                </c:pt>
                <c:pt idx="72">
                  <c:v>222.199637</c:v>
                </c:pt>
                <c:pt idx="73">
                  <c:v>222.60449700000001</c:v>
                </c:pt>
                <c:pt idx="74">
                  <c:v>223.00935799999999</c:v>
                </c:pt>
                <c:pt idx="75">
                  <c:v>223.32819699999999</c:v>
                </c:pt>
                <c:pt idx="76">
                  <c:v>223.55319499999999</c:v>
                </c:pt>
                <c:pt idx="77">
                  <c:v>224.05171899999999</c:v>
                </c:pt>
                <c:pt idx="78">
                  <c:v>224.622513</c:v>
                </c:pt>
                <c:pt idx="79">
                  <c:v>225.04930200000001</c:v>
                </c:pt>
                <c:pt idx="80">
                  <c:v>225.602745</c:v>
                </c:pt>
                <c:pt idx="81">
                  <c:v>226.187468</c:v>
                </c:pt>
                <c:pt idx="82">
                  <c:v>226.83475200000001</c:v>
                </c:pt>
                <c:pt idx="83">
                  <c:v>227.47421600000001</c:v>
                </c:pt>
                <c:pt idx="84">
                  <c:v>228.28572299999999</c:v>
                </c:pt>
                <c:pt idx="85">
                  <c:v>229.03466900000001</c:v>
                </c:pt>
                <c:pt idx="86">
                  <c:v>229.72734199999999</c:v>
                </c:pt>
                <c:pt idx="87">
                  <c:v>230.52949599999999</c:v>
                </c:pt>
                <c:pt idx="88">
                  <c:v>231.41785100000001</c:v>
                </c:pt>
                <c:pt idx="89">
                  <c:v>232.40786700000001</c:v>
                </c:pt>
                <c:pt idx="90">
                  <c:v>233.38053199999999</c:v>
                </c:pt>
                <c:pt idx="91">
                  <c:v>234.32038499999999</c:v>
                </c:pt>
                <c:pt idx="92">
                  <c:v>235.369719</c:v>
                </c:pt>
                <c:pt idx="93">
                  <c:v>236.560258</c:v>
                </c:pt>
                <c:pt idx="94">
                  <c:v>237.88458299999999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659C-124E-BCC9-2C7A7AECD63B}"/>
            </c:ext>
          </c:extLst>
        </c:ser>
        <c:ser>
          <c:idx val="15"/>
          <c:order val="1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'24.142-F100'!$C$3:$C$97</c:f>
              <c:numCache>
                <c:formatCode>General</c:formatCode>
                <c:ptCount val="95"/>
                <c:pt idx="0">
                  <c:v>0.42141424999999999</c:v>
                </c:pt>
                <c:pt idx="1">
                  <c:v>0.42518460000000002</c:v>
                </c:pt>
                <c:pt idx="2">
                  <c:v>0.42895547000000001</c:v>
                </c:pt>
                <c:pt idx="3">
                  <c:v>0.43272639000000002</c:v>
                </c:pt>
                <c:pt idx="4">
                  <c:v>0.43649704</c:v>
                </c:pt>
                <c:pt idx="5">
                  <c:v>0.44026769999999998</c:v>
                </c:pt>
                <c:pt idx="6">
                  <c:v>0.44403835000000003</c:v>
                </c:pt>
                <c:pt idx="7">
                  <c:v>0.44780900000000001</c:v>
                </c:pt>
                <c:pt idx="8">
                  <c:v>0.45157965999999999</c:v>
                </c:pt>
                <c:pt idx="9">
                  <c:v>0.45535030999999998</c:v>
                </c:pt>
                <c:pt idx="10">
                  <c:v>0.45912096000000002</c:v>
                </c:pt>
                <c:pt idx="11">
                  <c:v>0.46289162</c:v>
                </c:pt>
                <c:pt idx="12">
                  <c:v>0.46666226999999999</c:v>
                </c:pt>
                <c:pt idx="13">
                  <c:v>0.47043291999999998</c:v>
                </c:pt>
                <c:pt idx="14">
                  <c:v>0.47420358000000001</c:v>
                </c:pt>
                <c:pt idx="15">
                  <c:v>0.47797423</c:v>
                </c:pt>
                <c:pt idx="16">
                  <c:v>0.48174487999999999</c:v>
                </c:pt>
                <c:pt idx="17">
                  <c:v>0.48551554000000002</c:v>
                </c:pt>
                <c:pt idx="18">
                  <c:v>0.48928619000000001</c:v>
                </c:pt>
                <c:pt idx="19">
                  <c:v>0.49305711000000002</c:v>
                </c:pt>
                <c:pt idx="20">
                  <c:v>0.49682788999999999</c:v>
                </c:pt>
                <c:pt idx="21">
                  <c:v>0.50059841000000005</c:v>
                </c:pt>
                <c:pt idx="22">
                  <c:v>0.50436928999999997</c:v>
                </c:pt>
                <c:pt idx="23">
                  <c:v>0.50813993999999996</c:v>
                </c:pt>
                <c:pt idx="24">
                  <c:v>0.51191059999999999</c:v>
                </c:pt>
                <c:pt idx="25">
                  <c:v>0.51568124999999998</c:v>
                </c:pt>
                <c:pt idx="26">
                  <c:v>0.51945220999999997</c:v>
                </c:pt>
                <c:pt idx="27">
                  <c:v>0.52322303999999997</c:v>
                </c:pt>
                <c:pt idx="28">
                  <c:v>0.52699370000000001</c:v>
                </c:pt>
                <c:pt idx="29">
                  <c:v>0.53076462000000002</c:v>
                </c:pt>
                <c:pt idx="30">
                  <c:v>0.53453583999999998</c:v>
                </c:pt>
                <c:pt idx="31">
                  <c:v>0.53830663000000001</c:v>
                </c:pt>
                <c:pt idx="32">
                  <c:v>0.54207727999999999</c:v>
                </c:pt>
                <c:pt idx="33">
                  <c:v>0.54622618000000001</c:v>
                </c:pt>
                <c:pt idx="34">
                  <c:v>0.54999745</c:v>
                </c:pt>
                <c:pt idx="35">
                  <c:v>0.55339150000000004</c:v>
                </c:pt>
                <c:pt idx="36">
                  <c:v>0.55716330999999997</c:v>
                </c:pt>
                <c:pt idx="37">
                  <c:v>0.56093470999999995</c:v>
                </c:pt>
                <c:pt idx="38">
                  <c:v>0.56470606999999995</c:v>
                </c:pt>
                <c:pt idx="39">
                  <c:v>0.56809958999999999</c:v>
                </c:pt>
                <c:pt idx="40">
                  <c:v>0.57224892999999999</c:v>
                </c:pt>
                <c:pt idx="41">
                  <c:v>0.57602059999999999</c:v>
                </c:pt>
                <c:pt idx="42">
                  <c:v>0.57979223000000002</c:v>
                </c:pt>
                <c:pt idx="43">
                  <c:v>0.58356412000000002</c:v>
                </c:pt>
                <c:pt idx="44">
                  <c:v>0.58733588000000003</c:v>
                </c:pt>
                <c:pt idx="45">
                  <c:v>0.59110768000000002</c:v>
                </c:pt>
                <c:pt idx="46">
                  <c:v>0.59525764000000003</c:v>
                </c:pt>
                <c:pt idx="47">
                  <c:v>0.59865204000000005</c:v>
                </c:pt>
                <c:pt idx="48">
                  <c:v>0.60242496000000001</c:v>
                </c:pt>
                <c:pt idx="49">
                  <c:v>0.60619734000000003</c:v>
                </c:pt>
                <c:pt idx="50">
                  <c:v>0.60996971</c:v>
                </c:pt>
                <c:pt idx="51">
                  <c:v>0.61374169999999995</c:v>
                </c:pt>
                <c:pt idx="52">
                  <c:v>0.61751518000000005</c:v>
                </c:pt>
                <c:pt idx="53">
                  <c:v>0.62128782999999999</c:v>
                </c:pt>
                <c:pt idx="54">
                  <c:v>0.62506024999999998</c:v>
                </c:pt>
                <c:pt idx="55">
                  <c:v>0.628834</c:v>
                </c:pt>
                <c:pt idx="56">
                  <c:v>0.63260660000000002</c:v>
                </c:pt>
                <c:pt idx="57">
                  <c:v>0.63637991000000005</c:v>
                </c:pt>
                <c:pt idx="58">
                  <c:v>0.64015327</c:v>
                </c:pt>
                <c:pt idx="59">
                  <c:v>0.64392612999999999</c:v>
                </c:pt>
                <c:pt idx="60">
                  <c:v>0.64769887000000004</c:v>
                </c:pt>
                <c:pt idx="61">
                  <c:v>0.65147231000000005</c:v>
                </c:pt>
                <c:pt idx="62">
                  <c:v>0.65524512999999995</c:v>
                </c:pt>
                <c:pt idx="63">
                  <c:v>0.65901790999999998</c:v>
                </c:pt>
                <c:pt idx="64">
                  <c:v>0.66279109000000003</c:v>
                </c:pt>
                <c:pt idx="65">
                  <c:v>0.66656400000000005</c:v>
                </c:pt>
                <c:pt idx="66">
                  <c:v>0.67033690999999995</c:v>
                </c:pt>
                <c:pt idx="67">
                  <c:v>0.67411003999999997</c:v>
                </c:pt>
                <c:pt idx="68">
                  <c:v>0.67788294999999998</c:v>
                </c:pt>
                <c:pt idx="69">
                  <c:v>0.68165598999999999</c:v>
                </c:pt>
                <c:pt idx="70">
                  <c:v>0.68542886000000003</c:v>
                </c:pt>
                <c:pt idx="71">
                  <c:v>0.68920186000000005</c:v>
                </c:pt>
                <c:pt idx="72">
                  <c:v>0.69297463999999998</c:v>
                </c:pt>
                <c:pt idx="73">
                  <c:v>0.69674758999999997</c:v>
                </c:pt>
                <c:pt idx="74">
                  <c:v>0.70052055000000002</c:v>
                </c:pt>
                <c:pt idx="75">
                  <c:v>0.70429302000000005</c:v>
                </c:pt>
                <c:pt idx="76">
                  <c:v>0.70806495000000003</c:v>
                </c:pt>
                <c:pt idx="77">
                  <c:v>0.71221579999999995</c:v>
                </c:pt>
                <c:pt idx="78">
                  <c:v>0.71598969000000001</c:v>
                </c:pt>
                <c:pt idx="79">
                  <c:v>0.71938541</c:v>
                </c:pt>
                <c:pt idx="80">
                  <c:v>0.72315921000000005</c:v>
                </c:pt>
                <c:pt idx="81">
                  <c:v>0.72693317999999996</c:v>
                </c:pt>
                <c:pt idx="82">
                  <c:v>0.73070751</c:v>
                </c:pt>
                <c:pt idx="83">
                  <c:v>0.73448179000000002</c:v>
                </c:pt>
                <c:pt idx="84">
                  <c:v>0.73825704999999997</c:v>
                </c:pt>
                <c:pt idx="85">
                  <c:v>0.74203195</c:v>
                </c:pt>
                <c:pt idx="86">
                  <c:v>0.74542918000000002</c:v>
                </c:pt>
                <c:pt idx="87">
                  <c:v>0.74882702000000001</c:v>
                </c:pt>
                <c:pt idx="88">
                  <c:v>0.75184799999999996</c:v>
                </c:pt>
                <c:pt idx="89">
                  <c:v>0.75486955</c:v>
                </c:pt>
                <c:pt idx="90">
                  <c:v>0.75789099999999998</c:v>
                </c:pt>
                <c:pt idx="91">
                  <c:v>0.76053490999999995</c:v>
                </c:pt>
                <c:pt idx="92">
                  <c:v>0.76317944000000004</c:v>
                </c:pt>
                <c:pt idx="93">
                  <c:v>0.76592311999999996</c:v>
                </c:pt>
                <c:pt idx="94">
                  <c:v>0.76894947999999996</c:v>
                </c:pt>
              </c:numCache>
            </c:numRef>
          </c:xVal>
          <c:yVal>
            <c:numRef>
              <c:f>'24.142-F100'!$E$3:$E$97</c:f>
              <c:numCache>
                <c:formatCode>General</c:formatCode>
                <c:ptCount val="95"/>
                <c:pt idx="0">
                  <c:v>209.29937086106716</c:v>
                </c:pt>
                <c:pt idx="1">
                  <c:v>209.33781884970213</c:v>
                </c:pt>
                <c:pt idx="2">
                  <c:v>209.37755613001329</c:v>
                </c:pt>
                <c:pt idx="3">
                  <c:v>209.4186233758065</c:v>
                </c:pt>
                <c:pt idx="4">
                  <c:v>209.46106392485657</c:v>
                </c:pt>
                <c:pt idx="5">
                  <c:v>209.50492939629547</c:v>
                </c:pt>
                <c:pt idx="6">
                  <c:v>209.5502699086183</c:v>
                </c:pt>
                <c:pt idx="7">
                  <c:v>209.59713774229758</c:v>
                </c:pt>
                <c:pt idx="8">
                  <c:v>209.6455870848304</c:v>
                </c:pt>
                <c:pt idx="9">
                  <c:v>209.69567370628906</c:v>
                </c:pt>
                <c:pt idx="10">
                  <c:v>209.74745581288477</c:v>
                </c:pt>
                <c:pt idx="11">
                  <c:v>209.80099376832499</c:v>
                </c:pt>
                <c:pt idx="12">
                  <c:v>209.85634973810147</c:v>
                </c:pt>
                <c:pt idx="13">
                  <c:v>209.9135886357044</c:v>
                </c:pt>
                <c:pt idx="14">
                  <c:v>209.97277781792423</c:v>
                </c:pt>
                <c:pt idx="15">
                  <c:v>210.03398669463712</c:v>
                </c:pt>
                <c:pt idx="16">
                  <c:v>210.09728777813265</c:v>
                </c:pt>
                <c:pt idx="17">
                  <c:v>210.16275634971012</c:v>
                </c:pt>
                <c:pt idx="18">
                  <c:v>210.23047003132035</c:v>
                </c:pt>
                <c:pt idx="19">
                  <c:v>210.30051505020992</c:v>
                </c:pt>
                <c:pt idx="20">
                  <c:v>210.37296799236518</c:v>
                </c:pt>
                <c:pt idx="21">
                  <c:v>210.44791348737436</c:v>
                </c:pt>
                <c:pt idx="22">
                  <c:v>210.52545467464751</c:v>
                </c:pt>
                <c:pt idx="23">
                  <c:v>210.60567380094341</c:v>
                </c:pt>
                <c:pt idx="24">
                  <c:v>210.68867366656522</c:v>
                </c:pt>
                <c:pt idx="25">
                  <c:v>210.7745556017706</c:v>
                </c:pt>
                <c:pt idx="26">
                  <c:v>210.86343303398934</c:v>
                </c:pt>
                <c:pt idx="27">
                  <c:v>210.95540578386436</c:v>
                </c:pt>
                <c:pt idx="28">
                  <c:v>211.05058683453515</c:v>
                </c:pt>
                <c:pt idx="29">
                  <c:v>211.14910604109085</c:v>
                </c:pt>
                <c:pt idx="30">
                  <c:v>211.25108884358829</c:v>
                </c:pt>
                <c:pt idx="31">
                  <c:v>211.35664390820031</c:v>
                </c:pt>
                <c:pt idx="32">
                  <c:v>211.46591226792415</c:v>
                </c:pt>
                <c:pt idx="33">
                  <c:v>211.59060324552783</c:v>
                </c:pt>
                <c:pt idx="34">
                  <c:v>211.70815802879773</c:v>
                </c:pt>
                <c:pt idx="35">
                  <c:v>211.81751378875498</c:v>
                </c:pt>
                <c:pt idx="36">
                  <c:v>211.94314099088103</c:v>
                </c:pt>
                <c:pt idx="37">
                  <c:v>212.07322791050063</c:v>
                </c:pt>
                <c:pt idx="38">
                  <c:v>212.20795628923426</c:v>
                </c:pt>
                <c:pt idx="39">
                  <c:v>212.33330091649503</c:v>
                </c:pt>
                <c:pt idx="40">
                  <c:v>212.49206099446096</c:v>
                </c:pt>
                <c:pt idx="41">
                  <c:v>212.6418199931764</c:v>
                </c:pt>
                <c:pt idx="42">
                  <c:v>212.79697250067292</c:v>
                </c:pt>
                <c:pt idx="43">
                  <c:v>212.9577389599277</c:v>
                </c:pt>
                <c:pt idx="44">
                  <c:v>213.12431923906252</c:v>
                </c:pt>
                <c:pt idx="45">
                  <c:v>213.29694579039528</c:v>
                </c:pt>
                <c:pt idx="46">
                  <c:v>213.49414408528543</c:v>
                </c:pt>
                <c:pt idx="47">
                  <c:v>213.66131827320203</c:v>
                </c:pt>
                <c:pt idx="48">
                  <c:v>213.85358435147856</c:v>
                </c:pt>
                <c:pt idx="49">
                  <c:v>214.05286850018513</c:v>
                </c:pt>
                <c:pt idx="50">
                  <c:v>214.25947352359125</c:v>
                </c:pt>
                <c:pt idx="51">
                  <c:v>214.47366593604647</c:v>
                </c:pt>
                <c:pt idx="52">
                  <c:v>214.69585555493256</c:v>
                </c:pt>
                <c:pt idx="53">
                  <c:v>214.92622082293022</c:v>
                </c:pt>
                <c:pt idx="54">
                  <c:v>215.1651211599638</c:v>
                </c:pt>
                <c:pt idx="55">
                  <c:v>215.41299948295989</c:v>
                </c:pt>
                <c:pt idx="56">
                  <c:v>215.67004844767035</c:v>
                </c:pt>
                <c:pt idx="57">
                  <c:v>215.93676350451148</c:v>
                </c:pt>
                <c:pt idx="58">
                  <c:v>216.21348737386165</c:v>
                </c:pt>
                <c:pt idx="59">
                  <c:v>216.50058123535891</c:v>
                </c:pt>
                <c:pt idx="60">
                  <c:v>216.79849243839232</c:v>
                </c:pt>
                <c:pt idx="61">
                  <c:v>217.10772802844801</c:v>
                </c:pt>
                <c:pt idx="62">
                  <c:v>217.42863958736135</c:v>
                </c:pt>
                <c:pt idx="63">
                  <c:v>217.76175345443261</c:v>
                </c:pt>
                <c:pt idx="64">
                  <c:v>218.10761224368466</c:v>
                </c:pt>
                <c:pt idx="65">
                  <c:v>218.46668029552342</c:v>
                </c:pt>
                <c:pt idx="66">
                  <c:v>218.83953140568411</c:v>
                </c:pt>
                <c:pt idx="67">
                  <c:v>219.22676397118261</c:v>
                </c:pt>
                <c:pt idx="68">
                  <c:v>219.62893570636021</c:v>
                </c:pt>
                <c:pt idx="69">
                  <c:v>220.04671544469812</c:v>
                </c:pt>
                <c:pt idx="70">
                  <c:v>220.48073277408818</c:v>
                </c:pt>
                <c:pt idx="71">
                  <c:v>220.9317181191031</c:v>
                </c:pt>
                <c:pt idx="72">
                  <c:v>221.40036049114212</c:v>
                </c:pt>
                <c:pt idx="73">
                  <c:v>221.88747730431675</c:v>
                </c:pt>
                <c:pt idx="74">
                  <c:v>222.39385914626075</c:v>
                </c:pt>
                <c:pt idx="75">
                  <c:v>222.92028860391812</c:v>
                </c:pt>
                <c:pt idx="76">
                  <c:v>223.46765051387408</c:v>
                </c:pt>
                <c:pt idx="77">
                  <c:v>224.09541403876577</c:v>
                </c:pt>
                <c:pt idx="78">
                  <c:v>224.69037533569701</c:v>
                </c:pt>
                <c:pt idx="79">
                  <c:v>225.24633879109126</c:v>
                </c:pt>
                <c:pt idx="80">
                  <c:v>225.88816315930413</c:v>
                </c:pt>
                <c:pt idx="81">
                  <c:v>226.55640681054425</c:v>
                </c:pt>
                <c:pt idx="82">
                  <c:v>227.25239126537363</c:v>
                </c:pt>
                <c:pt idx="83">
                  <c:v>227.97741297891631</c:v>
                </c:pt>
                <c:pt idx="84">
                  <c:v>228.73314523686179</c:v>
                </c:pt>
                <c:pt idx="85">
                  <c:v>229.52089787045313</c:v>
                </c:pt>
                <c:pt idx="86">
                  <c:v>230.25866597476576</c:v>
                </c:pt>
                <c:pt idx="87">
                  <c:v>231.02525245748279</c:v>
                </c:pt>
                <c:pt idx="88">
                  <c:v>231.73205222646928</c:v>
                </c:pt>
                <c:pt idx="89">
                  <c:v>232.46385697466266</c:v>
                </c:pt>
                <c:pt idx="90">
                  <c:v>233.22165205566748</c:v>
                </c:pt>
                <c:pt idx="91">
                  <c:v>233.90705959913748</c:v>
                </c:pt>
                <c:pt idx="92">
                  <c:v>234.61436749770721</c:v>
                </c:pt>
                <c:pt idx="93">
                  <c:v>235.3721770783589</c:v>
                </c:pt>
                <c:pt idx="94">
                  <c:v>236.23772324575697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BA7-A743-A0BB-660A20393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42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MD-11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'24.26-MD'!$O$3:$O$104</c:f>
              <c:numCache>
                <c:formatCode>General</c:formatCode>
                <c:ptCount val="102"/>
                <c:pt idx="0">
                  <c:v>0.60022947000000004</c:v>
                </c:pt>
                <c:pt idx="1">
                  <c:v>0.60272300999999995</c:v>
                </c:pt>
                <c:pt idx="2">
                  <c:v>0.60521687999999996</c:v>
                </c:pt>
                <c:pt idx="3">
                  <c:v>0.60799462999999998</c:v>
                </c:pt>
                <c:pt idx="4">
                  <c:v>0.61077239000000005</c:v>
                </c:pt>
                <c:pt idx="5">
                  <c:v>0.61355013999999997</c:v>
                </c:pt>
                <c:pt idx="6">
                  <c:v>0.61613850999999997</c:v>
                </c:pt>
                <c:pt idx="7">
                  <c:v>0.62055775000000002</c:v>
                </c:pt>
                <c:pt idx="8">
                  <c:v>0.62361959</c:v>
                </c:pt>
                <c:pt idx="9">
                  <c:v>0.62668144000000003</c:v>
                </c:pt>
                <c:pt idx="10">
                  <c:v>0.62945918999999995</c:v>
                </c:pt>
                <c:pt idx="11">
                  <c:v>0.63223695000000002</c:v>
                </c:pt>
                <c:pt idx="12">
                  <c:v>0.63501470999999998</c:v>
                </c:pt>
                <c:pt idx="13">
                  <c:v>0.63750837000000005</c:v>
                </c:pt>
                <c:pt idx="14">
                  <c:v>0.63997037999999995</c:v>
                </c:pt>
                <c:pt idx="15">
                  <c:v>0.64530438000000001</c:v>
                </c:pt>
                <c:pt idx="16">
                  <c:v>0.64808206999999995</c:v>
                </c:pt>
                <c:pt idx="17">
                  <c:v>0.65114358999999999</c:v>
                </c:pt>
                <c:pt idx="18">
                  <c:v>0.65392094999999995</c:v>
                </c:pt>
                <c:pt idx="19">
                  <c:v>0.65641461999999995</c:v>
                </c:pt>
                <c:pt idx="20">
                  <c:v>0.65919236999999997</c:v>
                </c:pt>
                <c:pt idx="21">
                  <c:v>0.66168601000000005</c:v>
                </c:pt>
                <c:pt idx="22">
                  <c:v>0.66405309000000001</c:v>
                </c:pt>
                <c:pt idx="23">
                  <c:v>0.66828295000000004</c:v>
                </c:pt>
                <c:pt idx="24">
                  <c:v>0.67106060999999995</c:v>
                </c:pt>
                <c:pt idx="25">
                  <c:v>0.67383806999999996</c:v>
                </c:pt>
                <c:pt idx="26">
                  <c:v>0.67689955999999996</c:v>
                </c:pt>
                <c:pt idx="27">
                  <c:v>0.67996053000000001</c:v>
                </c:pt>
                <c:pt idx="28">
                  <c:v>0.68302207999999998</c:v>
                </c:pt>
                <c:pt idx="29">
                  <c:v>0.68583165000000001</c:v>
                </c:pt>
                <c:pt idx="30">
                  <c:v>0.69204913000000001</c:v>
                </c:pt>
                <c:pt idx="31">
                  <c:v>0.69482685</c:v>
                </c:pt>
                <c:pt idx="32">
                  <c:v>0.69760454000000005</c:v>
                </c:pt>
                <c:pt idx="33">
                  <c:v>0.70038199999999995</c:v>
                </c:pt>
                <c:pt idx="34">
                  <c:v>0.70315939999999999</c:v>
                </c:pt>
                <c:pt idx="35">
                  <c:v>0.70593715999999995</c:v>
                </c:pt>
                <c:pt idx="36">
                  <c:v>0.70843076000000005</c:v>
                </c:pt>
                <c:pt idx="37">
                  <c:v>0.71076653999999995</c:v>
                </c:pt>
                <c:pt idx="38">
                  <c:v>0.71550206000000005</c:v>
                </c:pt>
                <c:pt idx="39">
                  <c:v>0.71827971999999995</c:v>
                </c:pt>
                <c:pt idx="40">
                  <c:v>0.72134176000000005</c:v>
                </c:pt>
                <c:pt idx="41">
                  <c:v>0.72440327999999998</c:v>
                </c:pt>
                <c:pt idx="42">
                  <c:v>0.72746476000000004</c:v>
                </c:pt>
                <c:pt idx="43">
                  <c:v>0.73052660999999997</c:v>
                </c:pt>
                <c:pt idx="44">
                  <c:v>0.73346219000000001</c:v>
                </c:pt>
                <c:pt idx="45">
                  <c:v>0.73772325999999999</c:v>
                </c:pt>
                <c:pt idx="46">
                  <c:v>0.74050108000000003</c:v>
                </c:pt>
                <c:pt idx="47">
                  <c:v>0.74327911999999996</c:v>
                </c:pt>
                <c:pt idx="48">
                  <c:v>0.74605613000000004</c:v>
                </c:pt>
                <c:pt idx="49">
                  <c:v>0.74883261999999995</c:v>
                </c:pt>
                <c:pt idx="50">
                  <c:v>0.75189426999999998</c:v>
                </c:pt>
                <c:pt idx="51">
                  <c:v>0.75498757000000005</c:v>
                </c:pt>
                <c:pt idx="52">
                  <c:v>0.76044604999999998</c:v>
                </c:pt>
                <c:pt idx="53">
                  <c:v>0.76322336000000002</c:v>
                </c:pt>
                <c:pt idx="54">
                  <c:v>0.76628499999999999</c:v>
                </c:pt>
                <c:pt idx="55">
                  <c:v>0.76906169000000002</c:v>
                </c:pt>
                <c:pt idx="56">
                  <c:v>0.77183855999999995</c:v>
                </c:pt>
                <c:pt idx="57">
                  <c:v>0.77518343000000001</c:v>
                </c:pt>
                <c:pt idx="58">
                  <c:v>0.77966413999999995</c:v>
                </c:pt>
                <c:pt idx="59">
                  <c:v>0.78244095999999996</c:v>
                </c:pt>
                <c:pt idx="60">
                  <c:v>0.78521806999999999</c:v>
                </c:pt>
                <c:pt idx="61">
                  <c:v>0.78799514000000004</c:v>
                </c:pt>
                <c:pt idx="62">
                  <c:v>0.79077237</c:v>
                </c:pt>
                <c:pt idx="63">
                  <c:v>0.79354904999999998</c:v>
                </c:pt>
                <c:pt idx="64">
                  <c:v>0.79632557000000004</c:v>
                </c:pt>
                <c:pt idx="65">
                  <c:v>0.79881762000000001</c:v>
                </c:pt>
                <c:pt idx="66">
                  <c:v>0.80115269</c:v>
                </c:pt>
                <c:pt idx="67">
                  <c:v>0.80541094000000002</c:v>
                </c:pt>
                <c:pt idx="68">
                  <c:v>0.80818743000000004</c:v>
                </c:pt>
                <c:pt idx="69">
                  <c:v>0.81096310000000005</c:v>
                </c:pt>
                <c:pt idx="70">
                  <c:v>0.81373852000000002</c:v>
                </c:pt>
                <c:pt idx="71">
                  <c:v>0.81651403</c:v>
                </c:pt>
                <c:pt idx="72">
                  <c:v>0.81928862999999996</c:v>
                </c:pt>
                <c:pt idx="73">
                  <c:v>0.82171592000000004</c:v>
                </c:pt>
                <c:pt idx="74">
                  <c:v>0.82656764999999999</c:v>
                </c:pt>
                <c:pt idx="75">
                  <c:v>0.82892895</c:v>
                </c:pt>
                <c:pt idx="76">
                  <c:v>0.83088116000000001</c:v>
                </c:pt>
                <c:pt idx="77">
                  <c:v>0.83292772000000004</c:v>
                </c:pt>
                <c:pt idx="78">
                  <c:v>0.83456375999999999</c:v>
                </c:pt>
                <c:pt idx="79">
                  <c:v>0.83600951000000001</c:v>
                </c:pt>
                <c:pt idx="80">
                  <c:v>0.83795923000000005</c:v>
                </c:pt>
                <c:pt idx="81">
                  <c:v>0.84040820000000005</c:v>
                </c:pt>
                <c:pt idx="82">
                  <c:v>0.84204142000000004</c:v>
                </c:pt>
                <c:pt idx="83">
                  <c:v>0.84348226999999998</c:v>
                </c:pt>
                <c:pt idx="84">
                  <c:v>0.84501225000000002</c:v>
                </c:pt>
                <c:pt idx="85">
                  <c:v>0.84611919999999996</c:v>
                </c:pt>
                <c:pt idx="86">
                  <c:v>0.84749978999999998</c:v>
                </c:pt>
                <c:pt idx="87">
                  <c:v>0.84928232999999997</c:v>
                </c:pt>
                <c:pt idx="88">
                  <c:v>0.85041336999999995</c:v>
                </c:pt>
                <c:pt idx="89">
                  <c:v>0.85172671</c:v>
                </c:pt>
                <c:pt idx="90">
                  <c:v>0.85279148000000005</c:v>
                </c:pt>
                <c:pt idx="91">
                  <c:v>0.85351394999999997</c:v>
                </c:pt>
                <c:pt idx="92">
                  <c:v>0.85410238000000005</c:v>
                </c:pt>
                <c:pt idx="93">
                  <c:v>0.85535950000000005</c:v>
                </c:pt>
                <c:pt idx="94">
                  <c:v>0.85634940000000004</c:v>
                </c:pt>
                <c:pt idx="95">
                  <c:v>0.85718088999999997</c:v>
                </c:pt>
                <c:pt idx="96">
                  <c:v>0.85827967999999999</c:v>
                </c:pt>
                <c:pt idx="97">
                  <c:v>0.85884514999999995</c:v>
                </c:pt>
                <c:pt idx="98">
                  <c:v>0.85962534999999995</c:v>
                </c:pt>
              </c:numCache>
            </c:numRef>
          </c:xVal>
          <c:yVal>
            <c:numRef>
              <c:f>'24.26-MD'!$P$3:$P$106</c:f>
              <c:numCache>
                <c:formatCode>General</c:formatCode>
                <c:ptCount val="104"/>
                <c:pt idx="0">
                  <c:v>273.27385099999998</c:v>
                </c:pt>
                <c:pt idx="1">
                  <c:v>273.29884399999997</c:v>
                </c:pt>
                <c:pt idx="2">
                  <c:v>273.26803899999999</c:v>
                </c:pt>
                <c:pt idx="3">
                  <c:v>273.271973</c:v>
                </c:pt>
                <c:pt idx="4">
                  <c:v>273.27590800000002</c:v>
                </c:pt>
                <c:pt idx="5">
                  <c:v>273.27984199999997</c:v>
                </c:pt>
                <c:pt idx="6">
                  <c:v>273.28350799999998</c:v>
                </c:pt>
                <c:pt idx="7">
                  <c:v>273.27402999999998</c:v>
                </c:pt>
                <c:pt idx="8">
                  <c:v>273.278367</c:v>
                </c:pt>
                <c:pt idx="9">
                  <c:v>273.28270400000002</c:v>
                </c:pt>
                <c:pt idx="10">
                  <c:v>273.28663799999998</c:v>
                </c:pt>
                <c:pt idx="11">
                  <c:v>273.290572</c:v>
                </c:pt>
                <c:pt idx="12">
                  <c:v>273.29450700000001</c:v>
                </c:pt>
                <c:pt idx="13">
                  <c:v>273.29803900000002</c:v>
                </c:pt>
                <c:pt idx="14">
                  <c:v>273.31726400000002</c:v>
                </c:pt>
                <c:pt idx="15">
                  <c:v>273.423541</c:v>
                </c:pt>
                <c:pt idx="16">
                  <c:v>273.43892099999999</c:v>
                </c:pt>
                <c:pt idx="17">
                  <c:v>273.50048700000002</c:v>
                </c:pt>
                <c:pt idx="18">
                  <c:v>273.57309600000002</c:v>
                </c:pt>
                <c:pt idx="19">
                  <c:v>273.57662800000003</c:v>
                </c:pt>
                <c:pt idx="20">
                  <c:v>273.58056299999998</c:v>
                </c:pt>
                <c:pt idx="21">
                  <c:v>273.58981799999998</c:v>
                </c:pt>
                <c:pt idx="22">
                  <c:v>273.65039999999999</c:v>
                </c:pt>
                <c:pt idx="23">
                  <c:v>273.63922300000002</c:v>
                </c:pt>
                <c:pt idx="24">
                  <c:v>273.660326</c:v>
                </c:pt>
                <c:pt idx="25">
                  <c:v>273.71576700000003</c:v>
                </c:pt>
                <c:pt idx="26">
                  <c:v>273.78305499999999</c:v>
                </c:pt>
                <c:pt idx="27">
                  <c:v>273.94047999999998</c:v>
                </c:pt>
                <c:pt idx="28">
                  <c:v>273.99632300000002</c:v>
                </c:pt>
                <c:pt idx="29">
                  <c:v>273.95579099999998</c:v>
                </c:pt>
                <c:pt idx="30">
                  <c:v>274.124999</c:v>
                </c:pt>
                <c:pt idx="31">
                  <c:v>274.13465600000001</c:v>
                </c:pt>
                <c:pt idx="32">
                  <c:v>274.150037</c:v>
                </c:pt>
                <c:pt idx="33">
                  <c:v>274.20547699999997</c:v>
                </c:pt>
                <c:pt idx="34">
                  <c:v>274.27236399999998</c:v>
                </c:pt>
                <c:pt idx="35">
                  <c:v>274.276298</c:v>
                </c:pt>
                <c:pt idx="36">
                  <c:v>274.29127599999998</c:v>
                </c:pt>
                <c:pt idx="37">
                  <c:v>274.304123</c:v>
                </c:pt>
                <c:pt idx="38">
                  <c:v>274.18683299999998</c:v>
                </c:pt>
                <c:pt idx="39">
                  <c:v>274.20793600000002</c:v>
                </c:pt>
                <c:pt idx="40">
                  <c:v>274.17793599999999</c:v>
                </c:pt>
                <c:pt idx="41">
                  <c:v>274.23950200000002</c:v>
                </c:pt>
                <c:pt idx="42">
                  <c:v>274.30679099999998</c:v>
                </c:pt>
                <c:pt idx="43">
                  <c:v>274.311128</c:v>
                </c:pt>
                <c:pt idx="44">
                  <c:v>274.31528600000001</c:v>
                </c:pt>
                <c:pt idx="45">
                  <c:v>274.36710499999998</c:v>
                </c:pt>
                <c:pt idx="46">
                  <c:v>274.35959300000002</c:v>
                </c:pt>
                <c:pt idx="47">
                  <c:v>274.31345199999998</c:v>
                </c:pt>
                <c:pt idx="48">
                  <c:v>274.44901399999998</c:v>
                </c:pt>
                <c:pt idx="49">
                  <c:v>274.674711</c:v>
                </c:pt>
                <c:pt idx="50">
                  <c:v>274.71338500000002</c:v>
                </c:pt>
                <c:pt idx="51">
                  <c:v>274.73747900000001</c:v>
                </c:pt>
                <c:pt idx="52">
                  <c:v>275.15472</c:v>
                </c:pt>
                <c:pt idx="53">
                  <c:v>275.23877499999998</c:v>
                </c:pt>
                <c:pt idx="54">
                  <c:v>275.27744899999999</c:v>
                </c:pt>
                <c:pt idx="55">
                  <c:v>275.47023999999999</c:v>
                </c:pt>
                <c:pt idx="56">
                  <c:v>275.628693</c:v>
                </c:pt>
                <c:pt idx="57">
                  <c:v>275.82085699999999</c:v>
                </c:pt>
                <c:pt idx="58">
                  <c:v>276.10476699999998</c:v>
                </c:pt>
                <c:pt idx="59">
                  <c:v>276.273235</c:v>
                </c:pt>
                <c:pt idx="60">
                  <c:v>276.39162700000003</c:v>
                </c:pt>
                <c:pt idx="61">
                  <c:v>276.51574299999999</c:v>
                </c:pt>
                <c:pt idx="62">
                  <c:v>276.61267500000002</c:v>
                </c:pt>
                <c:pt idx="63">
                  <c:v>276.80546500000003</c:v>
                </c:pt>
                <c:pt idx="64">
                  <c:v>277.02686999999997</c:v>
                </c:pt>
                <c:pt idx="65">
                  <c:v>277.31511699999999</c:v>
                </c:pt>
                <c:pt idx="66">
                  <c:v>277.453867</c:v>
                </c:pt>
                <c:pt idx="67">
                  <c:v>278.001195</c:v>
                </c:pt>
                <c:pt idx="68">
                  <c:v>278.22832199999999</c:v>
                </c:pt>
                <c:pt idx="69">
                  <c:v>278.598523</c:v>
                </c:pt>
                <c:pt idx="70">
                  <c:v>279.01450699999998</c:v>
                </c:pt>
                <c:pt idx="71">
                  <c:v>279.41332199999999</c:v>
                </c:pt>
                <c:pt idx="72">
                  <c:v>279.97237799999999</c:v>
                </c:pt>
                <c:pt idx="73">
                  <c:v>280.54668099999998</c:v>
                </c:pt>
                <c:pt idx="74">
                  <c:v>282.19890099999998</c:v>
                </c:pt>
                <c:pt idx="75">
                  <c:v>283.27644400000003</c:v>
                </c:pt>
                <c:pt idx="76">
                  <c:v>284.13221499999997</c:v>
                </c:pt>
                <c:pt idx="77">
                  <c:v>285.04792500000002</c:v>
                </c:pt>
                <c:pt idx="78">
                  <c:v>285.994529</c:v>
                </c:pt>
                <c:pt idx="79">
                  <c:v>287.09824500000002</c:v>
                </c:pt>
                <c:pt idx="80">
                  <c:v>288.39153299999998</c:v>
                </c:pt>
                <c:pt idx="81">
                  <c:v>290.70608299999998</c:v>
                </c:pt>
                <c:pt idx="82">
                  <c:v>292.148233</c:v>
                </c:pt>
                <c:pt idx="83">
                  <c:v>293.60867300000001</c:v>
                </c:pt>
                <c:pt idx="84">
                  <c:v>295.20738399999999</c:v>
                </c:pt>
                <c:pt idx="85">
                  <c:v>296.68134099999997</c:v>
                </c:pt>
                <c:pt idx="86">
                  <c:v>298.14169500000003</c:v>
                </c:pt>
                <c:pt idx="87">
                  <c:v>301.08200199999999</c:v>
                </c:pt>
                <c:pt idx="88">
                  <c:v>302.63643100000002</c:v>
                </c:pt>
                <c:pt idx="89">
                  <c:v>304.20310999999998</c:v>
                </c:pt>
                <c:pt idx="90">
                  <c:v>305.692995</c:v>
                </c:pt>
                <c:pt idx="91">
                  <c:v>307.11044900000002</c:v>
                </c:pt>
                <c:pt idx="92">
                  <c:v>308.30737900000003</c:v>
                </c:pt>
                <c:pt idx="93">
                  <c:v>310.98706099999998</c:v>
                </c:pt>
                <c:pt idx="94">
                  <c:v>312.83264800000001</c:v>
                </c:pt>
                <c:pt idx="95">
                  <c:v>314.638463</c:v>
                </c:pt>
                <c:pt idx="96">
                  <c:v>316.43731200000002</c:v>
                </c:pt>
                <c:pt idx="97">
                  <c:v>318.02451500000001</c:v>
                </c:pt>
                <c:pt idx="98">
                  <c:v>319.59943199999998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9BA-0E44-86A4-DEE73B655EEB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'24.26-MD'!$O$3:$O$101</c:f>
              <c:numCache>
                <c:formatCode>General</c:formatCode>
                <c:ptCount val="99"/>
                <c:pt idx="0">
                  <c:v>0.60022947000000004</c:v>
                </c:pt>
                <c:pt idx="1">
                  <c:v>0.60272300999999995</c:v>
                </c:pt>
                <c:pt idx="2">
                  <c:v>0.60521687999999996</c:v>
                </c:pt>
                <c:pt idx="3">
                  <c:v>0.60799462999999998</c:v>
                </c:pt>
                <c:pt idx="4">
                  <c:v>0.61077239000000005</c:v>
                </c:pt>
                <c:pt idx="5">
                  <c:v>0.61355013999999997</c:v>
                </c:pt>
                <c:pt idx="6">
                  <c:v>0.61613850999999997</c:v>
                </c:pt>
                <c:pt idx="7">
                  <c:v>0.62055775000000002</c:v>
                </c:pt>
                <c:pt idx="8">
                  <c:v>0.62361959</c:v>
                </c:pt>
                <c:pt idx="9">
                  <c:v>0.62668144000000003</c:v>
                </c:pt>
                <c:pt idx="10">
                  <c:v>0.62945918999999995</c:v>
                </c:pt>
                <c:pt idx="11">
                  <c:v>0.63223695000000002</c:v>
                </c:pt>
                <c:pt idx="12">
                  <c:v>0.63501470999999998</c:v>
                </c:pt>
                <c:pt idx="13">
                  <c:v>0.63750837000000005</c:v>
                </c:pt>
                <c:pt idx="14">
                  <c:v>0.63997037999999995</c:v>
                </c:pt>
                <c:pt idx="15">
                  <c:v>0.64530438000000001</c:v>
                </c:pt>
                <c:pt idx="16">
                  <c:v>0.64808206999999995</c:v>
                </c:pt>
                <c:pt idx="17">
                  <c:v>0.65114358999999999</c:v>
                </c:pt>
                <c:pt idx="18">
                  <c:v>0.65392094999999995</c:v>
                </c:pt>
                <c:pt idx="19">
                  <c:v>0.65641461999999995</c:v>
                </c:pt>
                <c:pt idx="20">
                  <c:v>0.65919236999999997</c:v>
                </c:pt>
                <c:pt idx="21">
                  <c:v>0.66168601000000005</c:v>
                </c:pt>
                <c:pt idx="22">
                  <c:v>0.66405309000000001</c:v>
                </c:pt>
                <c:pt idx="23">
                  <c:v>0.66828295000000004</c:v>
                </c:pt>
                <c:pt idx="24">
                  <c:v>0.67106060999999995</c:v>
                </c:pt>
                <c:pt idx="25">
                  <c:v>0.67383806999999996</c:v>
                </c:pt>
                <c:pt idx="26">
                  <c:v>0.67689955999999996</c:v>
                </c:pt>
                <c:pt idx="27">
                  <c:v>0.67996053000000001</c:v>
                </c:pt>
                <c:pt idx="28">
                  <c:v>0.68302207999999998</c:v>
                </c:pt>
                <c:pt idx="29">
                  <c:v>0.68583165000000001</c:v>
                </c:pt>
                <c:pt idx="30">
                  <c:v>0.69204913000000001</c:v>
                </c:pt>
                <c:pt idx="31">
                  <c:v>0.69482685</c:v>
                </c:pt>
                <c:pt idx="32">
                  <c:v>0.69760454000000005</c:v>
                </c:pt>
                <c:pt idx="33">
                  <c:v>0.70038199999999995</c:v>
                </c:pt>
                <c:pt idx="34">
                  <c:v>0.70315939999999999</c:v>
                </c:pt>
                <c:pt idx="35">
                  <c:v>0.70593715999999995</c:v>
                </c:pt>
                <c:pt idx="36">
                  <c:v>0.70843076000000005</c:v>
                </c:pt>
                <c:pt idx="37">
                  <c:v>0.71076653999999995</c:v>
                </c:pt>
                <c:pt idx="38">
                  <c:v>0.71550206000000005</c:v>
                </c:pt>
                <c:pt idx="39">
                  <c:v>0.71827971999999995</c:v>
                </c:pt>
                <c:pt idx="40">
                  <c:v>0.72134176000000005</c:v>
                </c:pt>
                <c:pt idx="41">
                  <c:v>0.72440327999999998</c:v>
                </c:pt>
                <c:pt idx="42">
                  <c:v>0.72746476000000004</c:v>
                </c:pt>
                <c:pt idx="43">
                  <c:v>0.73052660999999997</c:v>
                </c:pt>
                <c:pt idx="44">
                  <c:v>0.73346219000000001</c:v>
                </c:pt>
                <c:pt idx="45">
                  <c:v>0.73772325999999999</c:v>
                </c:pt>
                <c:pt idx="46">
                  <c:v>0.74050108000000003</c:v>
                </c:pt>
                <c:pt idx="47">
                  <c:v>0.74327911999999996</c:v>
                </c:pt>
                <c:pt idx="48">
                  <c:v>0.74605613000000004</c:v>
                </c:pt>
                <c:pt idx="49">
                  <c:v>0.74883261999999995</c:v>
                </c:pt>
                <c:pt idx="50">
                  <c:v>0.75189426999999998</c:v>
                </c:pt>
                <c:pt idx="51">
                  <c:v>0.75498757000000005</c:v>
                </c:pt>
                <c:pt idx="52">
                  <c:v>0.76044604999999998</c:v>
                </c:pt>
                <c:pt idx="53">
                  <c:v>0.76322336000000002</c:v>
                </c:pt>
                <c:pt idx="54">
                  <c:v>0.76628499999999999</c:v>
                </c:pt>
                <c:pt idx="55">
                  <c:v>0.76906169000000002</c:v>
                </c:pt>
                <c:pt idx="56">
                  <c:v>0.77183855999999995</c:v>
                </c:pt>
                <c:pt idx="57">
                  <c:v>0.77518343000000001</c:v>
                </c:pt>
                <c:pt idx="58">
                  <c:v>0.77966413999999995</c:v>
                </c:pt>
                <c:pt idx="59">
                  <c:v>0.78244095999999996</c:v>
                </c:pt>
                <c:pt idx="60">
                  <c:v>0.78521806999999999</c:v>
                </c:pt>
                <c:pt idx="61">
                  <c:v>0.78799514000000004</c:v>
                </c:pt>
                <c:pt idx="62">
                  <c:v>0.79077237</c:v>
                </c:pt>
                <c:pt idx="63">
                  <c:v>0.79354904999999998</c:v>
                </c:pt>
                <c:pt idx="64">
                  <c:v>0.79632557000000004</c:v>
                </c:pt>
                <c:pt idx="65">
                  <c:v>0.79881762000000001</c:v>
                </c:pt>
                <c:pt idx="66">
                  <c:v>0.80115269</c:v>
                </c:pt>
                <c:pt idx="67">
                  <c:v>0.80541094000000002</c:v>
                </c:pt>
                <c:pt idx="68">
                  <c:v>0.80818743000000004</c:v>
                </c:pt>
                <c:pt idx="69">
                  <c:v>0.81096310000000005</c:v>
                </c:pt>
                <c:pt idx="70">
                  <c:v>0.81373852000000002</c:v>
                </c:pt>
                <c:pt idx="71">
                  <c:v>0.81651403</c:v>
                </c:pt>
                <c:pt idx="72">
                  <c:v>0.81928862999999996</c:v>
                </c:pt>
                <c:pt idx="73">
                  <c:v>0.82171592000000004</c:v>
                </c:pt>
                <c:pt idx="74">
                  <c:v>0.82656764999999999</c:v>
                </c:pt>
                <c:pt idx="75">
                  <c:v>0.82892895</c:v>
                </c:pt>
                <c:pt idx="76">
                  <c:v>0.83088116000000001</c:v>
                </c:pt>
                <c:pt idx="77">
                  <c:v>0.83292772000000004</c:v>
                </c:pt>
                <c:pt idx="78">
                  <c:v>0.83456375999999999</c:v>
                </c:pt>
                <c:pt idx="79">
                  <c:v>0.83600951000000001</c:v>
                </c:pt>
                <c:pt idx="80">
                  <c:v>0.83795923000000005</c:v>
                </c:pt>
                <c:pt idx="81">
                  <c:v>0.84040820000000005</c:v>
                </c:pt>
                <c:pt idx="82">
                  <c:v>0.84204142000000004</c:v>
                </c:pt>
                <c:pt idx="83">
                  <c:v>0.84348226999999998</c:v>
                </c:pt>
                <c:pt idx="84">
                  <c:v>0.84501225000000002</c:v>
                </c:pt>
                <c:pt idx="85">
                  <c:v>0.84611919999999996</c:v>
                </c:pt>
                <c:pt idx="86">
                  <c:v>0.84749978999999998</c:v>
                </c:pt>
                <c:pt idx="87">
                  <c:v>0.84928232999999997</c:v>
                </c:pt>
                <c:pt idx="88">
                  <c:v>0.85041336999999995</c:v>
                </c:pt>
                <c:pt idx="89">
                  <c:v>0.85172671</c:v>
                </c:pt>
                <c:pt idx="90">
                  <c:v>0.85279148000000005</c:v>
                </c:pt>
                <c:pt idx="91">
                  <c:v>0.85351394999999997</c:v>
                </c:pt>
                <c:pt idx="92">
                  <c:v>0.85410238000000005</c:v>
                </c:pt>
                <c:pt idx="93">
                  <c:v>0.85535950000000005</c:v>
                </c:pt>
                <c:pt idx="94">
                  <c:v>0.85634940000000004</c:v>
                </c:pt>
                <c:pt idx="95">
                  <c:v>0.85718088999999997</c:v>
                </c:pt>
                <c:pt idx="96">
                  <c:v>0.85827967999999999</c:v>
                </c:pt>
                <c:pt idx="97">
                  <c:v>0.85884514999999995</c:v>
                </c:pt>
                <c:pt idx="98">
                  <c:v>0.85962534999999995</c:v>
                </c:pt>
              </c:numCache>
            </c:numRef>
          </c:xVal>
          <c:yVal>
            <c:numRef>
              <c:f>'24.26-MD'!$Q$3:$Q$101</c:f>
              <c:numCache>
                <c:formatCode>General</c:formatCode>
                <c:ptCount val="99"/>
                <c:pt idx="0">
                  <c:v>273.13851240804127</c:v>
                </c:pt>
                <c:pt idx="1">
                  <c:v>273.1385901592397</c:v>
                </c:pt>
                <c:pt idx="2">
                  <c:v>273.13867939796728</c:v>
                </c:pt>
                <c:pt idx="3">
                  <c:v>273.1387942433322</c:v>
                </c:pt>
                <c:pt idx="4">
                  <c:v>273.13892777165415</c:v>
                </c:pt>
                <c:pt idx="5">
                  <c:v>273.13908281223229</c:v>
                </c:pt>
                <c:pt idx="6">
                  <c:v>273.13924947798847</c:v>
                </c:pt>
                <c:pt idx="7">
                  <c:v>273.13959232153525</c:v>
                </c:pt>
                <c:pt idx="8">
                  <c:v>273.13988074947542</c:v>
                </c:pt>
                <c:pt idx="9">
                  <c:v>273.14021858772742</c:v>
                </c:pt>
                <c:pt idx="10">
                  <c:v>273.14057440745256</c:v>
                </c:pt>
                <c:pt idx="11">
                  <c:v>273.14098407178381</c:v>
                </c:pt>
                <c:pt idx="12">
                  <c:v>273.14145517248244</c:v>
                </c:pt>
                <c:pt idx="13">
                  <c:v>273.14193746529531</c:v>
                </c:pt>
                <c:pt idx="14">
                  <c:v>273.14247579427325</c:v>
                </c:pt>
                <c:pt idx="15">
                  <c:v>273.14389083463686</c:v>
                </c:pt>
                <c:pt idx="16">
                  <c:v>273.14478615606203</c:v>
                </c:pt>
                <c:pt idx="17">
                  <c:v>273.14592161200414</c:v>
                </c:pt>
                <c:pt idx="18">
                  <c:v>273.14710510611991</c:v>
                </c:pt>
                <c:pt idx="19">
                  <c:v>273.14830843569871</c:v>
                </c:pt>
                <c:pt idx="20">
                  <c:v>273.14982537725416</c:v>
                </c:pt>
                <c:pt idx="21">
                  <c:v>273.15136472096475</c:v>
                </c:pt>
                <c:pt idx="22">
                  <c:v>273.15299958170124</c:v>
                </c:pt>
                <c:pt idx="23">
                  <c:v>273.15640152876449</c:v>
                </c:pt>
                <c:pt idx="24">
                  <c:v>273.15901889142242</c:v>
                </c:pt>
                <c:pt idx="25">
                  <c:v>273.16198498435119</c:v>
                </c:pt>
                <c:pt idx="26">
                  <c:v>273.16571081581503</c:v>
                </c:pt>
                <c:pt idx="27">
                  <c:v>273.16997790159837</c:v>
                </c:pt>
                <c:pt idx="28">
                  <c:v>273.17486134445551</c:v>
                </c:pt>
                <c:pt idx="29">
                  <c:v>273.17995526950926</c:v>
                </c:pt>
                <c:pt idx="30">
                  <c:v>273.19368896220158</c:v>
                </c:pt>
                <c:pt idx="31">
                  <c:v>273.2011092900438</c:v>
                </c:pt>
                <c:pt idx="32">
                  <c:v>273.20945654432342</c:v>
                </c:pt>
                <c:pt idx="33">
                  <c:v>273.21883824573518</c:v>
                </c:pt>
                <c:pt idx="34">
                  <c:v>273.22937484650345</c:v>
                </c:pt>
                <c:pt idx="35">
                  <c:v>273.24120119653412</c:v>
                </c:pt>
                <c:pt idx="36">
                  <c:v>273.25303618387102</c:v>
                </c:pt>
                <c:pt idx="37">
                  <c:v>273.26527564858731</c:v>
                </c:pt>
                <c:pt idx="38">
                  <c:v>273.29396474863177</c:v>
                </c:pt>
                <c:pt idx="39">
                  <c:v>273.31353108202427</c:v>
                </c:pt>
                <c:pt idx="40">
                  <c:v>273.33778140100048</c:v>
                </c:pt>
                <c:pt idx="41">
                  <c:v>273.36517132184798</c:v>
                </c:pt>
                <c:pt idx="42">
                  <c:v>273.39608661480224</c:v>
                </c:pt>
                <c:pt idx="43">
                  <c:v>273.43106071850565</c:v>
                </c:pt>
                <c:pt idx="44">
                  <c:v>273.46906136836725</c:v>
                </c:pt>
                <c:pt idx="45">
                  <c:v>273.53242571140299</c:v>
                </c:pt>
                <c:pt idx="46">
                  <c:v>273.57964294037657</c:v>
                </c:pt>
                <c:pt idx="47">
                  <c:v>273.63211704225364</c:v>
                </c:pt>
                <c:pt idx="48">
                  <c:v>273.69037871596856</c:v>
                </c:pt>
                <c:pt idx="49">
                  <c:v>273.75504637447881</c:v>
                </c:pt>
                <c:pt idx="50">
                  <c:v>273.8346049504301</c:v>
                </c:pt>
                <c:pt idx="51">
                  <c:v>273.92476357964546</c:v>
                </c:pt>
                <c:pt idx="52">
                  <c:v>274.11141318192023</c:v>
                </c:pt>
                <c:pt idx="53">
                  <c:v>274.22182394548685</c:v>
                </c:pt>
                <c:pt idx="54">
                  <c:v>274.35732070708787</c:v>
                </c:pt>
                <c:pt idx="55">
                  <c:v>274.49404424775548</c:v>
                </c:pt>
                <c:pt idx="56">
                  <c:v>274.64534797783222</c:v>
                </c:pt>
                <c:pt idx="57">
                  <c:v>274.84909393265508</c:v>
                </c:pt>
                <c:pt idx="58">
                  <c:v>275.16376810493307</c:v>
                </c:pt>
                <c:pt idx="59">
                  <c:v>275.3859692272116</c:v>
                </c:pt>
                <c:pt idx="60">
                  <c:v>275.63161721483868</c:v>
                </c:pt>
                <c:pt idx="61">
                  <c:v>275.90312653022949</c:v>
                </c:pt>
                <c:pt idx="62">
                  <c:v>276.20322473530126</c:v>
                </c:pt>
                <c:pt idx="63">
                  <c:v>276.53483295899923</c:v>
                </c:pt>
                <c:pt idx="64">
                  <c:v>276.90132508260717</c:v>
                </c:pt>
                <c:pt idx="65">
                  <c:v>277.26303956746722</c:v>
                </c:pt>
                <c:pt idx="66">
                  <c:v>277.6328443391784</c:v>
                </c:pt>
                <c:pt idx="67">
                  <c:v>278.39332730595083</c:v>
                </c:pt>
                <c:pt idx="68">
                  <c:v>278.95654122737494</c:v>
                </c:pt>
                <c:pt idx="69">
                  <c:v>279.57973793555425</c:v>
                </c:pt>
                <c:pt idx="70">
                  <c:v>280.26981325344167</c:v>
                </c:pt>
                <c:pt idx="71">
                  <c:v>281.03454080038415</c:v>
                </c:pt>
                <c:pt idx="72">
                  <c:v>281.88234151352458</c:v>
                </c:pt>
                <c:pt idx="73">
                  <c:v>282.70011980665771</c:v>
                </c:pt>
                <c:pt idx="74">
                  <c:v>284.57966233827665</c:v>
                </c:pt>
                <c:pt idx="75">
                  <c:v>285.62991594962432</c:v>
                </c:pt>
                <c:pt idx="76">
                  <c:v>286.57469392348673</c:v>
                </c:pt>
                <c:pt idx="77">
                  <c:v>287.6468922576201</c:v>
                </c:pt>
                <c:pt idx="78">
                  <c:v>288.56963220469714</c:v>
                </c:pt>
                <c:pt idx="79">
                  <c:v>289.43760995841592</c:v>
                </c:pt>
                <c:pt idx="80">
                  <c:v>290.69279344625937</c:v>
                </c:pt>
                <c:pt idx="81">
                  <c:v>292.42096274759842</c:v>
                </c:pt>
                <c:pt idx="82">
                  <c:v>293.67724860174479</c:v>
                </c:pt>
                <c:pt idx="83">
                  <c:v>294.86132653051891</c:v>
                </c:pt>
                <c:pt idx="84">
                  <c:v>296.20296200746895</c:v>
                </c:pt>
                <c:pt idx="85">
                  <c:v>297.23190100275417</c:v>
                </c:pt>
                <c:pt idx="86">
                  <c:v>298.58898402507123</c:v>
                </c:pt>
                <c:pt idx="87">
                  <c:v>300.47248205083395</c:v>
                </c:pt>
                <c:pt idx="88">
                  <c:v>301.75092409152614</c:v>
                </c:pt>
                <c:pt idx="89">
                  <c:v>303.32365156830639</c:v>
                </c:pt>
                <c:pt idx="90">
                  <c:v>304.67340955696375</c:v>
                </c:pt>
                <c:pt idx="91">
                  <c:v>305.62984012065078</c:v>
                </c:pt>
                <c:pt idx="92">
                  <c:v>306.43430541703344</c:v>
                </c:pt>
                <c:pt idx="93">
                  <c:v>308.23392712158659</c:v>
                </c:pt>
                <c:pt idx="94">
                  <c:v>309.73356970984861</c:v>
                </c:pt>
                <c:pt idx="95">
                  <c:v>311.05338890250948</c:v>
                </c:pt>
                <c:pt idx="96">
                  <c:v>312.88749115648602</c:v>
                </c:pt>
                <c:pt idx="97">
                  <c:v>313.87366503360005</c:v>
                </c:pt>
                <c:pt idx="98">
                  <c:v>315.28428137235397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0E-8C47-BC54-3C4467F2149E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'24.26-MD'!$I$3:$I$102</c:f>
              <c:numCache>
                <c:formatCode>General</c:formatCode>
                <c:ptCount val="100"/>
                <c:pt idx="0">
                  <c:v>0.60055334000000005</c:v>
                </c:pt>
                <c:pt idx="1">
                  <c:v>0.60333099999999995</c:v>
                </c:pt>
                <c:pt idx="2">
                  <c:v>0.60639284000000004</c:v>
                </c:pt>
                <c:pt idx="3">
                  <c:v>0.60923393000000003</c:v>
                </c:pt>
                <c:pt idx="4">
                  <c:v>0.61472678999999997</c:v>
                </c:pt>
                <c:pt idx="5">
                  <c:v>0.61778847000000003</c:v>
                </c:pt>
                <c:pt idx="6">
                  <c:v>0.62085087000000005</c:v>
                </c:pt>
                <c:pt idx="7">
                  <c:v>0.62362894999999996</c:v>
                </c:pt>
                <c:pt idx="8">
                  <c:v>0.62640673999999996</c:v>
                </c:pt>
                <c:pt idx="9">
                  <c:v>0.62890040999999997</c:v>
                </c:pt>
                <c:pt idx="10">
                  <c:v>0.63148897999999998</c:v>
                </c:pt>
                <c:pt idx="11">
                  <c:v>0.63546616</c:v>
                </c:pt>
                <c:pt idx="12">
                  <c:v>0.63852776</c:v>
                </c:pt>
                <c:pt idx="13">
                  <c:v>0.64130538000000004</c:v>
                </c:pt>
                <c:pt idx="14">
                  <c:v>0.64408310000000002</c:v>
                </c:pt>
                <c:pt idx="15">
                  <c:v>0.64686111999999996</c:v>
                </c:pt>
                <c:pt idx="16">
                  <c:v>0.64992276999999998</c:v>
                </c:pt>
                <c:pt idx="17">
                  <c:v>0.65298480999999997</c:v>
                </c:pt>
                <c:pt idx="18">
                  <c:v>0.65576246999999999</c:v>
                </c:pt>
                <c:pt idx="19">
                  <c:v>0.66144378000000004</c:v>
                </c:pt>
                <c:pt idx="20">
                  <c:v>0.66450474999999998</c:v>
                </c:pt>
                <c:pt idx="21">
                  <c:v>0.66756658999999996</c:v>
                </c:pt>
                <c:pt idx="22">
                  <c:v>0.67034435000000003</c:v>
                </c:pt>
                <c:pt idx="23">
                  <c:v>0.67312209999999995</c:v>
                </c:pt>
                <c:pt idx="24">
                  <c:v>0.67589982999999998</c:v>
                </c:pt>
                <c:pt idx="25">
                  <c:v>0.67867758</c:v>
                </c:pt>
                <c:pt idx="26">
                  <c:v>0.68145524000000002</c:v>
                </c:pt>
                <c:pt idx="27">
                  <c:v>0.68388537000000005</c:v>
                </c:pt>
                <c:pt idx="28">
                  <c:v>0.68795677</c:v>
                </c:pt>
                <c:pt idx="29">
                  <c:v>0.69073452999999996</c:v>
                </c:pt>
                <c:pt idx="30">
                  <c:v>0.69379564999999999</c:v>
                </c:pt>
                <c:pt idx="31">
                  <c:v>0.69628941</c:v>
                </c:pt>
                <c:pt idx="32">
                  <c:v>0.69906716999999996</c:v>
                </c:pt>
                <c:pt idx="33">
                  <c:v>0.70212821000000003</c:v>
                </c:pt>
                <c:pt idx="34">
                  <c:v>0.70490596000000005</c:v>
                </c:pt>
                <c:pt idx="35">
                  <c:v>0.70746275999999997</c:v>
                </c:pt>
                <c:pt idx="36">
                  <c:v>0.71241752000000003</c:v>
                </c:pt>
                <c:pt idx="37">
                  <c:v>0.71519520999999997</c:v>
                </c:pt>
                <c:pt idx="38">
                  <c:v>0.71825704999999995</c:v>
                </c:pt>
                <c:pt idx="39">
                  <c:v>0.72131889999999999</c:v>
                </c:pt>
                <c:pt idx="40">
                  <c:v>0.72409643000000001</c:v>
                </c:pt>
                <c:pt idx="41">
                  <c:v>0.72658995999999998</c:v>
                </c:pt>
                <c:pt idx="42">
                  <c:v>0.72908300999999998</c:v>
                </c:pt>
                <c:pt idx="43">
                  <c:v>0.73195515</c:v>
                </c:pt>
                <c:pt idx="44">
                  <c:v>0.73643716000000004</c:v>
                </c:pt>
                <c:pt idx="45">
                  <c:v>0.73921517000000003</c:v>
                </c:pt>
                <c:pt idx="46">
                  <c:v>0.74199254000000003</c:v>
                </c:pt>
                <c:pt idx="47">
                  <c:v>0.74505350999999997</c:v>
                </c:pt>
                <c:pt idx="48">
                  <c:v>0.74783054999999998</c:v>
                </c:pt>
                <c:pt idx="49">
                  <c:v>0.75060817000000002</c:v>
                </c:pt>
                <c:pt idx="50">
                  <c:v>0.75310177</c:v>
                </c:pt>
                <c:pt idx="51">
                  <c:v>0.75531035999999996</c:v>
                </c:pt>
                <c:pt idx="52">
                  <c:v>0.75991805000000001</c:v>
                </c:pt>
                <c:pt idx="53">
                  <c:v>0.76297985999999995</c:v>
                </c:pt>
                <c:pt idx="54">
                  <c:v>0.76575726</c:v>
                </c:pt>
                <c:pt idx="55">
                  <c:v>0.76853446000000003</c:v>
                </c:pt>
                <c:pt idx="56">
                  <c:v>0.77159553000000003</c:v>
                </c:pt>
                <c:pt idx="57">
                  <c:v>0.77465698000000005</c:v>
                </c:pt>
                <c:pt idx="58">
                  <c:v>0.77800248999999999</c:v>
                </c:pt>
                <c:pt idx="59">
                  <c:v>0.78242056999999998</c:v>
                </c:pt>
                <c:pt idx="60">
                  <c:v>0.78519797000000002</c:v>
                </c:pt>
                <c:pt idx="61">
                  <c:v>0.78797477999999999</c:v>
                </c:pt>
                <c:pt idx="62">
                  <c:v>0.79075202</c:v>
                </c:pt>
                <c:pt idx="63">
                  <c:v>0.79352864000000001</c:v>
                </c:pt>
                <c:pt idx="64">
                  <c:v>0.79659029000000003</c:v>
                </c:pt>
                <c:pt idx="65">
                  <c:v>0.79936759999999996</c:v>
                </c:pt>
                <c:pt idx="66">
                  <c:v>0.80435418000000003</c:v>
                </c:pt>
                <c:pt idx="67">
                  <c:v>0.80741516999999996</c:v>
                </c:pt>
                <c:pt idx="68">
                  <c:v>0.81047597000000005</c:v>
                </c:pt>
                <c:pt idx="69">
                  <c:v>0.81325203000000001</c:v>
                </c:pt>
                <c:pt idx="70">
                  <c:v>0.81602702000000005</c:v>
                </c:pt>
                <c:pt idx="71">
                  <c:v>0.81880249999999999</c:v>
                </c:pt>
                <c:pt idx="72">
                  <c:v>0.82157630000000004</c:v>
                </c:pt>
                <c:pt idx="73">
                  <c:v>0.82435095999999997</c:v>
                </c:pt>
                <c:pt idx="74">
                  <c:v>0.82712540000000001</c:v>
                </c:pt>
                <c:pt idx="75">
                  <c:v>0.82989942000000005</c:v>
                </c:pt>
                <c:pt idx="76">
                  <c:v>0.83238904999999996</c:v>
                </c:pt>
                <c:pt idx="77">
                  <c:v>0.83487833</c:v>
                </c:pt>
                <c:pt idx="78">
                  <c:v>0.83724220999999999</c:v>
                </c:pt>
                <c:pt idx="79">
                  <c:v>0.83900258000000005</c:v>
                </c:pt>
                <c:pt idx="80">
                  <c:v>0.84251646000000002</c:v>
                </c:pt>
                <c:pt idx="81">
                  <c:v>0.84469355999999995</c:v>
                </c:pt>
                <c:pt idx="82">
                  <c:v>0.84663115</c:v>
                </c:pt>
                <c:pt idx="83">
                  <c:v>0.84849631000000003</c:v>
                </c:pt>
                <c:pt idx="84">
                  <c:v>0.85013671000000002</c:v>
                </c:pt>
                <c:pt idx="85">
                  <c:v>0.85178010999999998</c:v>
                </c:pt>
                <c:pt idx="86">
                  <c:v>0.85312843999999999</c:v>
                </c:pt>
                <c:pt idx="87">
                  <c:v>0.85547622000000001</c:v>
                </c:pt>
                <c:pt idx="88">
                  <c:v>0.85711020000000004</c:v>
                </c:pt>
                <c:pt idx="89">
                  <c:v>0.85854965999999999</c:v>
                </c:pt>
                <c:pt idx="90">
                  <c:v>0.85974706999999995</c:v>
                </c:pt>
                <c:pt idx="91">
                  <c:v>0.86094459000000001</c:v>
                </c:pt>
                <c:pt idx="92">
                  <c:v>0.86225079000000004</c:v>
                </c:pt>
                <c:pt idx="93">
                  <c:v>0.86430996000000004</c:v>
                </c:pt>
                <c:pt idx="94">
                  <c:v>0.86507096000000006</c:v>
                </c:pt>
                <c:pt idx="95">
                  <c:v>0.86567746000000001</c:v>
                </c:pt>
                <c:pt idx="96">
                  <c:v>0.86668875000000001</c:v>
                </c:pt>
                <c:pt idx="97">
                  <c:v>0.86788578000000005</c:v>
                </c:pt>
                <c:pt idx="98">
                  <c:v>0.86877828000000001</c:v>
                </c:pt>
                <c:pt idx="99">
                  <c:v>0.86988602000000004</c:v>
                </c:pt>
              </c:numCache>
            </c:numRef>
          </c:xVal>
          <c:yVal>
            <c:numRef>
              <c:f>'24.26-MD'!$J$3:$J$102</c:f>
              <c:numCache>
                <c:formatCode>General</c:formatCode>
                <c:ptCount val="100"/>
                <c:pt idx="0">
                  <c:v>232.93894499999999</c:v>
                </c:pt>
                <c:pt idx="1">
                  <c:v>232.960048</c:v>
                </c:pt>
                <c:pt idx="2">
                  <c:v>232.96438499999999</c:v>
                </c:pt>
                <c:pt idx="3">
                  <c:v>232.932436</c:v>
                </c:pt>
                <c:pt idx="4">
                  <c:v>232.85600700000001</c:v>
                </c:pt>
                <c:pt idx="5">
                  <c:v>232.888959</c:v>
                </c:pt>
                <c:pt idx="6">
                  <c:v>232.79600600000001</c:v>
                </c:pt>
                <c:pt idx="7">
                  <c:v>232.74271200000001</c:v>
                </c:pt>
                <c:pt idx="8">
                  <c:v>232.74092300000001</c:v>
                </c:pt>
                <c:pt idx="9">
                  <c:v>232.74445499999999</c:v>
                </c:pt>
                <c:pt idx="10">
                  <c:v>232.71035000000001</c:v>
                </c:pt>
                <c:pt idx="11">
                  <c:v>232.72657100000001</c:v>
                </c:pt>
                <c:pt idx="12">
                  <c:v>232.775261</c:v>
                </c:pt>
                <c:pt idx="13">
                  <c:v>232.802087</c:v>
                </c:pt>
                <c:pt idx="14">
                  <c:v>232.811744</c:v>
                </c:pt>
                <c:pt idx="15">
                  <c:v>232.76989499999999</c:v>
                </c:pt>
                <c:pt idx="16">
                  <c:v>232.80857</c:v>
                </c:pt>
                <c:pt idx="17">
                  <c:v>232.778569</c:v>
                </c:pt>
                <c:pt idx="18">
                  <c:v>232.79967199999999</c:v>
                </c:pt>
                <c:pt idx="19">
                  <c:v>232.88927200000001</c:v>
                </c:pt>
                <c:pt idx="20">
                  <c:v>233.046696</c:v>
                </c:pt>
                <c:pt idx="21">
                  <c:v>233.05103299999999</c:v>
                </c:pt>
                <c:pt idx="22">
                  <c:v>233.054968</c:v>
                </c:pt>
                <c:pt idx="23">
                  <c:v>233.05890199999999</c:v>
                </c:pt>
                <c:pt idx="24">
                  <c:v>233.06855999999999</c:v>
                </c:pt>
                <c:pt idx="25">
                  <c:v>233.07249400000001</c:v>
                </c:pt>
                <c:pt idx="26">
                  <c:v>233.09359699999999</c:v>
                </c:pt>
                <c:pt idx="27">
                  <c:v>233.168576</c:v>
                </c:pt>
                <c:pt idx="28">
                  <c:v>233.26877200000001</c:v>
                </c:pt>
                <c:pt idx="29">
                  <c:v>233.272706</c:v>
                </c:pt>
                <c:pt idx="30">
                  <c:v>233.40294700000001</c:v>
                </c:pt>
                <c:pt idx="31">
                  <c:v>233.39074099999999</c:v>
                </c:pt>
                <c:pt idx="32">
                  <c:v>233.394676</c:v>
                </c:pt>
                <c:pt idx="33">
                  <c:v>233.54065499999999</c:v>
                </c:pt>
                <c:pt idx="34">
                  <c:v>233.544589</c:v>
                </c:pt>
                <c:pt idx="35">
                  <c:v>233.54821100000001</c:v>
                </c:pt>
                <c:pt idx="36">
                  <c:v>233.73264</c:v>
                </c:pt>
                <c:pt idx="37">
                  <c:v>233.74802</c:v>
                </c:pt>
                <c:pt idx="38">
                  <c:v>233.75235699999999</c:v>
                </c:pt>
                <c:pt idx="39">
                  <c:v>233.75669400000001</c:v>
                </c:pt>
                <c:pt idx="40">
                  <c:v>233.80068900000001</c:v>
                </c:pt>
                <c:pt idx="41">
                  <c:v>233.827113</c:v>
                </c:pt>
                <c:pt idx="42">
                  <c:v>233.93938</c:v>
                </c:pt>
                <c:pt idx="43">
                  <c:v>233.998389</c:v>
                </c:pt>
                <c:pt idx="44">
                  <c:v>234.05280999999999</c:v>
                </c:pt>
                <c:pt idx="45">
                  <c:v>234.01239200000001</c:v>
                </c:pt>
                <c:pt idx="46">
                  <c:v>234.08500100000001</c:v>
                </c:pt>
                <c:pt idx="47">
                  <c:v>234.24242599999999</c:v>
                </c:pt>
                <c:pt idx="48">
                  <c:v>234.372264</c:v>
                </c:pt>
                <c:pt idx="49">
                  <c:v>234.400521</c:v>
                </c:pt>
                <c:pt idx="50">
                  <c:v>234.41549900000001</c:v>
                </c:pt>
                <c:pt idx="51">
                  <c:v>234.591747</c:v>
                </c:pt>
                <c:pt idx="52">
                  <c:v>234.749931</c:v>
                </c:pt>
                <c:pt idx="53">
                  <c:v>234.75999100000001</c:v>
                </c:pt>
                <c:pt idx="54">
                  <c:v>234.82687799999999</c:v>
                </c:pt>
                <c:pt idx="55">
                  <c:v>234.928102</c:v>
                </c:pt>
                <c:pt idx="56">
                  <c:v>235.06978799999999</c:v>
                </c:pt>
                <c:pt idx="57">
                  <c:v>235.14279999999999</c:v>
                </c:pt>
                <c:pt idx="58">
                  <c:v>235.221937</c:v>
                </c:pt>
                <c:pt idx="59">
                  <c:v>235.41705200000001</c:v>
                </c:pt>
                <c:pt idx="60">
                  <c:v>235.48393899999999</c:v>
                </c:pt>
                <c:pt idx="61">
                  <c:v>235.65383800000001</c:v>
                </c:pt>
                <c:pt idx="62">
                  <c:v>235.74933899999999</c:v>
                </c:pt>
                <c:pt idx="63">
                  <c:v>235.953575</c:v>
                </c:pt>
                <c:pt idx="64">
                  <c:v>235.99109100000001</c:v>
                </c:pt>
                <c:pt idx="65">
                  <c:v>236.073238</c:v>
                </c:pt>
                <c:pt idx="66">
                  <c:v>236.21356499999999</c:v>
                </c:pt>
                <c:pt idx="67">
                  <c:v>236.36812800000001</c:v>
                </c:pt>
                <c:pt idx="68">
                  <c:v>236.557028</c:v>
                </c:pt>
                <c:pt idx="69">
                  <c:v>236.858554</c:v>
                </c:pt>
                <c:pt idx="70">
                  <c:v>237.34893500000001</c:v>
                </c:pt>
                <c:pt idx="71">
                  <c:v>237.75347300000001</c:v>
                </c:pt>
                <c:pt idx="72">
                  <c:v>238.454172</c:v>
                </c:pt>
                <c:pt idx="73">
                  <c:v>239.00178199999999</c:v>
                </c:pt>
                <c:pt idx="74">
                  <c:v>239.58945299999999</c:v>
                </c:pt>
                <c:pt idx="75">
                  <c:v>240.25152199999999</c:v>
                </c:pt>
                <c:pt idx="76">
                  <c:v>240.96469400000001</c:v>
                </c:pt>
                <c:pt idx="77">
                  <c:v>241.74081899999999</c:v>
                </c:pt>
                <c:pt idx="78">
                  <c:v>242.65803199999999</c:v>
                </c:pt>
                <c:pt idx="79">
                  <c:v>243.650972</c:v>
                </c:pt>
                <c:pt idx="80">
                  <c:v>245.207347</c:v>
                </c:pt>
                <c:pt idx="81">
                  <c:v>246.35931299999999</c:v>
                </c:pt>
                <c:pt idx="82">
                  <c:v>247.602867</c:v>
                </c:pt>
                <c:pt idx="83">
                  <c:v>248.944501</c:v>
                </c:pt>
                <c:pt idx="84">
                  <c:v>250.340373</c:v>
                </c:pt>
                <c:pt idx="85">
                  <c:v>251.66852900000001</c:v>
                </c:pt>
                <c:pt idx="86">
                  <c:v>252.736954</c:v>
                </c:pt>
                <c:pt idx="87">
                  <c:v>255.40170800000001</c:v>
                </c:pt>
                <c:pt idx="88">
                  <c:v>256.70949899999999</c:v>
                </c:pt>
                <c:pt idx="89">
                  <c:v>258.30318599999998</c:v>
                </c:pt>
                <c:pt idx="90">
                  <c:v>259.90492399999999</c:v>
                </c:pt>
                <c:pt idx="91">
                  <c:v>261.48742700000003</c:v>
                </c:pt>
                <c:pt idx="92">
                  <c:v>263.07707799999997</c:v>
                </c:pt>
                <c:pt idx="93">
                  <c:v>265.47743500000001</c:v>
                </c:pt>
                <c:pt idx="94">
                  <c:v>266.72707000000003</c:v>
                </c:pt>
                <c:pt idx="95">
                  <c:v>268.06366600000001</c:v>
                </c:pt>
                <c:pt idx="96">
                  <c:v>269.64946300000003</c:v>
                </c:pt>
                <c:pt idx="97">
                  <c:v>271.31871799999999</c:v>
                </c:pt>
                <c:pt idx="98">
                  <c:v>272.96911299999999</c:v>
                </c:pt>
                <c:pt idx="99">
                  <c:v>274.83272599999998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49BA-0E44-86A4-DEE73B655EEB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'24.26-MD'!$I$3:$I$102</c:f>
              <c:numCache>
                <c:formatCode>General</c:formatCode>
                <c:ptCount val="100"/>
                <c:pt idx="0">
                  <c:v>0.60055334000000005</c:v>
                </c:pt>
                <c:pt idx="1">
                  <c:v>0.60333099999999995</c:v>
                </c:pt>
                <c:pt idx="2">
                  <c:v>0.60639284000000004</c:v>
                </c:pt>
                <c:pt idx="3">
                  <c:v>0.60923393000000003</c:v>
                </c:pt>
                <c:pt idx="4">
                  <c:v>0.61472678999999997</c:v>
                </c:pt>
                <c:pt idx="5">
                  <c:v>0.61778847000000003</c:v>
                </c:pt>
                <c:pt idx="6">
                  <c:v>0.62085087000000005</c:v>
                </c:pt>
                <c:pt idx="7">
                  <c:v>0.62362894999999996</c:v>
                </c:pt>
                <c:pt idx="8">
                  <c:v>0.62640673999999996</c:v>
                </c:pt>
                <c:pt idx="9">
                  <c:v>0.62890040999999997</c:v>
                </c:pt>
                <c:pt idx="10">
                  <c:v>0.63148897999999998</c:v>
                </c:pt>
                <c:pt idx="11">
                  <c:v>0.63546616</c:v>
                </c:pt>
                <c:pt idx="12">
                  <c:v>0.63852776</c:v>
                </c:pt>
                <c:pt idx="13">
                  <c:v>0.64130538000000004</c:v>
                </c:pt>
                <c:pt idx="14">
                  <c:v>0.64408310000000002</c:v>
                </c:pt>
                <c:pt idx="15">
                  <c:v>0.64686111999999996</c:v>
                </c:pt>
                <c:pt idx="16">
                  <c:v>0.64992276999999998</c:v>
                </c:pt>
                <c:pt idx="17">
                  <c:v>0.65298480999999997</c:v>
                </c:pt>
                <c:pt idx="18">
                  <c:v>0.65576246999999999</c:v>
                </c:pt>
                <c:pt idx="19">
                  <c:v>0.66144378000000004</c:v>
                </c:pt>
                <c:pt idx="20">
                  <c:v>0.66450474999999998</c:v>
                </c:pt>
                <c:pt idx="21">
                  <c:v>0.66756658999999996</c:v>
                </c:pt>
                <c:pt idx="22">
                  <c:v>0.67034435000000003</c:v>
                </c:pt>
                <c:pt idx="23">
                  <c:v>0.67312209999999995</c:v>
                </c:pt>
                <c:pt idx="24">
                  <c:v>0.67589982999999998</c:v>
                </c:pt>
                <c:pt idx="25">
                  <c:v>0.67867758</c:v>
                </c:pt>
                <c:pt idx="26">
                  <c:v>0.68145524000000002</c:v>
                </c:pt>
                <c:pt idx="27">
                  <c:v>0.68388537000000005</c:v>
                </c:pt>
                <c:pt idx="28">
                  <c:v>0.68795677</c:v>
                </c:pt>
                <c:pt idx="29">
                  <c:v>0.69073452999999996</c:v>
                </c:pt>
                <c:pt idx="30">
                  <c:v>0.69379564999999999</c:v>
                </c:pt>
                <c:pt idx="31">
                  <c:v>0.69628941</c:v>
                </c:pt>
                <c:pt idx="32">
                  <c:v>0.69906716999999996</c:v>
                </c:pt>
                <c:pt idx="33">
                  <c:v>0.70212821000000003</c:v>
                </c:pt>
                <c:pt idx="34">
                  <c:v>0.70490596000000005</c:v>
                </c:pt>
                <c:pt idx="35">
                  <c:v>0.70746275999999997</c:v>
                </c:pt>
                <c:pt idx="36">
                  <c:v>0.71241752000000003</c:v>
                </c:pt>
                <c:pt idx="37">
                  <c:v>0.71519520999999997</c:v>
                </c:pt>
                <c:pt idx="38">
                  <c:v>0.71825704999999995</c:v>
                </c:pt>
                <c:pt idx="39">
                  <c:v>0.72131889999999999</c:v>
                </c:pt>
                <c:pt idx="40">
                  <c:v>0.72409643000000001</c:v>
                </c:pt>
                <c:pt idx="41">
                  <c:v>0.72658995999999998</c:v>
                </c:pt>
                <c:pt idx="42">
                  <c:v>0.72908300999999998</c:v>
                </c:pt>
                <c:pt idx="43">
                  <c:v>0.73195515</c:v>
                </c:pt>
                <c:pt idx="44">
                  <c:v>0.73643716000000004</c:v>
                </c:pt>
                <c:pt idx="45">
                  <c:v>0.73921517000000003</c:v>
                </c:pt>
                <c:pt idx="46">
                  <c:v>0.74199254000000003</c:v>
                </c:pt>
                <c:pt idx="47">
                  <c:v>0.74505350999999997</c:v>
                </c:pt>
                <c:pt idx="48">
                  <c:v>0.74783054999999998</c:v>
                </c:pt>
                <c:pt idx="49">
                  <c:v>0.75060817000000002</c:v>
                </c:pt>
                <c:pt idx="50">
                  <c:v>0.75310177</c:v>
                </c:pt>
                <c:pt idx="51">
                  <c:v>0.75531035999999996</c:v>
                </c:pt>
                <c:pt idx="52">
                  <c:v>0.75991805000000001</c:v>
                </c:pt>
                <c:pt idx="53">
                  <c:v>0.76297985999999995</c:v>
                </c:pt>
                <c:pt idx="54">
                  <c:v>0.76575726</c:v>
                </c:pt>
                <c:pt idx="55">
                  <c:v>0.76853446000000003</c:v>
                </c:pt>
                <c:pt idx="56">
                  <c:v>0.77159553000000003</c:v>
                </c:pt>
                <c:pt idx="57">
                  <c:v>0.77465698000000005</c:v>
                </c:pt>
                <c:pt idx="58">
                  <c:v>0.77800248999999999</c:v>
                </c:pt>
                <c:pt idx="59">
                  <c:v>0.78242056999999998</c:v>
                </c:pt>
                <c:pt idx="60">
                  <c:v>0.78519797000000002</c:v>
                </c:pt>
                <c:pt idx="61">
                  <c:v>0.78797477999999999</c:v>
                </c:pt>
                <c:pt idx="62">
                  <c:v>0.79075202</c:v>
                </c:pt>
                <c:pt idx="63">
                  <c:v>0.79352864000000001</c:v>
                </c:pt>
                <c:pt idx="64">
                  <c:v>0.79659029000000003</c:v>
                </c:pt>
                <c:pt idx="65">
                  <c:v>0.79936759999999996</c:v>
                </c:pt>
                <c:pt idx="66">
                  <c:v>0.80435418000000003</c:v>
                </c:pt>
                <c:pt idx="67">
                  <c:v>0.80741516999999996</c:v>
                </c:pt>
                <c:pt idx="68">
                  <c:v>0.81047597000000005</c:v>
                </c:pt>
                <c:pt idx="69">
                  <c:v>0.81325203000000001</c:v>
                </c:pt>
                <c:pt idx="70">
                  <c:v>0.81602702000000005</c:v>
                </c:pt>
                <c:pt idx="71">
                  <c:v>0.81880249999999999</c:v>
                </c:pt>
                <c:pt idx="72">
                  <c:v>0.82157630000000004</c:v>
                </c:pt>
                <c:pt idx="73">
                  <c:v>0.82435095999999997</c:v>
                </c:pt>
                <c:pt idx="74">
                  <c:v>0.82712540000000001</c:v>
                </c:pt>
                <c:pt idx="75">
                  <c:v>0.82989942000000005</c:v>
                </c:pt>
                <c:pt idx="76">
                  <c:v>0.83238904999999996</c:v>
                </c:pt>
                <c:pt idx="77">
                  <c:v>0.83487833</c:v>
                </c:pt>
                <c:pt idx="78">
                  <c:v>0.83724220999999999</c:v>
                </c:pt>
                <c:pt idx="79">
                  <c:v>0.83900258000000005</c:v>
                </c:pt>
                <c:pt idx="80">
                  <c:v>0.84251646000000002</c:v>
                </c:pt>
                <c:pt idx="81">
                  <c:v>0.84469355999999995</c:v>
                </c:pt>
                <c:pt idx="82">
                  <c:v>0.84663115</c:v>
                </c:pt>
                <c:pt idx="83">
                  <c:v>0.84849631000000003</c:v>
                </c:pt>
                <c:pt idx="84">
                  <c:v>0.85013671000000002</c:v>
                </c:pt>
                <c:pt idx="85">
                  <c:v>0.85178010999999998</c:v>
                </c:pt>
                <c:pt idx="86">
                  <c:v>0.85312843999999999</c:v>
                </c:pt>
                <c:pt idx="87">
                  <c:v>0.85547622000000001</c:v>
                </c:pt>
                <c:pt idx="88">
                  <c:v>0.85711020000000004</c:v>
                </c:pt>
                <c:pt idx="89">
                  <c:v>0.85854965999999999</c:v>
                </c:pt>
                <c:pt idx="90">
                  <c:v>0.85974706999999995</c:v>
                </c:pt>
                <c:pt idx="91">
                  <c:v>0.86094459000000001</c:v>
                </c:pt>
                <c:pt idx="92">
                  <c:v>0.86225079000000004</c:v>
                </c:pt>
                <c:pt idx="93">
                  <c:v>0.86430996000000004</c:v>
                </c:pt>
                <c:pt idx="94">
                  <c:v>0.86507096000000006</c:v>
                </c:pt>
                <c:pt idx="95">
                  <c:v>0.86567746000000001</c:v>
                </c:pt>
                <c:pt idx="96">
                  <c:v>0.86668875000000001</c:v>
                </c:pt>
                <c:pt idx="97">
                  <c:v>0.86788578000000005</c:v>
                </c:pt>
                <c:pt idx="98">
                  <c:v>0.86877828000000001</c:v>
                </c:pt>
                <c:pt idx="99">
                  <c:v>0.86988602000000004</c:v>
                </c:pt>
              </c:numCache>
            </c:numRef>
          </c:xVal>
          <c:yVal>
            <c:numRef>
              <c:f>'24.26-MD'!$K$3:$K$102</c:f>
              <c:numCache>
                <c:formatCode>General</c:formatCode>
                <c:ptCount val="100"/>
                <c:pt idx="0">
                  <c:v>233.71949674183304</c:v>
                </c:pt>
                <c:pt idx="1">
                  <c:v>233.71955363189213</c:v>
                </c:pt>
                <c:pt idx="2">
                  <c:v>233.71962729841704</c:v>
                </c:pt>
                <c:pt idx="3">
                  <c:v>233.71970758328533</c:v>
                </c:pt>
                <c:pt idx="4">
                  <c:v>233.71990239657981</c:v>
                </c:pt>
                <c:pt idx="5">
                  <c:v>233.72003841407741</c:v>
                </c:pt>
                <c:pt idx="6">
                  <c:v>233.72019823389957</c:v>
                </c:pt>
                <c:pt idx="7">
                  <c:v>233.72036701001628</c:v>
                </c:pt>
                <c:pt idx="8">
                  <c:v>233.72056180045232</c:v>
                </c:pt>
                <c:pt idx="9">
                  <c:v>233.72076190812436</c:v>
                </c:pt>
                <c:pt idx="10">
                  <c:v>233.72099827188873</c:v>
                </c:pt>
                <c:pt idx="11">
                  <c:v>233.72142711069409</c:v>
                </c:pt>
                <c:pt idx="12">
                  <c:v>233.72182029076322</c:v>
                </c:pt>
                <c:pt idx="13">
                  <c:v>233.7222322559827</c:v>
                </c:pt>
                <c:pt idx="14">
                  <c:v>233.72270426448739</c:v>
                </c:pt>
                <c:pt idx="15">
                  <c:v>233.72324451929705</c:v>
                </c:pt>
                <c:pt idx="16">
                  <c:v>233.72392996923529</c:v>
                </c:pt>
                <c:pt idx="17">
                  <c:v>233.72472346982488</c:v>
                </c:pt>
                <c:pt idx="18">
                  <c:v>233.72554990972111</c:v>
                </c:pt>
                <c:pt idx="19">
                  <c:v>233.72761537302085</c:v>
                </c:pt>
                <c:pt idx="20">
                  <c:v>233.72897536894436</c:v>
                </c:pt>
                <c:pt idx="21">
                  <c:v>233.73054081230964</c:v>
                </c:pt>
                <c:pt idx="22">
                  <c:v>233.73216253571047</c:v>
                </c:pt>
                <c:pt idx="23">
                  <c:v>233.73400091684061</c:v>
                </c:pt>
                <c:pt idx="24">
                  <c:v>233.73608296177076</c:v>
                </c:pt>
                <c:pt idx="25">
                  <c:v>233.73843885106126</c:v>
                </c:pt>
                <c:pt idx="26">
                  <c:v>233.7411021014388</c:v>
                </c:pt>
                <c:pt idx="27">
                  <c:v>233.74371361908118</c:v>
                </c:pt>
                <c:pt idx="28">
                  <c:v>233.74875782187965</c:v>
                </c:pt>
                <c:pt idx="29">
                  <c:v>233.75274475912508</c:v>
                </c:pt>
                <c:pt idx="30">
                  <c:v>233.75772387390708</c:v>
                </c:pt>
                <c:pt idx="31">
                  <c:v>233.76228738257714</c:v>
                </c:pt>
                <c:pt idx="32">
                  <c:v>233.76796954795168</c:v>
                </c:pt>
                <c:pt idx="33">
                  <c:v>233.77504744262842</c:v>
                </c:pt>
                <c:pt idx="34">
                  <c:v>233.7822996538514</c:v>
                </c:pt>
                <c:pt idx="35">
                  <c:v>233.78975297717457</c:v>
                </c:pt>
                <c:pt idx="36">
                  <c:v>233.80662394439588</c:v>
                </c:pt>
                <c:pt idx="37">
                  <c:v>233.81768076679214</c:v>
                </c:pt>
                <c:pt idx="38">
                  <c:v>233.83139465017871</c:v>
                </c:pt>
                <c:pt idx="39">
                  <c:v>233.84689978074533</c:v>
                </c:pt>
                <c:pt idx="40">
                  <c:v>233.86269792256854</c:v>
                </c:pt>
                <c:pt idx="41">
                  <c:v>233.87843886896664</c:v>
                </c:pt>
                <c:pt idx="42">
                  <c:v>233.89579984888718</c:v>
                </c:pt>
                <c:pt idx="43">
                  <c:v>233.91801830144385</c:v>
                </c:pt>
                <c:pt idx="44">
                  <c:v>233.95804896491461</c:v>
                </c:pt>
                <c:pt idx="45">
                  <c:v>233.9865718753255</c:v>
                </c:pt>
                <c:pt idx="46">
                  <c:v>234.01829442738148</c:v>
                </c:pt>
                <c:pt idx="47">
                  <c:v>234.05737852538263</c:v>
                </c:pt>
                <c:pt idx="48">
                  <c:v>234.09698636019868</c:v>
                </c:pt>
                <c:pt idx="49">
                  <c:v>234.14098110840064</c:v>
                </c:pt>
                <c:pt idx="50">
                  <c:v>234.18458444241799</c:v>
                </c:pt>
                <c:pt idx="51">
                  <c:v>234.22675153096674</c:v>
                </c:pt>
                <c:pt idx="52">
                  <c:v>234.3267162275921</c:v>
                </c:pt>
                <c:pt idx="53">
                  <c:v>234.40322761742874</c:v>
                </c:pt>
                <c:pt idx="54">
                  <c:v>234.48050840134539</c:v>
                </c:pt>
                <c:pt idx="55">
                  <c:v>234.56607797196358</c:v>
                </c:pt>
                <c:pt idx="56">
                  <c:v>234.67103275656351</c:v>
                </c:pt>
                <c:pt idx="57">
                  <c:v>234.78839553310434</c:v>
                </c:pt>
                <c:pt idx="58">
                  <c:v>234.93250017620375</c:v>
                </c:pt>
                <c:pt idx="59">
                  <c:v>235.15165037564668</c:v>
                </c:pt>
                <c:pt idx="60">
                  <c:v>235.30845679575975</c:v>
                </c:pt>
                <c:pt idx="61">
                  <c:v>235.48176359676353</c:v>
                </c:pt>
                <c:pt idx="62">
                  <c:v>235.67336331278142</c:v>
                </c:pt>
                <c:pt idx="63">
                  <c:v>235.8851021162989</c:v>
                </c:pt>
                <c:pt idx="64">
                  <c:v>236.14453717231021</c:v>
                </c:pt>
                <c:pt idx="65">
                  <c:v>236.40603230943782</c:v>
                </c:pt>
                <c:pt idx="66">
                  <c:v>236.94692014369235</c:v>
                </c:pt>
                <c:pt idx="67">
                  <c:v>237.33120250515952</c:v>
                </c:pt>
                <c:pt idx="68">
                  <c:v>237.76100531233385</c:v>
                </c:pt>
                <c:pt idx="69">
                  <c:v>238.1948667949473</c:v>
                </c:pt>
                <c:pt idx="70">
                  <c:v>238.67539775164263</c:v>
                </c:pt>
                <c:pt idx="71">
                  <c:v>239.20831890528285</c:v>
                </c:pt>
                <c:pt idx="72">
                  <c:v>239.79939600013731</c:v>
                </c:pt>
                <c:pt idx="73">
                  <c:v>240.45625126152066</c:v>
                </c:pt>
                <c:pt idx="74">
                  <c:v>241.18681101365414</c:v>
                </c:pt>
                <c:pt idx="75">
                  <c:v>242.00040780868522</c:v>
                </c:pt>
                <c:pt idx="76">
                  <c:v>242.81032526776505</c:v>
                </c:pt>
                <c:pt idx="77">
                  <c:v>243.70496251166441</c:v>
                </c:pt>
                <c:pt idx="78">
                  <c:v>244.64260904918649</c:v>
                </c:pt>
                <c:pt idx="79">
                  <c:v>245.40283887787149</c:v>
                </c:pt>
                <c:pt idx="80">
                  <c:v>247.10000894655749</c:v>
                </c:pt>
                <c:pt idx="81">
                  <c:v>248.28805157160679</c:v>
                </c:pt>
                <c:pt idx="82">
                  <c:v>249.4458854312735</c:v>
                </c:pt>
                <c:pt idx="83">
                  <c:v>250.66021954879113</c:v>
                </c:pt>
                <c:pt idx="84">
                  <c:v>251.81790767961172</c:v>
                </c:pt>
                <c:pt idx="85">
                  <c:v>253.07078343879522</c:v>
                </c:pt>
                <c:pt idx="86">
                  <c:v>254.17506074997607</c:v>
                </c:pt>
                <c:pt idx="87">
                  <c:v>256.28149595827858</c:v>
                </c:pt>
                <c:pt idx="88">
                  <c:v>257.90192156024864</c:v>
                </c:pt>
                <c:pt idx="89">
                  <c:v>259.4478393115964</c:v>
                </c:pt>
                <c:pt idx="90">
                  <c:v>260.82702558029018</c:v>
                </c:pt>
                <c:pt idx="91">
                  <c:v>262.299077888542</c:v>
                </c:pt>
                <c:pt idx="92">
                  <c:v>264.02050932381178</c:v>
                </c:pt>
                <c:pt idx="93">
                  <c:v>267.00986973040983</c:v>
                </c:pt>
                <c:pt idx="94">
                  <c:v>268.20969139383044</c:v>
                </c:pt>
                <c:pt idx="95">
                  <c:v>269.20618045647313</c:v>
                </c:pt>
                <c:pt idx="96">
                  <c:v>270.95259665735574</c:v>
                </c:pt>
                <c:pt idx="97">
                  <c:v>273.16836434244442</c:v>
                </c:pt>
                <c:pt idx="98">
                  <c:v>274.93520479976002</c:v>
                </c:pt>
                <c:pt idx="99">
                  <c:v>277.27830861220559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0E-8C47-BC54-3C4467F2149E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'24.26-MD'!$C$3:$C$110</c:f>
              <c:numCache>
                <c:formatCode>General</c:formatCode>
                <c:ptCount val="108"/>
                <c:pt idx="0">
                  <c:v>0.60060360999999995</c:v>
                </c:pt>
                <c:pt idx="1">
                  <c:v>0.60309707999999995</c:v>
                </c:pt>
                <c:pt idx="2">
                  <c:v>0.60587480999999999</c:v>
                </c:pt>
                <c:pt idx="3">
                  <c:v>0.60865252999999997</c:v>
                </c:pt>
                <c:pt idx="4">
                  <c:v>0.61143051000000004</c:v>
                </c:pt>
                <c:pt idx="5">
                  <c:v>0.61376653999999997</c:v>
                </c:pt>
                <c:pt idx="6">
                  <c:v>0.61790162000000004</c:v>
                </c:pt>
                <c:pt idx="7">
                  <c:v>0.62096335999999996</c:v>
                </c:pt>
                <c:pt idx="8">
                  <c:v>0.62374112000000004</c:v>
                </c:pt>
                <c:pt idx="9">
                  <c:v>0.62680296000000002</c:v>
                </c:pt>
                <c:pt idx="10">
                  <c:v>0.62986481000000005</c:v>
                </c:pt>
                <c:pt idx="11">
                  <c:v>0.63264255999999996</c:v>
                </c:pt>
                <c:pt idx="12">
                  <c:v>0.63513613000000002</c:v>
                </c:pt>
                <c:pt idx="13">
                  <c:v>0.63750372</c:v>
                </c:pt>
                <c:pt idx="14">
                  <c:v>0.64163840999999999</c:v>
                </c:pt>
                <c:pt idx="15">
                  <c:v>0.64441654999999998</c:v>
                </c:pt>
                <c:pt idx="16">
                  <c:v>0.64747838999999996</c:v>
                </c:pt>
                <c:pt idx="17">
                  <c:v>0.65054023000000005</c:v>
                </c:pt>
                <c:pt idx="18">
                  <c:v>0.65331799000000002</c:v>
                </c:pt>
                <c:pt idx="19">
                  <c:v>0.65609574000000004</c:v>
                </c:pt>
                <c:pt idx="20">
                  <c:v>0.6588735</c:v>
                </c:pt>
                <c:pt idx="21">
                  <c:v>0.66165125999999996</c:v>
                </c:pt>
                <c:pt idx="22">
                  <c:v>0.66414492000000003</c:v>
                </c:pt>
                <c:pt idx="23">
                  <c:v>0.66648052000000002</c:v>
                </c:pt>
                <c:pt idx="24">
                  <c:v>0.67118297000000005</c:v>
                </c:pt>
                <c:pt idx="25">
                  <c:v>0.67396069000000003</c:v>
                </c:pt>
                <c:pt idx="26">
                  <c:v>0.67673815000000004</c:v>
                </c:pt>
                <c:pt idx="27">
                  <c:v>0.67951490999999997</c:v>
                </c:pt>
                <c:pt idx="28">
                  <c:v>0.68229244</c:v>
                </c:pt>
                <c:pt idx="29">
                  <c:v>0.68507008999999996</c:v>
                </c:pt>
                <c:pt idx="30">
                  <c:v>0.68784758999999995</c:v>
                </c:pt>
                <c:pt idx="31">
                  <c:v>0.69090914000000003</c:v>
                </c:pt>
                <c:pt idx="32">
                  <c:v>0.69362363999999999</c:v>
                </c:pt>
                <c:pt idx="33">
                  <c:v>0.69769440000000005</c:v>
                </c:pt>
                <c:pt idx="34">
                  <c:v>0.70047170000000003</c:v>
                </c:pt>
                <c:pt idx="35">
                  <c:v>0.70324936000000005</c:v>
                </c:pt>
                <c:pt idx="36">
                  <c:v>0.70602710999999996</c:v>
                </c:pt>
                <c:pt idx="37">
                  <c:v>0.70937269000000003</c:v>
                </c:pt>
                <c:pt idx="38">
                  <c:v>0.71243398000000002</c:v>
                </c:pt>
                <c:pt idx="39">
                  <c:v>0.71549565999999998</c:v>
                </c:pt>
                <c:pt idx="40">
                  <c:v>0.71830497999999998</c:v>
                </c:pt>
                <c:pt idx="41">
                  <c:v>0.72474249999999996</c:v>
                </c:pt>
                <c:pt idx="42">
                  <c:v>0.72752026000000003</c:v>
                </c:pt>
                <c:pt idx="43">
                  <c:v>0.73029739999999999</c:v>
                </c:pt>
                <c:pt idx="44">
                  <c:v>0.73335914000000002</c:v>
                </c:pt>
                <c:pt idx="45">
                  <c:v>0.73642088000000006</c:v>
                </c:pt>
                <c:pt idx="46">
                  <c:v>0.73919815</c:v>
                </c:pt>
                <c:pt idx="47">
                  <c:v>0.7419751</c:v>
                </c:pt>
                <c:pt idx="48">
                  <c:v>0.74491017999999998</c:v>
                </c:pt>
                <c:pt idx="49">
                  <c:v>0.74999104999999999</c:v>
                </c:pt>
                <c:pt idx="50">
                  <c:v>0.75305204999999997</c:v>
                </c:pt>
                <c:pt idx="51">
                  <c:v>0.75611344000000003</c:v>
                </c:pt>
                <c:pt idx="52">
                  <c:v>0.75889044999999999</c:v>
                </c:pt>
                <c:pt idx="53">
                  <c:v>0.76166816999999998</c:v>
                </c:pt>
                <c:pt idx="54">
                  <c:v>0.7644455</c:v>
                </c:pt>
                <c:pt idx="55">
                  <c:v>0.76722212000000001</c:v>
                </c:pt>
                <c:pt idx="56">
                  <c:v>0.76999945000000003</c:v>
                </c:pt>
                <c:pt idx="57">
                  <c:v>0.77268228999999999</c:v>
                </c:pt>
                <c:pt idx="58">
                  <c:v>0.77801553999999995</c:v>
                </c:pt>
                <c:pt idx="59">
                  <c:v>0.78107634000000004</c:v>
                </c:pt>
                <c:pt idx="60">
                  <c:v>0.78385344999999995</c:v>
                </c:pt>
                <c:pt idx="61">
                  <c:v>0.78691513000000002</c:v>
                </c:pt>
                <c:pt idx="62">
                  <c:v>0.78969213999999999</c:v>
                </c:pt>
                <c:pt idx="63">
                  <c:v>0.79246910999999998</c:v>
                </c:pt>
                <c:pt idx="64">
                  <c:v>0.79524656999999999</c:v>
                </c:pt>
                <c:pt idx="65">
                  <c:v>0.79745597999999995</c:v>
                </c:pt>
                <c:pt idx="66">
                  <c:v>0.79953788000000003</c:v>
                </c:pt>
                <c:pt idx="67">
                  <c:v>0.80300817999999996</c:v>
                </c:pt>
                <c:pt idx="68">
                  <c:v>0.80578519000000004</c:v>
                </c:pt>
                <c:pt idx="69">
                  <c:v>0.80827846000000003</c:v>
                </c:pt>
                <c:pt idx="70">
                  <c:v>0.81105439000000001</c:v>
                </c:pt>
                <c:pt idx="71">
                  <c:v>0.81383081999999995</c:v>
                </c:pt>
                <c:pt idx="72">
                  <c:v>0.81632298999999997</c:v>
                </c:pt>
                <c:pt idx="73">
                  <c:v>0.81909947000000005</c:v>
                </c:pt>
                <c:pt idx="74">
                  <c:v>0.8211811</c:v>
                </c:pt>
                <c:pt idx="75">
                  <c:v>0.82568958999999997</c:v>
                </c:pt>
                <c:pt idx="76">
                  <c:v>0.82846538999999997</c:v>
                </c:pt>
                <c:pt idx="77">
                  <c:v>0.83095629999999998</c:v>
                </c:pt>
                <c:pt idx="78">
                  <c:v>0.83401541000000001</c:v>
                </c:pt>
                <c:pt idx="79">
                  <c:v>0.83735773000000002</c:v>
                </c:pt>
                <c:pt idx="80">
                  <c:v>0.84013165000000001</c:v>
                </c:pt>
                <c:pt idx="81">
                  <c:v>0.84290544000000001</c:v>
                </c:pt>
                <c:pt idx="82">
                  <c:v>0.84545822000000004</c:v>
                </c:pt>
                <c:pt idx="83">
                  <c:v>0.84892223</c:v>
                </c:pt>
                <c:pt idx="84">
                  <c:v>0.85128389000000004</c:v>
                </c:pt>
                <c:pt idx="85">
                  <c:v>0.85323519000000003</c:v>
                </c:pt>
                <c:pt idx="86">
                  <c:v>0.85518643000000005</c:v>
                </c:pt>
                <c:pt idx="87">
                  <c:v>0.8571995</c:v>
                </c:pt>
                <c:pt idx="88">
                  <c:v>0.85933786999999995</c:v>
                </c:pt>
                <c:pt idx="89">
                  <c:v>0.86122343999999995</c:v>
                </c:pt>
                <c:pt idx="90">
                  <c:v>0.86384941000000004</c:v>
                </c:pt>
                <c:pt idx="91">
                  <c:v>0.86556221</c:v>
                </c:pt>
                <c:pt idx="92">
                  <c:v>0.86731594999999995</c:v>
                </c:pt>
                <c:pt idx="93">
                  <c:v>0.86888491999999995</c:v>
                </c:pt>
                <c:pt idx="94">
                  <c:v>0.87067359</c:v>
                </c:pt>
                <c:pt idx="95">
                  <c:v>0.87217931000000004</c:v>
                </c:pt>
                <c:pt idx="96">
                  <c:v>0.87349197000000001</c:v>
                </c:pt>
                <c:pt idx="97">
                  <c:v>0.87496715000000003</c:v>
                </c:pt>
                <c:pt idx="98">
                  <c:v>0.87621952000000003</c:v>
                </c:pt>
                <c:pt idx="99">
                  <c:v>0.87765820000000005</c:v>
                </c:pt>
                <c:pt idx="100">
                  <c:v>0.87859993000000003</c:v>
                </c:pt>
                <c:pt idx="101">
                  <c:v>0.87975780999999997</c:v>
                </c:pt>
              </c:numCache>
            </c:numRef>
          </c:xVal>
          <c:yVal>
            <c:numRef>
              <c:f>'24.26-MD'!$D$3:$D$110</c:f>
              <c:numCache>
                <c:formatCode>General</c:formatCode>
                <c:ptCount val="108"/>
                <c:pt idx="0">
                  <c:v>201.86911000000001</c:v>
                </c:pt>
                <c:pt idx="1">
                  <c:v>201.90698</c:v>
                </c:pt>
                <c:pt idx="2">
                  <c:v>201.91663700000001</c:v>
                </c:pt>
                <c:pt idx="3">
                  <c:v>201.92629400000001</c:v>
                </c:pt>
                <c:pt idx="4">
                  <c:v>201.89016799999999</c:v>
                </c:pt>
                <c:pt idx="5">
                  <c:v>201.86057</c:v>
                </c:pt>
                <c:pt idx="6">
                  <c:v>201.86499699999999</c:v>
                </c:pt>
                <c:pt idx="7">
                  <c:v>201.88650200000001</c:v>
                </c:pt>
                <c:pt idx="8">
                  <c:v>201.89043699999999</c:v>
                </c:pt>
                <c:pt idx="9">
                  <c:v>201.89477400000001</c:v>
                </c:pt>
                <c:pt idx="10">
                  <c:v>201.899111</c:v>
                </c:pt>
                <c:pt idx="11">
                  <c:v>201.90304499999999</c:v>
                </c:pt>
                <c:pt idx="12">
                  <c:v>201.92374599999999</c:v>
                </c:pt>
                <c:pt idx="13">
                  <c:v>201.894192</c:v>
                </c:pt>
                <c:pt idx="14">
                  <c:v>201.96729400000001</c:v>
                </c:pt>
                <c:pt idx="15">
                  <c:v>201.90398400000001</c:v>
                </c:pt>
                <c:pt idx="16">
                  <c:v>201.908321</c:v>
                </c:pt>
                <c:pt idx="17">
                  <c:v>201.91265799999999</c:v>
                </c:pt>
                <c:pt idx="18">
                  <c:v>201.91659200000001</c:v>
                </c:pt>
                <c:pt idx="19">
                  <c:v>201.92052699999999</c:v>
                </c:pt>
                <c:pt idx="20">
                  <c:v>201.92446100000001</c:v>
                </c:pt>
                <c:pt idx="21">
                  <c:v>201.92839599999999</c:v>
                </c:pt>
                <c:pt idx="22">
                  <c:v>201.931928</c:v>
                </c:pt>
                <c:pt idx="23">
                  <c:v>201.977204</c:v>
                </c:pt>
                <c:pt idx="24">
                  <c:v>202.12503100000001</c:v>
                </c:pt>
                <c:pt idx="25">
                  <c:v>202.13468900000001</c:v>
                </c:pt>
                <c:pt idx="26">
                  <c:v>202.19012900000001</c:v>
                </c:pt>
                <c:pt idx="27">
                  <c:v>202.37004300000001</c:v>
                </c:pt>
                <c:pt idx="28">
                  <c:v>202.41403800000001</c:v>
                </c:pt>
                <c:pt idx="29">
                  <c:v>202.43514099999999</c:v>
                </c:pt>
                <c:pt idx="30">
                  <c:v>202.484859</c:v>
                </c:pt>
                <c:pt idx="31">
                  <c:v>202.54070200000001</c:v>
                </c:pt>
                <c:pt idx="32">
                  <c:v>202.566485</c:v>
                </c:pt>
                <c:pt idx="33">
                  <c:v>202.77923100000001</c:v>
                </c:pt>
                <c:pt idx="34">
                  <c:v>202.86328599999999</c:v>
                </c:pt>
                <c:pt idx="35">
                  <c:v>202.884389</c:v>
                </c:pt>
                <c:pt idx="36">
                  <c:v>202.88832400000001</c:v>
                </c:pt>
                <c:pt idx="37">
                  <c:v>202.95601500000001</c:v>
                </c:pt>
                <c:pt idx="38">
                  <c:v>203.05764099999999</c:v>
                </c:pt>
                <c:pt idx="39">
                  <c:v>203.09059300000001</c:v>
                </c:pt>
                <c:pt idx="40">
                  <c:v>203.094572</c:v>
                </c:pt>
                <c:pt idx="41">
                  <c:v>203.42417599999999</c:v>
                </c:pt>
                <c:pt idx="42">
                  <c:v>203.42811</c:v>
                </c:pt>
                <c:pt idx="43">
                  <c:v>203.54078000000001</c:v>
                </c:pt>
                <c:pt idx="44">
                  <c:v>203.562285</c:v>
                </c:pt>
                <c:pt idx="45">
                  <c:v>203.58522199999999</c:v>
                </c:pt>
                <c:pt idx="46">
                  <c:v>203.67500000000001</c:v>
                </c:pt>
                <c:pt idx="47">
                  <c:v>203.82057599999999</c:v>
                </c:pt>
                <c:pt idx="48">
                  <c:v>203.91286700000001</c:v>
                </c:pt>
                <c:pt idx="49">
                  <c:v>204.12380099999999</c:v>
                </c:pt>
                <c:pt idx="50">
                  <c:v>204.27693300000001</c:v>
                </c:pt>
                <c:pt idx="51">
                  <c:v>204.361391</c:v>
                </c:pt>
                <c:pt idx="52">
                  <c:v>204.49695199999999</c:v>
                </c:pt>
                <c:pt idx="53">
                  <c:v>204.50660999999999</c:v>
                </c:pt>
                <c:pt idx="54">
                  <c:v>204.58494200000001</c:v>
                </c:pt>
                <c:pt idx="55">
                  <c:v>204.78917799999999</c:v>
                </c:pt>
                <c:pt idx="56">
                  <c:v>204.86751000000001</c:v>
                </c:pt>
                <c:pt idx="57">
                  <c:v>204.91065599999999</c:v>
                </c:pt>
                <c:pt idx="58">
                  <c:v>205.14784299999999</c:v>
                </c:pt>
                <c:pt idx="59">
                  <c:v>205.33531300000001</c:v>
                </c:pt>
                <c:pt idx="60">
                  <c:v>205.45370600000001</c:v>
                </c:pt>
                <c:pt idx="61">
                  <c:v>205.48665700000001</c:v>
                </c:pt>
                <c:pt idx="62">
                  <c:v>205.622218</c:v>
                </c:pt>
                <c:pt idx="63">
                  <c:v>205.76350299999999</c:v>
                </c:pt>
                <c:pt idx="64">
                  <c:v>205.81894299999999</c:v>
                </c:pt>
                <c:pt idx="65">
                  <c:v>205.85211799999999</c:v>
                </c:pt>
                <c:pt idx="66">
                  <c:v>206.105446</c:v>
                </c:pt>
                <c:pt idx="67">
                  <c:v>206.44229300000001</c:v>
                </c:pt>
                <c:pt idx="68">
                  <c:v>206.577854</c:v>
                </c:pt>
                <c:pt idx="69">
                  <c:v>206.65149199999999</c:v>
                </c:pt>
                <c:pt idx="70">
                  <c:v>206.975909</c:v>
                </c:pt>
                <c:pt idx="71">
                  <c:v>207.214483</c:v>
                </c:pt>
                <c:pt idx="72">
                  <c:v>207.481269</c:v>
                </c:pt>
                <c:pt idx="73">
                  <c:v>207.70982699999999</c:v>
                </c:pt>
                <c:pt idx="74">
                  <c:v>208.008938</c:v>
                </c:pt>
                <c:pt idx="75">
                  <c:v>208.959611</c:v>
                </c:pt>
                <c:pt idx="76">
                  <c:v>209.30691999999999</c:v>
                </c:pt>
                <c:pt idx="77">
                  <c:v>209.796899</c:v>
                </c:pt>
                <c:pt idx="78">
                  <c:v>210.28196</c:v>
                </c:pt>
                <c:pt idx="79">
                  <c:v>210.921942</c:v>
                </c:pt>
                <c:pt idx="80">
                  <c:v>211.60118</c:v>
                </c:pt>
                <c:pt idx="81">
                  <c:v>212.30330900000001</c:v>
                </c:pt>
                <c:pt idx="82">
                  <c:v>213.01432199999999</c:v>
                </c:pt>
                <c:pt idx="83">
                  <c:v>214.45936900000001</c:v>
                </c:pt>
                <c:pt idx="84">
                  <c:v>215.47367299999999</c:v>
                </c:pt>
                <c:pt idx="85">
                  <c:v>216.48997199999999</c:v>
                </c:pt>
                <c:pt idx="86">
                  <c:v>217.51571300000001</c:v>
                </c:pt>
                <c:pt idx="87">
                  <c:v>218.769745</c:v>
                </c:pt>
                <c:pt idx="88">
                  <c:v>220.195325</c:v>
                </c:pt>
                <c:pt idx="89">
                  <c:v>221.66863499999999</c:v>
                </c:pt>
                <c:pt idx="90">
                  <c:v>223.94284099999999</c:v>
                </c:pt>
                <c:pt idx="91">
                  <c:v>225.50513900000001</c:v>
                </c:pt>
                <c:pt idx="92">
                  <c:v>227.16462200000001</c:v>
                </c:pt>
                <c:pt idx="93">
                  <c:v>228.80360899999999</c:v>
                </c:pt>
                <c:pt idx="94">
                  <c:v>230.66324</c:v>
                </c:pt>
                <c:pt idx="95">
                  <c:v>232.32462000000001</c:v>
                </c:pt>
                <c:pt idx="96">
                  <c:v>234.20104499999999</c:v>
                </c:pt>
                <c:pt idx="97">
                  <c:v>236.10841500000001</c:v>
                </c:pt>
                <c:pt idx="98">
                  <c:v>237.91377700000001</c:v>
                </c:pt>
                <c:pt idx="99">
                  <c:v>239.64385999999999</c:v>
                </c:pt>
                <c:pt idx="100">
                  <c:v>241.184382</c:v>
                </c:pt>
                <c:pt idx="101">
                  <c:v>242.95183900000001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49BA-0E44-86A4-DEE73B655EEB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'24.26-MD'!$C$3:$C$104</c:f>
              <c:numCache>
                <c:formatCode>General</c:formatCode>
                <c:ptCount val="102"/>
                <c:pt idx="0">
                  <c:v>0.60060360999999995</c:v>
                </c:pt>
                <c:pt idx="1">
                  <c:v>0.60309707999999995</c:v>
                </c:pt>
                <c:pt idx="2">
                  <c:v>0.60587480999999999</c:v>
                </c:pt>
                <c:pt idx="3">
                  <c:v>0.60865252999999997</c:v>
                </c:pt>
                <c:pt idx="4">
                  <c:v>0.61143051000000004</c:v>
                </c:pt>
                <c:pt idx="5">
                  <c:v>0.61376653999999997</c:v>
                </c:pt>
                <c:pt idx="6">
                  <c:v>0.61790162000000004</c:v>
                </c:pt>
                <c:pt idx="7">
                  <c:v>0.62096335999999996</c:v>
                </c:pt>
                <c:pt idx="8">
                  <c:v>0.62374112000000004</c:v>
                </c:pt>
                <c:pt idx="9">
                  <c:v>0.62680296000000002</c:v>
                </c:pt>
                <c:pt idx="10">
                  <c:v>0.62986481000000005</c:v>
                </c:pt>
                <c:pt idx="11">
                  <c:v>0.63264255999999996</c:v>
                </c:pt>
                <c:pt idx="12">
                  <c:v>0.63513613000000002</c:v>
                </c:pt>
                <c:pt idx="13">
                  <c:v>0.63750372</c:v>
                </c:pt>
                <c:pt idx="14">
                  <c:v>0.64163840999999999</c:v>
                </c:pt>
                <c:pt idx="15">
                  <c:v>0.64441654999999998</c:v>
                </c:pt>
                <c:pt idx="16">
                  <c:v>0.64747838999999996</c:v>
                </c:pt>
                <c:pt idx="17">
                  <c:v>0.65054023000000005</c:v>
                </c:pt>
                <c:pt idx="18">
                  <c:v>0.65331799000000002</c:v>
                </c:pt>
                <c:pt idx="19">
                  <c:v>0.65609574000000004</c:v>
                </c:pt>
                <c:pt idx="20">
                  <c:v>0.6588735</c:v>
                </c:pt>
                <c:pt idx="21">
                  <c:v>0.66165125999999996</c:v>
                </c:pt>
                <c:pt idx="22">
                  <c:v>0.66414492000000003</c:v>
                </c:pt>
                <c:pt idx="23">
                  <c:v>0.66648052000000002</c:v>
                </c:pt>
                <c:pt idx="24">
                  <c:v>0.67118297000000005</c:v>
                </c:pt>
                <c:pt idx="25">
                  <c:v>0.67396069000000003</c:v>
                </c:pt>
                <c:pt idx="26">
                  <c:v>0.67673815000000004</c:v>
                </c:pt>
                <c:pt idx="27">
                  <c:v>0.67951490999999997</c:v>
                </c:pt>
                <c:pt idx="28">
                  <c:v>0.68229244</c:v>
                </c:pt>
                <c:pt idx="29">
                  <c:v>0.68507008999999996</c:v>
                </c:pt>
                <c:pt idx="30">
                  <c:v>0.68784758999999995</c:v>
                </c:pt>
                <c:pt idx="31">
                  <c:v>0.69090914000000003</c:v>
                </c:pt>
                <c:pt idx="32">
                  <c:v>0.69362363999999999</c:v>
                </c:pt>
                <c:pt idx="33">
                  <c:v>0.69769440000000005</c:v>
                </c:pt>
                <c:pt idx="34">
                  <c:v>0.70047170000000003</c:v>
                </c:pt>
                <c:pt idx="35">
                  <c:v>0.70324936000000005</c:v>
                </c:pt>
                <c:pt idx="36">
                  <c:v>0.70602710999999996</c:v>
                </c:pt>
                <c:pt idx="37">
                  <c:v>0.70937269000000003</c:v>
                </c:pt>
                <c:pt idx="38">
                  <c:v>0.71243398000000002</c:v>
                </c:pt>
                <c:pt idx="39">
                  <c:v>0.71549565999999998</c:v>
                </c:pt>
                <c:pt idx="40">
                  <c:v>0.71830497999999998</c:v>
                </c:pt>
                <c:pt idx="41">
                  <c:v>0.72474249999999996</c:v>
                </c:pt>
                <c:pt idx="42">
                  <c:v>0.72752026000000003</c:v>
                </c:pt>
                <c:pt idx="43">
                  <c:v>0.73029739999999999</c:v>
                </c:pt>
                <c:pt idx="44">
                  <c:v>0.73335914000000002</c:v>
                </c:pt>
                <c:pt idx="45">
                  <c:v>0.73642088000000006</c:v>
                </c:pt>
                <c:pt idx="46">
                  <c:v>0.73919815</c:v>
                </c:pt>
                <c:pt idx="47">
                  <c:v>0.7419751</c:v>
                </c:pt>
                <c:pt idx="48">
                  <c:v>0.74491017999999998</c:v>
                </c:pt>
                <c:pt idx="49">
                  <c:v>0.74999104999999999</c:v>
                </c:pt>
                <c:pt idx="50">
                  <c:v>0.75305204999999997</c:v>
                </c:pt>
                <c:pt idx="51">
                  <c:v>0.75611344000000003</c:v>
                </c:pt>
                <c:pt idx="52">
                  <c:v>0.75889044999999999</c:v>
                </c:pt>
                <c:pt idx="53">
                  <c:v>0.76166816999999998</c:v>
                </c:pt>
                <c:pt idx="54">
                  <c:v>0.7644455</c:v>
                </c:pt>
                <c:pt idx="55">
                  <c:v>0.76722212000000001</c:v>
                </c:pt>
                <c:pt idx="56">
                  <c:v>0.76999945000000003</c:v>
                </c:pt>
                <c:pt idx="57">
                  <c:v>0.77268228999999999</c:v>
                </c:pt>
                <c:pt idx="58">
                  <c:v>0.77801553999999995</c:v>
                </c:pt>
                <c:pt idx="59">
                  <c:v>0.78107634000000004</c:v>
                </c:pt>
                <c:pt idx="60">
                  <c:v>0.78385344999999995</c:v>
                </c:pt>
                <c:pt idx="61">
                  <c:v>0.78691513000000002</c:v>
                </c:pt>
                <c:pt idx="62">
                  <c:v>0.78969213999999999</c:v>
                </c:pt>
                <c:pt idx="63">
                  <c:v>0.79246910999999998</c:v>
                </c:pt>
                <c:pt idx="64">
                  <c:v>0.79524656999999999</c:v>
                </c:pt>
                <c:pt idx="65">
                  <c:v>0.79745597999999995</c:v>
                </c:pt>
                <c:pt idx="66">
                  <c:v>0.79953788000000003</c:v>
                </c:pt>
                <c:pt idx="67">
                  <c:v>0.80300817999999996</c:v>
                </c:pt>
                <c:pt idx="68">
                  <c:v>0.80578519000000004</c:v>
                </c:pt>
                <c:pt idx="69">
                  <c:v>0.80827846000000003</c:v>
                </c:pt>
                <c:pt idx="70">
                  <c:v>0.81105439000000001</c:v>
                </c:pt>
                <c:pt idx="71">
                  <c:v>0.81383081999999995</c:v>
                </c:pt>
                <c:pt idx="72">
                  <c:v>0.81632298999999997</c:v>
                </c:pt>
                <c:pt idx="73">
                  <c:v>0.81909947000000005</c:v>
                </c:pt>
                <c:pt idx="74">
                  <c:v>0.8211811</c:v>
                </c:pt>
                <c:pt idx="75">
                  <c:v>0.82568958999999997</c:v>
                </c:pt>
                <c:pt idx="76">
                  <c:v>0.82846538999999997</c:v>
                </c:pt>
                <c:pt idx="77">
                  <c:v>0.83095629999999998</c:v>
                </c:pt>
                <c:pt idx="78">
                  <c:v>0.83401541000000001</c:v>
                </c:pt>
                <c:pt idx="79">
                  <c:v>0.83735773000000002</c:v>
                </c:pt>
                <c:pt idx="80">
                  <c:v>0.84013165000000001</c:v>
                </c:pt>
                <c:pt idx="81">
                  <c:v>0.84290544000000001</c:v>
                </c:pt>
                <c:pt idx="82">
                  <c:v>0.84545822000000004</c:v>
                </c:pt>
                <c:pt idx="83">
                  <c:v>0.84892223</c:v>
                </c:pt>
                <c:pt idx="84">
                  <c:v>0.85128389000000004</c:v>
                </c:pt>
                <c:pt idx="85">
                  <c:v>0.85323519000000003</c:v>
                </c:pt>
                <c:pt idx="86">
                  <c:v>0.85518643000000005</c:v>
                </c:pt>
                <c:pt idx="87">
                  <c:v>0.8571995</c:v>
                </c:pt>
                <c:pt idx="88">
                  <c:v>0.85933786999999995</c:v>
                </c:pt>
                <c:pt idx="89">
                  <c:v>0.86122343999999995</c:v>
                </c:pt>
                <c:pt idx="90">
                  <c:v>0.86384941000000004</c:v>
                </c:pt>
                <c:pt idx="91">
                  <c:v>0.86556221</c:v>
                </c:pt>
                <c:pt idx="92">
                  <c:v>0.86731594999999995</c:v>
                </c:pt>
                <c:pt idx="93">
                  <c:v>0.86888491999999995</c:v>
                </c:pt>
                <c:pt idx="94">
                  <c:v>0.87067359</c:v>
                </c:pt>
                <c:pt idx="95">
                  <c:v>0.87217931000000004</c:v>
                </c:pt>
                <c:pt idx="96">
                  <c:v>0.87349197000000001</c:v>
                </c:pt>
                <c:pt idx="97">
                  <c:v>0.87496715000000003</c:v>
                </c:pt>
                <c:pt idx="98">
                  <c:v>0.87621952000000003</c:v>
                </c:pt>
                <c:pt idx="99">
                  <c:v>0.87765820000000005</c:v>
                </c:pt>
                <c:pt idx="100">
                  <c:v>0.87859993000000003</c:v>
                </c:pt>
                <c:pt idx="101">
                  <c:v>0.87975780999999997</c:v>
                </c:pt>
              </c:numCache>
            </c:numRef>
          </c:xVal>
          <c:yVal>
            <c:numRef>
              <c:f>'24.26-MD'!$E$3:$E$104</c:f>
              <c:numCache>
                <c:formatCode>General</c:formatCode>
                <c:ptCount val="102"/>
                <c:pt idx="0">
                  <c:v>203.06025548146465</c:v>
                </c:pt>
                <c:pt idx="1">
                  <c:v>203.06028405725965</c:v>
                </c:pt>
                <c:pt idx="2">
                  <c:v>203.06032087516414</c:v>
                </c:pt>
                <c:pt idx="3">
                  <c:v>203.06036372691651</c:v>
                </c:pt>
                <c:pt idx="4">
                  <c:v>203.06041353850827</c:v>
                </c:pt>
                <c:pt idx="5">
                  <c:v>203.0604615762733</c:v>
                </c:pt>
                <c:pt idx="6">
                  <c:v>203.06056270686955</c:v>
                </c:pt>
                <c:pt idx="7">
                  <c:v>203.06065311827851</c:v>
                </c:pt>
                <c:pt idx="8">
                  <c:v>203.0607485984255</c:v>
                </c:pt>
                <c:pt idx="9">
                  <c:v>203.06087098170215</c:v>
                </c:pt>
                <c:pt idx="10">
                  <c:v>203.06101410992144</c:v>
                </c:pt>
                <c:pt idx="11">
                  <c:v>203.06116463962269</c:v>
                </c:pt>
                <c:pt idx="12">
                  <c:v>203.06131888423852</c:v>
                </c:pt>
                <c:pt idx="13">
                  <c:v>203.06148420104029</c:v>
                </c:pt>
                <c:pt idx="14">
                  <c:v>203.06182363714268</c:v>
                </c:pt>
                <c:pt idx="15">
                  <c:v>203.06209353106186</c:v>
                </c:pt>
                <c:pt idx="16">
                  <c:v>203.06243631080451</c:v>
                </c:pt>
                <c:pt idx="17">
                  <c:v>203.06283348114857</c:v>
                </c:pt>
                <c:pt idx="18">
                  <c:v>203.06324757678152</c:v>
                </c:pt>
                <c:pt idx="19">
                  <c:v>203.06371982547222</c:v>
                </c:pt>
                <c:pt idx="20">
                  <c:v>203.06425784782726</c:v>
                </c:pt>
                <c:pt idx="21">
                  <c:v>203.06487018665212</c:v>
                </c:pt>
                <c:pt idx="22">
                  <c:v>203.06549105680003</c:v>
                </c:pt>
                <c:pt idx="23">
                  <c:v>203.0661407114448</c:v>
                </c:pt>
                <c:pt idx="24">
                  <c:v>203.0676781465576</c:v>
                </c:pt>
                <c:pt idx="25">
                  <c:v>203.06875192729296</c:v>
                </c:pt>
                <c:pt idx="26">
                  <c:v>203.06996757981267</c:v>
                </c:pt>
                <c:pt idx="27">
                  <c:v>203.07134235314984</c:v>
                </c:pt>
                <c:pt idx="28">
                  <c:v>203.07289651354986</c:v>
                </c:pt>
                <c:pt idx="29">
                  <c:v>203.07465154794153</c:v>
                </c:pt>
                <c:pt idx="30">
                  <c:v>203.07663151164328</c:v>
                </c:pt>
                <c:pt idx="31">
                  <c:v>203.07910705803721</c:v>
                </c:pt>
                <c:pt idx="32">
                  <c:v>203.08159045536942</c:v>
                </c:pt>
                <c:pt idx="33">
                  <c:v>203.08589463006547</c:v>
                </c:pt>
                <c:pt idx="34">
                  <c:v>203.08928458935128</c:v>
                </c:pt>
                <c:pt idx="35">
                  <c:v>203.0930923448789</c:v>
                </c:pt>
                <c:pt idx="36">
                  <c:v>203.09736569462876</c:v>
                </c:pt>
                <c:pt idx="37">
                  <c:v>203.10320644628985</c:v>
                </c:pt>
                <c:pt idx="38">
                  <c:v>203.10929882689425</c:v>
                </c:pt>
                <c:pt idx="39">
                  <c:v>203.11619902999561</c:v>
                </c:pt>
                <c:pt idx="40">
                  <c:v>203.12332597920891</c:v>
                </c:pt>
                <c:pt idx="41">
                  <c:v>203.14301672874845</c:v>
                </c:pt>
                <c:pt idx="42">
                  <c:v>203.15319264029182</c:v>
                </c:pt>
                <c:pt idx="43">
                  <c:v>203.16460983863402</c:v>
                </c:pt>
                <c:pt idx="44">
                  <c:v>203.17906552870301</c:v>
                </c:pt>
                <c:pt idx="45">
                  <c:v>203.19529114721956</c:v>
                </c:pt>
                <c:pt idx="46">
                  <c:v>203.21171636495617</c:v>
                </c:pt>
                <c:pt idx="47">
                  <c:v>203.22994299136707</c:v>
                </c:pt>
                <c:pt idx="48">
                  <c:v>203.25138031383045</c:v>
                </c:pt>
                <c:pt idx="49">
                  <c:v>203.29450790151805</c:v>
                </c:pt>
                <c:pt idx="50">
                  <c:v>203.32469647911472</c:v>
                </c:pt>
                <c:pt idx="51">
                  <c:v>203.35850229932799</c:v>
                </c:pt>
                <c:pt idx="52">
                  <c:v>203.39264241540559</c:v>
                </c:pt>
                <c:pt idx="53">
                  <c:v>203.43045359453311</c:v>
                </c:pt>
                <c:pt idx="54">
                  <c:v>203.47230124162874</c:v>
                </c:pt>
                <c:pt idx="55">
                  <c:v>203.51859629862773</c:v>
                </c:pt>
                <c:pt idx="56">
                  <c:v>203.56982340478069</c:v>
                </c:pt>
                <c:pt idx="57">
                  <c:v>203.6244570274946</c:v>
                </c:pt>
                <c:pt idx="58">
                  <c:v>203.75014990145371</c:v>
                </c:pt>
                <c:pt idx="59">
                  <c:v>203.83399112905425</c:v>
                </c:pt>
                <c:pt idx="60">
                  <c:v>203.91848334377991</c:v>
                </c:pt>
                <c:pt idx="61">
                  <c:v>204.02195468294696</c:v>
                </c:pt>
                <c:pt idx="62">
                  <c:v>204.12617918271073</c:v>
                </c:pt>
                <c:pt idx="63">
                  <c:v>204.24134124924177</c:v>
                </c:pt>
                <c:pt idx="64">
                  <c:v>204.3686200479836</c:v>
                </c:pt>
                <c:pt idx="65">
                  <c:v>204.47935722072049</c:v>
                </c:pt>
                <c:pt idx="66">
                  <c:v>204.59208939138162</c:v>
                </c:pt>
                <c:pt idx="67">
                  <c:v>204.79990528284966</c:v>
                </c:pt>
                <c:pt idx="68">
                  <c:v>204.98608116301384</c:v>
                </c:pt>
                <c:pt idx="69">
                  <c:v>205.17002843966276</c:v>
                </c:pt>
                <c:pt idx="70">
                  <c:v>205.39553554867157</c:v>
                </c:pt>
                <c:pt idx="71">
                  <c:v>205.64529026395149</c:v>
                </c:pt>
                <c:pt idx="72">
                  <c:v>205.89237547661835</c:v>
                </c:pt>
                <c:pt idx="73">
                  <c:v>206.19604055889906</c:v>
                </c:pt>
                <c:pt idx="74">
                  <c:v>206.44538387529485</c:v>
                </c:pt>
                <c:pt idx="75">
                  <c:v>207.05795649400815</c:v>
                </c:pt>
                <c:pt idx="76">
                  <c:v>207.49148763775756</c:v>
                </c:pt>
                <c:pt idx="77">
                  <c:v>207.92264949128372</c:v>
                </c:pt>
                <c:pt idx="78">
                  <c:v>208.51394364223799</c:v>
                </c:pt>
                <c:pt idx="79">
                  <c:v>209.24936796672546</c:v>
                </c:pt>
                <c:pt idx="80">
                  <c:v>209.94181841303487</c:v>
                </c:pt>
                <c:pt idx="81">
                  <c:v>210.72053590134996</c:v>
                </c:pt>
                <c:pt idx="82">
                  <c:v>211.52492414507327</c:v>
                </c:pt>
                <c:pt idx="83">
                  <c:v>212.77411000035161</c:v>
                </c:pt>
                <c:pt idx="84">
                  <c:v>213.74766578788714</c:v>
                </c:pt>
                <c:pt idx="85">
                  <c:v>214.63888702006716</c:v>
                </c:pt>
                <c:pt idx="86">
                  <c:v>215.61944781561959</c:v>
                </c:pt>
                <c:pt idx="87">
                  <c:v>216.73741305011899</c:v>
                </c:pt>
                <c:pt idx="88">
                  <c:v>218.06055265504909</c:v>
                </c:pt>
                <c:pt idx="89">
                  <c:v>219.36067305600909</c:v>
                </c:pt>
                <c:pt idx="90">
                  <c:v>221.41662582999419</c:v>
                </c:pt>
                <c:pt idx="91">
                  <c:v>222.93827876695735</c:v>
                </c:pt>
                <c:pt idx="92">
                  <c:v>224.67049602467085</c:v>
                </c:pt>
                <c:pt idx="93">
                  <c:v>226.39268032237143</c:v>
                </c:pt>
                <c:pt idx="94">
                  <c:v>228.58766390625337</c:v>
                </c:pt>
                <c:pt idx="95">
                  <c:v>230.65847076725976</c:v>
                </c:pt>
                <c:pt idx="96">
                  <c:v>232.65744797521103</c:v>
                </c:pt>
                <c:pt idx="97">
                  <c:v>235.15400161612658</c:v>
                </c:pt>
                <c:pt idx="98">
                  <c:v>237.51431700883336</c:v>
                </c:pt>
                <c:pt idx="99">
                  <c:v>240.54629668037379</c:v>
                </c:pt>
                <c:pt idx="100">
                  <c:v>242.74590697251571</c:v>
                </c:pt>
                <c:pt idx="101">
                  <c:v>245.72127793162647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50E-8C47-BC54-3C4467F21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55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30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B707-120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'24.49-B707'!$O$3:$O$108</c:f>
              <c:numCache>
                <c:formatCode>General</c:formatCode>
                <c:ptCount val="106"/>
                <c:pt idx="0">
                  <c:v>0.50004391000000004</c:v>
                </c:pt>
                <c:pt idx="1">
                  <c:v>0.50356045000000005</c:v>
                </c:pt>
                <c:pt idx="2">
                  <c:v>0.50707714000000004</c:v>
                </c:pt>
                <c:pt idx="3">
                  <c:v>0.51059407000000001</c:v>
                </c:pt>
                <c:pt idx="4">
                  <c:v>0.51411101000000003</c:v>
                </c:pt>
                <c:pt idx="5">
                  <c:v>0.51762794999999995</c:v>
                </c:pt>
                <c:pt idx="6">
                  <c:v>0.52087589000000001</c:v>
                </c:pt>
                <c:pt idx="7">
                  <c:v>0.52412382000000002</c:v>
                </c:pt>
                <c:pt idx="8">
                  <c:v>0.52737175999999997</c:v>
                </c:pt>
                <c:pt idx="9">
                  <c:v>0.53061970000000003</c:v>
                </c:pt>
                <c:pt idx="10">
                  <c:v>0.53386763999999998</c:v>
                </c:pt>
                <c:pt idx="11">
                  <c:v>0.53711549999999997</c:v>
                </c:pt>
                <c:pt idx="12">
                  <c:v>0.54036318999999999</c:v>
                </c:pt>
                <c:pt idx="13">
                  <c:v>0.54361145</c:v>
                </c:pt>
                <c:pt idx="14">
                  <c:v>0.54685932000000004</c:v>
                </c:pt>
                <c:pt idx="15">
                  <c:v>0.55010733000000001</c:v>
                </c:pt>
                <c:pt idx="16">
                  <c:v>0.55335519</c:v>
                </c:pt>
                <c:pt idx="17">
                  <c:v>0.55660266000000003</c:v>
                </c:pt>
                <c:pt idx="18">
                  <c:v>0.55985074000000001</c:v>
                </c:pt>
                <c:pt idx="19">
                  <c:v>0.56309867999999996</c:v>
                </c:pt>
                <c:pt idx="20">
                  <c:v>0.56634647000000005</c:v>
                </c:pt>
                <c:pt idx="21">
                  <c:v>0.56959488000000003</c:v>
                </c:pt>
                <c:pt idx="22">
                  <c:v>0.57284246000000005</c:v>
                </c:pt>
                <c:pt idx="23">
                  <c:v>0.57609043000000004</c:v>
                </c:pt>
                <c:pt idx="24">
                  <c:v>0.57933836999999999</c:v>
                </c:pt>
                <c:pt idx="25">
                  <c:v>0.58258620000000005</c:v>
                </c:pt>
                <c:pt idx="26">
                  <c:v>0.58583463999999996</c:v>
                </c:pt>
                <c:pt idx="27">
                  <c:v>0.58908229000000001</c:v>
                </c:pt>
                <c:pt idx="28">
                  <c:v>0.59233011999999996</c:v>
                </c:pt>
                <c:pt idx="29">
                  <c:v>0.59557842000000005</c:v>
                </c:pt>
                <c:pt idx="30">
                  <c:v>0.59882639999999998</c:v>
                </c:pt>
                <c:pt idx="31">
                  <c:v>0.60207385999999996</c:v>
                </c:pt>
                <c:pt idx="32">
                  <c:v>0.60532202000000002</c:v>
                </c:pt>
                <c:pt idx="33">
                  <c:v>0.60857021</c:v>
                </c:pt>
                <c:pt idx="34">
                  <c:v>0.61181770999999996</c:v>
                </c:pt>
                <c:pt idx="35">
                  <c:v>0.61506569</c:v>
                </c:pt>
                <c:pt idx="36">
                  <c:v>0.61831362999999995</c:v>
                </c:pt>
                <c:pt idx="37">
                  <c:v>0.62156155999999996</c:v>
                </c:pt>
                <c:pt idx="38">
                  <c:v>0.62480950000000002</c:v>
                </c:pt>
                <c:pt idx="39">
                  <c:v>0.62805743999999997</c:v>
                </c:pt>
                <c:pt idx="40">
                  <c:v>0.63130538000000003</c:v>
                </c:pt>
                <c:pt idx="41">
                  <c:v>0.63455331999999998</c:v>
                </c:pt>
                <c:pt idx="42">
                  <c:v>0.63780124999999999</c:v>
                </c:pt>
                <c:pt idx="43">
                  <c:v>0.64104919000000005</c:v>
                </c:pt>
                <c:pt idx="44">
                  <c:v>0.64429713</c:v>
                </c:pt>
                <c:pt idx="45">
                  <c:v>0.64754506999999994</c:v>
                </c:pt>
                <c:pt idx="46">
                  <c:v>0.65079290000000001</c:v>
                </c:pt>
                <c:pt idx="47">
                  <c:v>0.65404055000000005</c:v>
                </c:pt>
                <c:pt idx="48">
                  <c:v>0.65728847999999995</c:v>
                </c:pt>
                <c:pt idx="49">
                  <c:v>0.66053642000000001</c:v>
                </c:pt>
                <c:pt idx="50">
                  <c:v>0.66378435999999996</c:v>
                </c:pt>
                <c:pt idx="51">
                  <c:v>0.66703230000000002</c:v>
                </c:pt>
                <c:pt idx="52">
                  <c:v>0.67028023999999997</c:v>
                </c:pt>
                <c:pt idx="53">
                  <c:v>0.67352816999999998</c:v>
                </c:pt>
                <c:pt idx="54">
                  <c:v>0.67677611000000004</c:v>
                </c:pt>
                <c:pt idx="55">
                  <c:v>0.68002404999999999</c:v>
                </c:pt>
                <c:pt idx="56">
                  <c:v>0.68327199000000005</c:v>
                </c:pt>
                <c:pt idx="57">
                  <c:v>0.68651982</c:v>
                </c:pt>
                <c:pt idx="58">
                  <c:v>0.68976786000000001</c:v>
                </c:pt>
                <c:pt idx="59">
                  <c:v>0.69301579999999996</c:v>
                </c:pt>
                <c:pt idx="60">
                  <c:v>0.69626367</c:v>
                </c:pt>
                <c:pt idx="61">
                  <c:v>0.69951138999999996</c:v>
                </c:pt>
                <c:pt idx="62">
                  <c:v>0.70275962000000003</c:v>
                </c:pt>
                <c:pt idx="63">
                  <c:v>0.70600755000000004</c:v>
                </c:pt>
                <c:pt idx="64">
                  <c:v>0.70925548999999999</c:v>
                </c:pt>
                <c:pt idx="65">
                  <c:v>0.71250263000000003</c:v>
                </c:pt>
                <c:pt idx="66">
                  <c:v>0.71575016999999996</c:v>
                </c:pt>
                <c:pt idx="67">
                  <c:v>0.71899811000000002</c:v>
                </c:pt>
                <c:pt idx="68">
                  <c:v>0.72224641000000001</c:v>
                </c:pt>
                <c:pt idx="69">
                  <c:v>0.72549412999999996</c:v>
                </c:pt>
                <c:pt idx="70">
                  <c:v>0.72874192999999998</c:v>
                </c:pt>
                <c:pt idx="71">
                  <c:v>0.73199073000000003</c:v>
                </c:pt>
                <c:pt idx="72">
                  <c:v>0.73523925000000001</c:v>
                </c:pt>
                <c:pt idx="73">
                  <c:v>0.73848838000000006</c:v>
                </c:pt>
                <c:pt idx="74">
                  <c:v>0.74146782</c:v>
                </c:pt>
                <c:pt idx="75">
                  <c:v>0.74498620999999998</c:v>
                </c:pt>
                <c:pt idx="76">
                  <c:v>0.74823519999999999</c:v>
                </c:pt>
                <c:pt idx="77">
                  <c:v>0.75148464999999998</c:v>
                </c:pt>
                <c:pt idx="78">
                  <c:v>0.75473429000000003</c:v>
                </c:pt>
                <c:pt idx="79">
                  <c:v>0.75798396999999995</c:v>
                </c:pt>
                <c:pt idx="80">
                  <c:v>0.76123461999999997</c:v>
                </c:pt>
                <c:pt idx="81">
                  <c:v>0.76421620000000001</c:v>
                </c:pt>
                <c:pt idx="82">
                  <c:v>0.76719817000000001</c:v>
                </c:pt>
                <c:pt idx="83">
                  <c:v>0.7701808</c:v>
                </c:pt>
                <c:pt idx="84">
                  <c:v>0.77316320999999999</c:v>
                </c:pt>
                <c:pt idx="85">
                  <c:v>0.77611474000000003</c:v>
                </c:pt>
                <c:pt idx="86">
                  <c:v>0.77883975000000005</c:v>
                </c:pt>
                <c:pt idx="87">
                  <c:v>0.78128523999999999</c:v>
                </c:pt>
                <c:pt idx="88">
                  <c:v>0.78400086000000002</c:v>
                </c:pt>
                <c:pt idx="89">
                  <c:v>0.78671608000000004</c:v>
                </c:pt>
                <c:pt idx="90">
                  <c:v>0.78943191000000001</c:v>
                </c:pt>
                <c:pt idx="91">
                  <c:v>0.79228657999999996</c:v>
                </c:pt>
                <c:pt idx="92">
                  <c:v>0.79457588000000001</c:v>
                </c:pt>
                <c:pt idx="93">
                  <c:v>0.79672790000000004</c:v>
                </c:pt>
                <c:pt idx="94">
                  <c:v>0.79914993000000001</c:v>
                </c:pt>
                <c:pt idx="95">
                  <c:v>0.80146010000000001</c:v>
                </c:pt>
                <c:pt idx="96">
                  <c:v>0.80331342999999999</c:v>
                </c:pt>
                <c:pt idx="97">
                  <c:v>0.80556214999999998</c:v>
                </c:pt>
                <c:pt idx="98">
                  <c:v>0.80739371000000004</c:v>
                </c:pt>
                <c:pt idx="99">
                  <c:v>0.80961704999999995</c:v>
                </c:pt>
                <c:pt idx="100">
                  <c:v>0.81184062000000001</c:v>
                </c:pt>
                <c:pt idx="101">
                  <c:v>0.81376809999999999</c:v>
                </c:pt>
                <c:pt idx="102">
                  <c:v>0.81554833000000004</c:v>
                </c:pt>
                <c:pt idx="103">
                  <c:v>0.81747667999999996</c:v>
                </c:pt>
                <c:pt idx="104">
                  <c:v>0.81940484000000002</c:v>
                </c:pt>
                <c:pt idx="105">
                  <c:v>0.82088985999999997</c:v>
                </c:pt>
              </c:numCache>
            </c:numRef>
          </c:xVal>
          <c:yVal>
            <c:numRef>
              <c:f>'24.49-B707'!$P$3:$P$108</c:f>
              <c:numCache>
                <c:formatCode>General</c:formatCode>
                <c:ptCount val="106"/>
                <c:pt idx="0">
                  <c:v>217.82172600000001</c:v>
                </c:pt>
                <c:pt idx="1">
                  <c:v>217.75012899999999</c:v>
                </c:pt>
                <c:pt idx="2">
                  <c:v>217.70543000000001</c:v>
                </c:pt>
                <c:pt idx="3">
                  <c:v>217.70779999999999</c:v>
                </c:pt>
                <c:pt idx="4">
                  <c:v>217.71017000000001</c:v>
                </c:pt>
                <c:pt idx="5">
                  <c:v>217.71253999999999</c:v>
                </c:pt>
                <c:pt idx="6">
                  <c:v>217.71472800000001</c:v>
                </c:pt>
                <c:pt idx="7">
                  <c:v>217.716917</c:v>
                </c:pt>
                <c:pt idx="8">
                  <c:v>217.71910600000001</c:v>
                </c:pt>
                <c:pt idx="9">
                  <c:v>217.721294</c:v>
                </c:pt>
                <c:pt idx="10">
                  <c:v>217.72348299999999</c:v>
                </c:pt>
                <c:pt idx="11">
                  <c:v>217.71222299999999</c:v>
                </c:pt>
                <c:pt idx="12">
                  <c:v>217.66734299999999</c:v>
                </c:pt>
                <c:pt idx="13">
                  <c:v>217.73004900000001</c:v>
                </c:pt>
                <c:pt idx="14">
                  <c:v>217.71878899999999</c:v>
                </c:pt>
                <c:pt idx="15">
                  <c:v>217.73442600000001</c:v>
                </c:pt>
                <c:pt idx="16">
                  <c:v>217.72316599999999</c:v>
                </c:pt>
                <c:pt idx="17">
                  <c:v>217.63794100000001</c:v>
                </c:pt>
                <c:pt idx="18">
                  <c:v>217.66702599999999</c:v>
                </c:pt>
                <c:pt idx="19">
                  <c:v>217.66921500000001</c:v>
                </c:pt>
                <c:pt idx="20">
                  <c:v>217.644507</c:v>
                </c:pt>
                <c:pt idx="21">
                  <c:v>217.734397</c:v>
                </c:pt>
                <c:pt idx="22">
                  <c:v>217.66905600000001</c:v>
                </c:pt>
                <c:pt idx="23">
                  <c:v>217.67796899999999</c:v>
                </c:pt>
                <c:pt idx="24">
                  <c:v>217.68015800000001</c:v>
                </c:pt>
                <c:pt idx="25">
                  <c:v>217.66217399999999</c:v>
                </c:pt>
                <c:pt idx="26">
                  <c:v>217.758501</c:v>
                </c:pt>
                <c:pt idx="27">
                  <c:v>217.706896</c:v>
                </c:pt>
                <c:pt idx="28">
                  <c:v>217.68891199999999</c:v>
                </c:pt>
                <c:pt idx="29">
                  <c:v>217.758343</c:v>
                </c:pt>
                <c:pt idx="30">
                  <c:v>217.767256</c:v>
                </c:pt>
                <c:pt idx="31">
                  <c:v>217.68203</c:v>
                </c:pt>
                <c:pt idx="32">
                  <c:v>217.72456399999999</c:v>
                </c:pt>
                <c:pt idx="33">
                  <c:v>217.773822</c:v>
                </c:pt>
                <c:pt idx="34">
                  <c:v>217.69532000000001</c:v>
                </c:pt>
                <c:pt idx="35">
                  <c:v>217.70423299999999</c:v>
                </c:pt>
                <c:pt idx="36">
                  <c:v>217.706422</c:v>
                </c:pt>
                <c:pt idx="37">
                  <c:v>217.70860999999999</c:v>
                </c:pt>
                <c:pt idx="38">
                  <c:v>217.71079900000001</c:v>
                </c:pt>
                <c:pt idx="39">
                  <c:v>217.712987</c:v>
                </c:pt>
                <c:pt idx="40">
                  <c:v>217.71517600000001</c:v>
                </c:pt>
                <c:pt idx="41">
                  <c:v>217.717365</c:v>
                </c:pt>
                <c:pt idx="42">
                  <c:v>217.71955299999999</c:v>
                </c:pt>
                <c:pt idx="43">
                  <c:v>217.72174200000001</c:v>
                </c:pt>
                <c:pt idx="44">
                  <c:v>217.72393099999999</c:v>
                </c:pt>
                <c:pt idx="45">
                  <c:v>217.72611900000001</c:v>
                </c:pt>
                <c:pt idx="46">
                  <c:v>217.708135</c:v>
                </c:pt>
                <c:pt idx="47">
                  <c:v>217.656531</c:v>
                </c:pt>
                <c:pt idx="48">
                  <c:v>217.65871899999999</c:v>
                </c:pt>
                <c:pt idx="49">
                  <c:v>217.66090800000001</c:v>
                </c:pt>
                <c:pt idx="50">
                  <c:v>217.663096</c:v>
                </c:pt>
                <c:pt idx="51">
                  <c:v>217.66528500000001</c:v>
                </c:pt>
                <c:pt idx="52">
                  <c:v>217.667474</c:v>
                </c:pt>
                <c:pt idx="53">
                  <c:v>217.66966199999999</c:v>
                </c:pt>
                <c:pt idx="54">
                  <c:v>217.671851</c:v>
                </c:pt>
                <c:pt idx="55">
                  <c:v>217.67403999999999</c:v>
                </c:pt>
                <c:pt idx="56">
                  <c:v>217.67622800000001</c:v>
                </c:pt>
                <c:pt idx="57">
                  <c:v>217.658244</c:v>
                </c:pt>
                <c:pt idx="58">
                  <c:v>217.68060600000001</c:v>
                </c:pt>
                <c:pt idx="59">
                  <c:v>217.682794</c:v>
                </c:pt>
                <c:pt idx="60">
                  <c:v>217.67153400000001</c:v>
                </c:pt>
                <c:pt idx="61">
                  <c:v>217.63337799999999</c:v>
                </c:pt>
                <c:pt idx="62">
                  <c:v>217.68935999999999</c:v>
                </c:pt>
                <c:pt idx="63">
                  <c:v>217.69154900000001</c:v>
                </c:pt>
                <c:pt idx="64">
                  <c:v>217.693737</c:v>
                </c:pt>
                <c:pt idx="65">
                  <c:v>217.54799399999999</c:v>
                </c:pt>
                <c:pt idx="66">
                  <c:v>217.47621699999999</c:v>
                </c:pt>
                <c:pt idx="67">
                  <c:v>217.47840500000001</c:v>
                </c:pt>
                <c:pt idx="68">
                  <c:v>217.54783599999999</c:v>
                </c:pt>
                <c:pt idx="69">
                  <c:v>217.50967900000001</c:v>
                </c:pt>
                <c:pt idx="70">
                  <c:v>217.484971</c:v>
                </c:pt>
                <c:pt idx="71">
                  <c:v>217.64854</c:v>
                </c:pt>
                <c:pt idx="72">
                  <c:v>217.75831600000001</c:v>
                </c:pt>
                <c:pt idx="73">
                  <c:v>217.98240200000001</c:v>
                </c:pt>
                <c:pt idx="74">
                  <c:v>218.078261</c:v>
                </c:pt>
                <c:pt idx="75">
                  <c:v>218.349885</c:v>
                </c:pt>
                <c:pt idx="76">
                  <c:v>218.54707500000001</c:v>
                </c:pt>
                <c:pt idx="77">
                  <c:v>218.83168000000001</c:v>
                </c:pt>
                <c:pt idx="78">
                  <c:v>219.14961700000001</c:v>
                </c:pt>
                <c:pt idx="79">
                  <c:v>219.47456600000001</c:v>
                </c:pt>
                <c:pt idx="80">
                  <c:v>219.98106899999999</c:v>
                </c:pt>
                <c:pt idx="81">
                  <c:v>220.473941</c:v>
                </c:pt>
                <c:pt idx="82">
                  <c:v>221.040492</c:v>
                </c:pt>
                <c:pt idx="83">
                  <c:v>221.72865400000001</c:v>
                </c:pt>
                <c:pt idx="84">
                  <c:v>222.37589500000001</c:v>
                </c:pt>
                <c:pt idx="85">
                  <c:v>222.96886799999999</c:v>
                </c:pt>
                <c:pt idx="86">
                  <c:v>223.79294400000001</c:v>
                </c:pt>
                <c:pt idx="87">
                  <c:v>224.641548</c:v>
                </c:pt>
                <c:pt idx="88">
                  <c:v>225.69878299999999</c:v>
                </c:pt>
                <c:pt idx="89">
                  <c:v>226.68176399999999</c:v>
                </c:pt>
                <c:pt idx="90">
                  <c:v>227.779056</c:v>
                </c:pt>
                <c:pt idx="91">
                  <c:v>228.909684</c:v>
                </c:pt>
                <c:pt idx="92">
                  <c:v>230.20523299999999</c:v>
                </c:pt>
                <c:pt idx="93">
                  <c:v>231.38703000000001</c:v>
                </c:pt>
                <c:pt idx="94">
                  <c:v>232.75533200000001</c:v>
                </c:pt>
                <c:pt idx="95">
                  <c:v>234.03716</c:v>
                </c:pt>
                <c:pt idx="96">
                  <c:v>235.262091</c:v>
                </c:pt>
                <c:pt idx="97">
                  <c:v>236.74150499999999</c:v>
                </c:pt>
                <c:pt idx="98">
                  <c:v>238.121577</c:v>
                </c:pt>
                <c:pt idx="99">
                  <c:v>239.76617100000001</c:v>
                </c:pt>
                <c:pt idx="100">
                  <c:v>241.45303100000001</c:v>
                </c:pt>
                <c:pt idx="101">
                  <c:v>242.98647700000001</c:v>
                </c:pt>
                <c:pt idx="102">
                  <c:v>244.59026800000001</c:v>
                </c:pt>
                <c:pt idx="103">
                  <c:v>246.28573499999999</c:v>
                </c:pt>
                <c:pt idx="104">
                  <c:v>247.94681299999999</c:v>
                </c:pt>
                <c:pt idx="105">
                  <c:v>249.56106600000001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FF9-944F-BA9B-4AEF67FB6504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'24.49-B707'!$O$3:$O$108</c:f>
              <c:numCache>
                <c:formatCode>General</c:formatCode>
                <c:ptCount val="106"/>
                <c:pt idx="0">
                  <c:v>0.50004391000000004</c:v>
                </c:pt>
                <c:pt idx="1">
                  <c:v>0.50356045000000005</c:v>
                </c:pt>
                <c:pt idx="2">
                  <c:v>0.50707714000000004</c:v>
                </c:pt>
                <c:pt idx="3">
                  <c:v>0.51059407000000001</c:v>
                </c:pt>
                <c:pt idx="4">
                  <c:v>0.51411101000000003</c:v>
                </c:pt>
                <c:pt idx="5">
                  <c:v>0.51762794999999995</c:v>
                </c:pt>
                <c:pt idx="6">
                  <c:v>0.52087589000000001</c:v>
                </c:pt>
                <c:pt idx="7">
                  <c:v>0.52412382000000002</c:v>
                </c:pt>
                <c:pt idx="8">
                  <c:v>0.52737175999999997</c:v>
                </c:pt>
                <c:pt idx="9">
                  <c:v>0.53061970000000003</c:v>
                </c:pt>
                <c:pt idx="10">
                  <c:v>0.53386763999999998</c:v>
                </c:pt>
                <c:pt idx="11">
                  <c:v>0.53711549999999997</c:v>
                </c:pt>
                <c:pt idx="12">
                  <c:v>0.54036318999999999</c:v>
                </c:pt>
                <c:pt idx="13">
                  <c:v>0.54361145</c:v>
                </c:pt>
                <c:pt idx="14">
                  <c:v>0.54685932000000004</c:v>
                </c:pt>
                <c:pt idx="15">
                  <c:v>0.55010733000000001</c:v>
                </c:pt>
                <c:pt idx="16">
                  <c:v>0.55335519</c:v>
                </c:pt>
                <c:pt idx="17">
                  <c:v>0.55660266000000003</c:v>
                </c:pt>
                <c:pt idx="18">
                  <c:v>0.55985074000000001</c:v>
                </c:pt>
                <c:pt idx="19">
                  <c:v>0.56309867999999996</c:v>
                </c:pt>
                <c:pt idx="20">
                  <c:v>0.56634647000000005</c:v>
                </c:pt>
                <c:pt idx="21">
                  <c:v>0.56959488000000003</c:v>
                </c:pt>
                <c:pt idx="22">
                  <c:v>0.57284246000000005</c:v>
                </c:pt>
                <c:pt idx="23">
                  <c:v>0.57609043000000004</c:v>
                </c:pt>
                <c:pt idx="24">
                  <c:v>0.57933836999999999</c:v>
                </c:pt>
                <c:pt idx="25">
                  <c:v>0.58258620000000005</c:v>
                </c:pt>
                <c:pt idx="26">
                  <c:v>0.58583463999999996</c:v>
                </c:pt>
                <c:pt idx="27">
                  <c:v>0.58908229000000001</c:v>
                </c:pt>
                <c:pt idx="28">
                  <c:v>0.59233011999999996</c:v>
                </c:pt>
                <c:pt idx="29">
                  <c:v>0.59557842000000005</c:v>
                </c:pt>
                <c:pt idx="30">
                  <c:v>0.59882639999999998</c:v>
                </c:pt>
                <c:pt idx="31">
                  <c:v>0.60207385999999996</c:v>
                </c:pt>
                <c:pt idx="32">
                  <c:v>0.60532202000000002</c:v>
                </c:pt>
                <c:pt idx="33">
                  <c:v>0.60857021</c:v>
                </c:pt>
                <c:pt idx="34">
                  <c:v>0.61181770999999996</c:v>
                </c:pt>
                <c:pt idx="35">
                  <c:v>0.61506569</c:v>
                </c:pt>
                <c:pt idx="36">
                  <c:v>0.61831362999999995</c:v>
                </c:pt>
                <c:pt idx="37">
                  <c:v>0.62156155999999996</c:v>
                </c:pt>
                <c:pt idx="38">
                  <c:v>0.62480950000000002</c:v>
                </c:pt>
                <c:pt idx="39">
                  <c:v>0.62805743999999997</c:v>
                </c:pt>
                <c:pt idx="40">
                  <c:v>0.63130538000000003</c:v>
                </c:pt>
                <c:pt idx="41">
                  <c:v>0.63455331999999998</c:v>
                </c:pt>
                <c:pt idx="42">
                  <c:v>0.63780124999999999</c:v>
                </c:pt>
                <c:pt idx="43">
                  <c:v>0.64104919000000005</c:v>
                </c:pt>
                <c:pt idx="44">
                  <c:v>0.64429713</c:v>
                </c:pt>
                <c:pt idx="45">
                  <c:v>0.64754506999999994</c:v>
                </c:pt>
                <c:pt idx="46">
                  <c:v>0.65079290000000001</c:v>
                </c:pt>
                <c:pt idx="47">
                  <c:v>0.65404055000000005</c:v>
                </c:pt>
                <c:pt idx="48">
                  <c:v>0.65728847999999995</c:v>
                </c:pt>
                <c:pt idx="49">
                  <c:v>0.66053642000000001</c:v>
                </c:pt>
                <c:pt idx="50">
                  <c:v>0.66378435999999996</c:v>
                </c:pt>
                <c:pt idx="51">
                  <c:v>0.66703230000000002</c:v>
                </c:pt>
                <c:pt idx="52">
                  <c:v>0.67028023999999997</c:v>
                </c:pt>
                <c:pt idx="53">
                  <c:v>0.67352816999999998</c:v>
                </c:pt>
                <c:pt idx="54">
                  <c:v>0.67677611000000004</c:v>
                </c:pt>
                <c:pt idx="55">
                  <c:v>0.68002404999999999</c:v>
                </c:pt>
                <c:pt idx="56">
                  <c:v>0.68327199000000005</c:v>
                </c:pt>
                <c:pt idx="57">
                  <c:v>0.68651982</c:v>
                </c:pt>
                <c:pt idx="58">
                  <c:v>0.68976786000000001</c:v>
                </c:pt>
                <c:pt idx="59">
                  <c:v>0.69301579999999996</c:v>
                </c:pt>
                <c:pt idx="60">
                  <c:v>0.69626367</c:v>
                </c:pt>
                <c:pt idx="61">
                  <c:v>0.69951138999999996</c:v>
                </c:pt>
                <c:pt idx="62">
                  <c:v>0.70275962000000003</c:v>
                </c:pt>
                <c:pt idx="63">
                  <c:v>0.70600755000000004</c:v>
                </c:pt>
                <c:pt idx="64">
                  <c:v>0.70925548999999999</c:v>
                </c:pt>
                <c:pt idx="65">
                  <c:v>0.71250263000000003</c:v>
                </c:pt>
                <c:pt idx="66">
                  <c:v>0.71575016999999996</c:v>
                </c:pt>
                <c:pt idx="67">
                  <c:v>0.71899811000000002</c:v>
                </c:pt>
                <c:pt idx="68">
                  <c:v>0.72224641000000001</c:v>
                </c:pt>
                <c:pt idx="69">
                  <c:v>0.72549412999999996</c:v>
                </c:pt>
                <c:pt idx="70">
                  <c:v>0.72874192999999998</c:v>
                </c:pt>
                <c:pt idx="71">
                  <c:v>0.73199073000000003</c:v>
                </c:pt>
                <c:pt idx="72">
                  <c:v>0.73523925000000001</c:v>
                </c:pt>
                <c:pt idx="73">
                  <c:v>0.73848838000000006</c:v>
                </c:pt>
                <c:pt idx="74">
                  <c:v>0.74146782</c:v>
                </c:pt>
                <c:pt idx="75">
                  <c:v>0.74498620999999998</c:v>
                </c:pt>
                <c:pt idx="76">
                  <c:v>0.74823519999999999</c:v>
                </c:pt>
                <c:pt idx="77">
                  <c:v>0.75148464999999998</c:v>
                </c:pt>
                <c:pt idx="78">
                  <c:v>0.75473429000000003</c:v>
                </c:pt>
                <c:pt idx="79">
                  <c:v>0.75798396999999995</c:v>
                </c:pt>
                <c:pt idx="80">
                  <c:v>0.76123461999999997</c:v>
                </c:pt>
                <c:pt idx="81">
                  <c:v>0.76421620000000001</c:v>
                </c:pt>
                <c:pt idx="82">
                  <c:v>0.76719817000000001</c:v>
                </c:pt>
                <c:pt idx="83">
                  <c:v>0.7701808</c:v>
                </c:pt>
                <c:pt idx="84">
                  <c:v>0.77316320999999999</c:v>
                </c:pt>
                <c:pt idx="85">
                  <c:v>0.77611474000000003</c:v>
                </c:pt>
                <c:pt idx="86">
                  <c:v>0.77883975000000005</c:v>
                </c:pt>
                <c:pt idx="87">
                  <c:v>0.78128523999999999</c:v>
                </c:pt>
                <c:pt idx="88">
                  <c:v>0.78400086000000002</c:v>
                </c:pt>
                <c:pt idx="89">
                  <c:v>0.78671608000000004</c:v>
                </c:pt>
                <c:pt idx="90">
                  <c:v>0.78943191000000001</c:v>
                </c:pt>
                <c:pt idx="91">
                  <c:v>0.79228657999999996</c:v>
                </c:pt>
                <c:pt idx="92">
                  <c:v>0.79457588000000001</c:v>
                </c:pt>
                <c:pt idx="93">
                  <c:v>0.79672790000000004</c:v>
                </c:pt>
                <c:pt idx="94">
                  <c:v>0.79914993000000001</c:v>
                </c:pt>
                <c:pt idx="95">
                  <c:v>0.80146010000000001</c:v>
                </c:pt>
                <c:pt idx="96">
                  <c:v>0.80331342999999999</c:v>
                </c:pt>
                <c:pt idx="97">
                  <c:v>0.80556214999999998</c:v>
                </c:pt>
                <c:pt idx="98">
                  <c:v>0.80739371000000004</c:v>
                </c:pt>
                <c:pt idx="99">
                  <c:v>0.80961704999999995</c:v>
                </c:pt>
                <c:pt idx="100">
                  <c:v>0.81184062000000001</c:v>
                </c:pt>
                <c:pt idx="101">
                  <c:v>0.81376809999999999</c:v>
                </c:pt>
                <c:pt idx="102">
                  <c:v>0.81554833000000004</c:v>
                </c:pt>
                <c:pt idx="103">
                  <c:v>0.81747667999999996</c:v>
                </c:pt>
                <c:pt idx="104">
                  <c:v>0.81940484000000002</c:v>
                </c:pt>
                <c:pt idx="105">
                  <c:v>0.82088985999999997</c:v>
                </c:pt>
              </c:numCache>
            </c:numRef>
          </c:xVal>
          <c:yVal>
            <c:numRef>
              <c:f>'24.49-B707'!$Q$3:$Q$108</c:f>
              <c:numCache>
                <c:formatCode>General</c:formatCode>
                <c:ptCount val="106"/>
                <c:pt idx="0">
                  <c:v>214.63154761777039</c:v>
                </c:pt>
                <c:pt idx="1">
                  <c:v>214.63243027283727</c:v>
                </c:pt>
                <c:pt idx="2">
                  <c:v>214.63343828434785</c:v>
                </c:pt>
                <c:pt idx="3">
                  <c:v>214.63458690597562</c:v>
                </c:pt>
                <c:pt idx="4">
                  <c:v>214.63589282888796</c:v>
                </c:pt>
                <c:pt idx="5">
                  <c:v>214.63737447218239</c:v>
                </c:pt>
                <c:pt idx="6">
                  <c:v>214.63891633966983</c:v>
                </c:pt>
                <c:pt idx="7">
                  <c:v>214.64064270620327</c:v>
                </c:pt>
                <c:pt idx="8">
                  <c:v>214.6425725084888</c:v>
                </c:pt>
                <c:pt idx="9">
                  <c:v>214.64472629699483</c:v>
                </c:pt>
                <c:pt idx="10">
                  <c:v>214.64712637120641</c:v>
                </c:pt>
                <c:pt idx="11">
                  <c:v>214.64979682632278</c:v>
                </c:pt>
                <c:pt idx="12">
                  <c:v>214.65276371011745</c:v>
                </c:pt>
                <c:pt idx="13">
                  <c:v>214.65605604120381</c:v>
                </c:pt>
                <c:pt idx="14">
                  <c:v>214.65970342839896</c:v>
                </c:pt>
                <c:pt idx="15">
                  <c:v>214.66373940130575</c:v>
                </c:pt>
                <c:pt idx="16">
                  <c:v>214.66819914733526</c:v>
                </c:pt>
                <c:pt idx="17">
                  <c:v>214.673120514424</c:v>
                </c:pt>
                <c:pt idx="18">
                  <c:v>214.67854627489339</c:v>
                </c:pt>
                <c:pt idx="19">
                  <c:v>214.68451959879451</c:v>
                </c:pt>
                <c:pt idx="20">
                  <c:v>214.69108800114452</c:v>
                </c:pt>
                <c:pt idx="21">
                  <c:v>214.69830429031134</c:v>
                </c:pt>
                <c:pt idx="22">
                  <c:v>214.70622000193345</c:v>
                </c:pt>
                <c:pt idx="23">
                  <c:v>214.71489673078554</c:v>
                </c:pt>
                <c:pt idx="24">
                  <c:v>214.72439642260321</c:v>
                </c:pt>
                <c:pt idx="25">
                  <c:v>214.73478615714424</c:v>
                </c:pt>
                <c:pt idx="26">
                  <c:v>214.74614052359175</c:v>
                </c:pt>
                <c:pt idx="27">
                  <c:v>214.75853157466949</c:v>
                </c:pt>
                <c:pt idx="28">
                  <c:v>214.77204500044496</c:v>
                </c:pt>
                <c:pt idx="29">
                  <c:v>214.78677021237166</c:v>
                </c:pt>
                <c:pt idx="30">
                  <c:v>214.80279746750892</c:v>
                </c:pt>
                <c:pt idx="31">
                  <c:v>214.82022522578725</c:v>
                </c:pt>
                <c:pt idx="32">
                  <c:v>214.83916671592962</c:v>
                </c:pt>
                <c:pt idx="33">
                  <c:v>214.85973208938998</c:v>
                </c:pt>
                <c:pt idx="34">
                  <c:v>214.8820371738957</c:v>
                </c:pt>
                <c:pt idx="35">
                  <c:v>214.90621851941728</c:v>
                </c:pt>
                <c:pt idx="36">
                  <c:v>214.93240955895251</c:v>
                </c:pt>
                <c:pt idx="37">
                  <c:v>214.96075612562828</c:v>
                </c:pt>
                <c:pt idx="38">
                  <c:v>214.99141324096922</c:v>
                </c:pt>
                <c:pt idx="39">
                  <c:v>215.02454540773292</c:v>
                </c:pt>
                <c:pt idx="40">
                  <c:v>215.06032751372567</c:v>
                </c:pt>
                <c:pt idx="41">
                  <c:v>215.09894534446249</c:v>
                </c:pt>
                <c:pt idx="42">
                  <c:v>215.14059608405844</c:v>
                </c:pt>
                <c:pt idx="43">
                  <c:v>215.1854895119738</c:v>
                </c:pt>
                <c:pt idx="44">
                  <c:v>215.2338479531648</c:v>
                </c:pt>
                <c:pt idx="45">
                  <c:v>215.28590754741418</c:v>
                </c:pt>
                <c:pt idx="46">
                  <c:v>215.34191697752351</c:v>
                </c:pt>
                <c:pt idx="47">
                  <c:v>215.40214049016765</c:v>
                </c:pt>
                <c:pt idx="48">
                  <c:v>215.46686914035172</c:v>
                </c:pt>
                <c:pt idx="49">
                  <c:v>215.53639782275985</c:v>
                </c:pt>
                <c:pt idx="50">
                  <c:v>215.61104443364076</c:v>
                </c:pt>
                <c:pt idx="51">
                  <c:v>215.69114662831635</c:v>
                </c:pt>
                <c:pt idx="52">
                  <c:v>215.77706287890595</c:v>
                </c:pt>
                <c:pt idx="53">
                  <c:v>215.86917352907534</c:v>
                </c:pt>
                <c:pt idx="54">
                  <c:v>215.96788340389665</c:v>
                </c:pt>
                <c:pt idx="55">
                  <c:v>216.07362168634398</c:v>
                </c:pt>
                <c:pt idx="56">
                  <c:v>216.18684473955614</c:v>
                </c:pt>
                <c:pt idx="57">
                  <c:v>216.30803344233829</c:v>
                </c:pt>
                <c:pt idx="58">
                  <c:v>216.43771601894304</c:v>
                </c:pt>
                <c:pt idx="59">
                  <c:v>216.57642940636697</c:v>
                </c:pt>
                <c:pt idx="60">
                  <c:v>216.72475840494661</c:v>
                </c:pt>
                <c:pt idx="61">
                  <c:v>216.88332053000349</c:v>
                </c:pt>
                <c:pt idx="62">
                  <c:v>217.05281286530357</c:v>
                </c:pt>
                <c:pt idx="63">
                  <c:v>217.23390132923504</c:v>
                </c:pt>
                <c:pt idx="64">
                  <c:v>217.42735622275916</c:v>
                </c:pt>
                <c:pt idx="65">
                  <c:v>217.63393023429563</c:v>
                </c:pt>
                <c:pt idx="66">
                  <c:v>217.85455815883387</c:v>
                </c:pt>
                <c:pt idx="67">
                  <c:v>218.09016634935722</c:v>
                </c:pt>
                <c:pt idx="68">
                  <c:v>218.34174386178421</c:v>
                </c:pt>
                <c:pt idx="69">
                  <c:v>218.61027368843202</c:v>
                </c:pt>
                <c:pt idx="70">
                  <c:v>218.896941029434</c:v>
                </c:pt>
                <c:pt idx="71">
                  <c:v>219.20305558078911</c:v>
                </c:pt>
                <c:pt idx="72">
                  <c:v>219.52981491159255</c:v>
                </c:pt>
                <c:pt idx="73">
                  <c:v>219.87872492153559</c:v>
                </c:pt>
                <c:pt idx="74">
                  <c:v>220.21939164158255</c:v>
                </c:pt>
                <c:pt idx="75">
                  <c:v>220.64898388175419</c:v>
                </c:pt>
                <c:pt idx="76">
                  <c:v>221.07379165119329</c:v>
                </c:pt>
                <c:pt idx="77">
                  <c:v>221.52763487661409</c:v>
                </c:pt>
                <c:pt idx="78">
                  <c:v>222.01257884322499</c:v>
                </c:pt>
                <c:pt idx="79">
                  <c:v>222.5308815335647</c:v>
                </c:pt>
                <c:pt idx="80">
                  <c:v>223.08518840450392</c:v>
                </c:pt>
                <c:pt idx="81">
                  <c:v>223.62745058430943</c:v>
                </c:pt>
                <c:pt idx="82">
                  <c:v>224.20450883398684</c:v>
                </c:pt>
                <c:pt idx="83">
                  <c:v>224.81891216947344</c:v>
                </c:pt>
                <c:pt idx="84">
                  <c:v>225.47318830535929</c:v>
                </c:pt>
                <c:pt idx="85">
                  <c:v>226.1628812342509</c:v>
                </c:pt>
                <c:pt idx="86">
                  <c:v>226.83961400467527</c:v>
                </c:pt>
                <c:pt idx="87">
                  <c:v>227.48186550638974</c:v>
                </c:pt>
                <c:pt idx="88">
                  <c:v>228.23643496769148</c:v>
                </c:pt>
                <c:pt idx="89">
                  <c:v>229.03745809911061</c:v>
                </c:pt>
                <c:pt idx="90">
                  <c:v>229.88866462693596</c:v>
                </c:pt>
                <c:pt idx="91">
                  <c:v>230.84141954633549</c:v>
                </c:pt>
                <c:pt idx="92">
                  <c:v>231.6516301048234</c:v>
                </c:pt>
                <c:pt idx="93">
                  <c:v>232.45332459400515</c:v>
                </c:pt>
                <c:pt idx="94">
                  <c:v>233.40516111375177</c:v>
                </c:pt>
                <c:pt idx="95">
                  <c:v>234.36529091633713</c:v>
                </c:pt>
                <c:pt idx="96">
                  <c:v>235.17489492360465</c:v>
                </c:pt>
                <c:pt idx="97">
                  <c:v>236.2073682548245</c:v>
                </c:pt>
                <c:pt idx="98">
                  <c:v>237.09152901794116</c:v>
                </c:pt>
                <c:pt idx="99">
                  <c:v>238.22041845448186</c:v>
                </c:pt>
                <c:pt idx="100">
                  <c:v>239.4146209172979</c:v>
                </c:pt>
                <c:pt idx="101">
                  <c:v>240.50633297815935</c:v>
                </c:pt>
                <c:pt idx="102">
                  <c:v>241.56444219331436</c:v>
                </c:pt>
                <c:pt idx="103">
                  <c:v>242.76809666157126</c:v>
                </c:pt>
                <c:pt idx="104">
                  <c:v>244.03545322300164</c:v>
                </c:pt>
                <c:pt idx="105">
                  <c:v>245.05786441738252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9D-F447-AEF9-BDA7BB71669E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'24.49-B707'!$I$3:$I$135</c:f>
              <c:numCache>
                <c:formatCode>General</c:formatCode>
                <c:ptCount val="133"/>
                <c:pt idx="0">
                  <c:v>0.50012466</c:v>
                </c:pt>
                <c:pt idx="1">
                  <c:v>0.50364178000000004</c:v>
                </c:pt>
                <c:pt idx="2">
                  <c:v>0.50742770999999998</c:v>
                </c:pt>
                <c:pt idx="3">
                  <c:v>0.51094465</c:v>
                </c:pt>
                <c:pt idx="4">
                  <c:v>0.51446159000000002</c:v>
                </c:pt>
                <c:pt idx="5">
                  <c:v>0.51770952000000003</c:v>
                </c:pt>
                <c:pt idx="6">
                  <c:v>0.52095705999999997</c:v>
                </c:pt>
                <c:pt idx="7">
                  <c:v>0.52420460000000002</c:v>
                </c:pt>
                <c:pt idx="8">
                  <c:v>0.52745253999999997</c:v>
                </c:pt>
                <c:pt idx="9">
                  <c:v>0.53070048000000003</c:v>
                </c:pt>
                <c:pt idx="10">
                  <c:v>0.53394841999999998</c:v>
                </c:pt>
                <c:pt idx="11">
                  <c:v>0.53719636000000004</c:v>
                </c:pt>
                <c:pt idx="12">
                  <c:v>0.54044429000000005</c:v>
                </c:pt>
                <c:pt idx="13">
                  <c:v>0.54369223</c:v>
                </c:pt>
                <c:pt idx="14">
                  <c:v>0.54694016999999995</c:v>
                </c:pt>
                <c:pt idx="15">
                  <c:v>0.55018811000000001</c:v>
                </c:pt>
                <c:pt idx="16">
                  <c:v>0.55343604999999996</c:v>
                </c:pt>
                <c:pt idx="17">
                  <c:v>0.55668397999999997</c:v>
                </c:pt>
                <c:pt idx="18">
                  <c:v>0.55993192000000003</c:v>
                </c:pt>
                <c:pt idx="19">
                  <c:v>0.56317985999999998</c:v>
                </c:pt>
                <c:pt idx="20">
                  <c:v>0.56642780000000004</c:v>
                </c:pt>
                <c:pt idx="21">
                  <c:v>0.56967573999999999</c:v>
                </c:pt>
                <c:pt idx="22">
                  <c:v>0.57292367</c:v>
                </c:pt>
                <c:pt idx="23">
                  <c:v>0.57617160999999995</c:v>
                </c:pt>
                <c:pt idx="24">
                  <c:v>0.57941955000000001</c:v>
                </c:pt>
                <c:pt idx="25">
                  <c:v>0.58266748999999995</c:v>
                </c:pt>
                <c:pt idx="26">
                  <c:v>0.58591543000000001</c:v>
                </c:pt>
                <c:pt idx="27">
                  <c:v>0.58916336000000002</c:v>
                </c:pt>
                <c:pt idx="28">
                  <c:v>0.59241129999999997</c:v>
                </c:pt>
                <c:pt idx="29">
                  <c:v>0.59565924000000003</c:v>
                </c:pt>
                <c:pt idx="30">
                  <c:v>0.59890717999999998</c:v>
                </c:pt>
                <c:pt idx="31">
                  <c:v>0.60215512000000004</c:v>
                </c:pt>
                <c:pt idx="32">
                  <c:v>0.60540305000000005</c:v>
                </c:pt>
                <c:pt idx="33">
                  <c:v>0.60865099</c:v>
                </c:pt>
                <c:pt idx="34">
                  <c:v>0.61189892999999995</c:v>
                </c:pt>
                <c:pt idx="35">
                  <c:v>0.61514687000000001</c:v>
                </c:pt>
                <c:pt idx="36">
                  <c:v>0.61839440999999995</c:v>
                </c:pt>
                <c:pt idx="37">
                  <c:v>0.62164235000000001</c:v>
                </c:pt>
                <c:pt idx="38">
                  <c:v>0.62489028000000002</c:v>
                </c:pt>
                <c:pt idx="39">
                  <c:v>0.62813821999999997</c:v>
                </c:pt>
                <c:pt idx="40">
                  <c:v>0.63138616000000003</c:v>
                </c:pt>
                <c:pt idx="41">
                  <c:v>0.63463409999999998</c:v>
                </c:pt>
                <c:pt idx="42">
                  <c:v>0.63788204000000004</c:v>
                </c:pt>
                <c:pt idx="43">
                  <c:v>0.64112997000000005</c:v>
                </c:pt>
                <c:pt idx="44">
                  <c:v>0.64437791</c:v>
                </c:pt>
                <c:pt idx="45">
                  <c:v>0.64762642999999998</c:v>
                </c:pt>
                <c:pt idx="46">
                  <c:v>0.65087410999999995</c:v>
                </c:pt>
                <c:pt idx="47">
                  <c:v>0.65412205000000001</c:v>
                </c:pt>
                <c:pt idx="48">
                  <c:v>0.65736998999999996</c:v>
                </c:pt>
                <c:pt idx="49">
                  <c:v>0.66061749000000003</c:v>
                </c:pt>
                <c:pt idx="50">
                  <c:v>0.66386546999999996</c:v>
                </c:pt>
                <c:pt idx="51">
                  <c:v>0.66711330000000002</c:v>
                </c:pt>
                <c:pt idx="52">
                  <c:v>0.67036061999999996</c:v>
                </c:pt>
                <c:pt idx="53">
                  <c:v>0.67360856000000002</c:v>
                </c:pt>
                <c:pt idx="54">
                  <c:v>0.67685649000000003</c:v>
                </c:pt>
                <c:pt idx="55">
                  <c:v>0.68010442999999998</c:v>
                </c:pt>
                <c:pt idx="56">
                  <c:v>0.68335237000000004</c:v>
                </c:pt>
                <c:pt idx="57">
                  <c:v>0.68659990999999998</c:v>
                </c:pt>
                <c:pt idx="58">
                  <c:v>0.68984785000000004</c:v>
                </c:pt>
                <c:pt idx="59">
                  <c:v>0.69309578999999999</c:v>
                </c:pt>
                <c:pt idx="60">
                  <c:v>0.69634372</c:v>
                </c:pt>
                <c:pt idx="61">
                  <c:v>0.69959165999999995</c:v>
                </c:pt>
                <c:pt idx="62">
                  <c:v>0.70283960000000001</c:v>
                </c:pt>
                <c:pt idx="63">
                  <c:v>0.70608753999999996</c:v>
                </c:pt>
                <c:pt idx="64">
                  <c:v>0.70933526000000002</c:v>
                </c:pt>
                <c:pt idx="65">
                  <c:v>0.71258301999999996</c:v>
                </c:pt>
                <c:pt idx="66">
                  <c:v>0.71583094999999997</c:v>
                </c:pt>
                <c:pt idx="67">
                  <c:v>0.71907889000000003</c:v>
                </c:pt>
                <c:pt idx="68">
                  <c:v>0.72232640000000004</c:v>
                </c:pt>
                <c:pt idx="69">
                  <c:v>0.72557455000000004</c:v>
                </c:pt>
                <c:pt idx="70">
                  <c:v>0.72882190999999996</c:v>
                </c:pt>
                <c:pt idx="71">
                  <c:v>0.73206985000000002</c:v>
                </c:pt>
                <c:pt idx="72">
                  <c:v>0.73531749999999996</c:v>
                </c:pt>
                <c:pt idx="73">
                  <c:v>0.73856533000000002</c:v>
                </c:pt>
                <c:pt idx="74">
                  <c:v>0.74181326000000003</c:v>
                </c:pt>
                <c:pt idx="75">
                  <c:v>0.74506167000000001</c:v>
                </c:pt>
                <c:pt idx="76">
                  <c:v>0.74831011999999997</c:v>
                </c:pt>
                <c:pt idx="77">
                  <c:v>0.75155833999999999</c:v>
                </c:pt>
                <c:pt idx="78">
                  <c:v>0.75480689999999995</c:v>
                </c:pt>
                <c:pt idx="79">
                  <c:v>0.75805562999999998</c:v>
                </c:pt>
                <c:pt idx="80">
                  <c:v>0.76130408000000005</c:v>
                </c:pt>
                <c:pt idx="81">
                  <c:v>0.76455267000000005</c:v>
                </c:pt>
                <c:pt idx="82">
                  <c:v>0.76780117999999997</c:v>
                </c:pt>
                <c:pt idx="83">
                  <c:v>0.77105056999999999</c:v>
                </c:pt>
                <c:pt idx="84">
                  <c:v>0.77430056999999997</c:v>
                </c:pt>
                <c:pt idx="85">
                  <c:v>0.77754992000000001</c:v>
                </c:pt>
                <c:pt idx="86">
                  <c:v>0.78106854999999997</c:v>
                </c:pt>
                <c:pt idx="87">
                  <c:v>0.78431881000000003</c:v>
                </c:pt>
                <c:pt idx="88">
                  <c:v>0.78756928000000004</c:v>
                </c:pt>
                <c:pt idx="89">
                  <c:v>0.79081975000000004</c:v>
                </c:pt>
                <c:pt idx="90">
                  <c:v>0.79407072000000001</c:v>
                </c:pt>
                <c:pt idx="91">
                  <c:v>0.79705316999999998</c:v>
                </c:pt>
                <c:pt idx="92">
                  <c:v>0.80003546999999997</c:v>
                </c:pt>
                <c:pt idx="93">
                  <c:v>0.80301860999999997</c:v>
                </c:pt>
                <c:pt idx="94">
                  <c:v>0.80600134000000001</c:v>
                </c:pt>
                <c:pt idx="95">
                  <c:v>0.80898490999999995</c:v>
                </c:pt>
                <c:pt idx="96">
                  <c:v>0.81142320999999995</c:v>
                </c:pt>
                <c:pt idx="97">
                  <c:v>0.81385622000000002</c:v>
                </c:pt>
                <c:pt idx="98">
                  <c:v>0.81657208999999997</c:v>
                </c:pt>
                <c:pt idx="99">
                  <c:v>0.81928889999999999</c:v>
                </c:pt>
                <c:pt idx="100">
                  <c:v>0.82198019</c:v>
                </c:pt>
                <c:pt idx="101">
                  <c:v>0.82436706000000004</c:v>
                </c:pt>
                <c:pt idx="102">
                  <c:v>0.82626463999999999</c:v>
                </c:pt>
                <c:pt idx="103">
                  <c:v>0.82851304999999997</c:v>
                </c:pt>
                <c:pt idx="104">
                  <c:v>0.83034430000000004</c:v>
                </c:pt>
                <c:pt idx="105">
                  <c:v>0.83256810000000003</c:v>
                </c:pt>
                <c:pt idx="106">
                  <c:v>0.83464395000000002</c:v>
                </c:pt>
                <c:pt idx="107">
                  <c:v>0.83642439999999996</c:v>
                </c:pt>
                <c:pt idx="108">
                  <c:v>0.83805726999999997</c:v>
                </c:pt>
                <c:pt idx="109">
                  <c:v>0.83969033000000004</c:v>
                </c:pt>
                <c:pt idx="110">
                  <c:v>0.84102708999999998</c:v>
                </c:pt>
                <c:pt idx="111">
                  <c:v>0.84248246999999998</c:v>
                </c:pt>
                <c:pt idx="112">
                  <c:v>0.84382303000000003</c:v>
                </c:pt>
                <c:pt idx="113">
                  <c:v>0.84488087999999995</c:v>
                </c:pt>
                <c:pt idx="114">
                  <c:v>0.84647722000000003</c:v>
                </c:pt>
                <c:pt idx="115">
                  <c:v>0.84789258999999995</c:v>
                </c:pt>
                <c:pt idx="116">
                  <c:v>0.84906287999999996</c:v>
                </c:pt>
                <c:pt idx="117">
                  <c:v>0.85039748999999998</c:v>
                </c:pt>
                <c:pt idx="118">
                  <c:v>0.85144059000000005</c:v>
                </c:pt>
                <c:pt idx="119">
                  <c:v>0.85250703999999999</c:v>
                </c:pt>
                <c:pt idx="120">
                  <c:v>0.85345314999999999</c:v>
                </c:pt>
                <c:pt idx="121">
                  <c:v>0.85442203999999999</c:v>
                </c:pt>
                <c:pt idx="122">
                  <c:v>0.85539175999999995</c:v>
                </c:pt>
                <c:pt idx="123">
                  <c:v>0.85665868000000001</c:v>
                </c:pt>
                <c:pt idx="124">
                  <c:v>0.85780836000000005</c:v>
                </c:pt>
                <c:pt idx="125">
                  <c:v>0.85885776999999996</c:v>
                </c:pt>
                <c:pt idx="126">
                  <c:v>0.86012540999999998</c:v>
                </c:pt>
                <c:pt idx="127">
                  <c:v>0.86108379000000002</c:v>
                </c:pt>
                <c:pt idx="128">
                  <c:v>0.86232609000000005</c:v>
                </c:pt>
                <c:pt idx="129">
                  <c:v>0.86322262000000005</c:v>
                </c:pt>
                <c:pt idx="130">
                  <c:v>0.86433926999999999</c:v>
                </c:pt>
                <c:pt idx="131">
                  <c:v>0.86521228999999999</c:v>
                </c:pt>
                <c:pt idx="132">
                  <c:v>0.86606081000000001</c:v>
                </c:pt>
              </c:numCache>
            </c:numRef>
          </c:xVal>
          <c:yVal>
            <c:numRef>
              <c:f>'24.49-B707'!$J$3:$J$135</c:f>
              <c:numCache>
                <c:formatCode>General</c:formatCode>
                <c:ptCount val="133"/>
                <c:pt idx="0">
                  <c:v>177.94752800000001</c:v>
                </c:pt>
                <c:pt idx="1">
                  <c:v>177.983519</c:v>
                </c:pt>
                <c:pt idx="2">
                  <c:v>177.98607000000001</c:v>
                </c:pt>
                <c:pt idx="3">
                  <c:v>177.98844</c:v>
                </c:pt>
                <c:pt idx="4">
                  <c:v>177.99081000000001</c:v>
                </c:pt>
                <c:pt idx="5">
                  <c:v>177.992998</c:v>
                </c:pt>
                <c:pt idx="6">
                  <c:v>177.921221</c:v>
                </c:pt>
                <c:pt idx="7">
                  <c:v>177.84944300000001</c:v>
                </c:pt>
                <c:pt idx="8">
                  <c:v>177.851632</c:v>
                </c:pt>
                <c:pt idx="9">
                  <c:v>177.85382100000001</c:v>
                </c:pt>
                <c:pt idx="10">
                  <c:v>177.856009</c:v>
                </c:pt>
                <c:pt idx="11">
                  <c:v>177.85819799999999</c:v>
                </c:pt>
                <c:pt idx="12">
                  <c:v>177.860387</c:v>
                </c:pt>
                <c:pt idx="13">
                  <c:v>177.86257499999999</c:v>
                </c:pt>
                <c:pt idx="14">
                  <c:v>177.86476400000001</c:v>
                </c:pt>
                <c:pt idx="15">
                  <c:v>177.866953</c:v>
                </c:pt>
                <c:pt idx="16">
                  <c:v>177.86914100000001</c:v>
                </c:pt>
                <c:pt idx="17">
                  <c:v>177.87133</c:v>
                </c:pt>
                <c:pt idx="18">
                  <c:v>177.87351799999999</c:v>
                </c:pt>
                <c:pt idx="19">
                  <c:v>177.87570700000001</c:v>
                </c:pt>
                <c:pt idx="20">
                  <c:v>177.87789599999999</c:v>
                </c:pt>
                <c:pt idx="21">
                  <c:v>177.88008400000001</c:v>
                </c:pt>
                <c:pt idx="22">
                  <c:v>177.882273</c:v>
                </c:pt>
                <c:pt idx="23">
                  <c:v>177.88446200000001</c:v>
                </c:pt>
                <c:pt idx="24">
                  <c:v>177.88665</c:v>
                </c:pt>
                <c:pt idx="25">
                  <c:v>177.88883899999999</c:v>
                </c:pt>
                <c:pt idx="26">
                  <c:v>177.89102800000001</c:v>
                </c:pt>
                <c:pt idx="27">
                  <c:v>177.893216</c:v>
                </c:pt>
                <c:pt idx="28">
                  <c:v>177.89540500000001</c:v>
                </c:pt>
                <c:pt idx="29">
                  <c:v>177.897593</c:v>
                </c:pt>
                <c:pt idx="30">
                  <c:v>177.89978199999999</c:v>
                </c:pt>
                <c:pt idx="31">
                  <c:v>177.901971</c:v>
                </c:pt>
                <c:pt idx="32">
                  <c:v>177.90415899999999</c:v>
                </c:pt>
                <c:pt idx="33">
                  <c:v>177.90634800000001</c:v>
                </c:pt>
                <c:pt idx="34">
                  <c:v>177.908537</c:v>
                </c:pt>
                <c:pt idx="35">
                  <c:v>177.91072500000001</c:v>
                </c:pt>
                <c:pt idx="36">
                  <c:v>177.83894799999999</c:v>
                </c:pt>
                <c:pt idx="37">
                  <c:v>177.841137</c:v>
                </c:pt>
                <c:pt idx="38">
                  <c:v>177.84332499999999</c:v>
                </c:pt>
                <c:pt idx="39">
                  <c:v>177.84551400000001</c:v>
                </c:pt>
                <c:pt idx="40">
                  <c:v>177.847702</c:v>
                </c:pt>
                <c:pt idx="41">
                  <c:v>177.84989100000001</c:v>
                </c:pt>
                <c:pt idx="42">
                  <c:v>177.85208</c:v>
                </c:pt>
                <c:pt idx="43">
                  <c:v>177.85426799999999</c:v>
                </c:pt>
                <c:pt idx="44">
                  <c:v>177.85645700000001</c:v>
                </c:pt>
                <c:pt idx="45">
                  <c:v>177.96652</c:v>
                </c:pt>
                <c:pt idx="46">
                  <c:v>177.92164</c:v>
                </c:pt>
                <c:pt idx="47">
                  <c:v>177.92382799999999</c:v>
                </c:pt>
                <c:pt idx="48">
                  <c:v>177.926017</c:v>
                </c:pt>
                <c:pt idx="49">
                  <c:v>177.84751499999999</c:v>
                </c:pt>
                <c:pt idx="50">
                  <c:v>177.85642799999999</c:v>
                </c:pt>
                <c:pt idx="51">
                  <c:v>177.83844400000001</c:v>
                </c:pt>
                <c:pt idx="52">
                  <c:v>177.726034</c:v>
                </c:pt>
                <c:pt idx="53">
                  <c:v>177.72822300000001</c:v>
                </c:pt>
                <c:pt idx="54">
                  <c:v>177.730411</c:v>
                </c:pt>
                <c:pt idx="55">
                  <c:v>177.73259999999999</c:v>
                </c:pt>
                <c:pt idx="56">
                  <c:v>177.73478900000001</c:v>
                </c:pt>
                <c:pt idx="57">
                  <c:v>177.66301100000001</c:v>
                </c:pt>
                <c:pt idx="58">
                  <c:v>177.6652</c:v>
                </c:pt>
                <c:pt idx="59">
                  <c:v>177.66738900000001</c:v>
                </c:pt>
                <c:pt idx="60">
                  <c:v>177.669577</c:v>
                </c:pt>
                <c:pt idx="61">
                  <c:v>177.67176599999999</c:v>
                </c:pt>
                <c:pt idx="62">
                  <c:v>177.67395500000001</c:v>
                </c:pt>
                <c:pt idx="63">
                  <c:v>177.676143</c:v>
                </c:pt>
                <c:pt idx="64">
                  <c:v>177.63798700000001</c:v>
                </c:pt>
                <c:pt idx="65">
                  <c:v>177.60655399999999</c:v>
                </c:pt>
                <c:pt idx="66">
                  <c:v>177.608743</c:v>
                </c:pt>
                <c:pt idx="67">
                  <c:v>177.61093199999999</c:v>
                </c:pt>
                <c:pt idx="68">
                  <c:v>177.53243000000001</c:v>
                </c:pt>
                <c:pt idx="69">
                  <c:v>177.57525200000001</c:v>
                </c:pt>
                <c:pt idx="70">
                  <c:v>177.46956599999999</c:v>
                </c:pt>
                <c:pt idx="71">
                  <c:v>177.471754</c:v>
                </c:pt>
                <c:pt idx="72">
                  <c:v>177.42014900000001</c:v>
                </c:pt>
                <c:pt idx="73">
                  <c:v>177.40216599999999</c:v>
                </c:pt>
                <c:pt idx="74">
                  <c:v>177.40435400000001</c:v>
                </c:pt>
                <c:pt idx="75">
                  <c:v>177.49395699999999</c:v>
                </c:pt>
                <c:pt idx="76">
                  <c:v>177.590284</c:v>
                </c:pt>
                <c:pt idx="77">
                  <c:v>177.646266</c:v>
                </c:pt>
                <c:pt idx="78">
                  <c:v>177.762766</c:v>
                </c:pt>
                <c:pt idx="79">
                  <c:v>177.91288700000001</c:v>
                </c:pt>
                <c:pt idx="80">
                  <c:v>178.00921399999999</c:v>
                </c:pt>
                <c:pt idx="81">
                  <c:v>178.13243800000001</c:v>
                </c:pt>
                <c:pt idx="82">
                  <c:v>178.24221299999999</c:v>
                </c:pt>
                <c:pt idx="83">
                  <c:v>178.51336900000001</c:v>
                </c:pt>
                <c:pt idx="84">
                  <c:v>178.89883599999999</c:v>
                </c:pt>
                <c:pt idx="85">
                  <c:v>179.16326799999999</c:v>
                </c:pt>
                <c:pt idx="86">
                  <c:v>179.481674</c:v>
                </c:pt>
                <c:pt idx="87">
                  <c:v>179.91421099999999</c:v>
                </c:pt>
                <c:pt idx="88">
                  <c:v>180.387092</c:v>
                </c:pt>
                <c:pt idx="89">
                  <c:v>180.859973</c:v>
                </c:pt>
                <c:pt idx="90">
                  <c:v>181.42699300000001</c:v>
                </c:pt>
                <c:pt idx="91">
                  <c:v>182.08124599999999</c:v>
                </c:pt>
                <c:pt idx="92">
                  <c:v>182.708315</c:v>
                </c:pt>
                <c:pt idx="93">
                  <c:v>183.49032700000001</c:v>
                </c:pt>
                <c:pt idx="94">
                  <c:v>184.19808599999999</c:v>
                </c:pt>
                <c:pt idx="95">
                  <c:v>185.06050099999999</c:v>
                </c:pt>
                <c:pt idx="96">
                  <c:v>185.930666</c:v>
                </c:pt>
                <c:pt idx="97">
                  <c:v>186.80677900000001</c:v>
                </c:pt>
                <c:pt idx="98">
                  <c:v>187.91079500000001</c:v>
                </c:pt>
                <c:pt idx="99">
                  <c:v>189.18964</c:v>
                </c:pt>
                <c:pt idx="100">
                  <c:v>190.60622799999999</c:v>
                </c:pt>
                <c:pt idx="101">
                  <c:v>191.86930699999999</c:v>
                </c:pt>
                <c:pt idx="102">
                  <c:v>193.036768</c:v>
                </c:pt>
                <c:pt idx="103">
                  <c:v>194.45782</c:v>
                </c:pt>
                <c:pt idx="104">
                  <c:v>195.779775</c:v>
                </c:pt>
                <c:pt idx="105">
                  <c:v>197.510222</c:v>
                </c:pt>
                <c:pt idx="106">
                  <c:v>199.18113299999999</c:v>
                </c:pt>
                <c:pt idx="107">
                  <c:v>200.82648599999999</c:v>
                </c:pt>
                <c:pt idx="108">
                  <c:v>202.481953</c:v>
                </c:pt>
                <c:pt idx="109">
                  <c:v>204.17193700000001</c:v>
                </c:pt>
                <c:pt idx="110">
                  <c:v>205.67064400000001</c:v>
                </c:pt>
                <c:pt idx="111">
                  <c:v>207.26558600000001</c:v>
                </c:pt>
                <c:pt idx="112">
                  <c:v>208.865782</c:v>
                </c:pt>
                <c:pt idx="113">
                  <c:v>210.499505</c:v>
                </c:pt>
                <c:pt idx="114">
                  <c:v>212.534638</c:v>
                </c:pt>
                <c:pt idx="115">
                  <c:v>214.614462</c:v>
                </c:pt>
                <c:pt idx="116">
                  <c:v>216.53312399999999</c:v>
                </c:pt>
                <c:pt idx="117">
                  <c:v>218.59322399999999</c:v>
                </c:pt>
                <c:pt idx="118">
                  <c:v>220.39067800000001</c:v>
                </c:pt>
                <c:pt idx="119">
                  <c:v>222.26352900000001</c:v>
                </c:pt>
                <c:pt idx="120">
                  <c:v>224.01860300000001</c:v>
                </c:pt>
                <c:pt idx="121">
                  <c:v>225.742874</c:v>
                </c:pt>
                <c:pt idx="122">
                  <c:v>227.620408</c:v>
                </c:pt>
                <c:pt idx="123">
                  <c:v>229.85872499999999</c:v>
                </c:pt>
                <c:pt idx="124">
                  <c:v>231.86586800000001</c:v>
                </c:pt>
                <c:pt idx="125">
                  <c:v>233.85435699999999</c:v>
                </c:pt>
                <c:pt idx="126">
                  <c:v>236.22744499999999</c:v>
                </c:pt>
                <c:pt idx="127">
                  <c:v>238.28455500000001</c:v>
                </c:pt>
                <c:pt idx="128">
                  <c:v>240.51915700000001</c:v>
                </c:pt>
                <c:pt idx="129">
                  <c:v>242.51437000000001</c:v>
                </c:pt>
                <c:pt idx="130">
                  <c:v>244.571336</c:v>
                </c:pt>
                <c:pt idx="131">
                  <c:v>246.45971700000001</c:v>
                </c:pt>
                <c:pt idx="132">
                  <c:v>248.677594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FF9-944F-BA9B-4AEF67FB6504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'24.49-B707'!$I$3:$I$135</c:f>
              <c:numCache>
                <c:formatCode>General</c:formatCode>
                <c:ptCount val="133"/>
                <c:pt idx="0">
                  <c:v>0.50012466</c:v>
                </c:pt>
                <c:pt idx="1">
                  <c:v>0.50364178000000004</c:v>
                </c:pt>
                <c:pt idx="2">
                  <c:v>0.50742770999999998</c:v>
                </c:pt>
                <c:pt idx="3">
                  <c:v>0.51094465</c:v>
                </c:pt>
                <c:pt idx="4">
                  <c:v>0.51446159000000002</c:v>
                </c:pt>
                <c:pt idx="5">
                  <c:v>0.51770952000000003</c:v>
                </c:pt>
                <c:pt idx="6">
                  <c:v>0.52095705999999997</c:v>
                </c:pt>
                <c:pt idx="7">
                  <c:v>0.52420460000000002</c:v>
                </c:pt>
                <c:pt idx="8">
                  <c:v>0.52745253999999997</c:v>
                </c:pt>
                <c:pt idx="9">
                  <c:v>0.53070048000000003</c:v>
                </c:pt>
                <c:pt idx="10">
                  <c:v>0.53394841999999998</c:v>
                </c:pt>
                <c:pt idx="11">
                  <c:v>0.53719636000000004</c:v>
                </c:pt>
                <c:pt idx="12">
                  <c:v>0.54044429000000005</c:v>
                </c:pt>
                <c:pt idx="13">
                  <c:v>0.54369223</c:v>
                </c:pt>
                <c:pt idx="14">
                  <c:v>0.54694016999999995</c:v>
                </c:pt>
                <c:pt idx="15">
                  <c:v>0.55018811000000001</c:v>
                </c:pt>
                <c:pt idx="16">
                  <c:v>0.55343604999999996</c:v>
                </c:pt>
                <c:pt idx="17">
                  <c:v>0.55668397999999997</c:v>
                </c:pt>
                <c:pt idx="18">
                  <c:v>0.55993192000000003</c:v>
                </c:pt>
                <c:pt idx="19">
                  <c:v>0.56317985999999998</c:v>
                </c:pt>
                <c:pt idx="20">
                  <c:v>0.56642780000000004</c:v>
                </c:pt>
                <c:pt idx="21">
                  <c:v>0.56967573999999999</c:v>
                </c:pt>
                <c:pt idx="22">
                  <c:v>0.57292367</c:v>
                </c:pt>
                <c:pt idx="23">
                  <c:v>0.57617160999999995</c:v>
                </c:pt>
                <c:pt idx="24">
                  <c:v>0.57941955000000001</c:v>
                </c:pt>
                <c:pt idx="25">
                  <c:v>0.58266748999999995</c:v>
                </c:pt>
                <c:pt idx="26">
                  <c:v>0.58591543000000001</c:v>
                </c:pt>
                <c:pt idx="27">
                  <c:v>0.58916336000000002</c:v>
                </c:pt>
                <c:pt idx="28">
                  <c:v>0.59241129999999997</c:v>
                </c:pt>
                <c:pt idx="29">
                  <c:v>0.59565924000000003</c:v>
                </c:pt>
                <c:pt idx="30">
                  <c:v>0.59890717999999998</c:v>
                </c:pt>
                <c:pt idx="31">
                  <c:v>0.60215512000000004</c:v>
                </c:pt>
                <c:pt idx="32">
                  <c:v>0.60540305000000005</c:v>
                </c:pt>
                <c:pt idx="33">
                  <c:v>0.60865099</c:v>
                </c:pt>
                <c:pt idx="34">
                  <c:v>0.61189892999999995</c:v>
                </c:pt>
                <c:pt idx="35">
                  <c:v>0.61514687000000001</c:v>
                </c:pt>
                <c:pt idx="36">
                  <c:v>0.61839440999999995</c:v>
                </c:pt>
                <c:pt idx="37">
                  <c:v>0.62164235000000001</c:v>
                </c:pt>
                <c:pt idx="38">
                  <c:v>0.62489028000000002</c:v>
                </c:pt>
                <c:pt idx="39">
                  <c:v>0.62813821999999997</c:v>
                </c:pt>
                <c:pt idx="40">
                  <c:v>0.63138616000000003</c:v>
                </c:pt>
                <c:pt idx="41">
                  <c:v>0.63463409999999998</c:v>
                </c:pt>
                <c:pt idx="42">
                  <c:v>0.63788204000000004</c:v>
                </c:pt>
                <c:pt idx="43">
                  <c:v>0.64112997000000005</c:v>
                </c:pt>
                <c:pt idx="44">
                  <c:v>0.64437791</c:v>
                </c:pt>
                <c:pt idx="45">
                  <c:v>0.64762642999999998</c:v>
                </c:pt>
                <c:pt idx="46">
                  <c:v>0.65087410999999995</c:v>
                </c:pt>
                <c:pt idx="47">
                  <c:v>0.65412205000000001</c:v>
                </c:pt>
                <c:pt idx="48">
                  <c:v>0.65736998999999996</c:v>
                </c:pt>
                <c:pt idx="49">
                  <c:v>0.66061749000000003</c:v>
                </c:pt>
                <c:pt idx="50">
                  <c:v>0.66386546999999996</c:v>
                </c:pt>
                <c:pt idx="51">
                  <c:v>0.66711330000000002</c:v>
                </c:pt>
                <c:pt idx="52">
                  <c:v>0.67036061999999996</c:v>
                </c:pt>
                <c:pt idx="53">
                  <c:v>0.67360856000000002</c:v>
                </c:pt>
                <c:pt idx="54">
                  <c:v>0.67685649000000003</c:v>
                </c:pt>
                <c:pt idx="55">
                  <c:v>0.68010442999999998</c:v>
                </c:pt>
                <c:pt idx="56">
                  <c:v>0.68335237000000004</c:v>
                </c:pt>
                <c:pt idx="57">
                  <c:v>0.68659990999999998</c:v>
                </c:pt>
                <c:pt idx="58">
                  <c:v>0.68984785000000004</c:v>
                </c:pt>
                <c:pt idx="59">
                  <c:v>0.69309578999999999</c:v>
                </c:pt>
                <c:pt idx="60">
                  <c:v>0.69634372</c:v>
                </c:pt>
                <c:pt idx="61">
                  <c:v>0.69959165999999995</c:v>
                </c:pt>
                <c:pt idx="62">
                  <c:v>0.70283960000000001</c:v>
                </c:pt>
                <c:pt idx="63">
                  <c:v>0.70608753999999996</c:v>
                </c:pt>
                <c:pt idx="64">
                  <c:v>0.70933526000000002</c:v>
                </c:pt>
                <c:pt idx="65">
                  <c:v>0.71258301999999996</c:v>
                </c:pt>
                <c:pt idx="66">
                  <c:v>0.71583094999999997</c:v>
                </c:pt>
                <c:pt idx="67">
                  <c:v>0.71907889000000003</c:v>
                </c:pt>
                <c:pt idx="68">
                  <c:v>0.72232640000000004</c:v>
                </c:pt>
                <c:pt idx="69">
                  <c:v>0.72557455000000004</c:v>
                </c:pt>
                <c:pt idx="70">
                  <c:v>0.72882190999999996</c:v>
                </c:pt>
                <c:pt idx="71">
                  <c:v>0.73206985000000002</c:v>
                </c:pt>
                <c:pt idx="72">
                  <c:v>0.73531749999999996</c:v>
                </c:pt>
                <c:pt idx="73">
                  <c:v>0.73856533000000002</c:v>
                </c:pt>
                <c:pt idx="74">
                  <c:v>0.74181326000000003</c:v>
                </c:pt>
                <c:pt idx="75">
                  <c:v>0.74506167000000001</c:v>
                </c:pt>
                <c:pt idx="76">
                  <c:v>0.74831011999999997</c:v>
                </c:pt>
                <c:pt idx="77">
                  <c:v>0.75155833999999999</c:v>
                </c:pt>
                <c:pt idx="78">
                  <c:v>0.75480689999999995</c:v>
                </c:pt>
                <c:pt idx="79">
                  <c:v>0.75805562999999998</c:v>
                </c:pt>
                <c:pt idx="80">
                  <c:v>0.76130408000000005</c:v>
                </c:pt>
                <c:pt idx="81">
                  <c:v>0.76455267000000005</c:v>
                </c:pt>
                <c:pt idx="82">
                  <c:v>0.76780117999999997</c:v>
                </c:pt>
                <c:pt idx="83">
                  <c:v>0.77105056999999999</c:v>
                </c:pt>
                <c:pt idx="84">
                  <c:v>0.77430056999999997</c:v>
                </c:pt>
                <c:pt idx="85">
                  <c:v>0.77754992000000001</c:v>
                </c:pt>
                <c:pt idx="86">
                  <c:v>0.78106854999999997</c:v>
                </c:pt>
                <c:pt idx="87">
                  <c:v>0.78431881000000003</c:v>
                </c:pt>
                <c:pt idx="88">
                  <c:v>0.78756928000000004</c:v>
                </c:pt>
                <c:pt idx="89">
                  <c:v>0.79081975000000004</c:v>
                </c:pt>
                <c:pt idx="90">
                  <c:v>0.79407072000000001</c:v>
                </c:pt>
                <c:pt idx="91">
                  <c:v>0.79705316999999998</c:v>
                </c:pt>
                <c:pt idx="92">
                  <c:v>0.80003546999999997</c:v>
                </c:pt>
                <c:pt idx="93">
                  <c:v>0.80301860999999997</c:v>
                </c:pt>
                <c:pt idx="94">
                  <c:v>0.80600134000000001</c:v>
                </c:pt>
                <c:pt idx="95">
                  <c:v>0.80898490999999995</c:v>
                </c:pt>
                <c:pt idx="96">
                  <c:v>0.81142320999999995</c:v>
                </c:pt>
                <c:pt idx="97">
                  <c:v>0.81385622000000002</c:v>
                </c:pt>
                <c:pt idx="98">
                  <c:v>0.81657208999999997</c:v>
                </c:pt>
                <c:pt idx="99">
                  <c:v>0.81928889999999999</c:v>
                </c:pt>
                <c:pt idx="100">
                  <c:v>0.82198019</c:v>
                </c:pt>
                <c:pt idx="101">
                  <c:v>0.82436706000000004</c:v>
                </c:pt>
                <c:pt idx="102">
                  <c:v>0.82626463999999999</c:v>
                </c:pt>
                <c:pt idx="103">
                  <c:v>0.82851304999999997</c:v>
                </c:pt>
                <c:pt idx="104">
                  <c:v>0.83034430000000004</c:v>
                </c:pt>
                <c:pt idx="105">
                  <c:v>0.83256810000000003</c:v>
                </c:pt>
                <c:pt idx="106">
                  <c:v>0.83464395000000002</c:v>
                </c:pt>
                <c:pt idx="107">
                  <c:v>0.83642439999999996</c:v>
                </c:pt>
                <c:pt idx="108">
                  <c:v>0.83805726999999997</c:v>
                </c:pt>
                <c:pt idx="109">
                  <c:v>0.83969033000000004</c:v>
                </c:pt>
                <c:pt idx="110">
                  <c:v>0.84102708999999998</c:v>
                </c:pt>
                <c:pt idx="111">
                  <c:v>0.84248246999999998</c:v>
                </c:pt>
                <c:pt idx="112">
                  <c:v>0.84382303000000003</c:v>
                </c:pt>
                <c:pt idx="113">
                  <c:v>0.84488087999999995</c:v>
                </c:pt>
                <c:pt idx="114">
                  <c:v>0.84647722000000003</c:v>
                </c:pt>
                <c:pt idx="115">
                  <c:v>0.84789258999999995</c:v>
                </c:pt>
                <c:pt idx="116">
                  <c:v>0.84906287999999996</c:v>
                </c:pt>
                <c:pt idx="117">
                  <c:v>0.85039748999999998</c:v>
                </c:pt>
                <c:pt idx="118">
                  <c:v>0.85144059000000005</c:v>
                </c:pt>
                <c:pt idx="119">
                  <c:v>0.85250703999999999</c:v>
                </c:pt>
                <c:pt idx="120">
                  <c:v>0.85345314999999999</c:v>
                </c:pt>
                <c:pt idx="121">
                  <c:v>0.85442203999999999</c:v>
                </c:pt>
                <c:pt idx="122">
                  <c:v>0.85539175999999995</c:v>
                </c:pt>
                <c:pt idx="123">
                  <c:v>0.85665868000000001</c:v>
                </c:pt>
                <c:pt idx="124">
                  <c:v>0.85780836000000005</c:v>
                </c:pt>
                <c:pt idx="125">
                  <c:v>0.85885776999999996</c:v>
                </c:pt>
                <c:pt idx="126">
                  <c:v>0.86012540999999998</c:v>
                </c:pt>
                <c:pt idx="127">
                  <c:v>0.86108379000000002</c:v>
                </c:pt>
                <c:pt idx="128">
                  <c:v>0.86232609000000005</c:v>
                </c:pt>
                <c:pt idx="129">
                  <c:v>0.86322262000000005</c:v>
                </c:pt>
                <c:pt idx="130">
                  <c:v>0.86433926999999999</c:v>
                </c:pt>
                <c:pt idx="131">
                  <c:v>0.86521228999999999</c:v>
                </c:pt>
                <c:pt idx="132">
                  <c:v>0.86606081000000001</c:v>
                </c:pt>
              </c:numCache>
            </c:numRef>
          </c:xVal>
          <c:yVal>
            <c:numRef>
              <c:f>'24.49-B707'!$K$3:$K$135</c:f>
              <c:numCache>
                <c:formatCode>General</c:formatCode>
                <c:ptCount val="133"/>
                <c:pt idx="0">
                  <c:v>180.02964896325668</c:v>
                </c:pt>
                <c:pt idx="1">
                  <c:v>180.03014707317627</c:v>
                </c:pt>
                <c:pt idx="2">
                  <c:v>180.03076250245556</c:v>
                </c:pt>
                <c:pt idx="3">
                  <c:v>180.03141698612566</c:v>
                </c:pt>
                <c:pt idx="4">
                  <c:v>180.03216093963121</c:v>
                </c:pt>
                <c:pt idx="5">
                  <c:v>180.03293649169771</c:v>
                </c:pt>
                <c:pt idx="6">
                  <c:v>180.03380616200337</c:v>
                </c:pt>
                <c:pt idx="7">
                  <c:v>180.0347798459261</c:v>
                </c:pt>
                <c:pt idx="8">
                  <c:v>180.03586834914489</c:v>
                </c:pt>
                <c:pt idx="9">
                  <c:v>180.03708314441258</c:v>
                </c:pt>
                <c:pt idx="10">
                  <c:v>180.03843680044048</c:v>
                </c:pt>
                <c:pt idx="11">
                  <c:v>180.03994293676172</c:v>
                </c:pt>
                <c:pt idx="12">
                  <c:v>180.04161629025552</c:v>
                </c:pt>
                <c:pt idx="13">
                  <c:v>180.0434728121553</c:v>
                </c:pt>
                <c:pt idx="14">
                  <c:v>180.04552971723066</c:v>
                </c:pt>
                <c:pt idx="15">
                  <c:v>180.04780558816225</c:v>
                </c:pt>
                <c:pt idx="16">
                  <c:v>180.05032045950617</c:v>
                </c:pt>
                <c:pt idx="17">
                  <c:v>180.05309590230146</c:v>
                </c:pt>
                <c:pt idx="18">
                  <c:v>180.05615515756472</c:v>
                </c:pt>
                <c:pt idx="19">
                  <c:v>180.05952318883917</c:v>
                </c:pt>
                <c:pt idx="20">
                  <c:v>180.06322682464605</c:v>
                </c:pt>
                <c:pt idx="21">
                  <c:v>180.06729486521272</c:v>
                </c:pt>
                <c:pt idx="22">
                  <c:v>180.07175818894393</c:v>
                </c:pt>
                <c:pt idx="23">
                  <c:v>180.07664993574332</c:v>
                </c:pt>
                <c:pt idx="24">
                  <c:v>180.08200555850377</c:v>
                </c:pt>
                <c:pt idx="25">
                  <c:v>180.08786301752039</c:v>
                </c:pt>
                <c:pt idx="26">
                  <c:v>180.09426291551853</c:v>
                </c:pt>
                <c:pt idx="27">
                  <c:v>180.10124863112247</c:v>
                </c:pt>
                <c:pt idx="28">
                  <c:v>180.10886657081448</c:v>
                </c:pt>
                <c:pt idx="29">
                  <c:v>180.11716621296205</c:v>
                </c:pt>
                <c:pt idx="30">
                  <c:v>180.1262003739844</c:v>
                </c:pt>
                <c:pt idx="31">
                  <c:v>180.13602537967375</c:v>
                </c:pt>
                <c:pt idx="32">
                  <c:v>180.14670123328384</c:v>
                </c:pt>
                <c:pt idx="33">
                  <c:v>180.15829196302789</c:v>
                </c:pt>
                <c:pt idx="34">
                  <c:v>180.17086565044613</c:v>
                </c:pt>
                <c:pt idx="35">
                  <c:v>180.18449479699692</c:v>
                </c:pt>
                <c:pt idx="36">
                  <c:v>180.19925465300409</c:v>
                </c:pt>
                <c:pt idx="37">
                  <c:v>180.2152308929746</c:v>
                </c:pt>
                <c:pt idx="38">
                  <c:v>180.23250894923581</c:v>
                </c:pt>
                <c:pt idx="39">
                  <c:v>180.25118164813969</c:v>
                </c:pt>
                <c:pt idx="40">
                  <c:v>180.2713474612367</c:v>
                </c:pt>
                <c:pt idx="41">
                  <c:v>180.29311104979257</c:v>
                </c:pt>
                <c:pt idx="42">
                  <c:v>180.3165835708179</c:v>
                </c:pt>
                <c:pt idx="43">
                  <c:v>180.3418829762833</c:v>
                </c:pt>
                <c:pt idx="44">
                  <c:v>180.36913473510128</c:v>
                </c:pt>
                <c:pt idx="45">
                  <c:v>180.39847723152809</c:v>
                </c:pt>
                <c:pt idx="46">
                  <c:v>180.43003858934006</c:v>
                </c:pt>
                <c:pt idx="47">
                  <c:v>180.46397876818267</c:v>
                </c:pt>
                <c:pt idx="48">
                  <c:v>180.50045439459348</c:v>
                </c:pt>
                <c:pt idx="49">
                  <c:v>180.53962879316424</c:v>
                </c:pt>
                <c:pt idx="50">
                  <c:v>180.58169228766104</c:v>
                </c:pt>
                <c:pt idx="51">
                  <c:v>180.62682735511288</c:v>
                </c:pt>
                <c:pt idx="52">
                  <c:v>180.67522992187585</c:v>
                </c:pt>
                <c:pt idx="53">
                  <c:v>180.72713138933318</c:v>
                </c:pt>
                <c:pt idx="54">
                  <c:v>180.78275039363049</c:v>
                </c:pt>
                <c:pt idx="55">
                  <c:v>180.84232920876497</c:v>
                </c:pt>
                <c:pt idx="56">
                  <c:v>180.90612476102831</c:v>
                </c:pt>
                <c:pt idx="57">
                  <c:v>180.97440164913306</c:v>
                </c:pt>
                <c:pt idx="58">
                  <c:v>181.04746729975773</c:v>
                </c:pt>
                <c:pt idx="59">
                  <c:v>181.12562280124811</c:v>
                </c:pt>
                <c:pt idx="60">
                  <c:v>181.20919703400108</c:v>
                </c:pt>
                <c:pt idx="61">
                  <c:v>181.29854106533418</c:v>
                </c:pt>
                <c:pt idx="62">
                  <c:v>181.39402822383363</c:v>
                </c:pt>
                <c:pt idx="63">
                  <c:v>181.49605688380495</c:v>
                </c:pt>
                <c:pt idx="64">
                  <c:v>181.60504453580376</c:v>
                </c:pt>
                <c:pt idx="65">
                  <c:v>181.72145326148265</c:v>
                </c:pt>
                <c:pt idx="66">
                  <c:v>181.84577366432845</c:v>
                </c:pt>
                <c:pt idx="67">
                  <c:v>181.97851939203986</c:v>
                </c:pt>
                <c:pt idx="68">
                  <c:v>182.12022657384523</c:v>
                </c:pt>
                <c:pt idx="69">
                  <c:v>182.2715386219293</c:v>
                </c:pt>
                <c:pt idx="70">
                  <c:v>182.43302742663815</c:v>
                </c:pt>
                <c:pt idx="71">
                  <c:v>182.6054469044268</c:v>
                </c:pt>
                <c:pt idx="72">
                  <c:v>182.7894909525113</c:v>
                </c:pt>
                <c:pt idx="73">
                  <c:v>182.9859811624753</c:v>
                </c:pt>
                <c:pt idx="74">
                  <c:v>183.19577232471121</c:v>
                </c:pt>
                <c:pt idx="75">
                  <c:v>183.41981950892594</c:v>
                </c:pt>
                <c:pt idx="76">
                  <c:v>183.65909859563817</c:v>
                </c:pt>
                <c:pt idx="77">
                  <c:v>183.91467472404361</c:v>
                </c:pt>
                <c:pt idx="78">
                  <c:v>184.18777268365378</c:v>
                </c:pt>
                <c:pt idx="79">
                  <c:v>184.47966438891143</c:v>
                </c:pt>
                <c:pt idx="80">
                  <c:v>184.79170478012117</c:v>
                </c:pt>
                <c:pt idx="81">
                  <c:v>185.12545679585179</c:v>
                </c:pt>
                <c:pt idx="82">
                  <c:v>185.48256489629711</c:v>
                </c:pt>
                <c:pt idx="83">
                  <c:v>185.86497054472721</c:v>
                </c:pt>
                <c:pt idx="84">
                  <c:v>186.27466771121337</c:v>
                </c:pt>
                <c:pt idx="85">
                  <c:v>186.71370834471648</c:v>
                </c:pt>
                <c:pt idx="86">
                  <c:v>187.22514890873316</c:v>
                </c:pt>
                <c:pt idx="87">
                  <c:v>187.73376003483057</c:v>
                </c:pt>
                <c:pt idx="88">
                  <c:v>188.280256681049</c:v>
                </c:pt>
                <c:pt idx="89">
                  <c:v>188.86797954604438</c:v>
                </c:pt>
                <c:pt idx="90">
                  <c:v>189.50079697240528</c:v>
                </c:pt>
                <c:pt idx="91">
                  <c:v>190.12453461564186</c:v>
                </c:pt>
                <c:pt idx="92">
                  <c:v>190.79331609501529</c:v>
                </c:pt>
                <c:pt idx="93">
                  <c:v>191.51145853991565</c:v>
                </c:pt>
                <c:pt idx="94">
                  <c:v>192.28324496271966</c:v>
                </c:pt>
                <c:pt idx="95">
                  <c:v>193.11415805171265</c:v>
                </c:pt>
                <c:pt idx="96">
                  <c:v>193.840995901827</c:v>
                </c:pt>
                <c:pt idx="97">
                  <c:v>194.61287410853589</c:v>
                </c:pt>
                <c:pt idx="98">
                  <c:v>195.53432246991747</c:v>
                </c:pt>
                <c:pt idx="99">
                  <c:v>196.52516902222186</c:v>
                </c:pt>
                <c:pt idx="100">
                  <c:v>197.58164274727426</c:v>
                </c:pt>
                <c:pt idx="101">
                  <c:v>198.58718285321646</c:v>
                </c:pt>
                <c:pt idx="102">
                  <c:v>199.43674770944841</c:v>
                </c:pt>
                <c:pt idx="103">
                  <c:v>200.50590233168111</c:v>
                </c:pt>
                <c:pt idx="104">
                  <c:v>201.43089205304884</c:v>
                </c:pt>
                <c:pt idx="105">
                  <c:v>202.62540067356781</c:v>
                </c:pt>
                <c:pt idx="106">
                  <c:v>203.81728344715441</c:v>
                </c:pt>
                <c:pt idx="107">
                  <c:v>204.90397211954237</c:v>
                </c:pt>
                <c:pt idx="108">
                  <c:v>205.95725542217104</c:v>
                </c:pt>
                <c:pt idx="109">
                  <c:v>207.06917163160961</c:v>
                </c:pt>
                <c:pt idx="110">
                  <c:v>208.02609803337188</c:v>
                </c:pt>
                <c:pt idx="111">
                  <c:v>209.11926079307517</c:v>
                </c:pt>
                <c:pt idx="112">
                  <c:v>210.17678787477467</c:v>
                </c:pt>
                <c:pt idx="113">
                  <c:v>211.04779741598662</c:v>
                </c:pt>
                <c:pt idx="114">
                  <c:v>212.42740729239944</c:v>
                </c:pt>
                <c:pt idx="115">
                  <c:v>213.72102120405327</c:v>
                </c:pt>
                <c:pt idx="116">
                  <c:v>214.84444460521809</c:v>
                </c:pt>
                <c:pt idx="117">
                  <c:v>216.18942790019577</c:v>
                </c:pt>
                <c:pt idx="118">
                  <c:v>217.29120006658238</c:v>
                </c:pt>
                <c:pt idx="119">
                  <c:v>218.46658973116945</c:v>
                </c:pt>
                <c:pt idx="120">
                  <c:v>219.5533011556596</c:v>
                </c:pt>
                <c:pt idx="121">
                  <c:v>220.71160206050388</c:v>
                </c:pt>
                <c:pt idx="122">
                  <c:v>221.9196689646723</c:v>
                </c:pt>
                <c:pt idx="123">
                  <c:v>223.57651583286585</c:v>
                </c:pt>
                <c:pt idx="124">
                  <c:v>225.16272277303861</c:v>
                </c:pt>
                <c:pt idx="125">
                  <c:v>226.684579402407</c:v>
                </c:pt>
                <c:pt idx="126">
                  <c:v>228.62458434052641</c:v>
                </c:pt>
                <c:pt idx="127">
                  <c:v>230.17082251486704</c:v>
                </c:pt>
                <c:pt idx="128">
                  <c:v>232.28559691742345</c:v>
                </c:pt>
                <c:pt idx="129">
                  <c:v>233.89517587114779</c:v>
                </c:pt>
                <c:pt idx="130">
                  <c:v>236.00582758139024</c:v>
                </c:pt>
                <c:pt idx="131">
                  <c:v>237.74393330470764</c:v>
                </c:pt>
                <c:pt idx="132">
                  <c:v>239.51281052047767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9D-F447-AEF9-BDA7BB71669E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'24.49-B707'!$C$3:$C$147</c:f>
              <c:numCache>
                <c:formatCode>General</c:formatCode>
                <c:ptCount val="145"/>
                <c:pt idx="0">
                  <c:v>0.50145121999999998</c:v>
                </c:pt>
                <c:pt idx="1">
                  <c:v>0.50496808000000004</c:v>
                </c:pt>
                <c:pt idx="2">
                  <c:v>0.50848501999999995</c:v>
                </c:pt>
                <c:pt idx="3">
                  <c:v>0.51173259000000004</c:v>
                </c:pt>
                <c:pt idx="4">
                  <c:v>0.51524950000000003</c:v>
                </c:pt>
                <c:pt idx="5">
                  <c:v>0.51849769000000001</c:v>
                </c:pt>
                <c:pt idx="6">
                  <c:v>0.52174569999999998</c:v>
                </c:pt>
                <c:pt idx="7">
                  <c:v>0.52499331000000005</c:v>
                </c:pt>
                <c:pt idx="8">
                  <c:v>0.52824125</c:v>
                </c:pt>
                <c:pt idx="9">
                  <c:v>0.53148918999999994</c:v>
                </c:pt>
                <c:pt idx="10">
                  <c:v>0.53473711999999995</c:v>
                </c:pt>
                <c:pt idx="11">
                  <c:v>0.53798506000000001</c:v>
                </c:pt>
                <c:pt idx="12">
                  <c:v>0.54123299999999996</c:v>
                </c:pt>
                <c:pt idx="13">
                  <c:v>0.54448094000000002</c:v>
                </c:pt>
                <c:pt idx="14">
                  <c:v>0.54772887999999997</c:v>
                </c:pt>
                <c:pt idx="15">
                  <c:v>0.55097680999999998</c:v>
                </c:pt>
                <c:pt idx="16">
                  <c:v>0.55422475000000004</c:v>
                </c:pt>
                <c:pt idx="17">
                  <c:v>0.55747268999999999</c:v>
                </c:pt>
                <c:pt idx="18">
                  <c:v>0.56072063000000005</c:v>
                </c:pt>
                <c:pt idx="19">
                  <c:v>0.56396857</c:v>
                </c:pt>
                <c:pt idx="20">
                  <c:v>0.56721650000000001</c:v>
                </c:pt>
                <c:pt idx="21">
                  <c:v>0.57046443999999996</c:v>
                </c:pt>
                <c:pt idx="22">
                  <c:v>0.57371238000000002</c:v>
                </c:pt>
                <c:pt idx="23">
                  <c:v>0.57696031999999997</c:v>
                </c:pt>
                <c:pt idx="24">
                  <c:v>0.58020824999999998</c:v>
                </c:pt>
                <c:pt idx="25">
                  <c:v>0.58345619000000004</c:v>
                </c:pt>
                <c:pt idx="26">
                  <c:v>0.58670412999999999</c:v>
                </c:pt>
                <c:pt idx="27">
                  <c:v>0.58995173999999995</c:v>
                </c:pt>
                <c:pt idx="28">
                  <c:v>0.59319960999999999</c:v>
                </c:pt>
                <c:pt idx="29">
                  <c:v>0.59644755000000005</c:v>
                </c:pt>
                <c:pt idx="30">
                  <c:v>0.59969581000000005</c:v>
                </c:pt>
                <c:pt idx="31">
                  <c:v>0.60294342000000001</c:v>
                </c:pt>
                <c:pt idx="32">
                  <c:v>0.60619129000000005</c:v>
                </c:pt>
                <c:pt idx="33">
                  <c:v>0.60943890000000001</c:v>
                </c:pt>
                <c:pt idx="34">
                  <c:v>0.61268683999999995</c:v>
                </c:pt>
                <c:pt idx="35">
                  <c:v>0.61593478000000002</c:v>
                </c:pt>
                <c:pt idx="36">
                  <c:v>0.61918271000000003</c:v>
                </c:pt>
                <c:pt idx="37">
                  <c:v>0.62243064999999997</c:v>
                </c:pt>
                <c:pt idx="38">
                  <c:v>0.62567859000000003</c:v>
                </c:pt>
                <c:pt idx="39">
                  <c:v>0.62892634999999997</c:v>
                </c:pt>
                <c:pt idx="40">
                  <c:v>0.63217407000000003</c:v>
                </c:pt>
                <c:pt idx="41">
                  <c:v>0.63542200999999998</c:v>
                </c:pt>
                <c:pt idx="42">
                  <c:v>0.63866993999999999</c:v>
                </c:pt>
                <c:pt idx="43">
                  <c:v>0.64191788000000005</c:v>
                </c:pt>
                <c:pt idx="44">
                  <c:v>0.64516582</c:v>
                </c:pt>
                <c:pt idx="45">
                  <c:v>0.64841375999999995</c:v>
                </c:pt>
                <c:pt idx="46">
                  <c:v>0.65166151999999999</c:v>
                </c:pt>
                <c:pt idx="47">
                  <c:v>0.65490923999999995</c:v>
                </c:pt>
                <c:pt idx="48">
                  <c:v>0.65815745999999997</c:v>
                </c:pt>
                <c:pt idx="49">
                  <c:v>0.66140511000000002</c:v>
                </c:pt>
                <c:pt idx="50">
                  <c:v>0.66465304999999997</c:v>
                </c:pt>
                <c:pt idx="51">
                  <c:v>0.66790099000000003</c:v>
                </c:pt>
                <c:pt idx="52">
                  <c:v>0.67114892999999998</c:v>
                </c:pt>
                <c:pt idx="53">
                  <c:v>0.67439685999999999</c:v>
                </c:pt>
                <c:pt idx="54">
                  <c:v>0.67764480000000005</c:v>
                </c:pt>
                <c:pt idx="55">
                  <c:v>0.68089274</c:v>
                </c:pt>
                <c:pt idx="56">
                  <c:v>0.68414067999999995</c:v>
                </c:pt>
                <c:pt idx="57">
                  <c:v>0.68738862000000001</c:v>
                </c:pt>
                <c:pt idx="58">
                  <c:v>0.69063655000000002</c:v>
                </c:pt>
                <c:pt idx="59">
                  <c:v>0.69388448999999996</c:v>
                </c:pt>
                <c:pt idx="60">
                  <c:v>0.69713243000000003</c:v>
                </c:pt>
                <c:pt idx="61">
                  <c:v>0.70038036999999997</c:v>
                </c:pt>
                <c:pt idx="62">
                  <c:v>0.70362831000000003</c:v>
                </c:pt>
                <c:pt idx="63">
                  <c:v>0.70687624000000004</c:v>
                </c:pt>
                <c:pt idx="64">
                  <c:v>0.71012417999999999</c:v>
                </c:pt>
                <c:pt idx="65">
                  <c:v>0.71337212000000005</c:v>
                </c:pt>
                <c:pt idx="66">
                  <c:v>0.71662006</c:v>
                </c:pt>
                <c:pt idx="67">
                  <c:v>0.71986799999999995</c:v>
                </c:pt>
                <c:pt idx="68">
                  <c:v>0.72311592999999996</c:v>
                </c:pt>
                <c:pt idx="69">
                  <c:v>0.72636387000000002</c:v>
                </c:pt>
                <c:pt idx="70">
                  <c:v>0.72961180999999997</c:v>
                </c:pt>
                <c:pt idx="71">
                  <c:v>0.73285948999999995</c:v>
                </c:pt>
                <c:pt idx="72">
                  <c:v>0.73610728999999997</c:v>
                </c:pt>
                <c:pt idx="73">
                  <c:v>0.73935523000000003</c:v>
                </c:pt>
                <c:pt idx="74">
                  <c:v>0.74260316000000004</c:v>
                </c:pt>
                <c:pt idx="75">
                  <c:v>0.74585109999999999</c:v>
                </c:pt>
                <c:pt idx="76">
                  <c:v>0.74909904000000005</c:v>
                </c:pt>
                <c:pt idx="77">
                  <c:v>0.75234698</c:v>
                </c:pt>
                <c:pt idx="78">
                  <c:v>0.75559491999999995</c:v>
                </c:pt>
                <c:pt idx="79">
                  <c:v>0.75884284999999996</c:v>
                </c:pt>
                <c:pt idx="80">
                  <c:v>0.76209079000000002</c:v>
                </c:pt>
                <c:pt idx="81">
                  <c:v>0.76533872999999997</c:v>
                </c:pt>
                <c:pt idx="82">
                  <c:v>0.76858667000000003</c:v>
                </c:pt>
                <c:pt idx="83">
                  <c:v>0.77183460999999998</c:v>
                </c:pt>
                <c:pt idx="84">
                  <c:v>0.77508253999999999</c:v>
                </c:pt>
                <c:pt idx="85">
                  <c:v>0.77833048000000005</c:v>
                </c:pt>
                <c:pt idx="86">
                  <c:v>0.78157878000000003</c:v>
                </c:pt>
                <c:pt idx="87">
                  <c:v>0.78482675999999996</c:v>
                </c:pt>
                <c:pt idx="88">
                  <c:v>0.78834455999999997</c:v>
                </c:pt>
                <c:pt idx="89">
                  <c:v>0.79159332999999998</c:v>
                </c:pt>
                <c:pt idx="90">
                  <c:v>0.79457361000000004</c:v>
                </c:pt>
                <c:pt idx="91">
                  <c:v>0.79782363999999995</c:v>
                </c:pt>
                <c:pt idx="92">
                  <c:v>0.80080428000000003</c:v>
                </c:pt>
                <c:pt idx="93">
                  <c:v>0.80432415000000002</c:v>
                </c:pt>
                <c:pt idx="94">
                  <c:v>0.80757502000000003</c:v>
                </c:pt>
                <c:pt idx="95">
                  <c:v>0.81082589000000005</c:v>
                </c:pt>
                <c:pt idx="96">
                  <c:v>0.81407737000000002</c:v>
                </c:pt>
                <c:pt idx="97">
                  <c:v>0.81732939999999998</c:v>
                </c:pt>
                <c:pt idx="98">
                  <c:v>0.82058204000000001</c:v>
                </c:pt>
                <c:pt idx="99">
                  <c:v>0.8238354</c:v>
                </c:pt>
                <c:pt idx="100">
                  <c:v>0.82655091000000003</c:v>
                </c:pt>
                <c:pt idx="101">
                  <c:v>0.82854271000000002</c:v>
                </c:pt>
                <c:pt idx="102">
                  <c:v>0.83059137000000005</c:v>
                </c:pt>
                <c:pt idx="103">
                  <c:v>0.83307606999999995</c:v>
                </c:pt>
                <c:pt idx="104">
                  <c:v>0.83538458999999998</c:v>
                </c:pt>
                <c:pt idx="105">
                  <c:v>0.83760754000000004</c:v>
                </c:pt>
                <c:pt idx="106">
                  <c:v>0.83968326000000004</c:v>
                </c:pt>
                <c:pt idx="107">
                  <c:v>0.84190741000000002</c:v>
                </c:pt>
                <c:pt idx="108">
                  <c:v>0.84378302000000005</c:v>
                </c:pt>
                <c:pt idx="109">
                  <c:v>0.84540713000000001</c:v>
                </c:pt>
                <c:pt idx="110">
                  <c:v>0.84724944999999996</c:v>
                </c:pt>
                <c:pt idx="111">
                  <c:v>0.84878847999999996</c:v>
                </c:pt>
                <c:pt idx="112">
                  <c:v>0.85043584999999999</c:v>
                </c:pt>
                <c:pt idx="113">
                  <c:v>0.85202971000000005</c:v>
                </c:pt>
                <c:pt idx="114">
                  <c:v>0.85362461000000001</c:v>
                </c:pt>
                <c:pt idx="115">
                  <c:v>0.85503651999999997</c:v>
                </c:pt>
                <c:pt idx="116">
                  <c:v>0.85649074999999997</c:v>
                </c:pt>
                <c:pt idx="117">
                  <c:v>0.85794568999999998</c:v>
                </c:pt>
                <c:pt idx="118">
                  <c:v>0.85929056999999998</c:v>
                </c:pt>
                <c:pt idx="119">
                  <c:v>0.86036604999999999</c:v>
                </c:pt>
                <c:pt idx="120">
                  <c:v>0.86178871000000001</c:v>
                </c:pt>
                <c:pt idx="121">
                  <c:v>0.86286487999999995</c:v>
                </c:pt>
                <c:pt idx="122">
                  <c:v>0.86394011999999998</c:v>
                </c:pt>
                <c:pt idx="123">
                  <c:v>0.86508863999999996</c:v>
                </c:pt>
                <c:pt idx="124">
                  <c:v>0.86629091000000003</c:v>
                </c:pt>
                <c:pt idx="125">
                  <c:v>0.86767846999999998</c:v>
                </c:pt>
                <c:pt idx="126">
                  <c:v>0.86882307999999997</c:v>
                </c:pt>
                <c:pt idx="127">
                  <c:v>0.87026356000000005</c:v>
                </c:pt>
                <c:pt idx="128">
                  <c:v>0.87148418000000005</c:v>
                </c:pt>
                <c:pt idx="129">
                  <c:v>0.87247582000000001</c:v>
                </c:pt>
                <c:pt idx="130">
                  <c:v>0.87354710999999996</c:v>
                </c:pt>
                <c:pt idx="131">
                  <c:v>0.87466445000000004</c:v>
                </c:pt>
                <c:pt idx="132">
                  <c:v>0.87582981999999998</c:v>
                </c:pt>
                <c:pt idx="133">
                  <c:v>0.87687318999999997</c:v>
                </c:pt>
                <c:pt idx="134">
                  <c:v>0.87791752999999995</c:v>
                </c:pt>
                <c:pt idx="135">
                  <c:v>0.87885539999999995</c:v>
                </c:pt>
                <c:pt idx="136">
                  <c:v>0.87969304999999998</c:v>
                </c:pt>
                <c:pt idx="137">
                  <c:v>0.88063011999999996</c:v>
                </c:pt>
                <c:pt idx="138">
                  <c:v>0.88152587000000004</c:v>
                </c:pt>
                <c:pt idx="139">
                  <c:v>0.88273376000000003</c:v>
                </c:pt>
                <c:pt idx="140">
                  <c:v>0.88384127000000001</c:v>
                </c:pt>
                <c:pt idx="141">
                  <c:v>0.88482316000000005</c:v>
                </c:pt>
                <c:pt idx="142">
                  <c:v>0.88566266000000005</c:v>
                </c:pt>
                <c:pt idx="143">
                  <c:v>0.88659999</c:v>
                </c:pt>
                <c:pt idx="144">
                  <c:v>0.88761679999999998</c:v>
                </c:pt>
              </c:numCache>
            </c:numRef>
          </c:xVal>
          <c:yVal>
            <c:numRef>
              <c:f>'24.49-B707'!$D$3:$D$147</c:f>
              <c:numCache>
                <c:formatCode>General</c:formatCode>
                <c:ptCount val="145"/>
                <c:pt idx="0">
                  <c:v>159.873887</c:v>
                </c:pt>
                <c:pt idx="1">
                  <c:v>159.862809</c:v>
                </c:pt>
                <c:pt idx="2">
                  <c:v>159.86517900000001</c:v>
                </c:pt>
                <c:pt idx="3">
                  <c:v>159.80012500000001</c:v>
                </c:pt>
                <c:pt idx="4">
                  <c:v>159.795771</c:v>
                </c:pt>
                <c:pt idx="5">
                  <c:v>159.84502900000001</c:v>
                </c:pt>
                <c:pt idx="6">
                  <c:v>159.86066600000001</c:v>
                </c:pt>
                <c:pt idx="7">
                  <c:v>159.80233699999999</c:v>
                </c:pt>
                <c:pt idx="8">
                  <c:v>159.80452600000001</c:v>
                </c:pt>
                <c:pt idx="9">
                  <c:v>159.806714</c:v>
                </c:pt>
                <c:pt idx="10">
                  <c:v>159.80890299999999</c:v>
                </c:pt>
                <c:pt idx="11">
                  <c:v>159.811092</c:v>
                </c:pt>
                <c:pt idx="12">
                  <c:v>159.81327999999999</c:v>
                </c:pt>
                <c:pt idx="13">
                  <c:v>159.81546900000001</c:v>
                </c:pt>
                <c:pt idx="14">
                  <c:v>159.817657</c:v>
                </c:pt>
                <c:pt idx="15">
                  <c:v>159.81984600000001</c:v>
                </c:pt>
                <c:pt idx="16">
                  <c:v>159.822035</c:v>
                </c:pt>
                <c:pt idx="17">
                  <c:v>159.82422299999999</c:v>
                </c:pt>
                <c:pt idx="18">
                  <c:v>159.826412</c:v>
                </c:pt>
                <c:pt idx="19">
                  <c:v>159.82860099999999</c:v>
                </c:pt>
                <c:pt idx="20">
                  <c:v>159.83078900000001</c:v>
                </c:pt>
                <c:pt idx="21">
                  <c:v>159.832978</c:v>
                </c:pt>
                <c:pt idx="22">
                  <c:v>159.83516700000001</c:v>
                </c:pt>
                <c:pt idx="23">
                  <c:v>159.837355</c:v>
                </c:pt>
                <c:pt idx="24">
                  <c:v>159.83954399999999</c:v>
                </c:pt>
                <c:pt idx="25">
                  <c:v>159.84173200000001</c:v>
                </c:pt>
                <c:pt idx="26">
                  <c:v>159.84392099999999</c:v>
                </c:pt>
                <c:pt idx="27">
                  <c:v>159.78559200000001</c:v>
                </c:pt>
                <c:pt idx="28">
                  <c:v>159.77433199999999</c:v>
                </c:pt>
                <c:pt idx="29">
                  <c:v>159.776521</c:v>
                </c:pt>
                <c:pt idx="30">
                  <c:v>159.83922699999999</c:v>
                </c:pt>
                <c:pt idx="31">
                  <c:v>159.78089800000001</c:v>
                </c:pt>
                <c:pt idx="32">
                  <c:v>159.76963900000001</c:v>
                </c:pt>
                <c:pt idx="33">
                  <c:v>159.71131</c:v>
                </c:pt>
                <c:pt idx="34">
                  <c:v>159.71349799999999</c:v>
                </c:pt>
                <c:pt idx="35">
                  <c:v>159.715687</c:v>
                </c:pt>
                <c:pt idx="36">
                  <c:v>159.71787499999999</c:v>
                </c:pt>
                <c:pt idx="37">
                  <c:v>159.72006400000001</c:v>
                </c:pt>
                <c:pt idx="38">
                  <c:v>159.72225299999999</c:v>
                </c:pt>
                <c:pt idx="39">
                  <c:v>159.69082</c:v>
                </c:pt>
                <c:pt idx="40">
                  <c:v>159.65266399999999</c:v>
                </c:pt>
                <c:pt idx="41">
                  <c:v>159.654853</c:v>
                </c:pt>
                <c:pt idx="42">
                  <c:v>159.65704099999999</c:v>
                </c:pt>
                <c:pt idx="43">
                  <c:v>159.65923000000001</c:v>
                </c:pt>
                <c:pt idx="44">
                  <c:v>159.661419</c:v>
                </c:pt>
                <c:pt idx="45">
                  <c:v>159.66360700000001</c:v>
                </c:pt>
                <c:pt idx="46">
                  <c:v>159.63217499999999</c:v>
                </c:pt>
                <c:pt idx="47">
                  <c:v>159.594019</c:v>
                </c:pt>
                <c:pt idx="48">
                  <c:v>159.650001</c:v>
                </c:pt>
                <c:pt idx="49">
                  <c:v>159.59839600000001</c:v>
                </c:pt>
                <c:pt idx="50">
                  <c:v>159.600584</c:v>
                </c:pt>
                <c:pt idx="51">
                  <c:v>159.60277300000001</c:v>
                </c:pt>
                <c:pt idx="52">
                  <c:v>159.604962</c:v>
                </c:pt>
                <c:pt idx="53">
                  <c:v>159.60714999999999</c:v>
                </c:pt>
                <c:pt idx="54">
                  <c:v>159.60933900000001</c:v>
                </c:pt>
                <c:pt idx="55">
                  <c:v>159.61152799999999</c:v>
                </c:pt>
                <c:pt idx="56">
                  <c:v>159.61371600000001</c:v>
                </c:pt>
                <c:pt idx="57">
                  <c:v>159.615905</c:v>
                </c:pt>
                <c:pt idx="58">
                  <c:v>159.61809400000001</c:v>
                </c:pt>
                <c:pt idx="59">
                  <c:v>159.620282</c:v>
                </c:pt>
                <c:pt idx="60">
                  <c:v>159.62247099999999</c:v>
                </c:pt>
                <c:pt idx="61">
                  <c:v>159.62465900000001</c:v>
                </c:pt>
                <c:pt idx="62">
                  <c:v>159.626848</c:v>
                </c:pt>
                <c:pt idx="63">
                  <c:v>159.62903700000001</c:v>
                </c:pt>
                <c:pt idx="64">
                  <c:v>159.631225</c:v>
                </c:pt>
                <c:pt idx="65">
                  <c:v>159.63341399999999</c:v>
                </c:pt>
                <c:pt idx="66">
                  <c:v>159.635603</c:v>
                </c:pt>
                <c:pt idx="67">
                  <c:v>159.63779099999999</c:v>
                </c:pt>
                <c:pt idx="68">
                  <c:v>159.63998000000001</c:v>
                </c:pt>
                <c:pt idx="69">
                  <c:v>159.642169</c:v>
                </c:pt>
                <c:pt idx="70">
                  <c:v>159.64435700000001</c:v>
                </c:pt>
                <c:pt idx="71">
                  <c:v>159.59947700000001</c:v>
                </c:pt>
                <c:pt idx="72">
                  <c:v>159.57476800000001</c:v>
                </c:pt>
                <c:pt idx="73">
                  <c:v>159.57695699999999</c:v>
                </c:pt>
                <c:pt idx="74">
                  <c:v>159.57914600000001</c:v>
                </c:pt>
                <c:pt idx="75">
                  <c:v>159.581334</c:v>
                </c:pt>
                <c:pt idx="76">
                  <c:v>159.58352300000001</c:v>
                </c:pt>
                <c:pt idx="77">
                  <c:v>159.585712</c:v>
                </c:pt>
                <c:pt idx="78">
                  <c:v>159.58789999999999</c:v>
                </c:pt>
                <c:pt idx="79">
                  <c:v>159.59008900000001</c:v>
                </c:pt>
                <c:pt idx="80">
                  <c:v>159.59227799999999</c:v>
                </c:pt>
                <c:pt idx="81">
                  <c:v>159.59446600000001</c:v>
                </c:pt>
                <c:pt idx="82">
                  <c:v>159.596655</c:v>
                </c:pt>
                <c:pt idx="83">
                  <c:v>159.59884299999999</c:v>
                </c:pt>
                <c:pt idx="84">
                  <c:v>159.601032</c:v>
                </c:pt>
                <c:pt idx="85">
                  <c:v>159.60322099999999</c:v>
                </c:pt>
                <c:pt idx="86">
                  <c:v>159.672651</c:v>
                </c:pt>
                <c:pt idx="87">
                  <c:v>159.68156400000001</c:v>
                </c:pt>
                <c:pt idx="88">
                  <c:v>159.845314</c:v>
                </c:pt>
                <c:pt idx="89">
                  <c:v>160.00215900000001</c:v>
                </c:pt>
                <c:pt idx="90">
                  <c:v>160.252961</c:v>
                </c:pt>
                <c:pt idx="91">
                  <c:v>160.645152</c:v>
                </c:pt>
                <c:pt idx="92">
                  <c:v>160.96319600000001</c:v>
                </c:pt>
                <c:pt idx="93">
                  <c:v>161.51022499999999</c:v>
                </c:pt>
                <c:pt idx="94">
                  <c:v>162.05707200000001</c:v>
                </c:pt>
                <c:pt idx="95">
                  <c:v>162.60391999999999</c:v>
                </c:pt>
                <c:pt idx="96">
                  <c:v>163.26507799999999</c:v>
                </c:pt>
                <c:pt idx="97">
                  <c:v>164.02709899999999</c:v>
                </c:pt>
                <c:pt idx="98">
                  <c:v>164.90343100000001</c:v>
                </c:pt>
                <c:pt idx="99">
                  <c:v>165.91424699999999</c:v>
                </c:pt>
                <c:pt idx="100">
                  <c:v>166.95073400000001</c:v>
                </c:pt>
                <c:pt idx="101">
                  <c:v>168.017673</c:v>
                </c:pt>
                <c:pt idx="102">
                  <c:v>169.145476</c:v>
                </c:pt>
                <c:pt idx="103">
                  <c:v>170.58127500000001</c:v>
                </c:pt>
                <c:pt idx="104">
                  <c:v>172.19940399999999</c:v>
                </c:pt>
                <c:pt idx="105">
                  <c:v>173.77061900000001</c:v>
                </c:pt>
                <c:pt idx="106">
                  <c:v>175.417755</c:v>
                </c:pt>
                <c:pt idx="107">
                  <c:v>177.21292299999999</c:v>
                </c:pt>
                <c:pt idx="108">
                  <c:v>178.99789899999999</c:v>
                </c:pt>
                <c:pt idx="109">
                  <c:v>180.71386000000001</c:v>
                </c:pt>
                <c:pt idx="110">
                  <c:v>182.384038</c:v>
                </c:pt>
                <c:pt idx="111">
                  <c:v>184.05939000000001</c:v>
                </c:pt>
                <c:pt idx="112">
                  <c:v>185.91636700000001</c:v>
                </c:pt>
                <c:pt idx="113">
                  <c:v>187.80423999999999</c:v>
                </c:pt>
                <c:pt idx="114">
                  <c:v>189.88576900000001</c:v>
                </c:pt>
                <c:pt idx="115">
                  <c:v>191.77247299999999</c:v>
                </c:pt>
                <c:pt idx="116">
                  <c:v>193.76148699999999</c:v>
                </c:pt>
                <c:pt idx="117">
                  <c:v>195.88364000000001</c:v>
                </c:pt>
                <c:pt idx="118">
                  <c:v>197.67616100000001</c:v>
                </c:pt>
                <c:pt idx="119">
                  <c:v>199.39453399999999</c:v>
                </c:pt>
                <c:pt idx="120">
                  <c:v>201.614465</c:v>
                </c:pt>
                <c:pt idx="121">
                  <c:v>203.46022400000001</c:v>
                </c:pt>
                <c:pt idx="122">
                  <c:v>205.133396</c:v>
                </c:pt>
                <c:pt idx="123">
                  <c:v>207.160842</c:v>
                </c:pt>
                <c:pt idx="124">
                  <c:v>209.12443300000001</c:v>
                </c:pt>
                <c:pt idx="125">
                  <c:v>211.22820300000001</c:v>
                </c:pt>
                <c:pt idx="126">
                  <c:v>213.28935300000001</c:v>
                </c:pt>
                <c:pt idx="127">
                  <c:v>215.77228500000001</c:v>
                </c:pt>
                <c:pt idx="128">
                  <c:v>217.898155</c:v>
                </c:pt>
                <c:pt idx="129">
                  <c:v>219.930239</c:v>
                </c:pt>
                <c:pt idx="130">
                  <c:v>222.08521300000001</c:v>
                </c:pt>
                <c:pt idx="131">
                  <c:v>223.96143000000001</c:v>
                </c:pt>
                <c:pt idx="132">
                  <c:v>225.92742100000001</c:v>
                </c:pt>
                <c:pt idx="133">
                  <c:v>227.77356900000001</c:v>
                </c:pt>
                <c:pt idx="134">
                  <c:v>229.801334</c:v>
                </c:pt>
                <c:pt idx="135">
                  <c:v>231.63961399999999</c:v>
                </c:pt>
                <c:pt idx="136">
                  <c:v>233.48932199999999</c:v>
                </c:pt>
                <c:pt idx="137">
                  <c:v>235.17883800000001</c:v>
                </c:pt>
                <c:pt idx="138">
                  <c:v>237.02858499999999</c:v>
                </c:pt>
                <c:pt idx="139">
                  <c:v>239.05734000000001</c:v>
                </c:pt>
                <c:pt idx="140">
                  <c:v>241.06572700000001</c:v>
                </c:pt>
                <c:pt idx="141">
                  <c:v>243.245689</c:v>
                </c:pt>
                <c:pt idx="142">
                  <c:v>245.43890500000001</c:v>
                </c:pt>
                <c:pt idx="143">
                  <c:v>247.17763600000001</c:v>
                </c:pt>
                <c:pt idx="144">
                  <c:v>248.969492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FF9-944F-BA9B-4AEF67FB6504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'24.49-B707'!$C$3:$C$147</c:f>
              <c:numCache>
                <c:formatCode>General</c:formatCode>
                <c:ptCount val="145"/>
                <c:pt idx="0">
                  <c:v>0.50145121999999998</c:v>
                </c:pt>
                <c:pt idx="1">
                  <c:v>0.50496808000000004</c:v>
                </c:pt>
                <c:pt idx="2">
                  <c:v>0.50848501999999995</c:v>
                </c:pt>
                <c:pt idx="3">
                  <c:v>0.51173259000000004</c:v>
                </c:pt>
                <c:pt idx="4">
                  <c:v>0.51524950000000003</c:v>
                </c:pt>
                <c:pt idx="5">
                  <c:v>0.51849769000000001</c:v>
                </c:pt>
                <c:pt idx="6">
                  <c:v>0.52174569999999998</c:v>
                </c:pt>
                <c:pt idx="7">
                  <c:v>0.52499331000000005</c:v>
                </c:pt>
                <c:pt idx="8">
                  <c:v>0.52824125</c:v>
                </c:pt>
                <c:pt idx="9">
                  <c:v>0.53148918999999994</c:v>
                </c:pt>
                <c:pt idx="10">
                  <c:v>0.53473711999999995</c:v>
                </c:pt>
                <c:pt idx="11">
                  <c:v>0.53798506000000001</c:v>
                </c:pt>
                <c:pt idx="12">
                  <c:v>0.54123299999999996</c:v>
                </c:pt>
                <c:pt idx="13">
                  <c:v>0.54448094000000002</c:v>
                </c:pt>
                <c:pt idx="14">
                  <c:v>0.54772887999999997</c:v>
                </c:pt>
                <c:pt idx="15">
                  <c:v>0.55097680999999998</c:v>
                </c:pt>
                <c:pt idx="16">
                  <c:v>0.55422475000000004</c:v>
                </c:pt>
                <c:pt idx="17">
                  <c:v>0.55747268999999999</c:v>
                </c:pt>
                <c:pt idx="18">
                  <c:v>0.56072063000000005</c:v>
                </c:pt>
                <c:pt idx="19">
                  <c:v>0.56396857</c:v>
                </c:pt>
                <c:pt idx="20">
                  <c:v>0.56721650000000001</c:v>
                </c:pt>
                <c:pt idx="21">
                  <c:v>0.57046443999999996</c:v>
                </c:pt>
                <c:pt idx="22">
                  <c:v>0.57371238000000002</c:v>
                </c:pt>
                <c:pt idx="23">
                  <c:v>0.57696031999999997</c:v>
                </c:pt>
                <c:pt idx="24">
                  <c:v>0.58020824999999998</c:v>
                </c:pt>
                <c:pt idx="25">
                  <c:v>0.58345619000000004</c:v>
                </c:pt>
                <c:pt idx="26">
                  <c:v>0.58670412999999999</c:v>
                </c:pt>
                <c:pt idx="27">
                  <c:v>0.58995173999999995</c:v>
                </c:pt>
                <c:pt idx="28">
                  <c:v>0.59319960999999999</c:v>
                </c:pt>
                <c:pt idx="29">
                  <c:v>0.59644755000000005</c:v>
                </c:pt>
                <c:pt idx="30">
                  <c:v>0.59969581000000005</c:v>
                </c:pt>
                <c:pt idx="31">
                  <c:v>0.60294342000000001</c:v>
                </c:pt>
                <c:pt idx="32">
                  <c:v>0.60619129000000005</c:v>
                </c:pt>
                <c:pt idx="33">
                  <c:v>0.60943890000000001</c:v>
                </c:pt>
                <c:pt idx="34">
                  <c:v>0.61268683999999995</c:v>
                </c:pt>
                <c:pt idx="35">
                  <c:v>0.61593478000000002</c:v>
                </c:pt>
                <c:pt idx="36">
                  <c:v>0.61918271000000003</c:v>
                </c:pt>
                <c:pt idx="37">
                  <c:v>0.62243064999999997</c:v>
                </c:pt>
                <c:pt idx="38">
                  <c:v>0.62567859000000003</c:v>
                </c:pt>
                <c:pt idx="39">
                  <c:v>0.62892634999999997</c:v>
                </c:pt>
                <c:pt idx="40">
                  <c:v>0.63217407000000003</c:v>
                </c:pt>
                <c:pt idx="41">
                  <c:v>0.63542200999999998</c:v>
                </c:pt>
                <c:pt idx="42">
                  <c:v>0.63866993999999999</c:v>
                </c:pt>
                <c:pt idx="43">
                  <c:v>0.64191788000000005</c:v>
                </c:pt>
                <c:pt idx="44">
                  <c:v>0.64516582</c:v>
                </c:pt>
                <c:pt idx="45">
                  <c:v>0.64841375999999995</c:v>
                </c:pt>
                <c:pt idx="46">
                  <c:v>0.65166151999999999</c:v>
                </c:pt>
                <c:pt idx="47">
                  <c:v>0.65490923999999995</c:v>
                </c:pt>
                <c:pt idx="48">
                  <c:v>0.65815745999999997</c:v>
                </c:pt>
                <c:pt idx="49">
                  <c:v>0.66140511000000002</c:v>
                </c:pt>
                <c:pt idx="50">
                  <c:v>0.66465304999999997</c:v>
                </c:pt>
                <c:pt idx="51">
                  <c:v>0.66790099000000003</c:v>
                </c:pt>
                <c:pt idx="52">
                  <c:v>0.67114892999999998</c:v>
                </c:pt>
                <c:pt idx="53">
                  <c:v>0.67439685999999999</c:v>
                </c:pt>
                <c:pt idx="54">
                  <c:v>0.67764480000000005</c:v>
                </c:pt>
                <c:pt idx="55">
                  <c:v>0.68089274</c:v>
                </c:pt>
                <c:pt idx="56">
                  <c:v>0.68414067999999995</c:v>
                </c:pt>
                <c:pt idx="57">
                  <c:v>0.68738862000000001</c:v>
                </c:pt>
                <c:pt idx="58">
                  <c:v>0.69063655000000002</c:v>
                </c:pt>
                <c:pt idx="59">
                  <c:v>0.69388448999999996</c:v>
                </c:pt>
                <c:pt idx="60">
                  <c:v>0.69713243000000003</c:v>
                </c:pt>
                <c:pt idx="61">
                  <c:v>0.70038036999999997</c:v>
                </c:pt>
                <c:pt idx="62">
                  <c:v>0.70362831000000003</c:v>
                </c:pt>
                <c:pt idx="63">
                  <c:v>0.70687624000000004</c:v>
                </c:pt>
                <c:pt idx="64">
                  <c:v>0.71012417999999999</c:v>
                </c:pt>
                <c:pt idx="65">
                  <c:v>0.71337212000000005</c:v>
                </c:pt>
                <c:pt idx="66">
                  <c:v>0.71662006</c:v>
                </c:pt>
                <c:pt idx="67">
                  <c:v>0.71986799999999995</c:v>
                </c:pt>
                <c:pt idx="68">
                  <c:v>0.72311592999999996</c:v>
                </c:pt>
                <c:pt idx="69">
                  <c:v>0.72636387000000002</c:v>
                </c:pt>
                <c:pt idx="70">
                  <c:v>0.72961180999999997</c:v>
                </c:pt>
                <c:pt idx="71">
                  <c:v>0.73285948999999995</c:v>
                </c:pt>
                <c:pt idx="72">
                  <c:v>0.73610728999999997</c:v>
                </c:pt>
                <c:pt idx="73">
                  <c:v>0.73935523000000003</c:v>
                </c:pt>
                <c:pt idx="74">
                  <c:v>0.74260316000000004</c:v>
                </c:pt>
                <c:pt idx="75">
                  <c:v>0.74585109999999999</c:v>
                </c:pt>
                <c:pt idx="76">
                  <c:v>0.74909904000000005</c:v>
                </c:pt>
                <c:pt idx="77">
                  <c:v>0.75234698</c:v>
                </c:pt>
                <c:pt idx="78">
                  <c:v>0.75559491999999995</c:v>
                </c:pt>
                <c:pt idx="79">
                  <c:v>0.75884284999999996</c:v>
                </c:pt>
                <c:pt idx="80">
                  <c:v>0.76209079000000002</c:v>
                </c:pt>
                <c:pt idx="81">
                  <c:v>0.76533872999999997</c:v>
                </c:pt>
                <c:pt idx="82">
                  <c:v>0.76858667000000003</c:v>
                </c:pt>
                <c:pt idx="83">
                  <c:v>0.77183460999999998</c:v>
                </c:pt>
                <c:pt idx="84">
                  <c:v>0.77508253999999999</c:v>
                </c:pt>
                <c:pt idx="85">
                  <c:v>0.77833048000000005</c:v>
                </c:pt>
                <c:pt idx="86">
                  <c:v>0.78157878000000003</c:v>
                </c:pt>
                <c:pt idx="87">
                  <c:v>0.78482675999999996</c:v>
                </c:pt>
                <c:pt idx="88">
                  <c:v>0.78834455999999997</c:v>
                </c:pt>
                <c:pt idx="89">
                  <c:v>0.79159332999999998</c:v>
                </c:pt>
                <c:pt idx="90">
                  <c:v>0.79457361000000004</c:v>
                </c:pt>
                <c:pt idx="91">
                  <c:v>0.79782363999999995</c:v>
                </c:pt>
                <c:pt idx="92">
                  <c:v>0.80080428000000003</c:v>
                </c:pt>
                <c:pt idx="93">
                  <c:v>0.80432415000000002</c:v>
                </c:pt>
                <c:pt idx="94">
                  <c:v>0.80757502000000003</c:v>
                </c:pt>
                <c:pt idx="95">
                  <c:v>0.81082589000000005</c:v>
                </c:pt>
                <c:pt idx="96">
                  <c:v>0.81407737000000002</c:v>
                </c:pt>
                <c:pt idx="97">
                  <c:v>0.81732939999999998</c:v>
                </c:pt>
                <c:pt idx="98">
                  <c:v>0.82058204000000001</c:v>
                </c:pt>
                <c:pt idx="99">
                  <c:v>0.8238354</c:v>
                </c:pt>
                <c:pt idx="100">
                  <c:v>0.82655091000000003</c:v>
                </c:pt>
                <c:pt idx="101">
                  <c:v>0.82854271000000002</c:v>
                </c:pt>
                <c:pt idx="102">
                  <c:v>0.83059137000000005</c:v>
                </c:pt>
                <c:pt idx="103">
                  <c:v>0.83307606999999995</c:v>
                </c:pt>
                <c:pt idx="104">
                  <c:v>0.83538458999999998</c:v>
                </c:pt>
                <c:pt idx="105">
                  <c:v>0.83760754000000004</c:v>
                </c:pt>
                <c:pt idx="106">
                  <c:v>0.83968326000000004</c:v>
                </c:pt>
                <c:pt idx="107">
                  <c:v>0.84190741000000002</c:v>
                </c:pt>
                <c:pt idx="108">
                  <c:v>0.84378302000000005</c:v>
                </c:pt>
                <c:pt idx="109">
                  <c:v>0.84540713000000001</c:v>
                </c:pt>
                <c:pt idx="110">
                  <c:v>0.84724944999999996</c:v>
                </c:pt>
                <c:pt idx="111">
                  <c:v>0.84878847999999996</c:v>
                </c:pt>
                <c:pt idx="112">
                  <c:v>0.85043584999999999</c:v>
                </c:pt>
                <c:pt idx="113">
                  <c:v>0.85202971000000005</c:v>
                </c:pt>
                <c:pt idx="114">
                  <c:v>0.85362461000000001</c:v>
                </c:pt>
                <c:pt idx="115">
                  <c:v>0.85503651999999997</c:v>
                </c:pt>
                <c:pt idx="116">
                  <c:v>0.85649074999999997</c:v>
                </c:pt>
                <c:pt idx="117">
                  <c:v>0.85794568999999998</c:v>
                </c:pt>
                <c:pt idx="118">
                  <c:v>0.85929056999999998</c:v>
                </c:pt>
                <c:pt idx="119">
                  <c:v>0.86036604999999999</c:v>
                </c:pt>
                <c:pt idx="120">
                  <c:v>0.86178871000000001</c:v>
                </c:pt>
                <c:pt idx="121">
                  <c:v>0.86286487999999995</c:v>
                </c:pt>
                <c:pt idx="122">
                  <c:v>0.86394011999999998</c:v>
                </c:pt>
                <c:pt idx="123">
                  <c:v>0.86508863999999996</c:v>
                </c:pt>
                <c:pt idx="124">
                  <c:v>0.86629091000000003</c:v>
                </c:pt>
                <c:pt idx="125">
                  <c:v>0.86767846999999998</c:v>
                </c:pt>
                <c:pt idx="126">
                  <c:v>0.86882307999999997</c:v>
                </c:pt>
                <c:pt idx="127">
                  <c:v>0.87026356000000005</c:v>
                </c:pt>
                <c:pt idx="128">
                  <c:v>0.87148418000000005</c:v>
                </c:pt>
                <c:pt idx="129">
                  <c:v>0.87247582000000001</c:v>
                </c:pt>
                <c:pt idx="130">
                  <c:v>0.87354710999999996</c:v>
                </c:pt>
                <c:pt idx="131">
                  <c:v>0.87466445000000004</c:v>
                </c:pt>
                <c:pt idx="132">
                  <c:v>0.87582981999999998</c:v>
                </c:pt>
                <c:pt idx="133">
                  <c:v>0.87687318999999997</c:v>
                </c:pt>
                <c:pt idx="134">
                  <c:v>0.87791752999999995</c:v>
                </c:pt>
                <c:pt idx="135">
                  <c:v>0.87885539999999995</c:v>
                </c:pt>
                <c:pt idx="136">
                  <c:v>0.87969304999999998</c:v>
                </c:pt>
                <c:pt idx="137">
                  <c:v>0.88063011999999996</c:v>
                </c:pt>
                <c:pt idx="138">
                  <c:v>0.88152587000000004</c:v>
                </c:pt>
                <c:pt idx="139">
                  <c:v>0.88273376000000003</c:v>
                </c:pt>
                <c:pt idx="140">
                  <c:v>0.88384127000000001</c:v>
                </c:pt>
                <c:pt idx="141">
                  <c:v>0.88482316000000005</c:v>
                </c:pt>
                <c:pt idx="142">
                  <c:v>0.88566266000000005</c:v>
                </c:pt>
                <c:pt idx="143">
                  <c:v>0.88659999</c:v>
                </c:pt>
                <c:pt idx="144">
                  <c:v>0.88761679999999998</c:v>
                </c:pt>
              </c:numCache>
            </c:numRef>
          </c:xVal>
          <c:yVal>
            <c:numRef>
              <c:f>'24.49-B707'!$E$3:$E$147</c:f>
              <c:numCache>
                <c:formatCode>General</c:formatCode>
                <c:ptCount val="145"/>
                <c:pt idx="0">
                  <c:v>155.32333763818093</c:v>
                </c:pt>
                <c:pt idx="1">
                  <c:v>155.32431874505517</c:v>
                </c:pt>
                <c:pt idx="2">
                  <c:v>155.3253882050401</c:v>
                </c:pt>
                <c:pt idx="3">
                  <c:v>155.32646146147363</c:v>
                </c:pt>
                <c:pt idx="4">
                  <c:v>155.32772508482662</c:v>
                </c:pt>
                <c:pt idx="5">
                  <c:v>155.32899409540624</c:v>
                </c:pt>
                <c:pt idx="6">
                  <c:v>155.33036954996567</c:v>
                </c:pt>
                <c:pt idx="7">
                  <c:v>155.3318604011761</c:v>
                </c:pt>
                <c:pt idx="8">
                  <c:v>155.33347676529573</c:v>
                </c:pt>
                <c:pt idx="9">
                  <c:v>155.33522904337258</c:v>
                </c:pt>
                <c:pt idx="10">
                  <c:v>155.33712859084071</c:v>
                </c:pt>
                <c:pt idx="11">
                  <c:v>155.33918765339001</c:v>
                </c:pt>
                <c:pt idx="12">
                  <c:v>155.34141939299855</c:v>
                </c:pt>
                <c:pt idx="13">
                  <c:v>155.34383797568719</c:v>
                </c:pt>
                <c:pt idx="14">
                  <c:v>155.34645863477641</c:v>
                </c:pt>
                <c:pt idx="15">
                  <c:v>155.34929773491962</c:v>
                </c:pt>
                <c:pt idx="16">
                  <c:v>155.35237288537058</c:v>
                </c:pt>
                <c:pt idx="17">
                  <c:v>155.35570297004452</c:v>
                </c:pt>
                <c:pt idx="18">
                  <c:v>155.35930826925463</c:v>
                </c:pt>
                <c:pt idx="19">
                  <c:v>155.36321054420904</c:v>
                </c:pt>
                <c:pt idx="20">
                  <c:v>155.36743312210584</c:v>
                </c:pt>
                <c:pt idx="21">
                  <c:v>155.37200105379665</c:v>
                </c:pt>
                <c:pt idx="22">
                  <c:v>155.37694114704399</c:v>
                </c:pt>
                <c:pt idx="23">
                  <c:v>155.38228213546327</c:v>
                </c:pt>
                <c:pt idx="24">
                  <c:v>155.38805477286834</c:v>
                </c:pt>
                <c:pt idx="25">
                  <c:v>155.39429203875289</c:v>
                </c:pt>
                <c:pt idx="26">
                  <c:v>155.40102917315497</c:v>
                </c:pt>
                <c:pt idx="27">
                  <c:v>155.40830312868817</c:v>
                </c:pt>
                <c:pt idx="28">
                  <c:v>155.41615554750396</c:v>
                </c:pt>
                <c:pt idx="29">
                  <c:v>155.42462919143807</c:v>
                </c:pt>
                <c:pt idx="30">
                  <c:v>155.43377094057013</c:v>
                </c:pt>
                <c:pt idx="31">
                  <c:v>155.44362723044</c:v>
                </c:pt>
                <c:pt idx="32">
                  <c:v>155.45425332941628</c:v>
                </c:pt>
                <c:pt idx="33">
                  <c:v>155.46570374819822</c:v>
                </c:pt>
                <c:pt idx="34">
                  <c:v>155.47804062923313</c:v>
                </c:pt>
                <c:pt idx="35">
                  <c:v>155.4913269544023</c:v>
                </c:pt>
                <c:pt idx="36">
                  <c:v>155.50563110389791</c:v>
                </c:pt>
                <c:pt idx="37">
                  <c:v>155.5210261937477</c:v>
                </c:pt>
                <c:pt idx="38">
                  <c:v>155.53759010915667</c:v>
                </c:pt>
                <c:pt idx="39">
                  <c:v>155.55540497059513</c:v>
                </c:pt>
                <c:pt idx="40">
                  <c:v>155.5745601021755</c:v>
                </c:pt>
                <c:pt idx="41">
                  <c:v>155.59515175552099</c:v>
                </c:pt>
                <c:pt idx="42">
                  <c:v>155.61727952319953</c:v>
                </c:pt>
                <c:pt idx="43">
                  <c:v>155.64105116794764</c:v>
                </c:pt>
                <c:pt idx="44">
                  <c:v>155.6665814032738</c:v>
                </c:pt>
                <c:pt idx="45">
                  <c:v>155.69399263141599</c:v>
                </c:pt>
                <c:pt idx="46">
                  <c:v>155.72341369223463</c:v>
                </c:pt>
                <c:pt idx="47">
                  <c:v>155.75498481970189</c:v>
                </c:pt>
                <c:pt idx="48">
                  <c:v>155.78886016894671</c:v>
                </c:pt>
                <c:pt idx="49">
                  <c:v>155.82518678646773</c:v>
                </c:pt>
                <c:pt idx="50">
                  <c:v>155.86414278923164</c:v>
                </c:pt>
                <c:pt idx="51">
                  <c:v>155.90590510562896</c:v>
                </c:pt>
                <c:pt idx="52">
                  <c:v>155.95066579779095</c:v>
                </c:pt>
                <c:pt idx="53">
                  <c:v>155.99862959877294</c:v>
                </c:pt>
                <c:pt idx="54">
                  <c:v>156.05001539644155</c:v>
                </c:pt>
                <c:pt idx="55">
                  <c:v>156.10505629900518</c:v>
                </c:pt>
                <c:pt idx="56">
                  <c:v>156.16400123860424</c:v>
                </c:pt>
                <c:pt idx="57">
                  <c:v>156.22711593153244</c:v>
                </c:pt>
                <c:pt idx="58">
                  <c:v>156.29468385230598</c:v>
                </c:pt>
                <c:pt idx="59">
                  <c:v>156.36700836277265</c:v>
                </c:pt>
                <c:pt idx="60">
                  <c:v>156.44441285156017</c:v>
                </c:pt>
                <c:pt idx="61">
                  <c:v>156.52724305001809</c:v>
                </c:pt>
                <c:pt idx="62">
                  <c:v>156.61586845261232</c:v>
                </c:pt>
                <c:pt idx="63">
                  <c:v>156.71068377102858</c:v>
                </c:pt>
                <c:pt idx="64">
                  <c:v>156.81211202422494</c:v>
                </c:pt>
                <c:pt idx="65">
                  <c:v>156.92060485448948</c:v>
                </c:pt>
                <c:pt idx="66">
                  <c:v>157.03664591859157</c:v>
                </c:pt>
                <c:pt idx="67">
                  <c:v>157.16075304601466</c:v>
                </c:pt>
                <c:pt idx="68">
                  <c:v>157.29348047366287</c:v>
                </c:pt>
                <c:pt idx="69">
                  <c:v>157.43542340356515</c:v>
                </c:pt>
                <c:pt idx="70">
                  <c:v>157.58721871618704</c:v>
                </c:pt>
                <c:pt idx="71">
                  <c:v>157.74953659805394</c:v>
                </c:pt>
                <c:pt idx="72">
                  <c:v>157.92312900454857</c:v>
                </c:pt>
                <c:pt idx="73">
                  <c:v>158.10878634028481</c:v>
                </c:pt>
                <c:pt idx="74">
                  <c:v>158.3073476094045</c:v>
                </c:pt>
                <c:pt idx="75">
                  <c:v>158.51972476156703</c:v>
                </c:pt>
                <c:pt idx="76">
                  <c:v>158.74689732533679</c:v>
                </c:pt>
                <c:pt idx="77">
                  <c:v>158.98992092242668</c:v>
                </c:pt>
                <c:pt idx="78">
                  <c:v>159.24993344394278</c:v>
                </c:pt>
                <c:pt idx="79">
                  <c:v>159.52816167515309</c:v>
                </c:pt>
                <c:pt idx="80">
                  <c:v>159.82593313416152</c:v>
                </c:pt>
                <c:pt idx="81">
                  <c:v>160.14468026171465</c:v>
                </c:pt>
                <c:pt idx="82">
                  <c:v>160.48595421891304</c:v>
                </c:pt>
                <c:pt idx="83">
                  <c:v>160.85143576718298</c:v>
                </c:pt>
                <c:pt idx="84">
                  <c:v>161.24294720426585</c:v>
                </c:pt>
                <c:pt idx="85">
                  <c:v>161.66247216211966</c:v>
                </c:pt>
                <c:pt idx="86">
                  <c:v>162.11221688214661</c:v>
                </c:pt>
                <c:pt idx="87">
                  <c:v>162.59443768268216</c:v>
                </c:pt>
                <c:pt idx="88">
                  <c:v>163.15638129303068</c:v>
                </c:pt>
                <c:pt idx="89">
                  <c:v>163.71500066111884</c:v>
                </c:pt>
                <c:pt idx="90">
                  <c:v>164.26365751207695</c:v>
                </c:pt>
                <c:pt idx="91">
                  <c:v>164.90463218306635</c:v>
                </c:pt>
                <c:pt idx="92">
                  <c:v>165.53470133998249</c:v>
                </c:pt>
                <c:pt idx="93">
                  <c:v>166.33523645490629</c:v>
                </c:pt>
                <c:pt idx="94">
                  <c:v>167.13367643277996</c:v>
                </c:pt>
                <c:pt idx="95">
                  <c:v>167.99406919644375</c:v>
                </c:pt>
                <c:pt idx="96">
                  <c:v>168.92227360755493</c:v>
                </c:pt>
                <c:pt idx="97">
                  <c:v>169.92467842254496</c:v>
                </c:pt>
                <c:pt idx="98">
                  <c:v>171.00851845139297</c:v>
                </c:pt>
                <c:pt idx="99">
                  <c:v>172.18200817258958</c:v>
                </c:pt>
                <c:pt idx="100">
                  <c:v>173.23661896415751</c:v>
                </c:pt>
                <c:pt idx="101">
                  <c:v>174.05735379836131</c:v>
                </c:pt>
                <c:pt idx="102">
                  <c:v>174.94629072869463</c:v>
                </c:pt>
                <c:pt idx="103">
                  <c:v>176.08989445482155</c:v>
                </c:pt>
                <c:pt idx="104">
                  <c:v>177.22190001267754</c:v>
                </c:pt>
                <c:pt idx="105">
                  <c:v>178.38060379562916</c:v>
                </c:pt>
                <c:pt idx="106">
                  <c:v>179.52842983637822</c:v>
                </c:pt>
                <c:pt idx="107">
                  <c:v>180.83492665982953</c:v>
                </c:pt>
                <c:pt idx="108">
                  <c:v>182.0033903083648</c:v>
                </c:pt>
                <c:pt idx="109">
                  <c:v>183.06839940126997</c:v>
                </c:pt>
                <c:pt idx="110">
                  <c:v>184.34089479238722</c:v>
                </c:pt>
                <c:pt idx="111">
                  <c:v>185.46027896042892</c:v>
                </c:pt>
                <c:pt idx="112">
                  <c:v>186.71971503922643</c:v>
                </c:pt>
                <c:pt idx="113">
                  <c:v>188.00310759093077</c:v>
                </c:pt>
                <c:pt idx="114">
                  <c:v>189.35628551444279</c:v>
                </c:pt>
                <c:pt idx="115">
                  <c:v>190.61627808739334</c:v>
                </c:pt>
                <c:pt idx="116">
                  <c:v>191.97978338973434</c:v>
                </c:pt>
                <c:pt idx="117">
                  <c:v>193.41601232078668</c:v>
                </c:pt>
                <c:pt idx="118">
                  <c:v>194.81288442161591</c:v>
                </c:pt>
                <c:pt idx="119">
                  <c:v>195.98148064571097</c:v>
                </c:pt>
                <c:pt idx="120">
                  <c:v>197.60319693422667</c:v>
                </c:pt>
                <c:pt idx="121">
                  <c:v>198.89167999438496</c:v>
                </c:pt>
                <c:pt idx="122">
                  <c:v>200.23628619744107</c:v>
                </c:pt>
                <c:pt idx="123">
                  <c:v>201.74042262536122</c:v>
                </c:pt>
                <c:pt idx="124">
                  <c:v>203.39610025911946</c:v>
                </c:pt>
                <c:pt idx="125">
                  <c:v>205.41954465063432</c:v>
                </c:pt>
                <c:pt idx="126">
                  <c:v>207.1881299916341</c:v>
                </c:pt>
                <c:pt idx="127">
                  <c:v>209.55515337354873</c:v>
                </c:pt>
                <c:pt idx="128">
                  <c:v>211.69720667841847</c:v>
                </c:pt>
                <c:pt idx="129">
                  <c:v>213.53922698895042</c:v>
                </c:pt>
                <c:pt idx="130">
                  <c:v>215.64192664492379</c:v>
                </c:pt>
                <c:pt idx="131">
                  <c:v>217.9722640500631</c:v>
                </c:pt>
                <c:pt idx="132">
                  <c:v>220.56863535503879</c:v>
                </c:pt>
                <c:pt idx="133">
                  <c:v>223.05340049432846</c:v>
                </c:pt>
                <c:pt idx="134">
                  <c:v>225.70987547956489</c:v>
                </c:pt>
                <c:pt idx="135">
                  <c:v>228.25646586376914</c:v>
                </c:pt>
                <c:pt idx="136">
                  <c:v>230.67394598491262</c:v>
                </c:pt>
                <c:pt idx="137">
                  <c:v>233.55608837066788</c:v>
                </c:pt>
                <c:pt idx="138">
                  <c:v>236.50671045373508</c:v>
                </c:pt>
                <c:pt idx="139">
                  <c:v>240.83016343596736</c:v>
                </c:pt>
                <c:pt idx="140">
                  <c:v>245.19612455588731</c:v>
                </c:pt>
                <c:pt idx="141">
                  <c:v>249.44250640119634</c:v>
                </c:pt>
                <c:pt idx="142">
                  <c:v>253.39712680508654</c:v>
                </c:pt>
                <c:pt idx="143">
                  <c:v>258.22095127040143</c:v>
                </c:pt>
                <c:pt idx="144">
                  <c:v>264.02364945335205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9D-F447-AEF9-BDA7BB716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260"/>
          <c:min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B727-200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'24.53-B727'!$AE$3:$AE$44</c:f>
              <c:numCache>
                <c:formatCode>General</c:formatCode>
                <c:ptCount val="42"/>
                <c:pt idx="0">
                  <c:v>3.0950689999999999E-2</c:v>
                </c:pt>
                <c:pt idx="1">
                  <c:v>3.0978289999999999E-2</c:v>
                </c:pt>
                <c:pt idx="2">
                  <c:v>3.1013659999999998E-2</c:v>
                </c:pt>
                <c:pt idx="3">
                  <c:v>3.106269E-2</c:v>
                </c:pt>
                <c:pt idx="4">
                  <c:v>3.109547E-2</c:v>
                </c:pt>
                <c:pt idx="5">
                  <c:v>3.1128099999999999E-2</c:v>
                </c:pt>
                <c:pt idx="6">
                  <c:v>3.116211E-2</c:v>
                </c:pt>
                <c:pt idx="7">
                  <c:v>3.1204309999999999E-2</c:v>
                </c:pt>
                <c:pt idx="8">
                  <c:v>3.1282020000000001E-2</c:v>
                </c:pt>
                <c:pt idx="9">
                  <c:v>3.132969E-2</c:v>
                </c:pt>
                <c:pt idx="10">
                  <c:v>3.1386909999999997E-2</c:v>
                </c:pt>
                <c:pt idx="11">
                  <c:v>3.146326E-2</c:v>
                </c:pt>
                <c:pt idx="12">
                  <c:v>3.1545080000000003E-2</c:v>
                </c:pt>
                <c:pt idx="13">
                  <c:v>3.1617329999999999E-2</c:v>
                </c:pt>
                <c:pt idx="14">
                  <c:v>3.168779E-2</c:v>
                </c:pt>
                <c:pt idx="15">
                  <c:v>3.1751990000000001E-2</c:v>
                </c:pt>
                <c:pt idx="16">
                  <c:v>3.1850339999999998E-2</c:v>
                </c:pt>
                <c:pt idx="17">
                  <c:v>3.1949909999999998E-2</c:v>
                </c:pt>
                <c:pt idx="18">
                  <c:v>3.2067239999999997E-2</c:v>
                </c:pt>
                <c:pt idx="19">
                  <c:v>3.2185940000000003E-2</c:v>
                </c:pt>
                <c:pt idx="20">
                  <c:v>3.2316930000000001E-2</c:v>
                </c:pt>
                <c:pt idx="21">
                  <c:v>3.2426070000000001E-2</c:v>
                </c:pt>
                <c:pt idx="22">
                  <c:v>3.2556359999999999E-2</c:v>
                </c:pt>
                <c:pt idx="23">
                  <c:v>3.2685909999999999E-2</c:v>
                </c:pt>
                <c:pt idx="24">
                  <c:v>3.2832069999999998E-2</c:v>
                </c:pt>
                <c:pt idx="25">
                  <c:v>3.2989159999999997E-2</c:v>
                </c:pt>
                <c:pt idx="26">
                  <c:v>3.3162499999999998E-2</c:v>
                </c:pt>
                <c:pt idx="27">
                  <c:v>3.3346760000000003E-2</c:v>
                </c:pt>
                <c:pt idx="28">
                  <c:v>3.3500700000000001E-2</c:v>
                </c:pt>
                <c:pt idx="29">
                  <c:v>3.3687700000000001E-2</c:v>
                </c:pt>
                <c:pt idx="30">
                  <c:v>3.3925379999999998E-2</c:v>
                </c:pt>
                <c:pt idx="31">
                  <c:v>3.4135180000000001E-2</c:v>
                </c:pt>
                <c:pt idx="32">
                  <c:v>3.435324E-2</c:v>
                </c:pt>
                <c:pt idx="33">
                  <c:v>3.4620129999999999E-2</c:v>
                </c:pt>
                <c:pt idx="34">
                  <c:v>3.4886970000000003E-2</c:v>
                </c:pt>
                <c:pt idx="35">
                  <c:v>3.515356E-2</c:v>
                </c:pt>
                <c:pt idx="36">
                  <c:v>3.5464740000000002E-2</c:v>
                </c:pt>
                <c:pt idx="37">
                  <c:v>3.5773079999999999E-2</c:v>
                </c:pt>
                <c:pt idx="38">
                  <c:v>3.608571E-2</c:v>
                </c:pt>
                <c:pt idx="39">
                  <c:v>3.6389989999999997E-2</c:v>
                </c:pt>
                <c:pt idx="40">
                  <c:v>3.6702350000000002E-2</c:v>
                </c:pt>
                <c:pt idx="41">
                  <c:v>3.695888E-2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D39-9D4C-8E9F-5E1CA04039F1}"/>
            </c:ext>
          </c:extLst>
        </c:ser>
        <c:ser>
          <c:idx val="5"/>
          <c:order val="1"/>
          <c:tx>
            <c:v>cl0.5Neu</c:v>
          </c:tx>
          <c:marker>
            <c:symbol val="none"/>
          </c:marker>
          <c:xVal>
            <c:numRef>
              <c:f>'24.53-B727'!$AD$3:$AD$45</c:f>
              <c:numCache>
                <c:formatCode>General</c:formatCode>
                <c:ptCount val="43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'24.53-B727'!$AJ$3:$AJ$44</c:f>
              <c:numCache>
                <c:formatCode>General</c:formatCode>
                <c:ptCount val="42"/>
                <c:pt idx="0">
                  <c:v>3.7067281907884442E-2</c:v>
                </c:pt>
                <c:pt idx="1">
                  <c:v>3.7206240250164072E-2</c:v>
                </c:pt>
                <c:pt idx="2">
                  <c:v>3.7359435921116367E-2</c:v>
                </c:pt>
                <c:pt idx="3">
                  <c:v>3.7528438160411466E-2</c:v>
                </c:pt>
                <c:pt idx="4">
                  <c:v>3.7697025557084339E-2</c:v>
                </c:pt>
                <c:pt idx="5">
                  <c:v>3.7901269160964604E-2</c:v>
                </c:pt>
                <c:pt idx="6">
                  <c:v>3.8127105769306752E-2</c:v>
                </c:pt>
                <c:pt idx="7">
                  <c:v>3.8377045365611193E-2</c:v>
                </c:pt>
                <c:pt idx="8">
                  <c:v>3.8653928382622917E-2</c:v>
                </c:pt>
                <c:pt idx="9">
                  <c:v>3.8960962900151053E-2</c:v>
                </c:pt>
                <c:pt idx="10">
                  <c:v>3.9301778761656532E-2</c:v>
                </c:pt>
                <c:pt idx="11">
                  <c:v>3.968047122076953E-2</c:v>
                </c:pt>
                <c:pt idx="12">
                  <c:v>4.0101663340164573E-2</c:v>
                </c:pt>
                <c:pt idx="13">
                  <c:v>4.0570552707316535E-2</c:v>
                </c:pt>
                <c:pt idx="14">
                  <c:v>4.1092977745940111E-2</c:v>
                </c:pt>
                <c:pt idx="15">
                  <c:v>4.1619061621089755E-2</c:v>
                </c:pt>
                <c:pt idx="16">
                  <c:v>4.2200040104583045E-2</c:v>
                </c:pt>
                <c:pt idx="17">
                  <c:v>4.2910675765522613E-2</c:v>
                </c:pt>
                <c:pt idx="18">
                  <c:v>4.3703844770701668E-2</c:v>
                </c:pt>
                <c:pt idx="19">
                  <c:v>4.4589082753560598E-2</c:v>
                </c:pt>
                <c:pt idx="20">
                  <c:v>4.5576787154962217E-2</c:v>
                </c:pt>
                <c:pt idx="21">
                  <c:v>4.6678214426169054E-2</c:v>
                </c:pt>
                <c:pt idx="22">
                  <c:v>4.7798273442473019E-2</c:v>
                </c:pt>
                <c:pt idx="23">
                  <c:v>4.9028796059969598E-2</c:v>
                </c:pt>
                <c:pt idx="24">
                  <c:v>5.0377044197408988E-2</c:v>
                </c:pt>
                <c:pt idx="25">
                  <c:v>5.1861136937591854E-2</c:v>
                </c:pt>
                <c:pt idx="26">
                  <c:v>5.3668582022207333E-2</c:v>
                </c:pt>
                <c:pt idx="27">
                  <c:v>5.5676148595671618E-2</c:v>
                </c:pt>
                <c:pt idx="28">
                  <c:v>5.7691624997833445E-2</c:v>
                </c:pt>
                <c:pt idx="29">
                  <c:v>6.0151163903495834E-2</c:v>
                </c:pt>
                <c:pt idx="30">
                  <c:v>6.2631244259301902E-2</c:v>
                </c:pt>
                <c:pt idx="31">
                  <c:v>6.4800547931120903E-2</c:v>
                </c:pt>
                <c:pt idx="32">
                  <c:v>6.7326135043045604E-2</c:v>
                </c:pt>
                <c:pt idx="33">
                  <c:v>7.0287926708610768E-2</c:v>
                </c:pt>
                <c:pt idx="34">
                  <c:v>7.3297616411754529E-2</c:v>
                </c:pt>
                <c:pt idx="35">
                  <c:v>7.6287162705751588E-2</c:v>
                </c:pt>
                <c:pt idx="36">
                  <c:v>7.9662078597639893E-2</c:v>
                </c:pt>
                <c:pt idx="37">
                  <c:v>8.2914350550609361E-2</c:v>
                </c:pt>
                <c:pt idx="38">
                  <c:v>8.6532200673630669E-2</c:v>
                </c:pt>
                <c:pt idx="39">
                  <c:v>9.0286954698804212E-2</c:v>
                </c:pt>
                <c:pt idx="40">
                  <c:v>9.3703771412936343E-2</c:v>
                </c:pt>
                <c:pt idx="41">
                  <c:v>9.7124392233570181E-2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C71-F142-ACA4-8600BDC889DA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'24.53-B727'!$V$3:$V$68</c:f>
              <c:numCache>
                <c:formatCode>General</c:formatCode>
                <c:ptCount val="66"/>
                <c:pt idx="0">
                  <c:v>2.594987E-2</c:v>
                </c:pt>
                <c:pt idx="1">
                  <c:v>2.5967339999999998E-2</c:v>
                </c:pt>
                <c:pt idx="2">
                  <c:v>2.596569E-2</c:v>
                </c:pt>
                <c:pt idx="3">
                  <c:v>2.5979200000000001E-2</c:v>
                </c:pt>
                <c:pt idx="4">
                  <c:v>2.5992709999999999E-2</c:v>
                </c:pt>
                <c:pt idx="5">
                  <c:v>2.6011690000000001E-2</c:v>
                </c:pt>
                <c:pt idx="6">
                  <c:v>2.604159E-2</c:v>
                </c:pt>
                <c:pt idx="7">
                  <c:v>2.6056470000000002E-2</c:v>
                </c:pt>
                <c:pt idx="8">
                  <c:v>2.6082279999999999E-2</c:v>
                </c:pt>
                <c:pt idx="9">
                  <c:v>2.6120379999999999E-2</c:v>
                </c:pt>
                <c:pt idx="10">
                  <c:v>2.6150280000000001E-2</c:v>
                </c:pt>
                <c:pt idx="11">
                  <c:v>2.6195220000000002E-2</c:v>
                </c:pt>
                <c:pt idx="12">
                  <c:v>2.6223750000000001E-2</c:v>
                </c:pt>
                <c:pt idx="13">
                  <c:v>2.6249560000000002E-2</c:v>
                </c:pt>
                <c:pt idx="14">
                  <c:v>2.6282199999999999E-2</c:v>
                </c:pt>
                <c:pt idx="15">
                  <c:v>2.6331230000000001E-2</c:v>
                </c:pt>
                <c:pt idx="16">
                  <c:v>2.636674E-2</c:v>
                </c:pt>
                <c:pt idx="17">
                  <c:v>2.6421090000000001E-2</c:v>
                </c:pt>
                <c:pt idx="18">
                  <c:v>2.6450999999999999E-2</c:v>
                </c:pt>
                <c:pt idx="19">
                  <c:v>2.6489100000000002E-2</c:v>
                </c:pt>
                <c:pt idx="20">
                  <c:v>2.6529509999999999E-2</c:v>
                </c:pt>
                <c:pt idx="21">
                  <c:v>2.660218E-2</c:v>
                </c:pt>
                <c:pt idx="22">
                  <c:v>2.6637549999999999E-2</c:v>
                </c:pt>
                <c:pt idx="23">
                  <c:v>2.6697510000000001E-2</c:v>
                </c:pt>
                <c:pt idx="24">
                  <c:v>2.6749269999999999E-2</c:v>
                </c:pt>
                <c:pt idx="25">
                  <c:v>2.6822889999999999E-2</c:v>
                </c:pt>
                <c:pt idx="26">
                  <c:v>2.687602E-2</c:v>
                </c:pt>
                <c:pt idx="27">
                  <c:v>2.6929149999999999E-2</c:v>
                </c:pt>
                <c:pt idx="28">
                  <c:v>2.7008230000000001E-2</c:v>
                </c:pt>
                <c:pt idx="29">
                  <c:v>2.708868E-2</c:v>
                </c:pt>
                <c:pt idx="30">
                  <c:v>2.716244E-2</c:v>
                </c:pt>
                <c:pt idx="31">
                  <c:v>2.7250799999999999E-2</c:v>
                </c:pt>
                <c:pt idx="32">
                  <c:v>2.7336429999999998E-2</c:v>
                </c:pt>
                <c:pt idx="33">
                  <c:v>2.7478490000000001E-2</c:v>
                </c:pt>
                <c:pt idx="34">
                  <c:v>2.763113E-2</c:v>
                </c:pt>
                <c:pt idx="35">
                  <c:v>2.7811010000000001E-2</c:v>
                </c:pt>
                <c:pt idx="36">
                  <c:v>2.7996790000000001E-2</c:v>
                </c:pt>
                <c:pt idx="37">
                  <c:v>2.8208090000000002E-2</c:v>
                </c:pt>
                <c:pt idx="38">
                  <c:v>2.841436E-2</c:v>
                </c:pt>
                <c:pt idx="39">
                  <c:v>2.864206E-2</c:v>
                </c:pt>
                <c:pt idx="40">
                  <c:v>2.8876300000000001E-2</c:v>
                </c:pt>
                <c:pt idx="41">
                  <c:v>2.9153459999999999E-2</c:v>
                </c:pt>
                <c:pt idx="42">
                  <c:v>2.941889E-2</c:v>
                </c:pt>
                <c:pt idx="43">
                  <c:v>2.967241E-2</c:v>
                </c:pt>
                <c:pt idx="44">
                  <c:v>2.9926709999999999E-2</c:v>
                </c:pt>
                <c:pt idx="45">
                  <c:v>3.0175859999999999E-2</c:v>
                </c:pt>
                <c:pt idx="46">
                  <c:v>3.0439520000000001E-2</c:v>
                </c:pt>
                <c:pt idx="47">
                  <c:v>3.0694289999999999E-2</c:v>
                </c:pt>
                <c:pt idx="48">
                  <c:v>3.100021E-2</c:v>
                </c:pt>
                <c:pt idx="49">
                  <c:v>3.1298600000000003E-2</c:v>
                </c:pt>
                <c:pt idx="50">
                  <c:v>3.1602110000000003E-2</c:v>
                </c:pt>
                <c:pt idx="51">
                  <c:v>3.1940740000000002E-2</c:v>
                </c:pt>
                <c:pt idx="52">
                  <c:v>3.2259200000000002E-2</c:v>
                </c:pt>
                <c:pt idx="53">
                  <c:v>3.2557570000000001E-2</c:v>
                </c:pt>
                <c:pt idx="54">
                  <c:v>3.287371E-2</c:v>
                </c:pt>
                <c:pt idx="55">
                  <c:v>3.323545E-2</c:v>
                </c:pt>
                <c:pt idx="56">
                  <c:v>3.3604630000000003E-2</c:v>
                </c:pt>
                <c:pt idx="57">
                  <c:v>3.3966209999999997E-2</c:v>
                </c:pt>
                <c:pt idx="58">
                  <c:v>3.4377110000000002E-2</c:v>
                </c:pt>
                <c:pt idx="59">
                  <c:v>3.4709610000000002E-2</c:v>
                </c:pt>
                <c:pt idx="60">
                  <c:v>3.4997739999999999E-2</c:v>
                </c:pt>
                <c:pt idx="61">
                  <c:v>3.5339889999999999E-2</c:v>
                </c:pt>
                <c:pt idx="62">
                  <c:v>3.5655220000000001E-2</c:v>
                </c:pt>
                <c:pt idx="63">
                  <c:v>3.6029949999999998E-2</c:v>
                </c:pt>
                <c:pt idx="64">
                  <c:v>3.6451900000000002E-2</c:v>
                </c:pt>
                <c:pt idx="65">
                  <c:v>3.6846360000000002E-2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FD39-9D4C-8E9F-5E1CA04039F1}"/>
            </c:ext>
          </c:extLst>
        </c:ser>
        <c:ser>
          <c:idx val="4"/>
          <c:order val="3"/>
          <c:tx>
            <c:v>cl0.4Neu</c:v>
          </c:tx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'24.53-B727'!$AA$3:$AA$68</c:f>
              <c:numCache>
                <c:formatCode>General</c:formatCode>
                <c:ptCount val="66"/>
                <c:pt idx="0">
                  <c:v>2.3691712148596906E-2</c:v>
                </c:pt>
                <c:pt idx="1">
                  <c:v>2.3781979403365287E-2</c:v>
                </c:pt>
                <c:pt idx="2">
                  <c:v>2.3881634290896337E-2</c:v>
                </c:pt>
                <c:pt idx="3">
                  <c:v>2.3981961668851203E-2</c:v>
                </c:pt>
                <c:pt idx="4">
                  <c:v>2.4091855405939836E-2</c:v>
                </c:pt>
                <c:pt idx="5">
                  <c:v>2.4212269312208722E-2</c:v>
                </c:pt>
                <c:pt idx="6">
                  <c:v>2.4344268605151251E-2</c:v>
                </c:pt>
                <c:pt idx="7">
                  <c:v>2.4489042430080814E-2</c:v>
                </c:pt>
                <c:pt idx="8">
                  <c:v>2.4647925060495009E-2</c:v>
                </c:pt>
                <c:pt idx="9">
                  <c:v>2.4822413399213292E-2</c:v>
                </c:pt>
                <c:pt idx="10">
                  <c:v>2.5014195440043206E-2</c:v>
                </c:pt>
                <c:pt idx="11">
                  <c:v>2.5225174899502115E-2</c:v>
                </c:pt>
                <c:pt idx="12">
                  <c:v>2.5457509837403511E-2</c:v>
                </c:pt>
                <c:pt idx="13">
                  <c:v>2.571364758591782E-2</c:v>
                </c:pt>
                <c:pt idx="14">
                  <c:v>2.5996377771440204E-2</c:v>
                </c:pt>
                <c:pt idx="15">
                  <c:v>2.6308882294147778E-2</c:v>
                </c:pt>
                <c:pt idx="16">
                  <c:v>2.6621412229031791E-2</c:v>
                </c:pt>
                <c:pt idx="17">
                  <c:v>2.7038344605192593E-2</c:v>
                </c:pt>
                <c:pt idx="18">
                  <c:v>2.7464317990302668E-2</c:v>
                </c:pt>
                <c:pt idx="19">
                  <c:v>2.7938307853785999E-2</c:v>
                </c:pt>
                <c:pt idx="20">
                  <c:v>2.8466793258495365E-2</c:v>
                </c:pt>
                <c:pt idx="21">
                  <c:v>2.9057314469688903E-2</c:v>
                </c:pt>
                <c:pt idx="22">
                  <c:v>2.9718698641314514E-2</c:v>
                </c:pt>
                <c:pt idx="23">
                  <c:v>3.0461311272882888E-2</c:v>
                </c:pt>
                <c:pt idx="24">
                  <c:v>3.1297408845687588E-2</c:v>
                </c:pt>
                <c:pt idx="25">
                  <c:v>3.2241553361049585E-2</c:v>
                </c:pt>
                <c:pt idx="26">
                  <c:v>3.3311199060999851E-2</c:v>
                </c:pt>
                <c:pt idx="27">
                  <c:v>3.4527425842412973E-2</c:v>
                </c:pt>
                <c:pt idx="28">
                  <c:v>3.5915994216991209E-2</c:v>
                </c:pt>
                <c:pt idx="29">
                  <c:v>3.7508783943966131E-2</c:v>
                </c:pt>
                <c:pt idx="30">
                  <c:v>3.9165008429772621E-2</c:v>
                </c:pt>
                <c:pt idx="31">
                  <c:v>4.1060289599045612E-2</c:v>
                </c:pt>
                <c:pt idx="32">
                  <c:v>4.3242898699624138E-2</c:v>
                </c:pt>
                <c:pt idx="33">
                  <c:v>4.577567785188455E-2</c:v>
                </c:pt>
                <c:pt idx="34">
                  <c:v>4.9067180947409188E-2</c:v>
                </c:pt>
                <c:pt idx="35">
                  <c:v>5.2712533515880948E-2</c:v>
                </c:pt>
                <c:pt idx="36">
                  <c:v>5.703729128391738E-2</c:v>
                </c:pt>
                <c:pt idx="37">
                  <c:v>6.2348528724222835E-2</c:v>
                </c:pt>
                <c:pt idx="38">
                  <c:v>6.9034718435371081E-2</c:v>
                </c:pt>
                <c:pt idx="39">
                  <c:v>7.7730640506046736E-2</c:v>
                </c:pt>
                <c:pt idx="40">
                  <c:v>8.8157434971209037E-2</c:v>
                </c:pt>
                <c:pt idx="41">
                  <c:v>0.10069522772655559</c:v>
                </c:pt>
                <c:pt idx="42">
                  <c:v>0.11837815858693104</c:v>
                </c:pt>
                <c:pt idx="43">
                  <c:v>0.13944906300359936</c:v>
                </c:pt>
                <c:pt idx="44">
                  <c:v>0.1737776346090168</c:v>
                </c:pt>
                <c:pt idx="45">
                  <c:v>0.24114856909704915</c:v>
                </c:pt>
                <c:pt idx="46">
                  <c:v>0.39221401224834929</c:v>
                </c:pt>
                <c:pt idx="47">
                  <c:v>0.81689457089518469</c:v>
                </c:pt>
                <c:pt idx="48">
                  <c:v>-2.9994947975873649</c:v>
                </c:pt>
                <c:pt idx="49">
                  <c:v>-0.52745903192613264</c:v>
                </c:pt>
                <c:pt idx="50">
                  <c:v>-0.30176294760411326</c:v>
                </c:pt>
                <c:pt idx="51">
                  <c:v>-0.19842191563378198</c:v>
                </c:pt>
                <c:pt idx="52">
                  <c:v>-0.15461328023269738</c:v>
                </c:pt>
                <c:pt idx="53">
                  <c:v>-0.12788334552278785</c:v>
                </c:pt>
                <c:pt idx="54">
                  <c:v>-0.1058153365698183</c:v>
                </c:pt>
                <c:pt idx="55">
                  <c:v>-9.0460533330108256E-2</c:v>
                </c:pt>
                <c:pt idx="56">
                  <c:v>-7.7210498307347608E-2</c:v>
                </c:pt>
                <c:pt idx="57">
                  <c:v>-6.8409973690060966E-2</c:v>
                </c:pt>
                <c:pt idx="58">
                  <c:v>-6.1934077525288289E-2</c:v>
                </c:pt>
                <c:pt idx="59">
                  <c:v>-5.4977606486967298E-2</c:v>
                </c:pt>
                <c:pt idx="60">
                  <c:v>-5.0237762359879798E-2</c:v>
                </c:pt>
                <c:pt idx="61">
                  <c:v>-4.5990836717813274E-2</c:v>
                </c:pt>
                <c:pt idx="62">
                  <c:v>-4.2096101513674725E-2</c:v>
                </c:pt>
                <c:pt idx="63">
                  <c:v>-3.9853581685432397E-2</c:v>
                </c:pt>
                <c:pt idx="64">
                  <c:v>-3.650096729320413E-2</c:v>
                </c:pt>
                <c:pt idx="65">
                  <c:v>-3.4325630053562005E-2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C71-F142-ACA4-8600BDC889DA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'24.53-B727'!$M$3:$M$83</c:f>
              <c:numCache>
                <c:formatCode>General</c:formatCode>
                <c:ptCount val="81"/>
                <c:pt idx="0">
                  <c:v>2.2409200000000001E-2</c:v>
                </c:pt>
                <c:pt idx="1">
                  <c:v>2.2402080000000001E-2</c:v>
                </c:pt>
                <c:pt idx="2">
                  <c:v>2.2393730000000001E-2</c:v>
                </c:pt>
                <c:pt idx="3">
                  <c:v>2.2408609999999999E-2</c:v>
                </c:pt>
                <c:pt idx="4">
                  <c:v>2.2416660000000001E-2</c:v>
                </c:pt>
                <c:pt idx="5">
                  <c:v>2.2415149999999998E-2</c:v>
                </c:pt>
                <c:pt idx="6">
                  <c:v>2.2423200000000001E-2</c:v>
                </c:pt>
                <c:pt idx="7">
                  <c:v>2.2447640000000001E-2</c:v>
                </c:pt>
                <c:pt idx="8">
                  <c:v>2.2455679999999999E-2</c:v>
                </c:pt>
                <c:pt idx="9">
                  <c:v>2.2466460000000001E-2</c:v>
                </c:pt>
                <c:pt idx="10">
                  <c:v>2.2488169999999998E-2</c:v>
                </c:pt>
                <c:pt idx="11">
                  <c:v>2.2490759999999999E-2</c:v>
                </c:pt>
                <c:pt idx="12">
                  <c:v>2.2520660000000001E-2</c:v>
                </c:pt>
                <c:pt idx="13">
                  <c:v>2.2561500000000002E-2</c:v>
                </c:pt>
                <c:pt idx="14">
                  <c:v>2.261641E-2</c:v>
                </c:pt>
                <c:pt idx="15">
                  <c:v>2.26254E-2</c:v>
                </c:pt>
                <c:pt idx="16">
                  <c:v>2.263482E-2</c:v>
                </c:pt>
                <c:pt idx="17">
                  <c:v>2.2640130000000001E-2</c:v>
                </c:pt>
                <c:pt idx="18">
                  <c:v>2.2665939999999999E-2</c:v>
                </c:pt>
                <c:pt idx="19">
                  <c:v>2.2702679999999999E-2</c:v>
                </c:pt>
                <c:pt idx="20">
                  <c:v>2.2721649999999999E-2</c:v>
                </c:pt>
                <c:pt idx="21">
                  <c:v>2.276564E-2</c:v>
                </c:pt>
                <c:pt idx="22">
                  <c:v>2.2799219999999999E-2</c:v>
                </c:pt>
                <c:pt idx="23">
                  <c:v>2.284185E-2</c:v>
                </c:pt>
                <c:pt idx="24">
                  <c:v>2.287995E-2</c:v>
                </c:pt>
                <c:pt idx="25">
                  <c:v>2.2903960000000001E-2</c:v>
                </c:pt>
                <c:pt idx="26">
                  <c:v>2.2937969999999998E-2</c:v>
                </c:pt>
                <c:pt idx="27">
                  <c:v>2.2966509999999999E-2</c:v>
                </c:pt>
                <c:pt idx="28">
                  <c:v>2.3030559999999999E-2</c:v>
                </c:pt>
                <c:pt idx="29">
                  <c:v>2.308232E-2</c:v>
                </c:pt>
                <c:pt idx="30">
                  <c:v>2.3104030000000001E-2</c:v>
                </c:pt>
                <c:pt idx="31">
                  <c:v>2.3151270000000002E-2</c:v>
                </c:pt>
                <c:pt idx="32">
                  <c:v>2.3231720000000001E-2</c:v>
                </c:pt>
                <c:pt idx="33">
                  <c:v>2.3309719999999999E-2</c:v>
                </c:pt>
                <c:pt idx="34">
                  <c:v>2.3351920000000002E-2</c:v>
                </c:pt>
                <c:pt idx="35">
                  <c:v>2.341735E-2</c:v>
                </c:pt>
                <c:pt idx="36">
                  <c:v>2.3495060000000002E-2</c:v>
                </c:pt>
                <c:pt idx="37">
                  <c:v>2.355229E-2</c:v>
                </c:pt>
                <c:pt idx="38">
                  <c:v>2.3642440000000001E-2</c:v>
                </c:pt>
                <c:pt idx="39">
                  <c:v>2.3713330000000001E-2</c:v>
                </c:pt>
                <c:pt idx="40">
                  <c:v>2.37909E-2</c:v>
                </c:pt>
                <c:pt idx="41">
                  <c:v>2.3904140000000001E-2</c:v>
                </c:pt>
                <c:pt idx="42">
                  <c:v>2.397229E-2</c:v>
                </c:pt>
                <c:pt idx="43">
                  <c:v>2.408157E-2</c:v>
                </c:pt>
                <c:pt idx="44">
                  <c:v>2.4204360000000001E-2</c:v>
                </c:pt>
                <c:pt idx="45">
                  <c:v>2.435816E-2</c:v>
                </c:pt>
                <c:pt idx="46">
                  <c:v>2.4557309999999999E-2</c:v>
                </c:pt>
                <c:pt idx="47">
                  <c:v>2.4746959999999998E-2</c:v>
                </c:pt>
                <c:pt idx="48">
                  <c:v>2.4975219999999999E-2</c:v>
                </c:pt>
                <c:pt idx="49">
                  <c:v>2.5170600000000001E-2</c:v>
                </c:pt>
                <c:pt idx="50">
                  <c:v>2.5399370000000001E-2</c:v>
                </c:pt>
                <c:pt idx="51">
                  <c:v>2.5699940000000001E-2</c:v>
                </c:pt>
                <c:pt idx="52">
                  <c:v>2.5959900000000001E-2</c:v>
                </c:pt>
                <c:pt idx="53">
                  <c:v>2.6234569999999999E-2</c:v>
                </c:pt>
                <c:pt idx="54">
                  <c:v>2.6502680000000001E-2</c:v>
                </c:pt>
                <c:pt idx="55">
                  <c:v>2.677382E-2</c:v>
                </c:pt>
                <c:pt idx="56">
                  <c:v>2.711326E-2</c:v>
                </c:pt>
                <c:pt idx="57">
                  <c:v>2.7421839999999999E-2</c:v>
                </c:pt>
                <c:pt idx="58">
                  <c:v>2.779827E-2</c:v>
                </c:pt>
                <c:pt idx="59">
                  <c:v>2.8138489999999999E-2</c:v>
                </c:pt>
                <c:pt idx="60">
                  <c:v>2.853371E-2</c:v>
                </c:pt>
                <c:pt idx="61">
                  <c:v>2.8968790000000001E-2</c:v>
                </c:pt>
                <c:pt idx="62">
                  <c:v>2.939379E-2</c:v>
                </c:pt>
                <c:pt idx="63">
                  <c:v>2.985869E-2</c:v>
                </c:pt>
                <c:pt idx="64">
                  <c:v>3.0268280000000002E-2</c:v>
                </c:pt>
                <c:pt idx="65">
                  <c:v>3.068941E-2</c:v>
                </c:pt>
                <c:pt idx="66">
                  <c:v>3.10642E-2</c:v>
                </c:pt>
                <c:pt idx="67">
                  <c:v>3.1429029999999997E-2</c:v>
                </c:pt>
                <c:pt idx="68">
                  <c:v>3.1868340000000002E-2</c:v>
                </c:pt>
                <c:pt idx="69">
                  <c:v>3.228901E-2</c:v>
                </c:pt>
                <c:pt idx="70">
                  <c:v>3.2682969999999999E-2</c:v>
                </c:pt>
                <c:pt idx="71">
                  <c:v>3.3067550000000001E-2</c:v>
                </c:pt>
                <c:pt idx="72">
                  <c:v>3.3434110000000003E-2</c:v>
                </c:pt>
                <c:pt idx="73">
                  <c:v>3.3840799999999997E-2</c:v>
                </c:pt>
                <c:pt idx="74">
                  <c:v>3.4262670000000002E-2</c:v>
                </c:pt>
                <c:pt idx="75">
                  <c:v>3.4694389999999999E-2</c:v>
                </c:pt>
                <c:pt idx="76">
                  <c:v>3.5127249999999999E-2</c:v>
                </c:pt>
                <c:pt idx="77">
                  <c:v>3.5559550000000002E-2</c:v>
                </c:pt>
                <c:pt idx="78">
                  <c:v>3.5967550000000001E-2</c:v>
                </c:pt>
                <c:pt idx="79">
                  <c:v>3.6376659999999998E-2</c:v>
                </c:pt>
                <c:pt idx="80">
                  <c:v>3.6793260000000001E-2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FD39-9D4C-8E9F-5E1CA04039F1}"/>
            </c:ext>
          </c:extLst>
        </c:ser>
        <c:ser>
          <c:idx val="3"/>
          <c:order val="5"/>
          <c:tx>
            <c:v>cl0.3Neu</c:v>
          </c:tx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'24.53-B727'!$R$3:$R$83</c:f>
              <c:numCache>
                <c:formatCode>General</c:formatCode>
                <c:ptCount val="81"/>
                <c:pt idx="0">
                  <c:v>1.3319397744108405E-2</c:v>
                </c:pt>
                <c:pt idx="1">
                  <c:v>1.3369085670875252E-2</c:v>
                </c:pt>
                <c:pt idx="2">
                  <c:v>1.3419036709481341E-2</c:v>
                </c:pt>
                <c:pt idx="3">
                  <c:v>1.3473664209433071E-2</c:v>
                </c:pt>
                <c:pt idx="4">
                  <c:v>1.3533415935989198E-2</c:v>
                </c:pt>
                <c:pt idx="5">
                  <c:v>1.3598787420613928E-2</c:v>
                </c:pt>
                <c:pt idx="6">
                  <c:v>1.3670329860782182E-2</c:v>
                </c:pt>
                <c:pt idx="7">
                  <c:v>1.3748656030293E-2</c:v>
                </c:pt>
                <c:pt idx="8">
                  <c:v>1.3834450758171229E-2</c:v>
                </c:pt>
                <c:pt idx="9">
                  <c:v>1.3928479254874577E-2</c:v>
                </c:pt>
                <c:pt idx="10">
                  <c:v>1.4031601201796117E-2</c:v>
                </c:pt>
                <c:pt idx="11">
                  <c:v>1.4144782612857471E-2</c:v>
                </c:pt>
                <c:pt idx="12">
                  <c:v>1.4269115065663921E-2</c:v>
                </c:pt>
                <c:pt idx="13">
                  <c:v>1.4405832811080529E-2</c:v>
                </c:pt>
                <c:pt idx="14">
                  <c:v>1.4556339471017024E-2</c:v>
                </c:pt>
                <c:pt idx="15">
                  <c:v>1.4722233075174847E-2</c:v>
                </c:pt>
                <c:pt idx="16">
                  <c:v>1.4905343852117142E-2</c:v>
                </c:pt>
                <c:pt idx="17">
                  <c:v>1.5107771499824358E-2</c:v>
                </c:pt>
                <c:pt idx="18">
                  <c:v>1.5331939910312075E-2</c:v>
                </c:pt>
                <c:pt idx="19">
                  <c:v>1.55806538282548E-2</c:v>
                </c:pt>
                <c:pt idx="20">
                  <c:v>1.5857180278367411E-2</c:v>
                </c:pt>
                <c:pt idx="21">
                  <c:v>1.6165336978825155E-2</c:v>
                </c:pt>
                <c:pt idx="22">
                  <c:v>1.6509617569758269E-2</c:v>
                </c:pt>
                <c:pt idx="23">
                  <c:v>1.6895334202508338E-2</c:v>
                </c:pt>
                <c:pt idx="24">
                  <c:v>1.7328818146294712E-2</c:v>
                </c:pt>
                <c:pt idx="25">
                  <c:v>1.7817659574331266E-2</c:v>
                </c:pt>
                <c:pt idx="26">
                  <c:v>1.8371045671256418E-2</c:v>
                </c:pt>
                <c:pt idx="27">
                  <c:v>1.9000185874422048E-2</c:v>
                </c:pt>
                <c:pt idx="28">
                  <c:v>1.9718916777640122E-2</c:v>
                </c:pt>
                <c:pt idx="29">
                  <c:v>2.0544520349470106E-2</c:v>
                </c:pt>
                <c:pt idx="30">
                  <c:v>2.1498878243961628E-2</c:v>
                </c:pt>
                <c:pt idx="31">
                  <c:v>2.2610176272374688E-2</c:v>
                </c:pt>
                <c:pt idx="32">
                  <c:v>2.391539286520953E-2</c:v>
                </c:pt>
                <c:pt idx="33">
                  <c:v>2.5621440617269717E-2</c:v>
                </c:pt>
                <c:pt idx="34">
                  <c:v>2.7515390518650058E-2</c:v>
                </c:pt>
                <c:pt idx="35">
                  <c:v>2.9829819004478685E-2</c:v>
                </c:pt>
                <c:pt idx="36">
                  <c:v>3.2714604487895246E-2</c:v>
                </c:pt>
                <c:pt idx="37">
                  <c:v>3.6403359762741776E-2</c:v>
                </c:pt>
                <c:pt idx="38">
                  <c:v>4.0768171568468702E-2</c:v>
                </c:pt>
                <c:pt idx="39">
                  <c:v>4.7315257530431844E-2</c:v>
                </c:pt>
                <c:pt idx="40">
                  <c:v>5.8073512506783671E-2</c:v>
                </c:pt>
                <c:pt idx="41">
                  <c:v>7.4568140862751278E-2</c:v>
                </c:pt>
                <c:pt idx="42">
                  <c:v>0.10707423531929128</c:v>
                </c:pt>
                <c:pt idx="43">
                  <c:v>0.1865823507659308</c:v>
                </c:pt>
                <c:pt idx="44">
                  <c:v>1.744109577079781</c:v>
                </c:pt>
                <c:pt idx="45">
                  <c:v>-0.20966818646226468</c:v>
                </c:pt>
                <c:pt idx="46">
                  <c:v>-0.10334402928550976</c:v>
                </c:pt>
                <c:pt idx="47">
                  <c:v>-6.5779999447950835E-2</c:v>
                </c:pt>
                <c:pt idx="48">
                  <c:v>-4.9380906334137629E-2</c:v>
                </c:pt>
                <c:pt idx="49">
                  <c:v>-3.8072079184234636E-2</c:v>
                </c:pt>
                <c:pt idx="50">
                  <c:v>-3.0943081817164542E-2</c:v>
                </c:pt>
                <c:pt idx="51">
                  <c:v>-2.4732636333203214E-2</c:v>
                </c:pt>
                <c:pt idx="52">
                  <c:v>-2.0411620519464144E-2</c:v>
                </c:pt>
                <c:pt idx="53">
                  <c:v>-1.6852318476270972E-2</c:v>
                </c:pt>
                <c:pt idx="54">
                  <c:v>-1.3947765376795219E-2</c:v>
                </c:pt>
                <c:pt idx="55">
                  <c:v>-1.1659833359263481E-2</c:v>
                </c:pt>
                <c:pt idx="56">
                  <c:v>-9.7542854884918422E-3</c:v>
                </c:pt>
                <c:pt idx="57">
                  <c:v>-8.1071167626916435E-3</c:v>
                </c:pt>
                <c:pt idx="58">
                  <c:v>-6.2473383915593404E-3</c:v>
                </c:pt>
                <c:pt idx="59">
                  <c:v>-5.1237342569814548E-3</c:v>
                </c:pt>
                <c:pt idx="60">
                  <c:v>-3.9961325893363934E-3</c:v>
                </c:pt>
                <c:pt idx="61">
                  <c:v>-2.775368770484692E-3</c:v>
                </c:pt>
                <c:pt idx="62">
                  <c:v>-1.7959908295035361E-3</c:v>
                </c:pt>
                <c:pt idx="63">
                  <c:v>-8.6743776804323706E-4</c:v>
                </c:pt>
                <c:pt idx="64">
                  <c:v>-1.7786542209312882E-4</c:v>
                </c:pt>
                <c:pt idx="65">
                  <c:v>3.6199120645529978E-4</c:v>
                </c:pt>
                <c:pt idx="66">
                  <c:v>8.8837558635267849E-4</c:v>
                </c:pt>
                <c:pt idx="67">
                  <c:v>1.4313564921674491E-3</c:v>
                </c:pt>
                <c:pt idx="68">
                  <c:v>1.9588413825866787E-3</c:v>
                </c:pt>
                <c:pt idx="69">
                  <c:v>2.392936988004607E-3</c:v>
                </c:pt>
                <c:pt idx="70">
                  <c:v>2.6990481045245339E-3</c:v>
                </c:pt>
                <c:pt idx="71">
                  <c:v>2.9987398922837524E-3</c:v>
                </c:pt>
                <c:pt idx="72">
                  <c:v>3.2857036960700324E-3</c:v>
                </c:pt>
                <c:pt idx="73">
                  <c:v>3.6349583120781088E-3</c:v>
                </c:pt>
                <c:pt idx="74">
                  <c:v>4.0468719636204287E-3</c:v>
                </c:pt>
                <c:pt idx="75">
                  <c:v>4.3485136478480305E-3</c:v>
                </c:pt>
                <c:pt idx="76">
                  <c:v>4.5117010430485837E-3</c:v>
                </c:pt>
                <c:pt idx="77">
                  <c:v>4.6864741158655493E-3</c:v>
                </c:pt>
                <c:pt idx="78">
                  <c:v>4.9133894891747066E-3</c:v>
                </c:pt>
                <c:pt idx="79">
                  <c:v>5.1045512688706676E-3</c:v>
                </c:pt>
                <c:pt idx="80">
                  <c:v>5.3011008940215681E-3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C71-F142-ACA4-8600BDC889DA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'24.53-B727'!$D$3:$D$73</c:f>
              <c:numCache>
                <c:formatCode>General</c:formatCode>
                <c:ptCount val="71"/>
                <c:pt idx="0">
                  <c:v>1.9790479999999999E-2</c:v>
                </c:pt>
                <c:pt idx="1">
                  <c:v>1.9779399999999999E-2</c:v>
                </c:pt>
                <c:pt idx="2">
                  <c:v>1.9787309999999999E-2</c:v>
                </c:pt>
                <c:pt idx="3">
                  <c:v>1.9788529999999999E-2</c:v>
                </c:pt>
                <c:pt idx="4">
                  <c:v>1.9791110000000001E-2</c:v>
                </c:pt>
                <c:pt idx="5">
                  <c:v>1.9793689999999999E-2</c:v>
                </c:pt>
                <c:pt idx="6">
                  <c:v>1.9792179999999999E-2</c:v>
                </c:pt>
                <c:pt idx="7">
                  <c:v>1.9798860000000001E-2</c:v>
                </c:pt>
                <c:pt idx="8">
                  <c:v>1.9804180000000001E-2</c:v>
                </c:pt>
                <c:pt idx="9">
                  <c:v>1.9785850000000001E-2</c:v>
                </c:pt>
                <c:pt idx="10">
                  <c:v>1.9810709999999999E-2</c:v>
                </c:pt>
                <c:pt idx="11">
                  <c:v>1.9821490000000001E-2</c:v>
                </c:pt>
                <c:pt idx="12">
                  <c:v>1.9819980000000001E-2</c:v>
                </c:pt>
                <c:pt idx="13">
                  <c:v>1.981983E-2</c:v>
                </c:pt>
                <c:pt idx="14">
                  <c:v>1.9836070000000001E-2</c:v>
                </c:pt>
                <c:pt idx="15">
                  <c:v>1.9855049999999999E-2</c:v>
                </c:pt>
                <c:pt idx="16">
                  <c:v>1.9861730000000001E-2</c:v>
                </c:pt>
                <c:pt idx="17">
                  <c:v>1.9895739999999999E-2</c:v>
                </c:pt>
                <c:pt idx="18">
                  <c:v>1.9914709999999999E-2</c:v>
                </c:pt>
                <c:pt idx="19">
                  <c:v>1.9921399999999999E-2</c:v>
                </c:pt>
                <c:pt idx="20">
                  <c:v>1.9943099999999998E-2</c:v>
                </c:pt>
                <c:pt idx="21">
                  <c:v>1.9949789999999998E-2</c:v>
                </c:pt>
                <c:pt idx="22">
                  <c:v>1.995647E-2</c:v>
                </c:pt>
                <c:pt idx="23">
                  <c:v>1.9969979999999998E-2</c:v>
                </c:pt>
                <c:pt idx="24">
                  <c:v>1.997078E-2</c:v>
                </c:pt>
                <c:pt idx="25">
                  <c:v>1.9980189999999998E-2</c:v>
                </c:pt>
                <c:pt idx="26">
                  <c:v>2.001325E-2</c:v>
                </c:pt>
                <c:pt idx="27">
                  <c:v>2.0018569999999999E-2</c:v>
                </c:pt>
                <c:pt idx="28">
                  <c:v>2.0060769999999999E-2</c:v>
                </c:pt>
                <c:pt idx="29">
                  <c:v>2.011102E-2</c:v>
                </c:pt>
                <c:pt idx="30">
                  <c:v>2.013231E-2</c:v>
                </c:pt>
                <c:pt idx="31">
                  <c:v>2.0161410000000001E-2</c:v>
                </c:pt>
                <c:pt idx="32">
                  <c:v>2.0194050000000002E-2</c:v>
                </c:pt>
                <c:pt idx="33">
                  <c:v>2.020893E-2</c:v>
                </c:pt>
                <c:pt idx="34">
                  <c:v>2.0237459999999999E-2</c:v>
                </c:pt>
                <c:pt idx="35">
                  <c:v>2.0265999999999999E-2</c:v>
                </c:pt>
                <c:pt idx="36">
                  <c:v>2.0324600000000002E-2</c:v>
                </c:pt>
                <c:pt idx="37">
                  <c:v>2.035723E-2</c:v>
                </c:pt>
                <c:pt idx="38">
                  <c:v>2.0384409999999999E-2</c:v>
                </c:pt>
                <c:pt idx="39">
                  <c:v>2.0429200000000002E-2</c:v>
                </c:pt>
                <c:pt idx="40">
                  <c:v>2.0505550000000001E-2</c:v>
                </c:pt>
                <c:pt idx="41">
                  <c:v>2.0565650000000001E-2</c:v>
                </c:pt>
                <c:pt idx="42">
                  <c:v>2.0611520000000001E-2</c:v>
                </c:pt>
                <c:pt idx="43">
                  <c:v>2.072216E-2</c:v>
                </c:pt>
                <c:pt idx="44">
                  <c:v>2.0810950000000002E-2</c:v>
                </c:pt>
                <c:pt idx="45">
                  <c:v>2.090204E-2</c:v>
                </c:pt>
                <c:pt idx="46">
                  <c:v>2.1000069999999999E-2</c:v>
                </c:pt>
                <c:pt idx="47">
                  <c:v>2.1135919999999999E-2</c:v>
                </c:pt>
                <c:pt idx="48">
                  <c:v>2.1321690000000001E-2</c:v>
                </c:pt>
                <c:pt idx="49">
                  <c:v>2.149353E-2</c:v>
                </c:pt>
                <c:pt idx="50">
                  <c:v>2.168161E-2</c:v>
                </c:pt>
                <c:pt idx="51">
                  <c:v>2.1899890000000002E-2</c:v>
                </c:pt>
                <c:pt idx="52">
                  <c:v>2.2059200000000001E-2</c:v>
                </c:pt>
                <c:pt idx="53">
                  <c:v>2.2284450000000001E-2</c:v>
                </c:pt>
                <c:pt idx="54">
                  <c:v>2.255621E-2</c:v>
                </c:pt>
                <c:pt idx="55">
                  <c:v>2.277624E-2</c:v>
                </c:pt>
                <c:pt idx="56">
                  <c:v>2.303848E-2</c:v>
                </c:pt>
                <c:pt idx="57">
                  <c:v>2.3265870000000001E-2</c:v>
                </c:pt>
                <c:pt idx="58">
                  <c:v>2.3525540000000001E-2</c:v>
                </c:pt>
                <c:pt idx="59">
                  <c:v>2.3790200000000001E-2</c:v>
                </c:pt>
                <c:pt idx="60">
                  <c:v>2.4063770000000002E-2</c:v>
                </c:pt>
                <c:pt idx="61">
                  <c:v>2.4350960000000001E-2</c:v>
                </c:pt>
                <c:pt idx="62">
                  <c:v>2.4673589999999999E-2</c:v>
                </c:pt>
                <c:pt idx="63">
                  <c:v>2.5000519999999998E-2</c:v>
                </c:pt>
                <c:pt idx="64">
                  <c:v>2.531253E-2</c:v>
                </c:pt>
                <c:pt idx="65">
                  <c:v>2.5638560000000001E-2</c:v>
                </c:pt>
                <c:pt idx="66">
                  <c:v>2.5972970000000001E-2</c:v>
                </c:pt>
                <c:pt idx="67">
                  <c:v>2.6310819999999999E-2</c:v>
                </c:pt>
                <c:pt idx="68">
                  <c:v>2.6621949999999998E-2</c:v>
                </c:pt>
                <c:pt idx="69">
                  <c:v>2.694711E-2</c:v>
                </c:pt>
                <c:pt idx="70">
                  <c:v>2.7281260000000002E-2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FD39-9D4C-8E9F-5E1CA04039F1}"/>
            </c:ext>
          </c:extLst>
        </c:ser>
        <c:ser>
          <c:idx val="2"/>
          <c:order val="7"/>
          <c:tx>
            <c:v>cl0.2Neu</c:v>
          </c:tx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'24.53-B727'!$I$3:$I$73</c:f>
              <c:numCache>
                <c:formatCode>General</c:formatCode>
                <c:ptCount val="71"/>
                <c:pt idx="0">
                  <c:v>5.9211313485416266E-3</c:v>
                </c:pt>
                <c:pt idx="1">
                  <c:v>5.941499898967831E-3</c:v>
                </c:pt>
                <c:pt idx="2">
                  <c:v>5.9659484320365675E-3</c:v>
                </c:pt>
                <c:pt idx="3">
                  <c:v>5.9905496223463112E-3</c:v>
                </c:pt>
                <c:pt idx="4">
                  <c:v>6.0174819548356843E-3</c:v>
                </c:pt>
                <c:pt idx="5">
                  <c:v>6.0469746047099064E-3</c:v>
                </c:pt>
                <c:pt idx="6">
                  <c:v>6.0792829805028431E-3</c:v>
                </c:pt>
                <c:pt idx="7">
                  <c:v>6.1146915879727306E-3</c:v>
                </c:pt>
                <c:pt idx="8">
                  <c:v>6.1535189892155439E-3</c:v>
                </c:pt>
                <c:pt idx="9">
                  <c:v>6.1961218263544351E-3</c:v>
                </c:pt>
                <c:pt idx="10">
                  <c:v>6.242901495097211E-3</c:v>
                </c:pt>
                <c:pt idx="11">
                  <c:v>6.2943098575905373E-3</c:v>
                </c:pt>
                <c:pt idx="12">
                  <c:v>6.3508583515941202E-3</c:v>
                </c:pt>
                <c:pt idx="13">
                  <c:v>6.4131261977872812E-3</c:v>
                </c:pt>
                <c:pt idx="14">
                  <c:v>6.4817730344394978E-3</c:v>
                </c:pt>
                <c:pt idx="15">
                  <c:v>6.5575508715861449E-3</c:v>
                </c:pt>
                <c:pt idx="16">
                  <c:v>6.6413219422138845E-3</c:v>
                </c:pt>
                <c:pt idx="17">
                  <c:v>6.7340764042750478E-3</c:v>
                </c:pt>
                <c:pt idx="18">
                  <c:v>6.8369581158193677E-3</c:v>
                </c:pt>
                <c:pt idx="19">
                  <c:v>6.95129138808704E-3</c:v>
                </c:pt>
                <c:pt idx="20">
                  <c:v>7.0786191854604113E-3</c:v>
                </c:pt>
                <c:pt idx="21">
                  <c:v>7.2207446028756664E-3</c:v>
                </c:pt>
                <c:pt idx="22">
                  <c:v>7.3797893170979983E-3</c:v>
                </c:pt>
                <c:pt idx="23">
                  <c:v>7.5582600069082498E-3</c:v>
                </c:pt>
                <c:pt idx="24">
                  <c:v>7.7591414134819707E-3</c:v>
                </c:pt>
                <c:pt idx="25">
                  <c:v>7.9860071828673929E-3</c:v>
                </c:pt>
                <c:pt idx="26">
                  <c:v>8.24317559657569E-3</c:v>
                </c:pt>
                <c:pt idx="27">
                  <c:v>8.5359045518874719E-3</c:v>
                </c:pt>
                <c:pt idx="28">
                  <c:v>8.8706679722524214E-3</c:v>
                </c:pt>
                <c:pt idx="29">
                  <c:v>9.2938664251049023E-3</c:v>
                </c:pt>
                <c:pt idx="30">
                  <c:v>9.7451597561984803E-3</c:v>
                </c:pt>
                <c:pt idx="31">
                  <c:v>1.0219111952618341E-2</c:v>
                </c:pt>
                <c:pt idx="32">
                  <c:v>1.0827943495646896E-2</c:v>
                </c:pt>
                <c:pt idx="33">
                  <c:v>1.1549949010067386E-2</c:v>
                </c:pt>
                <c:pt idx="34">
                  <c:v>1.2416400333163793E-2</c:v>
                </c:pt>
                <c:pt idx="35">
                  <c:v>1.3471610563022405E-2</c:v>
                </c:pt>
                <c:pt idx="36">
                  <c:v>1.4780817762793682E-2</c:v>
                </c:pt>
                <c:pt idx="37">
                  <c:v>1.6444785180111891E-2</c:v>
                </c:pt>
                <c:pt idx="38">
                  <c:v>1.8628658822967086E-2</c:v>
                </c:pt>
                <c:pt idx="39">
                  <c:v>2.1958473447426876E-2</c:v>
                </c:pt>
                <c:pt idx="40">
                  <c:v>2.6516908890265884E-2</c:v>
                </c:pt>
                <c:pt idx="41">
                  <c:v>3.3085153365573654E-2</c:v>
                </c:pt>
                <c:pt idx="42">
                  <c:v>4.6638742524218409E-2</c:v>
                </c:pt>
                <c:pt idx="43">
                  <c:v>7.8007823677862631E-2</c:v>
                </c:pt>
                <c:pt idx="44">
                  <c:v>0.2989580842490524</c:v>
                </c:pt>
                <c:pt idx="45">
                  <c:v>-0.13634677609446266</c:v>
                </c:pt>
                <c:pt idx="46">
                  <c:v>-5.5173364921930132E-2</c:v>
                </c:pt>
                <c:pt idx="47">
                  <c:v>-3.3144568957582998E-2</c:v>
                </c:pt>
                <c:pt idx="48">
                  <c:v>-2.0789881727935326E-2</c:v>
                </c:pt>
                <c:pt idx="49">
                  <c:v>-1.4411859837289685E-2</c:v>
                </c:pt>
                <c:pt idx="50">
                  <c:v>-9.6751864747319123E-3</c:v>
                </c:pt>
                <c:pt idx="51">
                  <c:v>-6.5768445181860445E-3</c:v>
                </c:pt>
                <c:pt idx="52">
                  <c:v>-4.250732388408166E-3</c:v>
                </c:pt>
                <c:pt idx="53">
                  <c:v>-2.3169613273796002E-3</c:v>
                </c:pt>
                <c:pt idx="54">
                  <c:v>-6.8896463508373584E-4</c:v>
                </c:pt>
                <c:pt idx="55">
                  <c:v>6.497289915448571E-4</c:v>
                </c:pt>
                <c:pt idx="56">
                  <c:v>1.6975395181667687E-3</c:v>
                </c:pt>
                <c:pt idx="57">
                  <c:v>2.524477660902821E-3</c:v>
                </c:pt>
                <c:pt idx="58">
                  <c:v>3.3195397680660099E-3</c:v>
                </c:pt>
                <c:pt idx="59">
                  <c:v>4.004343601053768E-3</c:v>
                </c:pt>
                <c:pt idx="60">
                  <c:v>4.531211949592993E-3</c:v>
                </c:pt>
                <c:pt idx="61">
                  <c:v>5.255417199695472E-3</c:v>
                </c:pt>
                <c:pt idx="62">
                  <c:v>5.8269589830048053E-3</c:v>
                </c:pt>
                <c:pt idx="63">
                  <c:v>6.3161603220061825E-3</c:v>
                </c:pt>
                <c:pt idx="64">
                  <c:v>6.8241282554688514E-3</c:v>
                </c:pt>
                <c:pt idx="65">
                  <c:v>7.2102702589142689E-3</c:v>
                </c:pt>
                <c:pt idx="66">
                  <c:v>7.6867086438348262E-3</c:v>
                </c:pt>
                <c:pt idx="67">
                  <c:v>8.0309947374510842E-3</c:v>
                </c:pt>
                <c:pt idx="68">
                  <c:v>8.3795428788848523E-3</c:v>
                </c:pt>
                <c:pt idx="69">
                  <c:v>8.7393458848414197E-3</c:v>
                </c:pt>
                <c:pt idx="70">
                  <c:v>9.0038715292011622E-3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C71-F142-ACA4-8600BDC88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65000000000000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.8000000000000006E-2"/>
          <c:min val="1.8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B727-200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'24.53-B727'!$AF$3:$AF$44</c:f>
              <c:numCache>
                <c:formatCode>General</c:formatCode>
                <c:ptCount val="42"/>
                <c:pt idx="0">
                  <c:v>309.50689999999997</c:v>
                </c:pt>
                <c:pt idx="1">
                  <c:v>309.78289999999998</c:v>
                </c:pt>
                <c:pt idx="2">
                  <c:v>310.13659999999999</c:v>
                </c:pt>
                <c:pt idx="3">
                  <c:v>310.62689999999998</c:v>
                </c:pt>
                <c:pt idx="4">
                  <c:v>310.9547</c:v>
                </c:pt>
                <c:pt idx="5">
                  <c:v>311.28100000000001</c:v>
                </c:pt>
                <c:pt idx="6">
                  <c:v>311.62110000000001</c:v>
                </c:pt>
                <c:pt idx="7">
                  <c:v>312.04309999999998</c:v>
                </c:pt>
                <c:pt idx="8">
                  <c:v>312.8202</c:v>
                </c:pt>
                <c:pt idx="9">
                  <c:v>313.29689999999999</c:v>
                </c:pt>
                <c:pt idx="10">
                  <c:v>313.86909999999995</c:v>
                </c:pt>
                <c:pt idx="11">
                  <c:v>314.63260000000002</c:v>
                </c:pt>
                <c:pt idx="12">
                  <c:v>315.45080000000002</c:v>
                </c:pt>
                <c:pt idx="13">
                  <c:v>316.17329999999998</c:v>
                </c:pt>
                <c:pt idx="14">
                  <c:v>316.87790000000001</c:v>
                </c:pt>
                <c:pt idx="15">
                  <c:v>317.51990000000001</c:v>
                </c:pt>
                <c:pt idx="16">
                  <c:v>318.5034</c:v>
                </c:pt>
                <c:pt idx="17">
                  <c:v>319.4991</c:v>
                </c:pt>
                <c:pt idx="18">
                  <c:v>320.67239999999998</c:v>
                </c:pt>
                <c:pt idx="19">
                  <c:v>321.85940000000005</c:v>
                </c:pt>
                <c:pt idx="20">
                  <c:v>323.16930000000002</c:v>
                </c:pt>
                <c:pt idx="21">
                  <c:v>324.26069999999999</c:v>
                </c:pt>
                <c:pt idx="22">
                  <c:v>325.56360000000001</c:v>
                </c:pt>
                <c:pt idx="23">
                  <c:v>326.85910000000001</c:v>
                </c:pt>
                <c:pt idx="24">
                  <c:v>328.32069999999999</c:v>
                </c:pt>
                <c:pt idx="25">
                  <c:v>329.89159999999998</c:v>
                </c:pt>
                <c:pt idx="26">
                  <c:v>331.625</c:v>
                </c:pt>
                <c:pt idx="27">
                  <c:v>333.4676</c:v>
                </c:pt>
                <c:pt idx="28">
                  <c:v>335.00700000000001</c:v>
                </c:pt>
                <c:pt idx="29">
                  <c:v>336.87700000000001</c:v>
                </c:pt>
                <c:pt idx="30">
                  <c:v>339.25379999999996</c:v>
                </c:pt>
                <c:pt idx="31">
                  <c:v>341.35180000000003</c:v>
                </c:pt>
                <c:pt idx="32">
                  <c:v>343.5324</c:v>
                </c:pt>
                <c:pt idx="33">
                  <c:v>346.2013</c:v>
                </c:pt>
                <c:pt idx="34">
                  <c:v>348.86970000000002</c:v>
                </c:pt>
                <c:pt idx="35">
                  <c:v>351.53559999999999</c:v>
                </c:pt>
                <c:pt idx="36">
                  <c:v>354.6474</c:v>
                </c:pt>
                <c:pt idx="37">
                  <c:v>357.73079999999999</c:v>
                </c:pt>
                <c:pt idx="38">
                  <c:v>360.8571</c:v>
                </c:pt>
                <c:pt idx="39">
                  <c:v>363.89989999999995</c:v>
                </c:pt>
                <c:pt idx="40">
                  <c:v>367.02350000000001</c:v>
                </c:pt>
                <c:pt idx="41">
                  <c:v>369.58879999999999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A1C-AE47-B99F-29664A3D7408}"/>
            </c:ext>
          </c:extLst>
        </c:ser>
        <c:ser>
          <c:idx val="2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'24.53-B727'!$AG$3:$AG$44</c:f>
              <c:numCache>
                <c:formatCode>General</c:formatCode>
                <c:ptCount val="42"/>
                <c:pt idx="0">
                  <c:v>311.81249461596758</c:v>
                </c:pt>
                <c:pt idx="1">
                  <c:v>311.96715415784035</c:v>
                </c:pt>
                <c:pt idx="2">
                  <c:v>312.13353055778856</c:v>
                </c:pt>
                <c:pt idx="3">
                  <c:v>312.31277469803132</c:v>
                </c:pt>
                <c:pt idx="4">
                  <c:v>312.48769560263349</c:v>
                </c:pt>
                <c:pt idx="5">
                  <c:v>312.69510949040477</c:v>
                </c:pt>
                <c:pt idx="6">
                  <c:v>312.91947059721736</c:v>
                </c:pt>
                <c:pt idx="7">
                  <c:v>313.16251705825476</c:v>
                </c:pt>
                <c:pt idx="8">
                  <c:v>313.42621574671119</c:v>
                </c:pt>
                <c:pt idx="9">
                  <c:v>313.71279789564659</c:v>
                </c:pt>
                <c:pt idx="10">
                  <c:v>314.02481470025259</c:v>
                </c:pt>
                <c:pt idx="11">
                  <c:v>314.36518884857168</c:v>
                </c:pt>
                <c:pt idx="12">
                  <c:v>314.73729179558688</c:v>
                </c:pt>
                <c:pt idx="13">
                  <c:v>315.14501869948629</c:v>
                </c:pt>
                <c:pt idx="14">
                  <c:v>315.59289693889667</c:v>
                </c:pt>
                <c:pt idx="15">
                  <c:v>316.03866170584627</c:v>
                </c:pt>
                <c:pt idx="16">
                  <c:v>316.52642154047908</c:v>
                </c:pt>
                <c:pt idx="17">
                  <c:v>317.11866535323236</c:v>
                </c:pt>
                <c:pt idx="18">
                  <c:v>317.77652972758432</c:v>
                </c:pt>
                <c:pt idx="19">
                  <c:v>318.50970889574273</c:v>
                </c:pt>
                <c:pt idx="20">
                  <c:v>319.3296538932816</c:v>
                </c:pt>
                <c:pt idx="21">
                  <c:v>320.24989788308216</c:v>
                </c:pt>
                <c:pt idx="22">
                  <c:v>321.19533249926246</c:v>
                </c:pt>
                <c:pt idx="23">
                  <c:v>322.24838348651701</c:v>
                </c:pt>
                <c:pt idx="24">
                  <c:v>323.42262441508069</c:v>
                </c:pt>
                <c:pt idx="25">
                  <c:v>324.74303192068828</c:v>
                </c:pt>
                <c:pt idx="26">
                  <c:v>326.39404950143938</c:v>
                </c:pt>
                <c:pt idx="27">
                  <c:v>328.28610031692313</c:v>
                </c:pt>
                <c:pt idx="28">
                  <c:v>330.24837815093855</c:v>
                </c:pt>
                <c:pt idx="29">
                  <c:v>332.7265198881625</c:v>
                </c:pt>
                <c:pt idx="30">
                  <c:v>335.31270297737666</c:v>
                </c:pt>
                <c:pt idx="31">
                  <c:v>337.63954821923852</c:v>
                </c:pt>
                <c:pt idx="32">
                  <c:v>340.41390598505939</c:v>
                </c:pt>
                <c:pt idx="33">
                  <c:v>343.73918344235329</c:v>
                </c:pt>
                <c:pt idx="34">
                  <c:v>347.17458746222599</c:v>
                </c:pt>
                <c:pt idx="35">
                  <c:v>350.61933396924132</c:v>
                </c:pt>
                <c:pt idx="36">
                  <c:v>354.5189725953781</c:v>
                </c:pt>
                <c:pt idx="37">
                  <c:v>358.26237560763468</c:v>
                </c:pt>
                <c:pt idx="38">
                  <c:v>362.38352222914943</c:v>
                </c:pt>
                <c:pt idx="39">
                  <c:v>366.58838820914599</c:v>
                </c:pt>
                <c:pt idx="40">
                  <c:v>370.33411428901678</c:v>
                </c:pt>
                <c:pt idx="41">
                  <c:v>373.99551220691853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9D-924C-8C39-08318E9CDE83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'24.53-B727'!$W$3:$W$68</c:f>
              <c:numCache>
                <c:formatCode>General</c:formatCode>
                <c:ptCount val="66"/>
                <c:pt idx="0">
                  <c:v>259.49869999999999</c:v>
                </c:pt>
                <c:pt idx="1">
                  <c:v>259.67339999999996</c:v>
                </c:pt>
                <c:pt idx="2">
                  <c:v>259.65690000000001</c:v>
                </c:pt>
                <c:pt idx="3">
                  <c:v>259.79200000000003</c:v>
                </c:pt>
                <c:pt idx="4">
                  <c:v>259.9271</c:v>
                </c:pt>
                <c:pt idx="5">
                  <c:v>260.11689999999999</c:v>
                </c:pt>
                <c:pt idx="6">
                  <c:v>260.41590000000002</c:v>
                </c:pt>
                <c:pt idx="7">
                  <c:v>260.56470000000002</c:v>
                </c:pt>
                <c:pt idx="8">
                  <c:v>260.82279999999997</c:v>
                </c:pt>
                <c:pt idx="9">
                  <c:v>261.2038</c:v>
                </c:pt>
                <c:pt idx="10">
                  <c:v>261.50280000000004</c:v>
                </c:pt>
                <c:pt idx="11">
                  <c:v>261.9522</c:v>
                </c:pt>
                <c:pt idx="12">
                  <c:v>262.23750000000001</c:v>
                </c:pt>
                <c:pt idx="13">
                  <c:v>262.49560000000002</c:v>
                </c:pt>
                <c:pt idx="14">
                  <c:v>262.822</c:v>
                </c:pt>
                <c:pt idx="15">
                  <c:v>263.31229999999999</c:v>
                </c:pt>
                <c:pt idx="16">
                  <c:v>263.66739999999999</c:v>
                </c:pt>
                <c:pt idx="17">
                  <c:v>264.21090000000004</c:v>
                </c:pt>
                <c:pt idx="18">
                  <c:v>264.51</c:v>
                </c:pt>
                <c:pt idx="19">
                  <c:v>264.89100000000002</c:v>
                </c:pt>
                <c:pt idx="20">
                  <c:v>265.29509999999999</c:v>
                </c:pt>
                <c:pt idx="21">
                  <c:v>266.02179999999998</c:v>
                </c:pt>
                <c:pt idx="22">
                  <c:v>266.37549999999999</c:v>
                </c:pt>
                <c:pt idx="23">
                  <c:v>266.9751</c:v>
                </c:pt>
                <c:pt idx="24">
                  <c:v>267.49270000000001</c:v>
                </c:pt>
                <c:pt idx="25">
                  <c:v>268.22890000000001</c:v>
                </c:pt>
                <c:pt idx="26">
                  <c:v>268.7602</c:v>
                </c:pt>
                <c:pt idx="27">
                  <c:v>269.29149999999998</c:v>
                </c:pt>
                <c:pt idx="28">
                  <c:v>270.08230000000003</c:v>
                </c:pt>
                <c:pt idx="29">
                  <c:v>270.88679999999999</c:v>
                </c:pt>
                <c:pt idx="30">
                  <c:v>271.62439999999998</c:v>
                </c:pt>
                <c:pt idx="31">
                  <c:v>272.50799999999998</c:v>
                </c:pt>
                <c:pt idx="32">
                  <c:v>273.36429999999996</c:v>
                </c:pt>
                <c:pt idx="33">
                  <c:v>274.78489999999999</c:v>
                </c:pt>
                <c:pt idx="34">
                  <c:v>276.31130000000002</c:v>
                </c:pt>
                <c:pt idx="35">
                  <c:v>278.11009999999999</c:v>
                </c:pt>
                <c:pt idx="36">
                  <c:v>279.96789999999999</c:v>
                </c:pt>
                <c:pt idx="37">
                  <c:v>282.08090000000004</c:v>
                </c:pt>
                <c:pt idx="38">
                  <c:v>284.14359999999999</c:v>
                </c:pt>
                <c:pt idx="39">
                  <c:v>286.42059999999998</c:v>
                </c:pt>
                <c:pt idx="40">
                  <c:v>288.76300000000003</c:v>
                </c:pt>
                <c:pt idx="41">
                  <c:v>291.53460000000001</c:v>
                </c:pt>
                <c:pt idx="42">
                  <c:v>294.18889999999999</c:v>
                </c:pt>
                <c:pt idx="43">
                  <c:v>296.72410000000002</c:v>
                </c:pt>
                <c:pt idx="44">
                  <c:v>299.26709999999997</c:v>
                </c:pt>
                <c:pt idx="45">
                  <c:v>301.7586</c:v>
                </c:pt>
                <c:pt idx="46">
                  <c:v>304.39519999999999</c:v>
                </c:pt>
                <c:pt idx="47">
                  <c:v>306.94290000000001</c:v>
                </c:pt>
                <c:pt idx="48">
                  <c:v>310.00209999999998</c:v>
                </c:pt>
                <c:pt idx="49">
                  <c:v>312.98600000000005</c:v>
                </c:pt>
                <c:pt idx="50">
                  <c:v>316.02110000000005</c:v>
                </c:pt>
                <c:pt idx="51">
                  <c:v>319.4074</c:v>
                </c:pt>
                <c:pt idx="52">
                  <c:v>322.59200000000004</c:v>
                </c:pt>
                <c:pt idx="53">
                  <c:v>325.57569999999998</c:v>
                </c:pt>
                <c:pt idx="54">
                  <c:v>328.7371</c:v>
                </c:pt>
                <c:pt idx="55">
                  <c:v>332.35449999999997</c:v>
                </c:pt>
                <c:pt idx="56">
                  <c:v>336.04630000000003</c:v>
                </c:pt>
                <c:pt idx="57">
                  <c:v>339.66209999999995</c:v>
                </c:pt>
                <c:pt idx="58">
                  <c:v>343.77110000000005</c:v>
                </c:pt>
                <c:pt idx="59">
                  <c:v>347.09610000000004</c:v>
                </c:pt>
                <c:pt idx="60">
                  <c:v>349.97739999999999</c:v>
                </c:pt>
                <c:pt idx="61">
                  <c:v>353.39889999999997</c:v>
                </c:pt>
                <c:pt idx="62">
                  <c:v>356.55220000000003</c:v>
                </c:pt>
                <c:pt idx="63">
                  <c:v>360.29949999999997</c:v>
                </c:pt>
                <c:pt idx="64">
                  <c:v>364.51900000000001</c:v>
                </c:pt>
                <c:pt idx="65">
                  <c:v>368.46360000000004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A1C-AE47-B99F-29664A3D7408}"/>
            </c:ext>
          </c:extLst>
        </c:ser>
        <c:ser>
          <c:idx val="3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'24.53-B727'!$X$3:$X$68</c:f>
              <c:numCache>
                <c:formatCode>General</c:formatCode>
                <c:ptCount val="66"/>
                <c:pt idx="0">
                  <c:v>262.87894547523479</c:v>
                </c:pt>
                <c:pt idx="1">
                  <c:v>262.97910946386924</c:v>
                </c:pt>
                <c:pt idx="2">
                  <c:v>263.08705912453939</c:v>
                </c:pt>
                <c:pt idx="3">
                  <c:v>263.19319388628514</c:v>
                </c:pt>
                <c:pt idx="4">
                  <c:v>263.30676859735667</c:v>
                </c:pt>
                <c:pt idx="5">
                  <c:v>263.42826163986854</c:v>
                </c:pt>
                <c:pt idx="6">
                  <c:v>263.55818294921664</c:v>
                </c:pt>
                <c:pt idx="7">
                  <c:v>263.70473222095205</c:v>
                </c:pt>
                <c:pt idx="8">
                  <c:v>263.86315181553744</c:v>
                </c:pt>
                <c:pt idx="9">
                  <c:v>264.03228911198653</c:v>
                </c:pt>
                <c:pt idx="10">
                  <c:v>264.21313250781759</c:v>
                </c:pt>
                <c:pt idx="11">
                  <c:v>264.40673942750868</c:v>
                </c:pt>
                <c:pt idx="12">
                  <c:v>264.61425549998421</c:v>
                </c:pt>
                <c:pt idx="13">
                  <c:v>264.83692624730998</c:v>
                </c:pt>
                <c:pt idx="14">
                  <c:v>265.07612052632277</c:v>
                </c:pt>
                <c:pt idx="15">
                  <c:v>265.33334607591206</c:v>
                </c:pt>
                <c:pt idx="16">
                  <c:v>265.58387588399887</c:v>
                </c:pt>
                <c:pt idx="17">
                  <c:v>265.90878721098306</c:v>
                </c:pt>
                <c:pt idx="18">
                  <c:v>266.23096583419607</c:v>
                </c:pt>
                <c:pt idx="19">
                  <c:v>266.57917152564187</c:v>
                </c:pt>
                <c:pt idx="20">
                  <c:v>266.9560728489177</c:v>
                </c:pt>
                <c:pt idx="21">
                  <c:v>267.36469443723678</c:v>
                </c:pt>
                <c:pt idx="22">
                  <c:v>267.80848772437292</c:v>
                </c:pt>
                <c:pt idx="23">
                  <c:v>268.29139375512477</c:v>
                </c:pt>
                <c:pt idx="24">
                  <c:v>268.81793997390503</c:v>
                </c:pt>
                <c:pt idx="25">
                  <c:v>269.39333034402893</c:v>
                </c:pt>
                <c:pt idx="26">
                  <c:v>270.02357885643755</c:v>
                </c:pt>
                <c:pt idx="27">
                  <c:v>270.7156387543962</c:v>
                </c:pt>
                <c:pt idx="28">
                  <c:v>271.47758545518332</c:v>
                </c:pt>
                <c:pt idx="29">
                  <c:v>272.31881377191092</c:v>
                </c:pt>
                <c:pt idx="30">
                  <c:v>273.16029916529851</c:v>
                </c:pt>
                <c:pt idx="31">
                  <c:v>274.08562091016785</c:v>
                </c:pt>
                <c:pt idx="32">
                  <c:v>275.10573618666172</c:v>
                </c:pt>
                <c:pt idx="33">
                  <c:v>276.23330436955968</c:v>
                </c:pt>
                <c:pt idx="34">
                  <c:v>277.61532473466809</c:v>
                </c:pt>
                <c:pt idx="35">
                  <c:v>279.04423852554709</c:v>
                </c:pt>
                <c:pt idx="36">
                  <c:v>280.61173699623487</c:v>
                </c:pt>
                <c:pt idx="37">
                  <c:v>282.36373762724821</c:v>
                </c:pt>
                <c:pt idx="38">
                  <c:v>284.32728340423517</c:v>
                </c:pt>
                <c:pt idx="39">
                  <c:v>286.53383730759629</c:v>
                </c:pt>
                <c:pt idx="40">
                  <c:v>288.7536333948745</c:v>
                </c:pt>
                <c:pt idx="41">
                  <c:v>290.94005948874235</c:v>
                </c:pt>
                <c:pt idx="42">
                  <c:v>293.36180099121322</c:v>
                </c:pt>
                <c:pt idx="43">
                  <c:v>295.54228935643226</c:v>
                </c:pt>
                <c:pt idx="44">
                  <c:v>298.05873542020333</c:v>
                </c:pt>
                <c:pt idx="45">
                  <c:v>301.02514835856425</c:v>
                </c:pt>
                <c:pt idx="46">
                  <c:v>304.07350139790873</c:v>
                </c:pt>
                <c:pt idx="47">
                  <c:v>306.66838942063362</c:v>
                </c:pt>
                <c:pt idx="48">
                  <c:v>309.7800777062356</c:v>
                </c:pt>
                <c:pt idx="49">
                  <c:v>312.95620837074557</c:v>
                </c:pt>
                <c:pt idx="50">
                  <c:v>315.8748929220377</c:v>
                </c:pt>
                <c:pt idx="51">
                  <c:v>319.46075387003049</c:v>
                </c:pt>
                <c:pt idx="52">
                  <c:v>322.44572769979573</c:v>
                </c:pt>
                <c:pt idx="53">
                  <c:v>325.27970475730763</c:v>
                </c:pt>
                <c:pt idx="54">
                  <c:v>328.70108603815879</c:v>
                </c:pt>
                <c:pt idx="55">
                  <c:v>332.06182891377449</c:v>
                </c:pt>
                <c:pt idx="56">
                  <c:v>336.02109228059408</c:v>
                </c:pt>
                <c:pt idx="57">
                  <c:v>339.47778832575932</c:v>
                </c:pt>
                <c:pt idx="58">
                  <c:v>342.62704882692776</c:v>
                </c:pt>
                <c:pt idx="59">
                  <c:v>346.7979536988928</c:v>
                </c:pt>
                <c:pt idx="60">
                  <c:v>350.26287235220582</c:v>
                </c:pt>
                <c:pt idx="61">
                  <c:v>353.93111707299045</c:v>
                </c:pt>
                <c:pt idx="62">
                  <c:v>357.89119819316204</c:v>
                </c:pt>
                <c:pt idx="63">
                  <c:v>360.48937011776962</c:v>
                </c:pt>
                <c:pt idx="64">
                  <c:v>364.90460429022824</c:v>
                </c:pt>
                <c:pt idx="65">
                  <c:v>368.17541647339385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9D-924C-8C39-08318E9CDE83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'24.53-B727'!$N$3:$N$83</c:f>
              <c:numCache>
                <c:formatCode>General</c:formatCode>
                <c:ptCount val="81"/>
                <c:pt idx="0">
                  <c:v>224.09200000000001</c:v>
                </c:pt>
                <c:pt idx="1">
                  <c:v>224.02080000000001</c:v>
                </c:pt>
                <c:pt idx="2">
                  <c:v>223.93729999999999</c:v>
                </c:pt>
                <c:pt idx="3">
                  <c:v>224.08609999999999</c:v>
                </c:pt>
                <c:pt idx="4">
                  <c:v>224.16660000000002</c:v>
                </c:pt>
                <c:pt idx="5">
                  <c:v>224.15149999999997</c:v>
                </c:pt>
                <c:pt idx="6">
                  <c:v>224.232</c:v>
                </c:pt>
                <c:pt idx="7">
                  <c:v>224.47640000000001</c:v>
                </c:pt>
                <c:pt idx="8">
                  <c:v>224.55679999999998</c:v>
                </c:pt>
                <c:pt idx="9">
                  <c:v>224.66460000000001</c:v>
                </c:pt>
                <c:pt idx="10">
                  <c:v>224.8817</c:v>
                </c:pt>
                <c:pt idx="11">
                  <c:v>224.90759999999997</c:v>
                </c:pt>
                <c:pt idx="12">
                  <c:v>225.20660000000001</c:v>
                </c:pt>
                <c:pt idx="13">
                  <c:v>225.61500000000001</c:v>
                </c:pt>
                <c:pt idx="14">
                  <c:v>226.16409999999999</c:v>
                </c:pt>
                <c:pt idx="15">
                  <c:v>226.25399999999999</c:v>
                </c:pt>
                <c:pt idx="16">
                  <c:v>226.34819999999999</c:v>
                </c:pt>
                <c:pt idx="17">
                  <c:v>226.40130000000002</c:v>
                </c:pt>
                <c:pt idx="18">
                  <c:v>226.65939999999998</c:v>
                </c:pt>
                <c:pt idx="19">
                  <c:v>227.02679999999998</c:v>
                </c:pt>
                <c:pt idx="20">
                  <c:v>227.2165</c:v>
                </c:pt>
                <c:pt idx="21">
                  <c:v>227.65639999999999</c:v>
                </c:pt>
                <c:pt idx="22">
                  <c:v>227.9922</c:v>
                </c:pt>
                <c:pt idx="23">
                  <c:v>228.41849999999999</c:v>
                </c:pt>
                <c:pt idx="24">
                  <c:v>228.79949999999999</c:v>
                </c:pt>
                <c:pt idx="25">
                  <c:v>229.03960000000001</c:v>
                </c:pt>
                <c:pt idx="26">
                  <c:v>229.37969999999999</c:v>
                </c:pt>
                <c:pt idx="27">
                  <c:v>229.6651</c:v>
                </c:pt>
                <c:pt idx="28">
                  <c:v>230.3056</c:v>
                </c:pt>
                <c:pt idx="29">
                  <c:v>230.82319999999999</c:v>
                </c:pt>
                <c:pt idx="30">
                  <c:v>231.0403</c:v>
                </c:pt>
                <c:pt idx="31">
                  <c:v>231.51270000000002</c:v>
                </c:pt>
                <c:pt idx="32">
                  <c:v>232.31720000000001</c:v>
                </c:pt>
                <c:pt idx="33">
                  <c:v>233.09719999999999</c:v>
                </c:pt>
                <c:pt idx="34">
                  <c:v>233.51920000000001</c:v>
                </c:pt>
                <c:pt idx="35">
                  <c:v>234.17349999999999</c:v>
                </c:pt>
                <c:pt idx="36">
                  <c:v>234.95060000000001</c:v>
                </c:pt>
                <c:pt idx="37">
                  <c:v>235.52289999999999</c:v>
                </c:pt>
                <c:pt idx="38">
                  <c:v>236.42440000000002</c:v>
                </c:pt>
                <c:pt idx="39">
                  <c:v>237.13330000000002</c:v>
                </c:pt>
                <c:pt idx="40">
                  <c:v>237.90899999999999</c:v>
                </c:pt>
                <c:pt idx="41">
                  <c:v>239.04140000000001</c:v>
                </c:pt>
                <c:pt idx="42">
                  <c:v>239.72290000000001</c:v>
                </c:pt>
                <c:pt idx="43">
                  <c:v>240.81569999999999</c:v>
                </c:pt>
                <c:pt idx="44">
                  <c:v>242.0436</c:v>
                </c:pt>
                <c:pt idx="45">
                  <c:v>243.58160000000001</c:v>
                </c:pt>
                <c:pt idx="46">
                  <c:v>245.57309999999998</c:v>
                </c:pt>
                <c:pt idx="47">
                  <c:v>247.46959999999999</c:v>
                </c:pt>
                <c:pt idx="48">
                  <c:v>249.75219999999999</c:v>
                </c:pt>
                <c:pt idx="49">
                  <c:v>251.70600000000002</c:v>
                </c:pt>
                <c:pt idx="50">
                  <c:v>253.99370000000002</c:v>
                </c:pt>
                <c:pt idx="51">
                  <c:v>256.99940000000004</c:v>
                </c:pt>
                <c:pt idx="52">
                  <c:v>259.59899999999999</c:v>
                </c:pt>
                <c:pt idx="53">
                  <c:v>262.34569999999997</c:v>
                </c:pt>
                <c:pt idx="54">
                  <c:v>265.02679999999998</c:v>
                </c:pt>
                <c:pt idx="55">
                  <c:v>267.73820000000001</c:v>
                </c:pt>
                <c:pt idx="56">
                  <c:v>271.13260000000002</c:v>
                </c:pt>
                <c:pt idx="57">
                  <c:v>274.21839999999997</c:v>
                </c:pt>
                <c:pt idx="58">
                  <c:v>277.98270000000002</c:v>
                </c:pt>
                <c:pt idx="59">
                  <c:v>281.38489999999996</c:v>
                </c:pt>
                <c:pt idx="60">
                  <c:v>285.33710000000002</c:v>
                </c:pt>
                <c:pt idx="61">
                  <c:v>289.68790000000001</c:v>
                </c:pt>
                <c:pt idx="62">
                  <c:v>293.93790000000001</c:v>
                </c:pt>
                <c:pt idx="63">
                  <c:v>298.58690000000001</c:v>
                </c:pt>
                <c:pt idx="64">
                  <c:v>302.68280000000004</c:v>
                </c:pt>
                <c:pt idx="65">
                  <c:v>306.89409999999998</c:v>
                </c:pt>
                <c:pt idx="66">
                  <c:v>310.642</c:v>
                </c:pt>
                <c:pt idx="67">
                  <c:v>314.29029999999995</c:v>
                </c:pt>
                <c:pt idx="68">
                  <c:v>318.68340000000001</c:v>
                </c:pt>
                <c:pt idx="69">
                  <c:v>322.89010000000002</c:v>
                </c:pt>
                <c:pt idx="70">
                  <c:v>326.8297</c:v>
                </c:pt>
                <c:pt idx="71">
                  <c:v>330.6755</c:v>
                </c:pt>
                <c:pt idx="72">
                  <c:v>334.34110000000004</c:v>
                </c:pt>
                <c:pt idx="73">
                  <c:v>338.40799999999996</c:v>
                </c:pt>
                <c:pt idx="74">
                  <c:v>342.62670000000003</c:v>
                </c:pt>
                <c:pt idx="75">
                  <c:v>346.94389999999999</c:v>
                </c:pt>
                <c:pt idx="76">
                  <c:v>351.27249999999998</c:v>
                </c:pt>
                <c:pt idx="77">
                  <c:v>355.59550000000002</c:v>
                </c:pt>
                <c:pt idx="78">
                  <c:v>359.6755</c:v>
                </c:pt>
                <c:pt idx="79">
                  <c:v>363.76659999999998</c:v>
                </c:pt>
                <c:pt idx="80">
                  <c:v>367.93260000000004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A1C-AE47-B99F-29664A3D7408}"/>
            </c:ext>
          </c:extLst>
        </c:ser>
        <c:ser>
          <c:idx val="4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'24.53-B727'!$O$3:$O$83</c:f>
              <c:numCache>
                <c:formatCode>General</c:formatCode>
                <c:ptCount val="81"/>
                <c:pt idx="0">
                  <c:v>224.83246585719525</c:v>
                </c:pt>
                <c:pt idx="1">
                  <c:v>224.88846171124806</c:v>
                </c:pt>
                <c:pt idx="2">
                  <c:v>224.9435428366275</c:v>
                </c:pt>
                <c:pt idx="3">
                  <c:v>225.00251046760997</c:v>
                </c:pt>
                <c:pt idx="4">
                  <c:v>225.06561580641534</c:v>
                </c:pt>
                <c:pt idx="5">
                  <c:v>225.13312498590747</c:v>
                </c:pt>
                <c:pt idx="6">
                  <c:v>225.2053216727453</c:v>
                </c:pt>
                <c:pt idx="7">
                  <c:v>225.28250660085013</c:v>
                </c:pt>
                <c:pt idx="8">
                  <c:v>225.36500059043931</c:v>
                </c:pt>
                <c:pt idx="9">
                  <c:v>225.45314406451925</c:v>
                </c:pt>
                <c:pt idx="10">
                  <c:v>225.54730055861529</c:v>
                </c:pt>
                <c:pt idx="11">
                  <c:v>225.64785624067417</c:v>
                </c:pt>
                <c:pt idx="12">
                  <c:v>225.75522400266729</c:v>
                </c:pt>
                <c:pt idx="13">
                  <c:v>225.8724355598506</c:v>
                </c:pt>
                <c:pt idx="14">
                  <c:v>226.004313561776</c:v>
                </c:pt>
                <c:pt idx="15">
                  <c:v>226.14477740309101</c:v>
                </c:pt>
                <c:pt idx="16">
                  <c:v>226.29466105315467</c:v>
                </c:pt>
                <c:pt idx="17">
                  <c:v>226.45485422576976</c:v>
                </c:pt>
                <c:pt idx="18">
                  <c:v>226.62631874600021</c:v>
                </c:pt>
                <c:pt idx="19">
                  <c:v>226.81009863493932</c:v>
                </c:pt>
                <c:pt idx="20">
                  <c:v>227.00733982450771</c:v>
                </c:pt>
                <c:pt idx="21">
                  <c:v>227.2193032522147</c:v>
                </c:pt>
                <c:pt idx="22">
                  <c:v>227.44738963881068</c:v>
                </c:pt>
                <c:pt idx="23">
                  <c:v>227.69315731281887</c:v>
                </c:pt>
                <c:pt idx="24">
                  <c:v>227.95835427896398</c:v>
                </c:pt>
                <c:pt idx="25">
                  <c:v>228.24494307390628</c:v>
                </c:pt>
                <c:pt idx="26">
                  <c:v>228.55514312261496</c:v>
                </c:pt>
                <c:pt idx="27">
                  <c:v>228.89146578824003</c:v>
                </c:pt>
                <c:pt idx="28">
                  <c:v>229.25676998228292</c:v>
                </c:pt>
                <c:pt idx="29">
                  <c:v>229.65431756911528</c:v>
                </c:pt>
                <c:pt idx="30">
                  <c:v>230.08783738454639</c:v>
                </c:pt>
                <c:pt idx="31">
                  <c:v>230.56161403494775</c:v>
                </c:pt>
                <c:pt idx="32">
                  <c:v>231.08057185460808</c:v>
                </c:pt>
                <c:pt idx="33">
                  <c:v>231.7057126009164</c:v>
                </c:pt>
                <c:pt idx="34">
                  <c:v>232.33863951133736</c:v>
                </c:pt>
                <c:pt idx="35">
                  <c:v>233.03738175065911</c:v>
                </c:pt>
                <c:pt idx="36">
                  <c:v>233.81091342510902</c:v>
                </c:pt>
                <c:pt idx="37">
                  <c:v>234.66966943358122</c:v>
                </c:pt>
                <c:pt idx="38">
                  <c:v>235.5332409689471</c:v>
                </c:pt>
                <c:pt idx="39">
                  <c:v>236.59007021052813</c:v>
                </c:pt>
                <c:pt idx="40">
                  <c:v>237.88962635359857</c:v>
                </c:pt>
                <c:pt idx="41">
                  <c:v>239.23339056300341</c:v>
                </c:pt>
                <c:pt idx="42">
                  <c:v>240.74777138838138</c:v>
                </c:pt>
                <c:pt idx="43">
                  <c:v>242.29275419304753</c:v>
                </c:pt>
                <c:pt idx="44">
                  <c:v>244.21113787077704</c:v>
                </c:pt>
                <c:pt idx="45">
                  <c:v>246.39219246921829</c:v>
                </c:pt>
                <c:pt idx="46">
                  <c:v>248.39541944779231</c:v>
                </c:pt>
                <c:pt idx="47">
                  <c:v>250.61391293268218</c:v>
                </c:pt>
                <c:pt idx="48">
                  <c:v>252.58065240693423</c:v>
                </c:pt>
                <c:pt idx="49">
                  <c:v>254.82643880943033</c:v>
                </c:pt>
                <c:pt idx="50">
                  <c:v>256.96472081265767</c:v>
                </c:pt>
                <c:pt idx="51">
                  <c:v>259.63261567479509</c:v>
                </c:pt>
                <c:pt idx="52">
                  <c:v>262.20301897313379</c:v>
                </c:pt>
                <c:pt idx="53">
                  <c:v>264.99944427701405</c:v>
                </c:pt>
                <c:pt idx="54">
                  <c:v>267.94272168849784</c:v>
                </c:pt>
                <c:pt idx="55">
                  <c:v>270.84635772631685</c:v>
                </c:pt>
                <c:pt idx="56">
                  <c:v>273.79481304885343</c:v>
                </c:pt>
                <c:pt idx="57">
                  <c:v>276.85007513518008</c:v>
                </c:pt>
                <c:pt idx="58">
                  <c:v>281.03825582824231</c:v>
                </c:pt>
                <c:pt idx="59">
                  <c:v>284.05367520067341</c:v>
                </c:pt>
                <c:pt idx="60">
                  <c:v>287.54328901910219</c:v>
                </c:pt>
                <c:pt idx="61">
                  <c:v>291.96874954522144</c:v>
                </c:pt>
                <c:pt idx="62">
                  <c:v>296.12337438591146</c:v>
                </c:pt>
                <c:pt idx="63">
                  <c:v>300.67909423674223</c:v>
                </c:pt>
                <c:pt idx="64">
                  <c:v>304.5323301989132</c:v>
                </c:pt>
                <c:pt idx="65">
                  <c:v>307.87926509069069</c:v>
                </c:pt>
                <c:pt idx="66">
                  <c:v>311.46487257526189</c:v>
                </c:pt>
                <c:pt idx="67">
                  <c:v>315.54588061903218</c:v>
                </c:pt>
                <c:pt idx="68">
                  <c:v>319.93898017787353</c:v>
                </c:pt>
                <c:pt idx="69">
                  <c:v>323.91840798063652</c:v>
                </c:pt>
                <c:pt idx="70">
                  <c:v>326.94776335050369</c:v>
                </c:pt>
                <c:pt idx="71">
                  <c:v>330.11189332835096</c:v>
                </c:pt>
                <c:pt idx="72">
                  <c:v>333.34318463051738</c:v>
                </c:pt>
                <c:pt idx="73">
                  <c:v>337.56964504444068</c:v>
                </c:pt>
                <c:pt idx="74">
                  <c:v>343.0194161467615</c:v>
                </c:pt>
                <c:pt idx="75">
                  <c:v>347.37024930652814</c:v>
                </c:pt>
                <c:pt idx="76">
                  <c:v>349.86448752761504</c:v>
                </c:pt>
                <c:pt idx="77">
                  <c:v>352.65386769620449</c:v>
                </c:pt>
                <c:pt idx="78">
                  <c:v>356.47075540849141</c:v>
                </c:pt>
                <c:pt idx="79">
                  <c:v>359.87073745290058</c:v>
                </c:pt>
                <c:pt idx="80">
                  <c:v>363.556900491075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9D-924C-8C39-08318E9CDE83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'24.53-B727'!$E$3:$E$73</c:f>
              <c:numCache>
                <c:formatCode>General</c:formatCode>
                <c:ptCount val="71"/>
                <c:pt idx="0">
                  <c:v>197.90479999999999</c:v>
                </c:pt>
                <c:pt idx="1">
                  <c:v>197.79399999999998</c:v>
                </c:pt>
                <c:pt idx="2">
                  <c:v>197.87309999999999</c:v>
                </c:pt>
                <c:pt idx="3">
                  <c:v>197.88529999999997</c:v>
                </c:pt>
                <c:pt idx="4">
                  <c:v>197.9111</c:v>
                </c:pt>
                <c:pt idx="5">
                  <c:v>197.93689999999998</c:v>
                </c:pt>
                <c:pt idx="6">
                  <c:v>197.92179999999999</c:v>
                </c:pt>
                <c:pt idx="7">
                  <c:v>197.98860000000002</c:v>
                </c:pt>
                <c:pt idx="8">
                  <c:v>198.04180000000002</c:v>
                </c:pt>
                <c:pt idx="9">
                  <c:v>197.85850000000002</c:v>
                </c:pt>
                <c:pt idx="10">
                  <c:v>198.10709999999997</c:v>
                </c:pt>
                <c:pt idx="11">
                  <c:v>198.2149</c:v>
                </c:pt>
                <c:pt idx="12">
                  <c:v>198.19980000000001</c:v>
                </c:pt>
                <c:pt idx="13">
                  <c:v>198.19829999999999</c:v>
                </c:pt>
                <c:pt idx="14">
                  <c:v>198.36070000000001</c:v>
                </c:pt>
                <c:pt idx="15">
                  <c:v>198.5505</c:v>
                </c:pt>
                <c:pt idx="16">
                  <c:v>198.6173</c:v>
                </c:pt>
                <c:pt idx="17">
                  <c:v>198.95739999999998</c:v>
                </c:pt>
                <c:pt idx="18">
                  <c:v>199.14709999999999</c:v>
                </c:pt>
                <c:pt idx="19">
                  <c:v>199.214</c:v>
                </c:pt>
                <c:pt idx="20">
                  <c:v>199.43099999999998</c:v>
                </c:pt>
                <c:pt idx="21">
                  <c:v>199.49789999999999</c:v>
                </c:pt>
                <c:pt idx="22">
                  <c:v>199.56470000000002</c:v>
                </c:pt>
                <c:pt idx="23">
                  <c:v>199.69979999999998</c:v>
                </c:pt>
                <c:pt idx="24">
                  <c:v>199.70779999999999</c:v>
                </c:pt>
                <c:pt idx="25">
                  <c:v>199.80189999999999</c:v>
                </c:pt>
                <c:pt idx="26">
                  <c:v>200.13249999999999</c:v>
                </c:pt>
                <c:pt idx="27">
                  <c:v>200.1857</c:v>
                </c:pt>
                <c:pt idx="28">
                  <c:v>200.60769999999999</c:v>
                </c:pt>
                <c:pt idx="29">
                  <c:v>201.11019999999999</c:v>
                </c:pt>
                <c:pt idx="30">
                  <c:v>201.32310000000001</c:v>
                </c:pt>
                <c:pt idx="31">
                  <c:v>201.61410000000001</c:v>
                </c:pt>
                <c:pt idx="32">
                  <c:v>201.94050000000001</c:v>
                </c:pt>
                <c:pt idx="33">
                  <c:v>202.08930000000001</c:v>
                </c:pt>
                <c:pt idx="34">
                  <c:v>202.37459999999999</c:v>
                </c:pt>
                <c:pt idx="35">
                  <c:v>202.66</c:v>
                </c:pt>
                <c:pt idx="36">
                  <c:v>203.24600000000001</c:v>
                </c:pt>
                <c:pt idx="37">
                  <c:v>203.57230000000001</c:v>
                </c:pt>
                <c:pt idx="38">
                  <c:v>203.8441</c:v>
                </c:pt>
                <c:pt idx="39">
                  <c:v>204.292</c:v>
                </c:pt>
                <c:pt idx="40">
                  <c:v>205.05549999999999</c:v>
                </c:pt>
                <c:pt idx="41">
                  <c:v>205.65650000000002</c:v>
                </c:pt>
                <c:pt idx="42">
                  <c:v>206.11520000000002</c:v>
                </c:pt>
                <c:pt idx="43">
                  <c:v>207.2216</c:v>
                </c:pt>
                <c:pt idx="44">
                  <c:v>208.10950000000003</c:v>
                </c:pt>
                <c:pt idx="45">
                  <c:v>209.0204</c:v>
                </c:pt>
                <c:pt idx="46">
                  <c:v>210.00069999999999</c:v>
                </c:pt>
                <c:pt idx="47">
                  <c:v>211.35919999999999</c:v>
                </c:pt>
                <c:pt idx="48">
                  <c:v>213.21690000000001</c:v>
                </c:pt>
                <c:pt idx="49">
                  <c:v>214.93530000000001</c:v>
                </c:pt>
                <c:pt idx="50">
                  <c:v>216.81610000000001</c:v>
                </c:pt>
                <c:pt idx="51">
                  <c:v>218.99890000000002</c:v>
                </c:pt>
                <c:pt idx="52">
                  <c:v>220.59200000000001</c:v>
                </c:pt>
                <c:pt idx="53">
                  <c:v>222.84450000000001</c:v>
                </c:pt>
                <c:pt idx="54">
                  <c:v>225.56210000000002</c:v>
                </c:pt>
                <c:pt idx="55">
                  <c:v>227.76239999999999</c:v>
                </c:pt>
                <c:pt idx="56">
                  <c:v>230.38480000000001</c:v>
                </c:pt>
                <c:pt idx="57">
                  <c:v>232.65870000000001</c:v>
                </c:pt>
                <c:pt idx="58">
                  <c:v>235.25540000000001</c:v>
                </c:pt>
                <c:pt idx="59">
                  <c:v>237.90200000000002</c:v>
                </c:pt>
                <c:pt idx="60">
                  <c:v>240.63770000000002</c:v>
                </c:pt>
                <c:pt idx="61">
                  <c:v>243.50960000000001</c:v>
                </c:pt>
                <c:pt idx="62">
                  <c:v>246.73589999999999</c:v>
                </c:pt>
                <c:pt idx="63">
                  <c:v>250.00519999999997</c:v>
                </c:pt>
                <c:pt idx="64">
                  <c:v>253.12530000000001</c:v>
                </c:pt>
                <c:pt idx="65">
                  <c:v>256.38560000000001</c:v>
                </c:pt>
                <c:pt idx="66">
                  <c:v>259.72970000000004</c:v>
                </c:pt>
                <c:pt idx="67">
                  <c:v>263.10820000000001</c:v>
                </c:pt>
                <c:pt idx="68">
                  <c:v>266.21949999999998</c:v>
                </c:pt>
                <c:pt idx="69">
                  <c:v>269.47109999999998</c:v>
                </c:pt>
                <c:pt idx="70">
                  <c:v>272.81260000000003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A1C-AE47-B99F-29664A3D7408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'24.53-B727'!$F$3:$F$73</c:f>
              <c:numCache>
                <c:formatCode>General</c:formatCode>
                <c:ptCount val="71"/>
                <c:pt idx="0">
                  <c:v>197.66204481582773</c:v>
                </c:pt>
                <c:pt idx="1">
                  <c:v>197.68475829249849</c:v>
                </c:pt>
                <c:pt idx="2">
                  <c:v>197.71141236224207</c:v>
                </c:pt>
                <c:pt idx="3">
                  <c:v>197.73762019823425</c:v>
                </c:pt>
                <c:pt idx="4">
                  <c:v>197.76566701548111</c:v>
                </c:pt>
                <c:pt idx="5">
                  <c:v>197.79567109525539</c:v>
                </c:pt>
                <c:pt idx="6">
                  <c:v>197.82775851162776</c:v>
                </c:pt>
                <c:pt idx="7">
                  <c:v>197.86206292411879</c:v>
                </c:pt>
                <c:pt idx="8">
                  <c:v>197.89872691949176</c:v>
                </c:pt>
                <c:pt idx="9">
                  <c:v>197.93790179686061</c:v>
                </c:pt>
                <c:pt idx="10">
                  <c:v>197.97974912756996</c:v>
                </c:pt>
                <c:pt idx="11">
                  <c:v>198.02444054181836</c:v>
                </c:pt>
                <c:pt idx="12">
                  <c:v>198.07215954714866</c:v>
                </c:pt>
                <c:pt idx="13">
                  <c:v>198.12310133016882</c:v>
                </c:pt>
                <c:pt idx="14">
                  <c:v>198.17747488345648</c:v>
                </c:pt>
                <c:pt idx="15">
                  <c:v>198.23550284222856</c:v>
                </c:pt>
                <c:pt idx="16">
                  <c:v>198.30218264036063</c:v>
                </c:pt>
                <c:pt idx="17">
                  <c:v>198.37772808156572</c:v>
                </c:pt>
                <c:pt idx="18">
                  <c:v>198.45811151939859</c:v>
                </c:pt>
                <c:pt idx="19">
                  <c:v>198.54391489812679</c:v>
                </c:pt>
                <c:pt idx="20">
                  <c:v>198.6357633888629</c:v>
                </c:pt>
                <c:pt idx="21">
                  <c:v>198.73433435388546</c:v>
                </c:pt>
                <c:pt idx="22">
                  <c:v>198.84037171956123</c:v>
                </c:pt>
                <c:pt idx="23">
                  <c:v>198.95469715170026</c:v>
                </c:pt>
                <c:pt idx="24">
                  <c:v>199.07822797843778</c:v>
                </c:pt>
                <c:pt idx="25">
                  <c:v>199.21199196053922</c:v>
                </c:pt>
                <c:pt idx="26">
                  <c:v>199.35715050133336</c:v>
                </c:pt>
                <c:pt idx="27">
                  <c:v>199.51501882596966</c:v>
                </c:pt>
                <c:pt idx="28">
                  <c:v>199.68709624374441</c:v>
                </c:pt>
                <c:pt idx="29">
                  <c:v>199.8932966333833</c:v>
                </c:pt>
                <c:pt idx="30">
                  <c:v>200.10094371486838</c:v>
                </c:pt>
                <c:pt idx="31">
                  <c:v>200.30702418886233</c:v>
                </c:pt>
                <c:pt idx="32">
                  <c:v>200.555821328261</c:v>
                </c:pt>
                <c:pt idx="33">
                  <c:v>200.83039574562349</c:v>
                </c:pt>
                <c:pt idx="34">
                  <c:v>201.13424348635891</c:v>
                </c:pt>
                <c:pt idx="35">
                  <c:v>201.47142903944803</c:v>
                </c:pt>
                <c:pt idx="36">
                  <c:v>201.84667809577306</c:v>
                </c:pt>
                <c:pt idx="37">
                  <c:v>202.26550421203731</c:v>
                </c:pt>
                <c:pt idx="38">
                  <c:v>202.73433986250924</c:v>
                </c:pt>
                <c:pt idx="39">
                  <c:v>203.31243226679737</c:v>
                </c:pt>
                <c:pt idx="40">
                  <c:v>203.91176357076256</c:v>
                </c:pt>
                <c:pt idx="41">
                  <c:v>204.52282906249405</c:v>
                </c:pt>
                <c:pt idx="42">
                  <c:v>205.28103142249088</c:v>
                </c:pt>
                <c:pt idx="43">
                  <c:v>206.05815690375988</c:v>
                </c:pt>
                <c:pt idx="44">
                  <c:v>206.93263399738862</c:v>
                </c:pt>
                <c:pt idx="45">
                  <c:v>207.91889362334945</c:v>
                </c:pt>
                <c:pt idx="46">
                  <c:v>208.88910835929263</c:v>
                </c:pt>
                <c:pt idx="47">
                  <c:v>209.9149100513558</c:v>
                </c:pt>
                <c:pt idx="48">
                  <c:v>211.29652500794944</c:v>
                </c:pt>
                <c:pt idx="49">
                  <c:v>212.69820223828341</c:v>
                </c:pt>
                <c:pt idx="50">
                  <c:v>214.46352135607083</c:v>
                </c:pt>
                <c:pt idx="51">
                  <c:v>216.26073596436635</c:v>
                </c:pt>
                <c:pt idx="52">
                  <c:v>218.17869096872369</c:v>
                </c:pt>
                <c:pt idx="53">
                  <c:v>220.34350446788028</c:v>
                </c:pt>
                <c:pt idx="54">
                  <c:v>222.74898962248966</c:v>
                </c:pt>
                <c:pt idx="55">
                  <c:v>225.28454752653712</c:v>
                </c:pt>
                <c:pt idx="56">
                  <c:v>227.73994279847491</c:v>
                </c:pt>
                <c:pt idx="57">
                  <c:v>230.05323279460706</c:v>
                </c:pt>
                <c:pt idx="58">
                  <c:v>232.66845954320851</c:v>
                </c:pt>
                <c:pt idx="59">
                  <c:v>235.29929540949993</c:v>
                </c:pt>
                <c:pt idx="60">
                  <c:v>237.61190019473742</c:v>
                </c:pt>
                <c:pt idx="61">
                  <c:v>241.28988378180856</c:v>
                </c:pt>
                <c:pt idx="62">
                  <c:v>244.6903214870556</c:v>
                </c:pt>
                <c:pt idx="63">
                  <c:v>248.02932286267284</c:v>
                </c:pt>
                <c:pt idx="64">
                  <c:v>252.00424561693214</c:v>
                </c:pt>
                <c:pt idx="65">
                  <c:v>255.4409128712015</c:v>
                </c:pt>
                <c:pt idx="66">
                  <c:v>260.27967697077884</c:v>
                </c:pt>
                <c:pt idx="67">
                  <c:v>264.2684585456351</c:v>
                </c:pt>
                <c:pt idx="68">
                  <c:v>268.81176754902327</c:v>
                </c:pt>
                <c:pt idx="69">
                  <c:v>274.13746679653639</c:v>
                </c:pt>
                <c:pt idx="70">
                  <c:v>278.5415659479504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C9D-924C-8C39-08318E9CD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65000000000000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'24.72-B737-200'!$O$3:$O$110</c:f>
              <c:numCache>
                <c:formatCode>General</c:formatCode>
                <c:ptCount val="108"/>
                <c:pt idx="0">
                  <c:v>0.50024634000000001</c:v>
                </c:pt>
                <c:pt idx="1">
                  <c:v>0.50331678000000002</c:v>
                </c:pt>
                <c:pt idx="2">
                  <c:v>0.50638731999999997</c:v>
                </c:pt>
                <c:pt idx="3">
                  <c:v>0.50945786000000004</c:v>
                </c:pt>
                <c:pt idx="4">
                  <c:v>0.5125284</c:v>
                </c:pt>
                <c:pt idx="5">
                  <c:v>0.51559885000000005</c:v>
                </c:pt>
                <c:pt idx="6">
                  <c:v>0.51866933999999998</c:v>
                </c:pt>
                <c:pt idx="7">
                  <c:v>0.52173988000000004</c:v>
                </c:pt>
                <c:pt idx="8">
                  <c:v>0.52481042</c:v>
                </c:pt>
                <c:pt idx="9">
                  <c:v>0.52788095999999995</c:v>
                </c:pt>
                <c:pt idx="10">
                  <c:v>0.53095150000000002</c:v>
                </c:pt>
                <c:pt idx="11">
                  <c:v>0.53402203000000004</c:v>
                </c:pt>
                <c:pt idx="12">
                  <c:v>0.53709256999999999</c:v>
                </c:pt>
                <c:pt idx="13">
                  <c:v>0.54016310999999995</c:v>
                </c:pt>
                <c:pt idx="14">
                  <c:v>0.54323365000000001</c:v>
                </c:pt>
                <c:pt idx="15">
                  <c:v>0.54630418999999997</c:v>
                </c:pt>
                <c:pt idx="16">
                  <c:v>0.54937475999999996</c:v>
                </c:pt>
                <c:pt idx="17">
                  <c:v>0.55244536</c:v>
                </c:pt>
                <c:pt idx="18">
                  <c:v>0.55551594999999998</c:v>
                </c:pt>
                <c:pt idx="19">
                  <c:v>0.55858649000000005</c:v>
                </c:pt>
                <c:pt idx="20">
                  <c:v>0.56165703</c:v>
                </c:pt>
                <c:pt idx="21">
                  <c:v>0.56472756999999996</c:v>
                </c:pt>
                <c:pt idx="22">
                  <c:v>0.56779811000000002</c:v>
                </c:pt>
                <c:pt idx="23">
                  <c:v>0.57086864999999998</c:v>
                </c:pt>
                <c:pt idx="24">
                  <c:v>0.57393919000000004</c:v>
                </c:pt>
                <c:pt idx="25">
                  <c:v>0.57700973</c:v>
                </c:pt>
                <c:pt idx="26">
                  <c:v>0.58008026999999995</c:v>
                </c:pt>
                <c:pt idx="27">
                  <c:v>0.58315092000000002</c:v>
                </c:pt>
                <c:pt idx="28">
                  <c:v>0.58622149000000001</c:v>
                </c:pt>
                <c:pt idx="29">
                  <c:v>0.58929202999999997</c:v>
                </c:pt>
                <c:pt idx="30">
                  <c:v>0.59236257000000003</c:v>
                </c:pt>
                <c:pt idx="31">
                  <c:v>0.59543310999999999</c:v>
                </c:pt>
                <c:pt idx="32">
                  <c:v>0.59850365000000005</c:v>
                </c:pt>
                <c:pt idx="33">
                  <c:v>0.60157417999999996</c:v>
                </c:pt>
                <c:pt idx="34">
                  <c:v>0.60464472000000002</c:v>
                </c:pt>
                <c:pt idx="35">
                  <c:v>0.60771525999999998</c:v>
                </c:pt>
                <c:pt idx="36">
                  <c:v>0.61078580000000005</c:v>
                </c:pt>
                <c:pt idx="37">
                  <c:v>0.61385634</c:v>
                </c:pt>
                <c:pt idx="38">
                  <c:v>0.61692674999999997</c:v>
                </c:pt>
                <c:pt idx="39">
                  <c:v>0.61999713000000001</c:v>
                </c:pt>
                <c:pt idx="40">
                  <c:v>0.62306746999999996</c:v>
                </c:pt>
                <c:pt idx="41">
                  <c:v>0.62613770000000002</c:v>
                </c:pt>
                <c:pt idx="42">
                  <c:v>0.62920787</c:v>
                </c:pt>
                <c:pt idx="43">
                  <c:v>0.63227798000000002</c:v>
                </c:pt>
                <c:pt idx="44">
                  <c:v>0.63534842000000002</c:v>
                </c:pt>
                <c:pt idx="45">
                  <c:v>0.63841882999999999</c:v>
                </c:pt>
                <c:pt idx="46">
                  <c:v>0.64148901000000003</c:v>
                </c:pt>
                <c:pt idx="47">
                  <c:v>0.6445592</c:v>
                </c:pt>
                <c:pt idx="48">
                  <c:v>0.64762945000000005</c:v>
                </c:pt>
                <c:pt idx="49">
                  <c:v>0.65069955999999995</c:v>
                </c:pt>
                <c:pt idx="50">
                  <c:v>0.65376979999999996</c:v>
                </c:pt>
                <c:pt idx="51">
                  <c:v>0.65683985</c:v>
                </c:pt>
                <c:pt idx="52">
                  <c:v>0.65990992999999998</c:v>
                </c:pt>
                <c:pt idx="53">
                  <c:v>0.66298025000000005</c:v>
                </c:pt>
                <c:pt idx="54">
                  <c:v>0.66605018999999999</c:v>
                </c:pt>
                <c:pt idx="55">
                  <c:v>0.66912013000000004</c:v>
                </c:pt>
                <c:pt idx="56">
                  <c:v>0.67219021000000001</c:v>
                </c:pt>
                <c:pt idx="57">
                  <c:v>0.67526025000000001</c:v>
                </c:pt>
                <c:pt idx="58">
                  <c:v>0.67833009</c:v>
                </c:pt>
                <c:pt idx="59">
                  <c:v>0.68140012999999999</c:v>
                </c:pt>
                <c:pt idx="60">
                  <c:v>0.68447000999999996</c:v>
                </c:pt>
                <c:pt idx="61">
                  <c:v>0.68753978999999998</c:v>
                </c:pt>
                <c:pt idx="62">
                  <c:v>0.69060966999999995</c:v>
                </c:pt>
                <c:pt idx="63">
                  <c:v>0.69367953000000004</c:v>
                </c:pt>
                <c:pt idx="64">
                  <c:v>0.69674912</c:v>
                </c:pt>
                <c:pt idx="65">
                  <c:v>0.69981886999999998</c:v>
                </c:pt>
                <c:pt idx="66">
                  <c:v>0.70288859000000004</c:v>
                </c:pt>
                <c:pt idx="67">
                  <c:v>0.70595814000000001</c:v>
                </c:pt>
                <c:pt idx="68">
                  <c:v>0.70902779000000005</c:v>
                </c:pt>
                <c:pt idx="69">
                  <c:v>0.71209721999999998</c:v>
                </c:pt>
                <c:pt idx="70">
                  <c:v>0.71516676000000001</c:v>
                </c:pt>
                <c:pt idx="71">
                  <c:v>0.71823608000000005</c:v>
                </c:pt>
                <c:pt idx="72">
                  <c:v>0.72130534000000002</c:v>
                </c:pt>
                <c:pt idx="73">
                  <c:v>0.72437474999999996</c:v>
                </c:pt>
                <c:pt idx="74">
                  <c:v>0.72744379000000003</c:v>
                </c:pt>
                <c:pt idx="75">
                  <c:v>0.73051292000000001</c:v>
                </c:pt>
                <c:pt idx="76">
                  <c:v>0.73358201999999995</c:v>
                </c:pt>
                <c:pt idx="77">
                  <c:v>0.73665113000000004</c:v>
                </c:pt>
                <c:pt idx="78">
                  <c:v>0.73972020000000005</c:v>
                </c:pt>
                <c:pt idx="79">
                  <c:v>0.74248638</c:v>
                </c:pt>
                <c:pt idx="80">
                  <c:v>0.74555508000000004</c:v>
                </c:pt>
                <c:pt idx="81">
                  <c:v>0.74771430999999999</c:v>
                </c:pt>
                <c:pt idx="82">
                  <c:v>0.74953069999999999</c:v>
                </c:pt>
                <c:pt idx="83">
                  <c:v>0.75134703999999997</c:v>
                </c:pt>
                <c:pt idx="84">
                  <c:v>0.75306388000000002</c:v>
                </c:pt>
                <c:pt idx="85">
                  <c:v>0.75496761000000001</c:v>
                </c:pt>
                <c:pt idx="86">
                  <c:v>0.75653223999999997</c:v>
                </c:pt>
                <c:pt idx="87">
                  <c:v>0.75797661000000005</c:v>
                </c:pt>
                <c:pt idx="88">
                  <c:v>0.75932633000000005</c:v>
                </c:pt>
                <c:pt idx="89">
                  <c:v>0.76105566999999996</c:v>
                </c:pt>
                <c:pt idx="90">
                  <c:v>0.76223768999999997</c:v>
                </c:pt>
                <c:pt idx="91">
                  <c:v>0.76344705000000002</c:v>
                </c:pt>
                <c:pt idx="92">
                  <c:v>0.76465640000000001</c:v>
                </c:pt>
                <c:pt idx="93">
                  <c:v>0.76559093</c:v>
                </c:pt>
                <c:pt idx="94">
                  <c:v>0.76680599000000005</c:v>
                </c:pt>
                <c:pt idx="95">
                  <c:v>0.76789543999999998</c:v>
                </c:pt>
                <c:pt idx="96">
                  <c:v>0.76925686999999998</c:v>
                </c:pt>
                <c:pt idx="97">
                  <c:v>0.77022241999999996</c:v>
                </c:pt>
                <c:pt idx="98">
                  <c:v>0.77121213</c:v>
                </c:pt>
                <c:pt idx="99">
                  <c:v>0.77235679999999995</c:v>
                </c:pt>
                <c:pt idx="100">
                  <c:v>0.77341506000000004</c:v>
                </c:pt>
                <c:pt idx="101">
                  <c:v>0.77432601999999995</c:v>
                </c:pt>
                <c:pt idx="102">
                  <c:v>0.77507656999999996</c:v>
                </c:pt>
                <c:pt idx="103">
                  <c:v>0.77608151999999997</c:v>
                </c:pt>
                <c:pt idx="104">
                  <c:v>0.77717904999999998</c:v>
                </c:pt>
                <c:pt idx="105">
                  <c:v>0.77812848000000001</c:v>
                </c:pt>
                <c:pt idx="106">
                  <c:v>0.77903381999999999</c:v>
                </c:pt>
                <c:pt idx="107">
                  <c:v>0.77967341000000001</c:v>
                </c:pt>
              </c:numCache>
            </c:numRef>
          </c:xVal>
          <c:yVal>
            <c:numRef>
              <c:f>'24.72-B737-200'!$P$3:$P$110</c:f>
              <c:numCache>
                <c:formatCode>General</c:formatCode>
                <c:ptCount val="108"/>
                <c:pt idx="0">
                  <c:v>264.47744899999998</c:v>
                </c:pt>
                <c:pt idx="1">
                  <c:v>264.52766100000002</c:v>
                </c:pt>
                <c:pt idx="2">
                  <c:v>264.52766100000002</c:v>
                </c:pt>
                <c:pt idx="3">
                  <c:v>264.52766100000002</c:v>
                </c:pt>
                <c:pt idx="4">
                  <c:v>264.52766100000002</c:v>
                </c:pt>
                <c:pt idx="5">
                  <c:v>264.57225</c:v>
                </c:pt>
                <c:pt idx="6">
                  <c:v>264.59772900000002</c:v>
                </c:pt>
                <c:pt idx="7">
                  <c:v>264.59772900000002</c:v>
                </c:pt>
                <c:pt idx="8">
                  <c:v>264.59772900000002</c:v>
                </c:pt>
                <c:pt idx="9">
                  <c:v>264.59772900000002</c:v>
                </c:pt>
                <c:pt idx="10">
                  <c:v>264.59772900000002</c:v>
                </c:pt>
                <c:pt idx="11">
                  <c:v>264.59772900000002</c:v>
                </c:pt>
                <c:pt idx="12">
                  <c:v>264.59772900000002</c:v>
                </c:pt>
                <c:pt idx="13">
                  <c:v>264.59772900000002</c:v>
                </c:pt>
                <c:pt idx="14">
                  <c:v>264.59772900000002</c:v>
                </c:pt>
                <c:pt idx="15">
                  <c:v>264.59772900000002</c:v>
                </c:pt>
                <c:pt idx="16">
                  <c:v>264.58499</c:v>
                </c:pt>
                <c:pt idx="17">
                  <c:v>264.55313999999998</c:v>
                </c:pt>
                <c:pt idx="18">
                  <c:v>264.52766100000002</c:v>
                </c:pt>
                <c:pt idx="19">
                  <c:v>264.52766100000002</c:v>
                </c:pt>
                <c:pt idx="20">
                  <c:v>264.52766100000002</c:v>
                </c:pt>
                <c:pt idx="21">
                  <c:v>264.52766100000002</c:v>
                </c:pt>
                <c:pt idx="22">
                  <c:v>264.52766100000002</c:v>
                </c:pt>
                <c:pt idx="23">
                  <c:v>264.52766100000002</c:v>
                </c:pt>
                <c:pt idx="24">
                  <c:v>264.52766100000002</c:v>
                </c:pt>
                <c:pt idx="25">
                  <c:v>264.52766100000002</c:v>
                </c:pt>
                <c:pt idx="26">
                  <c:v>264.52766100000002</c:v>
                </c:pt>
                <c:pt idx="27">
                  <c:v>264.47033299999998</c:v>
                </c:pt>
                <c:pt idx="28">
                  <c:v>264.45759299999997</c:v>
                </c:pt>
                <c:pt idx="29">
                  <c:v>264.45759299999997</c:v>
                </c:pt>
                <c:pt idx="30">
                  <c:v>264.45759299999997</c:v>
                </c:pt>
                <c:pt idx="31">
                  <c:v>264.45759299999997</c:v>
                </c:pt>
                <c:pt idx="32">
                  <c:v>264.45759299999997</c:v>
                </c:pt>
                <c:pt idx="33">
                  <c:v>264.45759299999997</c:v>
                </c:pt>
                <c:pt idx="34">
                  <c:v>264.45759299999997</c:v>
                </c:pt>
                <c:pt idx="35">
                  <c:v>264.45759299999997</c:v>
                </c:pt>
                <c:pt idx="36">
                  <c:v>264.45759299999997</c:v>
                </c:pt>
                <c:pt idx="37">
                  <c:v>264.45759299999997</c:v>
                </c:pt>
                <c:pt idx="38">
                  <c:v>264.52129100000002</c:v>
                </c:pt>
                <c:pt idx="39">
                  <c:v>264.60409900000002</c:v>
                </c:pt>
                <c:pt idx="40">
                  <c:v>264.69964599999997</c:v>
                </c:pt>
                <c:pt idx="41">
                  <c:v>264.85252200000002</c:v>
                </c:pt>
                <c:pt idx="42">
                  <c:v>265.03724699999998</c:v>
                </c:pt>
                <c:pt idx="43">
                  <c:v>265.24745100000001</c:v>
                </c:pt>
                <c:pt idx="44">
                  <c:v>265.29840999999999</c:v>
                </c:pt>
                <c:pt idx="45">
                  <c:v>265.36210799999998</c:v>
                </c:pt>
                <c:pt idx="46">
                  <c:v>265.54046399999999</c:v>
                </c:pt>
                <c:pt idx="47">
                  <c:v>265.71244899999999</c:v>
                </c:pt>
                <c:pt idx="48">
                  <c:v>265.85895499999998</c:v>
                </c:pt>
                <c:pt idx="49">
                  <c:v>266.06915900000001</c:v>
                </c:pt>
                <c:pt idx="50">
                  <c:v>266.215665</c:v>
                </c:pt>
                <c:pt idx="51">
                  <c:v>266.457719</c:v>
                </c:pt>
                <c:pt idx="52">
                  <c:v>266.68703199999999</c:v>
                </c:pt>
                <c:pt idx="53">
                  <c:v>266.79531900000001</c:v>
                </c:pt>
                <c:pt idx="54">
                  <c:v>267.09470099999999</c:v>
                </c:pt>
                <c:pt idx="55">
                  <c:v>267.38771300000002</c:v>
                </c:pt>
                <c:pt idx="56">
                  <c:v>267.61702700000001</c:v>
                </c:pt>
                <c:pt idx="57">
                  <c:v>267.86545000000001</c:v>
                </c:pt>
                <c:pt idx="58">
                  <c:v>268.20942100000002</c:v>
                </c:pt>
                <c:pt idx="59">
                  <c:v>268.45784400000002</c:v>
                </c:pt>
                <c:pt idx="60">
                  <c:v>268.78270500000002</c:v>
                </c:pt>
                <c:pt idx="61">
                  <c:v>269.158525</c:v>
                </c:pt>
                <c:pt idx="62">
                  <c:v>269.483386</c:v>
                </c:pt>
                <c:pt idx="63">
                  <c:v>269.820987</c:v>
                </c:pt>
                <c:pt idx="64">
                  <c:v>270.29235399999999</c:v>
                </c:pt>
                <c:pt idx="65">
                  <c:v>270.68091299999998</c:v>
                </c:pt>
                <c:pt idx="66">
                  <c:v>271.08858199999997</c:v>
                </c:pt>
                <c:pt idx="67">
                  <c:v>271.57905899999997</c:v>
                </c:pt>
                <c:pt idx="68">
                  <c:v>272.01857699999999</c:v>
                </c:pt>
                <c:pt idx="69">
                  <c:v>272.56638199999998</c:v>
                </c:pt>
                <c:pt idx="70">
                  <c:v>273.06322799999998</c:v>
                </c:pt>
                <c:pt idx="71">
                  <c:v>273.668362</c:v>
                </c:pt>
                <c:pt idx="72">
                  <c:v>274.29897499999998</c:v>
                </c:pt>
                <c:pt idx="73">
                  <c:v>274.85951999999997</c:v>
                </c:pt>
                <c:pt idx="74">
                  <c:v>275.59841899999998</c:v>
                </c:pt>
                <c:pt idx="75">
                  <c:v>276.29910000000001</c:v>
                </c:pt>
                <c:pt idx="76">
                  <c:v>277.01252099999999</c:v>
                </c:pt>
                <c:pt idx="77">
                  <c:v>277.71957200000003</c:v>
                </c:pt>
                <c:pt idx="78">
                  <c:v>278.44573200000002</c:v>
                </c:pt>
                <c:pt idx="79">
                  <c:v>279.10257000000001</c:v>
                </c:pt>
                <c:pt idx="80">
                  <c:v>280.01420100000001</c:v>
                </c:pt>
                <c:pt idx="81">
                  <c:v>281.11130300000002</c:v>
                </c:pt>
                <c:pt idx="82">
                  <c:v>281.997972</c:v>
                </c:pt>
                <c:pt idx="83">
                  <c:v>282.910751</c:v>
                </c:pt>
                <c:pt idx="84">
                  <c:v>283.907422</c:v>
                </c:pt>
                <c:pt idx="85">
                  <c:v>285.12539099999998</c:v>
                </c:pt>
                <c:pt idx="86">
                  <c:v>286.41893399999998</c:v>
                </c:pt>
                <c:pt idx="87">
                  <c:v>287.78605900000002</c:v>
                </c:pt>
                <c:pt idx="88">
                  <c:v>289.09162199999997</c:v>
                </c:pt>
                <c:pt idx="89">
                  <c:v>290.62549999999999</c:v>
                </c:pt>
                <c:pt idx="90">
                  <c:v>292.03854000000001</c:v>
                </c:pt>
                <c:pt idx="91">
                  <c:v>293.40770800000001</c:v>
                </c:pt>
                <c:pt idx="92">
                  <c:v>294.77687600000002</c:v>
                </c:pt>
                <c:pt idx="93">
                  <c:v>295.93973399999999</c:v>
                </c:pt>
                <c:pt idx="94">
                  <c:v>297.53380900000002</c:v>
                </c:pt>
                <c:pt idx="95">
                  <c:v>299.13119799999998</c:v>
                </c:pt>
                <c:pt idx="96">
                  <c:v>300.74213300000002</c:v>
                </c:pt>
                <c:pt idx="97">
                  <c:v>302.25185800000003</c:v>
                </c:pt>
                <c:pt idx="98">
                  <c:v>303.63566500000002</c:v>
                </c:pt>
                <c:pt idx="99">
                  <c:v>305.07309800000002</c:v>
                </c:pt>
                <c:pt idx="100">
                  <c:v>306.75176499999998</c:v>
                </c:pt>
                <c:pt idx="101">
                  <c:v>308.31643000000003</c:v>
                </c:pt>
                <c:pt idx="102">
                  <c:v>309.82342</c:v>
                </c:pt>
                <c:pt idx="103">
                  <c:v>311.333145</c:v>
                </c:pt>
                <c:pt idx="104">
                  <c:v>313.07706200000001</c:v>
                </c:pt>
                <c:pt idx="105">
                  <c:v>314.65637500000003</c:v>
                </c:pt>
                <c:pt idx="106">
                  <c:v>316.128286</c:v>
                </c:pt>
                <c:pt idx="107">
                  <c:v>317.791403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3BC-C74D-90E2-F8AED6958B14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'24.72-B737-200'!$O$3:$O$110</c:f>
              <c:numCache>
                <c:formatCode>General</c:formatCode>
                <c:ptCount val="108"/>
                <c:pt idx="0">
                  <c:v>0.50024634000000001</c:v>
                </c:pt>
                <c:pt idx="1">
                  <c:v>0.50331678000000002</c:v>
                </c:pt>
                <c:pt idx="2">
                  <c:v>0.50638731999999997</c:v>
                </c:pt>
                <c:pt idx="3">
                  <c:v>0.50945786000000004</c:v>
                </c:pt>
                <c:pt idx="4">
                  <c:v>0.5125284</c:v>
                </c:pt>
                <c:pt idx="5">
                  <c:v>0.51559885000000005</c:v>
                </c:pt>
                <c:pt idx="6">
                  <c:v>0.51866933999999998</c:v>
                </c:pt>
                <c:pt idx="7">
                  <c:v>0.52173988000000004</c:v>
                </c:pt>
                <c:pt idx="8">
                  <c:v>0.52481042</c:v>
                </c:pt>
                <c:pt idx="9">
                  <c:v>0.52788095999999995</c:v>
                </c:pt>
                <c:pt idx="10">
                  <c:v>0.53095150000000002</c:v>
                </c:pt>
                <c:pt idx="11">
                  <c:v>0.53402203000000004</c:v>
                </c:pt>
                <c:pt idx="12">
                  <c:v>0.53709256999999999</c:v>
                </c:pt>
                <c:pt idx="13">
                  <c:v>0.54016310999999995</c:v>
                </c:pt>
                <c:pt idx="14">
                  <c:v>0.54323365000000001</c:v>
                </c:pt>
                <c:pt idx="15">
                  <c:v>0.54630418999999997</c:v>
                </c:pt>
                <c:pt idx="16">
                  <c:v>0.54937475999999996</c:v>
                </c:pt>
                <c:pt idx="17">
                  <c:v>0.55244536</c:v>
                </c:pt>
                <c:pt idx="18">
                  <c:v>0.55551594999999998</c:v>
                </c:pt>
                <c:pt idx="19">
                  <c:v>0.55858649000000005</c:v>
                </c:pt>
                <c:pt idx="20">
                  <c:v>0.56165703</c:v>
                </c:pt>
                <c:pt idx="21">
                  <c:v>0.56472756999999996</c:v>
                </c:pt>
                <c:pt idx="22">
                  <c:v>0.56779811000000002</c:v>
                </c:pt>
                <c:pt idx="23">
                  <c:v>0.57086864999999998</c:v>
                </c:pt>
                <c:pt idx="24">
                  <c:v>0.57393919000000004</c:v>
                </c:pt>
                <c:pt idx="25">
                  <c:v>0.57700973</c:v>
                </c:pt>
                <c:pt idx="26">
                  <c:v>0.58008026999999995</c:v>
                </c:pt>
                <c:pt idx="27">
                  <c:v>0.58315092000000002</c:v>
                </c:pt>
                <c:pt idx="28">
                  <c:v>0.58622149000000001</c:v>
                </c:pt>
                <c:pt idx="29">
                  <c:v>0.58929202999999997</c:v>
                </c:pt>
                <c:pt idx="30">
                  <c:v>0.59236257000000003</c:v>
                </c:pt>
                <c:pt idx="31">
                  <c:v>0.59543310999999999</c:v>
                </c:pt>
                <c:pt idx="32">
                  <c:v>0.59850365000000005</c:v>
                </c:pt>
                <c:pt idx="33">
                  <c:v>0.60157417999999996</c:v>
                </c:pt>
                <c:pt idx="34">
                  <c:v>0.60464472000000002</c:v>
                </c:pt>
                <c:pt idx="35">
                  <c:v>0.60771525999999998</c:v>
                </c:pt>
                <c:pt idx="36">
                  <c:v>0.61078580000000005</c:v>
                </c:pt>
                <c:pt idx="37">
                  <c:v>0.61385634</c:v>
                </c:pt>
                <c:pt idx="38">
                  <c:v>0.61692674999999997</c:v>
                </c:pt>
                <c:pt idx="39">
                  <c:v>0.61999713000000001</c:v>
                </c:pt>
                <c:pt idx="40">
                  <c:v>0.62306746999999996</c:v>
                </c:pt>
                <c:pt idx="41">
                  <c:v>0.62613770000000002</c:v>
                </c:pt>
                <c:pt idx="42">
                  <c:v>0.62920787</c:v>
                </c:pt>
                <c:pt idx="43">
                  <c:v>0.63227798000000002</c:v>
                </c:pt>
                <c:pt idx="44">
                  <c:v>0.63534842000000002</c:v>
                </c:pt>
                <c:pt idx="45">
                  <c:v>0.63841882999999999</c:v>
                </c:pt>
                <c:pt idx="46">
                  <c:v>0.64148901000000003</c:v>
                </c:pt>
                <c:pt idx="47">
                  <c:v>0.6445592</c:v>
                </c:pt>
                <c:pt idx="48">
                  <c:v>0.64762945000000005</c:v>
                </c:pt>
                <c:pt idx="49">
                  <c:v>0.65069955999999995</c:v>
                </c:pt>
                <c:pt idx="50">
                  <c:v>0.65376979999999996</c:v>
                </c:pt>
                <c:pt idx="51">
                  <c:v>0.65683985</c:v>
                </c:pt>
                <c:pt idx="52">
                  <c:v>0.65990992999999998</c:v>
                </c:pt>
                <c:pt idx="53">
                  <c:v>0.66298025000000005</c:v>
                </c:pt>
                <c:pt idx="54">
                  <c:v>0.66605018999999999</c:v>
                </c:pt>
                <c:pt idx="55">
                  <c:v>0.66912013000000004</c:v>
                </c:pt>
                <c:pt idx="56">
                  <c:v>0.67219021000000001</c:v>
                </c:pt>
                <c:pt idx="57">
                  <c:v>0.67526025000000001</c:v>
                </c:pt>
                <c:pt idx="58">
                  <c:v>0.67833009</c:v>
                </c:pt>
                <c:pt idx="59">
                  <c:v>0.68140012999999999</c:v>
                </c:pt>
                <c:pt idx="60">
                  <c:v>0.68447000999999996</c:v>
                </c:pt>
                <c:pt idx="61">
                  <c:v>0.68753978999999998</c:v>
                </c:pt>
                <c:pt idx="62">
                  <c:v>0.69060966999999995</c:v>
                </c:pt>
                <c:pt idx="63">
                  <c:v>0.69367953000000004</c:v>
                </c:pt>
                <c:pt idx="64">
                  <c:v>0.69674912</c:v>
                </c:pt>
                <c:pt idx="65">
                  <c:v>0.69981886999999998</c:v>
                </c:pt>
                <c:pt idx="66">
                  <c:v>0.70288859000000004</c:v>
                </c:pt>
                <c:pt idx="67">
                  <c:v>0.70595814000000001</c:v>
                </c:pt>
                <c:pt idx="68">
                  <c:v>0.70902779000000005</c:v>
                </c:pt>
                <c:pt idx="69">
                  <c:v>0.71209721999999998</c:v>
                </c:pt>
                <c:pt idx="70">
                  <c:v>0.71516676000000001</c:v>
                </c:pt>
                <c:pt idx="71">
                  <c:v>0.71823608000000005</c:v>
                </c:pt>
                <c:pt idx="72">
                  <c:v>0.72130534000000002</c:v>
                </c:pt>
                <c:pt idx="73">
                  <c:v>0.72437474999999996</c:v>
                </c:pt>
                <c:pt idx="74">
                  <c:v>0.72744379000000003</c:v>
                </c:pt>
                <c:pt idx="75">
                  <c:v>0.73051292000000001</c:v>
                </c:pt>
                <c:pt idx="76">
                  <c:v>0.73358201999999995</c:v>
                </c:pt>
                <c:pt idx="77">
                  <c:v>0.73665113000000004</c:v>
                </c:pt>
                <c:pt idx="78">
                  <c:v>0.73972020000000005</c:v>
                </c:pt>
                <c:pt idx="79">
                  <c:v>0.74248638</c:v>
                </c:pt>
                <c:pt idx="80">
                  <c:v>0.74555508000000004</c:v>
                </c:pt>
                <c:pt idx="81">
                  <c:v>0.74771430999999999</c:v>
                </c:pt>
                <c:pt idx="82">
                  <c:v>0.74953069999999999</c:v>
                </c:pt>
                <c:pt idx="83">
                  <c:v>0.75134703999999997</c:v>
                </c:pt>
                <c:pt idx="84">
                  <c:v>0.75306388000000002</c:v>
                </c:pt>
                <c:pt idx="85">
                  <c:v>0.75496761000000001</c:v>
                </c:pt>
                <c:pt idx="86">
                  <c:v>0.75653223999999997</c:v>
                </c:pt>
                <c:pt idx="87">
                  <c:v>0.75797661000000005</c:v>
                </c:pt>
                <c:pt idx="88">
                  <c:v>0.75932633000000005</c:v>
                </c:pt>
                <c:pt idx="89">
                  <c:v>0.76105566999999996</c:v>
                </c:pt>
                <c:pt idx="90">
                  <c:v>0.76223768999999997</c:v>
                </c:pt>
                <c:pt idx="91">
                  <c:v>0.76344705000000002</c:v>
                </c:pt>
                <c:pt idx="92">
                  <c:v>0.76465640000000001</c:v>
                </c:pt>
                <c:pt idx="93">
                  <c:v>0.76559093</c:v>
                </c:pt>
                <c:pt idx="94">
                  <c:v>0.76680599000000005</c:v>
                </c:pt>
                <c:pt idx="95">
                  <c:v>0.76789543999999998</c:v>
                </c:pt>
                <c:pt idx="96">
                  <c:v>0.76925686999999998</c:v>
                </c:pt>
                <c:pt idx="97">
                  <c:v>0.77022241999999996</c:v>
                </c:pt>
                <c:pt idx="98">
                  <c:v>0.77121213</c:v>
                </c:pt>
                <c:pt idx="99">
                  <c:v>0.77235679999999995</c:v>
                </c:pt>
                <c:pt idx="100">
                  <c:v>0.77341506000000004</c:v>
                </c:pt>
                <c:pt idx="101">
                  <c:v>0.77432601999999995</c:v>
                </c:pt>
                <c:pt idx="102">
                  <c:v>0.77507656999999996</c:v>
                </c:pt>
                <c:pt idx="103">
                  <c:v>0.77608151999999997</c:v>
                </c:pt>
                <c:pt idx="104">
                  <c:v>0.77717904999999998</c:v>
                </c:pt>
                <c:pt idx="105">
                  <c:v>0.77812848000000001</c:v>
                </c:pt>
                <c:pt idx="106">
                  <c:v>0.77903381999999999</c:v>
                </c:pt>
                <c:pt idx="107">
                  <c:v>0.77967341000000001</c:v>
                </c:pt>
              </c:numCache>
            </c:numRef>
          </c:xVal>
          <c:yVal>
            <c:numRef>
              <c:f>'24.72-B737-200'!$Q$3:$Q$110</c:f>
              <c:numCache>
                <c:formatCode>General</c:formatCode>
                <c:ptCount val="108"/>
                <c:pt idx="0">
                  <c:v>265.17184164734078</c:v>
                </c:pt>
                <c:pt idx="1">
                  <c:v>265.17185601809132</c:v>
                </c:pt>
                <c:pt idx="2">
                  <c:v>265.17187356932743</c:v>
                </c:pt>
                <c:pt idx="3">
                  <c:v>265.17189494068873</c:v>
                </c:pt>
                <c:pt idx="4">
                  <c:v>265.17192088866477</c:v>
                </c:pt>
                <c:pt idx="5">
                  <c:v>265.17195230415501</c:v>
                </c:pt>
                <c:pt idx="6">
                  <c:v>265.17199023737334</c:v>
                </c:pt>
                <c:pt idx="7">
                  <c:v>265.17203591978978</c:v>
                </c:pt>
                <c:pt idx="8">
                  <c:v>265.17209079228758</c:v>
                </c:pt>
                <c:pt idx="9">
                  <c:v>265.17215653893805</c:v>
                </c:pt>
                <c:pt idx="10">
                  <c:v>265.17223512310858</c:v>
                </c:pt>
                <c:pt idx="11">
                  <c:v>265.17232882873077</c:v>
                </c:pt>
                <c:pt idx="12">
                  <c:v>265.17244030868289</c:v>
                </c:pt>
                <c:pt idx="13">
                  <c:v>265.17257263624327</c:v>
                </c:pt>
                <c:pt idx="14">
                  <c:v>265.17272936639097</c:v>
                </c:pt>
                <c:pt idx="15">
                  <c:v>265.17291460331018</c:v>
                </c:pt>
                <c:pt idx="16">
                  <c:v>265.1731330789903</c:v>
                </c:pt>
                <c:pt idx="17">
                  <c:v>265.17339023554808</c:v>
                </c:pt>
                <c:pt idx="18">
                  <c:v>265.17369231865734</c:v>
                </c:pt>
                <c:pt idx="19">
                  <c:v>265.17404648679053</c:v>
                </c:pt>
                <c:pt idx="20">
                  <c:v>265.17446094395882</c:v>
                </c:pt>
                <c:pt idx="21">
                  <c:v>265.17494506036161</c:v>
                </c:pt>
                <c:pt idx="22">
                  <c:v>265.17550952743301</c:v>
                </c:pt>
                <c:pt idx="23">
                  <c:v>265.17616652563618</c:v>
                </c:pt>
                <c:pt idx="24">
                  <c:v>265.17692991130156</c:v>
                </c:pt>
                <c:pt idx="25">
                  <c:v>265.17781542442918</c:v>
                </c:pt>
                <c:pt idx="26">
                  <c:v>265.17884091954551</c:v>
                </c:pt>
                <c:pt idx="27">
                  <c:v>265.18002666750664</c:v>
                </c:pt>
                <c:pt idx="28">
                  <c:v>265.18139547841292</c:v>
                </c:pt>
                <c:pt idx="29">
                  <c:v>265.18297321455708</c:v>
                </c:pt>
                <c:pt idx="30">
                  <c:v>265.18478905499734</c:v>
                </c:pt>
                <c:pt idx="31">
                  <c:v>265.18687586825314</c:v>
                </c:pt>
                <c:pt idx="32">
                  <c:v>265.1892706495384</c:v>
                </c:pt>
                <c:pt idx="33">
                  <c:v>265.19201497993919</c:v>
                </c:pt>
                <c:pt idx="34">
                  <c:v>265.19515558007367</c:v>
                </c:pt>
                <c:pt idx="35">
                  <c:v>265.19874482607901</c:v>
                </c:pt>
                <c:pt idx="36">
                  <c:v>265.20284141093435</c:v>
                </c:pt>
                <c:pt idx="37">
                  <c:v>265.20751102584524</c:v>
                </c:pt>
                <c:pt idx="38">
                  <c:v>265.21282687880091</c:v>
                </c:pt>
                <c:pt idx="39">
                  <c:v>265.21887111945273</c:v>
                </c:pt>
                <c:pt idx="40">
                  <c:v>265.23804007758127</c:v>
                </c:pt>
                <c:pt idx="41">
                  <c:v>265.28226260670391</c:v>
                </c:pt>
                <c:pt idx="42">
                  <c:v>265.32801561600024</c:v>
                </c:pt>
                <c:pt idx="43">
                  <c:v>265.37580114034819</c:v>
                </c:pt>
                <c:pt idx="44">
                  <c:v>265.42615074881911</c:v>
                </c:pt>
                <c:pt idx="45">
                  <c:v>265.47961256946098</c:v>
                </c:pt>
                <c:pt idx="46">
                  <c:v>265.53677035131579</c:v>
                </c:pt>
                <c:pt idx="47">
                  <c:v>265.59825575535694</c:v>
                </c:pt>
                <c:pt idx="48">
                  <c:v>265.66474388406164</c:v>
                </c:pt>
                <c:pt idx="49">
                  <c:v>265.73695727212169</c:v>
                </c:pt>
                <c:pt idx="50">
                  <c:v>265.81568981166652</c:v>
                </c:pt>
                <c:pt idx="51">
                  <c:v>265.90178897664606</c:v>
                </c:pt>
                <c:pt idx="52">
                  <c:v>265.99619316299993</c:v>
                </c:pt>
                <c:pt idx="53">
                  <c:v>266.09992913996052</c:v>
                </c:pt>
                <c:pt idx="54">
                  <c:v>266.21409083538845</c:v>
                </c:pt>
                <c:pt idx="55">
                  <c:v>266.33991345936016</c:v>
                </c:pt>
                <c:pt idx="56">
                  <c:v>266.47874642671394</c:v>
                </c:pt>
                <c:pt idx="57">
                  <c:v>266.63205836362562</c:v>
                </c:pt>
                <c:pt idx="58">
                  <c:v>266.80146353404012</c:v>
                </c:pt>
                <c:pt idx="59">
                  <c:v>266.98877235919485</c:v>
                </c:pt>
                <c:pt idx="60">
                  <c:v>267.19593374209597</c:v>
                </c:pt>
                <c:pt idx="61">
                  <c:v>267.4251217392432</c:v>
                </c:pt>
                <c:pt idx="62">
                  <c:v>267.67874808496225</c:v>
                </c:pt>
                <c:pt idx="63">
                  <c:v>267.95944935064404</c:v>
                </c:pt>
                <c:pt idx="64">
                  <c:v>268.27011983527456</c:v>
                </c:pt>
                <c:pt idx="65">
                  <c:v>268.61402866496269</c:v>
                </c:pt>
                <c:pt idx="66">
                  <c:v>268.99472379517863</c:v>
                </c:pt>
                <c:pt idx="67">
                  <c:v>269.41612866355956</c:v>
                </c:pt>
                <c:pt idx="68">
                  <c:v>269.88264317403866</c:v>
                </c:pt>
                <c:pt idx="69">
                  <c:v>270.39904677617699</c:v>
                </c:pt>
                <c:pt idx="70">
                  <c:v>270.97074328826534</c:v>
                </c:pt>
                <c:pt idx="71">
                  <c:v>271.60359852029802</c:v>
                </c:pt>
                <c:pt idx="72">
                  <c:v>272.30421423338248</c:v>
                </c:pt>
                <c:pt idx="73">
                  <c:v>273.07994268952245</c:v>
                </c:pt>
                <c:pt idx="74">
                  <c:v>273.93875485305273</c:v>
                </c:pt>
                <c:pt idx="75">
                  <c:v>274.88978752539845</c:v>
                </c:pt>
                <c:pt idx="76">
                  <c:v>275.94304754474126</c:v>
                </c:pt>
                <c:pt idx="77">
                  <c:v>277.1097408009864</c:v>
                </c:pt>
                <c:pt idx="78">
                  <c:v>278.40234066599464</c:v>
                </c:pt>
                <c:pt idx="79">
                  <c:v>279.68680705435958</c:v>
                </c:pt>
                <c:pt idx="80">
                  <c:v>281.25853215874389</c:v>
                </c:pt>
                <c:pt idx="81">
                  <c:v>282.46595781798089</c:v>
                </c:pt>
                <c:pt idx="82">
                  <c:v>283.55216070708246</c:v>
                </c:pt>
                <c:pt idx="83">
                  <c:v>284.70728586089285</c:v>
                </c:pt>
                <c:pt idx="84">
                  <c:v>285.86667367277198</c:v>
                </c:pt>
                <c:pt idx="85">
                  <c:v>287.23416918238587</c:v>
                </c:pt>
                <c:pt idx="86">
                  <c:v>288.42671731606083</c:v>
                </c:pt>
                <c:pt idx="87">
                  <c:v>289.58594759880157</c:v>
                </c:pt>
                <c:pt idx="88">
                  <c:v>290.72261194907213</c:v>
                </c:pt>
                <c:pt idx="89">
                  <c:v>292.25870184161693</c:v>
                </c:pt>
                <c:pt idx="90">
                  <c:v>293.36296654459238</c:v>
                </c:pt>
                <c:pt idx="91">
                  <c:v>294.54085426078632</c:v>
                </c:pt>
                <c:pt idx="92">
                  <c:v>295.76963214533447</c:v>
                </c:pt>
                <c:pt idx="93">
                  <c:v>296.75556239321691</c:v>
                </c:pt>
                <c:pt idx="94">
                  <c:v>298.08698447789737</c:v>
                </c:pt>
                <c:pt idx="95">
                  <c:v>299.33042609741847</c:v>
                </c:pt>
                <c:pt idx="96">
                  <c:v>300.95353917323069</c:v>
                </c:pt>
                <c:pt idx="97">
                  <c:v>302.1534644867744</c:v>
                </c:pt>
                <c:pt idx="98">
                  <c:v>303.42733461712771</c:v>
                </c:pt>
                <c:pt idx="99">
                  <c:v>304.95847953215559</c:v>
                </c:pt>
                <c:pt idx="100">
                  <c:v>306.43167366585766</c:v>
                </c:pt>
                <c:pt idx="101">
                  <c:v>307.74610648158313</c:v>
                </c:pt>
                <c:pt idx="102">
                  <c:v>308.8625064673933</c:v>
                </c:pt>
                <c:pt idx="103">
                  <c:v>310.40640807612664</c:v>
                </c:pt>
                <c:pt idx="104">
                  <c:v>312.15942520046383</c:v>
                </c:pt>
                <c:pt idx="105">
                  <c:v>313.73475694969272</c:v>
                </c:pt>
                <c:pt idx="106">
                  <c:v>315.2900341281686</c:v>
                </c:pt>
                <c:pt idx="107">
                  <c:v>316.42120108434716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E0-8C47-A0BA-E1FED28BD0C9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'24.72-B737-200'!$I$3:$I$106</c:f>
              <c:numCache>
                <c:formatCode>General</c:formatCode>
                <c:ptCount val="104"/>
                <c:pt idx="0">
                  <c:v>0.52728512000000005</c:v>
                </c:pt>
                <c:pt idx="1">
                  <c:v>0.53065872000000003</c:v>
                </c:pt>
                <c:pt idx="2">
                  <c:v>0.53403215999999998</c:v>
                </c:pt>
                <c:pt idx="3">
                  <c:v>0.53740584000000002</c:v>
                </c:pt>
                <c:pt idx="4">
                  <c:v>0.54077971000000002</c:v>
                </c:pt>
                <c:pt idx="5">
                  <c:v>0.54385024999999998</c:v>
                </c:pt>
                <c:pt idx="6">
                  <c:v>0.54692079000000005</c:v>
                </c:pt>
                <c:pt idx="7">
                  <c:v>0.54999133</c:v>
                </c:pt>
                <c:pt idx="8">
                  <c:v>0.55306186999999996</c:v>
                </c:pt>
                <c:pt idx="9">
                  <c:v>0.55613241000000002</c:v>
                </c:pt>
                <c:pt idx="10">
                  <c:v>0.55920294999999998</c:v>
                </c:pt>
                <c:pt idx="11">
                  <c:v>0.56227349000000004</c:v>
                </c:pt>
                <c:pt idx="12">
                  <c:v>0.56534403</c:v>
                </c:pt>
                <c:pt idx="13">
                  <c:v>0.56841456999999995</c:v>
                </c:pt>
                <c:pt idx="14">
                  <c:v>0.57148511000000002</c:v>
                </c:pt>
                <c:pt idx="15">
                  <c:v>0.57455564999999997</c:v>
                </c:pt>
                <c:pt idx="16">
                  <c:v>0.57762619000000004</c:v>
                </c:pt>
                <c:pt idx="17">
                  <c:v>0.58069672999999999</c:v>
                </c:pt>
                <c:pt idx="18">
                  <c:v>0.58376726000000001</c:v>
                </c:pt>
                <c:pt idx="19">
                  <c:v>0.58683779999999997</c:v>
                </c:pt>
                <c:pt idx="20">
                  <c:v>0.58990834000000003</c:v>
                </c:pt>
                <c:pt idx="21">
                  <c:v>0.59297900000000003</c:v>
                </c:pt>
                <c:pt idx="22">
                  <c:v>0.59604955999999998</c:v>
                </c:pt>
                <c:pt idx="23">
                  <c:v>0.59912012000000003</c:v>
                </c:pt>
                <c:pt idx="24">
                  <c:v>0.60219078000000004</c:v>
                </c:pt>
                <c:pt idx="25">
                  <c:v>0.60526131999999999</c:v>
                </c:pt>
                <c:pt idx="26">
                  <c:v>0.60833190000000004</c:v>
                </c:pt>
                <c:pt idx="27">
                  <c:v>0.61140254000000005</c:v>
                </c:pt>
                <c:pt idx="28">
                  <c:v>0.61447308</c:v>
                </c:pt>
                <c:pt idx="29">
                  <c:v>0.61754361999999996</c:v>
                </c:pt>
                <c:pt idx="30">
                  <c:v>0.62061414000000004</c:v>
                </c:pt>
                <c:pt idx="31">
                  <c:v>0.62368456000000005</c:v>
                </c:pt>
                <c:pt idx="32">
                  <c:v>0.62675510000000001</c:v>
                </c:pt>
                <c:pt idx="33">
                  <c:v>0.62982563999999996</c:v>
                </c:pt>
                <c:pt idx="34">
                  <c:v>0.63289616999999998</c:v>
                </c:pt>
                <c:pt idx="35">
                  <c:v>0.63596651000000004</c:v>
                </c:pt>
                <c:pt idx="36">
                  <c:v>0.63903697000000004</c:v>
                </c:pt>
                <c:pt idx="37">
                  <c:v>0.64210747000000001</c:v>
                </c:pt>
                <c:pt idx="38">
                  <c:v>0.64548064999999999</c:v>
                </c:pt>
                <c:pt idx="39">
                  <c:v>0.64855105999999996</c:v>
                </c:pt>
                <c:pt idx="40">
                  <c:v>0.65131844000000005</c:v>
                </c:pt>
                <c:pt idx="41">
                  <c:v>0.65438876999999995</c:v>
                </c:pt>
                <c:pt idx="42">
                  <c:v>0.65745911999999995</c:v>
                </c:pt>
                <c:pt idx="43">
                  <c:v>0.66052920999999998</c:v>
                </c:pt>
                <c:pt idx="44">
                  <c:v>0.66359957000000003</c:v>
                </c:pt>
                <c:pt idx="45">
                  <c:v>0.66666972999999996</c:v>
                </c:pt>
                <c:pt idx="46">
                  <c:v>0.66974014999999998</c:v>
                </c:pt>
                <c:pt idx="47">
                  <c:v>0.67281024</c:v>
                </c:pt>
                <c:pt idx="48">
                  <c:v>0.67588048999999994</c:v>
                </c:pt>
                <c:pt idx="49">
                  <c:v>0.67895079999999997</c:v>
                </c:pt>
                <c:pt idx="50">
                  <c:v>0.68202076</c:v>
                </c:pt>
                <c:pt idx="51">
                  <c:v>0.68509098999999996</c:v>
                </c:pt>
                <c:pt idx="52">
                  <c:v>0.68816105999999999</c:v>
                </c:pt>
                <c:pt idx="53">
                  <c:v>0.69123122999999997</c:v>
                </c:pt>
                <c:pt idx="54">
                  <c:v>0.69430137000000003</c:v>
                </c:pt>
                <c:pt idx="55">
                  <c:v>0.69737128000000004</c:v>
                </c:pt>
                <c:pt idx="56">
                  <c:v>0.70044150000000005</c:v>
                </c:pt>
                <c:pt idx="57">
                  <c:v>0.70351143000000005</c:v>
                </c:pt>
                <c:pt idx="58">
                  <c:v>0.70658133000000001</c:v>
                </c:pt>
                <c:pt idx="59">
                  <c:v>0.70965129000000005</c:v>
                </c:pt>
                <c:pt idx="60">
                  <c:v>0.71272120999999999</c:v>
                </c:pt>
                <c:pt idx="61">
                  <c:v>0.71579092</c:v>
                </c:pt>
                <c:pt idx="62">
                  <c:v>0.71886074</c:v>
                </c:pt>
                <c:pt idx="63">
                  <c:v>0.72193046000000005</c:v>
                </c:pt>
                <c:pt idx="64">
                  <c:v>0.72500023000000002</c:v>
                </c:pt>
                <c:pt idx="65">
                  <c:v>0.72806998000000001</c:v>
                </c:pt>
                <c:pt idx="66">
                  <c:v>0.73113969999999995</c:v>
                </c:pt>
                <c:pt idx="67">
                  <c:v>0.73420923999999999</c:v>
                </c:pt>
                <c:pt idx="68">
                  <c:v>0.73727883999999999</c:v>
                </c:pt>
                <c:pt idx="69">
                  <c:v>0.74034825999999998</c:v>
                </c:pt>
                <c:pt idx="70">
                  <c:v>0.74341780000000002</c:v>
                </c:pt>
                <c:pt idx="71">
                  <c:v>0.74648720999999996</c:v>
                </c:pt>
                <c:pt idx="72">
                  <c:v>0.74925372999999995</c:v>
                </c:pt>
                <c:pt idx="73">
                  <c:v>0.75262596999999998</c:v>
                </c:pt>
                <c:pt idx="74">
                  <c:v>0.75569520999999995</c:v>
                </c:pt>
                <c:pt idx="75">
                  <c:v>0.75876436999999997</c:v>
                </c:pt>
                <c:pt idx="76">
                  <c:v>0.76183323999999997</c:v>
                </c:pt>
                <c:pt idx="77">
                  <c:v>0.76429643999999997</c:v>
                </c:pt>
                <c:pt idx="78">
                  <c:v>0.76706246</c:v>
                </c:pt>
                <c:pt idx="79">
                  <c:v>0.76989735000000004</c:v>
                </c:pt>
                <c:pt idx="80">
                  <c:v>0.77194728999999995</c:v>
                </c:pt>
                <c:pt idx="81">
                  <c:v>0.77410661000000003</c:v>
                </c:pt>
                <c:pt idx="82">
                  <c:v>0.77601056000000002</c:v>
                </c:pt>
                <c:pt idx="83">
                  <c:v>0.77789207999999999</c:v>
                </c:pt>
                <c:pt idx="84">
                  <c:v>0.77975969000000001</c:v>
                </c:pt>
                <c:pt idx="85">
                  <c:v>0.78119864000000006</c:v>
                </c:pt>
                <c:pt idx="86">
                  <c:v>0.78267728999999997</c:v>
                </c:pt>
                <c:pt idx="87">
                  <c:v>0.78413896000000005</c:v>
                </c:pt>
                <c:pt idx="88">
                  <c:v>0.78541448999999997</c:v>
                </c:pt>
                <c:pt idx="89">
                  <c:v>0.78666769000000003</c:v>
                </c:pt>
                <c:pt idx="90">
                  <c:v>0.78789368000000004</c:v>
                </c:pt>
                <c:pt idx="91">
                  <c:v>0.78898678</c:v>
                </c:pt>
                <c:pt idx="92">
                  <c:v>0.79009956000000003</c:v>
                </c:pt>
                <c:pt idx="93">
                  <c:v>0.79121293999999998</c:v>
                </c:pt>
                <c:pt idx="94">
                  <c:v>0.79243441999999997</c:v>
                </c:pt>
                <c:pt idx="95">
                  <c:v>0.79343887999999996</c:v>
                </c:pt>
                <c:pt idx="96">
                  <c:v>0.79462255000000004</c:v>
                </c:pt>
                <c:pt idx="97">
                  <c:v>0.79555766999999999</c:v>
                </c:pt>
                <c:pt idx="98">
                  <c:v>0.79631200000000002</c:v>
                </c:pt>
                <c:pt idx="99">
                  <c:v>0.79710892</c:v>
                </c:pt>
                <c:pt idx="100">
                  <c:v>0.79804976999999999</c:v>
                </c:pt>
                <c:pt idx="101">
                  <c:v>0.79884127999999999</c:v>
                </c:pt>
                <c:pt idx="102">
                  <c:v>0.79964301000000004</c:v>
                </c:pt>
                <c:pt idx="103">
                  <c:v>0.80016034999999996</c:v>
                </c:pt>
              </c:numCache>
            </c:numRef>
          </c:xVal>
          <c:yVal>
            <c:numRef>
              <c:f>'24.72-B737-200'!$J$3:$J$106</c:f>
              <c:numCache>
                <c:formatCode>General</c:formatCode>
                <c:ptCount val="104"/>
                <c:pt idx="0">
                  <c:v>235.882552</c:v>
                </c:pt>
                <c:pt idx="1">
                  <c:v>235.869812</c:v>
                </c:pt>
                <c:pt idx="2">
                  <c:v>235.93276399999999</c:v>
                </c:pt>
                <c:pt idx="3">
                  <c:v>235.88180600000001</c:v>
                </c:pt>
                <c:pt idx="4">
                  <c:v>235.72967600000001</c:v>
                </c:pt>
                <c:pt idx="5">
                  <c:v>235.72967600000001</c:v>
                </c:pt>
                <c:pt idx="6">
                  <c:v>235.72967600000001</c:v>
                </c:pt>
                <c:pt idx="7">
                  <c:v>235.72967600000001</c:v>
                </c:pt>
                <c:pt idx="8">
                  <c:v>235.72967600000001</c:v>
                </c:pt>
                <c:pt idx="9">
                  <c:v>235.72967600000001</c:v>
                </c:pt>
                <c:pt idx="10">
                  <c:v>235.72967600000001</c:v>
                </c:pt>
                <c:pt idx="11">
                  <c:v>235.72967600000001</c:v>
                </c:pt>
                <c:pt idx="12">
                  <c:v>235.72967600000001</c:v>
                </c:pt>
                <c:pt idx="13">
                  <c:v>235.72967600000001</c:v>
                </c:pt>
                <c:pt idx="14">
                  <c:v>235.72967600000001</c:v>
                </c:pt>
                <c:pt idx="15">
                  <c:v>235.72967600000001</c:v>
                </c:pt>
                <c:pt idx="16">
                  <c:v>235.72967600000001</c:v>
                </c:pt>
                <c:pt idx="17">
                  <c:v>235.72967600000001</c:v>
                </c:pt>
                <c:pt idx="18">
                  <c:v>235.72967600000001</c:v>
                </c:pt>
                <c:pt idx="19">
                  <c:v>235.72967600000001</c:v>
                </c:pt>
                <c:pt idx="20">
                  <c:v>235.72967600000001</c:v>
                </c:pt>
                <c:pt idx="21">
                  <c:v>235.672348</c:v>
                </c:pt>
                <c:pt idx="22">
                  <c:v>235.65960799999999</c:v>
                </c:pt>
                <c:pt idx="23">
                  <c:v>235.65323799999999</c:v>
                </c:pt>
                <c:pt idx="24">
                  <c:v>235.58954</c:v>
                </c:pt>
                <c:pt idx="25">
                  <c:v>235.58954</c:v>
                </c:pt>
                <c:pt idx="26">
                  <c:v>235.57042999999999</c:v>
                </c:pt>
                <c:pt idx="27">
                  <c:v>235.51947200000001</c:v>
                </c:pt>
                <c:pt idx="28">
                  <c:v>235.51947200000001</c:v>
                </c:pt>
                <c:pt idx="29">
                  <c:v>235.51947200000001</c:v>
                </c:pt>
                <c:pt idx="30">
                  <c:v>235.53221099999999</c:v>
                </c:pt>
                <c:pt idx="31">
                  <c:v>235.58954</c:v>
                </c:pt>
                <c:pt idx="32">
                  <c:v>235.58954</c:v>
                </c:pt>
                <c:pt idx="33">
                  <c:v>235.58954</c:v>
                </c:pt>
                <c:pt idx="34">
                  <c:v>235.59591</c:v>
                </c:pt>
                <c:pt idx="35">
                  <c:v>235.69145700000001</c:v>
                </c:pt>
                <c:pt idx="36">
                  <c:v>235.72967600000001</c:v>
                </c:pt>
                <c:pt idx="37">
                  <c:v>235.748786</c:v>
                </c:pt>
                <c:pt idx="38">
                  <c:v>235.94624999999999</c:v>
                </c:pt>
                <c:pt idx="39">
                  <c:v>236.00994800000001</c:v>
                </c:pt>
                <c:pt idx="40">
                  <c:v>236.07364699999999</c:v>
                </c:pt>
                <c:pt idx="41">
                  <c:v>236.17556400000001</c:v>
                </c:pt>
                <c:pt idx="42">
                  <c:v>236.27111099999999</c:v>
                </c:pt>
                <c:pt idx="43">
                  <c:v>236.494055</c:v>
                </c:pt>
                <c:pt idx="44">
                  <c:v>236.58323300000001</c:v>
                </c:pt>
                <c:pt idx="45">
                  <c:v>236.76795799999999</c:v>
                </c:pt>
                <c:pt idx="46">
                  <c:v>236.82528600000001</c:v>
                </c:pt>
                <c:pt idx="47">
                  <c:v>237.04822999999999</c:v>
                </c:pt>
                <c:pt idx="48">
                  <c:v>237.19473600000001</c:v>
                </c:pt>
                <c:pt idx="49">
                  <c:v>237.309393</c:v>
                </c:pt>
                <c:pt idx="50">
                  <c:v>237.596035</c:v>
                </c:pt>
                <c:pt idx="51">
                  <c:v>237.74891099999999</c:v>
                </c:pt>
                <c:pt idx="52">
                  <c:v>237.97822500000001</c:v>
                </c:pt>
                <c:pt idx="53">
                  <c:v>238.16295</c:v>
                </c:pt>
                <c:pt idx="54">
                  <c:v>238.36041399999999</c:v>
                </c:pt>
                <c:pt idx="55">
                  <c:v>238.67253600000001</c:v>
                </c:pt>
                <c:pt idx="56">
                  <c:v>238.83178100000001</c:v>
                </c:pt>
                <c:pt idx="57">
                  <c:v>239.13116299999999</c:v>
                </c:pt>
                <c:pt idx="58">
                  <c:v>239.44965500000001</c:v>
                </c:pt>
                <c:pt idx="59">
                  <c:v>239.73629700000001</c:v>
                </c:pt>
                <c:pt idx="60">
                  <c:v>240.04204899999999</c:v>
                </c:pt>
                <c:pt idx="61">
                  <c:v>240.44971699999999</c:v>
                </c:pt>
                <c:pt idx="62">
                  <c:v>240.80642800000001</c:v>
                </c:pt>
                <c:pt idx="63">
                  <c:v>241.21409700000001</c:v>
                </c:pt>
                <c:pt idx="64">
                  <c:v>241.59628599999999</c:v>
                </c:pt>
                <c:pt idx="65">
                  <c:v>241.984846</c:v>
                </c:pt>
                <c:pt idx="66">
                  <c:v>242.39251400000001</c:v>
                </c:pt>
                <c:pt idx="67">
                  <c:v>242.882991</c:v>
                </c:pt>
                <c:pt idx="68">
                  <c:v>243.34798799999999</c:v>
                </c:pt>
                <c:pt idx="69">
                  <c:v>243.902163</c:v>
                </c:pt>
                <c:pt idx="70">
                  <c:v>244.39901</c:v>
                </c:pt>
                <c:pt idx="71">
                  <c:v>244.959554</c:v>
                </c:pt>
                <c:pt idx="72">
                  <c:v>245.450031</c:v>
                </c:pt>
                <c:pt idx="73">
                  <c:v>246.106123</c:v>
                </c:pt>
                <c:pt idx="74">
                  <c:v>246.74947599999999</c:v>
                </c:pt>
                <c:pt idx="75">
                  <c:v>247.43104700000001</c:v>
                </c:pt>
                <c:pt idx="76">
                  <c:v>248.25912500000001</c:v>
                </c:pt>
                <c:pt idx="77">
                  <c:v>248.89048299999999</c:v>
                </c:pt>
                <c:pt idx="78">
                  <c:v>249.63012900000001</c:v>
                </c:pt>
                <c:pt idx="79">
                  <c:v>250.50709900000001</c:v>
                </c:pt>
                <c:pt idx="80">
                  <c:v>251.55645699999999</c:v>
                </c:pt>
                <c:pt idx="81">
                  <c:v>252.60971599999999</c:v>
                </c:pt>
                <c:pt idx="82">
                  <c:v>253.723198</c:v>
                </c:pt>
                <c:pt idx="83">
                  <c:v>255.04448199999999</c:v>
                </c:pt>
                <c:pt idx="84">
                  <c:v>256.486717</c:v>
                </c:pt>
                <c:pt idx="85">
                  <c:v>257.82090299999999</c:v>
                </c:pt>
                <c:pt idx="86">
                  <c:v>259.24385699999999</c:v>
                </c:pt>
                <c:pt idx="87">
                  <c:v>260.87010700000002</c:v>
                </c:pt>
                <c:pt idx="88">
                  <c:v>262.471699</c:v>
                </c:pt>
                <c:pt idx="89">
                  <c:v>263.91977300000002</c:v>
                </c:pt>
                <c:pt idx="90">
                  <c:v>265.67679600000002</c:v>
                </c:pt>
                <c:pt idx="91">
                  <c:v>267.42349300000001</c:v>
                </c:pt>
                <c:pt idx="92">
                  <c:v>269.29229099999998</c:v>
                </c:pt>
                <c:pt idx="93">
                  <c:v>270.86882300000002</c:v>
                </c:pt>
                <c:pt idx="94">
                  <c:v>272.666922</c:v>
                </c:pt>
                <c:pt idx="95">
                  <c:v>274.41862400000002</c:v>
                </c:pt>
                <c:pt idx="96">
                  <c:v>276.05386199999998</c:v>
                </c:pt>
                <c:pt idx="97">
                  <c:v>277.73656899999997</c:v>
                </c:pt>
                <c:pt idx="98">
                  <c:v>279.40419000000003</c:v>
                </c:pt>
                <c:pt idx="99">
                  <c:v>280.780933</c:v>
                </c:pt>
                <c:pt idx="100">
                  <c:v>282.266482</c:v>
                </c:pt>
                <c:pt idx="101">
                  <c:v>284.049262</c:v>
                </c:pt>
                <c:pt idx="102">
                  <c:v>285.70584200000002</c:v>
                </c:pt>
                <c:pt idx="103">
                  <c:v>287.12556699999999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3BC-C74D-90E2-F8AED6958B14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'24.72-B737-200'!$I$3:$I$106</c:f>
              <c:numCache>
                <c:formatCode>General</c:formatCode>
                <c:ptCount val="104"/>
                <c:pt idx="0">
                  <c:v>0.52728512000000005</c:v>
                </c:pt>
                <c:pt idx="1">
                  <c:v>0.53065872000000003</c:v>
                </c:pt>
                <c:pt idx="2">
                  <c:v>0.53403215999999998</c:v>
                </c:pt>
                <c:pt idx="3">
                  <c:v>0.53740584000000002</c:v>
                </c:pt>
                <c:pt idx="4">
                  <c:v>0.54077971000000002</c:v>
                </c:pt>
                <c:pt idx="5">
                  <c:v>0.54385024999999998</c:v>
                </c:pt>
                <c:pt idx="6">
                  <c:v>0.54692079000000005</c:v>
                </c:pt>
                <c:pt idx="7">
                  <c:v>0.54999133</c:v>
                </c:pt>
                <c:pt idx="8">
                  <c:v>0.55306186999999996</c:v>
                </c:pt>
                <c:pt idx="9">
                  <c:v>0.55613241000000002</c:v>
                </c:pt>
                <c:pt idx="10">
                  <c:v>0.55920294999999998</c:v>
                </c:pt>
                <c:pt idx="11">
                  <c:v>0.56227349000000004</c:v>
                </c:pt>
                <c:pt idx="12">
                  <c:v>0.56534403</c:v>
                </c:pt>
                <c:pt idx="13">
                  <c:v>0.56841456999999995</c:v>
                </c:pt>
                <c:pt idx="14">
                  <c:v>0.57148511000000002</c:v>
                </c:pt>
                <c:pt idx="15">
                  <c:v>0.57455564999999997</c:v>
                </c:pt>
                <c:pt idx="16">
                  <c:v>0.57762619000000004</c:v>
                </c:pt>
                <c:pt idx="17">
                  <c:v>0.58069672999999999</c:v>
                </c:pt>
                <c:pt idx="18">
                  <c:v>0.58376726000000001</c:v>
                </c:pt>
                <c:pt idx="19">
                  <c:v>0.58683779999999997</c:v>
                </c:pt>
                <c:pt idx="20">
                  <c:v>0.58990834000000003</c:v>
                </c:pt>
                <c:pt idx="21">
                  <c:v>0.59297900000000003</c:v>
                </c:pt>
                <c:pt idx="22">
                  <c:v>0.59604955999999998</c:v>
                </c:pt>
                <c:pt idx="23">
                  <c:v>0.59912012000000003</c:v>
                </c:pt>
                <c:pt idx="24">
                  <c:v>0.60219078000000004</c:v>
                </c:pt>
                <c:pt idx="25">
                  <c:v>0.60526131999999999</c:v>
                </c:pt>
                <c:pt idx="26">
                  <c:v>0.60833190000000004</c:v>
                </c:pt>
                <c:pt idx="27">
                  <c:v>0.61140254000000005</c:v>
                </c:pt>
                <c:pt idx="28">
                  <c:v>0.61447308</c:v>
                </c:pt>
                <c:pt idx="29">
                  <c:v>0.61754361999999996</c:v>
                </c:pt>
                <c:pt idx="30">
                  <c:v>0.62061414000000004</c:v>
                </c:pt>
                <c:pt idx="31">
                  <c:v>0.62368456000000005</c:v>
                </c:pt>
                <c:pt idx="32">
                  <c:v>0.62675510000000001</c:v>
                </c:pt>
                <c:pt idx="33">
                  <c:v>0.62982563999999996</c:v>
                </c:pt>
                <c:pt idx="34">
                  <c:v>0.63289616999999998</c:v>
                </c:pt>
                <c:pt idx="35">
                  <c:v>0.63596651000000004</c:v>
                </c:pt>
                <c:pt idx="36">
                  <c:v>0.63903697000000004</c:v>
                </c:pt>
                <c:pt idx="37">
                  <c:v>0.64210747000000001</c:v>
                </c:pt>
                <c:pt idx="38">
                  <c:v>0.64548064999999999</c:v>
                </c:pt>
                <c:pt idx="39">
                  <c:v>0.64855105999999996</c:v>
                </c:pt>
                <c:pt idx="40">
                  <c:v>0.65131844000000005</c:v>
                </c:pt>
                <c:pt idx="41">
                  <c:v>0.65438876999999995</c:v>
                </c:pt>
                <c:pt idx="42">
                  <c:v>0.65745911999999995</c:v>
                </c:pt>
                <c:pt idx="43">
                  <c:v>0.66052920999999998</c:v>
                </c:pt>
                <c:pt idx="44">
                  <c:v>0.66359957000000003</c:v>
                </c:pt>
                <c:pt idx="45">
                  <c:v>0.66666972999999996</c:v>
                </c:pt>
                <c:pt idx="46">
                  <c:v>0.66974014999999998</c:v>
                </c:pt>
                <c:pt idx="47">
                  <c:v>0.67281024</c:v>
                </c:pt>
                <c:pt idx="48">
                  <c:v>0.67588048999999994</c:v>
                </c:pt>
                <c:pt idx="49">
                  <c:v>0.67895079999999997</c:v>
                </c:pt>
                <c:pt idx="50">
                  <c:v>0.68202076</c:v>
                </c:pt>
                <c:pt idx="51">
                  <c:v>0.68509098999999996</c:v>
                </c:pt>
                <c:pt idx="52">
                  <c:v>0.68816105999999999</c:v>
                </c:pt>
                <c:pt idx="53">
                  <c:v>0.69123122999999997</c:v>
                </c:pt>
                <c:pt idx="54">
                  <c:v>0.69430137000000003</c:v>
                </c:pt>
                <c:pt idx="55">
                  <c:v>0.69737128000000004</c:v>
                </c:pt>
                <c:pt idx="56">
                  <c:v>0.70044150000000005</c:v>
                </c:pt>
                <c:pt idx="57">
                  <c:v>0.70351143000000005</c:v>
                </c:pt>
                <c:pt idx="58">
                  <c:v>0.70658133000000001</c:v>
                </c:pt>
                <c:pt idx="59">
                  <c:v>0.70965129000000005</c:v>
                </c:pt>
                <c:pt idx="60">
                  <c:v>0.71272120999999999</c:v>
                </c:pt>
                <c:pt idx="61">
                  <c:v>0.71579092</c:v>
                </c:pt>
                <c:pt idx="62">
                  <c:v>0.71886074</c:v>
                </c:pt>
                <c:pt idx="63">
                  <c:v>0.72193046000000005</c:v>
                </c:pt>
                <c:pt idx="64">
                  <c:v>0.72500023000000002</c:v>
                </c:pt>
                <c:pt idx="65">
                  <c:v>0.72806998000000001</c:v>
                </c:pt>
                <c:pt idx="66">
                  <c:v>0.73113969999999995</c:v>
                </c:pt>
                <c:pt idx="67">
                  <c:v>0.73420923999999999</c:v>
                </c:pt>
                <c:pt idx="68">
                  <c:v>0.73727883999999999</c:v>
                </c:pt>
                <c:pt idx="69">
                  <c:v>0.74034825999999998</c:v>
                </c:pt>
                <c:pt idx="70">
                  <c:v>0.74341780000000002</c:v>
                </c:pt>
                <c:pt idx="71">
                  <c:v>0.74648720999999996</c:v>
                </c:pt>
                <c:pt idx="72">
                  <c:v>0.74925372999999995</c:v>
                </c:pt>
                <c:pt idx="73">
                  <c:v>0.75262596999999998</c:v>
                </c:pt>
                <c:pt idx="74">
                  <c:v>0.75569520999999995</c:v>
                </c:pt>
                <c:pt idx="75">
                  <c:v>0.75876436999999997</c:v>
                </c:pt>
                <c:pt idx="76">
                  <c:v>0.76183323999999997</c:v>
                </c:pt>
                <c:pt idx="77">
                  <c:v>0.76429643999999997</c:v>
                </c:pt>
                <c:pt idx="78">
                  <c:v>0.76706246</c:v>
                </c:pt>
                <c:pt idx="79">
                  <c:v>0.76989735000000004</c:v>
                </c:pt>
                <c:pt idx="80">
                  <c:v>0.77194728999999995</c:v>
                </c:pt>
                <c:pt idx="81">
                  <c:v>0.77410661000000003</c:v>
                </c:pt>
                <c:pt idx="82">
                  <c:v>0.77601056000000002</c:v>
                </c:pt>
                <c:pt idx="83">
                  <c:v>0.77789207999999999</c:v>
                </c:pt>
                <c:pt idx="84">
                  <c:v>0.77975969000000001</c:v>
                </c:pt>
                <c:pt idx="85">
                  <c:v>0.78119864000000006</c:v>
                </c:pt>
                <c:pt idx="86">
                  <c:v>0.78267728999999997</c:v>
                </c:pt>
                <c:pt idx="87">
                  <c:v>0.78413896000000005</c:v>
                </c:pt>
                <c:pt idx="88">
                  <c:v>0.78541448999999997</c:v>
                </c:pt>
                <c:pt idx="89">
                  <c:v>0.78666769000000003</c:v>
                </c:pt>
                <c:pt idx="90">
                  <c:v>0.78789368000000004</c:v>
                </c:pt>
                <c:pt idx="91">
                  <c:v>0.78898678</c:v>
                </c:pt>
                <c:pt idx="92">
                  <c:v>0.79009956000000003</c:v>
                </c:pt>
                <c:pt idx="93">
                  <c:v>0.79121293999999998</c:v>
                </c:pt>
                <c:pt idx="94">
                  <c:v>0.79243441999999997</c:v>
                </c:pt>
                <c:pt idx="95">
                  <c:v>0.79343887999999996</c:v>
                </c:pt>
                <c:pt idx="96">
                  <c:v>0.79462255000000004</c:v>
                </c:pt>
                <c:pt idx="97">
                  <c:v>0.79555766999999999</c:v>
                </c:pt>
                <c:pt idx="98">
                  <c:v>0.79631200000000002</c:v>
                </c:pt>
                <c:pt idx="99">
                  <c:v>0.79710892</c:v>
                </c:pt>
                <c:pt idx="100">
                  <c:v>0.79804976999999999</c:v>
                </c:pt>
                <c:pt idx="101">
                  <c:v>0.79884127999999999</c:v>
                </c:pt>
                <c:pt idx="102">
                  <c:v>0.79964301000000004</c:v>
                </c:pt>
                <c:pt idx="103">
                  <c:v>0.80016034999999996</c:v>
                </c:pt>
              </c:numCache>
            </c:numRef>
          </c:xVal>
          <c:yVal>
            <c:numRef>
              <c:f>'24.72-B737-200'!$K$3:$K$106</c:f>
              <c:numCache>
                <c:formatCode>General</c:formatCode>
                <c:ptCount val="104"/>
                <c:pt idx="0">
                  <c:v>236.17910646002062</c:v>
                </c:pt>
                <c:pt idx="1">
                  <c:v>236.17915380797049</c:v>
                </c:pt>
                <c:pt idx="2">
                  <c:v>236.17921126697559</c:v>
                </c:pt>
                <c:pt idx="3">
                  <c:v>236.17928081045761</c:v>
                </c:pt>
                <c:pt idx="4">
                  <c:v>236.17936475195174</c:v>
                </c:pt>
                <c:pt idx="5">
                  <c:v>236.17945593678718</c:v>
                </c:pt>
                <c:pt idx="6">
                  <c:v>236.17956366122797</c:v>
                </c:pt>
                <c:pt idx="7">
                  <c:v>236.17969066200354</c:v>
                </c:pt>
                <c:pt idx="8">
                  <c:v>236.17984008627889</c:v>
                </c:pt>
                <c:pt idx="9">
                  <c:v>236.1800155470269</c:v>
                </c:pt>
                <c:pt idx="10">
                  <c:v>236.18022118506209</c:v>
                </c:pt>
                <c:pt idx="11">
                  <c:v>236.18046173844473</c:v>
                </c:pt>
                <c:pt idx="12">
                  <c:v>236.18074262002918</c:v>
                </c:pt>
                <c:pt idx="13">
                  <c:v>236.18107000400289</c:v>
                </c:pt>
                <c:pt idx="14">
                  <c:v>236.18145092233922</c:v>
                </c:pt>
                <c:pt idx="15">
                  <c:v>236.1818933721718</c:v>
                </c:pt>
                <c:pt idx="16">
                  <c:v>236.18240643518914</c:v>
                </c:pt>
                <c:pt idx="17">
                  <c:v>236.18300041024636</c:v>
                </c:pt>
                <c:pt idx="18">
                  <c:v>236.18368695809812</c:v>
                </c:pt>
                <c:pt idx="19">
                  <c:v>236.18447927370744</c:v>
                </c:pt>
                <c:pt idx="20">
                  <c:v>236.18539225345646</c:v>
                </c:pt>
                <c:pt idx="21">
                  <c:v>236.18644274745239</c:v>
                </c:pt>
                <c:pt idx="22">
                  <c:v>236.18764961719765</c:v>
                </c:pt>
                <c:pt idx="23">
                  <c:v>236.18903420175457</c:v>
                </c:pt>
                <c:pt idx="24">
                  <c:v>236.19062050464953</c:v>
                </c:pt>
                <c:pt idx="25">
                  <c:v>236.19243529656796</c:v>
                </c:pt>
                <c:pt idx="26">
                  <c:v>236.19450881370651</c:v>
                </c:pt>
                <c:pt idx="27">
                  <c:v>236.19687485762122</c:v>
                </c:pt>
                <c:pt idx="28">
                  <c:v>236.19957109254537</c:v>
                </c:pt>
                <c:pt idx="29">
                  <c:v>236.20263983649062</c:v>
                </c:pt>
                <c:pt idx="30">
                  <c:v>236.20612824278859</c:v>
                </c:pt>
                <c:pt idx="31">
                  <c:v>236.2100888258351</c:v>
                </c:pt>
                <c:pt idx="32">
                  <c:v>236.21458053866692</c:v>
                </c:pt>
                <c:pt idx="33">
                  <c:v>236.21966856806455</c:v>
                </c:pt>
                <c:pt idx="34">
                  <c:v>236.22542558582737</c:v>
                </c:pt>
                <c:pt idx="35">
                  <c:v>236.23193199244326</c:v>
                </c:pt>
                <c:pt idx="36">
                  <c:v>236.23927818057564</c:v>
                </c:pt>
                <c:pt idx="37">
                  <c:v>236.24756366316251</c:v>
                </c:pt>
                <c:pt idx="38">
                  <c:v>236.25788047925204</c:v>
                </c:pt>
                <c:pt idx="39">
                  <c:v>236.2887333272233</c:v>
                </c:pt>
                <c:pt idx="40">
                  <c:v>236.33106962773195</c:v>
                </c:pt>
                <c:pt idx="41">
                  <c:v>236.37990561115322</c:v>
                </c:pt>
                <c:pt idx="42">
                  <c:v>236.43118866920446</c:v>
                </c:pt>
                <c:pt idx="43">
                  <c:v>236.48543996597945</c:v>
                </c:pt>
                <c:pt idx="44">
                  <c:v>236.54322540845286</c:v>
                </c:pt>
                <c:pt idx="45">
                  <c:v>236.60512839002217</c:v>
                </c:pt>
                <c:pt idx="46">
                  <c:v>236.67179176450685</c:v>
                </c:pt>
                <c:pt idx="47">
                  <c:v>236.74388320088923</c:v>
                </c:pt>
                <c:pt idx="48">
                  <c:v>236.82214817686759</c:v>
                </c:pt>
                <c:pt idx="49">
                  <c:v>236.9073800318063</c:v>
                </c:pt>
                <c:pt idx="50">
                  <c:v>237.00042985356015</c:v>
                </c:pt>
                <c:pt idx="51">
                  <c:v>237.10225632822667</c:v>
                </c:pt>
                <c:pt idx="52">
                  <c:v>237.2138715764633</c:v>
                </c:pt>
                <c:pt idx="53">
                  <c:v>237.33640648121201</c:v>
                </c:pt>
                <c:pt idx="54">
                  <c:v>237.4710847077292</c:v>
                </c:pt>
                <c:pt idx="55">
                  <c:v>237.61924318297221</c:v>
                </c:pt>
                <c:pt idx="56">
                  <c:v>237.78238834503998</c:v>
                </c:pt>
                <c:pt idx="57">
                  <c:v>237.96211558179556</c:v>
                </c:pt>
                <c:pt idx="58">
                  <c:v>238.16022872157552</c:v>
                </c:pt>
                <c:pt idx="59">
                  <c:v>238.37870795576001</c:v>
                </c:pt>
                <c:pt idx="60">
                  <c:v>238.61972439954073</c:v>
                </c:pt>
                <c:pt idx="61">
                  <c:v>238.88566728196608</c:v>
                </c:pt>
                <c:pt idx="62">
                  <c:v>239.17922275597996</c:v>
                </c:pt>
                <c:pt idx="63">
                  <c:v>239.5033149679592</c:v>
                </c:pt>
                <c:pt idx="64">
                  <c:v>239.86122218816089</c:v>
                </c:pt>
                <c:pt idx="65">
                  <c:v>240.25655829354335</c:v>
                </c:pt>
                <c:pt idx="66">
                  <c:v>240.69334607020096</c:v>
                </c:pt>
                <c:pt idx="67">
                  <c:v>241.17603987314175</c:v>
                </c:pt>
                <c:pt idx="68">
                  <c:v>241.70967023084143</c:v>
                </c:pt>
                <c:pt idx="69">
                  <c:v>242.2997729251789</c:v>
                </c:pt>
                <c:pt idx="70">
                  <c:v>242.95265218766977</c:v>
                </c:pt>
                <c:pt idx="71">
                  <c:v>243.67526643742775</c:v>
                </c:pt>
                <c:pt idx="72">
                  <c:v>244.39286612037449</c:v>
                </c:pt>
                <c:pt idx="73">
                  <c:v>245.36233710757028</c:v>
                </c:pt>
                <c:pt idx="74">
                  <c:v>246.34574459302522</c:v>
                </c:pt>
                <c:pt idx="75">
                  <c:v>247.43722042755917</c:v>
                </c:pt>
                <c:pt idx="76">
                  <c:v>248.64975977453639</c:v>
                </c:pt>
                <c:pt idx="77">
                  <c:v>249.72072305416322</c:v>
                </c:pt>
                <c:pt idx="78">
                  <c:v>251.03885988671249</c:v>
                </c:pt>
                <c:pt idx="79">
                  <c:v>252.53099234465802</c:v>
                </c:pt>
                <c:pt idx="80">
                  <c:v>253.70877101360605</c:v>
                </c:pt>
                <c:pt idx="81">
                  <c:v>255.04835324608533</c:v>
                </c:pt>
                <c:pt idx="82">
                  <c:v>256.32148537130172</c:v>
                </c:pt>
                <c:pt idx="83">
                  <c:v>257.67206434360816</c:v>
                </c:pt>
                <c:pt idx="84">
                  <c:v>259.11169193485773</c:v>
                </c:pt>
                <c:pt idx="85">
                  <c:v>260.29385665895444</c:v>
                </c:pt>
                <c:pt idx="86">
                  <c:v>261.58006854196117</c:v>
                </c:pt>
                <c:pt idx="87">
                  <c:v>262.92800349582785</c:v>
                </c:pt>
                <c:pt idx="88">
                  <c:v>264.17101839006466</c:v>
                </c:pt>
                <c:pt idx="89">
                  <c:v>265.45719740936812</c:v>
                </c:pt>
                <c:pt idx="90">
                  <c:v>266.78204314364859</c:v>
                </c:pt>
                <c:pt idx="91">
                  <c:v>268.0225842587227</c:v>
                </c:pt>
                <c:pt idx="92">
                  <c:v>269.34671652420292</c:v>
                </c:pt>
                <c:pt idx="93">
                  <c:v>270.73752314299912</c:v>
                </c:pt>
                <c:pt idx="94">
                  <c:v>272.34466346962478</c:v>
                </c:pt>
                <c:pt idx="95">
                  <c:v>273.73451399158625</c:v>
                </c:pt>
                <c:pt idx="96">
                  <c:v>275.4573052110382</c:v>
                </c:pt>
                <c:pt idx="97">
                  <c:v>276.88792186712448</c:v>
                </c:pt>
                <c:pt idx="98">
                  <c:v>278.08968038721656</c:v>
                </c:pt>
                <c:pt idx="99">
                  <c:v>279.40831996292223</c:v>
                </c:pt>
                <c:pt idx="100">
                  <c:v>281.03390950532895</c:v>
                </c:pt>
                <c:pt idx="101">
                  <c:v>282.46282791894015</c:v>
                </c:pt>
                <c:pt idx="102">
                  <c:v>283.9710935244857</c:v>
                </c:pt>
                <c:pt idx="103">
                  <c:v>284.9786892473079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E0-8C47-A0BA-E1FED28BD0C9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'24.72-B737-200'!$C$3:$C$114</c:f>
              <c:numCache>
                <c:formatCode>General</c:formatCode>
                <c:ptCount val="112"/>
                <c:pt idx="0">
                  <c:v>0.54968189999999995</c:v>
                </c:pt>
                <c:pt idx="1">
                  <c:v>0.55305556</c:v>
                </c:pt>
                <c:pt idx="2">
                  <c:v>0.55642913000000005</c:v>
                </c:pt>
                <c:pt idx="3">
                  <c:v>0.55980278999999999</c:v>
                </c:pt>
                <c:pt idx="4">
                  <c:v>0.56287332000000001</c:v>
                </c:pt>
                <c:pt idx="5">
                  <c:v>0.56594390000000006</c:v>
                </c:pt>
                <c:pt idx="6">
                  <c:v>0.56901444000000001</c:v>
                </c:pt>
                <c:pt idx="7">
                  <c:v>0.57208497999999997</c:v>
                </c:pt>
                <c:pt idx="8">
                  <c:v>0.57515552000000003</c:v>
                </c:pt>
                <c:pt idx="9">
                  <c:v>0.57822636000000005</c:v>
                </c:pt>
                <c:pt idx="10">
                  <c:v>0.58129690000000001</c:v>
                </c:pt>
                <c:pt idx="11">
                  <c:v>0.58436743999999996</c:v>
                </c:pt>
                <c:pt idx="12">
                  <c:v>0.58743798000000003</c:v>
                </c:pt>
                <c:pt idx="13">
                  <c:v>0.59050855999999996</c:v>
                </c:pt>
                <c:pt idx="14">
                  <c:v>0.59357919999999997</c:v>
                </c:pt>
                <c:pt idx="15">
                  <c:v>0.59664974000000004</c:v>
                </c:pt>
                <c:pt idx="16">
                  <c:v>0.59972027999999999</c:v>
                </c:pt>
                <c:pt idx="17">
                  <c:v>0.60279081999999995</c:v>
                </c:pt>
                <c:pt idx="18">
                  <c:v>0.60586136999999995</c:v>
                </c:pt>
                <c:pt idx="19">
                  <c:v>0.60893204000000001</c:v>
                </c:pt>
                <c:pt idx="20">
                  <c:v>0.61200257999999996</c:v>
                </c:pt>
                <c:pt idx="21">
                  <c:v>0.61507312000000003</c:v>
                </c:pt>
                <c:pt idx="22">
                  <c:v>0.61814365999999998</c:v>
                </c:pt>
                <c:pt idx="23">
                  <c:v>0.62121417000000001</c:v>
                </c:pt>
                <c:pt idx="24">
                  <c:v>0.62428459999999997</c:v>
                </c:pt>
                <c:pt idx="25">
                  <c:v>0.62735505999999996</c:v>
                </c:pt>
                <c:pt idx="26">
                  <c:v>0.63042553999999995</c:v>
                </c:pt>
                <c:pt idx="27">
                  <c:v>0.63349606999999997</c:v>
                </c:pt>
                <c:pt idx="28">
                  <c:v>0.63656661000000003</c:v>
                </c:pt>
                <c:pt idx="29">
                  <c:v>0.63963714999999999</c:v>
                </c:pt>
                <c:pt idx="30">
                  <c:v>0.64270755999999996</c:v>
                </c:pt>
                <c:pt idx="31">
                  <c:v>0.64577788000000003</c:v>
                </c:pt>
                <c:pt idx="32">
                  <c:v>0.64884828000000005</c:v>
                </c:pt>
                <c:pt idx="33">
                  <c:v>0.65191874000000005</c:v>
                </c:pt>
                <c:pt idx="34">
                  <c:v>0.65498928000000001</c:v>
                </c:pt>
                <c:pt idx="35">
                  <c:v>0.65805977999999998</c:v>
                </c:pt>
                <c:pt idx="36">
                  <c:v>0.66113012000000004</c:v>
                </c:pt>
                <c:pt idx="37">
                  <c:v>0.66420036999999998</c:v>
                </c:pt>
                <c:pt idx="38">
                  <c:v>0.66727082000000004</c:v>
                </c:pt>
                <c:pt idx="39">
                  <c:v>0.67034117999999998</c:v>
                </c:pt>
                <c:pt idx="40">
                  <c:v>0.67341134999999996</c:v>
                </c:pt>
                <c:pt idx="41">
                  <c:v>0.67648165999999998</c:v>
                </c:pt>
                <c:pt idx="42">
                  <c:v>0.67955198999999999</c:v>
                </c:pt>
                <c:pt idx="43">
                  <c:v>0.68262226999999998</c:v>
                </c:pt>
                <c:pt idx="44">
                  <c:v>0.68569252000000003</c:v>
                </c:pt>
                <c:pt idx="45">
                  <c:v>0.68876278999999996</c:v>
                </c:pt>
                <c:pt idx="46">
                  <c:v>0.69183300000000003</c:v>
                </c:pt>
                <c:pt idx="47">
                  <c:v>0.69490311999999999</c:v>
                </c:pt>
                <c:pt idx="48">
                  <c:v>0.69797332000000001</c:v>
                </c:pt>
                <c:pt idx="49">
                  <c:v>0.70104348000000005</c:v>
                </c:pt>
                <c:pt idx="50">
                  <c:v>0.70411358999999996</c:v>
                </c:pt>
                <c:pt idx="51">
                  <c:v>0.70718382999999996</c:v>
                </c:pt>
                <c:pt idx="52">
                  <c:v>0.71025377999999995</c:v>
                </c:pt>
                <c:pt idx="53">
                  <c:v>0.71332390000000001</c:v>
                </c:pt>
                <c:pt idx="54">
                  <c:v>0.71639392999999996</c:v>
                </c:pt>
                <c:pt idx="55">
                  <c:v>0.71946405999999996</c:v>
                </c:pt>
                <c:pt idx="56">
                  <c:v>0.72253396999999997</c:v>
                </c:pt>
                <c:pt idx="57">
                  <c:v>0.72560391000000002</c:v>
                </c:pt>
                <c:pt idx="58">
                  <c:v>0.72867389000000005</c:v>
                </c:pt>
                <c:pt idx="59">
                  <c:v>0.73174375999999997</c:v>
                </c:pt>
                <c:pt idx="60">
                  <c:v>0.73481366999999997</c:v>
                </c:pt>
                <c:pt idx="61">
                  <c:v>0.73788346000000005</c:v>
                </c:pt>
                <c:pt idx="62">
                  <c:v>0.74095339999999998</c:v>
                </c:pt>
                <c:pt idx="63">
                  <c:v>0.74402309</c:v>
                </c:pt>
                <c:pt idx="64">
                  <c:v>0.74678990000000001</c:v>
                </c:pt>
                <c:pt idx="65">
                  <c:v>0.75016252000000005</c:v>
                </c:pt>
                <c:pt idx="66">
                  <c:v>0.75323231000000002</c:v>
                </c:pt>
                <c:pt idx="67">
                  <c:v>0.75630195</c:v>
                </c:pt>
                <c:pt idx="68">
                  <c:v>0.75937153999999996</c:v>
                </c:pt>
                <c:pt idx="69">
                  <c:v>0.76244113999999996</c:v>
                </c:pt>
                <c:pt idx="70">
                  <c:v>0.76551051000000003</c:v>
                </c:pt>
                <c:pt idx="71">
                  <c:v>0.76858000000000004</c:v>
                </c:pt>
                <c:pt idx="72">
                  <c:v>0.77164935000000001</c:v>
                </c:pt>
                <c:pt idx="73">
                  <c:v>0.77502172999999996</c:v>
                </c:pt>
                <c:pt idx="74">
                  <c:v>0.77839411000000003</c:v>
                </c:pt>
                <c:pt idx="75">
                  <c:v>0.78176635999999999</c:v>
                </c:pt>
                <c:pt idx="76">
                  <c:v>0.78453154999999997</c:v>
                </c:pt>
                <c:pt idx="77">
                  <c:v>0.78729651</c:v>
                </c:pt>
                <c:pt idx="78">
                  <c:v>0.78944605999999995</c:v>
                </c:pt>
                <c:pt idx="79">
                  <c:v>0.79159367999999997</c:v>
                </c:pt>
                <c:pt idx="80">
                  <c:v>0.79333138999999997</c:v>
                </c:pt>
                <c:pt idx="81">
                  <c:v>0.79513423000000005</c:v>
                </c:pt>
                <c:pt idx="82">
                  <c:v>0.79649420000000004</c:v>
                </c:pt>
                <c:pt idx="83">
                  <c:v>0.79779414999999998</c:v>
                </c:pt>
                <c:pt idx="84">
                  <c:v>0.79900112000000001</c:v>
                </c:pt>
                <c:pt idx="85">
                  <c:v>0.80033869000000002</c:v>
                </c:pt>
                <c:pt idx="86">
                  <c:v>0.80151419999999995</c:v>
                </c:pt>
                <c:pt idx="87">
                  <c:v>0.80267403000000004</c:v>
                </c:pt>
                <c:pt idx="88">
                  <c:v>0.80369281999999997</c:v>
                </c:pt>
                <c:pt idx="89">
                  <c:v>0.80475229000000004</c:v>
                </c:pt>
                <c:pt idx="90">
                  <c:v>0.80562597999999996</c:v>
                </c:pt>
                <c:pt idx="91">
                  <c:v>0.80649150000000003</c:v>
                </c:pt>
                <c:pt idx="92">
                  <c:v>0.80746518</c:v>
                </c:pt>
                <c:pt idx="93">
                  <c:v>0.80843878000000002</c:v>
                </c:pt>
                <c:pt idx="94">
                  <c:v>0.80927294000000005</c:v>
                </c:pt>
                <c:pt idx="95">
                  <c:v>0.81014653000000003</c:v>
                </c:pt>
                <c:pt idx="96">
                  <c:v>0.81108005999999999</c:v>
                </c:pt>
                <c:pt idx="97">
                  <c:v>0.81175059999999999</c:v>
                </c:pt>
                <c:pt idx="98">
                  <c:v>0.81260127000000004</c:v>
                </c:pt>
                <c:pt idx="99">
                  <c:v>0.81299668999999997</c:v>
                </c:pt>
                <c:pt idx="100">
                  <c:v>0.81371952999999997</c:v>
                </c:pt>
                <c:pt idx="101">
                  <c:v>0.81441416</c:v>
                </c:pt>
                <c:pt idx="102">
                  <c:v>0.81524836000000001</c:v>
                </c:pt>
                <c:pt idx="103">
                  <c:v>0.81580352</c:v>
                </c:pt>
                <c:pt idx="104">
                  <c:v>0.81635862000000003</c:v>
                </c:pt>
                <c:pt idx="105">
                  <c:v>0.81686722</c:v>
                </c:pt>
                <c:pt idx="106">
                  <c:v>0.81750040000000002</c:v>
                </c:pt>
                <c:pt idx="107">
                  <c:v>0.81832903000000001</c:v>
                </c:pt>
                <c:pt idx="108">
                  <c:v>0.81885744000000005</c:v>
                </c:pt>
                <c:pt idx="109">
                  <c:v>0.81955058000000003</c:v>
                </c:pt>
                <c:pt idx="110">
                  <c:v>0.81973317000000001</c:v>
                </c:pt>
                <c:pt idx="111">
                  <c:v>0.82013464999999997</c:v>
                </c:pt>
              </c:numCache>
            </c:numRef>
          </c:xVal>
          <c:yVal>
            <c:numRef>
              <c:f>'24.72-B737-200'!$D$3:$D$114</c:f>
              <c:numCache>
                <c:formatCode>General</c:formatCode>
                <c:ptCount val="112"/>
                <c:pt idx="0">
                  <c:v>215.244314</c:v>
                </c:pt>
                <c:pt idx="1">
                  <c:v>215.199726</c:v>
                </c:pt>
                <c:pt idx="2">
                  <c:v>215.199726</c:v>
                </c:pt>
                <c:pt idx="3">
                  <c:v>215.155137</c:v>
                </c:pt>
                <c:pt idx="4">
                  <c:v>215.16076100000001</c:v>
                </c:pt>
                <c:pt idx="5">
                  <c:v>215.141651</c:v>
                </c:pt>
                <c:pt idx="6">
                  <c:v>215.141651</c:v>
                </c:pt>
                <c:pt idx="7">
                  <c:v>215.141651</c:v>
                </c:pt>
                <c:pt idx="8">
                  <c:v>215.141651</c:v>
                </c:pt>
                <c:pt idx="9">
                  <c:v>214.989521</c:v>
                </c:pt>
                <c:pt idx="10">
                  <c:v>214.989521</c:v>
                </c:pt>
                <c:pt idx="11">
                  <c:v>214.989521</c:v>
                </c:pt>
                <c:pt idx="12">
                  <c:v>214.989521</c:v>
                </c:pt>
                <c:pt idx="13">
                  <c:v>214.97041200000001</c:v>
                </c:pt>
                <c:pt idx="14">
                  <c:v>214.919453</c:v>
                </c:pt>
                <c:pt idx="15">
                  <c:v>214.919453</c:v>
                </c:pt>
                <c:pt idx="16">
                  <c:v>214.919453</c:v>
                </c:pt>
                <c:pt idx="17">
                  <c:v>214.919453</c:v>
                </c:pt>
                <c:pt idx="18">
                  <c:v>214.913083</c:v>
                </c:pt>
                <c:pt idx="19">
                  <c:v>214.84938500000001</c:v>
                </c:pt>
                <c:pt idx="20">
                  <c:v>214.84938500000001</c:v>
                </c:pt>
                <c:pt idx="21">
                  <c:v>214.84938500000001</c:v>
                </c:pt>
                <c:pt idx="22">
                  <c:v>214.84938500000001</c:v>
                </c:pt>
                <c:pt idx="23">
                  <c:v>214.86212499999999</c:v>
                </c:pt>
                <c:pt idx="24">
                  <c:v>214.919453</c:v>
                </c:pt>
                <c:pt idx="25">
                  <c:v>214.957672</c:v>
                </c:pt>
                <c:pt idx="26">
                  <c:v>214.989521</c:v>
                </c:pt>
                <c:pt idx="27">
                  <c:v>214.989521</c:v>
                </c:pt>
                <c:pt idx="28">
                  <c:v>214.989521</c:v>
                </c:pt>
                <c:pt idx="29">
                  <c:v>214.989521</c:v>
                </c:pt>
                <c:pt idx="30">
                  <c:v>215.05322000000001</c:v>
                </c:pt>
                <c:pt idx="31">
                  <c:v>215.161507</c:v>
                </c:pt>
                <c:pt idx="32">
                  <c:v>215.23157499999999</c:v>
                </c:pt>
                <c:pt idx="33">
                  <c:v>215.26979399999999</c:v>
                </c:pt>
                <c:pt idx="34">
                  <c:v>215.26979399999999</c:v>
                </c:pt>
                <c:pt idx="35">
                  <c:v>215.288903</c:v>
                </c:pt>
                <c:pt idx="36">
                  <c:v>215.39081999999999</c:v>
                </c:pt>
                <c:pt idx="37">
                  <c:v>215.530957</c:v>
                </c:pt>
                <c:pt idx="38">
                  <c:v>215.57554500000001</c:v>
                </c:pt>
                <c:pt idx="39">
                  <c:v>215.665469</c:v>
                </c:pt>
                <c:pt idx="40">
                  <c:v>215.849448</c:v>
                </c:pt>
                <c:pt idx="41">
                  <c:v>215.96410499999999</c:v>
                </c:pt>
                <c:pt idx="42">
                  <c:v>216.066022</c:v>
                </c:pt>
                <c:pt idx="43">
                  <c:v>216.19341900000001</c:v>
                </c:pt>
                <c:pt idx="44">
                  <c:v>216.33992499999999</c:v>
                </c:pt>
                <c:pt idx="45">
                  <c:v>216.473691</c:v>
                </c:pt>
                <c:pt idx="46">
                  <c:v>216.632937</c:v>
                </c:pt>
                <c:pt idx="47">
                  <c:v>216.843141</c:v>
                </c:pt>
                <c:pt idx="48">
                  <c:v>217.00875600000001</c:v>
                </c:pt>
                <c:pt idx="49">
                  <c:v>217.199851</c:v>
                </c:pt>
                <c:pt idx="50">
                  <c:v>217.410055</c:v>
                </c:pt>
                <c:pt idx="51">
                  <c:v>217.55656099999999</c:v>
                </c:pt>
                <c:pt idx="52">
                  <c:v>217.84957299999999</c:v>
                </c:pt>
                <c:pt idx="53">
                  <c:v>218.05977799999999</c:v>
                </c:pt>
                <c:pt idx="54">
                  <c:v>218.308201</c:v>
                </c:pt>
                <c:pt idx="55">
                  <c:v>218.512035</c:v>
                </c:pt>
                <c:pt idx="56">
                  <c:v>218.82415700000001</c:v>
                </c:pt>
                <c:pt idx="57">
                  <c:v>219.12353899999999</c:v>
                </c:pt>
                <c:pt idx="58">
                  <c:v>219.39744099999999</c:v>
                </c:pt>
                <c:pt idx="59">
                  <c:v>219.72867199999999</c:v>
                </c:pt>
                <c:pt idx="60">
                  <c:v>220.04079400000001</c:v>
                </c:pt>
                <c:pt idx="61">
                  <c:v>220.41024400000001</c:v>
                </c:pt>
                <c:pt idx="62">
                  <c:v>220.70962499999999</c:v>
                </c:pt>
                <c:pt idx="63">
                  <c:v>221.13003399999999</c:v>
                </c:pt>
                <c:pt idx="64">
                  <c:v>221.47400500000001</c:v>
                </c:pt>
                <c:pt idx="65">
                  <c:v>221.94537199999999</c:v>
                </c:pt>
                <c:pt idx="66">
                  <c:v>222.31482199999999</c:v>
                </c:pt>
                <c:pt idx="67">
                  <c:v>222.76070999999999</c:v>
                </c:pt>
                <c:pt idx="68">
                  <c:v>223.232077</c:v>
                </c:pt>
                <c:pt idx="69">
                  <c:v>223.69707399999999</c:v>
                </c:pt>
                <c:pt idx="70">
                  <c:v>224.27672799999999</c:v>
                </c:pt>
                <c:pt idx="71">
                  <c:v>224.79268400000001</c:v>
                </c:pt>
                <c:pt idx="72">
                  <c:v>225.38507799999999</c:v>
                </c:pt>
                <c:pt idx="73">
                  <c:v>225.971102</c:v>
                </c:pt>
                <c:pt idx="74">
                  <c:v>226.56349599999999</c:v>
                </c:pt>
                <c:pt idx="75">
                  <c:v>227.21247199999999</c:v>
                </c:pt>
                <c:pt idx="76">
                  <c:v>228.364665</c:v>
                </c:pt>
                <c:pt idx="77">
                  <c:v>229.62663599999999</c:v>
                </c:pt>
                <c:pt idx="78">
                  <c:v>231.00227000000001</c:v>
                </c:pt>
                <c:pt idx="79">
                  <c:v>232.401442</c:v>
                </c:pt>
                <c:pt idx="80">
                  <c:v>233.69109800000001</c:v>
                </c:pt>
                <c:pt idx="81">
                  <c:v>235.07358400000001</c:v>
                </c:pt>
                <c:pt idx="82">
                  <c:v>236.5181</c:v>
                </c:pt>
                <c:pt idx="83">
                  <c:v>237.855706</c:v>
                </c:pt>
                <c:pt idx="84">
                  <c:v>239.16099199999999</c:v>
                </c:pt>
                <c:pt idx="85">
                  <c:v>240.75543099999999</c:v>
                </c:pt>
                <c:pt idx="86">
                  <c:v>242.28493499999999</c:v>
                </c:pt>
                <c:pt idx="87">
                  <c:v>243.92988099999999</c:v>
                </c:pt>
                <c:pt idx="88">
                  <c:v>245.607383</c:v>
                </c:pt>
                <c:pt idx="89">
                  <c:v>247.31237300000001</c:v>
                </c:pt>
                <c:pt idx="90">
                  <c:v>248.859973</c:v>
                </c:pt>
                <c:pt idx="91">
                  <c:v>250.30383900000001</c:v>
                </c:pt>
                <c:pt idx="92">
                  <c:v>251.94167999999999</c:v>
                </c:pt>
                <c:pt idx="93">
                  <c:v>253.620395</c:v>
                </c:pt>
                <c:pt idx="94">
                  <c:v>255.23196100000001</c:v>
                </c:pt>
                <c:pt idx="95">
                  <c:v>257.07041400000003</c:v>
                </c:pt>
                <c:pt idx="96">
                  <c:v>258.84046799999999</c:v>
                </c:pt>
                <c:pt idx="97">
                  <c:v>260.53283299999998</c:v>
                </c:pt>
                <c:pt idx="98">
                  <c:v>262.06896599999999</c:v>
                </c:pt>
                <c:pt idx="99">
                  <c:v>263.51262100000002</c:v>
                </c:pt>
                <c:pt idx="100">
                  <c:v>264.96006299999999</c:v>
                </c:pt>
                <c:pt idx="101">
                  <c:v>266.55411199999998</c:v>
                </c:pt>
                <c:pt idx="102">
                  <c:v>268.14816100000002</c:v>
                </c:pt>
                <c:pt idx="103">
                  <c:v>269.68965900000001</c:v>
                </c:pt>
                <c:pt idx="104">
                  <c:v>271.26587599999999</c:v>
                </c:pt>
                <c:pt idx="105">
                  <c:v>272.83073000000002</c:v>
                </c:pt>
                <c:pt idx="106">
                  <c:v>274.66981299999998</c:v>
                </c:pt>
                <c:pt idx="107">
                  <c:v>276.825558</c:v>
                </c:pt>
                <c:pt idx="108">
                  <c:v>278.54317300000002</c:v>
                </c:pt>
                <c:pt idx="109">
                  <c:v>280.24888499999997</c:v>
                </c:pt>
                <c:pt idx="110">
                  <c:v>281.98629399999999</c:v>
                </c:pt>
                <c:pt idx="111">
                  <c:v>283.82037300000002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3BC-C74D-90E2-F8AED6958B14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'24.72-B737-200'!$C$3:$C$114</c:f>
              <c:numCache>
                <c:formatCode>General</c:formatCode>
                <c:ptCount val="112"/>
                <c:pt idx="0">
                  <c:v>0.54968189999999995</c:v>
                </c:pt>
                <c:pt idx="1">
                  <c:v>0.55305556</c:v>
                </c:pt>
                <c:pt idx="2">
                  <c:v>0.55642913000000005</c:v>
                </c:pt>
                <c:pt idx="3">
                  <c:v>0.55980278999999999</c:v>
                </c:pt>
                <c:pt idx="4">
                  <c:v>0.56287332000000001</c:v>
                </c:pt>
                <c:pt idx="5">
                  <c:v>0.56594390000000006</c:v>
                </c:pt>
                <c:pt idx="6">
                  <c:v>0.56901444000000001</c:v>
                </c:pt>
                <c:pt idx="7">
                  <c:v>0.57208497999999997</c:v>
                </c:pt>
                <c:pt idx="8">
                  <c:v>0.57515552000000003</c:v>
                </c:pt>
                <c:pt idx="9">
                  <c:v>0.57822636000000005</c:v>
                </c:pt>
                <c:pt idx="10">
                  <c:v>0.58129690000000001</c:v>
                </c:pt>
                <c:pt idx="11">
                  <c:v>0.58436743999999996</c:v>
                </c:pt>
                <c:pt idx="12">
                  <c:v>0.58743798000000003</c:v>
                </c:pt>
                <c:pt idx="13">
                  <c:v>0.59050855999999996</c:v>
                </c:pt>
                <c:pt idx="14">
                  <c:v>0.59357919999999997</c:v>
                </c:pt>
                <c:pt idx="15">
                  <c:v>0.59664974000000004</c:v>
                </c:pt>
                <c:pt idx="16">
                  <c:v>0.59972027999999999</c:v>
                </c:pt>
                <c:pt idx="17">
                  <c:v>0.60279081999999995</c:v>
                </c:pt>
                <c:pt idx="18">
                  <c:v>0.60586136999999995</c:v>
                </c:pt>
                <c:pt idx="19">
                  <c:v>0.60893204000000001</c:v>
                </c:pt>
                <c:pt idx="20">
                  <c:v>0.61200257999999996</c:v>
                </c:pt>
                <c:pt idx="21">
                  <c:v>0.61507312000000003</c:v>
                </c:pt>
                <c:pt idx="22">
                  <c:v>0.61814365999999998</c:v>
                </c:pt>
                <c:pt idx="23">
                  <c:v>0.62121417000000001</c:v>
                </c:pt>
                <c:pt idx="24">
                  <c:v>0.62428459999999997</c:v>
                </c:pt>
                <c:pt idx="25">
                  <c:v>0.62735505999999996</c:v>
                </c:pt>
                <c:pt idx="26">
                  <c:v>0.63042553999999995</c:v>
                </c:pt>
                <c:pt idx="27">
                  <c:v>0.63349606999999997</c:v>
                </c:pt>
                <c:pt idx="28">
                  <c:v>0.63656661000000003</c:v>
                </c:pt>
                <c:pt idx="29">
                  <c:v>0.63963714999999999</c:v>
                </c:pt>
                <c:pt idx="30">
                  <c:v>0.64270755999999996</c:v>
                </c:pt>
                <c:pt idx="31">
                  <c:v>0.64577788000000003</c:v>
                </c:pt>
                <c:pt idx="32">
                  <c:v>0.64884828000000005</c:v>
                </c:pt>
                <c:pt idx="33">
                  <c:v>0.65191874000000005</c:v>
                </c:pt>
                <c:pt idx="34">
                  <c:v>0.65498928000000001</c:v>
                </c:pt>
                <c:pt idx="35">
                  <c:v>0.65805977999999998</c:v>
                </c:pt>
                <c:pt idx="36">
                  <c:v>0.66113012000000004</c:v>
                </c:pt>
                <c:pt idx="37">
                  <c:v>0.66420036999999998</c:v>
                </c:pt>
                <c:pt idx="38">
                  <c:v>0.66727082000000004</c:v>
                </c:pt>
                <c:pt idx="39">
                  <c:v>0.67034117999999998</c:v>
                </c:pt>
                <c:pt idx="40">
                  <c:v>0.67341134999999996</c:v>
                </c:pt>
                <c:pt idx="41">
                  <c:v>0.67648165999999998</c:v>
                </c:pt>
                <c:pt idx="42">
                  <c:v>0.67955198999999999</c:v>
                </c:pt>
                <c:pt idx="43">
                  <c:v>0.68262226999999998</c:v>
                </c:pt>
                <c:pt idx="44">
                  <c:v>0.68569252000000003</c:v>
                </c:pt>
                <c:pt idx="45">
                  <c:v>0.68876278999999996</c:v>
                </c:pt>
                <c:pt idx="46">
                  <c:v>0.69183300000000003</c:v>
                </c:pt>
                <c:pt idx="47">
                  <c:v>0.69490311999999999</c:v>
                </c:pt>
                <c:pt idx="48">
                  <c:v>0.69797332000000001</c:v>
                </c:pt>
                <c:pt idx="49">
                  <c:v>0.70104348000000005</c:v>
                </c:pt>
                <c:pt idx="50">
                  <c:v>0.70411358999999996</c:v>
                </c:pt>
                <c:pt idx="51">
                  <c:v>0.70718382999999996</c:v>
                </c:pt>
                <c:pt idx="52">
                  <c:v>0.71025377999999995</c:v>
                </c:pt>
                <c:pt idx="53">
                  <c:v>0.71332390000000001</c:v>
                </c:pt>
                <c:pt idx="54">
                  <c:v>0.71639392999999996</c:v>
                </c:pt>
                <c:pt idx="55">
                  <c:v>0.71946405999999996</c:v>
                </c:pt>
                <c:pt idx="56">
                  <c:v>0.72253396999999997</c:v>
                </c:pt>
                <c:pt idx="57">
                  <c:v>0.72560391000000002</c:v>
                </c:pt>
                <c:pt idx="58">
                  <c:v>0.72867389000000005</c:v>
                </c:pt>
                <c:pt idx="59">
                  <c:v>0.73174375999999997</c:v>
                </c:pt>
                <c:pt idx="60">
                  <c:v>0.73481366999999997</c:v>
                </c:pt>
                <c:pt idx="61">
                  <c:v>0.73788346000000005</c:v>
                </c:pt>
                <c:pt idx="62">
                  <c:v>0.74095339999999998</c:v>
                </c:pt>
                <c:pt idx="63">
                  <c:v>0.74402309</c:v>
                </c:pt>
                <c:pt idx="64">
                  <c:v>0.74678990000000001</c:v>
                </c:pt>
                <c:pt idx="65">
                  <c:v>0.75016252000000005</c:v>
                </c:pt>
                <c:pt idx="66">
                  <c:v>0.75323231000000002</c:v>
                </c:pt>
                <c:pt idx="67">
                  <c:v>0.75630195</c:v>
                </c:pt>
                <c:pt idx="68">
                  <c:v>0.75937153999999996</c:v>
                </c:pt>
                <c:pt idx="69">
                  <c:v>0.76244113999999996</c:v>
                </c:pt>
                <c:pt idx="70">
                  <c:v>0.76551051000000003</c:v>
                </c:pt>
                <c:pt idx="71">
                  <c:v>0.76858000000000004</c:v>
                </c:pt>
                <c:pt idx="72">
                  <c:v>0.77164935000000001</c:v>
                </c:pt>
                <c:pt idx="73">
                  <c:v>0.77502172999999996</c:v>
                </c:pt>
                <c:pt idx="74">
                  <c:v>0.77839411000000003</c:v>
                </c:pt>
                <c:pt idx="75">
                  <c:v>0.78176635999999999</c:v>
                </c:pt>
                <c:pt idx="76">
                  <c:v>0.78453154999999997</c:v>
                </c:pt>
                <c:pt idx="77">
                  <c:v>0.78729651</c:v>
                </c:pt>
                <c:pt idx="78">
                  <c:v>0.78944605999999995</c:v>
                </c:pt>
                <c:pt idx="79">
                  <c:v>0.79159367999999997</c:v>
                </c:pt>
                <c:pt idx="80">
                  <c:v>0.79333138999999997</c:v>
                </c:pt>
                <c:pt idx="81">
                  <c:v>0.79513423000000005</c:v>
                </c:pt>
                <c:pt idx="82">
                  <c:v>0.79649420000000004</c:v>
                </c:pt>
                <c:pt idx="83">
                  <c:v>0.79779414999999998</c:v>
                </c:pt>
                <c:pt idx="84">
                  <c:v>0.79900112000000001</c:v>
                </c:pt>
                <c:pt idx="85">
                  <c:v>0.80033869000000002</c:v>
                </c:pt>
                <c:pt idx="86">
                  <c:v>0.80151419999999995</c:v>
                </c:pt>
                <c:pt idx="87">
                  <c:v>0.80267403000000004</c:v>
                </c:pt>
                <c:pt idx="88">
                  <c:v>0.80369281999999997</c:v>
                </c:pt>
                <c:pt idx="89">
                  <c:v>0.80475229000000004</c:v>
                </c:pt>
                <c:pt idx="90">
                  <c:v>0.80562597999999996</c:v>
                </c:pt>
                <c:pt idx="91">
                  <c:v>0.80649150000000003</c:v>
                </c:pt>
                <c:pt idx="92">
                  <c:v>0.80746518</c:v>
                </c:pt>
                <c:pt idx="93">
                  <c:v>0.80843878000000002</c:v>
                </c:pt>
                <c:pt idx="94">
                  <c:v>0.80927294000000005</c:v>
                </c:pt>
                <c:pt idx="95">
                  <c:v>0.81014653000000003</c:v>
                </c:pt>
                <c:pt idx="96">
                  <c:v>0.81108005999999999</c:v>
                </c:pt>
                <c:pt idx="97">
                  <c:v>0.81175059999999999</c:v>
                </c:pt>
                <c:pt idx="98">
                  <c:v>0.81260127000000004</c:v>
                </c:pt>
                <c:pt idx="99">
                  <c:v>0.81299668999999997</c:v>
                </c:pt>
                <c:pt idx="100">
                  <c:v>0.81371952999999997</c:v>
                </c:pt>
                <c:pt idx="101">
                  <c:v>0.81441416</c:v>
                </c:pt>
                <c:pt idx="102">
                  <c:v>0.81524836000000001</c:v>
                </c:pt>
                <c:pt idx="103">
                  <c:v>0.81580352</c:v>
                </c:pt>
                <c:pt idx="104">
                  <c:v>0.81635862000000003</c:v>
                </c:pt>
                <c:pt idx="105">
                  <c:v>0.81686722</c:v>
                </c:pt>
                <c:pt idx="106">
                  <c:v>0.81750040000000002</c:v>
                </c:pt>
                <c:pt idx="107">
                  <c:v>0.81832903000000001</c:v>
                </c:pt>
                <c:pt idx="108">
                  <c:v>0.81885744000000005</c:v>
                </c:pt>
                <c:pt idx="109">
                  <c:v>0.81955058000000003</c:v>
                </c:pt>
                <c:pt idx="110">
                  <c:v>0.81973317000000001</c:v>
                </c:pt>
                <c:pt idx="111">
                  <c:v>0.82013464999999997</c:v>
                </c:pt>
              </c:numCache>
            </c:numRef>
          </c:xVal>
          <c:yVal>
            <c:numRef>
              <c:f>'24.72-B737-200'!$E$3:$E$114</c:f>
              <c:numCache>
                <c:formatCode>General</c:formatCode>
                <c:ptCount val="112"/>
                <c:pt idx="0">
                  <c:v>215.47004828884997</c:v>
                </c:pt>
                <c:pt idx="1">
                  <c:v>215.47012066679216</c:v>
                </c:pt>
                <c:pt idx="2">
                  <c:v>215.47020701208206</c:v>
                </c:pt>
                <c:pt idx="3">
                  <c:v>215.4703097870005</c:v>
                </c:pt>
                <c:pt idx="4">
                  <c:v>215.47042000156557</c:v>
                </c:pt>
                <c:pt idx="5">
                  <c:v>215.47054865010054</c:v>
                </c:pt>
                <c:pt idx="6">
                  <c:v>215.47069854399859</c:v>
                </c:pt>
                <c:pt idx="7">
                  <c:v>215.47087289002323</c:v>
                </c:pt>
                <c:pt idx="8">
                  <c:v>215.4710753322789</c:v>
                </c:pt>
                <c:pt idx="9">
                  <c:v>215.47131003258087</c:v>
                </c:pt>
                <c:pt idx="10">
                  <c:v>215.47158163585917</c:v>
                </c:pt>
                <c:pt idx="11">
                  <c:v>215.47189547377351</c:v>
                </c:pt>
                <c:pt idx="12">
                  <c:v>215.47225755058665</c:v>
                </c:pt>
                <c:pt idx="13">
                  <c:v>215.47267465212494</c:v>
                </c:pt>
                <c:pt idx="14">
                  <c:v>215.47315443061626</c:v>
                </c:pt>
                <c:pt idx="15">
                  <c:v>215.47370547270233</c:v>
                </c:pt>
                <c:pt idx="16">
                  <c:v>215.4743374822927</c:v>
                </c:pt>
                <c:pt idx="17">
                  <c:v>215.47506134728891</c:v>
                </c:pt>
                <c:pt idx="18">
                  <c:v>215.47588929129523</c:v>
                </c:pt>
                <c:pt idx="19">
                  <c:v>215.47683505313674</c:v>
                </c:pt>
                <c:pt idx="20">
                  <c:v>215.47791390076185</c:v>
                </c:pt>
                <c:pt idx="21">
                  <c:v>215.47914303917116</c:v>
                </c:pt>
                <c:pt idx="22">
                  <c:v>215.48054165532639</c:v>
                </c:pt>
                <c:pt idx="23">
                  <c:v>215.48213115536484</c:v>
                </c:pt>
                <c:pt idx="24">
                  <c:v>215.48393539731836</c:v>
                </c:pt>
                <c:pt idx="25">
                  <c:v>215.48598106846606</c:v>
                </c:pt>
                <c:pt idx="26">
                  <c:v>215.48829781643875</c:v>
                </c:pt>
                <c:pt idx="27">
                  <c:v>215.49091865722272</c:v>
                </c:pt>
                <c:pt idx="28">
                  <c:v>215.49388022983678</c:v>
                </c:pt>
                <c:pt idx="29">
                  <c:v>215.49722324871945</c:v>
                </c:pt>
                <c:pt idx="30">
                  <c:v>215.50099274013681</c:v>
                </c:pt>
                <c:pt idx="31">
                  <c:v>215.50523882325894</c:v>
                </c:pt>
                <c:pt idx="32">
                  <c:v>215.51001727542433</c:v>
                </c:pt>
                <c:pt idx="33">
                  <c:v>215.51538962710489</c:v>
                </c:pt>
                <c:pt idx="34">
                  <c:v>215.52142406609661</c:v>
                </c:pt>
                <c:pt idx="35">
                  <c:v>215.53141232202839</c:v>
                </c:pt>
                <c:pt idx="36">
                  <c:v>215.57339267480251</c:v>
                </c:pt>
                <c:pt idx="37">
                  <c:v>215.61662649513212</c:v>
                </c:pt>
                <c:pt idx="38">
                  <c:v>215.66153568006411</c:v>
                </c:pt>
                <c:pt idx="39">
                  <c:v>215.70855045994062</c:v>
                </c:pt>
                <c:pt idx="40">
                  <c:v>215.75812399922455</c:v>
                </c:pt>
                <c:pt idx="41">
                  <c:v>215.81074142390167</c:v>
                </c:pt>
                <c:pt idx="42">
                  <c:v>215.86691011052247</c:v>
                </c:pt>
                <c:pt idx="43">
                  <c:v>215.92717197946195</c:v>
                </c:pt>
                <c:pt idx="44">
                  <c:v>215.99210964117833</c:v>
                </c:pt>
                <c:pt idx="45">
                  <c:v>216.062351120183</c:v>
                </c:pt>
                <c:pt idx="46">
                  <c:v>216.13857198856803</c:v>
                </c:pt>
                <c:pt idx="47">
                  <c:v>216.22150550522414</c:v>
                </c:pt>
                <c:pt idx="48">
                  <c:v>216.31195471584658</c:v>
                </c:pt>
                <c:pt idx="49">
                  <c:v>216.41078647649076</c:v>
                </c:pt>
                <c:pt idx="50">
                  <c:v>216.51895060278883</c:v>
                </c:pt>
                <c:pt idx="51">
                  <c:v>216.63749408761166</c:v>
                </c:pt>
                <c:pt idx="52">
                  <c:v>216.76754021162139</c:v>
                </c:pt>
                <c:pt idx="53">
                  <c:v>216.91035996181304</c:v>
                </c:pt>
                <c:pt idx="54">
                  <c:v>217.06731871086379</c:v>
                </c:pt>
                <c:pt idx="55">
                  <c:v>217.23994273498508</c:v>
                </c:pt>
                <c:pt idx="56">
                  <c:v>217.42988531178102</c:v>
                </c:pt>
                <c:pt idx="57">
                  <c:v>217.63900686342356</c:v>
                </c:pt>
                <c:pt idx="58">
                  <c:v>217.86935078933965</c:v>
                </c:pt>
                <c:pt idx="59">
                  <c:v>218.12316651822726</c:v>
                </c:pt>
                <c:pt idx="60">
                  <c:v>218.40297394467359</c:v>
                </c:pt>
                <c:pt idx="61">
                  <c:v>218.71154399639937</c:v>
                </c:pt>
                <c:pt idx="62">
                  <c:v>219.05200582485452</c:v>
                </c:pt>
                <c:pt idx="63">
                  <c:v>219.42777195558756</c:v>
                </c:pt>
                <c:pt idx="64">
                  <c:v>219.79992927935919</c:v>
                </c:pt>
                <c:pt idx="65">
                  <c:v>220.30122910485468</c:v>
                </c:pt>
                <c:pt idx="66">
                  <c:v>220.80812519339617</c:v>
                </c:pt>
                <c:pt idx="67">
                  <c:v>221.36886870877279</c:v>
                </c:pt>
                <c:pt idx="68">
                  <c:v>221.98967206276222</c:v>
                </c:pt>
                <c:pt idx="69">
                  <c:v>222.6775854088348</c:v>
                </c:pt>
                <c:pt idx="70">
                  <c:v>223.44057659276146</c:v>
                </c:pt>
                <c:pt idx="71">
                  <c:v>224.28793651692774</c:v>
                </c:pt>
                <c:pt idx="72">
                  <c:v>225.23021705091969</c:v>
                </c:pt>
                <c:pt idx="73">
                  <c:v>226.38977341843523</c:v>
                </c:pt>
                <c:pt idx="74">
                  <c:v>227.6982776426606</c:v>
                </c:pt>
                <c:pt idx="75">
                  <c:v>229.17899816234547</c:v>
                </c:pt>
                <c:pt idx="76">
                  <c:v>230.54149075836054</c:v>
                </c:pt>
                <c:pt idx="77">
                  <c:v>232.05778245443796</c:v>
                </c:pt>
                <c:pt idx="78">
                  <c:v>233.35750298019923</c:v>
                </c:pt>
                <c:pt idx="79">
                  <c:v>234.7757113605154</c:v>
                </c:pt>
                <c:pt idx="80">
                  <c:v>236.02117725938859</c:v>
                </c:pt>
                <c:pt idx="81">
                  <c:v>237.4168487039897</c:v>
                </c:pt>
                <c:pt idx="82">
                  <c:v>238.5468443311849</c:v>
                </c:pt>
                <c:pt idx="83">
                  <c:v>239.69527763867521</c:v>
                </c:pt>
                <c:pt idx="84">
                  <c:v>240.82680706603173</c:v>
                </c:pt>
                <c:pt idx="85">
                  <c:v>242.16114936751865</c:v>
                </c:pt>
                <c:pt idx="86">
                  <c:v>243.41031725561959</c:v>
                </c:pt>
                <c:pt idx="87">
                  <c:v>244.71995756781453</c:v>
                </c:pt>
                <c:pt idx="88">
                  <c:v>245.9395680401264</c:v>
                </c:pt>
                <c:pt idx="89">
                  <c:v>247.28316560333428</c:v>
                </c:pt>
                <c:pt idx="90">
                  <c:v>248.45419595585912</c:v>
                </c:pt>
                <c:pt idx="91">
                  <c:v>249.67553539025945</c:v>
                </c:pt>
                <c:pt idx="92">
                  <c:v>251.1290664629164</c:v>
                </c:pt>
                <c:pt idx="93">
                  <c:v>252.67512396947254</c:v>
                </c:pt>
                <c:pt idx="94">
                  <c:v>254.08104926771784</c:v>
                </c:pt>
                <c:pt idx="95">
                  <c:v>255.64225119274309</c:v>
                </c:pt>
                <c:pt idx="96">
                  <c:v>257.42187621240589</c:v>
                </c:pt>
                <c:pt idx="97">
                  <c:v>258.77862092592181</c:v>
                </c:pt>
                <c:pt idx="98">
                  <c:v>260.60463556372508</c:v>
                </c:pt>
                <c:pt idx="99">
                  <c:v>261.49686495595722</c:v>
                </c:pt>
                <c:pt idx="100">
                  <c:v>263.20591504538771</c:v>
                </c:pt>
                <c:pt idx="101">
                  <c:v>264.95200035543479</c:v>
                </c:pt>
                <c:pt idx="102">
                  <c:v>267.19937201254794</c:v>
                </c:pt>
                <c:pt idx="103">
                  <c:v>268.79648439881646</c:v>
                </c:pt>
                <c:pt idx="104">
                  <c:v>270.48360379058346</c:v>
                </c:pt>
                <c:pt idx="105">
                  <c:v>272.11622927321253</c:v>
                </c:pt>
                <c:pt idx="106">
                  <c:v>274.27714827984681</c:v>
                </c:pt>
                <c:pt idx="107">
                  <c:v>277.34848574679864</c:v>
                </c:pt>
                <c:pt idx="108">
                  <c:v>279.47111764541285</c:v>
                </c:pt>
                <c:pt idx="109">
                  <c:v>282.47852649197404</c:v>
                </c:pt>
                <c:pt idx="110">
                  <c:v>283.3173295583606</c:v>
                </c:pt>
                <c:pt idx="111">
                  <c:v>285.23680999305572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E0-8C47-A0BA-E1FED28BD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B737-300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'24.72-B737-300'!$N$3:$N$108</c:f>
              <c:numCache>
                <c:formatCode>General</c:formatCode>
                <c:ptCount val="106"/>
                <c:pt idx="0">
                  <c:v>0.50068109000000005</c:v>
                </c:pt>
                <c:pt idx="1">
                  <c:v>0.50405454999999999</c:v>
                </c:pt>
                <c:pt idx="2">
                  <c:v>0.50712504000000003</c:v>
                </c:pt>
                <c:pt idx="3">
                  <c:v>0.51019566999999999</c:v>
                </c:pt>
                <c:pt idx="4">
                  <c:v>0.51356919999999995</c:v>
                </c:pt>
                <c:pt idx="5">
                  <c:v>0.51694271999999997</c:v>
                </c:pt>
                <c:pt idx="6">
                  <c:v>0.51971023000000005</c:v>
                </c:pt>
                <c:pt idx="7">
                  <c:v>0.52247774000000002</c:v>
                </c:pt>
                <c:pt idx="8">
                  <c:v>0.52540871</c:v>
                </c:pt>
                <c:pt idx="9">
                  <c:v>0.52802293</c:v>
                </c:pt>
                <c:pt idx="10">
                  <c:v>0.53306109999999995</c:v>
                </c:pt>
                <c:pt idx="11">
                  <c:v>0.53643474000000002</c:v>
                </c:pt>
                <c:pt idx="12">
                  <c:v>0.54011134000000005</c:v>
                </c:pt>
                <c:pt idx="13">
                  <c:v>0.54318188000000001</c:v>
                </c:pt>
                <c:pt idx="14">
                  <c:v>0.54625232999999995</c:v>
                </c:pt>
                <c:pt idx="15">
                  <c:v>0.54901977999999996</c:v>
                </c:pt>
                <c:pt idx="16">
                  <c:v>0.55209032000000002</c:v>
                </c:pt>
                <c:pt idx="17">
                  <c:v>0.55516085999999998</c:v>
                </c:pt>
                <c:pt idx="18">
                  <c:v>0.55792830999999998</c:v>
                </c:pt>
                <c:pt idx="19">
                  <c:v>0.56069575000000005</c:v>
                </c:pt>
                <c:pt idx="20">
                  <c:v>0.56341922</c:v>
                </c:pt>
                <c:pt idx="21">
                  <c:v>0.56965233999999998</c:v>
                </c:pt>
                <c:pt idx="22">
                  <c:v>0.57272288000000005</c:v>
                </c:pt>
                <c:pt idx="23">
                  <c:v>0.57579334000000004</c:v>
                </c:pt>
                <c:pt idx="24">
                  <c:v>0.57886386999999995</c:v>
                </c:pt>
                <c:pt idx="25">
                  <c:v>0.58193441000000001</c:v>
                </c:pt>
                <c:pt idx="26">
                  <c:v>0.58500492000000004</c:v>
                </c:pt>
                <c:pt idx="27">
                  <c:v>0.58807533999999995</c:v>
                </c:pt>
                <c:pt idx="28">
                  <c:v>0.59114588000000001</c:v>
                </c:pt>
                <c:pt idx="29">
                  <c:v>0.59421639999999998</c:v>
                </c:pt>
                <c:pt idx="30">
                  <c:v>0.59698382000000005</c:v>
                </c:pt>
                <c:pt idx="31">
                  <c:v>0.59987060999999997</c:v>
                </c:pt>
                <c:pt idx="32">
                  <c:v>0.60533402999999997</c:v>
                </c:pt>
                <c:pt idx="33">
                  <c:v>0.60870743999999999</c:v>
                </c:pt>
                <c:pt idx="34">
                  <c:v>0.61177795000000001</c:v>
                </c:pt>
                <c:pt idx="35">
                  <c:v>0.61484848999999997</c:v>
                </c:pt>
                <c:pt idx="36">
                  <c:v>0.61822175000000001</c:v>
                </c:pt>
                <c:pt idx="37">
                  <c:v>0.62159518999999996</c:v>
                </c:pt>
                <c:pt idx="38">
                  <c:v>0.62513207000000004</c:v>
                </c:pt>
                <c:pt idx="39">
                  <c:v>0.62994470000000002</c:v>
                </c:pt>
                <c:pt idx="40">
                  <c:v>0.63362138000000001</c:v>
                </c:pt>
                <c:pt idx="41">
                  <c:v>0.63699466999999999</c:v>
                </c:pt>
                <c:pt idx="42">
                  <c:v>0.64006501000000005</c:v>
                </c:pt>
                <c:pt idx="43">
                  <c:v>0.64313545999999999</c:v>
                </c:pt>
                <c:pt idx="44">
                  <c:v>0.64620588999999995</c:v>
                </c:pt>
                <c:pt idx="45">
                  <c:v>0.64927604999999999</c:v>
                </c:pt>
                <c:pt idx="46">
                  <c:v>0.65234636000000001</c:v>
                </c:pt>
                <c:pt idx="47">
                  <c:v>0.65499801999999996</c:v>
                </c:pt>
                <c:pt idx="48">
                  <c:v>0.66165529999999995</c:v>
                </c:pt>
                <c:pt idx="49">
                  <c:v>0.66414097000000005</c:v>
                </c:pt>
                <c:pt idx="50">
                  <c:v>0.66690817000000002</c:v>
                </c:pt>
                <c:pt idx="51">
                  <c:v>0.66997848999999998</c:v>
                </c:pt>
                <c:pt idx="52">
                  <c:v>0.67274577000000002</c:v>
                </c:pt>
                <c:pt idx="53">
                  <c:v>0.67551273999999994</c:v>
                </c:pt>
                <c:pt idx="54">
                  <c:v>0.67858277</c:v>
                </c:pt>
                <c:pt idx="55">
                  <c:v>0.68165279000000001</c:v>
                </c:pt>
                <c:pt idx="56">
                  <c:v>0.68472294</c:v>
                </c:pt>
                <c:pt idx="57">
                  <c:v>0.68749000000000005</c:v>
                </c:pt>
                <c:pt idx="58">
                  <c:v>0.69002591000000002</c:v>
                </c:pt>
                <c:pt idx="59">
                  <c:v>0.69634943000000005</c:v>
                </c:pt>
                <c:pt idx="60">
                  <c:v>0.69941940999999996</c:v>
                </c:pt>
                <c:pt idx="61">
                  <c:v>0.70279227</c:v>
                </c:pt>
                <c:pt idx="62">
                  <c:v>0.70616531999999999</c:v>
                </c:pt>
                <c:pt idx="63">
                  <c:v>0.70923521</c:v>
                </c:pt>
                <c:pt idx="64">
                  <c:v>0.71200207999999998</c:v>
                </c:pt>
                <c:pt idx="65">
                  <c:v>0.71507191000000003</c:v>
                </c:pt>
                <c:pt idx="66">
                  <c:v>0.71783874999999997</c:v>
                </c:pt>
                <c:pt idx="67">
                  <c:v>0.72086468000000004</c:v>
                </c:pt>
                <c:pt idx="68">
                  <c:v>0.72483938000000003</c:v>
                </c:pt>
                <c:pt idx="69">
                  <c:v>0.72821234000000001</c:v>
                </c:pt>
                <c:pt idx="70">
                  <c:v>0.73128210000000005</c:v>
                </c:pt>
                <c:pt idx="71">
                  <c:v>0.73435183999999998</c:v>
                </c:pt>
                <c:pt idx="72">
                  <c:v>0.73772448999999996</c:v>
                </c:pt>
                <c:pt idx="73">
                  <c:v>0.74109676000000002</c:v>
                </c:pt>
                <c:pt idx="74">
                  <c:v>0.74416643999999998</c:v>
                </c:pt>
                <c:pt idx="75">
                  <c:v>0.74723589999999995</c:v>
                </c:pt>
                <c:pt idx="76">
                  <c:v>0.74960797999999995</c:v>
                </c:pt>
                <c:pt idx="77">
                  <c:v>0.75416393000000004</c:v>
                </c:pt>
                <c:pt idx="78">
                  <c:v>0.75723298999999999</c:v>
                </c:pt>
                <c:pt idx="79">
                  <c:v>0.76014638999999995</c:v>
                </c:pt>
                <c:pt idx="80">
                  <c:v>0.76270000000000004</c:v>
                </c:pt>
                <c:pt idx="81">
                  <c:v>0.76506755000000004</c:v>
                </c:pt>
                <c:pt idx="82">
                  <c:v>0.76746205999999995</c:v>
                </c:pt>
                <c:pt idx="83">
                  <c:v>0.77076003000000004</c:v>
                </c:pt>
                <c:pt idx="84">
                  <c:v>0.77286516000000005</c:v>
                </c:pt>
                <c:pt idx="85">
                  <c:v>0.77464748999999999</c:v>
                </c:pt>
                <c:pt idx="86">
                  <c:v>0.77615000999999995</c:v>
                </c:pt>
                <c:pt idx="87">
                  <c:v>0.77768238000000001</c:v>
                </c:pt>
                <c:pt idx="88">
                  <c:v>0.77902883999999994</c:v>
                </c:pt>
                <c:pt idx="89">
                  <c:v>0.78095448000000001</c:v>
                </c:pt>
                <c:pt idx="90">
                  <c:v>0.7823234</c:v>
                </c:pt>
                <c:pt idx="91">
                  <c:v>0.78371964999999999</c:v>
                </c:pt>
                <c:pt idx="92">
                  <c:v>0.78471531999999999</c:v>
                </c:pt>
                <c:pt idx="93">
                  <c:v>0.78587532999999998</c:v>
                </c:pt>
                <c:pt idx="94">
                  <c:v>0.78691853</c:v>
                </c:pt>
                <c:pt idx="95">
                  <c:v>0.78824154000000002</c:v>
                </c:pt>
                <c:pt idx="96">
                  <c:v>0.78922669999999995</c:v>
                </c:pt>
                <c:pt idx="97">
                  <c:v>0.79030518999999999</c:v>
                </c:pt>
                <c:pt idx="98">
                  <c:v>0.79267102</c:v>
                </c:pt>
                <c:pt idx="99">
                  <c:v>0.79362031</c:v>
                </c:pt>
                <c:pt idx="100">
                  <c:v>0.79459365999999998</c:v>
                </c:pt>
                <c:pt idx="101">
                  <c:v>0.79561364000000001</c:v>
                </c:pt>
                <c:pt idx="102">
                  <c:v>0.79647650999999997</c:v>
                </c:pt>
                <c:pt idx="103">
                  <c:v>0.79769274999999995</c:v>
                </c:pt>
                <c:pt idx="104">
                  <c:v>0.79890479999999997</c:v>
                </c:pt>
                <c:pt idx="105">
                  <c:v>0.79987730999999995</c:v>
                </c:pt>
              </c:numCache>
            </c:numRef>
          </c:xVal>
          <c:yVal>
            <c:numRef>
              <c:f>'24.72-B737-300'!$O$3:$O$108</c:f>
              <c:numCache>
                <c:formatCode>General</c:formatCode>
                <c:ptCount val="106"/>
                <c:pt idx="0">
                  <c:v>278.32470499999999</c:v>
                </c:pt>
                <c:pt idx="1">
                  <c:v>278.37566399999997</c:v>
                </c:pt>
                <c:pt idx="2">
                  <c:v>278.40114299999999</c:v>
                </c:pt>
                <c:pt idx="3">
                  <c:v>278.35655400000002</c:v>
                </c:pt>
                <c:pt idx="4">
                  <c:v>278.37566399999997</c:v>
                </c:pt>
                <c:pt idx="5">
                  <c:v>278.40114299999999</c:v>
                </c:pt>
                <c:pt idx="6">
                  <c:v>278.40114299999999</c:v>
                </c:pt>
                <c:pt idx="7">
                  <c:v>278.40114299999999</c:v>
                </c:pt>
                <c:pt idx="8">
                  <c:v>278.40114299999999</c:v>
                </c:pt>
                <c:pt idx="9">
                  <c:v>278.346856</c:v>
                </c:pt>
                <c:pt idx="10">
                  <c:v>278.43299200000001</c:v>
                </c:pt>
                <c:pt idx="11">
                  <c:v>278.40114299999999</c:v>
                </c:pt>
                <c:pt idx="12">
                  <c:v>278.40114299999999</c:v>
                </c:pt>
                <c:pt idx="13">
                  <c:v>278.40114299999999</c:v>
                </c:pt>
                <c:pt idx="14">
                  <c:v>278.44573200000002</c:v>
                </c:pt>
                <c:pt idx="15">
                  <c:v>278.47121099999998</c:v>
                </c:pt>
                <c:pt idx="16">
                  <c:v>278.47121099999998</c:v>
                </c:pt>
                <c:pt idx="17">
                  <c:v>278.47121099999998</c:v>
                </c:pt>
                <c:pt idx="18">
                  <c:v>278.50306</c:v>
                </c:pt>
                <c:pt idx="19">
                  <c:v>278.53490900000003</c:v>
                </c:pt>
                <c:pt idx="20">
                  <c:v>278.55327299999999</c:v>
                </c:pt>
                <c:pt idx="21">
                  <c:v>278.42662200000001</c:v>
                </c:pt>
                <c:pt idx="22">
                  <c:v>278.42662200000001</c:v>
                </c:pt>
                <c:pt idx="23">
                  <c:v>278.46484099999998</c:v>
                </c:pt>
                <c:pt idx="24">
                  <c:v>278.47121099999998</c:v>
                </c:pt>
                <c:pt idx="25">
                  <c:v>278.47121099999998</c:v>
                </c:pt>
                <c:pt idx="26">
                  <c:v>278.48395099999999</c:v>
                </c:pt>
                <c:pt idx="27">
                  <c:v>278.54127899999997</c:v>
                </c:pt>
                <c:pt idx="28">
                  <c:v>278.54127899999997</c:v>
                </c:pt>
                <c:pt idx="29">
                  <c:v>278.55401899999998</c:v>
                </c:pt>
                <c:pt idx="30">
                  <c:v>278.59860800000001</c:v>
                </c:pt>
                <c:pt idx="31">
                  <c:v>278.68141500000002</c:v>
                </c:pt>
                <c:pt idx="32">
                  <c:v>278.64319599999999</c:v>
                </c:pt>
                <c:pt idx="33">
                  <c:v>278.72600399999999</c:v>
                </c:pt>
                <c:pt idx="34">
                  <c:v>278.73948999999999</c:v>
                </c:pt>
                <c:pt idx="35">
                  <c:v>278.73948999999999</c:v>
                </c:pt>
                <c:pt idx="36">
                  <c:v>278.89161999999999</c:v>
                </c:pt>
                <c:pt idx="37">
                  <c:v>278.95531799999998</c:v>
                </c:pt>
                <c:pt idx="38">
                  <c:v>279.03175599999997</c:v>
                </c:pt>
                <c:pt idx="39">
                  <c:v>279.34950099999998</c:v>
                </c:pt>
                <c:pt idx="40">
                  <c:v>279.312028</c:v>
                </c:pt>
                <c:pt idx="41">
                  <c:v>279.45216399999998</c:v>
                </c:pt>
                <c:pt idx="42">
                  <c:v>279.54771199999999</c:v>
                </c:pt>
                <c:pt idx="43">
                  <c:v>279.59230100000002</c:v>
                </c:pt>
                <c:pt idx="44">
                  <c:v>279.649629</c:v>
                </c:pt>
                <c:pt idx="45">
                  <c:v>279.83435400000002</c:v>
                </c:pt>
                <c:pt idx="46">
                  <c:v>279.94901099999998</c:v>
                </c:pt>
                <c:pt idx="47">
                  <c:v>280.03022600000003</c:v>
                </c:pt>
                <c:pt idx="48">
                  <c:v>280.324544</c:v>
                </c:pt>
                <c:pt idx="49">
                  <c:v>280.41400800000002</c:v>
                </c:pt>
                <c:pt idx="50">
                  <c:v>280.56688400000002</c:v>
                </c:pt>
                <c:pt idx="51">
                  <c:v>280.67517099999998</c:v>
                </c:pt>
                <c:pt idx="52">
                  <c:v>280.79057399999999</c:v>
                </c:pt>
                <c:pt idx="53">
                  <c:v>281.05736100000001</c:v>
                </c:pt>
                <c:pt idx="54">
                  <c:v>281.30578400000002</c:v>
                </c:pt>
                <c:pt idx="55">
                  <c:v>281.56694700000003</c:v>
                </c:pt>
                <c:pt idx="56">
                  <c:v>281.75804099999999</c:v>
                </c:pt>
                <c:pt idx="57">
                  <c:v>281.98098499999998</c:v>
                </c:pt>
                <c:pt idx="58">
                  <c:v>282.10073799999998</c:v>
                </c:pt>
                <c:pt idx="59">
                  <c:v>282.66330299999998</c:v>
                </c:pt>
                <c:pt idx="60">
                  <c:v>282.93720500000001</c:v>
                </c:pt>
                <c:pt idx="61">
                  <c:v>283.28754600000002</c:v>
                </c:pt>
                <c:pt idx="62">
                  <c:v>283.54870899999997</c:v>
                </c:pt>
                <c:pt idx="63">
                  <c:v>283.86720000000003</c:v>
                </c:pt>
                <c:pt idx="64">
                  <c:v>284.18569100000002</c:v>
                </c:pt>
                <c:pt idx="65">
                  <c:v>284.53603199999998</c:v>
                </c:pt>
                <c:pt idx="66">
                  <c:v>284.86726299999998</c:v>
                </c:pt>
                <c:pt idx="67">
                  <c:v>285.16271399999999</c:v>
                </c:pt>
                <c:pt idx="68">
                  <c:v>285.73918300000003</c:v>
                </c:pt>
                <c:pt idx="69">
                  <c:v>286.03856500000001</c:v>
                </c:pt>
                <c:pt idx="70">
                  <c:v>286.42786999999998</c:v>
                </c:pt>
                <c:pt idx="71">
                  <c:v>286.82279899999997</c:v>
                </c:pt>
                <c:pt idx="72">
                  <c:v>287.275057</c:v>
                </c:pt>
                <c:pt idx="73">
                  <c:v>287.917664</c:v>
                </c:pt>
                <c:pt idx="74">
                  <c:v>288.34444200000002</c:v>
                </c:pt>
                <c:pt idx="75">
                  <c:v>288.87950699999999</c:v>
                </c:pt>
                <c:pt idx="76">
                  <c:v>289.17995100000002</c:v>
                </c:pt>
                <c:pt idx="77">
                  <c:v>290.211547</c:v>
                </c:pt>
                <c:pt idx="78">
                  <c:v>290.94407699999999</c:v>
                </c:pt>
                <c:pt idx="79">
                  <c:v>291.87828999999999</c:v>
                </c:pt>
                <c:pt idx="80">
                  <c:v>292.71955500000001</c:v>
                </c:pt>
                <c:pt idx="81">
                  <c:v>293.54210499999999</c:v>
                </c:pt>
                <c:pt idx="82">
                  <c:v>294.56383099999999</c:v>
                </c:pt>
                <c:pt idx="83">
                  <c:v>296.51077700000002</c:v>
                </c:pt>
                <c:pt idx="84">
                  <c:v>297.83209699999998</c:v>
                </c:pt>
                <c:pt idx="85">
                  <c:v>299.18864100000002</c:v>
                </c:pt>
                <c:pt idx="86">
                  <c:v>300.461545</c:v>
                </c:pt>
                <c:pt idx="87">
                  <c:v>301.89794000000001</c:v>
                </c:pt>
                <c:pt idx="88">
                  <c:v>303.24324799999999</c:v>
                </c:pt>
                <c:pt idx="89">
                  <c:v>305.44345800000002</c:v>
                </c:pt>
                <c:pt idx="90">
                  <c:v>306.87290100000001</c:v>
                </c:pt>
                <c:pt idx="91">
                  <c:v>308.46856000000002</c:v>
                </c:pt>
                <c:pt idx="92">
                  <c:v>309.80427200000003</c:v>
                </c:pt>
                <c:pt idx="93">
                  <c:v>311.32209899999998</c:v>
                </c:pt>
                <c:pt idx="94">
                  <c:v>312.78153500000002</c:v>
                </c:pt>
                <c:pt idx="95">
                  <c:v>314.53386799999998</c:v>
                </c:pt>
                <c:pt idx="96">
                  <c:v>315.93459899999999</c:v>
                </c:pt>
                <c:pt idx="97">
                  <c:v>317.505608</c:v>
                </c:pt>
                <c:pt idx="98">
                  <c:v>320.90147999999999</c:v>
                </c:pt>
                <c:pt idx="99">
                  <c:v>322.78833100000003</c:v>
                </c:pt>
                <c:pt idx="100">
                  <c:v>324.58706100000001</c:v>
                </c:pt>
                <c:pt idx="101">
                  <c:v>326.33844800000003</c:v>
                </c:pt>
                <c:pt idx="102">
                  <c:v>328.23362300000002</c:v>
                </c:pt>
                <c:pt idx="103">
                  <c:v>330.19552900000002</c:v>
                </c:pt>
                <c:pt idx="104">
                  <c:v>332.27757100000002</c:v>
                </c:pt>
                <c:pt idx="105">
                  <c:v>334.49159600000002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81-CA43-97AF-36E4E55F3F06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'24.72-B737-300'!$N$3:$N$108</c:f>
              <c:numCache>
                <c:formatCode>General</c:formatCode>
                <c:ptCount val="106"/>
                <c:pt idx="0">
                  <c:v>0.50068109000000005</c:v>
                </c:pt>
                <c:pt idx="1">
                  <c:v>0.50405454999999999</c:v>
                </c:pt>
                <c:pt idx="2">
                  <c:v>0.50712504000000003</c:v>
                </c:pt>
                <c:pt idx="3">
                  <c:v>0.51019566999999999</c:v>
                </c:pt>
                <c:pt idx="4">
                  <c:v>0.51356919999999995</c:v>
                </c:pt>
                <c:pt idx="5">
                  <c:v>0.51694271999999997</c:v>
                </c:pt>
                <c:pt idx="6">
                  <c:v>0.51971023000000005</c:v>
                </c:pt>
                <c:pt idx="7">
                  <c:v>0.52247774000000002</c:v>
                </c:pt>
                <c:pt idx="8">
                  <c:v>0.52540871</c:v>
                </c:pt>
                <c:pt idx="9">
                  <c:v>0.52802293</c:v>
                </c:pt>
                <c:pt idx="10">
                  <c:v>0.53306109999999995</c:v>
                </c:pt>
                <c:pt idx="11">
                  <c:v>0.53643474000000002</c:v>
                </c:pt>
                <c:pt idx="12">
                  <c:v>0.54011134000000005</c:v>
                </c:pt>
                <c:pt idx="13">
                  <c:v>0.54318188000000001</c:v>
                </c:pt>
                <c:pt idx="14">
                  <c:v>0.54625232999999995</c:v>
                </c:pt>
                <c:pt idx="15">
                  <c:v>0.54901977999999996</c:v>
                </c:pt>
                <c:pt idx="16">
                  <c:v>0.55209032000000002</c:v>
                </c:pt>
                <c:pt idx="17">
                  <c:v>0.55516085999999998</c:v>
                </c:pt>
                <c:pt idx="18">
                  <c:v>0.55792830999999998</c:v>
                </c:pt>
                <c:pt idx="19">
                  <c:v>0.56069575000000005</c:v>
                </c:pt>
                <c:pt idx="20">
                  <c:v>0.56341922</c:v>
                </c:pt>
                <c:pt idx="21">
                  <c:v>0.56965233999999998</c:v>
                </c:pt>
                <c:pt idx="22">
                  <c:v>0.57272288000000005</c:v>
                </c:pt>
                <c:pt idx="23">
                  <c:v>0.57579334000000004</c:v>
                </c:pt>
                <c:pt idx="24">
                  <c:v>0.57886386999999995</c:v>
                </c:pt>
                <c:pt idx="25">
                  <c:v>0.58193441000000001</c:v>
                </c:pt>
                <c:pt idx="26">
                  <c:v>0.58500492000000004</c:v>
                </c:pt>
                <c:pt idx="27">
                  <c:v>0.58807533999999995</c:v>
                </c:pt>
                <c:pt idx="28">
                  <c:v>0.59114588000000001</c:v>
                </c:pt>
                <c:pt idx="29">
                  <c:v>0.59421639999999998</c:v>
                </c:pt>
                <c:pt idx="30">
                  <c:v>0.59698382000000005</c:v>
                </c:pt>
                <c:pt idx="31">
                  <c:v>0.59987060999999997</c:v>
                </c:pt>
                <c:pt idx="32">
                  <c:v>0.60533402999999997</c:v>
                </c:pt>
                <c:pt idx="33">
                  <c:v>0.60870743999999999</c:v>
                </c:pt>
                <c:pt idx="34">
                  <c:v>0.61177795000000001</c:v>
                </c:pt>
                <c:pt idx="35">
                  <c:v>0.61484848999999997</c:v>
                </c:pt>
                <c:pt idx="36">
                  <c:v>0.61822175000000001</c:v>
                </c:pt>
                <c:pt idx="37">
                  <c:v>0.62159518999999996</c:v>
                </c:pt>
                <c:pt idx="38">
                  <c:v>0.62513207000000004</c:v>
                </c:pt>
                <c:pt idx="39">
                  <c:v>0.62994470000000002</c:v>
                </c:pt>
                <c:pt idx="40">
                  <c:v>0.63362138000000001</c:v>
                </c:pt>
                <c:pt idx="41">
                  <c:v>0.63699466999999999</c:v>
                </c:pt>
                <c:pt idx="42">
                  <c:v>0.64006501000000005</c:v>
                </c:pt>
                <c:pt idx="43">
                  <c:v>0.64313545999999999</c:v>
                </c:pt>
                <c:pt idx="44">
                  <c:v>0.64620588999999995</c:v>
                </c:pt>
                <c:pt idx="45">
                  <c:v>0.64927604999999999</c:v>
                </c:pt>
                <c:pt idx="46">
                  <c:v>0.65234636000000001</c:v>
                </c:pt>
                <c:pt idx="47">
                  <c:v>0.65499801999999996</c:v>
                </c:pt>
                <c:pt idx="48">
                  <c:v>0.66165529999999995</c:v>
                </c:pt>
                <c:pt idx="49">
                  <c:v>0.66414097000000005</c:v>
                </c:pt>
                <c:pt idx="50">
                  <c:v>0.66690817000000002</c:v>
                </c:pt>
                <c:pt idx="51">
                  <c:v>0.66997848999999998</c:v>
                </c:pt>
                <c:pt idx="52">
                  <c:v>0.67274577000000002</c:v>
                </c:pt>
                <c:pt idx="53">
                  <c:v>0.67551273999999994</c:v>
                </c:pt>
                <c:pt idx="54">
                  <c:v>0.67858277</c:v>
                </c:pt>
                <c:pt idx="55">
                  <c:v>0.68165279000000001</c:v>
                </c:pt>
                <c:pt idx="56">
                  <c:v>0.68472294</c:v>
                </c:pt>
                <c:pt idx="57">
                  <c:v>0.68749000000000005</c:v>
                </c:pt>
                <c:pt idx="58">
                  <c:v>0.69002591000000002</c:v>
                </c:pt>
                <c:pt idx="59">
                  <c:v>0.69634943000000005</c:v>
                </c:pt>
                <c:pt idx="60">
                  <c:v>0.69941940999999996</c:v>
                </c:pt>
                <c:pt idx="61">
                  <c:v>0.70279227</c:v>
                </c:pt>
                <c:pt idx="62">
                  <c:v>0.70616531999999999</c:v>
                </c:pt>
                <c:pt idx="63">
                  <c:v>0.70923521</c:v>
                </c:pt>
                <c:pt idx="64">
                  <c:v>0.71200207999999998</c:v>
                </c:pt>
                <c:pt idx="65">
                  <c:v>0.71507191000000003</c:v>
                </c:pt>
                <c:pt idx="66">
                  <c:v>0.71783874999999997</c:v>
                </c:pt>
                <c:pt idx="67">
                  <c:v>0.72086468000000004</c:v>
                </c:pt>
                <c:pt idx="68">
                  <c:v>0.72483938000000003</c:v>
                </c:pt>
                <c:pt idx="69">
                  <c:v>0.72821234000000001</c:v>
                </c:pt>
                <c:pt idx="70">
                  <c:v>0.73128210000000005</c:v>
                </c:pt>
                <c:pt idx="71">
                  <c:v>0.73435183999999998</c:v>
                </c:pt>
                <c:pt idx="72">
                  <c:v>0.73772448999999996</c:v>
                </c:pt>
                <c:pt idx="73">
                  <c:v>0.74109676000000002</c:v>
                </c:pt>
                <c:pt idx="74">
                  <c:v>0.74416643999999998</c:v>
                </c:pt>
                <c:pt idx="75">
                  <c:v>0.74723589999999995</c:v>
                </c:pt>
                <c:pt idx="76">
                  <c:v>0.74960797999999995</c:v>
                </c:pt>
                <c:pt idx="77">
                  <c:v>0.75416393000000004</c:v>
                </c:pt>
                <c:pt idx="78">
                  <c:v>0.75723298999999999</c:v>
                </c:pt>
                <c:pt idx="79">
                  <c:v>0.76014638999999995</c:v>
                </c:pt>
                <c:pt idx="80">
                  <c:v>0.76270000000000004</c:v>
                </c:pt>
                <c:pt idx="81">
                  <c:v>0.76506755000000004</c:v>
                </c:pt>
                <c:pt idx="82">
                  <c:v>0.76746205999999995</c:v>
                </c:pt>
                <c:pt idx="83">
                  <c:v>0.77076003000000004</c:v>
                </c:pt>
                <c:pt idx="84">
                  <c:v>0.77286516000000005</c:v>
                </c:pt>
                <c:pt idx="85">
                  <c:v>0.77464748999999999</c:v>
                </c:pt>
                <c:pt idx="86">
                  <c:v>0.77615000999999995</c:v>
                </c:pt>
                <c:pt idx="87">
                  <c:v>0.77768238000000001</c:v>
                </c:pt>
                <c:pt idx="88">
                  <c:v>0.77902883999999994</c:v>
                </c:pt>
                <c:pt idx="89">
                  <c:v>0.78095448000000001</c:v>
                </c:pt>
                <c:pt idx="90">
                  <c:v>0.7823234</c:v>
                </c:pt>
                <c:pt idx="91">
                  <c:v>0.78371964999999999</c:v>
                </c:pt>
                <c:pt idx="92">
                  <c:v>0.78471531999999999</c:v>
                </c:pt>
                <c:pt idx="93">
                  <c:v>0.78587532999999998</c:v>
                </c:pt>
                <c:pt idx="94">
                  <c:v>0.78691853</c:v>
                </c:pt>
                <c:pt idx="95">
                  <c:v>0.78824154000000002</c:v>
                </c:pt>
                <c:pt idx="96">
                  <c:v>0.78922669999999995</c:v>
                </c:pt>
                <c:pt idx="97">
                  <c:v>0.79030518999999999</c:v>
                </c:pt>
                <c:pt idx="98">
                  <c:v>0.79267102</c:v>
                </c:pt>
                <c:pt idx="99">
                  <c:v>0.79362031</c:v>
                </c:pt>
                <c:pt idx="100">
                  <c:v>0.79459365999999998</c:v>
                </c:pt>
                <c:pt idx="101">
                  <c:v>0.79561364000000001</c:v>
                </c:pt>
                <c:pt idx="102">
                  <c:v>0.79647650999999997</c:v>
                </c:pt>
                <c:pt idx="103">
                  <c:v>0.79769274999999995</c:v>
                </c:pt>
                <c:pt idx="104">
                  <c:v>0.79890479999999997</c:v>
                </c:pt>
                <c:pt idx="105">
                  <c:v>0.79987730999999995</c:v>
                </c:pt>
              </c:numCache>
            </c:numRef>
          </c:xVal>
          <c:yVal>
            <c:numRef>
              <c:f>'24.72-B737-300'!$P$3:$P$108</c:f>
              <c:numCache>
                <c:formatCode>General</c:formatCode>
                <c:ptCount val="106"/>
                <c:pt idx="0">
                  <c:v>278.49658814010519</c:v>
                </c:pt>
                <c:pt idx="1">
                  <c:v>278.49658814392615</c:v>
                </c:pt>
                <c:pt idx="2">
                  <c:v>278.49658814891416</c:v>
                </c:pt>
                <c:pt idx="3">
                  <c:v>278.49658815591818</c:v>
                </c:pt>
                <c:pt idx="4">
                  <c:v>278.49658816685661</c:v>
                </c:pt>
                <c:pt idx="5">
                  <c:v>278.4965881825604</c:v>
                </c:pt>
                <c:pt idx="6">
                  <c:v>278.49658820034824</c:v>
                </c:pt>
                <c:pt idx="7">
                  <c:v>278.49658822408259</c:v>
                </c:pt>
                <c:pt idx="8">
                  <c:v>278.49658825779551</c:v>
                </c:pt>
                <c:pt idx="9">
                  <c:v>278.49658829762188</c:v>
                </c:pt>
                <c:pt idx="10">
                  <c:v>278.49658841104076</c:v>
                </c:pt>
                <c:pt idx="11">
                  <c:v>278.49658852529871</c:v>
                </c:pt>
                <c:pt idx="12">
                  <c:v>278.49658870059585</c:v>
                </c:pt>
                <c:pt idx="13">
                  <c:v>278.49658890228864</c:v>
                </c:pt>
                <c:pt idx="14">
                  <c:v>278.49658917158632</c:v>
                </c:pt>
                <c:pt idx="15">
                  <c:v>278.4965894898271</c:v>
                </c:pt>
                <c:pt idx="16">
                  <c:v>278.49658995186763</c:v>
                </c:pt>
                <c:pt idx="17">
                  <c:v>278.49659056253165</c:v>
                </c:pt>
                <c:pt idx="18">
                  <c:v>278.49659127738454</c:v>
                </c:pt>
                <c:pt idx="19">
                  <c:v>278.49659219132218</c:v>
                </c:pt>
                <c:pt idx="20">
                  <c:v>278.49659333594877</c:v>
                </c:pt>
                <c:pt idx="21">
                  <c:v>278.49659723320872</c:v>
                </c:pt>
                <c:pt idx="22">
                  <c:v>278.49660006187872</c:v>
                </c:pt>
                <c:pt idx="23">
                  <c:v>278.49660372231256</c:v>
                </c:pt>
                <c:pt idx="24">
                  <c:v>278.49660844574845</c:v>
                </c:pt>
                <c:pt idx="25">
                  <c:v>278.49661452370873</c:v>
                </c:pt>
                <c:pt idx="26">
                  <c:v>278.49662232308054</c:v>
                </c:pt>
                <c:pt idx="27">
                  <c:v>278.49663230431918</c:v>
                </c:pt>
                <c:pt idx="28">
                  <c:v>278.49664504516227</c:v>
                </c:pt>
                <c:pt idx="29">
                  <c:v>278.54664566810072</c:v>
                </c:pt>
                <c:pt idx="30">
                  <c:v>278.60016164878789</c:v>
                </c:pt>
                <c:pt idx="31">
                  <c:v>278.65626447574346</c:v>
                </c:pt>
                <c:pt idx="32">
                  <c:v>278.76375428825605</c:v>
                </c:pt>
                <c:pt idx="33">
                  <c:v>278.831353992652</c:v>
                </c:pt>
                <c:pt idx="34">
                  <c:v>278.89395565856233</c:v>
                </c:pt>
                <c:pt idx="35">
                  <c:v>278.95777839151094</c:v>
                </c:pt>
                <c:pt idx="36">
                  <c:v>279.02953507720167</c:v>
                </c:pt>
                <c:pt idx="37">
                  <c:v>279.10327531827716</c:v>
                </c:pt>
                <c:pt idx="38">
                  <c:v>279.18301683457616</c:v>
                </c:pt>
                <c:pt idx="39">
                  <c:v>279.29610440200304</c:v>
                </c:pt>
                <c:pt idx="40">
                  <c:v>279.38655191474015</c:v>
                </c:pt>
                <c:pt idx="41">
                  <c:v>279.47301281666427</c:v>
                </c:pt>
                <c:pt idx="42">
                  <c:v>279.55489236950586</c:v>
                </c:pt>
                <c:pt idx="43">
                  <c:v>279.6400831994211</c:v>
                </c:pt>
                <c:pt idx="44">
                  <c:v>279.72886133519904</c:v>
                </c:pt>
                <c:pt idx="45">
                  <c:v>279.82151365501932</c:v>
                </c:pt>
                <c:pt idx="46">
                  <c:v>279.91836411063429</c:v>
                </c:pt>
                <c:pt idx="47">
                  <c:v>280.00563674590012</c:v>
                </c:pt>
                <c:pt idx="48">
                  <c:v>280.24113818933233</c:v>
                </c:pt>
                <c:pt idx="49">
                  <c:v>280.33567654662932</c:v>
                </c:pt>
                <c:pt idx="50">
                  <c:v>280.44556611619487</c:v>
                </c:pt>
                <c:pt idx="51">
                  <c:v>280.57361140786793</c:v>
                </c:pt>
                <c:pt idx="52">
                  <c:v>280.69492489449601</c:v>
                </c:pt>
                <c:pt idx="53">
                  <c:v>280.82222266893183</c:v>
                </c:pt>
                <c:pt idx="54">
                  <c:v>280.97098652073129</c:v>
                </c:pt>
                <c:pt idx="55">
                  <c:v>281.12825909122262</c:v>
                </c:pt>
                <c:pt idx="56">
                  <c:v>281.29471802678995</c:v>
                </c:pt>
                <c:pt idx="57">
                  <c:v>281.45321507391276</c:v>
                </c:pt>
                <c:pt idx="58">
                  <c:v>281.60604180090058</c:v>
                </c:pt>
                <c:pt idx="59">
                  <c:v>282.02202243801827</c:v>
                </c:pt>
                <c:pt idx="60">
                  <c:v>282.24393511465223</c:v>
                </c:pt>
                <c:pt idx="61">
                  <c:v>282.50461404913813</c:v>
                </c:pt>
                <c:pt idx="62">
                  <c:v>282.78466924341348</c:v>
                </c:pt>
                <c:pt idx="63">
                  <c:v>283.05803632166953</c:v>
                </c:pt>
                <c:pt idx="64">
                  <c:v>283.32093123101691</c:v>
                </c:pt>
                <c:pt idx="65">
                  <c:v>283.63264063825068</c:v>
                </c:pt>
                <c:pt idx="66">
                  <c:v>283.93330139461614</c:v>
                </c:pt>
                <c:pt idx="67">
                  <c:v>284.28560412512911</c:v>
                </c:pt>
                <c:pt idx="68">
                  <c:v>284.78980992407094</c:v>
                </c:pt>
                <c:pt idx="69">
                  <c:v>285.25909150904715</c:v>
                </c:pt>
                <c:pt idx="70">
                  <c:v>285.72338690179862</c:v>
                </c:pt>
                <c:pt idx="71">
                  <c:v>286.2273038632643</c:v>
                </c:pt>
                <c:pt idx="72">
                  <c:v>286.83218124370717</c:v>
                </c:pt>
                <c:pt idx="73">
                  <c:v>287.49757135802668</c:v>
                </c:pt>
                <c:pt idx="74">
                  <c:v>288.16294259551546</c:v>
                </c:pt>
                <c:pt idx="75">
                  <c:v>288.89270727399747</c:v>
                </c:pt>
                <c:pt idx="76">
                  <c:v>289.50618063167553</c:v>
                </c:pt>
                <c:pt idx="77">
                  <c:v>290.82377966371115</c:v>
                </c:pt>
                <c:pt idx="78">
                  <c:v>291.83078520909476</c:v>
                </c:pt>
                <c:pt idx="79">
                  <c:v>292.89080870350551</c:v>
                </c:pt>
                <c:pt idx="80">
                  <c:v>293.91516915230517</c:v>
                </c:pt>
                <c:pt idx="81">
                  <c:v>294.95510649240327</c:v>
                </c:pt>
                <c:pt idx="82">
                  <c:v>296.10670450824</c:v>
                </c:pt>
                <c:pt idx="83">
                  <c:v>297.88212626286406</c:v>
                </c:pt>
                <c:pt idx="84">
                  <c:v>299.14759169759373</c:v>
                </c:pt>
                <c:pt idx="85">
                  <c:v>300.31123420463388</c:v>
                </c:pt>
                <c:pt idx="86">
                  <c:v>301.36526033582095</c:v>
                </c:pt>
                <c:pt idx="87">
                  <c:v>302.51620316195743</c:v>
                </c:pt>
                <c:pt idx="88">
                  <c:v>303.59698270311947</c:v>
                </c:pt>
                <c:pt idx="89">
                  <c:v>305.26814965571594</c:v>
                </c:pt>
                <c:pt idx="90">
                  <c:v>306.55597147701008</c:v>
                </c:pt>
                <c:pt idx="91">
                  <c:v>307.96489109507388</c:v>
                </c:pt>
                <c:pt idx="92">
                  <c:v>309.03407792102064</c:v>
                </c:pt>
                <c:pt idx="93">
                  <c:v>310.3537772957045</c:v>
                </c:pt>
                <c:pt idx="94">
                  <c:v>311.61454463792649</c:v>
                </c:pt>
                <c:pt idx="95">
                  <c:v>313.32423594403167</c:v>
                </c:pt>
                <c:pt idx="96">
                  <c:v>314.68562864121725</c:v>
                </c:pt>
                <c:pt idx="97">
                  <c:v>316.27123077514119</c:v>
                </c:pt>
                <c:pt idx="98">
                  <c:v>320.14846639438656</c:v>
                </c:pt>
                <c:pt idx="99">
                  <c:v>321.88112548891871</c:v>
                </c:pt>
                <c:pt idx="100">
                  <c:v>323.77869736244588</c:v>
                </c:pt>
                <c:pt idx="101">
                  <c:v>325.91272714162699</c:v>
                </c:pt>
                <c:pt idx="102">
                  <c:v>327.8468866517884</c:v>
                </c:pt>
                <c:pt idx="103">
                  <c:v>330.79832042174189</c:v>
                </c:pt>
                <c:pt idx="104">
                  <c:v>334.03773595079292</c:v>
                </c:pt>
                <c:pt idx="105">
                  <c:v>336.88414594934386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81-CA43-97AF-36E4E55F3F06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'24.72-B737-300'!$H$3:$H$94</c:f>
              <c:numCache>
                <c:formatCode>General</c:formatCode>
                <c:ptCount val="92"/>
                <c:pt idx="0">
                  <c:v>0.52476999000000002</c:v>
                </c:pt>
                <c:pt idx="1">
                  <c:v>0.52814346000000001</c:v>
                </c:pt>
                <c:pt idx="2">
                  <c:v>0.53151707999999998</c:v>
                </c:pt>
                <c:pt idx="3">
                  <c:v>0.53489059999999999</c:v>
                </c:pt>
                <c:pt idx="4">
                  <c:v>0.53796129000000004</c:v>
                </c:pt>
                <c:pt idx="5">
                  <c:v>0.54103179999999995</c:v>
                </c:pt>
                <c:pt idx="6">
                  <c:v>0.54410221000000003</c:v>
                </c:pt>
                <c:pt idx="7">
                  <c:v>0.54717276999999997</c:v>
                </c:pt>
                <c:pt idx="8">
                  <c:v>0.55024351999999999</c:v>
                </c:pt>
                <c:pt idx="9">
                  <c:v>0.55331412000000002</c:v>
                </c:pt>
                <c:pt idx="10">
                  <c:v>0.55608162000000005</c:v>
                </c:pt>
                <c:pt idx="11">
                  <c:v>0.55884913000000003</c:v>
                </c:pt>
                <c:pt idx="12">
                  <c:v>0.56161673999999995</c:v>
                </c:pt>
                <c:pt idx="13">
                  <c:v>0.56461925000000002</c:v>
                </c:pt>
                <c:pt idx="14">
                  <c:v>0.57026973999999997</c:v>
                </c:pt>
                <c:pt idx="15">
                  <c:v>0.57334023999999995</c:v>
                </c:pt>
                <c:pt idx="16">
                  <c:v>0.57671380999999999</c:v>
                </c:pt>
                <c:pt idx="17">
                  <c:v>0.57978434999999995</c:v>
                </c:pt>
                <c:pt idx="18">
                  <c:v>0.58285489000000001</c:v>
                </c:pt>
                <c:pt idx="19">
                  <c:v>0.58562239999999999</c:v>
                </c:pt>
                <c:pt idx="20">
                  <c:v>0.58869293</c:v>
                </c:pt>
                <c:pt idx="21">
                  <c:v>0.59146043999999998</c:v>
                </c:pt>
                <c:pt idx="22">
                  <c:v>0.59422794999999995</c:v>
                </c:pt>
                <c:pt idx="23">
                  <c:v>0.59729849000000002</c:v>
                </c:pt>
                <c:pt idx="24">
                  <c:v>0.60002184999999997</c:v>
                </c:pt>
                <c:pt idx="25">
                  <c:v>0.60658155000000002</c:v>
                </c:pt>
                <c:pt idx="26">
                  <c:v>0.60965208000000004</c:v>
                </c:pt>
                <c:pt idx="27">
                  <c:v>0.61272251</c:v>
                </c:pt>
                <c:pt idx="28">
                  <c:v>0.61609586000000005</c:v>
                </c:pt>
                <c:pt idx="29">
                  <c:v>0.61916605000000002</c:v>
                </c:pt>
                <c:pt idx="30">
                  <c:v>0.62223647999999998</c:v>
                </c:pt>
                <c:pt idx="31">
                  <c:v>0.62560987999999995</c:v>
                </c:pt>
                <c:pt idx="32">
                  <c:v>0.62868027999999998</c:v>
                </c:pt>
                <c:pt idx="33">
                  <c:v>0.63175049999999999</c:v>
                </c:pt>
                <c:pt idx="34">
                  <c:v>0.63482108000000004</c:v>
                </c:pt>
                <c:pt idx="35">
                  <c:v>0.64061113999999997</c:v>
                </c:pt>
                <c:pt idx="36">
                  <c:v>0.64368164000000005</c:v>
                </c:pt>
                <c:pt idx="37">
                  <c:v>0.64675190999999999</c:v>
                </c:pt>
                <c:pt idx="38">
                  <c:v>0.64982231000000001</c:v>
                </c:pt>
                <c:pt idx="39">
                  <c:v>0.65289280999999999</c:v>
                </c:pt>
                <c:pt idx="40">
                  <c:v>0.65626624</c:v>
                </c:pt>
                <c:pt idx="41">
                  <c:v>0.65963959999999999</c:v>
                </c:pt>
                <c:pt idx="42">
                  <c:v>0.66301270000000001</c:v>
                </c:pt>
                <c:pt idx="43">
                  <c:v>0.66608285</c:v>
                </c:pt>
                <c:pt idx="44">
                  <c:v>0.66915323000000004</c:v>
                </c:pt>
                <c:pt idx="45">
                  <c:v>0.67192041999999996</c:v>
                </c:pt>
                <c:pt idx="46">
                  <c:v>0.67468777000000002</c:v>
                </c:pt>
                <c:pt idx="47">
                  <c:v>0.67738704000000005</c:v>
                </c:pt>
                <c:pt idx="48">
                  <c:v>0.68364265000000002</c:v>
                </c:pt>
                <c:pt idx="49">
                  <c:v>0.68671298000000003</c:v>
                </c:pt>
                <c:pt idx="50">
                  <c:v>0.68948036000000001</c:v>
                </c:pt>
                <c:pt idx="51">
                  <c:v>0.69255049999999996</c:v>
                </c:pt>
                <c:pt idx="52">
                  <c:v>0.69562044000000001</c:v>
                </c:pt>
                <c:pt idx="53">
                  <c:v>0.69899343999999997</c:v>
                </c:pt>
                <c:pt idx="54">
                  <c:v>0.70206358999999996</c:v>
                </c:pt>
                <c:pt idx="55">
                  <c:v>0.70543646000000004</c:v>
                </c:pt>
                <c:pt idx="56">
                  <c:v>0.70850623999999995</c:v>
                </c:pt>
                <c:pt idx="57">
                  <c:v>0.71157623999999997</c:v>
                </c:pt>
                <c:pt idx="58">
                  <c:v>0.71467037</c:v>
                </c:pt>
                <c:pt idx="59">
                  <c:v>0.72243681000000004</c:v>
                </c:pt>
                <c:pt idx="60">
                  <c:v>0.72580979999999995</c:v>
                </c:pt>
                <c:pt idx="61">
                  <c:v>0.72887957999999997</c:v>
                </c:pt>
                <c:pt idx="62">
                  <c:v>0.73164647999999999</c:v>
                </c:pt>
                <c:pt idx="63">
                  <c:v>0.73501932000000003</c:v>
                </c:pt>
                <c:pt idx="64">
                  <c:v>0.73808894999999997</c:v>
                </c:pt>
                <c:pt idx="65">
                  <c:v>0.74115872999999999</c:v>
                </c:pt>
                <c:pt idx="66">
                  <c:v>0.74422858000000003</c:v>
                </c:pt>
                <c:pt idx="67">
                  <c:v>0.74729807999999998</c:v>
                </c:pt>
                <c:pt idx="68">
                  <c:v>0.75008887000000002</c:v>
                </c:pt>
                <c:pt idx="69">
                  <c:v>0.75590091000000004</c:v>
                </c:pt>
                <c:pt idx="70">
                  <c:v>0.75866785000000003</c:v>
                </c:pt>
                <c:pt idx="71">
                  <c:v>0.76143455999999998</c:v>
                </c:pt>
                <c:pt idx="72">
                  <c:v>0.76420091999999995</c:v>
                </c:pt>
                <c:pt idx="73">
                  <c:v>0.76623916999999997</c:v>
                </c:pt>
                <c:pt idx="74">
                  <c:v>0.76848110000000003</c:v>
                </c:pt>
                <c:pt idx="75">
                  <c:v>0.77064083999999999</c:v>
                </c:pt>
                <c:pt idx="76">
                  <c:v>0.77261687999999995</c:v>
                </c:pt>
                <c:pt idx="77">
                  <c:v>0.77710256</c:v>
                </c:pt>
                <c:pt idx="78">
                  <c:v>0.77914598000000002</c:v>
                </c:pt>
                <c:pt idx="79">
                  <c:v>0.78137624000000006</c:v>
                </c:pt>
                <c:pt idx="80">
                  <c:v>0.78305236</c:v>
                </c:pt>
                <c:pt idx="81">
                  <c:v>0.78489591000000003</c:v>
                </c:pt>
                <c:pt idx="82">
                  <c:v>0.78634919999999997</c:v>
                </c:pt>
                <c:pt idx="83">
                  <c:v>0.78894410999999998</c:v>
                </c:pt>
                <c:pt idx="84">
                  <c:v>0.79027910000000001</c:v>
                </c:pt>
                <c:pt idx="85">
                  <c:v>0.79171000999999996</c:v>
                </c:pt>
                <c:pt idx="86">
                  <c:v>0.79317291000000001</c:v>
                </c:pt>
                <c:pt idx="87">
                  <c:v>0.79434969</c:v>
                </c:pt>
                <c:pt idx="88">
                  <c:v>0.79561744000000001</c:v>
                </c:pt>
                <c:pt idx="89">
                  <c:v>0.79683663999999998</c:v>
                </c:pt>
                <c:pt idx="90">
                  <c:v>0.79826092999999998</c:v>
                </c:pt>
                <c:pt idx="91">
                  <c:v>0.79957858000000004</c:v>
                </c:pt>
              </c:numCache>
            </c:numRef>
          </c:xVal>
          <c:yVal>
            <c:numRef>
              <c:f>'24.72-B737-300'!$I$3:$I$94</c:f>
              <c:numCache>
                <c:formatCode>General</c:formatCode>
                <c:ptCount val="92"/>
                <c:pt idx="0">
                  <c:v>249.13179099999999</c:v>
                </c:pt>
                <c:pt idx="1">
                  <c:v>249.182749</c:v>
                </c:pt>
                <c:pt idx="2">
                  <c:v>249.15727000000001</c:v>
                </c:pt>
                <c:pt idx="3">
                  <c:v>249.182749</c:v>
                </c:pt>
                <c:pt idx="4">
                  <c:v>249.10631100000001</c:v>
                </c:pt>
                <c:pt idx="5">
                  <c:v>249.11905100000001</c:v>
                </c:pt>
                <c:pt idx="6">
                  <c:v>249.182749</c:v>
                </c:pt>
                <c:pt idx="7">
                  <c:v>249.17637999999999</c:v>
                </c:pt>
                <c:pt idx="8">
                  <c:v>249.06809200000001</c:v>
                </c:pt>
                <c:pt idx="9">
                  <c:v>249.04261299999999</c:v>
                </c:pt>
                <c:pt idx="10">
                  <c:v>249.04261299999999</c:v>
                </c:pt>
                <c:pt idx="11">
                  <c:v>249.04261299999999</c:v>
                </c:pt>
                <c:pt idx="12">
                  <c:v>248.992401</c:v>
                </c:pt>
                <c:pt idx="13">
                  <c:v>249.06012999999999</c:v>
                </c:pt>
                <c:pt idx="14">
                  <c:v>249.16363999999999</c:v>
                </c:pt>
                <c:pt idx="15">
                  <c:v>249.182749</c:v>
                </c:pt>
                <c:pt idx="16">
                  <c:v>249.182749</c:v>
                </c:pt>
                <c:pt idx="17">
                  <c:v>249.182749</c:v>
                </c:pt>
                <c:pt idx="18">
                  <c:v>249.182749</c:v>
                </c:pt>
                <c:pt idx="19">
                  <c:v>249.182749</c:v>
                </c:pt>
                <c:pt idx="20">
                  <c:v>249.182749</c:v>
                </c:pt>
                <c:pt idx="21">
                  <c:v>249.182749</c:v>
                </c:pt>
                <c:pt idx="22">
                  <c:v>249.182749</c:v>
                </c:pt>
                <c:pt idx="23">
                  <c:v>249.182749</c:v>
                </c:pt>
                <c:pt idx="24">
                  <c:v>249.25281699999999</c:v>
                </c:pt>
                <c:pt idx="25">
                  <c:v>249.297406</c:v>
                </c:pt>
                <c:pt idx="26">
                  <c:v>249.30165299999999</c:v>
                </c:pt>
                <c:pt idx="27">
                  <c:v>249.35823500000001</c:v>
                </c:pt>
                <c:pt idx="28">
                  <c:v>249.466522</c:v>
                </c:pt>
                <c:pt idx="29">
                  <c:v>249.637337</c:v>
                </c:pt>
                <c:pt idx="30">
                  <c:v>249.690315</c:v>
                </c:pt>
                <c:pt idx="31">
                  <c:v>249.77439699999999</c:v>
                </c:pt>
                <c:pt idx="32">
                  <c:v>249.84446500000001</c:v>
                </c:pt>
                <c:pt idx="33">
                  <c:v>250.00371100000001</c:v>
                </c:pt>
                <c:pt idx="34">
                  <c:v>249.98400699999999</c:v>
                </c:pt>
                <c:pt idx="35">
                  <c:v>250.08651900000001</c:v>
                </c:pt>
                <c:pt idx="36">
                  <c:v>250.105628</c:v>
                </c:pt>
                <c:pt idx="37">
                  <c:v>250.239395</c:v>
                </c:pt>
                <c:pt idx="38">
                  <c:v>250.30946299999999</c:v>
                </c:pt>
                <c:pt idx="39">
                  <c:v>250.32493199999999</c:v>
                </c:pt>
                <c:pt idx="40">
                  <c:v>250.39864</c:v>
                </c:pt>
                <c:pt idx="41">
                  <c:v>250.50130300000001</c:v>
                </c:pt>
                <c:pt idx="42">
                  <c:v>250.730617</c:v>
                </c:pt>
                <c:pt idx="43">
                  <c:v>250.92808199999999</c:v>
                </c:pt>
                <c:pt idx="44">
                  <c:v>251.00452000000001</c:v>
                </c:pt>
                <c:pt idx="45">
                  <c:v>251.16376500000001</c:v>
                </c:pt>
                <c:pt idx="46">
                  <c:v>251.240949</c:v>
                </c:pt>
                <c:pt idx="47">
                  <c:v>251.407411</c:v>
                </c:pt>
                <c:pt idx="48">
                  <c:v>251.97910300000001</c:v>
                </c:pt>
                <c:pt idx="49">
                  <c:v>252.08102</c:v>
                </c:pt>
                <c:pt idx="50">
                  <c:v>252.145465</c:v>
                </c:pt>
                <c:pt idx="51">
                  <c:v>252.342929</c:v>
                </c:pt>
                <c:pt idx="52">
                  <c:v>252.64231100000001</c:v>
                </c:pt>
                <c:pt idx="53">
                  <c:v>252.922583</c:v>
                </c:pt>
                <c:pt idx="54">
                  <c:v>253.11367799999999</c:v>
                </c:pt>
                <c:pt idx="55">
                  <c:v>253.46327299999999</c:v>
                </c:pt>
                <c:pt idx="56">
                  <c:v>253.83909199999999</c:v>
                </c:pt>
                <c:pt idx="57">
                  <c:v>254.10662500000001</c:v>
                </c:pt>
                <c:pt idx="58">
                  <c:v>254.25100800000001</c:v>
                </c:pt>
                <c:pt idx="59">
                  <c:v>255.09394800000001</c:v>
                </c:pt>
                <c:pt idx="60">
                  <c:v>255.38059000000001</c:v>
                </c:pt>
                <c:pt idx="61">
                  <c:v>255.75640999999999</c:v>
                </c:pt>
                <c:pt idx="62">
                  <c:v>256.05653799999999</c:v>
                </c:pt>
                <c:pt idx="63">
                  <c:v>256.41887200000002</c:v>
                </c:pt>
                <c:pt idx="64">
                  <c:v>256.87112999999999</c:v>
                </c:pt>
                <c:pt idx="65">
                  <c:v>257.24695000000003</c:v>
                </c:pt>
                <c:pt idx="66">
                  <c:v>257.58454999999998</c:v>
                </c:pt>
                <c:pt idx="67">
                  <c:v>258.100506</c:v>
                </c:pt>
                <c:pt idx="68">
                  <c:v>258.40059600000001</c:v>
                </c:pt>
                <c:pt idx="69">
                  <c:v>259.45090900000002</c:v>
                </c:pt>
                <c:pt idx="70">
                  <c:v>259.73192799999998</c:v>
                </c:pt>
                <c:pt idx="71">
                  <c:v>260.12760300000002</c:v>
                </c:pt>
                <c:pt idx="72">
                  <c:v>260.69526400000001</c:v>
                </c:pt>
                <c:pt idx="73">
                  <c:v>261.30831599999999</c:v>
                </c:pt>
                <c:pt idx="74">
                  <c:v>261.92314800000003</c:v>
                </c:pt>
                <c:pt idx="75">
                  <c:v>262.77182699999997</c:v>
                </c:pt>
                <c:pt idx="76">
                  <c:v>263.67484999999999</c:v>
                </c:pt>
                <c:pt idx="77">
                  <c:v>265.87955599999998</c:v>
                </c:pt>
                <c:pt idx="78">
                  <c:v>267.04269499999998</c:v>
                </c:pt>
                <c:pt idx="79">
                  <c:v>268.45841799999999</c:v>
                </c:pt>
                <c:pt idx="80">
                  <c:v>269.68862200000001</c:v>
                </c:pt>
                <c:pt idx="81">
                  <c:v>271.07498800000002</c:v>
                </c:pt>
                <c:pt idx="82">
                  <c:v>272.19310999999999</c:v>
                </c:pt>
                <c:pt idx="83">
                  <c:v>274.726924</c:v>
                </c:pt>
                <c:pt idx="84">
                  <c:v>276.10387400000002</c:v>
                </c:pt>
                <c:pt idx="85">
                  <c:v>277.51235100000002</c:v>
                </c:pt>
                <c:pt idx="86">
                  <c:v>279.107505</c:v>
                </c:pt>
                <c:pt idx="87">
                  <c:v>280.58863300000002</c:v>
                </c:pt>
                <c:pt idx="88">
                  <c:v>281.92818399999999</c:v>
                </c:pt>
                <c:pt idx="89">
                  <c:v>283.49685399999998</c:v>
                </c:pt>
                <c:pt idx="90">
                  <c:v>285.093592</c:v>
                </c:pt>
                <c:pt idx="91">
                  <c:v>286.61725799999999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81-CA43-97AF-36E4E55F3F06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'24.72-B737-300'!$H$3:$H$94</c:f>
              <c:numCache>
                <c:formatCode>General</c:formatCode>
                <c:ptCount val="92"/>
                <c:pt idx="0">
                  <c:v>0.52476999000000002</c:v>
                </c:pt>
                <c:pt idx="1">
                  <c:v>0.52814346000000001</c:v>
                </c:pt>
                <c:pt idx="2">
                  <c:v>0.53151707999999998</c:v>
                </c:pt>
                <c:pt idx="3">
                  <c:v>0.53489059999999999</c:v>
                </c:pt>
                <c:pt idx="4">
                  <c:v>0.53796129000000004</c:v>
                </c:pt>
                <c:pt idx="5">
                  <c:v>0.54103179999999995</c:v>
                </c:pt>
                <c:pt idx="6">
                  <c:v>0.54410221000000003</c:v>
                </c:pt>
                <c:pt idx="7">
                  <c:v>0.54717276999999997</c:v>
                </c:pt>
                <c:pt idx="8">
                  <c:v>0.55024351999999999</c:v>
                </c:pt>
                <c:pt idx="9">
                  <c:v>0.55331412000000002</c:v>
                </c:pt>
                <c:pt idx="10">
                  <c:v>0.55608162000000005</c:v>
                </c:pt>
                <c:pt idx="11">
                  <c:v>0.55884913000000003</c:v>
                </c:pt>
                <c:pt idx="12">
                  <c:v>0.56161673999999995</c:v>
                </c:pt>
                <c:pt idx="13">
                  <c:v>0.56461925000000002</c:v>
                </c:pt>
                <c:pt idx="14">
                  <c:v>0.57026973999999997</c:v>
                </c:pt>
                <c:pt idx="15">
                  <c:v>0.57334023999999995</c:v>
                </c:pt>
                <c:pt idx="16">
                  <c:v>0.57671380999999999</c:v>
                </c:pt>
                <c:pt idx="17">
                  <c:v>0.57978434999999995</c:v>
                </c:pt>
                <c:pt idx="18">
                  <c:v>0.58285489000000001</c:v>
                </c:pt>
                <c:pt idx="19">
                  <c:v>0.58562239999999999</c:v>
                </c:pt>
                <c:pt idx="20">
                  <c:v>0.58869293</c:v>
                </c:pt>
                <c:pt idx="21">
                  <c:v>0.59146043999999998</c:v>
                </c:pt>
                <c:pt idx="22">
                  <c:v>0.59422794999999995</c:v>
                </c:pt>
                <c:pt idx="23">
                  <c:v>0.59729849000000002</c:v>
                </c:pt>
                <c:pt idx="24">
                  <c:v>0.60002184999999997</c:v>
                </c:pt>
                <c:pt idx="25">
                  <c:v>0.60658155000000002</c:v>
                </c:pt>
                <c:pt idx="26">
                  <c:v>0.60965208000000004</c:v>
                </c:pt>
                <c:pt idx="27">
                  <c:v>0.61272251</c:v>
                </c:pt>
                <c:pt idx="28">
                  <c:v>0.61609586000000005</c:v>
                </c:pt>
                <c:pt idx="29">
                  <c:v>0.61916605000000002</c:v>
                </c:pt>
                <c:pt idx="30">
                  <c:v>0.62223647999999998</c:v>
                </c:pt>
                <c:pt idx="31">
                  <c:v>0.62560987999999995</c:v>
                </c:pt>
                <c:pt idx="32">
                  <c:v>0.62868027999999998</c:v>
                </c:pt>
                <c:pt idx="33">
                  <c:v>0.63175049999999999</c:v>
                </c:pt>
                <c:pt idx="34">
                  <c:v>0.63482108000000004</c:v>
                </c:pt>
                <c:pt idx="35">
                  <c:v>0.64061113999999997</c:v>
                </c:pt>
                <c:pt idx="36">
                  <c:v>0.64368164000000005</c:v>
                </c:pt>
                <c:pt idx="37">
                  <c:v>0.64675190999999999</c:v>
                </c:pt>
                <c:pt idx="38">
                  <c:v>0.64982231000000001</c:v>
                </c:pt>
                <c:pt idx="39">
                  <c:v>0.65289280999999999</c:v>
                </c:pt>
                <c:pt idx="40">
                  <c:v>0.65626624</c:v>
                </c:pt>
                <c:pt idx="41">
                  <c:v>0.65963959999999999</c:v>
                </c:pt>
                <c:pt idx="42">
                  <c:v>0.66301270000000001</c:v>
                </c:pt>
                <c:pt idx="43">
                  <c:v>0.66608285</c:v>
                </c:pt>
                <c:pt idx="44">
                  <c:v>0.66915323000000004</c:v>
                </c:pt>
                <c:pt idx="45">
                  <c:v>0.67192041999999996</c:v>
                </c:pt>
                <c:pt idx="46">
                  <c:v>0.67468777000000002</c:v>
                </c:pt>
                <c:pt idx="47">
                  <c:v>0.67738704000000005</c:v>
                </c:pt>
                <c:pt idx="48">
                  <c:v>0.68364265000000002</c:v>
                </c:pt>
                <c:pt idx="49">
                  <c:v>0.68671298000000003</c:v>
                </c:pt>
                <c:pt idx="50">
                  <c:v>0.68948036000000001</c:v>
                </c:pt>
                <c:pt idx="51">
                  <c:v>0.69255049999999996</c:v>
                </c:pt>
                <c:pt idx="52">
                  <c:v>0.69562044000000001</c:v>
                </c:pt>
                <c:pt idx="53">
                  <c:v>0.69899343999999997</c:v>
                </c:pt>
                <c:pt idx="54">
                  <c:v>0.70206358999999996</c:v>
                </c:pt>
                <c:pt idx="55">
                  <c:v>0.70543646000000004</c:v>
                </c:pt>
                <c:pt idx="56">
                  <c:v>0.70850623999999995</c:v>
                </c:pt>
                <c:pt idx="57">
                  <c:v>0.71157623999999997</c:v>
                </c:pt>
                <c:pt idx="58">
                  <c:v>0.71467037</c:v>
                </c:pt>
                <c:pt idx="59">
                  <c:v>0.72243681000000004</c:v>
                </c:pt>
                <c:pt idx="60">
                  <c:v>0.72580979999999995</c:v>
                </c:pt>
                <c:pt idx="61">
                  <c:v>0.72887957999999997</c:v>
                </c:pt>
                <c:pt idx="62">
                  <c:v>0.73164647999999999</c:v>
                </c:pt>
                <c:pt idx="63">
                  <c:v>0.73501932000000003</c:v>
                </c:pt>
                <c:pt idx="64">
                  <c:v>0.73808894999999997</c:v>
                </c:pt>
                <c:pt idx="65">
                  <c:v>0.74115872999999999</c:v>
                </c:pt>
                <c:pt idx="66">
                  <c:v>0.74422858000000003</c:v>
                </c:pt>
                <c:pt idx="67">
                  <c:v>0.74729807999999998</c:v>
                </c:pt>
                <c:pt idx="68">
                  <c:v>0.75008887000000002</c:v>
                </c:pt>
                <c:pt idx="69">
                  <c:v>0.75590091000000004</c:v>
                </c:pt>
                <c:pt idx="70">
                  <c:v>0.75866785000000003</c:v>
                </c:pt>
                <c:pt idx="71">
                  <c:v>0.76143455999999998</c:v>
                </c:pt>
                <c:pt idx="72">
                  <c:v>0.76420091999999995</c:v>
                </c:pt>
                <c:pt idx="73">
                  <c:v>0.76623916999999997</c:v>
                </c:pt>
                <c:pt idx="74">
                  <c:v>0.76848110000000003</c:v>
                </c:pt>
                <c:pt idx="75">
                  <c:v>0.77064083999999999</c:v>
                </c:pt>
                <c:pt idx="76">
                  <c:v>0.77261687999999995</c:v>
                </c:pt>
                <c:pt idx="77">
                  <c:v>0.77710256</c:v>
                </c:pt>
                <c:pt idx="78">
                  <c:v>0.77914598000000002</c:v>
                </c:pt>
                <c:pt idx="79">
                  <c:v>0.78137624000000006</c:v>
                </c:pt>
                <c:pt idx="80">
                  <c:v>0.78305236</c:v>
                </c:pt>
                <c:pt idx="81">
                  <c:v>0.78489591000000003</c:v>
                </c:pt>
                <c:pt idx="82">
                  <c:v>0.78634919999999997</c:v>
                </c:pt>
                <c:pt idx="83">
                  <c:v>0.78894410999999998</c:v>
                </c:pt>
                <c:pt idx="84">
                  <c:v>0.79027910000000001</c:v>
                </c:pt>
                <c:pt idx="85">
                  <c:v>0.79171000999999996</c:v>
                </c:pt>
                <c:pt idx="86">
                  <c:v>0.79317291000000001</c:v>
                </c:pt>
                <c:pt idx="87">
                  <c:v>0.79434969</c:v>
                </c:pt>
                <c:pt idx="88">
                  <c:v>0.79561744000000001</c:v>
                </c:pt>
                <c:pt idx="89">
                  <c:v>0.79683663999999998</c:v>
                </c:pt>
                <c:pt idx="90">
                  <c:v>0.79826092999999998</c:v>
                </c:pt>
                <c:pt idx="91">
                  <c:v>0.79957858000000004</c:v>
                </c:pt>
              </c:numCache>
            </c:numRef>
          </c:xVal>
          <c:yVal>
            <c:numRef>
              <c:f>'24.72-B737-300'!$J$3:$J$94</c:f>
              <c:numCache>
                <c:formatCode>General</c:formatCode>
                <c:ptCount val="92"/>
                <c:pt idx="0">
                  <c:v>249.57693407481366</c:v>
                </c:pt>
                <c:pt idx="1">
                  <c:v>249.57693410302738</c:v>
                </c:pt>
                <c:pt idx="2">
                  <c:v>249.57693414261004</c:v>
                </c:pt>
                <c:pt idx="3">
                  <c:v>249.57693419786571</c:v>
                </c:pt>
                <c:pt idx="4">
                  <c:v>249.57693426667566</c:v>
                </c:pt>
                <c:pt idx="5">
                  <c:v>249.57693435913228</c:v>
                </c:pt>
                <c:pt idx="6">
                  <c:v>249.57693448289695</c:v>
                </c:pt>
                <c:pt idx="7">
                  <c:v>249.57693464797885</c:v>
                </c:pt>
                <c:pt idx="8">
                  <c:v>249.5769348673916</c:v>
                </c:pt>
                <c:pt idx="9">
                  <c:v>249.57693515796882</c:v>
                </c:pt>
                <c:pt idx="10">
                  <c:v>249.57693549877169</c:v>
                </c:pt>
                <c:pt idx="11">
                  <c:v>249.5769359352652</c:v>
                </c:pt>
                <c:pt idx="12">
                  <c:v>249.57693649286165</c:v>
                </c:pt>
                <c:pt idx="13">
                  <c:v>249.57693727183232</c:v>
                </c:pt>
                <c:pt idx="14">
                  <c:v>249.57693941575388</c:v>
                </c:pt>
                <c:pt idx="15">
                  <c:v>249.57694109190234</c:v>
                </c:pt>
                <c:pt idx="16">
                  <c:v>249.57694350523244</c:v>
                </c:pt>
                <c:pt idx="17">
                  <c:v>249.57694637161217</c:v>
                </c:pt>
                <c:pt idx="18">
                  <c:v>249.57695005690687</c:v>
                </c:pt>
                <c:pt idx="19">
                  <c:v>249.57695426226292</c:v>
                </c:pt>
                <c:pt idx="20">
                  <c:v>249.57696016062684</c:v>
                </c:pt>
                <c:pt idx="21">
                  <c:v>249.57696685940653</c:v>
                </c:pt>
                <c:pt idx="22">
                  <c:v>249.57697518524111</c:v>
                </c:pt>
                <c:pt idx="23">
                  <c:v>249.57698678307653</c:v>
                </c:pt>
                <c:pt idx="24">
                  <c:v>249.5769996358232</c:v>
                </c:pt>
                <c:pt idx="25">
                  <c:v>249.69193209182092</c:v>
                </c:pt>
                <c:pt idx="26">
                  <c:v>249.75081305161612</c:v>
                </c:pt>
                <c:pt idx="27">
                  <c:v>249.81021125316977</c:v>
                </c:pt>
                <c:pt idx="28">
                  <c:v>249.87627840121957</c:v>
                </c:pt>
                <c:pt idx="29">
                  <c:v>249.93733851060475</c:v>
                </c:pt>
                <c:pt idx="30">
                  <c:v>249.99947842238561</c:v>
                </c:pt>
                <c:pt idx="31">
                  <c:v>250.06921114299303</c:v>
                </c:pt>
                <c:pt idx="32">
                  <c:v>250.13421726935292</c:v>
                </c:pt>
                <c:pt idx="33">
                  <c:v>250.20088656202191</c:v>
                </c:pt>
                <c:pt idx="34">
                  <c:v>250.26943309616576</c:v>
                </c:pt>
                <c:pt idx="35">
                  <c:v>250.40451703010868</c:v>
                </c:pt>
                <c:pt idx="36">
                  <c:v>250.47965550018154</c:v>
                </c:pt>
                <c:pt idx="37">
                  <c:v>250.55751541809838</c:v>
                </c:pt>
                <c:pt idx="38">
                  <c:v>250.63834979049327</c:v>
                </c:pt>
                <c:pt idx="39">
                  <c:v>250.72241391082116</c:v>
                </c:pt>
                <c:pt idx="40">
                  <c:v>250.81881259555658</c:v>
                </c:pt>
                <c:pt idx="41">
                  <c:v>250.91980599858957</c:v>
                </c:pt>
                <c:pt idx="42">
                  <c:v>251.02578817141745</c:v>
                </c:pt>
                <c:pt idx="43">
                  <c:v>251.12695468996435</c:v>
                </c:pt>
                <c:pt idx="44">
                  <c:v>251.23296544092636</c:v>
                </c:pt>
                <c:pt idx="45">
                  <c:v>251.33295509569774</c:v>
                </c:pt>
                <c:pt idx="46">
                  <c:v>251.43746300829699</c:v>
                </c:pt>
                <c:pt idx="47">
                  <c:v>251.54403832413351</c:v>
                </c:pt>
                <c:pt idx="48">
                  <c:v>251.81035309089992</c:v>
                </c:pt>
                <c:pt idx="49">
                  <c:v>251.95192796748421</c:v>
                </c:pt>
                <c:pt idx="50">
                  <c:v>252.08627952549767</c:v>
                </c:pt>
                <c:pt idx="51">
                  <c:v>252.24337094195158</c:v>
                </c:pt>
                <c:pt idx="52">
                  <c:v>252.40954804753702</c:v>
                </c:pt>
                <c:pt idx="53">
                  <c:v>252.60347646195765</c:v>
                </c:pt>
                <c:pt idx="54">
                  <c:v>252.79118126499048</c:v>
                </c:pt>
                <c:pt idx="55">
                  <c:v>253.01076376197699</c:v>
                </c:pt>
                <c:pt idx="56">
                  <c:v>253.22383665089185</c:v>
                </c:pt>
                <c:pt idx="57">
                  <c:v>253.4506418609293</c:v>
                </c:pt>
                <c:pt idx="58">
                  <c:v>253.69432909053921</c:v>
                </c:pt>
                <c:pt idx="59">
                  <c:v>254.38224887860764</c:v>
                </c:pt>
                <c:pt idx="60">
                  <c:v>254.72003829619831</c:v>
                </c:pt>
                <c:pt idx="61">
                  <c:v>255.05113346996109</c:v>
                </c:pt>
                <c:pt idx="62">
                  <c:v>255.37084142272622</c:v>
                </c:pt>
                <c:pt idx="63">
                  <c:v>255.79069646194179</c:v>
                </c:pt>
                <c:pt idx="64">
                  <c:v>256.20467285459875</c:v>
                </c:pt>
                <c:pt idx="65">
                  <c:v>256.65250920693006</c:v>
                </c:pt>
                <c:pt idx="66">
                  <c:v>257.13806299020149</c:v>
                </c:pt>
                <c:pt idx="67">
                  <c:v>257.66571279815093</c:v>
                </c:pt>
                <c:pt idx="68">
                  <c:v>258.18635256886944</c:v>
                </c:pt>
                <c:pt idx="69">
                  <c:v>259.41642711293235</c:v>
                </c:pt>
                <c:pt idx="70">
                  <c:v>260.08283775308905</c:v>
                </c:pt>
                <c:pt idx="71">
                  <c:v>260.81035271115326</c:v>
                </c:pt>
                <c:pt idx="72">
                  <c:v>261.6070020235511</c:v>
                </c:pt>
                <c:pt idx="73">
                  <c:v>262.24377746063436</c:v>
                </c:pt>
                <c:pt idx="74">
                  <c:v>262.99886201934891</c:v>
                </c:pt>
                <c:pt idx="75">
                  <c:v>263.78662763786735</c:v>
                </c:pt>
                <c:pt idx="76">
                  <c:v>264.5653858835409</c:v>
                </c:pt>
                <c:pt idx="77">
                  <c:v>266.5747221746816</c:v>
                </c:pt>
                <c:pt idx="78">
                  <c:v>267.62128075504404</c:v>
                </c:pt>
                <c:pt idx="79">
                  <c:v>268.87568496303436</c:v>
                </c:pt>
                <c:pt idx="80">
                  <c:v>269.90622470904339</c:v>
                </c:pt>
                <c:pt idx="81">
                  <c:v>271.13910087894374</c:v>
                </c:pt>
                <c:pt idx="82">
                  <c:v>272.1938130454057</c:v>
                </c:pt>
                <c:pt idx="83">
                  <c:v>274.28851244985918</c:v>
                </c:pt>
                <c:pt idx="84">
                  <c:v>275.48840618633739</c:v>
                </c:pt>
                <c:pt idx="85">
                  <c:v>276.88194786424225</c:v>
                </c:pt>
                <c:pt idx="86">
                  <c:v>278.43735140356148</c:v>
                </c:pt>
                <c:pt idx="87">
                  <c:v>279.79773070536021</c:v>
                </c:pt>
                <c:pt idx="88">
                  <c:v>281.38743427039952</c:v>
                </c:pt>
                <c:pt idx="89">
                  <c:v>283.0544913680788</c:v>
                </c:pt>
                <c:pt idx="90">
                  <c:v>285.20050053198804</c:v>
                </c:pt>
                <c:pt idx="91">
                  <c:v>287.40842441487274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81-CA43-97AF-36E4E55F3F06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'24.72-B737-300'!$B$3:$B$81</c:f>
              <c:numCache>
                <c:formatCode>General</c:formatCode>
                <c:ptCount val="79"/>
                <c:pt idx="0">
                  <c:v>0.55021131999999995</c:v>
                </c:pt>
                <c:pt idx="1">
                  <c:v>0.55358483000000003</c:v>
                </c:pt>
                <c:pt idx="2">
                  <c:v>0.55695837000000004</c:v>
                </c:pt>
                <c:pt idx="3">
                  <c:v>0.56033191000000004</c:v>
                </c:pt>
                <c:pt idx="4">
                  <c:v>0.56370553999999995</c:v>
                </c:pt>
                <c:pt idx="5">
                  <c:v>0.56693948999999999</c:v>
                </c:pt>
                <c:pt idx="6">
                  <c:v>0.57312490999999999</c:v>
                </c:pt>
                <c:pt idx="7">
                  <c:v>0.57649848000000004</c:v>
                </c:pt>
                <c:pt idx="8">
                  <c:v>0.57956901000000005</c:v>
                </c:pt>
                <c:pt idx="9">
                  <c:v>0.58263955000000001</c:v>
                </c:pt>
                <c:pt idx="10">
                  <c:v>0.58601312000000005</c:v>
                </c:pt>
                <c:pt idx="11">
                  <c:v>0.58878063000000003</c:v>
                </c:pt>
                <c:pt idx="12">
                  <c:v>0.59154814</c:v>
                </c:pt>
                <c:pt idx="13">
                  <c:v>0.59431564999999997</c:v>
                </c:pt>
                <c:pt idx="14">
                  <c:v>0.59708315999999995</c:v>
                </c:pt>
                <c:pt idx="15">
                  <c:v>0.59964315000000001</c:v>
                </c:pt>
                <c:pt idx="16">
                  <c:v>0.60662167</c:v>
                </c:pt>
                <c:pt idx="17">
                  <c:v>0.60969224</c:v>
                </c:pt>
                <c:pt idx="18">
                  <c:v>0.61276275000000002</c:v>
                </c:pt>
                <c:pt idx="19">
                  <c:v>0.61583315999999999</c:v>
                </c:pt>
                <c:pt idx="20">
                  <c:v>0.61920651000000004</c:v>
                </c:pt>
                <c:pt idx="21">
                  <c:v>0.62227697999999998</c:v>
                </c:pt>
                <c:pt idx="22">
                  <c:v>0.62534743000000004</c:v>
                </c:pt>
                <c:pt idx="23">
                  <c:v>0.62841771000000002</c:v>
                </c:pt>
                <c:pt idx="24">
                  <c:v>0.63118496999999996</c:v>
                </c:pt>
                <c:pt idx="25">
                  <c:v>0.63432712000000002</c:v>
                </c:pt>
                <c:pt idx="26">
                  <c:v>0.64374556999999999</c:v>
                </c:pt>
                <c:pt idx="27">
                  <c:v>0.64681586999999996</c:v>
                </c:pt>
                <c:pt idx="28">
                  <c:v>0.64988592000000001</c:v>
                </c:pt>
                <c:pt idx="29">
                  <c:v>0.65295627999999994</c:v>
                </c:pt>
                <c:pt idx="30">
                  <c:v>0.65632944000000004</c:v>
                </c:pt>
                <c:pt idx="31">
                  <c:v>0.65939985000000001</c:v>
                </c:pt>
                <c:pt idx="32">
                  <c:v>0.66247012999999999</c:v>
                </c:pt>
                <c:pt idx="33">
                  <c:v>0.66554024000000001</c:v>
                </c:pt>
                <c:pt idx="34">
                  <c:v>0.66861037000000001</c:v>
                </c:pt>
                <c:pt idx="35">
                  <c:v>0.67168064999999999</c:v>
                </c:pt>
                <c:pt idx="36">
                  <c:v>0.67493806999999995</c:v>
                </c:pt>
                <c:pt idx="37">
                  <c:v>0.68170416</c:v>
                </c:pt>
                <c:pt idx="38">
                  <c:v>0.68477436000000003</c:v>
                </c:pt>
                <c:pt idx="39">
                  <c:v>0.68784445999999999</c:v>
                </c:pt>
                <c:pt idx="40">
                  <c:v>0.69121759000000005</c:v>
                </c:pt>
                <c:pt idx="41">
                  <c:v>0.69459059999999995</c:v>
                </c:pt>
                <c:pt idx="42">
                  <c:v>0.69766064000000005</c:v>
                </c:pt>
                <c:pt idx="43">
                  <c:v>0.70103364999999995</c:v>
                </c:pt>
                <c:pt idx="44">
                  <c:v>0.70380074999999997</c:v>
                </c:pt>
                <c:pt idx="45">
                  <c:v>0.70717364999999999</c:v>
                </c:pt>
                <c:pt idx="46">
                  <c:v>0.71054660000000003</c:v>
                </c:pt>
                <c:pt idx="47">
                  <c:v>0.72026683000000002</c:v>
                </c:pt>
                <c:pt idx="48">
                  <c:v>0.72333670000000005</c:v>
                </c:pt>
                <c:pt idx="49">
                  <c:v>0.72640649999999996</c:v>
                </c:pt>
                <c:pt idx="50">
                  <c:v>0.72947616000000004</c:v>
                </c:pt>
                <c:pt idx="51">
                  <c:v>0.73254598999999998</c:v>
                </c:pt>
                <c:pt idx="52">
                  <c:v>0.73561551000000003</c:v>
                </c:pt>
                <c:pt idx="53">
                  <c:v>0.73868522999999997</c:v>
                </c:pt>
                <c:pt idx="54">
                  <c:v>0.74175480999999999</c:v>
                </c:pt>
                <c:pt idx="55">
                  <c:v>0.74452138000000001</c:v>
                </c:pt>
                <c:pt idx="56">
                  <c:v>0.74698511000000001</c:v>
                </c:pt>
                <c:pt idx="57">
                  <c:v>0.74998682999999999</c:v>
                </c:pt>
                <c:pt idx="58">
                  <c:v>0.75621769000000005</c:v>
                </c:pt>
                <c:pt idx="59">
                  <c:v>0.75928702999999997</c:v>
                </c:pt>
                <c:pt idx="60">
                  <c:v>0.76235618999999999</c:v>
                </c:pt>
                <c:pt idx="61">
                  <c:v>0.76512217000000005</c:v>
                </c:pt>
                <c:pt idx="62">
                  <c:v>0.76748693999999995</c:v>
                </c:pt>
                <c:pt idx="63">
                  <c:v>0.76970444000000005</c:v>
                </c:pt>
                <c:pt idx="64">
                  <c:v>0.77435058999999995</c:v>
                </c:pt>
                <c:pt idx="65">
                  <c:v>0.77653371000000004</c:v>
                </c:pt>
                <c:pt idx="66">
                  <c:v>0.77868921999999996</c:v>
                </c:pt>
                <c:pt idx="67">
                  <c:v>0.78050525999999998</c:v>
                </c:pt>
                <c:pt idx="68">
                  <c:v>0.78220904000000002</c:v>
                </c:pt>
                <c:pt idx="69">
                  <c:v>0.78397311999999997</c:v>
                </c:pt>
                <c:pt idx="70">
                  <c:v>0.78573746</c:v>
                </c:pt>
                <c:pt idx="71">
                  <c:v>0.78912552000000002</c:v>
                </c:pt>
                <c:pt idx="72">
                  <c:v>0.79079261000000001</c:v>
                </c:pt>
                <c:pt idx="73">
                  <c:v>0.79230529999999999</c:v>
                </c:pt>
                <c:pt idx="74">
                  <c:v>0.79363437000000003</c:v>
                </c:pt>
                <c:pt idx="75">
                  <c:v>0.79512024999999997</c:v>
                </c:pt>
                <c:pt idx="76">
                  <c:v>0.79649846999999996</c:v>
                </c:pt>
                <c:pt idx="77">
                  <c:v>0.79811339999999997</c:v>
                </c:pt>
                <c:pt idx="78">
                  <c:v>0.79948215</c:v>
                </c:pt>
              </c:numCache>
            </c:numRef>
          </c:xVal>
          <c:yVal>
            <c:numRef>
              <c:f>'24.72-B737-300'!$C$3:$C$81</c:f>
              <c:numCache>
                <c:formatCode>General</c:formatCode>
                <c:ptCount val="79"/>
                <c:pt idx="0">
                  <c:v>229.531835</c:v>
                </c:pt>
                <c:pt idx="1">
                  <c:v>229.56368399999999</c:v>
                </c:pt>
                <c:pt idx="2">
                  <c:v>229.576424</c:v>
                </c:pt>
                <c:pt idx="3">
                  <c:v>229.58916300000001</c:v>
                </c:pt>
                <c:pt idx="4">
                  <c:v>229.56368399999999</c:v>
                </c:pt>
                <c:pt idx="5">
                  <c:v>229.58470500000001</c:v>
                </c:pt>
                <c:pt idx="6">
                  <c:v>229.42354800000001</c:v>
                </c:pt>
                <c:pt idx="7">
                  <c:v>229.42354800000001</c:v>
                </c:pt>
                <c:pt idx="8">
                  <c:v>229.42354800000001</c:v>
                </c:pt>
                <c:pt idx="9">
                  <c:v>229.42354800000001</c:v>
                </c:pt>
                <c:pt idx="10">
                  <c:v>229.42354800000001</c:v>
                </c:pt>
                <c:pt idx="11">
                  <c:v>229.42354800000001</c:v>
                </c:pt>
                <c:pt idx="12">
                  <c:v>229.42354800000001</c:v>
                </c:pt>
                <c:pt idx="13">
                  <c:v>229.42354800000001</c:v>
                </c:pt>
                <c:pt idx="14">
                  <c:v>229.42354800000001</c:v>
                </c:pt>
                <c:pt idx="15">
                  <c:v>229.44690399999999</c:v>
                </c:pt>
                <c:pt idx="16">
                  <c:v>229.43628799999999</c:v>
                </c:pt>
                <c:pt idx="17">
                  <c:v>229.42354800000001</c:v>
                </c:pt>
                <c:pt idx="18">
                  <c:v>229.43628799999999</c:v>
                </c:pt>
                <c:pt idx="19">
                  <c:v>229.49998600000001</c:v>
                </c:pt>
                <c:pt idx="20">
                  <c:v>229.608273</c:v>
                </c:pt>
                <c:pt idx="21">
                  <c:v>229.64649199999999</c:v>
                </c:pt>
                <c:pt idx="22">
                  <c:v>229.691081</c:v>
                </c:pt>
                <c:pt idx="23">
                  <c:v>229.818477</c:v>
                </c:pt>
                <c:pt idx="24">
                  <c:v>229.939504</c:v>
                </c:pt>
                <c:pt idx="25">
                  <c:v>229.970079</c:v>
                </c:pt>
                <c:pt idx="26">
                  <c:v>230.28347400000001</c:v>
                </c:pt>
                <c:pt idx="27">
                  <c:v>230.405247</c:v>
                </c:pt>
                <c:pt idx="28">
                  <c:v>230.64655500000001</c:v>
                </c:pt>
                <c:pt idx="29">
                  <c:v>230.73573200000001</c:v>
                </c:pt>
                <c:pt idx="30">
                  <c:v>230.93956700000001</c:v>
                </c:pt>
                <c:pt idx="31">
                  <c:v>231.003265</c:v>
                </c:pt>
                <c:pt idx="32">
                  <c:v>231.130661</c:v>
                </c:pt>
                <c:pt idx="33">
                  <c:v>231.34086600000001</c:v>
                </c:pt>
                <c:pt idx="34">
                  <c:v>231.54470000000001</c:v>
                </c:pt>
                <c:pt idx="35">
                  <c:v>231.67209700000001</c:v>
                </c:pt>
                <c:pt idx="36">
                  <c:v>231.90544199999999</c:v>
                </c:pt>
                <c:pt idx="37">
                  <c:v>232.48743400000001</c:v>
                </c:pt>
                <c:pt idx="38">
                  <c:v>232.65305000000001</c:v>
                </c:pt>
                <c:pt idx="39">
                  <c:v>232.86962399999999</c:v>
                </c:pt>
                <c:pt idx="40">
                  <c:v>233.086198</c:v>
                </c:pt>
                <c:pt idx="41">
                  <c:v>233.36646999999999</c:v>
                </c:pt>
                <c:pt idx="42">
                  <c:v>233.61489399999999</c:v>
                </c:pt>
                <c:pt idx="43">
                  <c:v>233.88879600000001</c:v>
                </c:pt>
                <c:pt idx="44">
                  <c:v>234.09263100000001</c:v>
                </c:pt>
                <c:pt idx="45">
                  <c:v>234.42386200000001</c:v>
                </c:pt>
                <c:pt idx="46">
                  <c:v>234.729613</c:v>
                </c:pt>
                <c:pt idx="47">
                  <c:v>235.665978</c:v>
                </c:pt>
                <c:pt idx="48">
                  <c:v>235.997209</c:v>
                </c:pt>
                <c:pt idx="49">
                  <c:v>236.36028899999999</c:v>
                </c:pt>
                <c:pt idx="50">
                  <c:v>236.79980699999999</c:v>
                </c:pt>
                <c:pt idx="51">
                  <c:v>237.150147</c:v>
                </c:pt>
                <c:pt idx="52">
                  <c:v>237.65336400000001</c:v>
                </c:pt>
                <c:pt idx="53">
                  <c:v>238.06103300000001</c:v>
                </c:pt>
                <c:pt idx="54">
                  <c:v>238.5324</c:v>
                </c:pt>
                <c:pt idx="55">
                  <c:v>238.99739700000001</c:v>
                </c:pt>
                <c:pt idx="56">
                  <c:v>239.367593</c:v>
                </c:pt>
                <c:pt idx="57">
                  <c:v>239.82313600000001</c:v>
                </c:pt>
                <c:pt idx="58">
                  <c:v>240.81991300000001</c:v>
                </c:pt>
                <c:pt idx="59">
                  <c:v>241.412307</c:v>
                </c:pt>
                <c:pt idx="60">
                  <c:v>242.09387899999999</c:v>
                </c:pt>
                <c:pt idx="61">
                  <c:v>242.85263399999999</c:v>
                </c:pt>
                <c:pt idx="62">
                  <c:v>243.661258</c:v>
                </c:pt>
                <c:pt idx="63">
                  <c:v>244.54402400000001</c:v>
                </c:pt>
                <c:pt idx="64">
                  <c:v>246.36240799999999</c:v>
                </c:pt>
                <c:pt idx="65">
                  <c:v>247.460926</c:v>
                </c:pt>
                <c:pt idx="66">
                  <c:v>248.52941200000001</c:v>
                </c:pt>
                <c:pt idx="67">
                  <c:v>249.59432000000001</c:v>
                </c:pt>
                <c:pt idx="68">
                  <c:v>250.827203</c:v>
                </c:pt>
                <c:pt idx="69">
                  <c:v>252.08746400000001</c:v>
                </c:pt>
                <c:pt idx="70">
                  <c:v>253.219618</c:v>
                </c:pt>
                <c:pt idx="71">
                  <c:v>256.00923299999999</c:v>
                </c:pt>
                <c:pt idx="72">
                  <c:v>257.35294099999999</c:v>
                </c:pt>
                <c:pt idx="73">
                  <c:v>258.56997999999999</c:v>
                </c:pt>
                <c:pt idx="74">
                  <c:v>259.81226800000002</c:v>
                </c:pt>
                <c:pt idx="75">
                  <c:v>261.23143900000002</c:v>
                </c:pt>
                <c:pt idx="76">
                  <c:v>262.567747</c:v>
                </c:pt>
                <c:pt idx="77">
                  <c:v>264.061172</c:v>
                </c:pt>
                <c:pt idx="78">
                  <c:v>265.57264099999998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481-CA43-97AF-36E4E55F3F06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'24.72-B737-300'!$B$3:$B$81</c:f>
              <c:numCache>
                <c:formatCode>General</c:formatCode>
                <c:ptCount val="79"/>
                <c:pt idx="0">
                  <c:v>0.55021131999999995</c:v>
                </c:pt>
                <c:pt idx="1">
                  <c:v>0.55358483000000003</c:v>
                </c:pt>
                <c:pt idx="2">
                  <c:v>0.55695837000000004</c:v>
                </c:pt>
                <c:pt idx="3">
                  <c:v>0.56033191000000004</c:v>
                </c:pt>
                <c:pt idx="4">
                  <c:v>0.56370553999999995</c:v>
                </c:pt>
                <c:pt idx="5">
                  <c:v>0.56693948999999999</c:v>
                </c:pt>
                <c:pt idx="6">
                  <c:v>0.57312490999999999</c:v>
                </c:pt>
                <c:pt idx="7">
                  <c:v>0.57649848000000004</c:v>
                </c:pt>
                <c:pt idx="8">
                  <c:v>0.57956901000000005</c:v>
                </c:pt>
                <c:pt idx="9">
                  <c:v>0.58263955000000001</c:v>
                </c:pt>
                <c:pt idx="10">
                  <c:v>0.58601312000000005</c:v>
                </c:pt>
                <c:pt idx="11">
                  <c:v>0.58878063000000003</c:v>
                </c:pt>
                <c:pt idx="12">
                  <c:v>0.59154814</c:v>
                </c:pt>
                <c:pt idx="13">
                  <c:v>0.59431564999999997</c:v>
                </c:pt>
                <c:pt idx="14">
                  <c:v>0.59708315999999995</c:v>
                </c:pt>
                <c:pt idx="15">
                  <c:v>0.59964315000000001</c:v>
                </c:pt>
                <c:pt idx="16">
                  <c:v>0.60662167</c:v>
                </c:pt>
                <c:pt idx="17">
                  <c:v>0.60969224</c:v>
                </c:pt>
                <c:pt idx="18">
                  <c:v>0.61276275000000002</c:v>
                </c:pt>
                <c:pt idx="19">
                  <c:v>0.61583315999999999</c:v>
                </c:pt>
                <c:pt idx="20">
                  <c:v>0.61920651000000004</c:v>
                </c:pt>
                <c:pt idx="21">
                  <c:v>0.62227697999999998</c:v>
                </c:pt>
                <c:pt idx="22">
                  <c:v>0.62534743000000004</c:v>
                </c:pt>
                <c:pt idx="23">
                  <c:v>0.62841771000000002</c:v>
                </c:pt>
                <c:pt idx="24">
                  <c:v>0.63118496999999996</c:v>
                </c:pt>
                <c:pt idx="25">
                  <c:v>0.63432712000000002</c:v>
                </c:pt>
                <c:pt idx="26">
                  <c:v>0.64374556999999999</c:v>
                </c:pt>
                <c:pt idx="27">
                  <c:v>0.64681586999999996</c:v>
                </c:pt>
                <c:pt idx="28">
                  <c:v>0.64988592000000001</c:v>
                </c:pt>
                <c:pt idx="29">
                  <c:v>0.65295627999999994</c:v>
                </c:pt>
                <c:pt idx="30">
                  <c:v>0.65632944000000004</c:v>
                </c:pt>
                <c:pt idx="31">
                  <c:v>0.65939985000000001</c:v>
                </c:pt>
                <c:pt idx="32">
                  <c:v>0.66247012999999999</c:v>
                </c:pt>
                <c:pt idx="33">
                  <c:v>0.66554024000000001</c:v>
                </c:pt>
                <c:pt idx="34">
                  <c:v>0.66861037000000001</c:v>
                </c:pt>
                <c:pt idx="35">
                  <c:v>0.67168064999999999</c:v>
                </c:pt>
                <c:pt idx="36">
                  <c:v>0.67493806999999995</c:v>
                </c:pt>
                <c:pt idx="37">
                  <c:v>0.68170416</c:v>
                </c:pt>
                <c:pt idx="38">
                  <c:v>0.68477436000000003</c:v>
                </c:pt>
                <c:pt idx="39">
                  <c:v>0.68784445999999999</c:v>
                </c:pt>
                <c:pt idx="40">
                  <c:v>0.69121759000000005</c:v>
                </c:pt>
                <c:pt idx="41">
                  <c:v>0.69459059999999995</c:v>
                </c:pt>
                <c:pt idx="42">
                  <c:v>0.69766064000000005</c:v>
                </c:pt>
                <c:pt idx="43">
                  <c:v>0.70103364999999995</c:v>
                </c:pt>
                <c:pt idx="44">
                  <c:v>0.70380074999999997</c:v>
                </c:pt>
                <c:pt idx="45">
                  <c:v>0.70717364999999999</c:v>
                </c:pt>
                <c:pt idx="46">
                  <c:v>0.71054660000000003</c:v>
                </c:pt>
                <c:pt idx="47">
                  <c:v>0.72026683000000002</c:v>
                </c:pt>
                <c:pt idx="48">
                  <c:v>0.72333670000000005</c:v>
                </c:pt>
                <c:pt idx="49">
                  <c:v>0.72640649999999996</c:v>
                </c:pt>
                <c:pt idx="50">
                  <c:v>0.72947616000000004</c:v>
                </c:pt>
                <c:pt idx="51">
                  <c:v>0.73254598999999998</c:v>
                </c:pt>
                <c:pt idx="52">
                  <c:v>0.73561551000000003</c:v>
                </c:pt>
                <c:pt idx="53">
                  <c:v>0.73868522999999997</c:v>
                </c:pt>
                <c:pt idx="54">
                  <c:v>0.74175480999999999</c:v>
                </c:pt>
                <c:pt idx="55">
                  <c:v>0.74452138000000001</c:v>
                </c:pt>
                <c:pt idx="56">
                  <c:v>0.74698511000000001</c:v>
                </c:pt>
                <c:pt idx="57">
                  <c:v>0.74998682999999999</c:v>
                </c:pt>
                <c:pt idx="58">
                  <c:v>0.75621769000000005</c:v>
                </c:pt>
                <c:pt idx="59">
                  <c:v>0.75928702999999997</c:v>
                </c:pt>
                <c:pt idx="60">
                  <c:v>0.76235618999999999</c:v>
                </c:pt>
                <c:pt idx="61">
                  <c:v>0.76512217000000005</c:v>
                </c:pt>
                <c:pt idx="62">
                  <c:v>0.76748693999999995</c:v>
                </c:pt>
                <c:pt idx="63">
                  <c:v>0.76970444000000005</c:v>
                </c:pt>
                <c:pt idx="64">
                  <c:v>0.77435058999999995</c:v>
                </c:pt>
                <c:pt idx="65">
                  <c:v>0.77653371000000004</c:v>
                </c:pt>
                <c:pt idx="66">
                  <c:v>0.77868921999999996</c:v>
                </c:pt>
                <c:pt idx="67">
                  <c:v>0.78050525999999998</c:v>
                </c:pt>
                <c:pt idx="68">
                  <c:v>0.78220904000000002</c:v>
                </c:pt>
                <c:pt idx="69">
                  <c:v>0.78397311999999997</c:v>
                </c:pt>
                <c:pt idx="70">
                  <c:v>0.78573746</c:v>
                </c:pt>
                <c:pt idx="71">
                  <c:v>0.78912552000000002</c:v>
                </c:pt>
                <c:pt idx="72">
                  <c:v>0.79079261000000001</c:v>
                </c:pt>
                <c:pt idx="73">
                  <c:v>0.79230529999999999</c:v>
                </c:pt>
                <c:pt idx="74">
                  <c:v>0.79363437000000003</c:v>
                </c:pt>
                <c:pt idx="75">
                  <c:v>0.79512024999999997</c:v>
                </c:pt>
                <c:pt idx="76">
                  <c:v>0.79649846999999996</c:v>
                </c:pt>
                <c:pt idx="77">
                  <c:v>0.79811339999999997</c:v>
                </c:pt>
                <c:pt idx="78">
                  <c:v>0.79948215</c:v>
                </c:pt>
              </c:numCache>
            </c:numRef>
          </c:xVal>
          <c:yVal>
            <c:numRef>
              <c:f>'24.72-B737-300'!$D$3:$D$81</c:f>
              <c:numCache>
                <c:formatCode>General</c:formatCode>
                <c:ptCount val="79"/>
                <c:pt idx="0">
                  <c:v>228.92003858679007</c:v>
                </c:pt>
                <c:pt idx="1">
                  <c:v>228.92003873031436</c:v>
                </c:pt>
                <c:pt idx="2">
                  <c:v>228.92003892494552</c:v>
                </c:pt>
                <c:pt idx="3">
                  <c:v>228.92003918782726</c:v>
                </c:pt>
                <c:pt idx="4">
                  <c:v>228.92003954152403</c:v>
                </c:pt>
                <c:pt idx="5">
                  <c:v>228.92003999311385</c:v>
                </c:pt>
                <c:pt idx="6">
                  <c:v>228.92004129566507</c:v>
                </c:pt>
                <c:pt idx="7">
                  <c:v>228.92004234919202</c:v>
                </c:pt>
                <c:pt idx="8">
                  <c:v>228.92004360074966</c:v>
                </c:pt>
                <c:pt idx="9">
                  <c:v>228.92004521018907</c:v>
                </c:pt>
                <c:pt idx="10">
                  <c:v>228.95450074673292</c:v>
                </c:pt>
                <c:pt idx="11">
                  <c:v>229.00862902991537</c:v>
                </c:pt>
                <c:pt idx="12">
                  <c:v>229.06298179101796</c:v>
                </c:pt>
                <c:pt idx="13">
                  <c:v>229.11769653839971</c:v>
                </c:pt>
                <c:pt idx="14">
                  <c:v>229.17291172361104</c:v>
                </c:pt>
                <c:pt idx="15">
                  <c:v>229.22455347903946</c:v>
                </c:pt>
                <c:pt idx="16">
                  <c:v>229.36901060515177</c:v>
                </c:pt>
                <c:pt idx="17">
                  <c:v>229.43472327043435</c:v>
                </c:pt>
                <c:pt idx="18">
                  <c:v>229.50203924816836</c:v>
                </c:pt>
                <c:pt idx="19">
                  <c:v>229.57116773396402</c:v>
                </c:pt>
                <c:pt idx="20">
                  <c:v>229.6494662114477</c:v>
                </c:pt>
                <c:pt idx="21">
                  <c:v>229.72311469305544</c:v>
                </c:pt>
                <c:pt idx="22">
                  <c:v>229.7992688738004</c:v>
                </c:pt>
                <c:pt idx="23">
                  <c:v>229.87816344574259</c:v>
                </c:pt>
                <c:pt idx="24">
                  <c:v>229.95182807470593</c:v>
                </c:pt>
                <c:pt idx="25">
                  <c:v>230.03865752118224</c:v>
                </c:pt>
                <c:pt idx="26">
                  <c:v>230.32207241748503</c:v>
                </c:pt>
                <c:pt idx="27">
                  <c:v>230.42297218035719</c:v>
                </c:pt>
                <c:pt idx="28">
                  <c:v>230.52857601894542</c:v>
                </c:pt>
                <c:pt idx="29">
                  <c:v>230.63923974977448</c:v>
                </c:pt>
                <c:pt idx="30">
                  <c:v>230.76705989242441</c:v>
                </c:pt>
                <c:pt idx="31">
                  <c:v>230.88949497511152</c:v>
                </c:pt>
                <c:pt idx="32">
                  <c:v>231.01813272899727</c:v>
                </c:pt>
                <c:pt idx="33">
                  <c:v>231.15338713527962</c:v>
                </c:pt>
                <c:pt idx="34">
                  <c:v>231.29570638331327</c:v>
                </c:pt>
                <c:pt idx="35">
                  <c:v>231.44556312508655</c:v>
                </c:pt>
                <c:pt idx="36">
                  <c:v>231.61333861104899</c:v>
                </c:pt>
                <c:pt idx="37">
                  <c:v>231.99347009141601</c:v>
                </c:pt>
                <c:pt idx="38">
                  <c:v>232.18136877295109</c:v>
                </c:pt>
                <c:pt idx="39">
                  <c:v>232.37976251007279</c:v>
                </c:pt>
                <c:pt idx="40">
                  <c:v>232.61066176773565</c:v>
                </c:pt>
                <c:pt idx="41">
                  <c:v>232.85602886643341</c:v>
                </c:pt>
                <c:pt idx="42">
                  <c:v>233.09282316362987</c:v>
                </c:pt>
                <c:pt idx="43">
                  <c:v>233.36882613343036</c:v>
                </c:pt>
                <c:pt idx="44">
                  <c:v>233.60845762888079</c:v>
                </c:pt>
                <c:pt idx="45">
                  <c:v>233.91776949808477</c:v>
                </c:pt>
                <c:pt idx="46">
                  <c:v>234.24733193643439</c:v>
                </c:pt>
                <c:pt idx="47">
                  <c:v>235.32486283048803</c:v>
                </c:pt>
                <c:pt idx="48">
                  <c:v>235.70960610155043</c:v>
                </c:pt>
                <c:pt idx="49">
                  <c:v>236.11835804763069</c:v>
                </c:pt>
                <c:pt idx="50">
                  <c:v>236.55288866201909</c:v>
                </c:pt>
                <c:pt idx="51">
                  <c:v>237.01519369644686</c:v>
                </c:pt>
                <c:pt idx="52">
                  <c:v>237.50734226706248</c:v>
                </c:pt>
                <c:pt idx="53">
                  <c:v>238.03177668975832</c:v>
                </c:pt>
                <c:pt idx="54">
                  <c:v>238.5910522499305</c:v>
                </c:pt>
                <c:pt idx="55">
                  <c:v>239.12738842544474</c:v>
                </c:pt>
                <c:pt idx="56">
                  <c:v>239.63274004541884</c:v>
                </c:pt>
                <c:pt idx="57">
                  <c:v>240.28650344170794</c:v>
                </c:pt>
                <c:pt idx="58">
                  <c:v>241.7929047965944</c:v>
                </c:pt>
                <c:pt idx="59">
                  <c:v>242.61873783598341</c:v>
                </c:pt>
                <c:pt idx="60">
                  <c:v>243.50742071491393</c:v>
                </c:pt>
                <c:pt idx="61">
                  <c:v>244.36780897835533</c:v>
                </c:pt>
                <c:pt idx="62">
                  <c:v>245.15260569949612</c:v>
                </c:pt>
                <c:pt idx="63">
                  <c:v>245.9336216862724</c:v>
                </c:pt>
                <c:pt idx="64">
                  <c:v>247.72984375525658</c:v>
                </c:pt>
                <c:pt idx="65">
                  <c:v>248.65863709992499</c:v>
                </c:pt>
                <c:pt idx="66">
                  <c:v>249.63646930557536</c:v>
                </c:pt>
                <c:pt idx="67">
                  <c:v>250.51207312113513</c:v>
                </c:pt>
                <c:pt idx="68">
                  <c:v>251.380979848262</c:v>
                </c:pt>
                <c:pt idx="69">
                  <c:v>252.33389368926467</c:v>
                </c:pt>
                <c:pt idx="70">
                  <c:v>253.34689226053331</c:v>
                </c:pt>
                <c:pt idx="71">
                  <c:v>255.48655451156523</c:v>
                </c:pt>
                <c:pt idx="72">
                  <c:v>256.64887077063923</c:v>
                </c:pt>
                <c:pt idx="73">
                  <c:v>257.77685857295586</c:v>
                </c:pt>
                <c:pt idx="74">
                  <c:v>258.83284556790215</c:v>
                </c:pt>
                <c:pt idx="75">
                  <c:v>260.09477170859554</c:v>
                </c:pt>
                <c:pt idx="76">
                  <c:v>261.35251474039137</c:v>
                </c:pt>
                <c:pt idx="77">
                  <c:v>262.95000465076606</c:v>
                </c:pt>
                <c:pt idx="78">
                  <c:v>264.42586693937392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481-CA43-97AF-36E4E55F3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'24.72-B737-800'!$O$3:$O$156</c:f>
              <c:numCache>
                <c:formatCode>General</c:formatCode>
                <c:ptCount val="154"/>
                <c:pt idx="0">
                  <c:v>247.06159700000001</c:v>
                </c:pt>
                <c:pt idx="1">
                  <c:v>247.00811400000001</c:v>
                </c:pt>
                <c:pt idx="2">
                  <c:v>247.06669299999999</c:v>
                </c:pt>
                <c:pt idx="3">
                  <c:v>247.06796700000001</c:v>
                </c:pt>
                <c:pt idx="4">
                  <c:v>247.00811400000001</c:v>
                </c:pt>
                <c:pt idx="5">
                  <c:v>247.070697</c:v>
                </c:pt>
                <c:pt idx="6">
                  <c:v>247.087076</c:v>
                </c:pt>
                <c:pt idx="7">
                  <c:v>247.00811400000001</c:v>
                </c:pt>
                <c:pt idx="8">
                  <c:v>247.09238500000001</c:v>
                </c:pt>
                <c:pt idx="9">
                  <c:v>247.132373</c:v>
                </c:pt>
                <c:pt idx="10">
                  <c:v>247.16024300000001</c:v>
                </c:pt>
                <c:pt idx="11">
                  <c:v>247.17441400000001</c:v>
                </c:pt>
                <c:pt idx="12">
                  <c:v>247.22721300000001</c:v>
                </c:pt>
                <c:pt idx="13">
                  <c:v>247.20173299999999</c:v>
                </c:pt>
                <c:pt idx="14">
                  <c:v>247.161822</c:v>
                </c:pt>
                <c:pt idx="15">
                  <c:v>247.297281</c:v>
                </c:pt>
                <c:pt idx="16">
                  <c:v>247.29091099999999</c:v>
                </c:pt>
                <c:pt idx="17">
                  <c:v>247.304925</c:v>
                </c:pt>
                <c:pt idx="18">
                  <c:v>247.28454099999999</c:v>
                </c:pt>
                <c:pt idx="19">
                  <c:v>247.31237300000001</c:v>
                </c:pt>
                <c:pt idx="20">
                  <c:v>247.34696500000001</c:v>
                </c:pt>
                <c:pt idx="21">
                  <c:v>247.31002000000001</c:v>
                </c:pt>
                <c:pt idx="22">
                  <c:v>247.31237300000001</c:v>
                </c:pt>
                <c:pt idx="23">
                  <c:v>247.29091099999999</c:v>
                </c:pt>
                <c:pt idx="24">
                  <c:v>247.31639000000001</c:v>
                </c:pt>
                <c:pt idx="25">
                  <c:v>247.31002000000001</c:v>
                </c:pt>
                <c:pt idx="26">
                  <c:v>247.41353000000001</c:v>
                </c:pt>
                <c:pt idx="27">
                  <c:v>247.380088</c:v>
                </c:pt>
                <c:pt idx="28">
                  <c:v>247.31237300000001</c:v>
                </c:pt>
                <c:pt idx="29">
                  <c:v>247.45440300000001</c:v>
                </c:pt>
                <c:pt idx="30">
                  <c:v>247.501115</c:v>
                </c:pt>
                <c:pt idx="31">
                  <c:v>247.46450300000001</c:v>
                </c:pt>
                <c:pt idx="32">
                  <c:v>247.634882</c:v>
                </c:pt>
                <c:pt idx="33">
                  <c:v>247.66036099999999</c:v>
                </c:pt>
                <c:pt idx="34">
                  <c:v>247.61663300000001</c:v>
                </c:pt>
                <c:pt idx="35">
                  <c:v>247.749538</c:v>
                </c:pt>
                <c:pt idx="36">
                  <c:v>247.92152400000001</c:v>
                </c:pt>
                <c:pt idx="37">
                  <c:v>247.908784</c:v>
                </c:pt>
                <c:pt idx="38">
                  <c:v>248.069445</c:v>
                </c:pt>
                <c:pt idx="39">
                  <c:v>248.20816600000001</c:v>
                </c:pt>
                <c:pt idx="40">
                  <c:v>248.22515200000001</c:v>
                </c:pt>
                <c:pt idx="41">
                  <c:v>248.26549399999999</c:v>
                </c:pt>
                <c:pt idx="42">
                  <c:v>248.27186399999999</c:v>
                </c:pt>
                <c:pt idx="43">
                  <c:v>248.22515200000001</c:v>
                </c:pt>
                <c:pt idx="44">
                  <c:v>248.284604</c:v>
                </c:pt>
                <c:pt idx="45">
                  <c:v>248.615835</c:v>
                </c:pt>
                <c:pt idx="46">
                  <c:v>248.68154200000001</c:v>
                </c:pt>
                <c:pt idx="47">
                  <c:v>248.768711</c:v>
                </c:pt>
                <c:pt idx="48">
                  <c:v>248.813299</c:v>
                </c:pt>
                <c:pt idx="49">
                  <c:v>248.83367100000001</c:v>
                </c:pt>
                <c:pt idx="50">
                  <c:v>248.87062800000001</c:v>
                </c:pt>
                <c:pt idx="51">
                  <c:v>249.049136</c:v>
                </c:pt>
                <c:pt idx="52">
                  <c:v>249.03062</c:v>
                </c:pt>
                <c:pt idx="53">
                  <c:v>249.145276</c:v>
                </c:pt>
                <c:pt idx="54">
                  <c:v>249.402016</c:v>
                </c:pt>
                <c:pt idx="55">
                  <c:v>249.410462</c:v>
                </c:pt>
                <c:pt idx="56">
                  <c:v>249.48304099999999</c:v>
                </c:pt>
                <c:pt idx="57">
                  <c:v>249.63940700000001</c:v>
                </c:pt>
                <c:pt idx="58">
                  <c:v>249.71107599999999</c:v>
                </c:pt>
                <c:pt idx="59">
                  <c:v>249.88297499999999</c:v>
                </c:pt>
                <c:pt idx="60">
                  <c:v>250.05718100000001</c:v>
                </c:pt>
                <c:pt idx="61">
                  <c:v>250.12737100000001</c:v>
                </c:pt>
                <c:pt idx="62">
                  <c:v>250.145342</c:v>
                </c:pt>
                <c:pt idx="63">
                  <c:v>250.221045</c:v>
                </c:pt>
                <c:pt idx="64">
                  <c:v>250.30383900000001</c:v>
                </c:pt>
                <c:pt idx="65">
                  <c:v>250.39938599999999</c:v>
                </c:pt>
                <c:pt idx="66">
                  <c:v>250.66617299999999</c:v>
                </c:pt>
                <c:pt idx="67">
                  <c:v>250.889117</c:v>
                </c:pt>
                <c:pt idx="68">
                  <c:v>250.98541</c:v>
                </c:pt>
                <c:pt idx="69">
                  <c:v>251.00452000000001</c:v>
                </c:pt>
                <c:pt idx="70">
                  <c:v>251.112807</c:v>
                </c:pt>
                <c:pt idx="71">
                  <c:v>251.242751</c:v>
                </c:pt>
                <c:pt idx="72">
                  <c:v>251.41218900000001</c:v>
                </c:pt>
                <c:pt idx="73">
                  <c:v>251.514106</c:v>
                </c:pt>
                <c:pt idx="74">
                  <c:v>251.68216000000001</c:v>
                </c:pt>
                <c:pt idx="75">
                  <c:v>251.99184299999999</c:v>
                </c:pt>
                <c:pt idx="76">
                  <c:v>252.02839800000001</c:v>
                </c:pt>
                <c:pt idx="77">
                  <c:v>252.23569800000001</c:v>
                </c:pt>
                <c:pt idx="78">
                  <c:v>252.40588199999999</c:v>
                </c:pt>
                <c:pt idx="79">
                  <c:v>252.33265700000001</c:v>
                </c:pt>
                <c:pt idx="80">
                  <c:v>252.546018</c:v>
                </c:pt>
                <c:pt idx="81">
                  <c:v>252.92895300000001</c:v>
                </c:pt>
                <c:pt idx="82">
                  <c:v>253.09330600000001</c:v>
                </c:pt>
                <c:pt idx="83">
                  <c:v>253.267719</c:v>
                </c:pt>
                <c:pt idx="84">
                  <c:v>253.42580000000001</c:v>
                </c:pt>
                <c:pt idx="85">
                  <c:v>253.68462400000001</c:v>
                </c:pt>
                <c:pt idx="86">
                  <c:v>254.024563</c:v>
                </c:pt>
                <c:pt idx="87">
                  <c:v>254.15821500000001</c:v>
                </c:pt>
                <c:pt idx="88">
                  <c:v>254.441091</c:v>
                </c:pt>
                <c:pt idx="89">
                  <c:v>254.83353099999999</c:v>
                </c:pt>
                <c:pt idx="90">
                  <c:v>255.07099400000001</c:v>
                </c:pt>
                <c:pt idx="91">
                  <c:v>255.29969399999999</c:v>
                </c:pt>
                <c:pt idx="92">
                  <c:v>255.76915</c:v>
                </c:pt>
                <c:pt idx="93">
                  <c:v>255.90897000000001</c:v>
                </c:pt>
                <c:pt idx="94">
                  <c:v>256.234893</c:v>
                </c:pt>
                <c:pt idx="95">
                  <c:v>256.44016199999999</c:v>
                </c:pt>
                <c:pt idx="96">
                  <c:v>256.59244999999999</c:v>
                </c:pt>
                <c:pt idx="97">
                  <c:v>257.22111599999999</c:v>
                </c:pt>
                <c:pt idx="98">
                  <c:v>257.57145700000001</c:v>
                </c:pt>
                <c:pt idx="99">
                  <c:v>258.24243100000001</c:v>
                </c:pt>
                <c:pt idx="100">
                  <c:v>258.72305599999999</c:v>
                </c:pt>
                <c:pt idx="101">
                  <c:v>259.40144299999997</c:v>
                </c:pt>
                <c:pt idx="102">
                  <c:v>259.75835999999998</c:v>
                </c:pt>
                <c:pt idx="103">
                  <c:v>260.59090800000001</c:v>
                </c:pt>
                <c:pt idx="104">
                  <c:v>261.26517100000001</c:v>
                </c:pt>
                <c:pt idx="105">
                  <c:v>262.082537</c:v>
                </c:pt>
                <c:pt idx="106">
                  <c:v>263.30415199999999</c:v>
                </c:pt>
                <c:pt idx="107">
                  <c:v>264.37095499999998</c:v>
                </c:pt>
                <c:pt idx="108">
                  <c:v>265.32612699999999</c:v>
                </c:pt>
                <c:pt idx="109">
                  <c:v>266.50156099999998</c:v>
                </c:pt>
                <c:pt idx="110">
                  <c:v>268.15125399999999</c:v>
                </c:pt>
                <c:pt idx="111">
                  <c:v>269.066937</c:v>
                </c:pt>
                <c:pt idx="112">
                  <c:v>270.09255100000001</c:v>
                </c:pt>
                <c:pt idx="113">
                  <c:v>272.20213699999999</c:v>
                </c:pt>
                <c:pt idx="114">
                  <c:v>273.31297699999999</c:v>
                </c:pt>
                <c:pt idx="115">
                  <c:v>275.32590199999999</c:v>
                </c:pt>
                <c:pt idx="116">
                  <c:v>276.064909</c:v>
                </c:pt>
                <c:pt idx="117">
                  <c:v>276.927819</c:v>
                </c:pt>
                <c:pt idx="118">
                  <c:v>279.09492499999999</c:v>
                </c:pt>
                <c:pt idx="119">
                  <c:v>279.868154</c:v>
                </c:pt>
                <c:pt idx="120">
                  <c:v>280.82199100000003</c:v>
                </c:pt>
                <c:pt idx="121">
                  <c:v>283.495361</c:v>
                </c:pt>
                <c:pt idx="122">
                  <c:v>284.27991900000001</c:v>
                </c:pt>
                <c:pt idx="123">
                  <c:v>285.00548900000001</c:v>
                </c:pt>
                <c:pt idx="124">
                  <c:v>287.66023100000001</c:v>
                </c:pt>
                <c:pt idx="125">
                  <c:v>289.14807300000001</c:v>
                </c:pt>
                <c:pt idx="126">
                  <c:v>290.44275499999998</c:v>
                </c:pt>
                <c:pt idx="127">
                  <c:v>291.94139100000001</c:v>
                </c:pt>
                <c:pt idx="128">
                  <c:v>293.25557800000001</c:v>
                </c:pt>
                <c:pt idx="129">
                  <c:v>294.59482500000001</c:v>
                </c:pt>
                <c:pt idx="130">
                  <c:v>296.77204899999998</c:v>
                </c:pt>
                <c:pt idx="131">
                  <c:v>298.12373200000002</c:v>
                </c:pt>
                <c:pt idx="132">
                  <c:v>299.30605200000002</c:v>
                </c:pt>
                <c:pt idx="133">
                  <c:v>301.23039999999997</c:v>
                </c:pt>
                <c:pt idx="134">
                  <c:v>302.38336700000002</c:v>
                </c:pt>
                <c:pt idx="135">
                  <c:v>303.39272599999998</c:v>
                </c:pt>
                <c:pt idx="136">
                  <c:v>305.90129000000002</c:v>
                </c:pt>
                <c:pt idx="137">
                  <c:v>307.40365100000002</c:v>
                </c:pt>
                <c:pt idx="138">
                  <c:v>308.73604999999998</c:v>
                </c:pt>
                <c:pt idx="139">
                  <c:v>310.89948099999998</c:v>
                </c:pt>
                <c:pt idx="140">
                  <c:v>311.81541600000003</c:v>
                </c:pt>
                <c:pt idx="141">
                  <c:v>312.88032500000003</c:v>
                </c:pt>
                <c:pt idx="142">
                  <c:v>314.82813299999998</c:v>
                </c:pt>
                <c:pt idx="143">
                  <c:v>316.22718099999997</c:v>
                </c:pt>
                <c:pt idx="144">
                  <c:v>317.47704399999998</c:v>
                </c:pt>
                <c:pt idx="145">
                  <c:v>319.38679400000001</c:v>
                </c:pt>
                <c:pt idx="146">
                  <c:v>320.63894499999998</c:v>
                </c:pt>
                <c:pt idx="147">
                  <c:v>321.79525799999999</c:v>
                </c:pt>
                <c:pt idx="148">
                  <c:v>324.07812100000001</c:v>
                </c:pt>
                <c:pt idx="149">
                  <c:v>325.05070999999998</c:v>
                </c:pt>
                <c:pt idx="150">
                  <c:v>326.11561899999998</c:v>
                </c:pt>
                <c:pt idx="151">
                  <c:v>327.90747800000003</c:v>
                </c:pt>
                <c:pt idx="152">
                  <c:v>329.91886399999999</c:v>
                </c:pt>
                <c:pt idx="153">
                  <c:v>329.00608499999998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02-3743-9C9F-8735EBF06818}"/>
            </c:ext>
          </c:extLst>
        </c:ser>
        <c:ser>
          <c:idx val="8"/>
          <c:order val="1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'24.72-B737-800'!$I$3:$I$137</c:f>
              <c:numCache>
                <c:formatCode>General</c:formatCode>
                <c:ptCount val="135"/>
                <c:pt idx="0">
                  <c:v>219.18086700000001</c:v>
                </c:pt>
                <c:pt idx="1">
                  <c:v>219.19360699999999</c:v>
                </c:pt>
                <c:pt idx="2">
                  <c:v>219.240319</c:v>
                </c:pt>
                <c:pt idx="3">
                  <c:v>219.26367500000001</c:v>
                </c:pt>
                <c:pt idx="4">
                  <c:v>219.213626</c:v>
                </c:pt>
                <c:pt idx="5">
                  <c:v>219.174497</c:v>
                </c:pt>
                <c:pt idx="6">
                  <c:v>219.206346</c:v>
                </c:pt>
                <c:pt idx="7">
                  <c:v>219.26367500000001</c:v>
                </c:pt>
                <c:pt idx="8">
                  <c:v>219.31463299999999</c:v>
                </c:pt>
                <c:pt idx="9">
                  <c:v>219.32048700000001</c:v>
                </c:pt>
                <c:pt idx="10">
                  <c:v>219.333743</c:v>
                </c:pt>
                <c:pt idx="11">
                  <c:v>219.39107100000001</c:v>
                </c:pt>
                <c:pt idx="12">
                  <c:v>219.32048700000001</c:v>
                </c:pt>
                <c:pt idx="13">
                  <c:v>219.36877699999999</c:v>
                </c:pt>
                <c:pt idx="14">
                  <c:v>219.422921</c:v>
                </c:pt>
                <c:pt idx="15">
                  <c:v>219.47261700000001</c:v>
                </c:pt>
                <c:pt idx="16">
                  <c:v>219.427167</c:v>
                </c:pt>
                <c:pt idx="17">
                  <c:v>219.41018099999999</c:v>
                </c:pt>
                <c:pt idx="18">
                  <c:v>219.47261700000001</c:v>
                </c:pt>
                <c:pt idx="19">
                  <c:v>219.43008699999999</c:v>
                </c:pt>
                <c:pt idx="20">
                  <c:v>219.48024899999999</c:v>
                </c:pt>
                <c:pt idx="21">
                  <c:v>219.47261700000001</c:v>
                </c:pt>
                <c:pt idx="22">
                  <c:v>219.499358</c:v>
                </c:pt>
                <c:pt idx="23">
                  <c:v>219.52643</c:v>
                </c:pt>
                <c:pt idx="24">
                  <c:v>219.461139</c:v>
                </c:pt>
                <c:pt idx="25">
                  <c:v>219.52392800000001</c:v>
                </c:pt>
                <c:pt idx="26">
                  <c:v>219.69682299999999</c:v>
                </c:pt>
                <c:pt idx="27">
                  <c:v>219.77687599999999</c:v>
                </c:pt>
                <c:pt idx="28">
                  <c:v>219.73663400000001</c:v>
                </c:pt>
                <c:pt idx="29">
                  <c:v>219.77326099999999</c:v>
                </c:pt>
                <c:pt idx="30">
                  <c:v>219.77687599999999</c:v>
                </c:pt>
                <c:pt idx="31">
                  <c:v>219.838233</c:v>
                </c:pt>
                <c:pt idx="32">
                  <c:v>220.01531399999999</c:v>
                </c:pt>
                <c:pt idx="33">
                  <c:v>220.04079400000001</c:v>
                </c:pt>
                <c:pt idx="34">
                  <c:v>220.034424</c:v>
                </c:pt>
                <c:pt idx="35">
                  <c:v>220.072643</c:v>
                </c:pt>
                <c:pt idx="36">
                  <c:v>220.09886800000001</c:v>
                </c:pt>
                <c:pt idx="37">
                  <c:v>220.127532</c:v>
                </c:pt>
                <c:pt idx="38">
                  <c:v>220.321066</c:v>
                </c:pt>
                <c:pt idx="39">
                  <c:v>220.38539599999999</c:v>
                </c:pt>
                <c:pt idx="40">
                  <c:v>220.41104000000001</c:v>
                </c:pt>
                <c:pt idx="41">
                  <c:v>220.45483200000001</c:v>
                </c:pt>
                <c:pt idx="42">
                  <c:v>220.53752499999999</c:v>
                </c:pt>
                <c:pt idx="43">
                  <c:v>220.53127000000001</c:v>
                </c:pt>
                <c:pt idx="44">
                  <c:v>220.62681799999999</c:v>
                </c:pt>
                <c:pt idx="45">
                  <c:v>220.68965499999999</c:v>
                </c:pt>
                <c:pt idx="46">
                  <c:v>220.76138</c:v>
                </c:pt>
                <c:pt idx="47">
                  <c:v>220.87598700000001</c:v>
                </c:pt>
                <c:pt idx="48">
                  <c:v>220.99391499999999</c:v>
                </c:pt>
                <c:pt idx="49">
                  <c:v>221.07143199999999</c:v>
                </c:pt>
                <c:pt idx="50">
                  <c:v>221.174623</c:v>
                </c:pt>
                <c:pt idx="51">
                  <c:v>221.295649</c:v>
                </c:pt>
                <c:pt idx="52">
                  <c:v>221.33068399999999</c:v>
                </c:pt>
                <c:pt idx="53">
                  <c:v>221.43578600000001</c:v>
                </c:pt>
                <c:pt idx="54">
                  <c:v>221.49584400000001</c:v>
                </c:pt>
                <c:pt idx="55">
                  <c:v>221.53133299999999</c:v>
                </c:pt>
                <c:pt idx="56">
                  <c:v>221.617963</c:v>
                </c:pt>
                <c:pt idx="57">
                  <c:v>221.951742</c:v>
                </c:pt>
                <c:pt idx="58">
                  <c:v>222.05882399999999</c:v>
                </c:pt>
                <c:pt idx="59">
                  <c:v>222.04012299999999</c:v>
                </c:pt>
                <c:pt idx="60">
                  <c:v>222.244754</c:v>
                </c:pt>
                <c:pt idx="61">
                  <c:v>222.28661199999999</c:v>
                </c:pt>
                <c:pt idx="62">
                  <c:v>222.486807</c:v>
                </c:pt>
                <c:pt idx="63">
                  <c:v>222.75279699999999</c:v>
                </c:pt>
                <c:pt idx="64">
                  <c:v>222.92707100000001</c:v>
                </c:pt>
                <c:pt idx="65">
                  <c:v>223.12373199999999</c:v>
                </c:pt>
                <c:pt idx="66">
                  <c:v>223.27830800000001</c:v>
                </c:pt>
                <c:pt idx="67">
                  <c:v>223.505979</c:v>
                </c:pt>
                <c:pt idx="68">
                  <c:v>223.72499199999999</c:v>
                </c:pt>
                <c:pt idx="69">
                  <c:v>223.958237</c:v>
                </c:pt>
                <c:pt idx="70">
                  <c:v>224.14933199999999</c:v>
                </c:pt>
                <c:pt idx="71">
                  <c:v>224.334585</c:v>
                </c:pt>
                <c:pt idx="72">
                  <c:v>224.57685599999999</c:v>
                </c:pt>
                <c:pt idx="73">
                  <c:v>224.81890899999999</c:v>
                </c:pt>
                <c:pt idx="74">
                  <c:v>225.03532000000001</c:v>
                </c:pt>
                <c:pt idx="75">
                  <c:v>225.50685100000001</c:v>
                </c:pt>
                <c:pt idx="76">
                  <c:v>225.70993899999999</c:v>
                </c:pt>
                <c:pt idx="77">
                  <c:v>225.90846500000001</c:v>
                </c:pt>
                <c:pt idx="78">
                  <c:v>226.32855799999999</c:v>
                </c:pt>
                <c:pt idx="79">
                  <c:v>226.62271799999999</c:v>
                </c:pt>
                <c:pt idx="80">
                  <c:v>226.83523700000001</c:v>
                </c:pt>
                <c:pt idx="81">
                  <c:v>227.18848500000001</c:v>
                </c:pt>
                <c:pt idx="82">
                  <c:v>227.38336699999999</c:v>
                </c:pt>
                <c:pt idx="83">
                  <c:v>227.67184599999999</c:v>
                </c:pt>
                <c:pt idx="84">
                  <c:v>228.461704</c:v>
                </c:pt>
                <c:pt idx="85">
                  <c:v>228.75253499999999</c:v>
                </c:pt>
                <c:pt idx="86">
                  <c:v>228.945065</c:v>
                </c:pt>
                <c:pt idx="87">
                  <c:v>229.500732</c:v>
                </c:pt>
                <c:pt idx="88">
                  <c:v>229.89566099999999</c:v>
                </c:pt>
                <c:pt idx="89">
                  <c:v>230.31681599999999</c:v>
                </c:pt>
                <c:pt idx="90">
                  <c:v>230.578093</c:v>
                </c:pt>
                <c:pt idx="91">
                  <c:v>230.97877700000001</c:v>
                </c:pt>
                <c:pt idx="92">
                  <c:v>231.59336999999999</c:v>
                </c:pt>
                <c:pt idx="93">
                  <c:v>231.94726199999999</c:v>
                </c:pt>
                <c:pt idx="94">
                  <c:v>232.307186</c:v>
                </c:pt>
                <c:pt idx="95">
                  <c:v>233.289287</c:v>
                </c:pt>
                <c:pt idx="96">
                  <c:v>233.786901</c:v>
                </c:pt>
                <c:pt idx="97">
                  <c:v>234.345831</c:v>
                </c:pt>
                <c:pt idx="98">
                  <c:v>235.48274499999999</c:v>
                </c:pt>
                <c:pt idx="99">
                  <c:v>236.26825299999999</c:v>
                </c:pt>
                <c:pt idx="100">
                  <c:v>237.591903</c:v>
                </c:pt>
                <c:pt idx="101">
                  <c:v>238.55386200000001</c:v>
                </c:pt>
                <c:pt idx="102">
                  <c:v>240.03495000000001</c:v>
                </c:pt>
                <c:pt idx="103">
                  <c:v>240.618661</c:v>
                </c:pt>
                <c:pt idx="104">
                  <c:v>241.311136</c:v>
                </c:pt>
                <c:pt idx="105">
                  <c:v>243.155631</c:v>
                </c:pt>
                <c:pt idx="106">
                  <c:v>244.269777</c:v>
                </c:pt>
                <c:pt idx="107">
                  <c:v>245.21487500000001</c:v>
                </c:pt>
                <c:pt idx="108">
                  <c:v>247.24218999999999</c:v>
                </c:pt>
                <c:pt idx="109">
                  <c:v>248.22515200000001</c:v>
                </c:pt>
                <c:pt idx="110">
                  <c:v>249.16671600000001</c:v>
                </c:pt>
                <c:pt idx="111">
                  <c:v>251.487043</c:v>
                </c:pt>
                <c:pt idx="112">
                  <c:v>252.48478700000001</c:v>
                </c:pt>
                <c:pt idx="113">
                  <c:v>253.68557100000001</c:v>
                </c:pt>
                <c:pt idx="114">
                  <c:v>255.800937</c:v>
                </c:pt>
                <c:pt idx="115">
                  <c:v>256.74442199999999</c:v>
                </c:pt>
                <c:pt idx="116">
                  <c:v>257.65720099999999</c:v>
                </c:pt>
                <c:pt idx="117">
                  <c:v>260.38951200000002</c:v>
                </c:pt>
                <c:pt idx="118">
                  <c:v>261.30831599999999</c:v>
                </c:pt>
                <c:pt idx="119">
                  <c:v>262.27146900000002</c:v>
                </c:pt>
                <c:pt idx="120">
                  <c:v>265.18748299999999</c:v>
                </c:pt>
                <c:pt idx="121">
                  <c:v>266.17647099999999</c:v>
                </c:pt>
                <c:pt idx="122">
                  <c:v>267.089249</c:v>
                </c:pt>
                <c:pt idx="123">
                  <c:v>269.43148100000002</c:v>
                </c:pt>
                <c:pt idx="124">
                  <c:v>270.436105</c:v>
                </c:pt>
                <c:pt idx="125">
                  <c:v>271.53043000000002</c:v>
                </c:pt>
                <c:pt idx="126">
                  <c:v>273.72962100000001</c:v>
                </c:pt>
                <c:pt idx="127">
                  <c:v>274.69574</c:v>
                </c:pt>
                <c:pt idx="128">
                  <c:v>277.424666</c:v>
                </c:pt>
                <c:pt idx="129">
                  <c:v>278.346856</c:v>
                </c:pt>
                <c:pt idx="130">
                  <c:v>279.60429399999998</c:v>
                </c:pt>
                <c:pt idx="131">
                  <c:v>281.34507600000001</c:v>
                </c:pt>
                <c:pt idx="132">
                  <c:v>282.60649100000001</c:v>
                </c:pt>
                <c:pt idx="133">
                  <c:v>284.04949199999999</c:v>
                </c:pt>
                <c:pt idx="134">
                  <c:v>285.34482800000001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02-3743-9C9F-8735EBF06818}"/>
            </c:ext>
          </c:extLst>
        </c:ser>
        <c:ser>
          <c:idx val="7"/>
          <c:order val="2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'24.72-B737-800'!$C$3:$C$125</c:f>
              <c:numCache>
                <c:formatCode>General</c:formatCode>
                <c:ptCount val="123"/>
                <c:pt idx="0">
                  <c:v>201.66384500000001</c:v>
                </c:pt>
                <c:pt idx="1">
                  <c:v>201.682954</c:v>
                </c:pt>
                <c:pt idx="2">
                  <c:v>201.74665200000001</c:v>
                </c:pt>
                <c:pt idx="3">
                  <c:v>201.67658399999999</c:v>
                </c:pt>
                <c:pt idx="4">
                  <c:v>201.673428</c:v>
                </c:pt>
                <c:pt idx="5">
                  <c:v>201.723296</c:v>
                </c:pt>
                <c:pt idx="6">
                  <c:v>201.84219999999999</c:v>
                </c:pt>
                <c:pt idx="7">
                  <c:v>201.825558</c:v>
                </c:pt>
                <c:pt idx="8">
                  <c:v>201.936837</c:v>
                </c:pt>
                <c:pt idx="9">
                  <c:v>201.99507600000001</c:v>
                </c:pt>
                <c:pt idx="10">
                  <c:v>201.977688</c:v>
                </c:pt>
                <c:pt idx="11">
                  <c:v>202.058066</c:v>
                </c:pt>
                <c:pt idx="12">
                  <c:v>202.07788300000001</c:v>
                </c:pt>
                <c:pt idx="13">
                  <c:v>202.129817</c:v>
                </c:pt>
                <c:pt idx="14">
                  <c:v>202.096993</c:v>
                </c:pt>
                <c:pt idx="15">
                  <c:v>202.02494100000001</c:v>
                </c:pt>
                <c:pt idx="16">
                  <c:v>202.12247199999999</c:v>
                </c:pt>
                <c:pt idx="17">
                  <c:v>202.19891000000001</c:v>
                </c:pt>
                <c:pt idx="18">
                  <c:v>202.31855899999999</c:v>
                </c:pt>
                <c:pt idx="19">
                  <c:v>202.41548399999999</c:v>
                </c:pt>
                <c:pt idx="20">
                  <c:v>202.52377100000001</c:v>
                </c:pt>
                <c:pt idx="21">
                  <c:v>202.64001999999999</c:v>
                </c:pt>
                <c:pt idx="22">
                  <c:v>202.68938700000001</c:v>
                </c:pt>
                <c:pt idx="23">
                  <c:v>202.797674</c:v>
                </c:pt>
                <c:pt idx="24">
                  <c:v>202.84438599999999</c:v>
                </c:pt>
                <c:pt idx="25">
                  <c:v>202.93144000000001</c:v>
                </c:pt>
                <c:pt idx="26">
                  <c:v>203.02698699999999</c:v>
                </c:pt>
                <c:pt idx="27">
                  <c:v>203.084316</c:v>
                </c:pt>
                <c:pt idx="28">
                  <c:v>203.160754</c:v>
                </c:pt>
                <c:pt idx="29">
                  <c:v>203.28815</c:v>
                </c:pt>
                <c:pt idx="30">
                  <c:v>203.498355</c:v>
                </c:pt>
                <c:pt idx="31">
                  <c:v>203.51821000000001</c:v>
                </c:pt>
                <c:pt idx="32">
                  <c:v>203.65600800000001</c:v>
                </c:pt>
                <c:pt idx="33">
                  <c:v>203.89328399999999</c:v>
                </c:pt>
                <c:pt idx="34">
                  <c:v>203.93150299999999</c:v>
                </c:pt>
                <c:pt idx="35">
                  <c:v>203.95348200000001</c:v>
                </c:pt>
                <c:pt idx="36">
                  <c:v>204.08437900000001</c:v>
                </c:pt>
                <c:pt idx="37">
                  <c:v>204.107505</c:v>
                </c:pt>
                <c:pt idx="38">
                  <c:v>204.230177</c:v>
                </c:pt>
                <c:pt idx="39">
                  <c:v>204.555746</c:v>
                </c:pt>
                <c:pt idx="40">
                  <c:v>204.60108099999999</c:v>
                </c:pt>
                <c:pt idx="41">
                  <c:v>204.80660800000001</c:v>
                </c:pt>
                <c:pt idx="42">
                  <c:v>204.98252400000001</c:v>
                </c:pt>
                <c:pt idx="43">
                  <c:v>205.015119</c:v>
                </c:pt>
                <c:pt idx="44">
                  <c:v>205.215023</c:v>
                </c:pt>
                <c:pt idx="45">
                  <c:v>205.38382300000001</c:v>
                </c:pt>
                <c:pt idx="46">
                  <c:v>205.47667300000001</c:v>
                </c:pt>
                <c:pt idx="47">
                  <c:v>205.592612</c:v>
                </c:pt>
                <c:pt idx="48">
                  <c:v>205.95710800000001</c:v>
                </c:pt>
                <c:pt idx="49">
                  <c:v>206.071764</c:v>
                </c:pt>
                <c:pt idx="50">
                  <c:v>206.21699599999999</c:v>
                </c:pt>
                <c:pt idx="51">
                  <c:v>206.48017899999999</c:v>
                </c:pt>
                <c:pt idx="52">
                  <c:v>206.693712</c:v>
                </c:pt>
                <c:pt idx="53">
                  <c:v>206.81257500000001</c:v>
                </c:pt>
                <c:pt idx="54">
                  <c:v>207.00175899999999</c:v>
                </c:pt>
                <c:pt idx="55">
                  <c:v>206.997972</c:v>
                </c:pt>
                <c:pt idx="56">
                  <c:v>207.18860699999999</c:v>
                </c:pt>
                <c:pt idx="57">
                  <c:v>207.73503500000001</c:v>
                </c:pt>
                <c:pt idx="58">
                  <c:v>207.910751</c:v>
                </c:pt>
                <c:pt idx="59">
                  <c:v>208.23293699999999</c:v>
                </c:pt>
                <c:pt idx="60">
                  <c:v>208.606955</c:v>
                </c:pt>
                <c:pt idx="61">
                  <c:v>208.82352900000001</c:v>
                </c:pt>
                <c:pt idx="62">
                  <c:v>208.98202900000001</c:v>
                </c:pt>
                <c:pt idx="63">
                  <c:v>209.30838199999999</c:v>
                </c:pt>
                <c:pt idx="64">
                  <c:v>209.58417800000001</c:v>
                </c:pt>
                <c:pt idx="65">
                  <c:v>209.88654399999999</c:v>
                </c:pt>
                <c:pt idx="66">
                  <c:v>210.263856</c:v>
                </c:pt>
                <c:pt idx="67">
                  <c:v>210.49695700000001</c:v>
                </c:pt>
                <c:pt idx="68">
                  <c:v>210.79817600000001</c:v>
                </c:pt>
                <c:pt idx="69">
                  <c:v>211.13577599999999</c:v>
                </c:pt>
                <c:pt idx="70">
                  <c:v>211.32262499999999</c:v>
                </c:pt>
                <c:pt idx="71">
                  <c:v>211.862683</c:v>
                </c:pt>
                <c:pt idx="72">
                  <c:v>212.01825600000001</c:v>
                </c:pt>
                <c:pt idx="73">
                  <c:v>212.31525600000001</c:v>
                </c:pt>
                <c:pt idx="74">
                  <c:v>212.94555299999999</c:v>
                </c:pt>
                <c:pt idx="75">
                  <c:v>213.08316400000001</c:v>
                </c:pt>
                <c:pt idx="76">
                  <c:v>213.34292099999999</c:v>
                </c:pt>
                <c:pt idx="77">
                  <c:v>214.181299</c:v>
                </c:pt>
                <c:pt idx="78">
                  <c:v>214.60446200000001</c:v>
                </c:pt>
                <c:pt idx="79">
                  <c:v>215.07795300000001</c:v>
                </c:pt>
                <c:pt idx="80">
                  <c:v>215.87004899999999</c:v>
                </c:pt>
                <c:pt idx="81">
                  <c:v>216.12576100000001</c:v>
                </c:pt>
                <c:pt idx="82">
                  <c:v>216.578047</c:v>
                </c:pt>
                <c:pt idx="83">
                  <c:v>217.499979</c:v>
                </c:pt>
                <c:pt idx="84">
                  <c:v>217.79918900000001</c:v>
                </c:pt>
                <c:pt idx="85">
                  <c:v>218.35077000000001</c:v>
                </c:pt>
                <c:pt idx="86">
                  <c:v>219.16325000000001</c:v>
                </c:pt>
                <c:pt idx="87">
                  <c:v>219.47261700000001</c:v>
                </c:pt>
                <c:pt idx="88">
                  <c:v>219.88031000000001</c:v>
                </c:pt>
                <c:pt idx="89">
                  <c:v>220.57809700000001</c:v>
                </c:pt>
                <c:pt idx="90">
                  <c:v>220.99391499999999</c:v>
                </c:pt>
                <c:pt idx="91">
                  <c:v>221.540888</c:v>
                </c:pt>
                <c:pt idx="92">
                  <c:v>223.03048000000001</c:v>
                </c:pt>
                <c:pt idx="93">
                  <c:v>223.73225199999999</c:v>
                </c:pt>
                <c:pt idx="94">
                  <c:v>224.65339399999999</c:v>
                </c:pt>
                <c:pt idx="95">
                  <c:v>226.30457100000001</c:v>
                </c:pt>
                <c:pt idx="96">
                  <c:v>227.07910799999999</c:v>
                </c:pt>
                <c:pt idx="97">
                  <c:v>227.82397499999999</c:v>
                </c:pt>
                <c:pt idx="98">
                  <c:v>229.611785</c:v>
                </c:pt>
                <c:pt idx="99">
                  <c:v>230.27383399999999</c:v>
                </c:pt>
                <c:pt idx="100">
                  <c:v>230.965046</c:v>
                </c:pt>
                <c:pt idx="101">
                  <c:v>232.81591700000001</c:v>
                </c:pt>
                <c:pt idx="102">
                  <c:v>233.62069</c:v>
                </c:pt>
                <c:pt idx="103">
                  <c:v>234.381339</c:v>
                </c:pt>
                <c:pt idx="104">
                  <c:v>236.541628</c:v>
                </c:pt>
                <c:pt idx="105">
                  <c:v>237.576065</c:v>
                </c:pt>
                <c:pt idx="106">
                  <c:v>238.72050999999999</c:v>
                </c:pt>
                <c:pt idx="107">
                  <c:v>240.706748</c:v>
                </c:pt>
                <c:pt idx="108">
                  <c:v>241.53144</c:v>
                </c:pt>
                <c:pt idx="109">
                  <c:v>242.44974199999999</c:v>
                </c:pt>
                <c:pt idx="110">
                  <c:v>244.45641499999999</c:v>
                </c:pt>
                <c:pt idx="111">
                  <c:v>245.48681500000001</c:v>
                </c:pt>
                <c:pt idx="112">
                  <c:v>246.387979</c:v>
                </c:pt>
                <c:pt idx="113">
                  <c:v>248.22389000000001</c:v>
                </c:pt>
                <c:pt idx="114">
                  <c:v>249.44219100000001</c:v>
                </c:pt>
                <c:pt idx="115">
                  <c:v>250.688176</c:v>
                </c:pt>
                <c:pt idx="116">
                  <c:v>253.056568</c:v>
                </c:pt>
                <c:pt idx="117">
                  <c:v>254.15821500000001</c:v>
                </c:pt>
                <c:pt idx="118">
                  <c:v>255.16252399999999</c:v>
                </c:pt>
                <c:pt idx="119">
                  <c:v>257.33712100000002</c:v>
                </c:pt>
                <c:pt idx="120">
                  <c:v>258.767875</c:v>
                </c:pt>
                <c:pt idx="121">
                  <c:v>260.24340799999999</c:v>
                </c:pt>
                <c:pt idx="122">
                  <c:v>261.57874099999998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102-3743-9C9F-8735EBF0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cl0.5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'24.72-B737-800'!$T$3:$T$99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'24.72-B737-800'!$U$3:$U$99</c:f>
              <c:numCache>
                <c:formatCode>General</c:formatCode>
                <c:ptCount val="97"/>
                <c:pt idx="0">
                  <c:v>280.49303800000001</c:v>
                </c:pt>
                <c:pt idx="1">
                  <c:v>280.52973800000001</c:v>
                </c:pt>
                <c:pt idx="2">
                  <c:v>280.611513</c:v>
                </c:pt>
                <c:pt idx="3">
                  <c:v>280.69714599999998</c:v>
                </c:pt>
                <c:pt idx="4">
                  <c:v>280.79501099999999</c:v>
                </c:pt>
                <c:pt idx="5">
                  <c:v>280.84008699999998</c:v>
                </c:pt>
                <c:pt idx="6">
                  <c:v>280.74155999999999</c:v>
                </c:pt>
                <c:pt idx="7">
                  <c:v>280.74155999999999</c:v>
                </c:pt>
                <c:pt idx="8">
                  <c:v>280.74155999999999</c:v>
                </c:pt>
                <c:pt idx="9">
                  <c:v>281.14977399999998</c:v>
                </c:pt>
                <c:pt idx="10">
                  <c:v>281.10469899999998</c:v>
                </c:pt>
                <c:pt idx="11">
                  <c:v>281.092465</c:v>
                </c:pt>
                <c:pt idx="12">
                  <c:v>281.10469899999998</c:v>
                </c:pt>
                <c:pt idx="13">
                  <c:v>281.19033100000001</c:v>
                </c:pt>
                <c:pt idx="14">
                  <c:v>281.25149699999997</c:v>
                </c:pt>
                <c:pt idx="15">
                  <c:v>281.48392799999999</c:v>
                </c:pt>
                <c:pt idx="16">
                  <c:v>281.55732699999999</c:v>
                </c:pt>
                <c:pt idx="17">
                  <c:v>281.56642699999998</c:v>
                </c:pt>
                <c:pt idx="18">
                  <c:v>281.610117</c:v>
                </c:pt>
                <c:pt idx="19">
                  <c:v>281.70412499999998</c:v>
                </c:pt>
                <c:pt idx="20">
                  <c:v>281.80199099999999</c:v>
                </c:pt>
                <c:pt idx="21">
                  <c:v>281.899857</c:v>
                </c:pt>
                <c:pt idx="22">
                  <c:v>282.11167799999998</c:v>
                </c:pt>
                <c:pt idx="23">
                  <c:v>282.20954399999999</c:v>
                </c:pt>
                <c:pt idx="24">
                  <c:v>282.389185</c:v>
                </c:pt>
                <c:pt idx="25">
                  <c:v>282.633849</c:v>
                </c:pt>
                <c:pt idx="26">
                  <c:v>282.82958000000002</c:v>
                </c:pt>
                <c:pt idx="27">
                  <c:v>282.96414499999997</c:v>
                </c:pt>
                <c:pt idx="28">
                  <c:v>283.07424400000002</c:v>
                </c:pt>
                <c:pt idx="29">
                  <c:v>283.086477</c:v>
                </c:pt>
                <c:pt idx="30">
                  <c:v>283.302818</c:v>
                </c:pt>
                <c:pt idx="31">
                  <c:v>283.40454099999999</c:v>
                </c:pt>
                <c:pt idx="32">
                  <c:v>283.88163600000001</c:v>
                </c:pt>
                <c:pt idx="33">
                  <c:v>283.97950100000003</c:v>
                </c:pt>
                <c:pt idx="34">
                  <c:v>284.05290000000002</c:v>
                </c:pt>
                <c:pt idx="35">
                  <c:v>284.069211</c:v>
                </c:pt>
                <c:pt idx="36">
                  <c:v>284.50552900000002</c:v>
                </c:pt>
                <c:pt idx="37">
                  <c:v>284.554462</c:v>
                </c:pt>
                <c:pt idx="38">
                  <c:v>284.75019300000002</c:v>
                </c:pt>
                <c:pt idx="39">
                  <c:v>284.762426</c:v>
                </c:pt>
                <c:pt idx="40">
                  <c:v>285.22728799999999</c:v>
                </c:pt>
                <c:pt idx="41">
                  <c:v>285.33738699999998</c:v>
                </c:pt>
                <c:pt idx="42">
                  <c:v>285.42301900000001</c:v>
                </c:pt>
                <c:pt idx="43">
                  <c:v>285.54535099999998</c:v>
                </c:pt>
                <c:pt idx="44">
                  <c:v>286.07137899999998</c:v>
                </c:pt>
                <c:pt idx="45">
                  <c:v>286.08361200000002</c:v>
                </c:pt>
                <c:pt idx="46">
                  <c:v>286.20594399999999</c:v>
                </c:pt>
                <c:pt idx="47">
                  <c:v>286.76867099999998</c:v>
                </c:pt>
                <c:pt idx="48">
                  <c:v>287.03394400000002</c:v>
                </c:pt>
                <c:pt idx="49">
                  <c:v>287.20520900000002</c:v>
                </c:pt>
                <c:pt idx="50">
                  <c:v>287.60052899999999</c:v>
                </c:pt>
                <c:pt idx="51">
                  <c:v>287.808493</c:v>
                </c:pt>
                <c:pt idx="52">
                  <c:v>288.31005499999998</c:v>
                </c:pt>
                <c:pt idx="53">
                  <c:v>288.334521</c:v>
                </c:pt>
                <c:pt idx="54">
                  <c:v>288.542486</c:v>
                </c:pt>
                <c:pt idx="55">
                  <c:v>288.75045</c:v>
                </c:pt>
                <c:pt idx="56">
                  <c:v>288.90423900000002</c:v>
                </c:pt>
                <c:pt idx="57">
                  <c:v>289.53337499999998</c:v>
                </c:pt>
                <c:pt idx="58">
                  <c:v>289.71687300000002</c:v>
                </c:pt>
                <c:pt idx="59">
                  <c:v>289.76172800000001</c:v>
                </c:pt>
                <c:pt idx="60">
                  <c:v>290.36523299999999</c:v>
                </c:pt>
                <c:pt idx="61">
                  <c:v>290.463098</c:v>
                </c:pt>
                <c:pt idx="62">
                  <c:v>291.08699200000001</c:v>
                </c:pt>
                <c:pt idx="63">
                  <c:v>291.24602299999998</c:v>
                </c:pt>
                <c:pt idx="64">
                  <c:v>291.65357599999999</c:v>
                </c:pt>
                <c:pt idx="65">
                  <c:v>291.937387</c:v>
                </c:pt>
                <c:pt idx="66">
                  <c:v>292.28970299999997</c:v>
                </c:pt>
                <c:pt idx="67">
                  <c:v>292.59167600000001</c:v>
                </c:pt>
                <c:pt idx="68">
                  <c:v>293.50916599999999</c:v>
                </c:pt>
                <c:pt idx="69">
                  <c:v>293.86392899999998</c:v>
                </c:pt>
                <c:pt idx="70">
                  <c:v>294.75695200000001</c:v>
                </c:pt>
                <c:pt idx="71">
                  <c:v>295.33191299999999</c:v>
                </c:pt>
                <c:pt idx="72">
                  <c:v>296.661475</c:v>
                </c:pt>
                <c:pt idx="73">
                  <c:v>297.36526900000001</c:v>
                </c:pt>
                <c:pt idx="74">
                  <c:v>298.06509699999998</c:v>
                </c:pt>
                <c:pt idx="75">
                  <c:v>299.30938800000001</c:v>
                </c:pt>
                <c:pt idx="76">
                  <c:v>300.08291400000002</c:v>
                </c:pt>
                <c:pt idx="77">
                  <c:v>301.40817800000002</c:v>
                </c:pt>
                <c:pt idx="78">
                  <c:v>302.36564199999998</c:v>
                </c:pt>
                <c:pt idx="79">
                  <c:v>303.49597699999998</c:v>
                </c:pt>
                <c:pt idx="80">
                  <c:v>306.09851600000002</c:v>
                </c:pt>
                <c:pt idx="81">
                  <c:v>307.71507300000002</c:v>
                </c:pt>
                <c:pt idx="82">
                  <c:v>309.27004899999997</c:v>
                </c:pt>
                <c:pt idx="83">
                  <c:v>312.76524999999998</c:v>
                </c:pt>
                <c:pt idx="84">
                  <c:v>314.130267</c:v>
                </c:pt>
                <c:pt idx="85">
                  <c:v>316.83788299999998</c:v>
                </c:pt>
                <c:pt idx="86">
                  <c:v>318.088503</c:v>
                </c:pt>
                <c:pt idx="87">
                  <c:v>319.56436600000001</c:v>
                </c:pt>
                <c:pt idx="88">
                  <c:v>322.335329</c:v>
                </c:pt>
                <c:pt idx="89">
                  <c:v>323.77245499999998</c:v>
                </c:pt>
                <c:pt idx="90">
                  <c:v>325.02994000000001</c:v>
                </c:pt>
                <c:pt idx="91">
                  <c:v>327.49178899999998</c:v>
                </c:pt>
                <c:pt idx="92">
                  <c:v>328.84660500000001</c:v>
                </c:pt>
                <c:pt idx="93">
                  <c:v>330.65820500000001</c:v>
                </c:pt>
                <c:pt idx="94">
                  <c:v>333.18276300000002</c:v>
                </c:pt>
                <c:pt idx="95">
                  <c:v>334.81363700000003</c:v>
                </c:pt>
                <c:pt idx="96">
                  <c:v>336.13416100000001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8C-2F4A-96CD-4784D3184672}"/>
            </c:ext>
          </c:extLst>
        </c:ser>
        <c:ser>
          <c:idx val="2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'24.72-B737-800'!$T$3:$T$99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'24.72-B737-800'!$V$3:$V$99</c:f>
              <c:numCache>
                <c:formatCode>General</c:formatCode>
                <c:ptCount val="97"/>
                <c:pt idx="0">
                  <c:v>283.62818261758844</c:v>
                </c:pt>
                <c:pt idx="1">
                  <c:v>283.6281928647403</c:v>
                </c:pt>
                <c:pt idx="2">
                  <c:v>283.62820343353263</c:v>
                </c:pt>
                <c:pt idx="3">
                  <c:v>283.62822290162057</c:v>
                </c:pt>
                <c:pt idx="4">
                  <c:v>283.62823965734736</c:v>
                </c:pt>
                <c:pt idx="5">
                  <c:v>283.62825880406035</c:v>
                </c:pt>
                <c:pt idx="6">
                  <c:v>283.62830507737635</c:v>
                </c:pt>
                <c:pt idx="7">
                  <c:v>283.62833691258948</c:v>
                </c:pt>
                <c:pt idx="8">
                  <c:v>283.62837587441686</c:v>
                </c:pt>
                <c:pt idx="9">
                  <c:v>283.62847497226625</c:v>
                </c:pt>
                <c:pt idx="10">
                  <c:v>283.62856294947619</c:v>
                </c:pt>
                <c:pt idx="11">
                  <c:v>283.62866090052682</c:v>
                </c:pt>
                <c:pt idx="12">
                  <c:v>283.62883271350961</c:v>
                </c:pt>
                <c:pt idx="13">
                  <c:v>283.62898730838538</c:v>
                </c:pt>
                <c:pt idx="14">
                  <c:v>283.62919472199547</c:v>
                </c:pt>
                <c:pt idx="15">
                  <c:v>283.6294604343355</c:v>
                </c:pt>
                <c:pt idx="16">
                  <c:v>283.62970979698468</c:v>
                </c:pt>
                <c:pt idx="17">
                  <c:v>283.62998830715668</c:v>
                </c:pt>
                <c:pt idx="18">
                  <c:v>283.63043157234216</c:v>
                </c:pt>
                <c:pt idx="19">
                  <c:v>283.6308467400288</c:v>
                </c:pt>
                <c:pt idx="20">
                  <c:v>283.63133101423477</c:v>
                </c:pt>
                <c:pt idx="21">
                  <c:v>283.63185710730454</c:v>
                </c:pt>
                <c:pt idx="22">
                  <c:v>283.63306043989741</c:v>
                </c:pt>
                <c:pt idx="23">
                  <c:v>283.63400668287102</c:v>
                </c:pt>
                <c:pt idx="24">
                  <c:v>283.6349643430093</c:v>
                </c:pt>
                <c:pt idx="25">
                  <c:v>283.63691614562845</c:v>
                </c:pt>
                <c:pt idx="26">
                  <c:v>283.6385317025954</c:v>
                </c:pt>
                <c:pt idx="27">
                  <c:v>283.64021208263762</c:v>
                </c:pt>
                <c:pt idx="28">
                  <c:v>283.64186542065363</c:v>
                </c:pt>
                <c:pt idx="29">
                  <c:v>283.64465454188775</c:v>
                </c:pt>
                <c:pt idx="30">
                  <c:v>283.64723426841158</c:v>
                </c:pt>
                <c:pt idx="31">
                  <c:v>283.65018420817887</c:v>
                </c:pt>
                <c:pt idx="32">
                  <c:v>283.65951655496343</c:v>
                </c:pt>
                <c:pt idx="33">
                  <c:v>283.66418769040791</c:v>
                </c:pt>
                <c:pt idx="34">
                  <c:v>283.6694988936481</c:v>
                </c:pt>
                <c:pt idx="35">
                  <c:v>283.67620518815659</c:v>
                </c:pt>
                <c:pt idx="36">
                  <c:v>283.69004317627179</c:v>
                </c:pt>
                <c:pt idx="37">
                  <c:v>283.6988052390214</c:v>
                </c:pt>
                <c:pt idx="38">
                  <c:v>283.7075140564985</c:v>
                </c:pt>
                <c:pt idx="39">
                  <c:v>283.7169730031012</c:v>
                </c:pt>
                <c:pt idx="40">
                  <c:v>283.74658406152491</c:v>
                </c:pt>
                <c:pt idx="41">
                  <c:v>283.76257032368846</c:v>
                </c:pt>
                <c:pt idx="42">
                  <c:v>283.77837673143347</c:v>
                </c:pt>
                <c:pt idx="43">
                  <c:v>283.79547411335653</c:v>
                </c:pt>
                <c:pt idx="44">
                  <c:v>283.84796906476305</c:v>
                </c:pt>
                <c:pt idx="45">
                  <c:v>283.87485007600372</c:v>
                </c:pt>
                <c:pt idx="46">
                  <c:v>283.90708954420796</c:v>
                </c:pt>
                <c:pt idx="47">
                  <c:v>283.98866425179301</c:v>
                </c:pt>
                <c:pt idx="48">
                  <c:v>284.04462680482783</c:v>
                </c:pt>
                <c:pt idx="49">
                  <c:v>284.1086170688701</c:v>
                </c:pt>
                <c:pt idx="50">
                  <c:v>284.24642018261119</c:v>
                </c:pt>
                <c:pt idx="51">
                  <c:v>284.31177625563527</c:v>
                </c:pt>
                <c:pt idx="52">
                  <c:v>284.49505500111195</c:v>
                </c:pt>
                <c:pt idx="53">
                  <c:v>284.5704444210661</c:v>
                </c:pt>
                <c:pt idx="54">
                  <c:v>284.73886280239719</c:v>
                </c:pt>
                <c:pt idx="55">
                  <c:v>284.85198787394808</c:v>
                </c:pt>
                <c:pt idx="56">
                  <c:v>284.9835710574157</c:v>
                </c:pt>
                <c:pt idx="57">
                  <c:v>285.44094998151775</c:v>
                </c:pt>
                <c:pt idx="58">
                  <c:v>285.64500810949926</c:v>
                </c:pt>
                <c:pt idx="59">
                  <c:v>285.86831685469656</c:v>
                </c:pt>
                <c:pt idx="60">
                  <c:v>286.43040922818318</c:v>
                </c:pt>
                <c:pt idx="61">
                  <c:v>286.73943854224188</c:v>
                </c:pt>
                <c:pt idx="62">
                  <c:v>287.3691872159431</c:v>
                </c:pt>
                <c:pt idx="63">
                  <c:v>287.82708732657585</c:v>
                </c:pt>
                <c:pt idx="64">
                  <c:v>288.72892238384509</c:v>
                </c:pt>
                <c:pt idx="65">
                  <c:v>289.3063508867092</c:v>
                </c:pt>
                <c:pt idx="66">
                  <c:v>290.21047054493681</c:v>
                </c:pt>
                <c:pt idx="67">
                  <c:v>290.73786074280611</c:v>
                </c:pt>
                <c:pt idx="68">
                  <c:v>292.03120503852244</c:v>
                </c:pt>
                <c:pt idx="69">
                  <c:v>292.70604794297736</c:v>
                </c:pt>
                <c:pt idx="70">
                  <c:v>294.49368939072536</c:v>
                </c:pt>
                <c:pt idx="71">
                  <c:v>295.53979175650124</c:v>
                </c:pt>
                <c:pt idx="72">
                  <c:v>297.33246269228238</c:v>
                </c:pt>
                <c:pt idx="73">
                  <c:v>298.35029684524267</c:v>
                </c:pt>
                <c:pt idx="74">
                  <c:v>299.42198595462867</c:v>
                </c:pt>
                <c:pt idx="75">
                  <c:v>301.17937216963935</c:v>
                </c:pt>
                <c:pt idx="76">
                  <c:v>302.24621143649597</c:v>
                </c:pt>
                <c:pt idx="77">
                  <c:v>304.06668784553261</c:v>
                </c:pt>
                <c:pt idx="78">
                  <c:v>305.31800274933084</c:v>
                </c:pt>
                <c:pt idx="79">
                  <c:v>306.53071934486542</c:v>
                </c:pt>
                <c:pt idx="80">
                  <c:v>309.42423147787406</c:v>
                </c:pt>
                <c:pt idx="81">
                  <c:v>310.75851756667788</c:v>
                </c:pt>
                <c:pt idx="82">
                  <c:v>311.95797974415825</c:v>
                </c:pt>
                <c:pt idx="83">
                  <c:v>315.07318983756966</c:v>
                </c:pt>
                <c:pt idx="84">
                  <c:v>316.1835537347107</c:v>
                </c:pt>
                <c:pt idx="85">
                  <c:v>318.64167126587779</c:v>
                </c:pt>
                <c:pt idx="86">
                  <c:v>319.44387897826726</c:v>
                </c:pt>
                <c:pt idx="87">
                  <c:v>320.47423228574826</c:v>
                </c:pt>
                <c:pt idx="88">
                  <c:v>322.81078665249055</c:v>
                </c:pt>
                <c:pt idx="89">
                  <c:v>324.50196627972923</c:v>
                </c:pt>
                <c:pt idx="90">
                  <c:v>325.68219890294881</c:v>
                </c:pt>
                <c:pt idx="91">
                  <c:v>327.51892807441834</c:v>
                </c:pt>
                <c:pt idx="92">
                  <c:v>328.58050455031002</c:v>
                </c:pt>
                <c:pt idx="93">
                  <c:v>330.05743329734003</c:v>
                </c:pt>
                <c:pt idx="94">
                  <c:v>331.99935548153019</c:v>
                </c:pt>
                <c:pt idx="95">
                  <c:v>333.26087150879027</c:v>
                </c:pt>
                <c:pt idx="96">
                  <c:v>334.1502322618943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8C-2F4A-96CD-4784D3184672}"/>
            </c:ext>
          </c:extLst>
        </c:ser>
        <c:ser>
          <c:idx val="0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'24.72-B737-800'!$O$3:$O$156</c:f>
              <c:numCache>
                <c:formatCode>General</c:formatCode>
                <c:ptCount val="154"/>
                <c:pt idx="0">
                  <c:v>247.06159700000001</c:v>
                </c:pt>
                <c:pt idx="1">
                  <c:v>247.00811400000001</c:v>
                </c:pt>
                <c:pt idx="2">
                  <c:v>247.06669299999999</c:v>
                </c:pt>
                <c:pt idx="3">
                  <c:v>247.06796700000001</c:v>
                </c:pt>
                <c:pt idx="4">
                  <c:v>247.00811400000001</c:v>
                </c:pt>
                <c:pt idx="5">
                  <c:v>247.070697</c:v>
                </c:pt>
                <c:pt idx="6">
                  <c:v>247.087076</c:v>
                </c:pt>
                <c:pt idx="7">
                  <c:v>247.00811400000001</c:v>
                </c:pt>
                <c:pt idx="8">
                  <c:v>247.09238500000001</c:v>
                </c:pt>
                <c:pt idx="9">
                  <c:v>247.132373</c:v>
                </c:pt>
                <c:pt idx="10">
                  <c:v>247.16024300000001</c:v>
                </c:pt>
                <c:pt idx="11">
                  <c:v>247.17441400000001</c:v>
                </c:pt>
                <c:pt idx="12">
                  <c:v>247.22721300000001</c:v>
                </c:pt>
                <c:pt idx="13">
                  <c:v>247.20173299999999</c:v>
                </c:pt>
                <c:pt idx="14">
                  <c:v>247.161822</c:v>
                </c:pt>
                <c:pt idx="15">
                  <c:v>247.297281</c:v>
                </c:pt>
                <c:pt idx="16">
                  <c:v>247.29091099999999</c:v>
                </c:pt>
                <c:pt idx="17">
                  <c:v>247.304925</c:v>
                </c:pt>
                <c:pt idx="18">
                  <c:v>247.28454099999999</c:v>
                </c:pt>
                <c:pt idx="19">
                  <c:v>247.31237300000001</c:v>
                </c:pt>
                <c:pt idx="20">
                  <c:v>247.34696500000001</c:v>
                </c:pt>
                <c:pt idx="21">
                  <c:v>247.31002000000001</c:v>
                </c:pt>
                <c:pt idx="22">
                  <c:v>247.31237300000001</c:v>
                </c:pt>
                <c:pt idx="23">
                  <c:v>247.29091099999999</c:v>
                </c:pt>
                <c:pt idx="24">
                  <c:v>247.31639000000001</c:v>
                </c:pt>
                <c:pt idx="25">
                  <c:v>247.31002000000001</c:v>
                </c:pt>
                <c:pt idx="26">
                  <c:v>247.41353000000001</c:v>
                </c:pt>
                <c:pt idx="27">
                  <c:v>247.380088</c:v>
                </c:pt>
                <c:pt idx="28">
                  <c:v>247.31237300000001</c:v>
                </c:pt>
                <c:pt idx="29">
                  <c:v>247.45440300000001</c:v>
                </c:pt>
                <c:pt idx="30">
                  <c:v>247.501115</c:v>
                </c:pt>
                <c:pt idx="31">
                  <c:v>247.46450300000001</c:v>
                </c:pt>
                <c:pt idx="32">
                  <c:v>247.634882</c:v>
                </c:pt>
                <c:pt idx="33">
                  <c:v>247.66036099999999</c:v>
                </c:pt>
                <c:pt idx="34">
                  <c:v>247.61663300000001</c:v>
                </c:pt>
                <c:pt idx="35">
                  <c:v>247.749538</c:v>
                </c:pt>
                <c:pt idx="36">
                  <c:v>247.92152400000001</c:v>
                </c:pt>
                <c:pt idx="37">
                  <c:v>247.908784</c:v>
                </c:pt>
                <c:pt idx="38">
                  <c:v>248.069445</c:v>
                </c:pt>
                <c:pt idx="39">
                  <c:v>248.20816600000001</c:v>
                </c:pt>
                <c:pt idx="40">
                  <c:v>248.22515200000001</c:v>
                </c:pt>
                <c:pt idx="41">
                  <c:v>248.26549399999999</c:v>
                </c:pt>
                <c:pt idx="42">
                  <c:v>248.27186399999999</c:v>
                </c:pt>
                <c:pt idx="43">
                  <c:v>248.22515200000001</c:v>
                </c:pt>
                <c:pt idx="44">
                  <c:v>248.284604</c:v>
                </c:pt>
                <c:pt idx="45">
                  <c:v>248.615835</c:v>
                </c:pt>
                <c:pt idx="46">
                  <c:v>248.68154200000001</c:v>
                </c:pt>
                <c:pt idx="47">
                  <c:v>248.768711</c:v>
                </c:pt>
                <c:pt idx="48">
                  <c:v>248.813299</c:v>
                </c:pt>
                <c:pt idx="49">
                  <c:v>248.83367100000001</c:v>
                </c:pt>
                <c:pt idx="50">
                  <c:v>248.87062800000001</c:v>
                </c:pt>
                <c:pt idx="51">
                  <c:v>249.049136</c:v>
                </c:pt>
                <c:pt idx="52">
                  <c:v>249.03062</c:v>
                </c:pt>
                <c:pt idx="53">
                  <c:v>249.145276</c:v>
                </c:pt>
                <c:pt idx="54">
                  <c:v>249.402016</c:v>
                </c:pt>
                <c:pt idx="55">
                  <c:v>249.410462</c:v>
                </c:pt>
                <c:pt idx="56">
                  <c:v>249.48304099999999</c:v>
                </c:pt>
                <c:pt idx="57">
                  <c:v>249.63940700000001</c:v>
                </c:pt>
                <c:pt idx="58">
                  <c:v>249.71107599999999</c:v>
                </c:pt>
                <c:pt idx="59">
                  <c:v>249.88297499999999</c:v>
                </c:pt>
                <c:pt idx="60">
                  <c:v>250.05718100000001</c:v>
                </c:pt>
                <c:pt idx="61">
                  <c:v>250.12737100000001</c:v>
                </c:pt>
                <c:pt idx="62">
                  <c:v>250.145342</c:v>
                </c:pt>
                <c:pt idx="63">
                  <c:v>250.221045</c:v>
                </c:pt>
                <c:pt idx="64">
                  <c:v>250.30383900000001</c:v>
                </c:pt>
                <c:pt idx="65">
                  <c:v>250.39938599999999</c:v>
                </c:pt>
                <c:pt idx="66">
                  <c:v>250.66617299999999</c:v>
                </c:pt>
                <c:pt idx="67">
                  <c:v>250.889117</c:v>
                </c:pt>
                <c:pt idx="68">
                  <c:v>250.98541</c:v>
                </c:pt>
                <c:pt idx="69">
                  <c:v>251.00452000000001</c:v>
                </c:pt>
                <c:pt idx="70">
                  <c:v>251.112807</c:v>
                </c:pt>
                <c:pt idx="71">
                  <c:v>251.242751</c:v>
                </c:pt>
                <c:pt idx="72">
                  <c:v>251.41218900000001</c:v>
                </c:pt>
                <c:pt idx="73">
                  <c:v>251.514106</c:v>
                </c:pt>
                <c:pt idx="74">
                  <c:v>251.68216000000001</c:v>
                </c:pt>
                <c:pt idx="75">
                  <c:v>251.99184299999999</c:v>
                </c:pt>
                <c:pt idx="76">
                  <c:v>252.02839800000001</c:v>
                </c:pt>
                <c:pt idx="77">
                  <c:v>252.23569800000001</c:v>
                </c:pt>
                <c:pt idx="78">
                  <c:v>252.40588199999999</c:v>
                </c:pt>
                <c:pt idx="79">
                  <c:v>252.33265700000001</c:v>
                </c:pt>
                <c:pt idx="80">
                  <c:v>252.546018</c:v>
                </c:pt>
                <c:pt idx="81">
                  <c:v>252.92895300000001</c:v>
                </c:pt>
                <c:pt idx="82">
                  <c:v>253.09330600000001</c:v>
                </c:pt>
                <c:pt idx="83">
                  <c:v>253.267719</c:v>
                </c:pt>
                <c:pt idx="84">
                  <c:v>253.42580000000001</c:v>
                </c:pt>
                <c:pt idx="85">
                  <c:v>253.68462400000001</c:v>
                </c:pt>
                <c:pt idx="86">
                  <c:v>254.024563</c:v>
                </c:pt>
                <c:pt idx="87">
                  <c:v>254.15821500000001</c:v>
                </c:pt>
                <c:pt idx="88">
                  <c:v>254.441091</c:v>
                </c:pt>
                <c:pt idx="89">
                  <c:v>254.83353099999999</c:v>
                </c:pt>
                <c:pt idx="90">
                  <c:v>255.07099400000001</c:v>
                </c:pt>
                <c:pt idx="91">
                  <c:v>255.29969399999999</c:v>
                </c:pt>
                <c:pt idx="92">
                  <c:v>255.76915</c:v>
                </c:pt>
                <c:pt idx="93">
                  <c:v>255.90897000000001</c:v>
                </c:pt>
                <c:pt idx="94">
                  <c:v>256.234893</c:v>
                </c:pt>
                <c:pt idx="95">
                  <c:v>256.44016199999999</c:v>
                </c:pt>
                <c:pt idx="96">
                  <c:v>256.59244999999999</c:v>
                </c:pt>
                <c:pt idx="97">
                  <c:v>257.22111599999999</c:v>
                </c:pt>
                <c:pt idx="98">
                  <c:v>257.57145700000001</c:v>
                </c:pt>
                <c:pt idx="99">
                  <c:v>258.24243100000001</c:v>
                </c:pt>
                <c:pt idx="100">
                  <c:v>258.72305599999999</c:v>
                </c:pt>
                <c:pt idx="101">
                  <c:v>259.40144299999997</c:v>
                </c:pt>
                <c:pt idx="102">
                  <c:v>259.75835999999998</c:v>
                </c:pt>
                <c:pt idx="103">
                  <c:v>260.59090800000001</c:v>
                </c:pt>
                <c:pt idx="104">
                  <c:v>261.26517100000001</c:v>
                </c:pt>
                <c:pt idx="105">
                  <c:v>262.082537</c:v>
                </c:pt>
                <c:pt idx="106">
                  <c:v>263.30415199999999</c:v>
                </c:pt>
                <c:pt idx="107">
                  <c:v>264.37095499999998</c:v>
                </c:pt>
                <c:pt idx="108">
                  <c:v>265.32612699999999</c:v>
                </c:pt>
                <c:pt idx="109">
                  <c:v>266.50156099999998</c:v>
                </c:pt>
                <c:pt idx="110">
                  <c:v>268.15125399999999</c:v>
                </c:pt>
                <c:pt idx="111">
                  <c:v>269.066937</c:v>
                </c:pt>
                <c:pt idx="112">
                  <c:v>270.09255100000001</c:v>
                </c:pt>
                <c:pt idx="113">
                  <c:v>272.20213699999999</c:v>
                </c:pt>
                <c:pt idx="114">
                  <c:v>273.31297699999999</c:v>
                </c:pt>
                <c:pt idx="115">
                  <c:v>275.32590199999999</c:v>
                </c:pt>
                <c:pt idx="116">
                  <c:v>276.064909</c:v>
                </c:pt>
                <c:pt idx="117">
                  <c:v>276.927819</c:v>
                </c:pt>
                <c:pt idx="118">
                  <c:v>279.09492499999999</c:v>
                </c:pt>
                <c:pt idx="119">
                  <c:v>279.868154</c:v>
                </c:pt>
                <c:pt idx="120">
                  <c:v>280.82199100000003</c:v>
                </c:pt>
                <c:pt idx="121">
                  <c:v>283.495361</c:v>
                </c:pt>
                <c:pt idx="122">
                  <c:v>284.27991900000001</c:v>
                </c:pt>
                <c:pt idx="123">
                  <c:v>285.00548900000001</c:v>
                </c:pt>
                <c:pt idx="124">
                  <c:v>287.66023100000001</c:v>
                </c:pt>
                <c:pt idx="125">
                  <c:v>289.14807300000001</c:v>
                </c:pt>
                <c:pt idx="126">
                  <c:v>290.44275499999998</c:v>
                </c:pt>
                <c:pt idx="127">
                  <c:v>291.94139100000001</c:v>
                </c:pt>
                <c:pt idx="128">
                  <c:v>293.25557800000001</c:v>
                </c:pt>
                <c:pt idx="129">
                  <c:v>294.59482500000001</c:v>
                </c:pt>
                <c:pt idx="130">
                  <c:v>296.77204899999998</c:v>
                </c:pt>
                <c:pt idx="131">
                  <c:v>298.12373200000002</c:v>
                </c:pt>
                <c:pt idx="132">
                  <c:v>299.30605200000002</c:v>
                </c:pt>
                <c:pt idx="133">
                  <c:v>301.23039999999997</c:v>
                </c:pt>
                <c:pt idx="134">
                  <c:v>302.38336700000002</c:v>
                </c:pt>
                <c:pt idx="135">
                  <c:v>303.39272599999998</c:v>
                </c:pt>
                <c:pt idx="136">
                  <c:v>305.90129000000002</c:v>
                </c:pt>
                <c:pt idx="137">
                  <c:v>307.40365100000002</c:v>
                </c:pt>
                <c:pt idx="138">
                  <c:v>308.73604999999998</c:v>
                </c:pt>
                <c:pt idx="139">
                  <c:v>310.89948099999998</c:v>
                </c:pt>
                <c:pt idx="140">
                  <c:v>311.81541600000003</c:v>
                </c:pt>
                <c:pt idx="141">
                  <c:v>312.88032500000003</c:v>
                </c:pt>
                <c:pt idx="142">
                  <c:v>314.82813299999998</c:v>
                </c:pt>
                <c:pt idx="143">
                  <c:v>316.22718099999997</c:v>
                </c:pt>
                <c:pt idx="144">
                  <c:v>317.47704399999998</c:v>
                </c:pt>
                <c:pt idx="145">
                  <c:v>319.38679400000001</c:v>
                </c:pt>
                <c:pt idx="146">
                  <c:v>320.63894499999998</c:v>
                </c:pt>
                <c:pt idx="147">
                  <c:v>321.79525799999999</c:v>
                </c:pt>
                <c:pt idx="148">
                  <c:v>324.07812100000001</c:v>
                </c:pt>
                <c:pt idx="149">
                  <c:v>325.05070999999998</c:v>
                </c:pt>
                <c:pt idx="150">
                  <c:v>326.11561899999998</c:v>
                </c:pt>
                <c:pt idx="151">
                  <c:v>327.90747800000003</c:v>
                </c:pt>
                <c:pt idx="152">
                  <c:v>329.91886399999999</c:v>
                </c:pt>
                <c:pt idx="153">
                  <c:v>329.00608499999998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38C-2F4A-96CD-4784D3184672}"/>
            </c:ext>
          </c:extLst>
        </c:ser>
        <c:ser>
          <c:idx val="3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'24.72-B737-800'!$P$3:$P$156</c:f>
              <c:numCache>
                <c:formatCode>General</c:formatCode>
                <c:ptCount val="154"/>
                <c:pt idx="0">
                  <c:v>248.62872513936861</c:v>
                </c:pt>
                <c:pt idx="1">
                  <c:v>248.62872842230109</c:v>
                </c:pt>
                <c:pt idx="2">
                  <c:v>248.62873138932744</c:v>
                </c:pt>
                <c:pt idx="3">
                  <c:v>248.62873838032246</c:v>
                </c:pt>
                <c:pt idx="4">
                  <c:v>248.62874393357623</c:v>
                </c:pt>
                <c:pt idx="5">
                  <c:v>248.62874943301716</c:v>
                </c:pt>
                <c:pt idx="6">
                  <c:v>248.62875803920252</c:v>
                </c:pt>
                <c:pt idx="7">
                  <c:v>248.62876587300869</c:v>
                </c:pt>
                <c:pt idx="8">
                  <c:v>248.62877354739362</c:v>
                </c:pt>
                <c:pt idx="9">
                  <c:v>248.62879540122304</c:v>
                </c:pt>
                <c:pt idx="10">
                  <c:v>248.62880990724335</c:v>
                </c:pt>
                <c:pt idx="11">
                  <c:v>248.62882788384726</c:v>
                </c:pt>
                <c:pt idx="12">
                  <c:v>248.62885130593773</c:v>
                </c:pt>
                <c:pt idx="13">
                  <c:v>248.62887312298216</c:v>
                </c:pt>
                <c:pt idx="14">
                  <c:v>248.62890156672842</c:v>
                </c:pt>
                <c:pt idx="15">
                  <c:v>248.62896159136986</c:v>
                </c:pt>
                <c:pt idx="16">
                  <c:v>248.62901446840857</c:v>
                </c:pt>
                <c:pt idx="17">
                  <c:v>248.62907876230048</c:v>
                </c:pt>
                <c:pt idx="18">
                  <c:v>248.6291980295004</c:v>
                </c:pt>
                <c:pt idx="19">
                  <c:v>248.62926184459371</c:v>
                </c:pt>
                <c:pt idx="20">
                  <c:v>248.62932057558243</c:v>
                </c:pt>
                <c:pt idx="21">
                  <c:v>248.62942946338649</c:v>
                </c:pt>
                <c:pt idx="22">
                  <c:v>248.62950513511623</c:v>
                </c:pt>
                <c:pt idx="23">
                  <c:v>248.6295899208173</c:v>
                </c:pt>
                <c:pt idx="24">
                  <c:v>248.62984181324586</c:v>
                </c:pt>
                <c:pt idx="25">
                  <c:v>248.63002663829712</c:v>
                </c:pt>
                <c:pt idx="26">
                  <c:v>248.6302583950613</c:v>
                </c:pt>
                <c:pt idx="27">
                  <c:v>248.63062345050554</c:v>
                </c:pt>
                <c:pt idx="28">
                  <c:v>248.63081354381384</c:v>
                </c:pt>
                <c:pt idx="29">
                  <c:v>248.631033229</c:v>
                </c:pt>
                <c:pt idx="30">
                  <c:v>248.63179984795721</c:v>
                </c:pt>
                <c:pt idx="31">
                  <c:v>248.63222917298251</c:v>
                </c:pt>
                <c:pt idx="32">
                  <c:v>248.63266559695177</c:v>
                </c:pt>
                <c:pt idx="33">
                  <c:v>248.63367553557151</c:v>
                </c:pt>
                <c:pt idx="34">
                  <c:v>248.63423837124986</c:v>
                </c:pt>
                <c:pt idx="35">
                  <c:v>248.63501469049029</c:v>
                </c:pt>
                <c:pt idx="36">
                  <c:v>248.6366800436877</c:v>
                </c:pt>
                <c:pt idx="37">
                  <c:v>248.63819495684979</c:v>
                </c:pt>
                <c:pt idx="38">
                  <c:v>248.63998619214681</c:v>
                </c:pt>
                <c:pt idx="39">
                  <c:v>248.64215658562358</c:v>
                </c:pt>
                <c:pt idx="40">
                  <c:v>248.64374352766907</c:v>
                </c:pt>
                <c:pt idx="41">
                  <c:v>248.64528029923781</c:v>
                </c:pt>
                <c:pt idx="42">
                  <c:v>248.64763404944512</c:v>
                </c:pt>
                <c:pt idx="43">
                  <c:v>248.64928589498106</c:v>
                </c:pt>
                <c:pt idx="44">
                  <c:v>248.65160695650292</c:v>
                </c:pt>
                <c:pt idx="45">
                  <c:v>248.65578202225569</c:v>
                </c:pt>
                <c:pt idx="46">
                  <c:v>248.6581947817707</c:v>
                </c:pt>
                <c:pt idx="47">
                  <c:v>248.66174021260539</c:v>
                </c:pt>
                <c:pt idx="48">
                  <c:v>248.66619694765888</c:v>
                </c:pt>
                <c:pt idx="49">
                  <c:v>248.67005561822469</c:v>
                </c:pt>
                <c:pt idx="50">
                  <c:v>248.67424489623076</c:v>
                </c:pt>
                <c:pt idx="51">
                  <c:v>248.68353816519391</c:v>
                </c:pt>
                <c:pt idx="52">
                  <c:v>248.68980542931666</c:v>
                </c:pt>
                <c:pt idx="53">
                  <c:v>248.6971669588647</c:v>
                </c:pt>
                <c:pt idx="54">
                  <c:v>248.71041263625659</c:v>
                </c:pt>
                <c:pt idx="55">
                  <c:v>248.71935591772441</c:v>
                </c:pt>
                <c:pt idx="56">
                  <c:v>248.72899433432266</c:v>
                </c:pt>
                <c:pt idx="57">
                  <c:v>248.75074621142025</c:v>
                </c:pt>
                <c:pt idx="58">
                  <c:v>248.76450743813425</c:v>
                </c:pt>
                <c:pt idx="59">
                  <c:v>248.77843086289519</c:v>
                </c:pt>
                <c:pt idx="60">
                  <c:v>248.79785583750393</c:v>
                </c:pt>
                <c:pt idx="61">
                  <c:v>248.81665728635619</c:v>
                </c:pt>
                <c:pt idx="62">
                  <c:v>248.83228179224511</c:v>
                </c:pt>
                <c:pt idx="63">
                  <c:v>248.86264148928967</c:v>
                </c:pt>
                <c:pt idx="64">
                  <c:v>248.88827838164738</c:v>
                </c:pt>
                <c:pt idx="65">
                  <c:v>248.91326578331643</c:v>
                </c:pt>
                <c:pt idx="66">
                  <c:v>248.96530058786661</c:v>
                </c:pt>
                <c:pt idx="67">
                  <c:v>248.99708281234842</c:v>
                </c:pt>
                <c:pt idx="68">
                  <c:v>249.0317163970345</c:v>
                </c:pt>
                <c:pt idx="69">
                  <c:v>249.08178538403075</c:v>
                </c:pt>
                <c:pt idx="70">
                  <c:v>249.11560419301554</c:v>
                </c:pt>
                <c:pt idx="71">
                  <c:v>249.15617249873924</c:v>
                </c:pt>
                <c:pt idx="72">
                  <c:v>249.23387915931733</c:v>
                </c:pt>
                <c:pt idx="73">
                  <c:v>249.29607993411116</c:v>
                </c:pt>
                <c:pt idx="74">
                  <c:v>249.36312422146707</c:v>
                </c:pt>
                <c:pt idx="75">
                  <c:v>249.46432264504747</c:v>
                </c:pt>
                <c:pt idx="76">
                  <c:v>249.53330866264372</c:v>
                </c:pt>
                <c:pt idx="77">
                  <c:v>249.61373189109116</c:v>
                </c:pt>
                <c:pt idx="78">
                  <c:v>249.74443103445438</c:v>
                </c:pt>
                <c:pt idx="79">
                  <c:v>249.82719782344682</c:v>
                </c:pt>
                <c:pt idx="80">
                  <c:v>249.92724989061594</c:v>
                </c:pt>
                <c:pt idx="81">
                  <c:v>250.15469402652116</c:v>
                </c:pt>
                <c:pt idx="82">
                  <c:v>250.29309263134766</c:v>
                </c:pt>
                <c:pt idx="83">
                  <c:v>250.41893364177884</c:v>
                </c:pt>
                <c:pt idx="84">
                  <c:v>250.65124313155729</c:v>
                </c:pt>
                <c:pt idx="85">
                  <c:v>250.84150604266677</c:v>
                </c:pt>
                <c:pt idx="86">
                  <c:v>251.13033075366445</c:v>
                </c:pt>
                <c:pt idx="87">
                  <c:v>251.3307269548705</c:v>
                </c:pt>
                <c:pt idx="88">
                  <c:v>251.49985366163537</c:v>
                </c:pt>
                <c:pt idx="89">
                  <c:v>252.05035818405628</c:v>
                </c:pt>
                <c:pt idx="90">
                  <c:v>252.31089647228407</c:v>
                </c:pt>
                <c:pt idx="91">
                  <c:v>252.58876300384108</c:v>
                </c:pt>
                <c:pt idx="92">
                  <c:v>253.05906688699619</c:v>
                </c:pt>
                <c:pt idx="93">
                  <c:v>253.39600569547378</c:v>
                </c:pt>
                <c:pt idx="94">
                  <c:v>253.8898921715045</c:v>
                </c:pt>
                <c:pt idx="95">
                  <c:v>254.16691984149361</c:v>
                </c:pt>
                <c:pt idx="96">
                  <c:v>254.4361637476182</c:v>
                </c:pt>
                <c:pt idx="97">
                  <c:v>255.34229875391935</c:v>
                </c:pt>
                <c:pt idx="98">
                  <c:v>255.97532687727039</c:v>
                </c:pt>
                <c:pt idx="99">
                  <c:v>256.72142290039159</c:v>
                </c:pt>
                <c:pt idx="100">
                  <c:v>257.44966087903106</c:v>
                </c:pt>
                <c:pt idx="101">
                  <c:v>258.50898424811635</c:v>
                </c:pt>
                <c:pt idx="102">
                  <c:v>258.92182595593766</c:v>
                </c:pt>
                <c:pt idx="103">
                  <c:v>260.22439838238381</c:v>
                </c:pt>
                <c:pt idx="104">
                  <c:v>261.22754310795005</c:v>
                </c:pt>
                <c:pt idx="105">
                  <c:v>262.13827597635549</c:v>
                </c:pt>
                <c:pt idx="106">
                  <c:v>263.5747452224432</c:v>
                </c:pt>
                <c:pt idx="107">
                  <c:v>264.91517917887722</c:v>
                </c:pt>
                <c:pt idx="108">
                  <c:v>265.97883814625357</c:v>
                </c:pt>
                <c:pt idx="109">
                  <c:v>267.26825676086628</c:v>
                </c:pt>
                <c:pt idx="110">
                  <c:v>268.91914903732879</c:v>
                </c:pt>
                <c:pt idx="111">
                  <c:v>269.84382438297331</c:v>
                </c:pt>
                <c:pt idx="112">
                  <c:v>270.80731888396332</c:v>
                </c:pt>
                <c:pt idx="113">
                  <c:v>272.55950354222654</c:v>
                </c:pt>
                <c:pt idx="114">
                  <c:v>273.3855849477826</c:v>
                </c:pt>
                <c:pt idx="115">
                  <c:v>275.34313582699713</c:v>
                </c:pt>
                <c:pt idx="116">
                  <c:v>276.06976119791631</c:v>
                </c:pt>
                <c:pt idx="117">
                  <c:v>276.92966867720793</c:v>
                </c:pt>
                <c:pt idx="118">
                  <c:v>279.02267424629406</c:v>
                </c:pt>
                <c:pt idx="119">
                  <c:v>280.02654550537306</c:v>
                </c:pt>
                <c:pt idx="120">
                  <c:v>280.51999056610168</c:v>
                </c:pt>
                <c:pt idx="121">
                  <c:v>283.12996959093471</c:v>
                </c:pt>
                <c:pt idx="122">
                  <c:v>283.81628427276297</c:v>
                </c:pt>
                <c:pt idx="123">
                  <c:v>284.567446065458</c:v>
                </c:pt>
                <c:pt idx="124">
                  <c:v>286.8675335384462</c:v>
                </c:pt>
                <c:pt idx="125">
                  <c:v>288.22568856635894</c:v>
                </c:pt>
                <c:pt idx="126">
                  <c:v>289.43638433056947</c:v>
                </c:pt>
                <c:pt idx="127">
                  <c:v>291.06885020122911</c:v>
                </c:pt>
                <c:pt idx="128">
                  <c:v>292.17867788063199</c:v>
                </c:pt>
                <c:pt idx="129">
                  <c:v>293.16140782335538</c:v>
                </c:pt>
                <c:pt idx="130">
                  <c:v>295.54096693015856</c:v>
                </c:pt>
                <c:pt idx="131">
                  <c:v>296.68701583392522</c:v>
                </c:pt>
                <c:pt idx="132">
                  <c:v>297.74914636716147</c:v>
                </c:pt>
                <c:pt idx="133">
                  <c:v>300.11855026620958</c:v>
                </c:pt>
                <c:pt idx="134">
                  <c:v>301.08411651089193</c:v>
                </c:pt>
                <c:pt idx="135">
                  <c:v>302.2769730937639</c:v>
                </c:pt>
                <c:pt idx="136">
                  <c:v>305.27322553998783</c:v>
                </c:pt>
                <c:pt idx="137">
                  <c:v>306.96999160016628</c:v>
                </c:pt>
                <c:pt idx="138">
                  <c:v>308.34655288886955</c:v>
                </c:pt>
                <c:pt idx="139">
                  <c:v>310.94342489452401</c:v>
                </c:pt>
                <c:pt idx="140">
                  <c:v>311.76937444655073</c:v>
                </c:pt>
                <c:pt idx="141">
                  <c:v>312.79689941702031</c:v>
                </c:pt>
                <c:pt idx="142">
                  <c:v>314.6104495873924</c:v>
                </c:pt>
                <c:pt idx="143">
                  <c:v>316.03056765852864</c:v>
                </c:pt>
                <c:pt idx="144">
                  <c:v>316.91279654058553</c:v>
                </c:pt>
                <c:pt idx="145">
                  <c:v>319.38414145485103</c:v>
                </c:pt>
                <c:pt idx="146">
                  <c:v>320.73302856587804</c:v>
                </c:pt>
                <c:pt idx="147">
                  <c:v>321.79444424164404</c:v>
                </c:pt>
                <c:pt idx="148">
                  <c:v>325.95248245593928</c:v>
                </c:pt>
                <c:pt idx="149">
                  <c:v>327.34961465099718</c:v>
                </c:pt>
                <c:pt idx="150">
                  <c:v>328.7816934269847</c:v>
                </c:pt>
                <c:pt idx="151">
                  <c:v>331.12935667899922</c:v>
                </c:pt>
                <c:pt idx="152">
                  <c:v>331.75107486599723</c:v>
                </c:pt>
                <c:pt idx="153">
                  <c:v>331.7605162549105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38C-2F4A-96CD-4784D3184672}"/>
            </c:ext>
          </c:extLst>
        </c:ser>
        <c:ser>
          <c:idx val="8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'24.72-B737-800'!$I$3:$I$137</c:f>
              <c:numCache>
                <c:formatCode>General</c:formatCode>
                <c:ptCount val="135"/>
                <c:pt idx="0">
                  <c:v>219.18086700000001</c:v>
                </c:pt>
                <c:pt idx="1">
                  <c:v>219.19360699999999</c:v>
                </c:pt>
                <c:pt idx="2">
                  <c:v>219.240319</c:v>
                </c:pt>
                <c:pt idx="3">
                  <c:v>219.26367500000001</c:v>
                </c:pt>
                <c:pt idx="4">
                  <c:v>219.213626</c:v>
                </c:pt>
                <c:pt idx="5">
                  <c:v>219.174497</c:v>
                </c:pt>
                <c:pt idx="6">
                  <c:v>219.206346</c:v>
                </c:pt>
                <c:pt idx="7">
                  <c:v>219.26367500000001</c:v>
                </c:pt>
                <c:pt idx="8">
                  <c:v>219.31463299999999</c:v>
                </c:pt>
                <c:pt idx="9">
                  <c:v>219.32048700000001</c:v>
                </c:pt>
                <c:pt idx="10">
                  <c:v>219.333743</c:v>
                </c:pt>
                <c:pt idx="11">
                  <c:v>219.39107100000001</c:v>
                </c:pt>
                <c:pt idx="12">
                  <c:v>219.32048700000001</c:v>
                </c:pt>
                <c:pt idx="13">
                  <c:v>219.36877699999999</c:v>
                </c:pt>
                <c:pt idx="14">
                  <c:v>219.422921</c:v>
                </c:pt>
                <c:pt idx="15">
                  <c:v>219.47261700000001</c:v>
                </c:pt>
                <c:pt idx="16">
                  <c:v>219.427167</c:v>
                </c:pt>
                <c:pt idx="17">
                  <c:v>219.41018099999999</c:v>
                </c:pt>
                <c:pt idx="18">
                  <c:v>219.47261700000001</c:v>
                </c:pt>
                <c:pt idx="19">
                  <c:v>219.43008699999999</c:v>
                </c:pt>
                <c:pt idx="20">
                  <c:v>219.48024899999999</c:v>
                </c:pt>
                <c:pt idx="21">
                  <c:v>219.47261700000001</c:v>
                </c:pt>
                <c:pt idx="22">
                  <c:v>219.499358</c:v>
                </c:pt>
                <c:pt idx="23">
                  <c:v>219.52643</c:v>
                </c:pt>
                <c:pt idx="24">
                  <c:v>219.461139</c:v>
                </c:pt>
                <c:pt idx="25">
                  <c:v>219.52392800000001</c:v>
                </c:pt>
                <c:pt idx="26">
                  <c:v>219.69682299999999</c:v>
                </c:pt>
                <c:pt idx="27">
                  <c:v>219.77687599999999</c:v>
                </c:pt>
                <c:pt idx="28">
                  <c:v>219.73663400000001</c:v>
                </c:pt>
                <c:pt idx="29">
                  <c:v>219.77326099999999</c:v>
                </c:pt>
                <c:pt idx="30">
                  <c:v>219.77687599999999</c:v>
                </c:pt>
                <c:pt idx="31">
                  <c:v>219.838233</c:v>
                </c:pt>
                <c:pt idx="32">
                  <c:v>220.01531399999999</c:v>
                </c:pt>
                <c:pt idx="33">
                  <c:v>220.04079400000001</c:v>
                </c:pt>
                <c:pt idx="34">
                  <c:v>220.034424</c:v>
                </c:pt>
                <c:pt idx="35">
                  <c:v>220.072643</c:v>
                </c:pt>
                <c:pt idx="36">
                  <c:v>220.09886800000001</c:v>
                </c:pt>
                <c:pt idx="37">
                  <c:v>220.127532</c:v>
                </c:pt>
                <c:pt idx="38">
                  <c:v>220.321066</c:v>
                </c:pt>
                <c:pt idx="39">
                  <c:v>220.38539599999999</c:v>
                </c:pt>
                <c:pt idx="40">
                  <c:v>220.41104000000001</c:v>
                </c:pt>
                <c:pt idx="41">
                  <c:v>220.45483200000001</c:v>
                </c:pt>
                <c:pt idx="42">
                  <c:v>220.53752499999999</c:v>
                </c:pt>
                <c:pt idx="43">
                  <c:v>220.53127000000001</c:v>
                </c:pt>
                <c:pt idx="44">
                  <c:v>220.62681799999999</c:v>
                </c:pt>
                <c:pt idx="45">
                  <c:v>220.68965499999999</c:v>
                </c:pt>
                <c:pt idx="46">
                  <c:v>220.76138</c:v>
                </c:pt>
                <c:pt idx="47">
                  <c:v>220.87598700000001</c:v>
                </c:pt>
                <c:pt idx="48">
                  <c:v>220.99391499999999</c:v>
                </c:pt>
                <c:pt idx="49">
                  <c:v>221.07143199999999</c:v>
                </c:pt>
                <c:pt idx="50">
                  <c:v>221.174623</c:v>
                </c:pt>
                <c:pt idx="51">
                  <c:v>221.295649</c:v>
                </c:pt>
                <c:pt idx="52">
                  <c:v>221.33068399999999</c:v>
                </c:pt>
                <c:pt idx="53">
                  <c:v>221.43578600000001</c:v>
                </c:pt>
                <c:pt idx="54">
                  <c:v>221.49584400000001</c:v>
                </c:pt>
                <c:pt idx="55">
                  <c:v>221.53133299999999</c:v>
                </c:pt>
                <c:pt idx="56">
                  <c:v>221.617963</c:v>
                </c:pt>
                <c:pt idx="57">
                  <c:v>221.951742</c:v>
                </c:pt>
                <c:pt idx="58">
                  <c:v>222.05882399999999</c:v>
                </c:pt>
                <c:pt idx="59">
                  <c:v>222.04012299999999</c:v>
                </c:pt>
                <c:pt idx="60">
                  <c:v>222.244754</c:v>
                </c:pt>
                <c:pt idx="61">
                  <c:v>222.28661199999999</c:v>
                </c:pt>
                <c:pt idx="62">
                  <c:v>222.486807</c:v>
                </c:pt>
                <c:pt idx="63">
                  <c:v>222.75279699999999</c:v>
                </c:pt>
                <c:pt idx="64">
                  <c:v>222.92707100000001</c:v>
                </c:pt>
                <c:pt idx="65">
                  <c:v>223.12373199999999</c:v>
                </c:pt>
                <c:pt idx="66">
                  <c:v>223.27830800000001</c:v>
                </c:pt>
                <c:pt idx="67">
                  <c:v>223.505979</c:v>
                </c:pt>
                <c:pt idx="68">
                  <c:v>223.72499199999999</c:v>
                </c:pt>
                <c:pt idx="69">
                  <c:v>223.958237</c:v>
                </c:pt>
                <c:pt idx="70">
                  <c:v>224.14933199999999</c:v>
                </c:pt>
                <c:pt idx="71">
                  <c:v>224.334585</c:v>
                </c:pt>
                <c:pt idx="72">
                  <c:v>224.57685599999999</c:v>
                </c:pt>
                <c:pt idx="73">
                  <c:v>224.81890899999999</c:v>
                </c:pt>
                <c:pt idx="74">
                  <c:v>225.03532000000001</c:v>
                </c:pt>
                <c:pt idx="75">
                  <c:v>225.50685100000001</c:v>
                </c:pt>
                <c:pt idx="76">
                  <c:v>225.70993899999999</c:v>
                </c:pt>
                <c:pt idx="77">
                  <c:v>225.90846500000001</c:v>
                </c:pt>
                <c:pt idx="78">
                  <c:v>226.32855799999999</c:v>
                </c:pt>
                <c:pt idx="79">
                  <c:v>226.62271799999999</c:v>
                </c:pt>
                <c:pt idx="80">
                  <c:v>226.83523700000001</c:v>
                </c:pt>
                <c:pt idx="81">
                  <c:v>227.18848500000001</c:v>
                </c:pt>
                <c:pt idx="82">
                  <c:v>227.38336699999999</c:v>
                </c:pt>
                <c:pt idx="83">
                  <c:v>227.67184599999999</c:v>
                </c:pt>
                <c:pt idx="84">
                  <c:v>228.461704</c:v>
                </c:pt>
                <c:pt idx="85">
                  <c:v>228.75253499999999</c:v>
                </c:pt>
                <c:pt idx="86">
                  <c:v>228.945065</c:v>
                </c:pt>
                <c:pt idx="87">
                  <c:v>229.500732</c:v>
                </c:pt>
                <c:pt idx="88">
                  <c:v>229.89566099999999</c:v>
                </c:pt>
                <c:pt idx="89">
                  <c:v>230.31681599999999</c:v>
                </c:pt>
                <c:pt idx="90">
                  <c:v>230.578093</c:v>
                </c:pt>
                <c:pt idx="91">
                  <c:v>230.97877700000001</c:v>
                </c:pt>
                <c:pt idx="92">
                  <c:v>231.59336999999999</c:v>
                </c:pt>
                <c:pt idx="93">
                  <c:v>231.94726199999999</c:v>
                </c:pt>
                <c:pt idx="94">
                  <c:v>232.307186</c:v>
                </c:pt>
                <c:pt idx="95">
                  <c:v>233.289287</c:v>
                </c:pt>
                <c:pt idx="96">
                  <c:v>233.786901</c:v>
                </c:pt>
                <c:pt idx="97">
                  <c:v>234.345831</c:v>
                </c:pt>
                <c:pt idx="98">
                  <c:v>235.48274499999999</c:v>
                </c:pt>
                <c:pt idx="99">
                  <c:v>236.26825299999999</c:v>
                </c:pt>
                <c:pt idx="100">
                  <c:v>237.591903</c:v>
                </c:pt>
                <c:pt idx="101">
                  <c:v>238.55386200000001</c:v>
                </c:pt>
                <c:pt idx="102">
                  <c:v>240.03495000000001</c:v>
                </c:pt>
                <c:pt idx="103">
                  <c:v>240.618661</c:v>
                </c:pt>
                <c:pt idx="104">
                  <c:v>241.311136</c:v>
                </c:pt>
                <c:pt idx="105">
                  <c:v>243.155631</c:v>
                </c:pt>
                <c:pt idx="106">
                  <c:v>244.269777</c:v>
                </c:pt>
                <c:pt idx="107">
                  <c:v>245.21487500000001</c:v>
                </c:pt>
                <c:pt idx="108">
                  <c:v>247.24218999999999</c:v>
                </c:pt>
                <c:pt idx="109">
                  <c:v>248.22515200000001</c:v>
                </c:pt>
                <c:pt idx="110">
                  <c:v>249.16671600000001</c:v>
                </c:pt>
                <c:pt idx="111">
                  <c:v>251.487043</c:v>
                </c:pt>
                <c:pt idx="112">
                  <c:v>252.48478700000001</c:v>
                </c:pt>
                <c:pt idx="113">
                  <c:v>253.68557100000001</c:v>
                </c:pt>
                <c:pt idx="114">
                  <c:v>255.800937</c:v>
                </c:pt>
                <c:pt idx="115">
                  <c:v>256.74442199999999</c:v>
                </c:pt>
                <c:pt idx="116">
                  <c:v>257.65720099999999</c:v>
                </c:pt>
                <c:pt idx="117">
                  <c:v>260.38951200000002</c:v>
                </c:pt>
                <c:pt idx="118">
                  <c:v>261.30831599999999</c:v>
                </c:pt>
                <c:pt idx="119">
                  <c:v>262.27146900000002</c:v>
                </c:pt>
                <c:pt idx="120">
                  <c:v>265.18748299999999</c:v>
                </c:pt>
                <c:pt idx="121">
                  <c:v>266.17647099999999</c:v>
                </c:pt>
                <c:pt idx="122">
                  <c:v>267.089249</c:v>
                </c:pt>
                <c:pt idx="123">
                  <c:v>269.43148100000002</c:v>
                </c:pt>
                <c:pt idx="124">
                  <c:v>270.436105</c:v>
                </c:pt>
                <c:pt idx="125">
                  <c:v>271.53043000000002</c:v>
                </c:pt>
                <c:pt idx="126">
                  <c:v>273.72962100000001</c:v>
                </c:pt>
                <c:pt idx="127">
                  <c:v>274.69574</c:v>
                </c:pt>
                <c:pt idx="128">
                  <c:v>277.424666</c:v>
                </c:pt>
                <c:pt idx="129">
                  <c:v>278.346856</c:v>
                </c:pt>
                <c:pt idx="130">
                  <c:v>279.60429399999998</c:v>
                </c:pt>
                <c:pt idx="131">
                  <c:v>281.34507600000001</c:v>
                </c:pt>
                <c:pt idx="132">
                  <c:v>282.60649100000001</c:v>
                </c:pt>
                <c:pt idx="133">
                  <c:v>284.04949199999999</c:v>
                </c:pt>
                <c:pt idx="134">
                  <c:v>285.34482800000001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38C-2F4A-96CD-4784D3184672}"/>
            </c:ext>
          </c:extLst>
        </c:ser>
        <c:ser>
          <c:idx val="4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'24.72-B737-800'!$J$3:$J$137</c:f>
              <c:numCache>
                <c:formatCode>General</c:formatCode>
                <c:ptCount val="135"/>
                <c:pt idx="0">
                  <c:v>221.40699709294762</c:v>
                </c:pt>
                <c:pt idx="1">
                  <c:v>221.40701286348673</c:v>
                </c:pt>
                <c:pt idx="2">
                  <c:v>221.40703206170883</c:v>
                </c:pt>
                <c:pt idx="3">
                  <c:v>221.40706620592729</c:v>
                </c:pt>
                <c:pt idx="4">
                  <c:v>221.40709426160808</c:v>
                </c:pt>
                <c:pt idx="5">
                  <c:v>221.40714811850958</c:v>
                </c:pt>
                <c:pt idx="6">
                  <c:v>221.40718909004963</c:v>
                </c:pt>
                <c:pt idx="7">
                  <c:v>221.40723326126954</c:v>
                </c:pt>
                <c:pt idx="8">
                  <c:v>221.40733745508166</c:v>
                </c:pt>
                <c:pt idx="9">
                  <c:v>221.40739121640354</c:v>
                </c:pt>
                <c:pt idx="10">
                  <c:v>221.40744813599557</c:v>
                </c:pt>
                <c:pt idx="11">
                  <c:v>221.40760829607902</c:v>
                </c:pt>
                <c:pt idx="12">
                  <c:v>221.40768621550146</c:v>
                </c:pt>
                <c:pt idx="13">
                  <c:v>221.40775623639738</c:v>
                </c:pt>
                <c:pt idx="14">
                  <c:v>221.40793778562144</c:v>
                </c:pt>
                <c:pt idx="15">
                  <c:v>221.40805030783261</c:v>
                </c:pt>
                <c:pt idx="16">
                  <c:v>221.40817672506066</c:v>
                </c:pt>
                <c:pt idx="17">
                  <c:v>221.40849229426652</c:v>
                </c:pt>
                <c:pt idx="18">
                  <c:v>221.40870171649439</c:v>
                </c:pt>
                <c:pt idx="19">
                  <c:v>221.40889455775465</c:v>
                </c:pt>
                <c:pt idx="20">
                  <c:v>221.40926150297875</c:v>
                </c:pt>
                <c:pt idx="21">
                  <c:v>221.40952651779676</c:v>
                </c:pt>
                <c:pt idx="22">
                  <c:v>221.40985824372504</c:v>
                </c:pt>
                <c:pt idx="23">
                  <c:v>221.41046721019106</c:v>
                </c:pt>
                <c:pt idx="24">
                  <c:v>221.41082227365328</c:v>
                </c:pt>
                <c:pt idx="25">
                  <c:v>221.41125810836789</c:v>
                </c:pt>
                <c:pt idx="26">
                  <c:v>221.4120500657672</c:v>
                </c:pt>
                <c:pt idx="27">
                  <c:v>221.41248963225959</c:v>
                </c:pt>
                <c:pt idx="28">
                  <c:v>221.41291074553502</c:v>
                </c:pt>
                <c:pt idx="29">
                  <c:v>221.41384264892054</c:v>
                </c:pt>
                <c:pt idx="30">
                  <c:v>221.41461446395644</c:v>
                </c:pt>
                <c:pt idx="31">
                  <c:v>221.41552590785261</c:v>
                </c:pt>
                <c:pt idx="32">
                  <c:v>221.41694283906745</c:v>
                </c:pt>
                <c:pt idx="33">
                  <c:v>221.41811331743281</c:v>
                </c:pt>
                <c:pt idx="34">
                  <c:v>221.41940986541641</c:v>
                </c:pt>
                <c:pt idx="35">
                  <c:v>221.44828382066746</c:v>
                </c:pt>
                <c:pt idx="36">
                  <c:v>221.47485746215943</c:v>
                </c:pt>
                <c:pt idx="37">
                  <c:v>221.49839329163038</c:v>
                </c:pt>
                <c:pt idx="38">
                  <c:v>221.54698617435486</c:v>
                </c:pt>
                <c:pt idx="39">
                  <c:v>221.56599516241084</c:v>
                </c:pt>
                <c:pt idx="40">
                  <c:v>221.58357811719901</c:v>
                </c:pt>
                <c:pt idx="41">
                  <c:v>221.62260710019424</c:v>
                </c:pt>
                <c:pt idx="42">
                  <c:v>221.65013814835933</c:v>
                </c:pt>
                <c:pt idx="43">
                  <c:v>221.67700770176054</c:v>
                </c:pt>
                <c:pt idx="44">
                  <c:v>221.72145271015236</c:v>
                </c:pt>
                <c:pt idx="45">
                  <c:v>221.74600056565964</c:v>
                </c:pt>
                <c:pt idx="46">
                  <c:v>221.77305348879833</c:v>
                </c:pt>
                <c:pt idx="47">
                  <c:v>221.8319670983289</c:v>
                </c:pt>
                <c:pt idx="48">
                  <c:v>221.86647601962559</c:v>
                </c:pt>
                <c:pt idx="49">
                  <c:v>221.89500494783857</c:v>
                </c:pt>
                <c:pt idx="50">
                  <c:v>221.93776709061177</c:v>
                </c:pt>
                <c:pt idx="51">
                  <c:v>221.98163383716411</c:v>
                </c:pt>
                <c:pt idx="52">
                  <c:v>222.03182142279053</c:v>
                </c:pt>
                <c:pt idx="53">
                  <c:v>222.10327789434072</c:v>
                </c:pt>
                <c:pt idx="54">
                  <c:v>222.16300570567441</c:v>
                </c:pt>
                <c:pt idx="55">
                  <c:v>222.23639498854908</c:v>
                </c:pt>
                <c:pt idx="56">
                  <c:v>222.29174425507375</c:v>
                </c:pt>
                <c:pt idx="57">
                  <c:v>222.42394810012547</c:v>
                </c:pt>
                <c:pt idx="58">
                  <c:v>222.47133101776518</c:v>
                </c:pt>
                <c:pt idx="59">
                  <c:v>222.51736983513422</c:v>
                </c:pt>
                <c:pt idx="60">
                  <c:v>222.6231329810476</c:v>
                </c:pt>
                <c:pt idx="61">
                  <c:v>222.70922487440265</c:v>
                </c:pt>
                <c:pt idx="62">
                  <c:v>222.84703336915956</c:v>
                </c:pt>
                <c:pt idx="63">
                  <c:v>222.96442957942236</c:v>
                </c:pt>
                <c:pt idx="64">
                  <c:v>223.06295691662402</c:v>
                </c:pt>
                <c:pt idx="65">
                  <c:v>223.15982421919256</c:v>
                </c:pt>
                <c:pt idx="66">
                  <c:v>223.25006788278054</c:v>
                </c:pt>
                <c:pt idx="67">
                  <c:v>223.37715899528064</c:v>
                </c:pt>
                <c:pt idx="68">
                  <c:v>223.50854476052572</c:v>
                </c:pt>
                <c:pt idx="69">
                  <c:v>223.71954867354779</c:v>
                </c:pt>
                <c:pt idx="70">
                  <c:v>223.89595106563976</c:v>
                </c:pt>
                <c:pt idx="71">
                  <c:v>224.09065859429612</c:v>
                </c:pt>
                <c:pt idx="72">
                  <c:v>224.36946236684514</c:v>
                </c:pt>
                <c:pt idx="73">
                  <c:v>224.55049051718487</c:v>
                </c:pt>
                <c:pt idx="74">
                  <c:v>224.73782855459919</c:v>
                </c:pt>
                <c:pt idx="75">
                  <c:v>225.02639147837957</c:v>
                </c:pt>
                <c:pt idx="76">
                  <c:v>225.19751474244333</c:v>
                </c:pt>
                <c:pt idx="77">
                  <c:v>225.3843818792368</c:v>
                </c:pt>
                <c:pt idx="78">
                  <c:v>225.79152728628219</c:v>
                </c:pt>
                <c:pt idx="79">
                  <c:v>226.06844361949285</c:v>
                </c:pt>
                <c:pt idx="80">
                  <c:v>226.27928180372828</c:v>
                </c:pt>
                <c:pt idx="81">
                  <c:v>226.79611993361965</c:v>
                </c:pt>
                <c:pt idx="82">
                  <c:v>227.02508739632805</c:v>
                </c:pt>
                <c:pt idx="83">
                  <c:v>227.29345219907199</c:v>
                </c:pt>
                <c:pt idx="84">
                  <c:v>228.09603701340302</c:v>
                </c:pt>
                <c:pt idx="85">
                  <c:v>228.4580889520177</c:v>
                </c:pt>
                <c:pt idx="86">
                  <c:v>228.75002492117915</c:v>
                </c:pt>
                <c:pt idx="87">
                  <c:v>229.49744035146728</c:v>
                </c:pt>
                <c:pt idx="88">
                  <c:v>230.09239379064917</c:v>
                </c:pt>
                <c:pt idx="89">
                  <c:v>230.73626703413873</c:v>
                </c:pt>
                <c:pt idx="90">
                  <c:v>231.10010653628152</c:v>
                </c:pt>
                <c:pt idx="91">
                  <c:v>231.45705922996171</c:v>
                </c:pt>
                <c:pt idx="92">
                  <c:v>232.20278554347618</c:v>
                </c:pt>
                <c:pt idx="93">
                  <c:v>232.68639598642616</c:v>
                </c:pt>
                <c:pt idx="94">
                  <c:v>233.20371959764057</c:v>
                </c:pt>
                <c:pt idx="95">
                  <c:v>234.31232428316957</c:v>
                </c:pt>
                <c:pt idx="96">
                  <c:v>235.05856310400713</c:v>
                </c:pt>
                <c:pt idx="97">
                  <c:v>235.77331904191095</c:v>
                </c:pt>
                <c:pt idx="98">
                  <c:v>236.97844929412085</c:v>
                </c:pt>
                <c:pt idx="99">
                  <c:v>237.97429752055916</c:v>
                </c:pt>
                <c:pt idx="100">
                  <c:v>239.50955988816045</c:v>
                </c:pt>
                <c:pt idx="101">
                  <c:v>240.59179221305433</c:v>
                </c:pt>
                <c:pt idx="102">
                  <c:v>242.51910834193231</c:v>
                </c:pt>
                <c:pt idx="103">
                  <c:v>243.04770159616152</c:v>
                </c:pt>
                <c:pt idx="104">
                  <c:v>243.74442815886749</c:v>
                </c:pt>
                <c:pt idx="105">
                  <c:v>245.59378365600912</c:v>
                </c:pt>
                <c:pt idx="106">
                  <c:v>246.60831073984858</c:v>
                </c:pt>
                <c:pt idx="107">
                  <c:v>247.43643822208156</c:v>
                </c:pt>
                <c:pt idx="108">
                  <c:v>249.314456562646</c:v>
                </c:pt>
                <c:pt idx="109">
                  <c:v>250.1099860438172</c:v>
                </c:pt>
                <c:pt idx="110">
                  <c:v>250.7882890033421</c:v>
                </c:pt>
                <c:pt idx="111">
                  <c:v>252.82282504841436</c:v>
                </c:pt>
                <c:pt idx="112">
                  <c:v>253.62977351808831</c:v>
                </c:pt>
                <c:pt idx="113">
                  <c:v>254.64609123943725</c:v>
                </c:pt>
                <c:pt idx="114">
                  <c:v>256.11230741787801</c:v>
                </c:pt>
                <c:pt idx="115">
                  <c:v>256.99381351498653</c:v>
                </c:pt>
                <c:pt idx="116">
                  <c:v>257.81210314293264</c:v>
                </c:pt>
                <c:pt idx="117">
                  <c:v>260.20127690948328</c:v>
                </c:pt>
                <c:pt idx="118">
                  <c:v>260.91078804535999</c:v>
                </c:pt>
                <c:pt idx="119">
                  <c:v>261.78342980696823</c:v>
                </c:pt>
                <c:pt idx="120">
                  <c:v>264.17401236768359</c:v>
                </c:pt>
                <c:pt idx="121">
                  <c:v>264.97580718181553</c:v>
                </c:pt>
                <c:pt idx="122">
                  <c:v>265.52865059117028</c:v>
                </c:pt>
                <c:pt idx="123">
                  <c:v>267.66743969864353</c:v>
                </c:pt>
                <c:pt idx="124">
                  <c:v>268.47333426237594</c:v>
                </c:pt>
                <c:pt idx="125">
                  <c:v>269.50779689662761</c:v>
                </c:pt>
                <c:pt idx="126">
                  <c:v>272.29841267232246</c:v>
                </c:pt>
                <c:pt idx="127">
                  <c:v>273.165928346474</c:v>
                </c:pt>
                <c:pt idx="128">
                  <c:v>276.35157031640358</c:v>
                </c:pt>
                <c:pt idx="129">
                  <c:v>277.00738874076904</c:v>
                </c:pt>
                <c:pt idx="130">
                  <c:v>277.95931634328946</c:v>
                </c:pt>
                <c:pt idx="131">
                  <c:v>279.9487474467702</c:v>
                </c:pt>
                <c:pt idx="132">
                  <c:v>281.3491484844705</c:v>
                </c:pt>
                <c:pt idx="133">
                  <c:v>282.65542706338647</c:v>
                </c:pt>
                <c:pt idx="134">
                  <c:v>283.24351958976035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38C-2F4A-96CD-4784D3184672}"/>
            </c:ext>
          </c:extLst>
        </c:ser>
        <c:ser>
          <c:idx val="7"/>
          <c:order val="6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'24.72-B737-800'!$C$3:$C$125</c:f>
              <c:numCache>
                <c:formatCode>General</c:formatCode>
                <c:ptCount val="123"/>
                <c:pt idx="0">
                  <c:v>201.66384500000001</c:v>
                </c:pt>
                <c:pt idx="1">
                  <c:v>201.682954</c:v>
                </c:pt>
                <c:pt idx="2">
                  <c:v>201.74665200000001</c:v>
                </c:pt>
                <c:pt idx="3">
                  <c:v>201.67658399999999</c:v>
                </c:pt>
                <c:pt idx="4">
                  <c:v>201.673428</c:v>
                </c:pt>
                <c:pt idx="5">
                  <c:v>201.723296</c:v>
                </c:pt>
                <c:pt idx="6">
                  <c:v>201.84219999999999</c:v>
                </c:pt>
                <c:pt idx="7">
                  <c:v>201.825558</c:v>
                </c:pt>
                <c:pt idx="8">
                  <c:v>201.936837</c:v>
                </c:pt>
                <c:pt idx="9">
                  <c:v>201.99507600000001</c:v>
                </c:pt>
                <c:pt idx="10">
                  <c:v>201.977688</c:v>
                </c:pt>
                <c:pt idx="11">
                  <c:v>202.058066</c:v>
                </c:pt>
                <c:pt idx="12">
                  <c:v>202.07788300000001</c:v>
                </c:pt>
                <c:pt idx="13">
                  <c:v>202.129817</c:v>
                </c:pt>
                <c:pt idx="14">
                  <c:v>202.096993</c:v>
                </c:pt>
                <c:pt idx="15">
                  <c:v>202.02494100000001</c:v>
                </c:pt>
                <c:pt idx="16">
                  <c:v>202.12247199999999</c:v>
                </c:pt>
                <c:pt idx="17">
                  <c:v>202.19891000000001</c:v>
                </c:pt>
                <c:pt idx="18">
                  <c:v>202.31855899999999</c:v>
                </c:pt>
                <c:pt idx="19">
                  <c:v>202.41548399999999</c:v>
                </c:pt>
                <c:pt idx="20">
                  <c:v>202.52377100000001</c:v>
                </c:pt>
                <c:pt idx="21">
                  <c:v>202.64001999999999</c:v>
                </c:pt>
                <c:pt idx="22">
                  <c:v>202.68938700000001</c:v>
                </c:pt>
                <c:pt idx="23">
                  <c:v>202.797674</c:v>
                </c:pt>
                <c:pt idx="24">
                  <c:v>202.84438599999999</c:v>
                </c:pt>
                <c:pt idx="25">
                  <c:v>202.93144000000001</c:v>
                </c:pt>
                <c:pt idx="26">
                  <c:v>203.02698699999999</c:v>
                </c:pt>
                <c:pt idx="27">
                  <c:v>203.084316</c:v>
                </c:pt>
                <c:pt idx="28">
                  <c:v>203.160754</c:v>
                </c:pt>
                <c:pt idx="29">
                  <c:v>203.28815</c:v>
                </c:pt>
                <c:pt idx="30">
                  <c:v>203.498355</c:v>
                </c:pt>
                <c:pt idx="31">
                  <c:v>203.51821000000001</c:v>
                </c:pt>
                <c:pt idx="32">
                  <c:v>203.65600800000001</c:v>
                </c:pt>
                <c:pt idx="33">
                  <c:v>203.89328399999999</c:v>
                </c:pt>
                <c:pt idx="34">
                  <c:v>203.93150299999999</c:v>
                </c:pt>
                <c:pt idx="35">
                  <c:v>203.95348200000001</c:v>
                </c:pt>
                <c:pt idx="36">
                  <c:v>204.08437900000001</c:v>
                </c:pt>
                <c:pt idx="37">
                  <c:v>204.107505</c:v>
                </c:pt>
                <c:pt idx="38">
                  <c:v>204.230177</c:v>
                </c:pt>
                <c:pt idx="39">
                  <c:v>204.555746</c:v>
                </c:pt>
                <c:pt idx="40">
                  <c:v>204.60108099999999</c:v>
                </c:pt>
                <c:pt idx="41">
                  <c:v>204.80660800000001</c:v>
                </c:pt>
                <c:pt idx="42">
                  <c:v>204.98252400000001</c:v>
                </c:pt>
                <c:pt idx="43">
                  <c:v>205.015119</c:v>
                </c:pt>
                <c:pt idx="44">
                  <c:v>205.215023</c:v>
                </c:pt>
                <c:pt idx="45">
                  <c:v>205.38382300000001</c:v>
                </c:pt>
                <c:pt idx="46">
                  <c:v>205.47667300000001</c:v>
                </c:pt>
                <c:pt idx="47">
                  <c:v>205.592612</c:v>
                </c:pt>
                <c:pt idx="48">
                  <c:v>205.95710800000001</c:v>
                </c:pt>
                <c:pt idx="49">
                  <c:v>206.071764</c:v>
                </c:pt>
                <c:pt idx="50">
                  <c:v>206.21699599999999</c:v>
                </c:pt>
                <c:pt idx="51">
                  <c:v>206.48017899999999</c:v>
                </c:pt>
                <c:pt idx="52">
                  <c:v>206.693712</c:v>
                </c:pt>
                <c:pt idx="53">
                  <c:v>206.81257500000001</c:v>
                </c:pt>
                <c:pt idx="54">
                  <c:v>207.00175899999999</c:v>
                </c:pt>
                <c:pt idx="55">
                  <c:v>206.997972</c:v>
                </c:pt>
                <c:pt idx="56">
                  <c:v>207.18860699999999</c:v>
                </c:pt>
                <c:pt idx="57">
                  <c:v>207.73503500000001</c:v>
                </c:pt>
                <c:pt idx="58">
                  <c:v>207.910751</c:v>
                </c:pt>
                <c:pt idx="59">
                  <c:v>208.23293699999999</c:v>
                </c:pt>
                <c:pt idx="60">
                  <c:v>208.606955</c:v>
                </c:pt>
                <c:pt idx="61">
                  <c:v>208.82352900000001</c:v>
                </c:pt>
                <c:pt idx="62">
                  <c:v>208.98202900000001</c:v>
                </c:pt>
                <c:pt idx="63">
                  <c:v>209.30838199999999</c:v>
                </c:pt>
                <c:pt idx="64">
                  <c:v>209.58417800000001</c:v>
                </c:pt>
                <c:pt idx="65">
                  <c:v>209.88654399999999</c:v>
                </c:pt>
                <c:pt idx="66">
                  <c:v>210.263856</c:v>
                </c:pt>
                <c:pt idx="67">
                  <c:v>210.49695700000001</c:v>
                </c:pt>
                <c:pt idx="68">
                  <c:v>210.79817600000001</c:v>
                </c:pt>
                <c:pt idx="69">
                  <c:v>211.13577599999999</c:v>
                </c:pt>
                <c:pt idx="70">
                  <c:v>211.32262499999999</c:v>
                </c:pt>
                <c:pt idx="71">
                  <c:v>211.862683</c:v>
                </c:pt>
                <c:pt idx="72">
                  <c:v>212.01825600000001</c:v>
                </c:pt>
                <c:pt idx="73">
                  <c:v>212.31525600000001</c:v>
                </c:pt>
                <c:pt idx="74">
                  <c:v>212.94555299999999</c:v>
                </c:pt>
                <c:pt idx="75">
                  <c:v>213.08316400000001</c:v>
                </c:pt>
                <c:pt idx="76">
                  <c:v>213.34292099999999</c:v>
                </c:pt>
                <c:pt idx="77">
                  <c:v>214.181299</c:v>
                </c:pt>
                <c:pt idx="78">
                  <c:v>214.60446200000001</c:v>
                </c:pt>
                <c:pt idx="79">
                  <c:v>215.07795300000001</c:v>
                </c:pt>
                <c:pt idx="80">
                  <c:v>215.87004899999999</c:v>
                </c:pt>
                <c:pt idx="81">
                  <c:v>216.12576100000001</c:v>
                </c:pt>
                <c:pt idx="82">
                  <c:v>216.578047</c:v>
                </c:pt>
                <c:pt idx="83">
                  <c:v>217.499979</c:v>
                </c:pt>
                <c:pt idx="84">
                  <c:v>217.79918900000001</c:v>
                </c:pt>
                <c:pt idx="85">
                  <c:v>218.35077000000001</c:v>
                </c:pt>
                <c:pt idx="86">
                  <c:v>219.16325000000001</c:v>
                </c:pt>
                <c:pt idx="87">
                  <c:v>219.47261700000001</c:v>
                </c:pt>
                <c:pt idx="88">
                  <c:v>219.88031000000001</c:v>
                </c:pt>
                <c:pt idx="89">
                  <c:v>220.57809700000001</c:v>
                </c:pt>
                <c:pt idx="90">
                  <c:v>220.99391499999999</c:v>
                </c:pt>
                <c:pt idx="91">
                  <c:v>221.540888</c:v>
                </c:pt>
                <c:pt idx="92">
                  <c:v>223.03048000000001</c:v>
                </c:pt>
                <c:pt idx="93">
                  <c:v>223.73225199999999</c:v>
                </c:pt>
                <c:pt idx="94">
                  <c:v>224.65339399999999</c:v>
                </c:pt>
                <c:pt idx="95">
                  <c:v>226.30457100000001</c:v>
                </c:pt>
                <c:pt idx="96">
                  <c:v>227.07910799999999</c:v>
                </c:pt>
                <c:pt idx="97">
                  <c:v>227.82397499999999</c:v>
                </c:pt>
                <c:pt idx="98">
                  <c:v>229.611785</c:v>
                </c:pt>
                <c:pt idx="99">
                  <c:v>230.27383399999999</c:v>
                </c:pt>
                <c:pt idx="100">
                  <c:v>230.965046</c:v>
                </c:pt>
                <c:pt idx="101">
                  <c:v>232.81591700000001</c:v>
                </c:pt>
                <c:pt idx="102">
                  <c:v>233.62069</c:v>
                </c:pt>
                <c:pt idx="103">
                  <c:v>234.381339</c:v>
                </c:pt>
                <c:pt idx="104">
                  <c:v>236.541628</c:v>
                </c:pt>
                <c:pt idx="105">
                  <c:v>237.576065</c:v>
                </c:pt>
                <c:pt idx="106">
                  <c:v>238.72050999999999</c:v>
                </c:pt>
                <c:pt idx="107">
                  <c:v>240.706748</c:v>
                </c:pt>
                <c:pt idx="108">
                  <c:v>241.53144</c:v>
                </c:pt>
                <c:pt idx="109">
                  <c:v>242.44974199999999</c:v>
                </c:pt>
                <c:pt idx="110">
                  <c:v>244.45641499999999</c:v>
                </c:pt>
                <c:pt idx="111">
                  <c:v>245.48681500000001</c:v>
                </c:pt>
                <c:pt idx="112">
                  <c:v>246.387979</c:v>
                </c:pt>
                <c:pt idx="113">
                  <c:v>248.22389000000001</c:v>
                </c:pt>
                <c:pt idx="114">
                  <c:v>249.44219100000001</c:v>
                </c:pt>
                <c:pt idx="115">
                  <c:v>250.688176</c:v>
                </c:pt>
                <c:pt idx="116">
                  <c:v>253.056568</c:v>
                </c:pt>
                <c:pt idx="117">
                  <c:v>254.15821500000001</c:v>
                </c:pt>
                <c:pt idx="118">
                  <c:v>255.16252399999999</c:v>
                </c:pt>
                <c:pt idx="119">
                  <c:v>257.33712100000002</c:v>
                </c:pt>
                <c:pt idx="120">
                  <c:v>258.767875</c:v>
                </c:pt>
                <c:pt idx="121">
                  <c:v>260.24340799999999</c:v>
                </c:pt>
                <c:pt idx="122">
                  <c:v>261.57874099999998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38C-2F4A-96CD-4784D3184672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'24.72-B737-800'!$D$3:$D$125</c:f>
              <c:numCache>
                <c:formatCode>General</c:formatCode>
                <c:ptCount val="123"/>
                <c:pt idx="0">
                  <c:v>201.96294130426674</c:v>
                </c:pt>
                <c:pt idx="1">
                  <c:v>201.96296856317963</c:v>
                </c:pt>
                <c:pt idx="2">
                  <c:v>201.96299782452181</c:v>
                </c:pt>
                <c:pt idx="3">
                  <c:v>201.96304949274176</c:v>
                </c:pt>
                <c:pt idx="4">
                  <c:v>201.96308184513154</c:v>
                </c:pt>
                <c:pt idx="5">
                  <c:v>201.96312046458951</c:v>
                </c:pt>
                <c:pt idx="6">
                  <c:v>201.96318316916009</c:v>
                </c:pt>
                <c:pt idx="7">
                  <c:v>201.96323279081119</c:v>
                </c:pt>
                <c:pt idx="8">
                  <c:v>201.96329480078026</c:v>
                </c:pt>
                <c:pt idx="9">
                  <c:v>201.96343439013515</c:v>
                </c:pt>
                <c:pt idx="10">
                  <c:v>201.96351714398821</c:v>
                </c:pt>
                <c:pt idx="11">
                  <c:v>201.96360784979163</c:v>
                </c:pt>
                <c:pt idx="12">
                  <c:v>201.96372706930552</c:v>
                </c:pt>
                <c:pt idx="13">
                  <c:v>201.96385925892528</c:v>
                </c:pt>
                <c:pt idx="14">
                  <c:v>201.96498913061268</c:v>
                </c:pt>
                <c:pt idx="15">
                  <c:v>201.99342860729487</c:v>
                </c:pt>
                <c:pt idx="16">
                  <c:v>202.02321330680249</c:v>
                </c:pt>
                <c:pt idx="17">
                  <c:v>202.04972643719742</c:v>
                </c:pt>
                <c:pt idx="18">
                  <c:v>202.10793243517372</c:v>
                </c:pt>
                <c:pt idx="19">
                  <c:v>202.13276600190272</c:v>
                </c:pt>
                <c:pt idx="20">
                  <c:v>202.15784528477386</c:v>
                </c:pt>
                <c:pt idx="21">
                  <c:v>202.19089742373012</c:v>
                </c:pt>
                <c:pt idx="22">
                  <c:v>202.22263593666221</c:v>
                </c:pt>
                <c:pt idx="23">
                  <c:v>202.24972753046617</c:v>
                </c:pt>
                <c:pt idx="24">
                  <c:v>202.29070067855415</c:v>
                </c:pt>
                <c:pt idx="25">
                  <c:v>202.32782721715449</c:v>
                </c:pt>
                <c:pt idx="26">
                  <c:v>202.36177819758583</c:v>
                </c:pt>
                <c:pt idx="27">
                  <c:v>202.42889943973779</c:v>
                </c:pt>
                <c:pt idx="28">
                  <c:v>202.46259447453681</c:v>
                </c:pt>
                <c:pt idx="29">
                  <c:v>202.4969214830563</c:v>
                </c:pt>
                <c:pt idx="30">
                  <c:v>202.56123531539848</c:v>
                </c:pt>
                <c:pt idx="31">
                  <c:v>202.60502925462595</c:v>
                </c:pt>
                <c:pt idx="32">
                  <c:v>202.6497354289466</c:v>
                </c:pt>
                <c:pt idx="33">
                  <c:v>202.76215409971022</c:v>
                </c:pt>
                <c:pt idx="34">
                  <c:v>202.82184461172477</c:v>
                </c:pt>
                <c:pt idx="35">
                  <c:v>202.87664822156668</c:v>
                </c:pt>
                <c:pt idx="36">
                  <c:v>202.95803836791703</c:v>
                </c:pt>
                <c:pt idx="37">
                  <c:v>202.99120446420042</c:v>
                </c:pt>
                <c:pt idx="38">
                  <c:v>203.04430152138863</c:v>
                </c:pt>
                <c:pt idx="39">
                  <c:v>203.162973443846</c:v>
                </c:pt>
                <c:pt idx="40">
                  <c:v>203.22131738281317</c:v>
                </c:pt>
                <c:pt idx="41">
                  <c:v>203.28090777465655</c:v>
                </c:pt>
                <c:pt idx="42">
                  <c:v>203.42022594451882</c:v>
                </c:pt>
                <c:pt idx="43">
                  <c:v>203.49979636806469</c:v>
                </c:pt>
                <c:pt idx="44">
                  <c:v>203.59158286774584</c:v>
                </c:pt>
                <c:pt idx="45">
                  <c:v>203.74863775402235</c:v>
                </c:pt>
                <c:pt idx="46">
                  <c:v>203.82456952996563</c:v>
                </c:pt>
                <c:pt idx="47">
                  <c:v>203.90764168854585</c:v>
                </c:pt>
                <c:pt idx="48">
                  <c:v>204.10944774642445</c:v>
                </c:pt>
                <c:pt idx="49">
                  <c:v>204.25373429124735</c:v>
                </c:pt>
                <c:pt idx="50">
                  <c:v>204.38002508277998</c:v>
                </c:pt>
                <c:pt idx="51">
                  <c:v>204.60234483876147</c:v>
                </c:pt>
                <c:pt idx="52">
                  <c:v>204.75251529638049</c:v>
                </c:pt>
                <c:pt idx="53">
                  <c:v>204.86213105454439</c:v>
                </c:pt>
                <c:pt idx="54">
                  <c:v>205.01975955571442</c:v>
                </c:pt>
                <c:pt idx="55">
                  <c:v>205.13319968253245</c:v>
                </c:pt>
                <c:pt idx="56">
                  <c:v>205.31060771152991</c:v>
                </c:pt>
                <c:pt idx="57">
                  <c:v>205.74391999926902</c:v>
                </c:pt>
                <c:pt idx="58">
                  <c:v>205.9287310455075</c:v>
                </c:pt>
                <c:pt idx="59">
                  <c:v>206.14291757692226</c:v>
                </c:pt>
                <c:pt idx="60">
                  <c:v>206.58615040925946</c:v>
                </c:pt>
                <c:pt idx="61">
                  <c:v>206.8314309890099</c:v>
                </c:pt>
                <c:pt idx="62">
                  <c:v>207.05766735844068</c:v>
                </c:pt>
                <c:pt idx="63">
                  <c:v>207.51395820907467</c:v>
                </c:pt>
                <c:pt idx="64">
                  <c:v>207.75408816872016</c:v>
                </c:pt>
                <c:pt idx="65">
                  <c:v>207.95318519006406</c:v>
                </c:pt>
                <c:pt idx="66">
                  <c:v>208.40507804920543</c:v>
                </c:pt>
                <c:pt idx="67">
                  <c:v>208.63680389942485</c:v>
                </c:pt>
                <c:pt idx="68">
                  <c:v>208.88542818562803</c:v>
                </c:pt>
                <c:pt idx="69">
                  <c:v>209.35466493546929</c:v>
                </c:pt>
                <c:pt idx="70">
                  <c:v>209.62038012042373</c:v>
                </c:pt>
                <c:pt idx="71">
                  <c:v>210.2850853351521</c:v>
                </c:pt>
                <c:pt idx="72">
                  <c:v>210.55708869669434</c:v>
                </c:pt>
                <c:pt idx="73">
                  <c:v>210.89319895360501</c:v>
                </c:pt>
                <c:pt idx="74">
                  <c:v>211.57568474170375</c:v>
                </c:pt>
                <c:pt idx="75">
                  <c:v>211.8847160961009</c:v>
                </c:pt>
                <c:pt idx="76">
                  <c:v>212.21496944983681</c:v>
                </c:pt>
                <c:pt idx="77">
                  <c:v>213.42509878817484</c:v>
                </c:pt>
                <c:pt idx="78">
                  <c:v>213.97082431808212</c:v>
                </c:pt>
                <c:pt idx="79">
                  <c:v>214.63212046645759</c:v>
                </c:pt>
                <c:pt idx="80">
                  <c:v>215.71688615503763</c:v>
                </c:pt>
                <c:pt idx="81">
                  <c:v>216.14286700474779</c:v>
                </c:pt>
                <c:pt idx="82">
                  <c:v>216.65972107939285</c:v>
                </c:pt>
                <c:pt idx="83">
                  <c:v>217.93482723970763</c:v>
                </c:pt>
                <c:pt idx="84">
                  <c:v>218.40638065621357</c:v>
                </c:pt>
                <c:pt idx="85">
                  <c:v>219.09850137014257</c:v>
                </c:pt>
                <c:pt idx="86">
                  <c:v>220.17189712964301</c:v>
                </c:pt>
                <c:pt idx="87">
                  <c:v>220.68317949951734</c:v>
                </c:pt>
                <c:pt idx="88">
                  <c:v>221.31769884727603</c:v>
                </c:pt>
                <c:pt idx="89">
                  <c:v>222.91222460997085</c:v>
                </c:pt>
                <c:pt idx="90">
                  <c:v>223.62368349389433</c:v>
                </c:pt>
                <c:pt idx="91">
                  <c:v>224.11982803116896</c:v>
                </c:pt>
                <c:pt idx="92">
                  <c:v>225.83617648678998</c:v>
                </c:pt>
                <c:pt idx="93">
                  <c:v>226.75526300315494</c:v>
                </c:pt>
                <c:pt idx="94">
                  <c:v>227.60117592489331</c:v>
                </c:pt>
                <c:pt idx="95">
                  <c:v>229.15447006752987</c:v>
                </c:pt>
                <c:pt idx="96">
                  <c:v>229.82527855904019</c:v>
                </c:pt>
                <c:pt idx="97">
                  <c:v>230.50046070044701</c:v>
                </c:pt>
                <c:pt idx="98">
                  <c:v>232.02947404877793</c:v>
                </c:pt>
                <c:pt idx="99">
                  <c:v>232.68097617590806</c:v>
                </c:pt>
                <c:pt idx="100">
                  <c:v>233.29288361298504</c:v>
                </c:pt>
                <c:pt idx="101">
                  <c:v>234.77659389287771</c:v>
                </c:pt>
                <c:pt idx="102">
                  <c:v>235.67090794824625</c:v>
                </c:pt>
                <c:pt idx="103">
                  <c:v>236.20728341907346</c:v>
                </c:pt>
                <c:pt idx="104">
                  <c:v>237.71923425962893</c:v>
                </c:pt>
                <c:pt idx="105">
                  <c:v>238.47791905356138</c:v>
                </c:pt>
                <c:pt idx="106">
                  <c:v>239.50537202017989</c:v>
                </c:pt>
                <c:pt idx="107">
                  <c:v>241.12762508794043</c:v>
                </c:pt>
                <c:pt idx="108">
                  <c:v>241.63959500622403</c:v>
                </c:pt>
                <c:pt idx="109">
                  <c:v>242.36664514791647</c:v>
                </c:pt>
                <c:pt idx="110">
                  <c:v>244.25903100765336</c:v>
                </c:pt>
                <c:pt idx="111">
                  <c:v>245.24316117925221</c:v>
                </c:pt>
                <c:pt idx="112">
                  <c:v>246.13451636997027</c:v>
                </c:pt>
                <c:pt idx="113">
                  <c:v>247.38628672748459</c:v>
                </c:pt>
                <c:pt idx="114">
                  <c:v>248.52423732264731</c:v>
                </c:pt>
                <c:pt idx="115">
                  <c:v>249.44931886498529</c:v>
                </c:pt>
                <c:pt idx="116">
                  <c:v>251.31585107397319</c:v>
                </c:pt>
                <c:pt idx="117">
                  <c:v>252.2552988016086</c:v>
                </c:pt>
                <c:pt idx="118">
                  <c:v>253.19578623896516</c:v>
                </c:pt>
                <c:pt idx="119">
                  <c:v>254.69934996378481</c:v>
                </c:pt>
                <c:pt idx="120">
                  <c:v>255.80716135513595</c:v>
                </c:pt>
                <c:pt idx="121">
                  <c:v>257.15390251785755</c:v>
                </c:pt>
                <c:pt idx="122">
                  <c:v>258.98781538446951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38C-2F4A-96CD-4784D3184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50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8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20</xdr:row>
      <xdr:rowOff>0</xdr:rowOff>
    </xdr:from>
    <xdr:to>
      <xdr:col>14</xdr:col>
      <xdr:colOff>444500</xdr:colOff>
      <xdr:row>31</xdr:row>
      <xdr:rowOff>165100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93D23EE-94F0-3A4A-9AB3-0AF9C086D704}"/>
                </a:ext>
              </a:extLst>
            </xdr:cNvPr>
            <xdr:cNvSpPr txBox="1"/>
          </xdr:nvSpPr>
          <xdr:spPr>
            <a:xfrm>
              <a:off x="5346700" y="4064000"/>
              <a:ext cx="8699500" cy="2400300"/>
            </a:xfrm>
            <a:prstGeom prst="rect">
              <a:avLst/>
            </a:prstGeom>
            <a:solidFill>
              <a:schemeClr val="accent2">
                <a:lumMod val="60000"/>
                <a:lumOff val="4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Generic Equation</a:t>
              </a:r>
              <a:r>
                <a:rPr lang="de-DE" sz="1800" b="1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for this Excel file</a:t>
              </a:r>
              <a:endParaRPr lang="de-DE" sz="1800" b="1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14:m>
                <m:oMath xmlns:m="http://schemas.openxmlformats.org/officeDocument/2006/math">
                  <m:sSub>
                    <m:sSub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𝐷</m:t>
                      </m:r>
                    </m:sub>
                  </m:sSub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sSub>
                    <m:sSub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𝐷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f>
                    <m:f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sSubSup>
                        <m:sSubSupPr>
                          <m:ctrlP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SupPr>
                        <m:e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𝐶</m:t>
                          </m:r>
                        </m:e>
                        <m:sub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𝐿</m:t>
                          </m:r>
                        </m:sub>
                        <m:sup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p>
                      </m:sSubSup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⋅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𝑑</m:t>
                      </m:r>
                    </m:num>
                    <m:den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𝑒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⋅</m:t>
                      </m:r>
                      <m:sSup>
                        <m:sSupPr>
                          <m:ctrlP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de-DE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f>
                                <m:fPr>
                                  <m:ctrlP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fPr>
                                <m:num>
                                  <m: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𝑀</m:t>
                                  </m:r>
                                </m:num>
                                <m:den>
                                  <m:sSub>
                                    <m:sSubPr>
                                      <m:ctrlP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bPr>
                                    <m:e>
                                      <m: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𝑀</m:t>
                                      </m:r>
                                    </m:e>
                                    <m:sub>
                                      <m: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𝑐</m:t>
                                      </m:r>
                                      <m:r>
                                        <a:rPr lang="de-DE" sz="2800" b="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𝑜𝑚𝑝</m:t>
                                      </m:r>
                                    </m:sub>
                                  </m:sSub>
                                </m:den>
                              </m:f>
                              <m:r>
                                <a:rPr lang="de-DE" sz="2800" b="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 −1</m:t>
                              </m:r>
                            </m:e>
                          </m:d>
                        </m:e>
                        <m:sup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𝑓</m:t>
                          </m:r>
                        </m:sup>
                      </m:sSup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+1</m:t>
                      </m:r>
                    </m:den>
                  </m:f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𝑎</m:t>
                  </m:r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⋅</m:t>
                  </m:r>
                  <m:func>
                    <m:func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uncPr>
                    <m:fName>
                      <m:r>
                        <m:rPr>
                          <m:sty m:val="p"/>
                        </m:rPr>
                        <a:rPr lang="de-DE" sz="2800" b="0" i="0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sinh</m:t>
                      </m:r>
                    </m:fName>
                    <m:e>
                      <m:d>
                        <m:dPr>
                          <m:ctrlP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dPr>
                        <m:e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𝑏</m:t>
                          </m:r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⋅</m:t>
                          </m:r>
                          <m:f>
                            <m:fPr>
                              <m:ctrlPr>
                                <a:rPr lang="de-DE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fPr>
                            <m:num>
                              <m:r>
                                <a:rPr lang="de-DE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𝑀</m:t>
                              </m:r>
                            </m:num>
                            <m:den>
                              <m:sSub>
                                <m:sSubPr>
                                  <m:ctrlP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𝑀</m:t>
                                  </m:r>
                                </m:e>
                                <m:sub>
                                  <m: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𝑐𝑟𝑖𝑡</m:t>
                                  </m:r>
                                </m:sub>
                              </m:sSub>
                            </m:den>
                          </m:f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−</m:t>
                          </m:r>
                          <m:r>
                            <a:rPr lang="de-DE" sz="28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𝑏</m:t>
                          </m:r>
                        </m:e>
                      </m:d>
                    </m:e>
                  </m:func>
                </m:oMath>
              </a14:m>
              <a:r>
                <a:rPr lang="de-DE" sz="2800">
                  <a:effectLst/>
                </a:rPr>
                <a:t> </a:t>
              </a:r>
            </a:p>
            <a:p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with the wave drag only considered at </a:t>
              </a:r>
              <a14:m>
                <m:oMath xmlns:m="http://schemas.openxmlformats.org/officeDocument/2006/math">
                  <m:r>
                    <a:rPr lang="de-DE" sz="1400" b="0" i="1">
                      <a:effectLst/>
                      <a:latin typeface="Cambria Math" panose="02040503050406030204" pitchFamily="18" charset="0"/>
                    </a:rPr>
                    <m:t>𝑀</m:t>
                  </m:r>
                  <m:r>
                    <a:rPr lang="de-DE" sz="1400" b="0" i="1">
                      <a:effectLst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≥</m:t>
                  </m:r>
                  <m:sSub>
                    <m:sSubPr>
                      <m:ctrlPr>
                        <a:rPr lang="de-DE" sz="1400" b="0" i="1"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sSubPr>
                    <m:e>
                      <m:r>
                        <a:rPr lang="de-DE" sz="1400" b="0" i="1"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</m:t>
                      </m:r>
                    </m:e>
                    <m:sub>
                      <m:r>
                        <a:rPr lang="de-DE" sz="1400" b="0" i="1"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𝑐𝑟𝑖𝑡</m:t>
                      </m:r>
                    </m:sub>
                  </m:sSub>
                </m:oMath>
              </a14:m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parameter</a:t>
              </a:r>
              <a:r>
                <a:rPr lang="de-DE" sz="1400" baseline="0">
                  <a:effectLst/>
                </a:rPr>
                <a:t> c doesn't exist in this regression model</a:t>
              </a:r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for</a:t>
              </a:r>
              <a:r>
                <a:rPr lang="de-DE" sz="1400" baseline="0">
                  <a:effectLst/>
                </a:rPr>
                <a:t> further Information and the meaning of the parameters see the report</a:t>
              </a:r>
            </a:p>
            <a:p>
              <a:endParaRPr lang="de-DE" sz="14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93D23EE-94F0-3A4A-9AB3-0AF9C086D704}"/>
                </a:ext>
              </a:extLst>
            </xdr:cNvPr>
            <xdr:cNvSpPr txBox="1"/>
          </xdr:nvSpPr>
          <xdr:spPr>
            <a:xfrm>
              <a:off x="5346700" y="4064000"/>
              <a:ext cx="8699500" cy="2400300"/>
            </a:xfrm>
            <a:prstGeom prst="rect">
              <a:avLst/>
            </a:prstGeom>
            <a:solidFill>
              <a:schemeClr val="accent2">
                <a:lumMod val="60000"/>
                <a:lumOff val="4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Generic Equation</a:t>
              </a:r>
              <a:r>
                <a:rPr lang="de-DE" sz="1800" b="1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for this Excel file</a:t>
              </a:r>
              <a:endParaRPr lang="de-DE" sz="1800" b="1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de-DE" sz="28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𝐶_𝐷=𝐶_𝐷0+(𝐶_𝐿^2⋅𝑑)/(−𝑒⋅(𝑀/𝑀_𝑐</a:t>
              </a:r>
              <a:r>
                <a:rPr lang="de-DE" sz="28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𝑜𝑚𝑝   −1)^</a:t>
              </a:r>
              <a:r>
                <a:rPr lang="de-DE" sz="28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𝑓+1)+𝑎⋅</a:t>
              </a:r>
              <a:r>
                <a:rPr lang="de-DE" sz="28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sinh⁡(</a:t>
              </a:r>
              <a:r>
                <a:rPr lang="de-DE" sz="28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𝑏⋅𝑀/𝑀_𝑐𝑟𝑖𝑡 −</a:t>
              </a:r>
              <a:r>
                <a:rPr lang="de-DE" sz="28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𝑏)</a:t>
              </a:r>
              <a:r>
                <a:rPr lang="de-DE" sz="2800">
                  <a:effectLst/>
                </a:rPr>
                <a:t> </a:t>
              </a:r>
            </a:p>
            <a:p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with the wave drag only considered at </a:t>
              </a:r>
              <a:r>
                <a:rPr lang="de-DE" sz="1400" b="0" i="0">
                  <a:effectLst/>
                  <a:latin typeface="Cambria Math" panose="02040503050406030204" pitchFamily="18" charset="0"/>
                </a:rPr>
                <a:t>𝑀</a:t>
              </a:r>
              <a:r>
                <a:rPr lang="de-DE" sz="14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≥𝑀_𝑐𝑟𝑖𝑡</a:t>
              </a:r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parameter</a:t>
              </a:r>
              <a:r>
                <a:rPr lang="de-DE" sz="1400" baseline="0">
                  <a:effectLst/>
                </a:rPr>
                <a:t> c doesn't exist in this regression model</a:t>
              </a:r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for</a:t>
              </a:r>
              <a:r>
                <a:rPr lang="de-DE" sz="1400" baseline="0">
                  <a:effectLst/>
                </a:rPr>
                <a:t> further Information and the meaning of the parameters see the report</a:t>
              </a:r>
            </a:p>
            <a:p>
              <a:endParaRPr lang="de-DE" sz="1400"/>
            </a:p>
          </xdr:txBody>
        </xdr:sp>
      </mc:Fallback>
    </mc:AlternateContent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355600</xdr:colOff>
      <xdr:row>0</xdr:row>
      <xdr:rowOff>196850</xdr:rowOff>
    </xdr:from>
    <xdr:to>
      <xdr:col>32</xdr:col>
      <xdr:colOff>673100</xdr:colOff>
      <xdr:row>24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55917A-C451-AF41-BF14-23077795FD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E332B74-D590-6040-9391-C377E317B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431800</xdr:colOff>
      <xdr:row>1</xdr:row>
      <xdr:rowOff>31750</xdr:rowOff>
    </xdr:from>
    <xdr:to>
      <xdr:col>33</xdr:col>
      <xdr:colOff>419100</xdr:colOff>
      <xdr:row>24</xdr:row>
      <xdr:rowOff>25400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D785A1A-D866-0944-9898-480F6756F2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41</xdr:col>
      <xdr:colOff>38100</xdr:colOff>
      <xdr:row>8</xdr:row>
      <xdr:rowOff>114300</xdr:rowOff>
    </xdr:from>
    <xdr:to>
      <xdr:col>45</xdr:col>
      <xdr:colOff>36642</xdr:colOff>
      <xdr:row>18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1A884B2-2FA1-A742-BE52-6206DC025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559500" y="1752600"/>
          <a:ext cx="3300542" cy="20574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431800</xdr:colOff>
      <xdr:row>1</xdr:row>
      <xdr:rowOff>0</xdr:rowOff>
    </xdr:from>
    <xdr:to>
      <xdr:col>33</xdr:col>
      <xdr:colOff>698500</xdr:colOff>
      <xdr:row>28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4BD3E2E-53A3-A74A-8657-CC030BF405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FEB00472-ACBB-5B43-996B-6C09E461D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95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533400</xdr:colOff>
      <xdr:row>1</xdr:row>
      <xdr:rowOff>6350</xdr:rowOff>
    </xdr:from>
    <xdr:to>
      <xdr:col>54</xdr:col>
      <xdr:colOff>381000</xdr:colOff>
      <xdr:row>30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CEA1D29-2A06-4E44-ABB3-AC99218A1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61</xdr:col>
      <xdr:colOff>38100</xdr:colOff>
      <xdr:row>7</xdr:row>
      <xdr:rowOff>114300</xdr:rowOff>
    </xdr:from>
    <xdr:to>
      <xdr:col>65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759BCA1-081C-B34D-B80F-3244110D9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5737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292100</xdr:colOff>
      <xdr:row>0</xdr:row>
      <xdr:rowOff>133350</xdr:rowOff>
    </xdr:from>
    <xdr:to>
      <xdr:col>34</xdr:col>
      <xdr:colOff>38100</xdr:colOff>
      <xdr:row>24</xdr:row>
      <xdr:rowOff>88900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0559740-EB86-5342-A050-49B330B54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54</xdr:col>
      <xdr:colOff>393700</xdr:colOff>
      <xdr:row>2</xdr:row>
      <xdr:rowOff>88900</xdr:rowOff>
    </xdr:from>
    <xdr:to>
      <xdr:col>62</xdr:col>
      <xdr:colOff>63500</xdr:colOff>
      <xdr:row>22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DB97334-E4E7-A24C-B2D8-57A6826A43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41</xdr:col>
      <xdr:colOff>38100</xdr:colOff>
      <xdr:row>7</xdr:row>
      <xdr:rowOff>114300</xdr:rowOff>
    </xdr:from>
    <xdr:to>
      <xdr:col>45</xdr:col>
      <xdr:colOff>36642</xdr:colOff>
      <xdr:row>17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0808862-E8D7-3740-97FF-DD813F676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6705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558800</xdr:colOff>
      <xdr:row>0</xdr:row>
      <xdr:rowOff>158750</xdr:rowOff>
    </xdr:from>
    <xdr:to>
      <xdr:col>34</xdr:col>
      <xdr:colOff>127000</xdr:colOff>
      <xdr:row>21</xdr:row>
      <xdr:rowOff>63500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369481E-FE83-8B4E-BC99-CA4923AA26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41</xdr:col>
      <xdr:colOff>38100</xdr:colOff>
      <xdr:row>7</xdr:row>
      <xdr:rowOff>114300</xdr:rowOff>
    </xdr:from>
    <xdr:to>
      <xdr:col>45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DAC5E2F-D7A2-5A48-940F-02D7B87BC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705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419100</xdr:colOff>
      <xdr:row>1</xdr:row>
      <xdr:rowOff>31750</xdr:rowOff>
    </xdr:from>
    <xdr:to>
      <xdr:col>38</xdr:col>
      <xdr:colOff>520700</xdr:colOff>
      <xdr:row>23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ACB44CA-AA9E-6141-8135-FD0ED1D4E0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38100</xdr:colOff>
      <xdr:row>7</xdr:row>
      <xdr:rowOff>114300</xdr:rowOff>
    </xdr:from>
    <xdr:to>
      <xdr:col>49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2E85140-F26B-654B-A2C0-9B9821849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278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25400</xdr:colOff>
      <xdr:row>1</xdr:row>
      <xdr:rowOff>19050</xdr:rowOff>
    </xdr:from>
    <xdr:to>
      <xdr:col>62</xdr:col>
      <xdr:colOff>774700</xdr:colOff>
      <xdr:row>24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2B3E3DA-DB19-0C48-A8E7-9311B4D936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71</xdr:col>
      <xdr:colOff>38100</xdr:colOff>
      <xdr:row>7</xdr:row>
      <xdr:rowOff>114300</xdr:rowOff>
    </xdr:from>
    <xdr:to>
      <xdr:col>75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FC5C078-1097-0240-B6DB-BFE3DCD4C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491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177800</xdr:rowOff>
    </xdr:from>
    <xdr:to>
      <xdr:col>2</xdr:col>
      <xdr:colOff>692150</xdr:colOff>
      <xdr:row>6</xdr:row>
      <xdr:rowOff>174625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6E0169BE-F33E-4488-8A4D-66F523E4E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514350</xdr:colOff>
      <xdr:row>1</xdr:row>
      <xdr:rowOff>158750</xdr:rowOff>
    </xdr:from>
    <xdr:to>
      <xdr:col>32</xdr:col>
      <xdr:colOff>762000</xdr:colOff>
      <xdr:row>30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7A143C-44B8-E842-84B1-251D78D8B9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41</xdr:col>
      <xdr:colOff>38100</xdr:colOff>
      <xdr:row>7</xdr:row>
      <xdr:rowOff>114300</xdr:rowOff>
    </xdr:from>
    <xdr:to>
      <xdr:col>45</xdr:col>
      <xdr:colOff>36642</xdr:colOff>
      <xdr:row>17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7D68E356-AEC1-8F43-8684-B2303F363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838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406400</xdr:colOff>
      <xdr:row>0</xdr:row>
      <xdr:rowOff>101600</xdr:rowOff>
    </xdr:from>
    <xdr:to>
      <xdr:col>32</xdr:col>
      <xdr:colOff>698500</xdr:colOff>
      <xdr:row>25</xdr:row>
      <xdr:rowOff>177800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CEB6AFF-7884-AF45-8D06-497348BB7A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98BFD90-5FB0-E142-B49F-EE90F78A1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584200</xdr:colOff>
      <xdr:row>0</xdr:row>
      <xdr:rowOff>101600</xdr:rowOff>
    </xdr:from>
    <xdr:to>
      <xdr:col>33</xdr:col>
      <xdr:colOff>254000</xdr:colOff>
      <xdr:row>23</xdr:row>
      <xdr:rowOff>139700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DA7592F-C60A-A949-9AED-E00A0CC62A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175059B-1B26-F346-83E2-2F67EE085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273050</xdr:colOff>
      <xdr:row>2</xdr:row>
      <xdr:rowOff>31750</xdr:rowOff>
    </xdr:from>
    <xdr:to>
      <xdr:col>80</xdr:col>
      <xdr:colOff>25400</xdr:colOff>
      <xdr:row>25</xdr:row>
      <xdr:rowOff>63500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7080367-2AA5-5643-87CF-51B966EB26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241300</xdr:colOff>
      <xdr:row>0</xdr:row>
      <xdr:rowOff>120650</xdr:rowOff>
    </xdr:from>
    <xdr:to>
      <xdr:col>50</xdr:col>
      <xdr:colOff>685800</xdr:colOff>
      <xdr:row>27</xdr:row>
      <xdr:rowOff>127000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7A110806-5BF2-154F-A56C-81F43F12CB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57</xdr:col>
      <xdr:colOff>38100</xdr:colOff>
      <xdr:row>7</xdr:row>
      <xdr:rowOff>114300</xdr:rowOff>
    </xdr:from>
    <xdr:to>
      <xdr:col>61</xdr:col>
      <xdr:colOff>36642</xdr:colOff>
      <xdr:row>17</xdr:row>
      <xdr:rowOff>139700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E96954B4-E25A-414A-8BB4-61750BBEE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7642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266700</xdr:colOff>
      <xdr:row>0</xdr:row>
      <xdr:rowOff>133350</xdr:rowOff>
    </xdr:from>
    <xdr:to>
      <xdr:col>32</xdr:col>
      <xdr:colOff>723900</xdr:colOff>
      <xdr:row>24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DE1E132-A8E7-BC48-90C4-BC126F9F4D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FB4F590A-9B40-4F40-90E2-9FC02EAFC4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266700</xdr:colOff>
      <xdr:row>0</xdr:row>
      <xdr:rowOff>114300</xdr:rowOff>
    </xdr:from>
    <xdr:to>
      <xdr:col>31</xdr:col>
      <xdr:colOff>774700</xdr:colOff>
      <xdr:row>22</xdr:row>
      <xdr:rowOff>177800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F6AAEDE-1379-0049-A2C5-43B5D26BAB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37</xdr:col>
      <xdr:colOff>762000</xdr:colOff>
      <xdr:row>8</xdr:row>
      <xdr:rowOff>38100</xdr:rowOff>
    </xdr:from>
    <xdr:to>
      <xdr:col>41</xdr:col>
      <xdr:colOff>760542</xdr:colOff>
      <xdr:row>18</xdr:row>
      <xdr:rowOff>63500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3EB9D8AE-CD51-864F-B6D4-EAE2C7F85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794200" y="1676400"/>
          <a:ext cx="3300542" cy="20574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165100</xdr:colOff>
      <xdr:row>41</xdr:row>
      <xdr:rowOff>177800</xdr:rowOff>
    </xdr:from>
    <xdr:to>
      <xdr:col>31</xdr:col>
      <xdr:colOff>482600</xdr:colOff>
      <xdr:row>60</xdr:row>
      <xdr:rowOff>31750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78FB3D1-3FA2-BB41-95B8-05673D391F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431800</xdr:colOff>
      <xdr:row>0</xdr:row>
      <xdr:rowOff>190500</xdr:rowOff>
    </xdr:from>
    <xdr:to>
      <xdr:col>38</xdr:col>
      <xdr:colOff>330200</xdr:colOff>
      <xdr:row>26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80CB90CD-0E0D-FD49-B124-7B9BBA6CE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45</xdr:col>
      <xdr:colOff>38100</xdr:colOff>
      <xdr:row>7</xdr:row>
      <xdr:rowOff>114300</xdr:rowOff>
    </xdr:from>
    <xdr:to>
      <xdr:col>49</xdr:col>
      <xdr:colOff>36642</xdr:colOff>
      <xdr:row>17</xdr:row>
      <xdr:rowOff>139700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275F646F-D870-FB41-B964-04E97878B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6042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571500</xdr:colOff>
      <xdr:row>0</xdr:row>
      <xdr:rowOff>57150</xdr:rowOff>
    </xdr:from>
    <xdr:to>
      <xdr:col>51</xdr:col>
      <xdr:colOff>342900</xdr:colOff>
      <xdr:row>26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25432E5-8765-FA48-A098-003E4E2704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58</xdr:col>
      <xdr:colOff>38100</xdr:colOff>
      <xdr:row>7</xdr:row>
      <xdr:rowOff>114300</xdr:rowOff>
    </xdr:from>
    <xdr:to>
      <xdr:col>62</xdr:col>
      <xdr:colOff>36642</xdr:colOff>
      <xdr:row>17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8EF9ABF-F3B4-2240-9AD8-E1819F1B8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855900" y="1549400"/>
          <a:ext cx="3300542" cy="2057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hyperlink" Target="https://doi.org/10.7910/DVN/2UBNIE" TargetMode="External"/><Relationship Id="rId1" Type="http://schemas.openxmlformats.org/officeDocument/2006/relationships/hyperlink" Target="https://www.gnu.org/licens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69E09-BF36-EC4C-9411-D6F2A58D0621}">
  <dimension ref="A1:T23"/>
  <sheetViews>
    <sheetView tabSelected="1" workbookViewId="0">
      <selection activeCell="A2" sqref="A2"/>
    </sheetView>
  </sheetViews>
  <sheetFormatPr baseColWidth="10" defaultRowHeight="15.75" x14ac:dyDescent="0.25"/>
  <cols>
    <col min="1" max="1" width="19.5" customWidth="1"/>
    <col min="2" max="2" width="29" customWidth="1"/>
    <col min="4" max="4" width="10.875" style="2"/>
  </cols>
  <sheetData>
    <row r="1" spans="1:20" x14ac:dyDescent="0.25">
      <c r="A1" s="31" t="s">
        <v>145</v>
      </c>
    </row>
    <row r="2" spans="1:20" x14ac:dyDescent="0.25">
      <c r="C2" s="8" t="s">
        <v>107</v>
      </c>
      <c r="D2" s="32" t="s">
        <v>108</v>
      </c>
      <c r="E2" s="8" t="s">
        <v>93</v>
      </c>
      <c r="F2" s="8" t="s">
        <v>94</v>
      </c>
      <c r="G2" s="8" t="s">
        <v>95</v>
      </c>
      <c r="H2" s="8" t="s">
        <v>96</v>
      </c>
      <c r="I2" s="8" t="s">
        <v>11</v>
      </c>
      <c r="J2" s="8" t="s">
        <v>12</v>
      </c>
      <c r="K2" s="8" t="s">
        <v>13</v>
      </c>
      <c r="L2" s="8" t="s">
        <v>97</v>
      </c>
      <c r="M2" s="8" t="s">
        <v>98</v>
      </c>
      <c r="N2" s="8" t="s">
        <v>99</v>
      </c>
      <c r="O2" s="8" t="s">
        <v>100</v>
      </c>
      <c r="P2" s="8" t="s">
        <v>101</v>
      </c>
      <c r="Q2" s="8" t="s">
        <v>102</v>
      </c>
      <c r="R2" s="8" t="s">
        <v>103</v>
      </c>
      <c r="S2" s="8" t="s">
        <v>104</v>
      </c>
      <c r="T2" s="8" t="s">
        <v>105</v>
      </c>
    </row>
    <row r="3" spans="1:20" x14ac:dyDescent="0.25">
      <c r="A3" s="29" t="s">
        <v>106</v>
      </c>
      <c r="B3" t="s">
        <v>111</v>
      </c>
      <c r="C3" s="13">
        <f>AVERAGE(E3:T3)</f>
        <v>2.9523114883452046</v>
      </c>
      <c r="D3" s="33">
        <f>MEDIAN(E3:T3)</f>
        <v>0.30140821405377083</v>
      </c>
      <c r="E3" s="13">
        <f>'24.26-DC'!X2</f>
        <v>2.7446182866516935</v>
      </c>
      <c r="F3" s="13">
        <f>'24.26-MD'!X2</f>
        <v>1.1494573438564776E-2</v>
      </c>
      <c r="G3" s="13">
        <f>'24.49-B707'!X2</f>
        <v>2.867714883141712E-3</v>
      </c>
      <c r="H3" s="13">
        <f>'24.53-B727'!AP2</f>
        <v>5.4608159968516659E-2</v>
      </c>
      <c r="I3" s="13">
        <f>'24.72-B737-200'!X2</f>
        <v>0.35996790097011111</v>
      </c>
      <c r="J3" s="13">
        <f>'24.72-B737-300'!W2</f>
        <v>1.0748461539475884</v>
      </c>
      <c r="K3" s="13">
        <f>'24.72-B737-800'!AC2</f>
        <v>0.47367647799354301</v>
      </c>
      <c r="L3" s="13">
        <f>'24.78-B747'!AP2</f>
        <v>1.5062144251784078</v>
      </c>
      <c r="M3" s="13">
        <f>'24.90-B757'!X2</f>
        <v>0.19654874700948657</v>
      </c>
      <c r="N3" s="13">
        <f>'24.96-B767'!X2</f>
        <v>1.3560101126656801E-2</v>
      </c>
      <c r="O3" s="13">
        <f>'24.99-B777'!X2</f>
        <v>0.15673370751772436</v>
      </c>
      <c r="P3" s="13">
        <f>'24.107-A300'!AP2</f>
        <v>0.18475551814998473</v>
      </c>
      <c r="Q3" s="13">
        <f>'24.123-A320B737'!X2</f>
        <v>8.2346721743025277</v>
      </c>
      <c r="R3" s="13">
        <f>'24.131-A340'!Y2</f>
        <v>0.7902288404940282</v>
      </c>
      <c r="S3" s="13">
        <f>'24.142-F28'!AD2</f>
        <v>31.189342504753863</v>
      </c>
      <c r="T3" s="13">
        <f>'24.142-F100'!BB2</f>
        <v>0.24284852713743049</v>
      </c>
    </row>
    <row r="4" spans="1:20" x14ac:dyDescent="0.25">
      <c r="A4" s="29"/>
      <c r="B4" t="s">
        <v>115</v>
      </c>
      <c r="C4" s="13">
        <f t="shared" ref="C4:C9" si="0">AVERAGE(E4:T4)</f>
        <v>14.117966303906934</v>
      </c>
      <c r="D4" s="33">
        <f t="shared" ref="D4:D17" si="1">MEDIAN(E4:T4)</f>
        <v>9.8061780064520363</v>
      </c>
      <c r="E4" s="13">
        <f>'24.26-DC'!X3</f>
        <v>2.320686965370248</v>
      </c>
      <c r="F4" s="13">
        <f>'24.26-MD'!X3</f>
        <v>9</v>
      </c>
      <c r="G4" s="13">
        <f>'24.49-B707'!X3</f>
        <v>8.7260184881689771</v>
      </c>
      <c r="H4" s="13">
        <f>'24.53-B727'!AP3</f>
        <v>38.757441919111344</v>
      </c>
      <c r="I4" s="13">
        <f>'24.72-B737-200'!X3</f>
        <v>20.425754684609721</v>
      </c>
      <c r="J4" s="13">
        <f>'24.72-B737-300'!W3</f>
        <v>10.612356012904073</v>
      </c>
      <c r="K4" s="13">
        <f>'24.72-B737-800'!AC3</f>
        <v>11.675214096723625</v>
      </c>
      <c r="L4" s="13">
        <f>'24.78-B747'!AP3</f>
        <v>26.598930814635896</v>
      </c>
      <c r="M4" s="13">
        <f>'24.90-B757'!X3</f>
        <v>7.7987038382811837</v>
      </c>
      <c r="N4" s="13">
        <f>'24.96-B767'!X3</f>
        <v>10.853483216477333</v>
      </c>
      <c r="O4" s="13">
        <f>'24.99-B777'!X3</f>
        <v>41.200643770128991</v>
      </c>
      <c r="P4" s="13">
        <f>'24.107-A300'!AP3</f>
        <v>22.354879684673183</v>
      </c>
      <c r="Q4" s="13">
        <f>'24.123-A320B737'!X3</f>
        <v>3.1783389638981712</v>
      </c>
      <c r="R4" s="13">
        <f>'24.131-A340'!Y3</f>
        <v>6.8463714538200486</v>
      </c>
      <c r="S4" s="13">
        <f>'24.142-F28'!AD3</f>
        <v>4.0130955719243646</v>
      </c>
      <c r="T4" s="13">
        <f>'24.142-F100'!BB3</f>
        <v>1.5255413817837693</v>
      </c>
    </row>
    <row r="5" spans="1:20" x14ac:dyDescent="0.25">
      <c r="A5" s="29"/>
      <c r="B5" t="s">
        <v>116</v>
      </c>
      <c r="C5" s="20">
        <f t="shared" si="0"/>
        <v>0</v>
      </c>
      <c r="D5" s="21">
        <f t="shared" si="1"/>
        <v>0</v>
      </c>
      <c r="E5" s="20">
        <f>'24.26-DC'!X4</f>
        <v>0</v>
      </c>
      <c r="F5" s="20">
        <f>'24.26-MD'!X4</f>
        <v>0</v>
      </c>
      <c r="G5" s="20">
        <f>'24.49-B707'!X4</f>
        <v>0</v>
      </c>
      <c r="H5" s="20">
        <f>'24.53-B727'!AP4</f>
        <v>0</v>
      </c>
      <c r="I5" s="20">
        <f>'24.72-B737-200'!X4</f>
        <v>0</v>
      </c>
      <c r="J5" s="20">
        <f>'24.72-B737-300'!W4</f>
        <v>0</v>
      </c>
      <c r="K5" s="20">
        <f>'24.72-B737-800'!AC4</f>
        <v>0</v>
      </c>
      <c r="L5" s="20">
        <f>'24.78-B747'!AP4</f>
        <v>0</v>
      </c>
      <c r="M5" s="20">
        <f>'24.90-B757'!X4</f>
        <v>0</v>
      </c>
      <c r="N5" s="20">
        <f>'24.96-B767'!X4</f>
        <v>0</v>
      </c>
      <c r="O5" s="20">
        <f>'24.99-B777'!X4</f>
        <v>0</v>
      </c>
      <c r="P5" s="20">
        <f>'24.107-A300'!AP4</f>
        <v>0</v>
      </c>
      <c r="Q5" s="20">
        <f>'24.123-A320B737'!X4</f>
        <v>0</v>
      </c>
      <c r="R5" s="20">
        <f>'24.131-A340'!Y4</f>
        <v>0</v>
      </c>
      <c r="S5" s="20">
        <f>'24.142-F28'!AD4</f>
        <v>0</v>
      </c>
      <c r="T5" s="20">
        <f>'24.142-F100'!BB4</f>
        <v>0</v>
      </c>
    </row>
    <row r="6" spans="1:20" x14ac:dyDescent="0.25">
      <c r="A6" s="29"/>
      <c r="B6" t="s">
        <v>112</v>
      </c>
      <c r="C6" s="14">
        <f t="shared" si="0"/>
        <v>451.39926876260608</v>
      </c>
      <c r="D6" s="17">
        <f t="shared" si="1"/>
        <v>450.55005943622621</v>
      </c>
      <c r="E6" s="14">
        <f>'24.26-DC'!X5</f>
        <v>516.57521864033015</v>
      </c>
      <c r="F6" s="14">
        <f>'24.26-MD'!X5</f>
        <v>437.98715949439543</v>
      </c>
      <c r="G6" s="14">
        <f>'24.49-B707'!X5</f>
        <v>494.27922911285413</v>
      </c>
      <c r="H6" s="14">
        <f>'24.53-B727'!AP5</f>
        <v>536.21860667896021</v>
      </c>
      <c r="I6" s="14">
        <f>'24.72-B737-200'!X5</f>
        <v>414.18398033246859</v>
      </c>
      <c r="J6" s="14">
        <f>'24.72-B737-300'!W5</f>
        <v>413.13791604926161</v>
      </c>
      <c r="K6" s="14">
        <f>'24.72-B737-800'!AC5</f>
        <v>388.88267126464677</v>
      </c>
      <c r="L6" s="14">
        <f>'24.78-B747'!AP5</f>
        <v>482.6194534826534</v>
      </c>
      <c r="M6" s="14">
        <f>'24.90-B757'!X5</f>
        <v>454.95379135328267</v>
      </c>
      <c r="N6" s="14">
        <f>'24.96-B767'!X5</f>
        <v>464.95565472568774</v>
      </c>
      <c r="O6" s="14">
        <f>'24.99-B777'!X5</f>
        <v>446.14632751916969</v>
      </c>
      <c r="P6" s="14">
        <f>'24.107-A300'!AP5</f>
        <v>540.01829927721315</v>
      </c>
      <c r="Q6" s="14">
        <f>'24.123-A320B737'!X5</f>
        <v>363.5066261809053</v>
      </c>
      <c r="R6" s="14">
        <f>'24.131-A340'!Y5</f>
        <v>366.19903600322175</v>
      </c>
      <c r="S6" s="14">
        <f>'24.142-F28'!AD5</f>
        <v>478.57024247939847</v>
      </c>
      <c r="T6" s="14">
        <f>'24.142-F100'!BB5</f>
        <v>424.15408760724802</v>
      </c>
    </row>
    <row r="7" spans="1:20" x14ac:dyDescent="0.25">
      <c r="A7" s="29"/>
      <c r="B7" t="s">
        <v>113</v>
      </c>
      <c r="C7" s="14">
        <f t="shared" si="0"/>
        <v>167.82144179626235</v>
      </c>
      <c r="D7" s="17">
        <f t="shared" si="1"/>
        <v>168.28401691117415</v>
      </c>
      <c r="E7" s="14">
        <f>'24.26-DC'!X6</f>
        <v>145.01800812472706</v>
      </c>
      <c r="F7" s="14">
        <f>'24.26-MD'!X6</f>
        <v>163.64122977767607</v>
      </c>
      <c r="G7" s="14">
        <f>'24.49-B707'!X6</f>
        <v>135.54146916409667</v>
      </c>
      <c r="H7" s="14">
        <f>'24.53-B727'!AP6</f>
        <v>175.92570798273371</v>
      </c>
      <c r="I7" s="14">
        <f>'24.72-B737-200'!X6</f>
        <v>198.90234539715738</v>
      </c>
      <c r="J7" s="14">
        <f>'24.72-B737-300'!W6</f>
        <v>212.39452156441823</v>
      </c>
      <c r="K7" s="14">
        <f>'24.72-B737-800'!AC6</f>
        <v>186.40747322632029</v>
      </c>
      <c r="L7" s="14">
        <f>'24.78-B747'!AP6</f>
        <v>143.29590837309132</v>
      </c>
      <c r="M7" s="14">
        <f>'24.90-B757'!X6</f>
        <v>156.97946066272911</v>
      </c>
      <c r="N7" s="14">
        <f>'24.96-B767'!X6</f>
        <v>133.621140864974</v>
      </c>
      <c r="O7" s="14">
        <f>'24.99-B777'!X6</f>
        <v>129.0034617473317</v>
      </c>
      <c r="P7" s="14">
        <f>'24.107-A300'!AP6</f>
        <v>172.92680404467225</v>
      </c>
      <c r="Q7" s="14">
        <f>'24.123-A320B737'!X6</f>
        <v>193.13050954086961</v>
      </c>
      <c r="R7" s="14">
        <f>'24.131-A340'!Y6</f>
        <v>145.75184898361482</v>
      </c>
      <c r="S7" s="14">
        <f>'24.142-F28'!AD6</f>
        <v>201.37240662391034</v>
      </c>
      <c r="T7" s="14">
        <f>'24.142-F100'!BB6</f>
        <v>191.23077266187516</v>
      </c>
    </row>
    <row r="8" spans="1:20" x14ac:dyDescent="0.25">
      <c r="A8" s="29"/>
      <c r="B8" t="s">
        <v>117</v>
      </c>
      <c r="C8" s="36">
        <f t="shared" si="0"/>
        <v>9.8349133603377586E-4</v>
      </c>
      <c r="D8" s="37">
        <f t="shared" si="1"/>
        <v>1.1797724399076166E-4</v>
      </c>
      <c r="E8" s="36">
        <f>'24.26-DC'!X7</f>
        <v>5.5381479874743028E-5</v>
      </c>
      <c r="F8" s="36">
        <f>'24.26-MD'!X7</f>
        <v>4.4396346534092228E-6</v>
      </c>
      <c r="G8" s="36">
        <f>'24.49-B707'!X7</f>
        <v>2.305896283007034E-3</v>
      </c>
      <c r="H8" s="36">
        <f>'24.53-B727'!AP7</f>
        <v>9.6565130943232881E-4</v>
      </c>
      <c r="I8" s="36">
        <f>'24.72-B737-200'!X7</f>
        <v>2.8329847840639628E-4</v>
      </c>
      <c r="J8" s="36">
        <f>'24.72-B737-300'!W7</f>
        <v>1.7619272819304623E-6</v>
      </c>
      <c r="K8" s="36">
        <f>'24.72-B737-800'!AC7</f>
        <v>1.3254445346391703E-4</v>
      </c>
      <c r="L8" s="36">
        <f>'24.78-B747'!AP7</f>
        <v>1.3839643682026018E-7</v>
      </c>
      <c r="M8" s="36">
        <f>'24.90-B757'!X7</f>
        <v>7.4618900820991405E-4</v>
      </c>
      <c r="N8" s="36">
        <f>'24.96-B767'!X7</f>
        <v>1.7797278629344267E-4</v>
      </c>
      <c r="O8" s="36">
        <f>'24.99-B777'!X7</f>
        <v>3.9977690005466027E-5</v>
      </c>
      <c r="P8" s="36">
        <f>'24.107-A300'!AP7</f>
        <v>7.9539954670290681E-5</v>
      </c>
      <c r="Q8" s="36">
        <f>'24.123-A320B737'!X7</f>
        <v>1.2280785519728949E-5</v>
      </c>
      <c r="R8" s="36">
        <f>'24.131-A340'!Y7</f>
        <v>1.0341003451760629E-4</v>
      </c>
      <c r="S8" s="36">
        <f>'24.142-F28'!AD7</f>
        <v>5.8846295924320034E-3</v>
      </c>
      <c r="T8" s="36">
        <f>'24.142-F100'!BB7</f>
        <v>4.9427495623353829E-3</v>
      </c>
    </row>
    <row r="9" spans="1:20" x14ac:dyDescent="0.25">
      <c r="A9" s="29"/>
      <c r="B9" t="s">
        <v>118</v>
      </c>
      <c r="C9" s="13">
        <f t="shared" si="0"/>
        <v>12.723196501276352</v>
      </c>
      <c r="D9" s="33">
        <f t="shared" si="1"/>
        <v>13.235727175240561</v>
      </c>
      <c r="E9" s="13">
        <f>'24.26-DC'!X8</f>
        <v>13.735350733149879</v>
      </c>
      <c r="F9" s="13">
        <f>'24.26-MD'!X8</f>
        <v>17.713474008574231</v>
      </c>
      <c r="G9" s="13">
        <f>'24.49-B707'!X8</f>
        <v>8.6844264684602575</v>
      </c>
      <c r="H9" s="13">
        <f>'24.53-B727'!AP8</f>
        <v>9.0929737090350038</v>
      </c>
      <c r="I9" s="13">
        <f>'24.72-B737-200'!X8</f>
        <v>14.239239775878277</v>
      </c>
      <c r="J9" s="13">
        <f>'24.72-B737-300'!W8</f>
        <v>23.903034641259087</v>
      </c>
      <c r="K9" s="13">
        <f>'24.72-B737-800'!AC8</f>
        <v>14.23565153125506</v>
      </c>
      <c r="L9" s="13">
        <f>'24.78-B747'!AP8</f>
        <v>11.422608372177677</v>
      </c>
      <c r="M9" s="13">
        <f>'24.90-B757'!X8</f>
        <v>10.937504036275831</v>
      </c>
      <c r="N9" s="13">
        <f>'24.96-B767'!X8</f>
        <v>12.851729254498638</v>
      </c>
      <c r="O9" s="13">
        <f>'24.99-B777'!X8</f>
        <v>11.890281683439612</v>
      </c>
      <c r="P9" s="13">
        <f>'24.107-A300'!AP8</f>
        <v>14.309683761733293</v>
      </c>
      <c r="Q9" s="13">
        <f>'24.123-A320B737'!X8</f>
        <v>18.953110482093557</v>
      </c>
      <c r="R9" s="13">
        <f>'24.131-A340'!Y8</f>
        <v>13.619725095982483</v>
      </c>
      <c r="S9" s="13">
        <f>'24.142-F28'!AD8</f>
        <v>0</v>
      </c>
      <c r="T9" s="13">
        <f>'24.142-F100'!BB8</f>
        <v>7.9823504666087448</v>
      </c>
    </row>
    <row r="10" spans="1:20" x14ac:dyDescent="0.25">
      <c r="A10" s="16"/>
      <c r="C10" s="14"/>
      <c r="D10" s="17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x14ac:dyDescent="0.25">
      <c r="A11" s="16" t="s">
        <v>131</v>
      </c>
      <c r="C11" s="14"/>
      <c r="D11" s="17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x14ac:dyDescent="0.25">
      <c r="A12" s="16" t="s">
        <v>130</v>
      </c>
      <c r="B12" t="s">
        <v>109</v>
      </c>
      <c r="C12" s="14">
        <f>AVERAGE(E12:T12)</f>
        <v>15.147147827119202</v>
      </c>
      <c r="D12" s="17">
        <f>MEDIAN(E12:T12)</f>
        <v>5.4702372343501207</v>
      </c>
      <c r="E12" s="14">
        <f t="shared" ref="E12:T13" si="2">E3*E4</f>
        <v>6.3693998827494083</v>
      </c>
      <c r="F12" s="14">
        <f t="shared" si="2"/>
        <v>0.10345116094708298</v>
      </c>
      <c r="G12" s="14">
        <f t="shared" si="2"/>
        <v>2.5023733089091917E-2</v>
      </c>
      <c r="H12" s="14">
        <f t="shared" si="2"/>
        <v>2.1164725882893256</v>
      </c>
      <c r="I12" s="14">
        <f t="shared" si="2"/>
        <v>7.3526160395493756</v>
      </c>
      <c r="J12" s="14">
        <f t="shared" si="2"/>
        <v>11.406650044792507</v>
      </c>
      <c r="K12" s="14">
        <f t="shared" si="2"/>
        <v>5.5302742931566113</v>
      </c>
      <c r="L12" s="14">
        <f t="shared" si="2"/>
        <v>40.063693287327041</v>
      </c>
      <c r="M12" s="14">
        <f t="shared" si="2"/>
        <v>1.5328254677122404</v>
      </c>
      <c r="N12" s="14">
        <f t="shared" si="2"/>
        <v>0.14717432999190497</v>
      </c>
      <c r="O12" s="14">
        <f t="shared" si="2"/>
        <v>6.4575296502093495</v>
      </c>
      <c r="P12" s="14">
        <f t="shared" si="2"/>
        <v>4.1301873793223614</v>
      </c>
      <c r="Q12" s="14">
        <f t="shared" si="2"/>
        <v>26.172579426513796</v>
      </c>
      <c r="R12" s="14">
        <f t="shared" si="2"/>
        <v>5.4102001755436309</v>
      </c>
      <c r="S12" s="14">
        <f t="shared" si="2"/>
        <v>125.1658122970601</v>
      </c>
      <c r="T12" s="14">
        <f t="shared" si="2"/>
        <v>0.3704754776533889</v>
      </c>
    </row>
    <row r="13" spans="1:20" x14ac:dyDescent="0.25">
      <c r="A13" s="16"/>
      <c r="B13" t="s">
        <v>110</v>
      </c>
      <c r="C13" s="15">
        <f>C12*10^-4</f>
        <v>1.5147147827119204E-3</v>
      </c>
      <c r="D13" s="18">
        <f>MEDIAN(E13:T13)</f>
        <v>4.7701937774329966E-4</v>
      </c>
      <c r="E13" s="15">
        <f t="shared" si="2"/>
        <v>0</v>
      </c>
      <c r="F13" s="15">
        <f t="shared" ref="F13:T13" si="3">F12*10^-4</f>
        <v>1.0345116094708298E-5</v>
      </c>
      <c r="G13" s="15">
        <f t="shared" si="3"/>
        <v>2.5023733089091917E-6</v>
      </c>
      <c r="H13" s="15">
        <f t="shared" si="3"/>
        <v>2.1164725882893257E-4</v>
      </c>
      <c r="I13" s="15">
        <f t="shared" si="3"/>
        <v>7.3526160395493757E-4</v>
      </c>
      <c r="J13" s="15">
        <f t="shared" si="3"/>
        <v>1.1406650044792506E-3</v>
      </c>
      <c r="K13" s="15">
        <f t="shared" si="3"/>
        <v>5.5302742931566114E-4</v>
      </c>
      <c r="L13" s="15">
        <f t="shared" si="3"/>
        <v>4.0063693287327043E-3</v>
      </c>
      <c r="M13" s="15">
        <f t="shared" si="3"/>
        <v>1.5328254677122405E-4</v>
      </c>
      <c r="N13" s="15">
        <f t="shared" si="3"/>
        <v>1.4717432999190497E-5</v>
      </c>
      <c r="O13" s="15">
        <f t="shared" si="3"/>
        <v>6.45752965020935E-4</v>
      </c>
      <c r="P13" s="15">
        <f t="shared" si="3"/>
        <v>4.1301873793223617E-4</v>
      </c>
      <c r="Q13" s="15">
        <f t="shared" si="3"/>
        <v>2.6172579426513797E-3</v>
      </c>
      <c r="R13" s="15">
        <f t="shared" si="3"/>
        <v>5.4102001755436315E-4</v>
      </c>
      <c r="S13" s="15">
        <f t="shared" si="3"/>
        <v>1.251658122970601E-2</v>
      </c>
      <c r="T13" s="15">
        <f t="shared" si="3"/>
        <v>3.7047547765338892E-5</v>
      </c>
    </row>
    <row r="14" spans="1:20" x14ac:dyDescent="0.25">
      <c r="C14" s="14"/>
      <c r="D14" s="17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0" x14ac:dyDescent="0.25">
      <c r="B15" t="s">
        <v>121</v>
      </c>
      <c r="C15" s="19">
        <f t="shared" ref="C15:C17" si="4">AVERAGE(E15:T15)</f>
        <v>446.12020169917292</v>
      </c>
      <c r="D15" s="17">
        <f t="shared" si="1"/>
        <v>301.64484922130998</v>
      </c>
      <c r="E15" s="14">
        <f>'24.26-DC'!X19</f>
        <v>373.31329883071999</v>
      </c>
      <c r="F15" s="14">
        <f>'24.26-MD'!X17</f>
        <v>156.58253407199552</v>
      </c>
      <c r="G15" s="14">
        <f>'24.49-B707'!X17</f>
        <v>2151.6692277901243</v>
      </c>
      <c r="H15" s="14">
        <f>'24.53-B727'!AP19</f>
        <v>248.78510279963126</v>
      </c>
      <c r="I15" s="14">
        <f>'24.72-B737-200'!X17</f>
        <v>133.41748517710076</v>
      </c>
      <c r="J15" s="14">
        <f>'24.72-B737-300'!W18</f>
        <v>32.626648654531103</v>
      </c>
      <c r="K15" s="14">
        <f>'24.72-B737-800'!AC21</f>
        <v>354.50459564298865</v>
      </c>
      <c r="L15" s="14">
        <f>'24.78-B747'!AP25</f>
        <v>605.52530530267313</v>
      </c>
      <c r="M15" s="14">
        <f>'24.90-B757'!X18</f>
        <v>372.35136754015451</v>
      </c>
      <c r="N15" s="14">
        <f>'24.96-B767'!X18</f>
        <v>147.29946003962968</v>
      </c>
      <c r="O15" s="14">
        <f>'24.99-B777'!X18</f>
        <v>693.30345667540757</v>
      </c>
      <c r="P15" s="14">
        <f>'24.107-A300'!AP25</f>
        <v>467.72248128852397</v>
      </c>
      <c r="Q15" s="14">
        <f>'24.123-A320B737'!X18</f>
        <v>208.68997043392983</v>
      </c>
      <c r="R15" s="14">
        <f>'24.131-A340'!Y18</f>
        <v>978.91694622977082</v>
      </c>
      <c r="S15" s="14">
        <f>'24.142-F28'!AD21</f>
        <v>130.22074146997466</v>
      </c>
      <c r="T15" s="14">
        <f>'24.142-F100'!BB29</f>
        <v>82.994605239610763</v>
      </c>
    </row>
    <row r="16" spans="1:20" x14ac:dyDescent="0.25">
      <c r="A16" t="s">
        <v>122</v>
      </c>
      <c r="B16" t="s">
        <v>120</v>
      </c>
      <c r="C16" s="19">
        <f t="shared" si="4"/>
        <v>3.9834259952579791</v>
      </c>
      <c r="D16" s="17">
        <f t="shared" si="1"/>
        <v>3.1212476753857197</v>
      </c>
      <c r="E16" s="14">
        <f>'24.26-DC'!X22</f>
        <v>3.4566046188029627</v>
      </c>
      <c r="F16" s="14">
        <f>'24.26-MD'!X20</f>
        <v>1.5606232631760351</v>
      </c>
      <c r="G16" s="14">
        <f>'24.49-B707'!X20</f>
        <v>16.809915842110346</v>
      </c>
      <c r="H16" s="14">
        <f>'24.53-B727'!AP22</f>
        <v>3.8274631199943272</v>
      </c>
      <c r="I16" s="14">
        <f>'24.72-B737-200'!X19</f>
        <v>1.2353470849731552</v>
      </c>
      <c r="J16" s="14">
        <f>'24.72-B737-300'!W21</f>
        <v>0.35335720564474121</v>
      </c>
      <c r="K16" s="14">
        <f>'24.72-B737-800'!AC24</f>
        <v>2.7858907319684767</v>
      </c>
      <c r="L16" s="14">
        <f>'24.78-B747'!AP28</f>
        <v>5.3116254851111675</v>
      </c>
      <c r="M16" s="14">
        <f>'24.90-B757'!X21</f>
        <v>4.713308449875373</v>
      </c>
      <c r="N16" s="14">
        <f>'24.96-B767'!X21</f>
        <v>1.5782085004246038</v>
      </c>
      <c r="O16" s="14">
        <f>'24.99-B777'!X21</f>
        <v>5.7297806336810542</v>
      </c>
      <c r="P16" s="14">
        <f>'24.107-A300'!AP28</f>
        <v>4.585514522436509</v>
      </c>
      <c r="Q16" s="14">
        <f>'24.123-A320B737'!X21</f>
        <v>2.3102210749143524</v>
      </c>
      <c r="R16" s="14">
        <f>'24.131-A340'!Y21</f>
        <v>7.360277791201284</v>
      </c>
      <c r="S16" s="14">
        <f>'24.142-F28'!AD24</f>
        <v>1.2314018105907769</v>
      </c>
      <c r="T16" s="14">
        <f>'24.142-F100'!BB32</f>
        <v>0.88527578922251482</v>
      </c>
    </row>
    <row r="17" spans="1:20" x14ac:dyDescent="0.25">
      <c r="A17" t="s">
        <v>123</v>
      </c>
      <c r="B17" t="s">
        <v>114</v>
      </c>
      <c r="C17" s="19">
        <f t="shared" si="4"/>
        <v>1.8181487890239234</v>
      </c>
      <c r="D17" s="17">
        <f t="shared" si="1"/>
        <v>1.7641466970039028</v>
      </c>
      <c r="E17" s="14">
        <f>'24.26-DC'!X23</f>
        <v>1.8591946156341359</v>
      </c>
      <c r="F17" s="14">
        <f>'24.26-MD'!X21</f>
        <v>1.2492490797179061</v>
      </c>
      <c r="G17" s="14">
        <f>'24.49-B707'!X21</f>
        <v>4.0999897368298797</v>
      </c>
      <c r="H17" s="14">
        <f>'24.53-B727'!AP23</f>
        <v>1.9563903291506854</v>
      </c>
      <c r="I17" s="14">
        <f>'24.72-B737-200'!X20</f>
        <v>1.1114616884864521</v>
      </c>
      <c r="J17" s="14">
        <f>'24.72-B737-300'!W22</f>
        <v>0.59443856338964185</v>
      </c>
      <c r="K17" s="14">
        <f>'24.72-B737-800'!AC25</f>
        <v>1.6690987783736697</v>
      </c>
      <c r="L17" s="14">
        <f>'24.78-B747'!AP29</f>
        <v>2.3046963976001629</v>
      </c>
      <c r="M17" s="14">
        <f>'24.90-B757'!X22</f>
        <v>2.1710155342317043</v>
      </c>
      <c r="N17" s="14">
        <f>'24.96-B767'!X22</f>
        <v>1.2562676866116567</v>
      </c>
      <c r="O17" s="14">
        <f>'24.99-B777'!X22</f>
        <v>2.3936960194813905</v>
      </c>
      <c r="P17" s="14">
        <f>'24.107-A300'!AP29</f>
        <v>2.1413814518755196</v>
      </c>
      <c r="Q17" s="14">
        <f>'24.123-A320B737'!X22</f>
        <v>1.5199411419243682</v>
      </c>
      <c r="R17" s="14">
        <f>'24.131-A340'!Y22</f>
        <v>2.7129831903646737</v>
      </c>
      <c r="S17" s="14">
        <f>'24.142-F28'!AD25</f>
        <v>1.1096854556993963</v>
      </c>
      <c r="T17" s="14">
        <f>'24.142-F100'!BB33</f>
        <v>0.94089095501153308</v>
      </c>
    </row>
    <row r="18" spans="1:20" x14ac:dyDescent="0.25">
      <c r="A18" t="s">
        <v>124</v>
      </c>
      <c r="B18" t="s">
        <v>129</v>
      </c>
      <c r="C18" s="38">
        <f t="shared" ref="C18" si="5">AVERAGE(E18:T18)</f>
        <v>7.5852895883570994E-3</v>
      </c>
      <c r="D18" s="35">
        <f t="shared" ref="D18" si="6">MEDIAN(E18:T18)</f>
        <v>6.8094526240182942E-3</v>
      </c>
      <c r="E18" s="34">
        <f>'24.26-DC'!X24</f>
        <v>7.6308886384351274E-3</v>
      </c>
      <c r="F18" s="34">
        <f>'24.26-MD'!X22</f>
        <v>5.1067761207718608E-3</v>
      </c>
      <c r="G18" s="34">
        <f>'24.49-B707'!X22</f>
        <v>2.1769645140232087E-2</v>
      </c>
      <c r="H18" s="34">
        <f>'24.53-B727'!AP24</f>
        <v>7.0229848634027169E-3</v>
      </c>
      <c r="I18" s="34">
        <f>'24.72-B737-200'!X21</f>
        <v>4.4067482640678555E-3</v>
      </c>
      <c r="J18" s="34">
        <f>'24.72-B737-300'!W23</f>
        <v>2.1974189049791359E-3</v>
      </c>
      <c r="K18" s="34">
        <f>'24.72-B737-800'!AC26</f>
        <v>6.5959203846338724E-3</v>
      </c>
      <c r="L18" s="34">
        <f>'24.78-B747'!AP30</f>
        <v>1.0049535907561285E-2</v>
      </c>
      <c r="M18" s="34">
        <f>'24.90-B757'!X23</f>
        <v>8.2826473486429398E-3</v>
      </c>
      <c r="N18" s="34">
        <f>'24.96-B767'!X23</f>
        <v>5.8390079948000308E-3</v>
      </c>
      <c r="O18" s="34">
        <f>'24.99-B777'!X23</f>
        <v>1.1100963913473998E-2</v>
      </c>
      <c r="P18" s="34">
        <f>'24.107-A300'!AP30</f>
        <v>7.3702037890404672E-3</v>
      </c>
      <c r="Q18" s="34">
        <f>'24.123-A320B737'!X23</f>
        <v>5.7366535774023208E-3</v>
      </c>
      <c r="R18" s="34">
        <f>'24.131-A340'!Y23</f>
        <v>1.0658218285961429E-2</v>
      </c>
      <c r="S18" s="34">
        <f>'24.142-F28'!AD26</f>
        <v>4.1791765745140637E-3</v>
      </c>
      <c r="T18" s="34">
        <f>'24.142-F100'!BB34</f>
        <v>3.417843705794408E-3</v>
      </c>
    </row>
    <row r="20" spans="1:20" x14ac:dyDescent="0.25">
      <c r="A20" t="s">
        <v>119</v>
      </c>
    </row>
    <row r="21" spans="1:20" x14ac:dyDescent="0.25">
      <c r="A21" t="s">
        <v>125</v>
      </c>
    </row>
    <row r="22" spans="1:20" x14ac:dyDescent="0.25">
      <c r="A22" t="s">
        <v>126</v>
      </c>
    </row>
    <row r="23" spans="1:20" x14ac:dyDescent="0.25">
      <c r="A23" t="s">
        <v>127</v>
      </c>
    </row>
  </sheetData>
  <mergeCells count="1">
    <mergeCell ref="A3:A9"/>
  </mergeCell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D2576-FE03-7A45-B5BA-D8EDA97A9B70}">
  <dimension ref="A1:AP88"/>
  <sheetViews>
    <sheetView topLeftCell="L1" workbookViewId="0">
      <selection activeCell="U21" sqref="U21:U23"/>
    </sheetView>
  </sheetViews>
  <sheetFormatPr baseColWidth="10" defaultRowHeight="15.75" x14ac:dyDescent="0.25"/>
  <cols>
    <col min="3" max="3" width="10.875" style="2"/>
    <col min="6" max="7" width="17.125" customWidth="1"/>
    <col min="8" max="8" width="6.375" customWidth="1"/>
    <col min="9" max="9" width="10.875" style="2"/>
    <col min="12" max="13" width="17.125" customWidth="1"/>
    <col min="14" max="14" width="5.625" customWidth="1"/>
    <col min="15" max="15" width="10.875" style="2"/>
    <col min="18" max="19" width="17.125" customWidth="1"/>
  </cols>
  <sheetData>
    <row r="1" spans="1:42" x14ac:dyDescent="0.25">
      <c r="A1" t="s">
        <v>17</v>
      </c>
      <c r="C1" t="s">
        <v>1</v>
      </c>
      <c r="D1">
        <v>0.3</v>
      </c>
      <c r="E1">
        <v>0.3</v>
      </c>
      <c r="F1">
        <f>_xlfn.XLOOKUP(D3+20,D3:D150,C3:C150,,-1,1)-X9</f>
        <v>0.51342730428940042</v>
      </c>
      <c r="I1" t="s">
        <v>2</v>
      </c>
      <c r="J1">
        <v>0.4</v>
      </c>
      <c r="K1">
        <v>0.3</v>
      </c>
      <c r="L1">
        <f>_xlfn.XLOOKUP(J3+20,J3:J150,I3:I150,,-1,1)-X10</f>
        <v>0.81230223999999995</v>
      </c>
      <c r="O1" t="s">
        <v>3</v>
      </c>
      <c r="P1">
        <v>0.5</v>
      </c>
      <c r="Q1">
        <v>0.3</v>
      </c>
      <c r="R1">
        <f>_xlfn.XLOOKUP(P3+20,P3:P150,O3:O150,,-1,1)-X11</f>
        <v>0.78610754000000005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W2" t="s">
        <v>29</v>
      </c>
      <c r="X2">
        <v>0.19654874700948657</v>
      </c>
      <c r="AI2" t="s">
        <v>62</v>
      </c>
      <c r="AJ2" s="11" t="s">
        <v>63</v>
      </c>
      <c r="AK2" s="12">
        <v>7.82</v>
      </c>
    </row>
    <row r="3" spans="1:42" x14ac:dyDescent="0.25">
      <c r="C3" s="2">
        <v>0.50067092000000002</v>
      </c>
      <c r="D3">
        <v>198.372184</v>
      </c>
      <c r="E3">
        <f>IF(C3&lt;F$1,$X$6+D$1^2*$X$5/((-$X$7*(C3/E$1-1)^$X$8+1)),$X$6+$X$2*SINH($X$3*(C3/F$1)-$X$3)+D$1^2*$X$5/((-$X$7*(C3/E$1-1)^$X$8+1)))</f>
        <v>197.92567769751219</v>
      </c>
      <c r="F3">
        <f>(E3-D3)^2</f>
        <v>0.1993678781613438</v>
      </c>
      <c r="G3" s="22">
        <f>((E3-D3)/D3)^2</f>
        <v>5.0663318980350862E-6</v>
      </c>
      <c r="I3" s="2">
        <v>0.50076661</v>
      </c>
      <c r="J3">
        <v>229.94699299999999</v>
      </c>
      <c r="K3">
        <f>IF(I3&lt;L$1,$X$6+J$1^2*$X$5/((-$X$7*(I3/K$1-1)^$X$8+1)),$X$6+$X$2*SINH($X$3*(I3/L$1)-$X$3)+J$1^2*$X$5/((-$X$7*(I3/K$1-1)^$X$8+1)))</f>
        <v>229.77273888410576</v>
      </c>
      <c r="L3">
        <f>(K3-J3)^2</f>
        <v>3.0364496906079317E-2</v>
      </c>
      <c r="M3" s="22">
        <f>((K3-J3)/J3)^2</f>
        <v>5.7426271581638508E-7</v>
      </c>
      <c r="O3" s="2">
        <v>0.50024371000000001</v>
      </c>
      <c r="P3">
        <v>270.58470499999999</v>
      </c>
      <c r="Q3">
        <f>IF(O3&lt;R$1,$X$6+P$1^2*$X$5/((-$X$7*(O3/Q$1-1)^$X$8+1)),$X$6+$X$2*SINH($X$3*(O3/R$1)-$X$3)+P$1^2*$X$5/((-$X$7*(O3/Q$1-1)^$X$8+1)))</f>
        <v>270.71892837356927</v>
      </c>
      <c r="R3">
        <f>(Q3-P3)^2</f>
        <v>1.8015914012319667E-2</v>
      </c>
      <c r="S3" s="22">
        <f>((Q3-P3)/P3)^2</f>
        <v>2.4606498159267084E-7</v>
      </c>
      <c r="W3" t="s">
        <v>30</v>
      </c>
      <c r="X3">
        <v>7.7987038382811837</v>
      </c>
      <c r="AI3" t="s">
        <v>64</v>
      </c>
      <c r="AJ3" s="11" t="s">
        <v>65</v>
      </c>
      <c r="AK3">
        <v>38.020000000000003</v>
      </c>
    </row>
    <row r="4" spans="1:42" x14ac:dyDescent="0.25">
      <c r="C4" s="2">
        <v>0.50680495999999997</v>
      </c>
      <c r="D4">
        <v>198.34039000000001</v>
      </c>
      <c r="E4">
        <f t="shared" ref="E4:E67" si="0">IF(C4&lt;F$1,$X$6+D$1^2*$X$5/((-$X$7*(C4/E$1-1)^$X$8+1)),$X$6+$X$2*SINH($X$3*(C4/F$1)-$X$3)+D$1^2*$X$5/((-$X$7*(C4/E$1-1)^$X$8+1)))</f>
        <v>197.92582427795682</v>
      </c>
      <c r="F4">
        <f t="shared" ref="F4:F67" si="1">(E4-D4)^2</f>
        <v>0.17186473789319384</v>
      </c>
      <c r="G4" s="22">
        <f t="shared" ref="G4:G67" si="2">((E4-D4)/D4)^2</f>
        <v>4.3688230446437007E-6</v>
      </c>
      <c r="I4" s="2">
        <v>0.50629444999999995</v>
      </c>
      <c r="J4">
        <v>229.87110200000001</v>
      </c>
      <c r="K4">
        <f t="shared" ref="K4:K67" si="3">IF(I4&lt;L$1,$X$6+J$1^2*$X$5/((-$X$7*(I4/K$1-1)^$X$8+1)),$X$6+$X$2*SINH($X$3*(I4/L$1)-$X$3)+J$1^2*$X$5/((-$X$7*(I4/K$1-1)^$X$8+1)))</f>
        <v>229.77297120893363</v>
      </c>
      <c r="L4">
        <f t="shared" ref="L4:L67" si="4">(K4-J4)^2</f>
        <v>9.6296521553138319E-3</v>
      </c>
      <c r="M4" s="22">
        <f t="shared" ref="M4:M67" si="5">((K4-J4)/J4)^2</f>
        <v>1.8223921837465283E-7</v>
      </c>
      <c r="O4" s="2">
        <v>0.50422272999999995</v>
      </c>
      <c r="P4">
        <v>270.46864900000003</v>
      </c>
      <c r="Q4">
        <f t="shared" ref="Q4:Q67" si="6">IF(O4&lt;R$1,$X$6+P$1^2*$X$5/((-$X$7*(O4/Q$1-1)^$X$8+1)),$X$6+$X$2*SINH($X$3*(O4/R$1)-$X$3)+P$1^2*$X$5/((-$X$7*(O4/Q$1-1)^$X$8+1)))</f>
        <v>270.71917326629568</v>
      </c>
      <c r="R4">
        <f t="shared" ref="R4:R67" si="7">(Q4-P4)^2</f>
        <v>6.2762408002976847E-2</v>
      </c>
      <c r="S4" s="22">
        <f t="shared" ref="S4:S67" si="8">((Q4-P4)/P4)^2</f>
        <v>8.5795741960673594E-7</v>
      </c>
      <c r="W4" t="s">
        <v>31</v>
      </c>
      <c r="X4">
        <v>0</v>
      </c>
      <c r="AI4" t="s">
        <v>66</v>
      </c>
      <c r="AJ4" s="11" t="s">
        <v>67</v>
      </c>
      <c r="AK4">
        <v>0.23</v>
      </c>
    </row>
    <row r="5" spans="1:42" x14ac:dyDescent="0.25">
      <c r="C5" s="2">
        <v>0.51293889000000004</v>
      </c>
      <c r="D5">
        <v>198.27427900000001</v>
      </c>
      <c r="E5">
        <f t="shared" si="0"/>
        <v>197.92602106991555</v>
      </c>
      <c r="F5">
        <f t="shared" si="1"/>
        <v>0.12128358586671104</v>
      </c>
      <c r="G5" s="22">
        <f t="shared" si="2"/>
        <v>3.0851001738173559E-6</v>
      </c>
      <c r="I5" s="2">
        <v>0.51212489999999999</v>
      </c>
      <c r="J5">
        <v>229.65559400000001</v>
      </c>
      <c r="K5">
        <f t="shared" si="3"/>
        <v>229.77329337752789</v>
      </c>
      <c r="L5">
        <f t="shared" si="4"/>
        <v>1.3853143470451485E-2</v>
      </c>
      <c r="M5" s="22">
        <f t="shared" si="5"/>
        <v>2.6266020264211026E-7</v>
      </c>
      <c r="O5" s="2">
        <v>0.50823562</v>
      </c>
      <c r="P5">
        <v>270.457943</v>
      </c>
      <c r="Q5">
        <f t="shared" si="6"/>
        <v>270.71947324503344</v>
      </c>
      <c r="R5">
        <f t="shared" si="7"/>
        <v>6.8398069067251765E-2</v>
      </c>
      <c r="S5" s="22">
        <f t="shared" si="8"/>
        <v>9.3507050912337756E-7</v>
      </c>
      <c r="W5" t="s">
        <v>32</v>
      </c>
      <c r="X5">
        <v>454.95379135328267</v>
      </c>
      <c r="AI5" t="s">
        <v>68</v>
      </c>
      <c r="AJ5" s="11" t="s">
        <v>69</v>
      </c>
      <c r="AK5">
        <v>3.76</v>
      </c>
    </row>
    <row r="6" spans="1:42" x14ac:dyDescent="0.25">
      <c r="C6" s="2">
        <v>0.51877024999999999</v>
      </c>
      <c r="D6">
        <v>198.35922500000001</v>
      </c>
      <c r="E6">
        <f t="shared" si="0"/>
        <v>197.94223708567142</v>
      </c>
      <c r="F6">
        <f t="shared" si="1"/>
        <v>0.17387892069610489</v>
      </c>
      <c r="G6" s="22">
        <f t="shared" si="2"/>
        <v>4.4191844644299543E-6</v>
      </c>
      <c r="I6" s="2">
        <v>0.51825836999999997</v>
      </c>
      <c r="J6">
        <v>229.437737</v>
      </c>
      <c r="K6">
        <f t="shared" si="3"/>
        <v>229.77374193725717</v>
      </c>
      <c r="L6">
        <f t="shared" si="4"/>
        <v>0.11289931786119628</v>
      </c>
      <c r="M6" s="22">
        <f t="shared" si="5"/>
        <v>2.144675630453096E-6</v>
      </c>
      <c r="O6" s="2">
        <v>0.51346049000000005</v>
      </c>
      <c r="P6">
        <v>270.40120200000001</v>
      </c>
      <c r="Q6">
        <f t="shared" si="6"/>
        <v>270.7199604182772</v>
      </c>
      <c r="R6">
        <f t="shared" si="7"/>
        <v>0.10160692922257239</v>
      </c>
      <c r="S6" s="22">
        <f t="shared" si="8"/>
        <v>1.389652108219096E-6</v>
      </c>
      <c r="W6" t="s">
        <v>56</v>
      </c>
      <c r="X6">
        <v>156.97946066272911</v>
      </c>
      <c r="AI6" t="s">
        <v>70</v>
      </c>
      <c r="AJ6" s="11" t="s">
        <v>71</v>
      </c>
      <c r="AK6">
        <v>23.5</v>
      </c>
    </row>
    <row r="7" spans="1:42" x14ac:dyDescent="0.25">
      <c r="C7" s="2">
        <v>0.52429822000000004</v>
      </c>
      <c r="D7">
        <v>198.32605100000001</v>
      </c>
      <c r="E7">
        <f t="shared" si="0"/>
        <v>197.9591741824359</v>
      </c>
      <c r="F7">
        <f t="shared" si="1"/>
        <v>0.13459859926596546</v>
      </c>
      <c r="G7" s="22">
        <f t="shared" si="2"/>
        <v>3.4220079284880405E-6</v>
      </c>
      <c r="I7" s="2">
        <v>0.52408962999999997</v>
      </c>
      <c r="J7">
        <v>229.48836600000001</v>
      </c>
      <c r="K7">
        <f t="shared" si="3"/>
        <v>229.77430174247019</v>
      </c>
      <c r="L7">
        <f t="shared" si="4"/>
        <v>8.1759248821968944E-2</v>
      </c>
      <c r="M7" s="22">
        <f t="shared" si="5"/>
        <v>1.5524425774421822E-6</v>
      </c>
      <c r="O7" s="2">
        <v>0.51898825000000004</v>
      </c>
      <c r="P7">
        <v>270.299395</v>
      </c>
      <c r="Q7">
        <f t="shared" si="6"/>
        <v>270.7206224699994</v>
      </c>
      <c r="R7">
        <f t="shared" si="7"/>
        <v>0.17743258148209046</v>
      </c>
      <c r="S7" s="22">
        <f t="shared" si="8"/>
        <v>2.428528608517137E-6</v>
      </c>
      <c r="W7" t="s">
        <v>37</v>
      </c>
      <c r="X7">
        <v>7.4618900820991405E-4</v>
      </c>
      <c r="AP7" t="s">
        <v>72</v>
      </c>
    </row>
    <row r="8" spans="1:42" x14ac:dyDescent="0.25">
      <c r="C8" s="2">
        <v>0.52982633999999995</v>
      </c>
      <c r="D8">
        <v>198.33863400000001</v>
      </c>
      <c r="E8">
        <f t="shared" si="0"/>
        <v>197.97642588944265</v>
      </c>
      <c r="F8">
        <f t="shared" si="1"/>
        <v>0.13119471535353369</v>
      </c>
      <c r="G8" s="22">
        <f t="shared" si="2"/>
        <v>3.3350450590028663E-6</v>
      </c>
      <c r="I8" s="2">
        <v>0.52992048999999997</v>
      </c>
      <c r="J8">
        <v>229.41012599999999</v>
      </c>
      <c r="K8">
        <f t="shared" si="3"/>
        <v>229.77502662303669</v>
      </c>
      <c r="L8">
        <f t="shared" si="4"/>
        <v>0.13315246469257444</v>
      </c>
      <c r="M8" s="22">
        <f t="shared" si="5"/>
        <v>2.5300205160039787E-6</v>
      </c>
      <c r="O8" s="2">
        <v>0.52421298000000005</v>
      </c>
      <c r="P8">
        <v>270.19689699999998</v>
      </c>
      <c r="Q8">
        <f t="shared" si="6"/>
        <v>270.72142092787334</v>
      </c>
      <c r="R8">
        <f t="shared" si="7"/>
        <v>0.27512535091169849</v>
      </c>
      <c r="S8" s="22">
        <f t="shared" si="8"/>
        <v>3.7685119357657023E-6</v>
      </c>
      <c r="W8" t="s">
        <v>57</v>
      </c>
      <c r="X8">
        <v>10.937504036275831</v>
      </c>
    </row>
    <row r="9" spans="1:42" x14ac:dyDescent="0.25">
      <c r="C9" s="2">
        <v>0.53535423999999998</v>
      </c>
      <c r="D9">
        <v>198.28258299999999</v>
      </c>
      <c r="E9">
        <f t="shared" si="0"/>
        <v>197.99413045314333</v>
      </c>
      <c r="F9">
        <f t="shared" si="1"/>
        <v>8.3204871788094076E-2</v>
      </c>
      <c r="G9" s="22">
        <f t="shared" si="2"/>
        <v>2.1163116378960585E-6</v>
      </c>
      <c r="I9" s="2">
        <v>0.53544831999999998</v>
      </c>
      <c r="J9">
        <v>229.331197</v>
      </c>
      <c r="K9">
        <f t="shared" si="3"/>
        <v>229.77590481952586</v>
      </c>
      <c r="L9">
        <f t="shared" si="4"/>
        <v>0.19776504474744469</v>
      </c>
      <c r="M9" s="22">
        <f t="shared" si="5"/>
        <v>3.7603065928883915E-6</v>
      </c>
      <c r="O9" s="2">
        <v>0.53034636000000002</v>
      </c>
      <c r="P9">
        <v>269.94776200000001</v>
      </c>
      <c r="Q9">
        <f t="shared" si="6"/>
        <v>270.72262702356568</v>
      </c>
      <c r="R9">
        <f t="shared" si="7"/>
        <v>0.60041580474542156</v>
      </c>
      <c r="S9" s="22">
        <f t="shared" si="8"/>
        <v>8.2393443343109544E-6</v>
      </c>
      <c r="V9">
        <v>0.3</v>
      </c>
      <c r="W9" t="s">
        <v>60</v>
      </c>
      <c r="X9">
        <v>0.29665254571059957</v>
      </c>
    </row>
    <row r="10" spans="1:42" x14ac:dyDescent="0.25">
      <c r="C10" s="2">
        <v>0.54088252999999997</v>
      </c>
      <c r="D10">
        <v>198.3554</v>
      </c>
      <c r="E10">
        <f t="shared" si="0"/>
        <v>198.01243603028092</v>
      </c>
      <c r="F10">
        <f t="shared" si="1"/>
        <v>0.11762428452546961</v>
      </c>
      <c r="G10" s="22">
        <f t="shared" si="2"/>
        <v>2.9895714572907176E-6</v>
      </c>
      <c r="I10" s="2">
        <v>0.54097596999999997</v>
      </c>
      <c r="J10">
        <v>229.19203300000001</v>
      </c>
      <c r="K10">
        <f t="shared" si="3"/>
        <v>229.77701367967984</v>
      </c>
      <c r="L10">
        <f t="shared" si="4"/>
        <v>0.34220239559867643</v>
      </c>
      <c r="M10" s="22">
        <f t="shared" si="5"/>
        <v>6.5145438488066234E-6</v>
      </c>
      <c r="O10" s="2">
        <v>0.53557109000000003</v>
      </c>
      <c r="P10">
        <v>269.84526399999999</v>
      </c>
      <c r="Q10">
        <f t="shared" si="6"/>
        <v>270.72393894526743</v>
      </c>
      <c r="R10">
        <f t="shared" si="7"/>
        <v>0.77206965944075356</v>
      </c>
      <c r="S10" s="22">
        <f t="shared" si="8"/>
        <v>1.0602954201389453E-5</v>
      </c>
      <c r="V10">
        <v>0.4</v>
      </c>
      <c r="W10" t="s">
        <v>60</v>
      </c>
      <c r="X10">
        <v>0</v>
      </c>
      <c r="AI10" t="s">
        <v>73</v>
      </c>
    </row>
    <row r="11" spans="1:42" x14ac:dyDescent="0.25">
      <c r="C11" s="2">
        <v>0.54641035999999998</v>
      </c>
      <c r="D11">
        <v>198.27646999999999</v>
      </c>
      <c r="E11">
        <f t="shared" si="0"/>
        <v>198.03149434854663</v>
      </c>
      <c r="F11">
        <f t="shared" si="1"/>
        <v>6.0013069804997619E-2</v>
      </c>
      <c r="G11" s="22">
        <f t="shared" si="2"/>
        <v>1.5265234695055643E-6</v>
      </c>
      <c r="I11" s="2">
        <v>0.54650363000000002</v>
      </c>
      <c r="J11">
        <v>229.05287000000001</v>
      </c>
      <c r="K11">
        <f t="shared" si="3"/>
        <v>229.77840637660859</v>
      </c>
      <c r="L11">
        <f t="shared" si="4"/>
        <v>0.52640303378229802</v>
      </c>
      <c r="M11" s="22">
        <f t="shared" si="5"/>
        <v>1.0033371847512061E-5</v>
      </c>
      <c r="O11" s="2">
        <v>0.54109914000000003</v>
      </c>
      <c r="P11">
        <v>269.834969</v>
      </c>
      <c r="Q11">
        <f t="shared" si="6"/>
        <v>270.72568057203398</v>
      </c>
      <c r="R11">
        <f t="shared" si="7"/>
        <v>0.79336710455524195</v>
      </c>
      <c r="S11" s="22">
        <f t="shared" si="8"/>
        <v>1.0896266770447909E-5</v>
      </c>
      <c r="V11">
        <v>0.5</v>
      </c>
      <c r="W11" t="s">
        <v>60</v>
      </c>
      <c r="X11">
        <v>0</v>
      </c>
      <c r="AI11" t="s">
        <v>74</v>
      </c>
      <c r="AJ11">
        <f>1-2*(AK5/AK3)^2</f>
        <v>0.98043943205505779</v>
      </c>
      <c r="AL11" t="s">
        <v>75</v>
      </c>
      <c r="AM11">
        <f>-0.357+0.45*EXP(-0.0375*AK6)</f>
        <v>-0.17058085936973211</v>
      </c>
    </row>
    <row r="12" spans="1:42" x14ac:dyDescent="0.25">
      <c r="C12" s="2">
        <v>0.55193846999999996</v>
      </c>
      <c r="D12">
        <v>198.289053</v>
      </c>
      <c r="E12">
        <f t="shared" si="0"/>
        <v>198.05147263784863</v>
      </c>
      <c r="F12">
        <f t="shared" si="1"/>
        <v>5.6444428479972594E-2</v>
      </c>
      <c r="G12" s="22">
        <f t="shared" si="2"/>
        <v>1.4355674503872211E-6</v>
      </c>
      <c r="I12" s="2">
        <v>0.55188055000000003</v>
      </c>
      <c r="J12">
        <v>228.92669699999999</v>
      </c>
      <c r="K12">
        <f t="shared" si="3"/>
        <v>229.7800939652289</v>
      </c>
      <c r="L12">
        <f t="shared" si="4"/>
        <v>0.72828638026191372</v>
      </c>
      <c r="M12" s="22">
        <f t="shared" si="5"/>
        <v>1.3896623897413116E-5</v>
      </c>
      <c r="O12" s="2">
        <v>0.54662710999999997</v>
      </c>
      <c r="P12">
        <v>269.80179600000002</v>
      </c>
      <c r="Q12">
        <f t="shared" si="6"/>
        <v>270.72786774809651</v>
      </c>
      <c r="R12">
        <f t="shared" si="7"/>
        <v>0.8576088826224888</v>
      </c>
      <c r="S12" s="22">
        <f t="shared" si="8"/>
        <v>1.1781473151520073E-5</v>
      </c>
      <c r="AI12" t="s">
        <v>76</v>
      </c>
      <c r="AJ12">
        <f>0.0524*AK4^4-0.15*AK4^3+0.1659*AK4^2-0.0706*AK4+0.0119</f>
        <v>2.7596966840000015E-3</v>
      </c>
      <c r="AL12" t="s">
        <v>77</v>
      </c>
      <c r="AM12">
        <f>0.0524*(AK4-AM11)^4-0.15*(AK4-AM11)^3+0.1659*(AK4-AM11)^2-0.0706*(AK4-AM11)+0.0119</f>
        <v>1.947505191539245E-3</v>
      </c>
    </row>
    <row r="13" spans="1:42" x14ac:dyDescent="0.25">
      <c r="C13" s="2">
        <v>0.55746658000000004</v>
      </c>
      <c r="D13">
        <v>198.301636</v>
      </c>
      <c r="E13">
        <f t="shared" si="0"/>
        <v>198.07254675568922</v>
      </c>
      <c r="F13">
        <f t="shared" si="1"/>
        <v>5.2481881858886553E-2</v>
      </c>
      <c r="G13" s="22">
        <f t="shared" si="2"/>
        <v>1.3346174684851313E-6</v>
      </c>
      <c r="I13" s="2">
        <v>0.55755916999999999</v>
      </c>
      <c r="J13">
        <v>228.855332</v>
      </c>
      <c r="K13">
        <f t="shared" si="3"/>
        <v>229.78231083205878</v>
      </c>
      <c r="L13">
        <f t="shared" si="4"/>
        <v>0.85928975508505856</v>
      </c>
      <c r="M13" s="22">
        <f t="shared" si="5"/>
        <v>1.6406561216018148E-5</v>
      </c>
      <c r="O13" s="2">
        <v>0.55215543</v>
      </c>
      <c r="P13">
        <v>269.88605200000001</v>
      </c>
      <c r="Q13">
        <f t="shared" si="6"/>
        <v>270.73060072949488</v>
      </c>
      <c r="R13">
        <f t="shared" si="7"/>
        <v>0.71326255649140724</v>
      </c>
      <c r="S13" s="22">
        <f t="shared" si="8"/>
        <v>9.7923864703227127E-6</v>
      </c>
      <c r="AI13" t="s">
        <v>78</v>
      </c>
      <c r="AJ13">
        <f>1/(1+AJ12*AK2)</f>
        <v>0.97887506551030834</v>
      </c>
      <c r="AL13" t="s">
        <v>79</v>
      </c>
      <c r="AM13">
        <f>1/(1+AM12*AK2)</f>
        <v>0.98499896748579596</v>
      </c>
    </row>
    <row r="14" spans="1:42" x14ac:dyDescent="0.25">
      <c r="C14" s="2">
        <v>0.56299500999999996</v>
      </c>
      <c r="D14">
        <v>198.417171</v>
      </c>
      <c r="E14">
        <f t="shared" si="0"/>
        <v>198.09490903132485</v>
      </c>
      <c r="F14">
        <f t="shared" si="1"/>
        <v>0.10385277645438336</v>
      </c>
      <c r="G14" s="22">
        <f t="shared" si="2"/>
        <v>2.6379077584540005E-6</v>
      </c>
      <c r="I14" s="2">
        <v>0.56308734999999999</v>
      </c>
      <c r="J14">
        <v>228.890793</v>
      </c>
      <c r="K14">
        <f t="shared" si="3"/>
        <v>229.78498966314203</v>
      </c>
      <c r="L14">
        <f t="shared" si="4"/>
        <v>0.79958767237433348</v>
      </c>
      <c r="M14" s="22">
        <f t="shared" si="5"/>
        <v>1.5261929469755727E-5</v>
      </c>
      <c r="O14" s="2">
        <v>0.55768315999999996</v>
      </c>
      <c r="P14">
        <v>269.77280500000001</v>
      </c>
      <c r="Q14">
        <f t="shared" si="6"/>
        <v>270.73399854108078</v>
      </c>
      <c r="R14">
        <f t="shared" si="7"/>
        <v>0.9238930234153987</v>
      </c>
      <c r="S14" s="22">
        <f t="shared" si="8"/>
        <v>1.2694785070731207E-5</v>
      </c>
      <c r="U14">
        <v>0.3</v>
      </c>
      <c r="V14" t="s">
        <v>35</v>
      </c>
      <c r="X14">
        <f>SUM(F3:F150)</f>
        <v>450.12530928576291</v>
      </c>
    </row>
    <row r="15" spans="1:42" x14ac:dyDescent="0.25">
      <c r="C15" s="2">
        <v>0.56852318999999996</v>
      </c>
      <c r="D15">
        <v>198.45263199999999</v>
      </c>
      <c r="E15">
        <f t="shared" si="0"/>
        <v>198.11876469979879</v>
      </c>
      <c r="F15">
        <f t="shared" si="1"/>
        <v>0.11146737414364208</v>
      </c>
      <c r="G15" s="22">
        <f t="shared" si="2"/>
        <v>2.8303102500278267E-6</v>
      </c>
      <c r="I15" s="2">
        <v>0.56861545999999996</v>
      </c>
      <c r="J15">
        <v>228.90337600000001</v>
      </c>
      <c r="K15">
        <f t="shared" si="3"/>
        <v>229.78829058469341</v>
      </c>
      <c r="L15">
        <f t="shared" si="4"/>
        <v>0.78307382220310151</v>
      </c>
      <c r="M15" s="22">
        <f t="shared" si="5"/>
        <v>1.4945082268358545E-5</v>
      </c>
      <c r="O15" s="2">
        <v>0.56321127000000004</v>
      </c>
      <c r="P15">
        <v>269.78538800000001</v>
      </c>
      <c r="Q15">
        <f t="shared" si="6"/>
        <v>270.73820400958448</v>
      </c>
      <c r="R15">
        <f t="shared" si="7"/>
        <v>0.90785834812046684</v>
      </c>
      <c r="S15" s="22">
        <f t="shared" si="8"/>
        <v>1.2473296432541229E-5</v>
      </c>
      <c r="U15">
        <v>0.4</v>
      </c>
      <c r="V15" t="s">
        <v>35</v>
      </c>
      <c r="X15">
        <f>SUM(L3:L150)</f>
        <v>426.777983540587</v>
      </c>
      <c r="AI15" t="s">
        <v>80</v>
      </c>
      <c r="AJ15">
        <f>1/(X5*10^-4*PI()*AK2*AJ13*AJ11)</f>
        <v>0.93224067933092092</v>
      </c>
      <c r="AL15" t="s">
        <v>81</v>
      </c>
      <c r="AM15">
        <f>1/(X5*10^-4*PI()*AK2*AM13*AJ11)</f>
        <v>0.92644478438459765</v>
      </c>
    </row>
    <row r="16" spans="1:42" x14ac:dyDescent="0.25">
      <c r="C16" s="2">
        <v>0.57405130000000004</v>
      </c>
      <c r="D16">
        <v>198.465215</v>
      </c>
      <c r="E16">
        <f t="shared" si="0"/>
        <v>198.14434097249847</v>
      </c>
      <c r="F16">
        <f t="shared" si="1"/>
        <v>0.10296014152505366</v>
      </c>
      <c r="G16" s="22">
        <f t="shared" si="2"/>
        <v>2.6139683987028419E-6</v>
      </c>
      <c r="I16" s="2">
        <v>0.57414357000000005</v>
      </c>
      <c r="J16">
        <v>228.91595899999999</v>
      </c>
      <c r="K16">
        <f t="shared" si="3"/>
        <v>229.79234075682314</v>
      </c>
      <c r="L16">
        <f t="shared" si="4"/>
        <v>0.76804498369243124</v>
      </c>
      <c r="M16" s="22">
        <f t="shared" si="5"/>
        <v>1.4656643194706624E-5</v>
      </c>
      <c r="O16" s="2">
        <v>0.56873938000000002</v>
      </c>
      <c r="P16">
        <v>269.79797100000002</v>
      </c>
      <c r="Q16">
        <f t="shared" si="6"/>
        <v>270.74338564324552</v>
      </c>
      <c r="R16">
        <f t="shared" si="7"/>
        <v>0.89380884766301427</v>
      </c>
      <c r="S16" s="22">
        <f t="shared" si="8"/>
        <v>1.2279121335091172E-5</v>
      </c>
      <c r="U16">
        <v>0.5</v>
      </c>
      <c r="V16" t="s">
        <v>35</v>
      </c>
      <c r="X16">
        <f>SUM(R3:R150)</f>
        <v>240.15080979411354</v>
      </c>
    </row>
    <row r="17" spans="3:42" x14ac:dyDescent="0.25">
      <c r="C17" s="2">
        <v>0.57957948000000004</v>
      </c>
      <c r="D17">
        <v>198.500676</v>
      </c>
      <c r="E17">
        <f t="shared" si="0"/>
        <v>198.17188692831718</v>
      </c>
      <c r="F17">
        <f t="shared" si="1"/>
        <v>0.10810225365805062</v>
      </c>
      <c r="G17" s="22">
        <f t="shared" si="2"/>
        <v>2.7435366601748971E-6</v>
      </c>
      <c r="I17" s="2">
        <v>0.57967168000000002</v>
      </c>
      <c r="J17">
        <v>228.92854199999999</v>
      </c>
      <c r="K17">
        <f t="shared" si="3"/>
        <v>229.79728992278547</v>
      </c>
      <c r="L17">
        <f t="shared" si="4"/>
        <v>0.75472295334407546</v>
      </c>
      <c r="M17" s="22">
        <f t="shared" si="5"/>
        <v>1.4400834975274055E-5</v>
      </c>
      <c r="O17" s="2">
        <v>0.57426748999999999</v>
      </c>
      <c r="P17">
        <v>269.81055400000002</v>
      </c>
      <c r="Q17">
        <f t="shared" si="6"/>
        <v>270.74974281964751</v>
      </c>
      <c r="R17">
        <f t="shared" si="7"/>
        <v>0.88207563895083385</v>
      </c>
      <c r="S17" s="22">
        <f t="shared" si="8"/>
        <v>1.2116800589298217E-5</v>
      </c>
      <c r="U17" t="s">
        <v>36</v>
      </c>
      <c r="V17" t="s">
        <v>35</v>
      </c>
      <c r="X17">
        <f>SUM(X14:X16)</f>
        <v>1117.0541026204635</v>
      </c>
    </row>
    <row r="18" spans="3:42" x14ac:dyDescent="0.25">
      <c r="C18" s="2">
        <v>0.58510766000000003</v>
      </c>
      <c r="D18">
        <v>198.536137</v>
      </c>
      <c r="E18">
        <f t="shared" si="0"/>
        <v>198.20167565950601</v>
      </c>
      <c r="F18">
        <f t="shared" si="1"/>
        <v>0.11186438828503524</v>
      </c>
      <c r="G18" s="22">
        <f t="shared" si="2"/>
        <v>2.8380021317658766E-6</v>
      </c>
      <c r="I18" s="2">
        <v>0.58519979</v>
      </c>
      <c r="J18">
        <v>228.941125</v>
      </c>
      <c r="K18">
        <f t="shared" si="3"/>
        <v>229.8033139017077</v>
      </c>
      <c r="L18">
        <f t="shared" si="4"/>
        <v>0.74336970222792431</v>
      </c>
      <c r="M18" s="22">
        <f t="shared" si="5"/>
        <v>1.4182644963728672E-5</v>
      </c>
      <c r="O18" s="2">
        <v>0.57979559999999997</v>
      </c>
      <c r="P18">
        <v>269.82313699999997</v>
      </c>
      <c r="Q18">
        <f t="shared" si="6"/>
        <v>270.75751036416551</v>
      </c>
      <c r="R18">
        <f t="shared" si="7"/>
        <v>0.87305358366202435</v>
      </c>
      <c r="S18" s="22">
        <f t="shared" si="8"/>
        <v>1.1991748871899445E-5</v>
      </c>
      <c r="V18" s="9" t="s">
        <v>47</v>
      </c>
      <c r="X18">
        <f>X17/3</f>
        <v>372.35136754015451</v>
      </c>
    </row>
    <row r="19" spans="3:42" x14ac:dyDescent="0.25">
      <c r="C19" s="2">
        <v>0.59063555000000001</v>
      </c>
      <c r="D19">
        <v>198.477047</v>
      </c>
      <c r="E19">
        <f t="shared" si="0"/>
        <v>198.23400720471656</v>
      </c>
      <c r="F19">
        <f t="shared" si="1"/>
        <v>5.9068342091414913E-2</v>
      </c>
      <c r="G19" s="22">
        <f t="shared" si="2"/>
        <v>1.4994576419059426E-6</v>
      </c>
      <c r="I19" s="2">
        <v>0.59072815000000001</v>
      </c>
      <c r="J19">
        <v>229.033781</v>
      </c>
      <c r="K19">
        <f t="shared" si="3"/>
        <v>229.81061886748012</v>
      </c>
      <c r="L19">
        <f t="shared" si="4"/>
        <v>0.60347707235104697</v>
      </c>
      <c r="M19" s="22">
        <f t="shared" si="5"/>
        <v>1.1504339496890143E-5</v>
      </c>
      <c r="O19" s="2">
        <v>0.58532371999999999</v>
      </c>
      <c r="P19">
        <v>269.83571999999998</v>
      </c>
      <c r="Q19">
        <f t="shared" si="6"/>
        <v>270.76696399364346</v>
      </c>
      <c r="R19">
        <f t="shared" si="7"/>
        <v>0.86721537569705243</v>
      </c>
      <c r="S19" s="22">
        <f t="shared" si="8"/>
        <v>1.1910447796645228E-5</v>
      </c>
      <c r="AI19" t="s">
        <v>82</v>
      </c>
    </row>
    <row r="20" spans="3:42" x14ac:dyDescent="0.25">
      <c r="C20" s="2">
        <v>0.59616365999999998</v>
      </c>
      <c r="D20">
        <v>198.48963000000001</v>
      </c>
      <c r="E20">
        <f t="shared" si="0"/>
        <v>198.26921848222892</v>
      </c>
      <c r="F20">
        <f t="shared" si="1"/>
        <v>4.8581237166152549E-2</v>
      </c>
      <c r="G20" s="22">
        <f t="shared" si="2"/>
        <v>1.2330847478968384E-6</v>
      </c>
      <c r="I20" s="2">
        <v>0.59625651999999996</v>
      </c>
      <c r="J20">
        <v>229.134838</v>
      </c>
      <c r="K20">
        <f t="shared" si="3"/>
        <v>229.81944484985792</v>
      </c>
      <c r="L20">
        <f t="shared" si="4"/>
        <v>0.46868653887237682</v>
      </c>
      <c r="M20" s="22">
        <f t="shared" si="5"/>
        <v>8.9268909677748632E-6</v>
      </c>
      <c r="O20" s="2">
        <v>0.59085182999999997</v>
      </c>
      <c r="P20">
        <v>269.84830299999999</v>
      </c>
      <c r="Q20">
        <f t="shared" si="6"/>
        <v>270.77842638082507</v>
      </c>
      <c r="R20">
        <f t="shared" si="7"/>
        <v>0.86512950355747675</v>
      </c>
      <c r="S20" s="22">
        <f t="shared" si="8"/>
        <v>1.1880692091182917E-5</v>
      </c>
      <c r="AI20" t="s">
        <v>83</v>
      </c>
      <c r="AJ20">
        <f>1/(AJ13*AJ11)</f>
        <v>1.0419622004875788</v>
      </c>
      <c r="AL20" t="s">
        <v>84</v>
      </c>
      <c r="AM20">
        <f>1/(AM13*AJ11)</f>
        <v>1.0354841486432846</v>
      </c>
    </row>
    <row r="21" spans="3:42" x14ac:dyDescent="0.25">
      <c r="C21" s="2">
        <v>0.60169176999999996</v>
      </c>
      <c r="D21">
        <v>198.50221300000001</v>
      </c>
      <c r="E21">
        <f t="shared" si="0"/>
        <v>198.30767865410064</v>
      </c>
      <c r="F21">
        <f t="shared" si="1"/>
        <v>3.7843611734495915E-2</v>
      </c>
      <c r="G21" s="22">
        <f t="shared" si="2"/>
        <v>9.6042149727290459E-7</v>
      </c>
      <c r="I21" s="2">
        <v>0.60178472999999999</v>
      </c>
      <c r="J21">
        <v>229.17869999999999</v>
      </c>
      <c r="K21">
        <f t="shared" si="3"/>
        <v>229.83007116969338</v>
      </c>
      <c r="L21">
        <f t="shared" si="4"/>
        <v>0.42428440070773643</v>
      </c>
      <c r="M21" s="22">
        <f t="shared" si="5"/>
        <v>8.0780876583479905E-6</v>
      </c>
      <c r="O21" s="2">
        <v>0.59637994000000005</v>
      </c>
      <c r="P21">
        <v>269.86088599999999</v>
      </c>
      <c r="Q21">
        <f t="shared" si="6"/>
        <v>270.79227418477916</v>
      </c>
      <c r="R21">
        <f t="shared" si="7"/>
        <v>0.86748395074623041</v>
      </c>
      <c r="S21" s="22">
        <f t="shared" si="8"/>
        <v>1.191191442816042E-5</v>
      </c>
      <c r="U21" t="s">
        <v>122</v>
      </c>
      <c r="V21" t="s">
        <v>58</v>
      </c>
      <c r="X21">
        <f>X17/COUNT(E3:E88,K3:K85,Q3:Q70)</f>
        <v>4.713308449875373</v>
      </c>
      <c r="AI21" t="s">
        <v>85</v>
      </c>
      <c r="AJ21">
        <f>(X5*10^-4*PI()*AK2-AJ20)/(X6*10^-4*PI()*AK2)</f>
        <v>0.19637830138907855</v>
      </c>
      <c r="AL21" t="s">
        <v>86</v>
      </c>
      <c r="AM21">
        <f>(X5*10^-4*PI()*AK2-AM20)/(X6*10^-4*PI()*AK2)</f>
        <v>0.21317581342653147</v>
      </c>
      <c r="AP21" t="s">
        <v>87</v>
      </c>
    </row>
    <row r="22" spans="3:42" x14ac:dyDescent="0.25">
      <c r="C22" s="2">
        <v>0.60721988000000005</v>
      </c>
      <c r="D22">
        <v>198.51479599999999</v>
      </c>
      <c r="E22">
        <f t="shared" si="0"/>
        <v>198.34979917973206</v>
      </c>
      <c r="F22">
        <f t="shared" si="1"/>
        <v>2.7223950698527725E-2</v>
      </c>
      <c r="G22" s="22">
        <f t="shared" si="2"/>
        <v>6.9082076931655715E-7</v>
      </c>
      <c r="I22" s="2">
        <v>0.60731329999999994</v>
      </c>
      <c r="J22">
        <v>229.343029</v>
      </c>
      <c r="K22">
        <f t="shared" si="3"/>
        <v>229.8428236357602</v>
      </c>
      <c r="L22">
        <f t="shared" si="4"/>
        <v>0.24979467793466711</v>
      </c>
      <c r="M22" s="22">
        <f t="shared" si="5"/>
        <v>4.7491085139826072E-6</v>
      </c>
      <c r="O22" s="2">
        <v>0.60190805000000003</v>
      </c>
      <c r="P22">
        <v>269.873469</v>
      </c>
      <c r="Q22">
        <f t="shared" si="6"/>
        <v>270.80894579965207</v>
      </c>
      <c r="R22">
        <f t="shared" si="7"/>
        <v>0.87511684268726975</v>
      </c>
      <c r="S22" s="22">
        <f t="shared" si="8"/>
        <v>1.2015605452208135E-5</v>
      </c>
      <c r="U22" t="s">
        <v>123</v>
      </c>
      <c r="W22" t="s">
        <v>59</v>
      </c>
      <c r="X22">
        <f>SQRT(X21)</f>
        <v>2.1710155342317043</v>
      </c>
    </row>
    <row r="23" spans="3:42" x14ac:dyDescent="0.25">
      <c r="C23" s="2">
        <v>0.61274799000000002</v>
      </c>
      <c r="D23">
        <v>198.527379</v>
      </c>
      <c r="E23">
        <f t="shared" si="0"/>
        <v>198.39603774930652</v>
      </c>
      <c r="F23">
        <f t="shared" si="1"/>
        <v>1.7250524133727827E-2</v>
      </c>
      <c r="G23" s="22">
        <f t="shared" si="2"/>
        <v>4.376848125870729E-7</v>
      </c>
      <c r="I23" s="2">
        <v>0.61284179000000005</v>
      </c>
      <c r="J23">
        <v>229.48144099999999</v>
      </c>
      <c r="K23">
        <f t="shared" si="3"/>
        <v>229.85807746878274</v>
      </c>
      <c r="L23">
        <f t="shared" si="4"/>
        <v>0.14185502961713869</v>
      </c>
      <c r="M23" s="22">
        <f t="shared" si="5"/>
        <v>2.6937023312178643E-6</v>
      </c>
      <c r="O23" s="2">
        <v>0.60743616</v>
      </c>
      <c r="P23">
        <v>269.88605200000001</v>
      </c>
      <c r="Q23">
        <f t="shared" si="6"/>
        <v>270.82895017163406</v>
      </c>
      <c r="R23">
        <f t="shared" si="7"/>
        <v>0.8890569620708455</v>
      </c>
      <c r="S23" s="22">
        <f t="shared" si="8"/>
        <v>1.2205869055504866E-5</v>
      </c>
      <c r="U23" t="s">
        <v>124</v>
      </c>
      <c r="X23">
        <f>SQRT(SUM(G3:G88,M3:M85,S3:S70)/COUNT(G3:G88,M3:M85,S3:S70))</f>
        <v>8.2826473486429398E-3</v>
      </c>
    </row>
    <row r="24" spans="3:42" x14ac:dyDescent="0.25">
      <c r="C24" s="2">
        <v>0.61827613999999997</v>
      </c>
      <c r="D24">
        <v>198.551401</v>
      </c>
      <c r="E24">
        <f t="shared" si="0"/>
        <v>198.44690440353915</v>
      </c>
      <c r="F24">
        <f t="shared" si="1"/>
        <v>1.0919538671901305E-2</v>
      </c>
      <c r="G24" s="22">
        <f t="shared" si="2"/>
        <v>2.7698635742654272E-7</v>
      </c>
      <c r="I24" s="2">
        <v>0.61837021000000003</v>
      </c>
      <c r="J24">
        <v>229.59697600000001</v>
      </c>
      <c r="K24">
        <f t="shared" si="3"/>
        <v>229.87626713486776</v>
      </c>
      <c r="L24">
        <f t="shared" si="4"/>
        <v>7.8003538015714496E-2</v>
      </c>
      <c r="M24" s="22">
        <f t="shared" si="5"/>
        <v>1.4797282803537181E-6</v>
      </c>
      <c r="O24" s="2">
        <v>0.61296454</v>
      </c>
      <c r="P24">
        <v>269.99014699999998</v>
      </c>
      <c r="Q24">
        <f t="shared" si="6"/>
        <v>270.85287798006948</v>
      </c>
      <c r="R24">
        <f t="shared" si="7"/>
        <v>0.74430474397168034</v>
      </c>
      <c r="S24" s="22">
        <f t="shared" si="8"/>
        <v>1.0210686833538969E-5</v>
      </c>
    </row>
    <row r="25" spans="3:42" x14ac:dyDescent="0.25">
      <c r="C25" s="2">
        <v>0.62380431000000003</v>
      </c>
      <c r="D25">
        <v>198.583823</v>
      </c>
      <c r="E25">
        <f t="shared" si="0"/>
        <v>198.50296703413755</v>
      </c>
      <c r="F25">
        <f t="shared" si="1"/>
        <v>6.5376872155481222E-3</v>
      </c>
      <c r="G25" s="22">
        <f t="shared" si="2"/>
        <v>1.6578162958316905E-7</v>
      </c>
      <c r="I25" s="2">
        <v>0.62389846000000004</v>
      </c>
      <c r="J25">
        <v>229.655315</v>
      </c>
      <c r="K25">
        <f t="shared" si="3"/>
        <v>229.89789309110418</v>
      </c>
      <c r="L25">
        <f t="shared" si="4"/>
        <v>5.8844130283747069E-2</v>
      </c>
      <c r="M25" s="22">
        <f t="shared" si="5"/>
        <v>1.1157069708780971E-6</v>
      </c>
      <c r="O25" s="2">
        <v>0.61849268000000002</v>
      </c>
      <c r="P25">
        <v>270.01113099999998</v>
      </c>
      <c r="Q25">
        <f t="shared" si="6"/>
        <v>270.88140809194704</v>
      </c>
      <c r="R25">
        <f t="shared" si="7"/>
        <v>0.75738221676783068</v>
      </c>
      <c r="S25" s="22">
        <f t="shared" si="8"/>
        <v>1.0388474253264394E-5</v>
      </c>
    </row>
    <row r="26" spans="3:42" x14ac:dyDescent="0.25">
      <c r="C26" s="2">
        <v>0.62933262000000001</v>
      </c>
      <c r="D26">
        <v>198.66504</v>
      </c>
      <c r="E26">
        <f t="shared" si="0"/>
        <v>198.56486052479917</v>
      </c>
      <c r="F26">
        <f t="shared" si="1"/>
        <v>1.0035927251514165E-2</v>
      </c>
      <c r="G26" s="22">
        <f t="shared" si="2"/>
        <v>2.5428140737564576E-7</v>
      </c>
      <c r="I26" s="2">
        <v>0.62942688000000002</v>
      </c>
      <c r="J26">
        <v>229.770849</v>
      </c>
      <c r="K26">
        <f t="shared" si="3"/>
        <v>229.92353312651164</v>
      </c>
      <c r="L26">
        <f t="shared" si="4"/>
        <v>2.3312442488623873E-2</v>
      </c>
      <c r="M26" s="22">
        <f t="shared" si="5"/>
        <v>4.4156833234890186E-7</v>
      </c>
      <c r="O26" s="2">
        <v>0.62371816999999996</v>
      </c>
      <c r="P26">
        <v>270.16029200000003</v>
      </c>
      <c r="Q26">
        <f t="shared" si="6"/>
        <v>270.9133156507765</v>
      </c>
      <c r="R26">
        <f t="shared" si="7"/>
        <v>0.5670446186287228</v>
      </c>
      <c r="S26" s="22">
        <f t="shared" si="8"/>
        <v>7.7691623914869979E-6</v>
      </c>
    </row>
    <row r="27" spans="3:42" x14ac:dyDescent="0.25">
      <c r="C27" s="2">
        <v>0.63516426000000004</v>
      </c>
      <c r="D27">
        <v>198.841498</v>
      </c>
      <c r="E27">
        <f t="shared" si="0"/>
        <v>198.63724928570704</v>
      </c>
      <c r="F27">
        <f t="shared" si="1"/>
        <v>4.1717537290326699E-2</v>
      </c>
      <c r="G27" s="22">
        <f t="shared" si="2"/>
        <v>1.055126693254529E-6</v>
      </c>
      <c r="I27" s="2">
        <v>0.63495557999999996</v>
      </c>
      <c r="J27">
        <v>229.97789599999999</v>
      </c>
      <c r="K27">
        <f t="shared" si="3"/>
        <v>229.95385036670615</v>
      </c>
      <c r="L27">
        <f t="shared" si="4"/>
        <v>5.7819248050172613E-4</v>
      </c>
      <c r="M27" s="22">
        <f t="shared" si="5"/>
        <v>1.0932015692758581E-8</v>
      </c>
      <c r="O27" s="2">
        <v>0.62954986000000002</v>
      </c>
      <c r="P27">
        <v>270.35355099999998</v>
      </c>
      <c r="Q27">
        <f t="shared" si="6"/>
        <v>270.95554404117786</v>
      </c>
      <c r="R27">
        <f t="shared" si="7"/>
        <v>0.3623956216265895</v>
      </c>
      <c r="S27" s="22">
        <f t="shared" si="8"/>
        <v>4.9581399996674712E-6</v>
      </c>
    </row>
    <row r="28" spans="3:42" x14ac:dyDescent="0.25">
      <c r="C28" s="2">
        <v>0.64038969000000001</v>
      </c>
      <c r="D28">
        <v>198.967782</v>
      </c>
      <c r="E28">
        <f t="shared" si="0"/>
        <v>198.70905154949463</v>
      </c>
      <c r="F28">
        <f t="shared" si="1"/>
        <v>6.6941446018710687E-2</v>
      </c>
      <c r="G28" s="22">
        <f t="shared" si="2"/>
        <v>1.6909453512963508E-6</v>
      </c>
      <c r="I28" s="2">
        <v>0.64048406999999996</v>
      </c>
      <c r="J28">
        <v>230.11327</v>
      </c>
      <c r="K28">
        <f t="shared" si="3"/>
        <v>229.98960133429239</v>
      </c>
      <c r="L28">
        <f t="shared" si="4"/>
        <v>1.5293938877901097E-2</v>
      </c>
      <c r="M28" s="22">
        <f t="shared" si="5"/>
        <v>2.8882582483358489E-7</v>
      </c>
      <c r="O28" s="2">
        <v>0.63507877999999995</v>
      </c>
      <c r="P28">
        <v>270.632271</v>
      </c>
      <c r="Q28">
        <f t="shared" si="6"/>
        <v>271.00309219129201</v>
      </c>
      <c r="R28">
        <f t="shared" si="7"/>
        <v>0.13750835591122487</v>
      </c>
      <c r="S28" s="22">
        <f t="shared" si="8"/>
        <v>1.8774566831670094E-6</v>
      </c>
    </row>
    <row r="29" spans="3:42" x14ac:dyDescent="0.25">
      <c r="C29" s="2">
        <v>0.64591827999999996</v>
      </c>
      <c r="D29">
        <v>199.140512</v>
      </c>
      <c r="E29">
        <f t="shared" si="0"/>
        <v>198.79301719764857</v>
      </c>
      <c r="F29">
        <f t="shared" si="1"/>
        <v>0.12075263766126244</v>
      </c>
      <c r="G29" s="22">
        <f t="shared" si="2"/>
        <v>3.0449305202130462E-6</v>
      </c>
      <c r="I29" s="2">
        <v>0.64601273999999997</v>
      </c>
      <c r="J29">
        <v>230.311916</v>
      </c>
      <c r="K29">
        <f t="shared" si="3"/>
        <v>230.03165753393966</v>
      </c>
      <c r="L29">
        <f t="shared" si="4"/>
        <v>7.8544807798490018E-2</v>
      </c>
      <c r="M29" s="22">
        <f t="shared" si="5"/>
        <v>1.480759967467505E-6</v>
      </c>
      <c r="O29" s="2">
        <v>0.64060744000000003</v>
      </c>
      <c r="P29">
        <v>270.827879</v>
      </c>
      <c r="Q29">
        <f t="shared" si="6"/>
        <v>271.05915897173742</v>
      </c>
      <c r="R29">
        <f t="shared" si="7"/>
        <v>5.3490425326862663E-2</v>
      </c>
      <c r="S29" s="22">
        <f t="shared" si="8"/>
        <v>7.2927162166193848E-7</v>
      </c>
    </row>
    <row r="30" spans="3:42" x14ac:dyDescent="0.25">
      <c r="C30" s="2">
        <v>0.65144696999999996</v>
      </c>
      <c r="D30">
        <v>199.34451999999999</v>
      </c>
      <c r="E30">
        <f t="shared" si="0"/>
        <v>198.88617473525557</v>
      </c>
      <c r="F30">
        <f t="shared" si="1"/>
        <v>0.21008038171363547</v>
      </c>
      <c r="G30" s="22">
        <f t="shared" si="2"/>
        <v>5.286605398624878E-6</v>
      </c>
      <c r="I30" s="2">
        <v>0.65154113000000002</v>
      </c>
      <c r="J30">
        <v>230.416011</v>
      </c>
      <c r="K30">
        <f t="shared" si="3"/>
        <v>230.08100863969841</v>
      </c>
      <c r="L30">
        <f t="shared" si="4"/>
        <v>0.11222658140763433</v>
      </c>
      <c r="M30" s="22">
        <f t="shared" si="5"/>
        <v>2.1138317963793739E-6</v>
      </c>
      <c r="O30" s="2">
        <v>0.64643938999999995</v>
      </c>
      <c r="P30">
        <v>271.10728799999998</v>
      </c>
      <c r="Q30">
        <f t="shared" si="6"/>
        <v>271.12904204591678</v>
      </c>
      <c r="R30">
        <f t="shared" si="7"/>
        <v>4.7323851374996126E-4</v>
      </c>
      <c r="S30" s="22">
        <f t="shared" si="8"/>
        <v>6.4386926790022851E-9</v>
      </c>
    </row>
    <row r="31" spans="3:42" x14ac:dyDescent="0.25">
      <c r="C31" s="2">
        <v>0.65697572000000004</v>
      </c>
      <c r="D31">
        <v>199.56604400000001</v>
      </c>
      <c r="E31">
        <f t="shared" si="0"/>
        <v>198.98962250394607</v>
      </c>
      <c r="F31">
        <f t="shared" si="1"/>
        <v>0.33226174111306134</v>
      </c>
      <c r="G31" s="22">
        <f t="shared" si="2"/>
        <v>8.3427079324497044E-6</v>
      </c>
      <c r="I31" s="2">
        <v>0.65706971999999997</v>
      </c>
      <c r="J31">
        <v>230.588741</v>
      </c>
      <c r="K31">
        <f t="shared" si="3"/>
        <v>230.13879298358677</v>
      </c>
      <c r="L31">
        <f t="shared" si="4"/>
        <v>0.202453217474201</v>
      </c>
      <c r="M31" s="22">
        <f t="shared" si="5"/>
        <v>3.8075751781398398E-6</v>
      </c>
      <c r="O31" s="2">
        <v>0.65208401999999999</v>
      </c>
      <c r="P31">
        <v>271.366848</v>
      </c>
      <c r="Q31">
        <f t="shared" si="6"/>
        <v>271.20888130989215</v>
      </c>
      <c r="R31">
        <f t="shared" si="7"/>
        <v>2.4953475183631207E-2</v>
      </c>
      <c r="S31" s="22">
        <f t="shared" si="8"/>
        <v>3.3885777619828674E-7</v>
      </c>
    </row>
    <row r="32" spans="3:42" x14ac:dyDescent="0.25">
      <c r="C32" s="2">
        <v>0.66250452000000004</v>
      </c>
      <c r="D32">
        <v>199.80740800000001</v>
      </c>
      <c r="E32">
        <f t="shared" si="0"/>
        <v>199.10458802560916</v>
      </c>
      <c r="F32">
        <f t="shared" si="1"/>
        <v>0.49395591640275333</v>
      </c>
      <c r="G32" s="22">
        <f t="shared" si="2"/>
        <v>1.2372715296793794E-5</v>
      </c>
      <c r="I32" s="2">
        <v>0.66259842000000002</v>
      </c>
      <c r="J32">
        <v>230.79578799999999</v>
      </c>
      <c r="K32">
        <f t="shared" si="3"/>
        <v>230.20630408488688</v>
      </c>
      <c r="L32">
        <f t="shared" si="4"/>
        <v>0.34749128617707625</v>
      </c>
      <c r="M32" s="22">
        <f t="shared" si="5"/>
        <v>6.5236125730843453E-6</v>
      </c>
      <c r="O32" s="2">
        <v>0.65719406000000002</v>
      </c>
      <c r="P32">
        <v>271.62060500000001</v>
      </c>
      <c r="Q32">
        <f t="shared" si="6"/>
        <v>271.29311466579662</v>
      </c>
      <c r="R32">
        <f t="shared" si="7"/>
        <v>0.10724991899664772</v>
      </c>
      <c r="S32" s="22">
        <f t="shared" si="8"/>
        <v>1.4536891481176382E-6</v>
      </c>
    </row>
    <row r="33" spans="3:19" x14ac:dyDescent="0.25">
      <c r="C33" s="2">
        <v>0.66803290999999998</v>
      </c>
      <c r="D33">
        <v>199.91150300000001</v>
      </c>
      <c r="E33">
        <f t="shared" si="0"/>
        <v>199.23243204587632</v>
      </c>
      <c r="F33">
        <f t="shared" si="1"/>
        <v>0.46113736073445583</v>
      </c>
      <c r="G33" s="22">
        <f t="shared" si="2"/>
        <v>1.1538643112171107E-5</v>
      </c>
      <c r="I33" s="2">
        <v>0.66812749999999999</v>
      </c>
      <c r="J33">
        <v>231.12866399999999</v>
      </c>
      <c r="K33">
        <f t="shared" si="3"/>
        <v>230.28502123914467</v>
      </c>
      <c r="L33">
        <f t="shared" si="4"/>
        <v>0.71173310794358224</v>
      </c>
      <c r="M33" s="22">
        <f t="shared" si="5"/>
        <v>1.332323078032409E-5</v>
      </c>
      <c r="O33" s="2">
        <v>0.66272282999999998</v>
      </c>
      <c r="P33">
        <v>271.85052899999999</v>
      </c>
      <c r="Q33">
        <f t="shared" si="6"/>
        <v>271.39896933799156</v>
      </c>
      <c r="R33">
        <f t="shared" si="7"/>
        <v>0.20390612835317226</v>
      </c>
      <c r="S33" s="22">
        <f t="shared" si="8"/>
        <v>2.759115708053952E-6</v>
      </c>
    </row>
    <row r="34" spans="3:19" x14ac:dyDescent="0.25">
      <c r="C34" s="2">
        <v>0.67356147</v>
      </c>
      <c r="D34">
        <v>200.07279399999999</v>
      </c>
      <c r="E34">
        <f t="shared" si="0"/>
        <v>199.37470020756223</v>
      </c>
      <c r="F34">
        <f t="shared" si="1"/>
        <v>0.48733494304013425</v>
      </c>
      <c r="G34" s="22">
        <f t="shared" si="2"/>
        <v>1.217450965064032E-5</v>
      </c>
      <c r="I34" s="2">
        <v>0.67365648</v>
      </c>
      <c r="J34">
        <v>231.427223</v>
      </c>
      <c r="K34">
        <f t="shared" si="3"/>
        <v>230.3766182440425</v>
      </c>
      <c r="L34">
        <f t="shared" si="4"/>
        <v>1.1037703532405052</v>
      </c>
      <c r="M34" s="22">
        <f t="shared" si="5"/>
        <v>2.0608663911190171E-5</v>
      </c>
      <c r="O34" s="2">
        <v>0.66825226000000004</v>
      </c>
      <c r="P34">
        <v>272.29779600000001</v>
      </c>
      <c r="Q34">
        <f t="shared" si="6"/>
        <v>271.52239605963052</v>
      </c>
      <c r="R34">
        <f t="shared" si="7"/>
        <v>0.60124506752499629</v>
      </c>
      <c r="S34" s="22">
        <f t="shared" si="8"/>
        <v>8.1089248253725769E-6</v>
      </c>
    </row>
    <row r="35" spans="3:19" x14ac:dyDescent="0.25">
      <c r="C35" s="2">
        <v>0.67909012000000002</v>
      </c>
      <c r="D35">
        <v>200.26536300000001</v>
      </c>
      <c r="E35">
        <f t="shared" si="0"/>
        <v>199.53310600912815</v>
      </c>
      <c r="F35">
        <f t="shared" si="1"/>
        <v>0.53620030068071212</v>
      </c>
      <c r="G35" s="22">
        <f t="shared" si="2"/>
        <v>1.3369506257939096E-5</v>
      </c>
      <c r="I35" s="2">
        <v>0.67918515000000002</v>
      </c>
      <c r="J35">
        <v>231.62283099999999</v>
      </c>
      <c r="K35">
        <f t="shared" si="3"/>
        <v>230.48300265104899</v>
      </c>
      <c r="L35">
        <f t="shared" si="4"/>
        <v>1.2992086650723609</v>
      </c>
      <c r="M35" s="22">
        <f t="shared" si="5"/>
        <v>2.4216767795403749E-5</v>
      </c>
      <c r="O35" s="2">
        <v>0.67378143999999995</v>
      </c>
      <c r="P35">
        <v>272.66498999999999</v>
      </c>
      <c r="Q35">
        <f t="shared" si="6"/>
        <v>271.66600915212524</v>
      </c>
      <c r="R35">
        <f t="shared" si="7"/>
        <v>0.99796273442054984</v>
      </c>
      <c r="S35" s="22">
        <f t="shared" si="8"/>
        <v>1.3423184745886351E-5</v>
      </c>
    </row>
    <row r="36" spans="3:19" x14ac:dyDescent="0.25">
      <c r="C36" s="2">
        <v>0.68461897000000005</v>
      </c>
      <c r="D36">
        <v>200.52120500000001</v>
      </c>
      <c r="E36">
        <f t="shared" si="0"/>
        <v>199.70957252588809</v>
      </c>
      <c r="F36">
        <f t="shared" si="1"/>
        <v>0.65874727303303193</v>
      </c>
      <c r="G36" s="22">
        <f t="shared" si="2"/>
        <v>1.638318060517195E-5</v>
      </c>
      <c r="I36" s="2">
        <v>0.68471402999999997</v>
      </c>
      <c r="J36">
        <v>231.89011099999999</v>
      </c>
      <c r="K36">
        <f t="shared" si="3"/>
        <v>230.60636148114685</v>
      </c>
      <c r="L36">
        <f t="shared" si="4"/>
        <v>1.6480128271556738</v>
      </c>
      <c r="M36" s="22">
        <f t="shared" si="5"/>
        <v>3.0647576004655241E-5</v>
      </c>
      <c r="O36" s="2">
        <v>0.67961360000000004</v>
      </c>
      <c r="P36">
        <v>273.01303300000001</v>
      </c>
      <c r="Q36">
        <f t="shared" si="6"/>
        <v>271.84268719478752</v>
      </c>
      <c r="R36">
        <f t="shared" si="7"/>
        <v>1.3697093037784751</v>
      </c>
      <c r="S36" s="22">
        <f t="shared" si="8"/>
        <v>1.8376451227030558E-5</v>
      </c>
    </row>
    <row r="37" spans="3:19" x14ac:dyDescent="0.25">
      <c r="C37" s="2">
        <v>0.69014794999999995</v>
      </c>
      <c r="D37">
        <v>200.81976399999999</v>
      </c>
      <c r="E37">
        <f t="shared" si="0"/>
        <v>199.90624768334857</v>
      </c>
      <c r="F37">
        <f t="shared" si="1"/>
        <v>0.83451206078838591</v>
      </c>
      <c r="G37" s="22">
        <f t="shared" si="2"/>
        <v>2.0692821571744563E-5</v>
      </c>
      <c r="I37" s="2">
        <v>0.69024293000000003</v>
      </c>
      <c r="J37">
        <v>232.16275400000001</v>
      </c>
      <c r="K37">
        <f t="shared" si="3"/>
        <v>230.74917108375303</v>
      </c>
      <c r="L37">
        <f t="shared" si="4"/>
        <v>1.9982166611053176</v>
      </c>
      <c r="M37" s="22">
        <f t="shared" si="5"/>
        <v>3.7072978730954802E-5</v>
      </c>
      <c r="O37" s="2">
        <v>0.68483994999999998</v>
      </c>
      <c r="P37">
        <v>273.445133</v>
      </c>
      <c r="Q37">
        <f t="shared" si="6"/>
        <v>272.0262213026665</v>
      </c>
      <c r="R37">
        <f t="shared" si="7"/>
        <v>2.0133104048298311</v>
      </c>
      <c r="S37" s="22">
        <f t="shared" si="8"/>
        <v>2.6925907052253305E-5</v>
      </c>
    </row>
    <row r="38" spans="3:19" x14ac:dyDescent="0.25">
      <c r="C38" s="2">
        <v>0.69567699000000005</v>
      </c>
      <c r="D38">
        <v>201.141201</v>
      </c>
      <c r="E38">
        <f t="shared" si="0"/>
        <v>200.1255380542535</v>
      </c>
      <c r="F38">
        <f t="shared" si="1"/>
        <v>1.0315712193624553</v>
      </c>
      <c r="G38" s="22">
        <f t="shared" si="2"/>
        <v>2.5497472908954902E-5</v>
      </c>
      <c r="I38" s="2">
        <v>0.69577177000000001</v>
      </c>
      <c r="J38">
        <v>232.41555700000001</v>
      </c>
      <c r="K38">
        <f t="shared" si="3"/>
        <v>230.91425402766822</v>
      </c>
      <c r="L38">
        <f t="shared" si="4"/>
        <v>2.2539106147322543</v>
      </c>
      <c r="M38" s="22">
        <f t="shared" si="5"/>
        <v>4.1725956358312697E-5</v>
      </c>
      <c r="O38" s="2">
        <v>0.69036920999999996</v>
      </c>
      <c r="P38">
        <v>273.83520399999998</v>
      </c>
      <c r="Q38">
        <f t="shared" si="6"/>
        <v>272.25011834362914</v>
      </c>
      <c r="R38">
        <f t="shared" si="7"/>
        <v>2.5124965380325648</v>
      </c>
      <c r="S38" s="22">
        <f t="shared" si="8"/>
        <v>3.3506333915624779E-5</v>
      </c>
    </row>
    <row r="39" spans="3:19" x14ac:dyDescent="0.25">
      <c r="C39" s="2">
        <v>0.70120614999999997</v>
      </c>
      <c r="D39">
        <v>201.49695500000001</v>
      </c>
      <c r="E39">
        <f t="shared" si="0"/>
        <v>200.37014890602973</v>
      </c>
      <c r="F39">
        <f t="shared" si="1"/>
        <v>1.269691973408577</v>
      </c>
      <c r="G39" s="22">
        <f t="shared" si="2"/>
        <v>3.1272413439937066E-5</v>
      </c>
      <c r="I39" s="2">
        <v>0.70130060000000005</v>
      </c>
      <c r="J39">
        <v>232.66836000000001</v>
      </c>
      <c r="K39">
        <f t="shared" si="3"/>
        <v>231.10483220113252</v>
      </c>
      <c r="L39">
        <f t="shared" si="4"/>
        <v>2.4446191778313962</v>
      </c>
      <c r="M39" s="22">
        <f t="shared" si="5"/>
        <v>4.5158193183680265E-5</v>
      </c>
      <c r="O39" s="2">
        <v>0.69589844999999995</v>
      </c>
      <c r="P39">
        <v>274.22223700000001</v>
      </c>
      <c r="Q39">
        <f t="shared" si="6"/>
        <v>272.50893174956877</v>
      </c>
      <c r="R39">
        <f t="shared" si="7"/>
        <v>2.9354148811552307</v>
      </c>
      <c r="S39" s="22">
        <f t="shared" si="8"/>
        <v>3.9035896057374867E-5</v>
      </c>
    </row>
    <row r="40" spans="3:19" x14ac:dyDescent="0.25">
      <c r="C40" s="2">
        <v>0.70673490999999999</v>
      </c>
      <c r="D40">
        <v>201.72687999999999</v>
      </c>
      <c r="E40">
        <f t="shared" si="0"/>
        <v>200.64309020745904</v>
      </c>
      <c r="F40">
        <f t="shared" si="1"/>
        <v>1.1746003144159662</v>
      </c>
      <c r="G40" s="22">
        <f t="shared" si="2"/>
        <v>2.8864402345334035E-5</v>
      </c>
      <c r="I40" s="2">
        <v>0.70682957999999996</v>
      </c>
      <c r="J40">
        <v>232.96691899999999</v>
      </c>
      <c r="K40">
        <f t="shared" si="3"/>
        <v>231.32458882245936</v>
      </c>
      <c r="L40">
        <f t="shared" si="4"/>
        <v>2.6972484120606328</v>
      </c>
      <c r="M40" s="22">
        <f t="shared" si="5"/>
        <v>4.969725870786803E-5</v>
      </c>
      <c r="O40" s="2">
        <v>0.70122735000000003</v>
      </c>
      <c r="P40">
        <v>274.82994400000001</v>
      </c>
      <c r="Q40">
        <f t="shared" si="6"/>
        <v>272.79612408923452</v>
      </c>
      <c r="R40">
        <f t="shared" si="7"/>
        <v>4.1364234294261344</v>
      </c>
      <c r="S40" s="22">
        <f t="shared" si="8"/>
        <v>5.4764218007523559E-5</v>
      </c>
    </row>
    <row r="41" spans="3:19" x14ac:dyDescent="0.25">
      <c r="C41" s="2">
        <v>0.71226392999999999</v>
      </c>
      <c r="D41">
        <v>202.036878</v>
      </c>
      <c r="E41">
        <f t="shared" si="0"/>
        <v>200.94780851502065</v>
      </c>
      <c r="F41">
        <f t="shared" si="1"/>
        <v>1.1860723431131814</v>
      </c>
      <c r="G41" s="22">
        <f t="shared" si="2"/>
        <v>2.9056940314938982E-5</v>
      </c>
      <c r="I41" s="2">
        <v>0.71235877000000003</v>
      </c>
      <c r="J41">
        <v>233.334112</v>
      </c>
      <c r="K41">
        <f t="shared" si="3"/>
        <v>231.57773294112761</v>
      </c>
      <c r="L41">
        <f t="shared" si="4"/>
        <v>3.0848673984454891</v>
      </c>
      <c r="M41" s="22">
        <f t="shared" si="5"/>
        <v>5.6660451598692445E-5</v>
      </c>
      <c r="O41" s="2">
        <v>0.70695828999999999</v>
      </c>
      <c r="P41">
        <v>275.44010300000002</v>
      </c>
      <c r="Q41">
        <f t="shared" si="6"/>
        <v>273.15231069601526</v>
      </c>
      <c r="R41">
        <f t="shared" si="7"/>
        <v>5.2339936261718911</v>
      </c>
      <c r="S41" s="22">
        <f t="shared" si="8"/>
        <v>6.8988840410991555E-5</v>
      </c>
    </row>
    <row r="42" spans="3:19" x14ac:dyDescent="0.25">
      <c r="C42" s="2">
        <v>0.71779325000000005</v>
      </c>
      <c r="D42">
        <v>202.449828</v>
      </c>
      <c r="E42">
        <f t="shared" si="0"/>
        <v>201.28816139678037</v>
      </c>
      <c r="F42">
        <f t="shared" si="1"/>
        <v>1.3494692970358315</v>
      </c>
      <c r="G42" s="22">
        <f t="shared" si="2"/>
        <v>3.2925181957833519E-5</v>
      </c>
      <c r="I42" s="2">
        <v>0.71788753000000005</v>
      </c>
      <c r="J42">
        <v>233.56403700000001</v>
      </c>
      <c r="K42">
        <f t="shared" si="3"/>
        <v>231.86904810245557</v>
      </c>
      <c r="L42">
        <f t="shared" si="4"/>
        <v>2.8729873627989435</v>
      </c>
      <c r="M42" s="22">
        <f t="shared" si="5"/>
        <v>5.2664961304282917E-5</v>
      </c>
      <c r="O42" s="2">
        <v>0.71248805999999998</v>
      </c>
      <c r="P42">
        <v>276.00175999999999</v>
      </c>
      <c r="Q42">
        <f t="shared" si="6"/>
        <v>273.54919272656241</v>
      </c>
      <c r="R42">
        <f t="shared" si="7"/>
        <v>6.0150862307370465</v>
      </c>
      <c r="S42" s="22">
        <f t="shared" si="8"/>
        <v>7.8962002695436831E-5</v>
      </c>
    </row>
    <row r="43" spans="3:19" x14ac:dyDescent="0.25">
      <c r="C43" s="2">
        <v>0.72332240000000003</v>
      </c>
      <c r="D43">
        <v>202.80558199999999</v>
      </c>
      <c r="E43">
        <f t="shared" si="0"/>
        <v>201.66847217305582</v>
      </c>
      <c r="F43">
        <f t="shared" si="1"/>
        <v>1.2930187585329975</v>
      </c>
      <c r="G43" s="22">
        <f t="shared" si="2"/>
        <v>3.143728388560274E-5</v>
      </c>
      <c r="I43" s="2">
        <v>0.72341696</v>
      </c>
      <c r="J43">
        <v>234.011304</v>
      </c>
      <c r="K43">
        <f t="shared" si="3"/>
        <v>232.20412407337062</v>
      </c>
      <c r="L43">
        <f t="shared" si="4"/>
        <v>3.2658992872121488</v>
      </c>
      <c r="M43" s="22">
        <f t="shared" si="5"/>
        <v>5.9638829972225144E-5</v>
      </c>
      <c r="O43" s="2">
        <v>0.71801780000000004</v>
      </c>
      <c r="P43">
        <v>276.55197800000002</v>
      </c>
      <c r="Q43">
        <f t="shared" si="6"/>
        <v>274.00595347787578</v>
      </c>
      <c r="R43">
        <f t="shared" si="7"/>
        <v>6.482240867257973</v>
      </c>
      <c r="S43" s="22">
        <f t="shared" si="8"/>
        <v>8.4756229140282161E-5</v>
      </c>
    </row>
    <row r="44" spans="3:19" x14ac:dyDescent="0.25">
      <c r="C44" s="2">
        <v>0.72885179</v>
      </c>
      <c r="D44">
        <v>203.24141</v>
      </c>
      <c r="E44">
        <f t="shared" si="0"/>
        <v>202.09369987031778</v>
      </c>
      <c r="F44">
        <f t="shared" si="1"/>
        <v>1.3172385417751875</v>
      </c>
      <c r="G44" s="22">
        <f t="shared" si="2"/>
        <v>3.1888936160711014E-5</v>
      </c>
      <c r="I44" s="2">
        <v>0.72894608000000005</v>
      </c>
      <c r="J44">
        <v>234.35561899999999</v>
      </c>
      <c r="K44">
        <f t="shared" si="3"/>
        <v>232.58927243749693</v>
      </c>
      <c r="L44">
        <f t="shared" si="4"/>
        <v>3.119980178866375</v>
      </c>
      <c r="M44" s="22">
        <f t="shared" si="5"/>
        <v>5.6806900428212004E-5</v>
      </c>
      <c r="O44" s="2">
        <v>0.72283823000000003</v>
      </c>
      <c r="P44">
        <v>277.189055</v>
      </c>
      <c r="Q44">
        <f t="shared" si="6"/>
        <v>274.45971585811867</v>
      </c>
      <c r="R44">
        <f t="shared" si="7"/>
        <v>7.4492921514054915</v>
      </c>
      <c r="S44" s="22">
        <f t="shared" si="8"/>
        <v>9.695335705855295E-5</v>
      </c>
    </row>
    <row r="45" spans="3:19" x14ac:dyDescent="0.25">
      <c r="C45" s="2">
        <v>0.73407798000000002</v>
      </c>
      <c r="D45">
        <v>203.61935299999999</v>
      </c>
      <c r="E45">
        <f t="shared" si="0"/>
        <v>202.54193369601242</v>
      </c>
      <c r="F45">
        <f t="shared" si="1"/>
        <v>1.1608323566050562</v>
      </c>
      <c r="G45" s="22">
        <f t="shared" si="2"/>
        <v>2.7998282981115393E-5</v>
      </c>
      <c r="I45" s="2">
        <v>0.73447509</v>
      </c>
      <c r="J45">
        <v>234.66561799999999</v>
      </c>
      <c r="K45">
        <f t="shared" si="3"/>
        <v>233.03185688390153</v>
      </c>
      <c r="L45">
        <f t="shared" si="4"/>
        <v>2.6691753844753161</v>
      </c>
      <c r="M45" s="22">
        <f t="shared" si="5"/>
        <v>4.8470576340376454E-5</v>
      </c>
      <c r="O45" s="2">
        <v>0.72784126999999998</v>
      </c>
      <c r="P45">
        <v>277.77954</v>
      </c>
      <c r="Q45">
        <f t="shared" si="6"/>
        <v>274.99275918931687</v>
      </c>
      <c r="R45">
        <f t="shared" si="7"/>
        <v>7.7661472867917025</v>
      </c>
      <c r="S45" s="22">
        <f t="shared" si="8"/>
        <v>1.0064799181104967E-4</v>
      </c>
    </row>
    <row r="46" spans="3:19" x14ac:dyDescent="0.25">
      <c r="C46" s="2">
        <v>0.73991039999999997</v>
      </c>
      <c r="D46">
        <v>204.052832</v>
      </c>
      <c r="E46">
        <f t="shared" si="0"/>
        <v>203.10204483784148</v>
      </c>
      <c r="F46">
        <f t="shared" si="1"/>
        <v>0.90399622772545096</v>
      </c>
      <c r="G46" s="22">
        <f t="shared" si="2"/>
        <v>2.1711076868581812E-5</v>
      </c>
      <c r="I46" s="2">
        <v>0.74000469000000002</v>
      </c>
      <c r="J46">
        <v>235.17008000000001</v>
      </c>
      <c r="K46">
        <f t="shared" si="3"/>
        <v>233.54047380887422</v>
      </c>
      <c r="L46">
        <f t="shared" si="4"/>
        <v>2.655616338155498</v>
      </c>
      <c r="M46" s="22">
        <f t="shared" si="5"/>
        <v>4.8017682767226875E-5</v>
      </c>
      <c r="O46" s="2">
        <v>0.73321875000000003</v>
      </c>
      <c r="P46">
        <v>278.49456199999997</v>
      </c>
      <c r="Q46">
        <f t="shared" si="6"/>
        <v>275.64565400379274</v>
      </c>
      <c r="R46">
        <f t="shared" si="7"/>
        <v>8.1162767708534993</v>
      </c>
      <c r="S46" s="22">
        <f t="shared" si="8"/>
        <v>1.0464618725607046E-4</v>
      </c>
    </row>
    <row r="47" spans="3:19" x14ac:dyDescent="0.25">
      <c r="C47" s="2">
        <v>0.74544001000000004</v>
      </c>
      <c r="D47">
        <v>204.56033199999999</v>
      </c>
      <c r="E47">
        <f t="shared" si="0"/>
        <v>203.69891713715333</v>
      </c>
      <c r="F47">
        <f t="shared" si="1"/>
        <v>0.7420355659331267</v>
      </c>
      <c r="G47" s="22">
        <f t="shared" si="2"/>
        <v>1.7732986435328669E-5</v>
      </c>
      <c r="I47" s="2">
        <v>0.74553415999999995</v>
      </c>
      <c r="J47">
        <v>235.63182399999999</v>
      </c>
      <c r="K47">
        <f t="shared" si="3"/>
        <v>234.12500749627813</v>
      </c>
      <c r="L47">
        <f t="shared" si="4"/>
        <v>2.2704959758885845</v>
      </c>
      <c r="M47" s="22">
        <f t="shared" si="5"/>
        <v>4.0893364759155588E-5</v>
      </c>
      <c r="O47" s="2">
        <v>0.73905206999999995</v>
      </c>
      <c r="P47">
        <v>279.22849500000001</v>
      </c>
      <c r="Q47">
        <f t="shared" si="6"/>
        <v>276.46113798764492</v>
      </c>
      <c r="R47">
        <f t="shared" si="7"/>
        <v>7.6582648338308994</v>
      </c>
      <c r="S47" s="22">
        <f t="shared" si="8"/>
        <v>9.8222483246590133E-5</v>
      </c>
    </row>
    <row r="48" spans="3:19" x14ac:dyDescent="0.25">
      <c r="C48" s="2">
        <v>0.75096998999999998</v>
      </c>
      <c r="D48">
        <v>205.19062400000001</v>
      </c>
      <c r="E48">
        <f t="shared" si="0"/>
        <v>204.36849132630863</v>
      </c>
      <c r="F48">
        <f t="shared" si="1"/>
        <v>0.67590213315094572</v>
      </c>
      <c r="G48" s="22">
        <f t="shared" si="2"/>
        <v>1.6053465264612363E-5</v>
      </c>
      <c r="I48" s="2">
        <v>0.75106357999999995</v>
      </c>
      <c r="J48">
        <v>236.076052</v>
      </c>
      <c r="K48">
        <f t="shared" si="3"/>
        <v>234.79710648091827</v>
      </c>
      <c r="L48">
        <f t="shared" si="4"/>
        <v>1.6357016407792375</v>
      </c>
      <c r="M48" s="22">
        <f t="shared" si="5"/>
        <v>2.9349467225348783E-5</v>
      </c>
      <c r="O48" s="2">
        <v>0.74397584000000005</v>
      </c>
      <c r="P48">
        <v>279.80861199999998</v>
      </c>
      <c r="Q48">
        <f t="shared" si="6"/>
        <v>277.24897527641639</v>
      </c>
      <c r="R48">
        <f t="shared" si="7"/>
        <v>6.5517401567177567</v>
      </c>
      <c r="S48" s="22">
        <f t="shared" si="8"/>
        <v>8.3682473870086958E-5</v>
      </c>
    </row>
    <row r="49" spans="3:19" x14ac:dyDescent="0.25">
      <c r="C49" s="2">
        <v>0.75619645000000002</v>
      </c>
      <c r="D49">
        <v>205.660079</v>
      </c>
      <c r="E49">
        <f t="shared" si="0"/>
        <v>205.07689423213566</v>
      </c>
      <c r="F49">
        <f t="shared" si="1"/>
        <v>0.34010447346898237</v>
      </c>
      <c r="G49" s="22">
        <f t="shared" si="2"/>
        <v>8.0410423188941044E-6</v>
      </c>
      <c r="I49" s="2">
        <v>0.75689605000000004</v>
      </c>
      <c r="J49">
        <v>236.52704700000001</v>
      </c>
      <c r="K49">
        <f t="shared" si="3"/>
        <v>235.6161147950632</v>
      </c>
      <c r="L49">
        <f t="shared" si="4"/>
        <v>0.82979748199104419</v>
      </c>
      <c r="M49" s="22">
        <f t="shared" si="5"/>
        <v>1.4832368038653459E-5</v>
      </c>
      <c r="O49" s="2">
        <v>0.74950687999999999</v>
      </c>
      <c r="P49">
        <v>280.78511400000002</v>
      </c>
      <c r="Q49">
        <f t="shared" si="6"/>
        <v>278.2588688345337</v>
      </c>
      <c r="R49">
        <f t="shared" si="7"/>
        <v>6.3819146360419596</v>
      </c>
      <c r="S49" s="22">
        <f t="shared" si="8"/>
        <v>8.0947386491922175E-5</v>
      </c>
    </row>
    <row r="50" spans="3:19" x14ac:dyDescent="0.25">
      <c r="C50" s="2">
        <v>0.76202886999999997</v>
      </c>
      <c r="D50">
        <v>206.093558</v>
      </c>
      <c r="E50">
        <f t="shared" si="0"/>
        <v>205.96610626416185</v>
      </c>
      <c r="F50">
        <f t="shared" si="1"/>
        <v>1.6243944968157613E-2</v>
      </c>
      <c r="G50" s="22">
        <f t="shared" si="2"/>
        <v>3.8243944174002189E-7</v>
      </c>
      <c r="I50" s="2">
        <v>0.76212250999999998</v>
      </c>
      <c r="J50">
        <v>236.99346399999999</v>
      </c>
      <c r="K50">
        <f t="shared" si="3"/>
        <v>236.46144334362856</v>
      </c>
      <c r="L50">
        <f t="shared" si="4"/>
        <v>0.28304597880588656</v>
      </c>
      <c r="M50" s="22">
        <f t="shared" si="5"/>
        <v>5.0394628917938485E-6</v>
      </c>
      <c r="O50" s="2">
        <v>0.75503766000000005</v>
      </c>
      <c r="P50">
        <v>281.67850299999998</v>
      </c>
      <c r="Q50">
        <f t="shared" si="6"/>
        <v>279.42065229442892</v>
      </c>
      <c r="R50">
        <f t="shared" si="7"/>
        <v>5.0978898086477278</v>
      </c>
      <c r="S50" s="22">
        <f t="shared" si="8"/>
        <v>6.4251465218857881E-5</v>
      </c>
    </row>
    <row r="51" spans="3:19" x14ac:dyDescent="0.25">
      <c r="C51" s="2">
        <v>0.76725578000000005</v>
      </c>
      <c r="D51">
        <v>206.71172100000001</v>
      </c>
      <c r="E51">
        <f t="shared" si="0"/>
        <v>206.86375804219921</v>
      </c>
      <c r="F51">
        <f t="shared" si="1"/>
        <v>2.3115262200680411E-2</v>
      </c>
      <c r="G51" s="22">
        <f t="shared" si="2"/>
        <v>5.4096431622524229E-7</v>
      </c>
      <c r="I51" s="2">
        <v>0.76734897000000002</v>
      </c>
      <c r="J51">
        <v>237.462919</v>
      </c>
      <c r="K51">
        <f t="shared" si="3"/>
        <v>237.42912157892269</v>
      </c>
      <c r="L51">
        <f t="shared" si="4"/>
        <v>1.1422656714769823E-3</v>
      </c>
      <c r="M51" s="22">
        <f t="shared" si="5"/>
        <v>2.0257018328810725E-8</v>
      </c>
      <c r="O51" s="2">
        <v>0.76087167</v>
      </c>
      <c r="P51">
        <v>282.64121699999998</v>
      </c>
      <c r="Q51">
        <f t="shared" si="6"/>
        <v>280.83758841057471</v>
      </c>
      <c r="R51">
        <f t="shared" si="7"/>
        <v>3.2530760885921994</v>
      </c>
      <c r="S51" s="22">
        <f t="shared" si="8"/>
        <v>4.0721449880894092E-5</v>
      </c>
    </row>
    <row r="52" spans="3:19" x14ac:dyDescent="0.25">
      <c r="C52" s="2">
        <v>0.77278623000000002</v>
      </c>
      <c r="D52">
        <v>207.49375800000001</v>
      </c>
      <c r="E52">
        <f t="shared" si="0"/>
        <v>207.93247629326373</v>
      </c>
      <c r="F52">
        <f t="shared" si="1"/>
        <v>0.19247374084423038</v>
      </c>
      <c r="G52" s="22">
        <f t="shared" si="2"/>
        <v>4.4705547122447807E-6</v>
      </c>
      <c r="I52" s="2">
        <v>0.77318198000000005</v>
      </c>
      <c r="J52">
        <v>238.09389999999999</v>
      </c>
      <c r="K52">
        <f t="shared" si="3"/>
        <v>238.67780924085741</v>
      </c>
      <c r="L52">
        <f t="shared" si="4"/>
        <v>0.34095000155869215</v>
      </c>
      <c r="M52" s="22">
        <f t="shared" si="5"/>
        <v>6.0144256294494434E-6</v>
      </c>
      <c r="O52" s="2">
        <v>0.76579693999999998</v>
      </c>
      <c r="P52">
        <v>283.716252</v>
      </c>
      <c r="Q52">
        <f t="shared" si="6"/>
        <v>282.21139054602565</v>
      </c>
      <c r="R52">
        <f t="shared" si="7"/>
        <v>2.2646079956577725</v>
      </c>
      <c r="S52" s="22">
        <f t="shared" si="8"/>
        <v>2.8133554646717169E-5</v>
      </c>
    </row>
    <row r="53" spans="3:19" x14ac:dyDescent="0.25">
      <c r="C53" s="2">
        <v>0.77801350999999996</v>
      </c>
      <c r="D53">
        <v>208.234712</v>
      </c>
      <c r="E53">
        <f t="shared" si="0"/>
        <v>209.07155254133613</v>
      </c>
      <c r="F53">
        <f t="shared" si="1"/>
        <v>0.70030209162374735</v>
      </c>
      <c r="G53" s="22">
        <f t="shared" si="2"/>
        <v>1.6150247057312962E-5</v>
      </c>
      <c r="I53" s="2">
        <v>0.77810606999999998</v>
      </c>
      <c r="J53">
        <v>238.77696900000001</v>
      </c>
      <c r="K53">
        <f t="shared" si="3"/>
        <v>239.89399344670068</v>
      </c>
      <c r="L53">
        <f t="shared" si="4"/>
        <v>1.2477436145269341</v>
      </c>
      <c r="M53" s="22">
        <f t="shared" si="5"/>
        <v>2.1884694373695128E-5</v>
      </c>
      <c r="O53" s="2">
        <v>0.77132858999999998</v>
      </c>
      <c r="P53">
        <v>284.89561800000001</v>
      </c>
      <c r="Q53">
        <f t="shared" si="6"/>
        <v>283.98028472332112</v>
      </c>
      <c r="R53">
        <f t="shared" si="7"/>
        <v>0.83783500739571981</v>
      </c>
      <c r="S53" s="22">
        <f t="shared" si="8"/>
        <v>1.0322549255488736E-5</v>
      </c>
    </row>
    <row r="54" spans="3:19" x14ac:dyDescent="0.25">
      <c r="C54" s="2">
        <v>0.78354345999999997</v>
      </c>
      <c r="D54">
        <v>208.85356400000001</v>
      </c>
      <c r="E54">
        <f t="shared" si="0"/>
        <v>210.43435322416667</v>
      </c>
      <c r="F54">
        <f t="shared" si="1"/>
        <v>2.4988945712414465</v>
      </c>
      <c r="G54" s="22">
        <f t="shared" si="2"/>
        <v>5.7288064820856512E-5</v>
      </c>
      <c r="I54" s="2">
        <v>0.78333308000000001</v>
      </c>
      <c r="J54">
        <v>239.42641</v>
      </c>
      <c r="K54">
        <f t="shared" si="3"/>
        <v>241.37605290591063</v>
      </c>
      <c r="L54">
        <f t="shared" si="4"/>
        <v>3.8011074605676143</v>
      </c>
      <c r="M54" s="22">
        <f t="shared" si="5"/>
        <v>6.6308017019052945E-5</v>
      </c>
      <c r="O54" s="2">
        <v>0.77625434000000004</v>
      </c>
      <c r="P54">
        <v>286.13079900000002</v>
      </c>
      <c r="Q54">
        <f t="shared" si="6"/>
        <v>285.78910729320376</v>
      </c>
      <c r="R54">
        <f t="shared" si="7"/>
        <v>0.11675322249334719</v>
      </c>
      <c r="S54" s="22">
        <f t="shared" si="8"/>
        <v>1.4260661165227965E-6</v>
      </c>
    </row>
    <row r="55" spans="3:19" x14ac:dyDescent="0.25">
      <c r="C55" s="2">
        <v>0.78846742999999997</v>
      </c>
      <c r="D55">
        <v>209.499278</v>
      </c>
      <c r="E55">
        <f t="shared" si="0"/>
        <v>211.8058617046253</v>
      </c>
      <c r="F55">
        <f t="shared" si="1"/>
        <v>5.3203283864429576</v>
      </c>
      <c r="G55" s="22">
        <f t="shared" si="2"/>
        <v>1.2121974829342694E-4</v>
      </c>
      <c r="I55" s="2">
        <v>0.78825756999999996</v>
      </c>
      <c r="J55">
        <v>240.246748</v>
      </c>
      <c r="K55">
        <f t="shared" si="3"/>
        <v>242.98361453676694</v>
      </c>
      <c r="L55">
        <f t="shared" si="4"/>
        <v>7.4904384400746604</v>
      </c>
      <c r="M55" s="22">
        <f t="shared" si="5"/>
        <v>1.2977534845609124E-4</v>
      </c>
      <c r="O55" s="2">
        <v>0.78118065000000003</v>
      </c>
      <c r="P55">
        <v>287.54596700000002</v>
      </c>
      <c r="Q55">
        <f t="shared" si="6"/>
        <v>287.85512534310408</v>
      </c>
      <c r="R55">
        <f t="shared" si="7"/>
        <v>9.5578881110847058E-2</v>
      </c>
      <c r="S55" s="22">
        <f t="shared" si="8"/>
        <v>1.1559721755928415E-6</v>
      </c>
    </row>
    <row r="56" spans="3:19" x14ac:dyDescent="0.25">
      <c r="C56" s="2">
        <v>0.79308882000000003</v>
      </c>
      <c r="D56">
        <v>210.29300900000001</v>
      </c>
      <c r="E56">
        <f t="shared" si="0"/>
        <v>213.2500420069664</v>
      </c>
      <c r="F56">
        <f t="shared" si="1"/>
        <v>8.7440442042886541</v>
      </c>
      <c r="G56" s="22">
        <f t="shared" si="2"/>
        <v>1.9772549618473565E-4</v>
      </c>
      <c r="I56" s="2">
        <v>0.79318325000000001</v>
      </c>
      <c r="J56">
        <v>241.45601300000001</v>
      </c>
      <c r="K56">
        <f t="shared" si="3"/>
        <v>244.83391537466053</v>
      </c>
      <c r="L56">
        <f t="shared" si="4"/>
        <v>11.410224452737193</v>
      </c>
      <c r="M56" s="22">
        <f t="shared" si="5"/>
        <v>1.9571230744942731E-4</v>
      </c>
      <c r="O56" s="2">
        <v>0.78610754000000005</v>
      </c>
      <c r="P56">
        <v>289.158637</v>
      </c>
      <c r="Q56">
        <f t="shared" si="6"/>
        <v>290.22138471358664</v>
      </c>
      <c r="R56">
        <f t="shared" si="7"/>
        <v>1.129432702733643</v>
      </c>
      <c r="S56" s="22">
        <f t="shared" si="8"/>
        <v>1.3507905717056685E-5</v>
      </c>
    </row>
    <row r="57" spans="3:19" x14ac:dyDescent="0.25">
      <c r="C57" s="2">
        <v>0.79740809999999995</v>
      </c>
      <c r="D57">
        <v>211.39186599999999</v>
      </c>
      <c r="E57">
        <f t="shared" si="0"/>
        <v>214.75827132807999</v>
      </c>
      <c r="F57">
        <f t="shared" si="1"/>
        <v>11.332684832925358</v>
      </c>
      <c r="G57" s="22">
        <f t="shared" si="2"/>
        <v>2.5360409753413929E-4</v>
      </c>
      <c r="I57" s="2">
        <v>0.79780547999999996</v>
      </c>
      <c r="J57">
        <v>242.52964299999999</v>
      </c>
      <c r="K57">
        <f t="shared" si="3"/>
        <v>246.83099283044714</v>
      </c>
      <c r="L57">
        <f t="shared" si="4"/>
        <v>18.501610363887735</v>
      </c>
      <c r="M57" s="22">
        <f t="shared" si="5"/>
        <v>3.1454289212362992E-4</v>
      </c>
      <c r="O57" s="2">
        <v>0.79073143000000001</v>
      </c>
      <c r="P57">
        <v>290.77597900000001</v>
      </c>
      <c r="Q57">
        <f t="shared" si="6"/>
        <v>292.77056977869063</v>
      </c>
      <c r="R57">
        <f t="shared" si="7"/>
        <v>3.9783923744376612</v>
      </c>
      <c r="S57" s="22">
        <f t="shared" si="8"/>
        <v>4.7053351276334259E-5</v>
      </c>
    </row>
    <row r="58" spans="3:19" x14ac:dyDescent="0.25">
      <c r="C58" s="2">
        <v>0.80172832999999999</v>
      </c>
      <c r="D58">
        <v>212.80493899999999</v>
      </c>
      <c r="E58">
        <f t="shared" si="0"/>
        <v>216.4436553794975</v>
      </c>
      <c r="F58">
        <f t="shared" si="1"/>
        <v>13.240256890423463</v>
      </c>
      <c r="G58" s="22">
        <f t="shared" si="2"/>
        <v>2.923701327017655E-4</v>
      </c>
      <c r="I58" s="2">
        <v>0.80187452000000004</v>
      </c>
      <c r="J58">
        <v>243.968096</v>
      </c>
      <c r="K58">
        <f t="shared" si="3"/>
        <v>248.83561401998705</v>
      </c>
      <c r="L58">
        <f t="shared" si="4"/>
        <v>23.692731674898607</v>
      </c>
      <c r="M58" s="22">
        <f t="shared" si="5"/>
        <v>3.9806047994228881E-4</v>
      </c>
      <c r="O58" s="2">
        <v>0.79565889999999995</v>
      </c>
      <c r="P58">
        <v>292.57703600000002</v>
      </c>
      <c r="Q58">
        <f t="shared" si="6"/>
        <v>295.88848428447477</v>
      </c>
      <c r="R58">
        <f t="shared" si="7"/>
        <v>10.965689740750765</v>
      </c>
      <c r="S58" s="22">
        <f t="shared" si="8"/>
        <v>1.281018737239773E-4</v>
      </c>
    </row>
    <row r="59" spans="3:19" x14ac:dyDescent="0.25">
      <c r="C59" s="2">
        <v>0.80613444999999995</v>
      </c>
      <c r="D59">
        <v>214.528311</v>
      </c>
      <c r="E59">
        <f t="shared" si="0"/>
        <v>218.37405872023479</v>
      </c>
      <c r="F59">
        <f t="shared" si="1"/>
        <v>14.789775527691033</v>
      </c>
      <c r="G59" s="22">
        <f t="shared" si="2"/>
        <v>3.2136039716026461E-4</v>
      </c>
      <c r="I59" s="2">
        <v>0.80579696999999995</v>
      </c>
      <c r="J59">
        <v>245.79703599999999</v>
      </c>
      <c r="K59">
        <f t="shared" si="3"/>
        <v>251.02470388738985</v>
      </c>
      <c r="L59">
        <f t="shared" si="4"/>
        <v>27.328511540847121</v>
      </c>
      <c r="M59" s="22">
        <f t="shared" si="5"/>
        <v>4.5233760602176026E-4</v>
      </c>
      <c r="O59" s="2">
        <v>0.79953021000000002</v>
      </c>
      <c r="P59">
        <v>294.61000899999999</v>
      </c>
      <c r="Q59">
        <f t="shared" si="6"/>
        <v>298.67876084968378</v>
      </c>
      <c r="R59">
        <f t="shared" si="7"/>
        <v>16.554741614305282</v>
      </c>
      <c r="S59" s="22">
        <f t="shared" si="8"/>
        <v>1.9073369048474049E-4</v>
      </c>
    </row>
    <row r="60" spans="3:19" x14ac:dyDescent="0.25">
      <c r="C60" s="2">
        <v>0.81007985000000005</v>
      </c>
      <c r="D60">
        <v>216.50997699999999</v>
      </c>
      <c r="E60">
        <f t="shared" si="0"/>
        <v>220.31392689294427</v>
      </c>
      <c r="F60">
        <f t="shared" si="1"/>
        <v>14.470034788030755</v>
      </c>
      <c r="G60" s="22">
        <f t="shared" si="2"/>
        <v>3.0868373570523992E-4</v>
      </c>
      <c r="I60" s="2">
        <v>0.80926593999999996</v>
      </c>
      <c r="J60">
        <v>247.919354</v>
      </c>
      <c r="K60">
        <f t="shared" si="3"/>
        <v>253.20547535415761</v>
      </c>
      <c r="L60">
        <f t="shared" si="4"/>
        <v>27.943078970881135</v>
      </c>
      <c r="M60" s="22">
        <f t="shared" si="5"/>
        <v>4.5462508465483626E-4</v>
      </c>
      <c r="O60" s="2">
        <v>0.80274683000000002</v>
      </c>
      <c r="P60">
        <v>296.61468200000002</v>
      </c>
      <c r="Q60">
        <f t="shared" si="6"/>
        <v>301.26169355808531</v>
      </c>
      <c r="R60">
        <f t="shared" si="7"/>
        <v>21.594716420978333</v>
      </c>
      <c r="S60" s="22">
        <f t="shared" si="8"/>
        <v>2.4544953686283957E-4</v>
      </c>
    </row>
    <row r="61" spans="3:19" x14ac:dyDescent="0.25">
      <c r="C61" s="2">
        <v>0.81343794000000003</v>
      </c>
      <c r="D61">
        <v>218.55514700000001</v>
      </c>
      <c r="E61">
        <f t="shared" si="0"/>
        <v>222.14773209119531</v>
      </c>
      <c r="F61">
        <f t="shared" si="1"/>
        <v>12.906667637478767</v>
      </c>
      <c r="G61" s="22">
        <f t="shared" si="2"/>
        <v>2.7020417137506807E-4</v>
      </c>
      <c r="I61" s="2">
        <v>0.81230223999999995</v>
      </c>
      <c r="J61">
        <v>249.89895100000001</v>
      </c>
      <c r="K61">
        <f t="shared" si="3"/>
        <v>255.33242501650699</v>
      </c>
      <c r="L61">
        <f t="shared" si="4"/>
        <v>29.522639888056467</v>
      </c>
      <c r="M61" s="22">
        <f t="shared" si="5"/>
        <v>4.7274432370390774E-4</v>
      </c>
      <c r="O61" s="2">
        <v>0.80518201</v>
      </c>
      <c r="P61">
        <v>298.80923799999999</v>
      </c>
      <c r="Q61">
        <f t="shared" si="6"/>
        <v>303.39766240932397</v>
      </c>
      <c r="R61">
        <f t="shared" si="7"/>
        <v>21.053638560080088</v>
      </c>
      <c r="S61" s="22">
        <f t="shared" si="8"/>
        <v>2.3579746014073657E-4</v>
      </c>
    </row>
    <row r="62" spans="3:19" x14ac:dyDescent="0.25">
      <c r="C62" s="2">
        <v>0.81736260000000005</v>
      </c>
      <c r="D62">
        <v>221.112707</v>
      </c>
      <c r="E62">
        <f t="shared" si="0"/>
        <v>224.53906715394982</v>
      </c>
      <c r="F62">
        <f t="shared" si="1"/>
        <v>11.739943904575004</v>
      </c>
      <c r="G62" s="22">
        <f t="shared" si="2"/>
        <v>2.4012568609343841E-4</v>
      </c>
      <c r="I62" s="2">
        <v>0.81533946000000002</v>
      </c>
      <c r="J62">
        <v>252.18204</v>
      </c>
      <c r="K62">
        <f t="shared" si="3"/>
        <v>257.70011528318179</v>
      </c>
      <c r="L62">
        <f t="shared" si="4"/>
        <v>30.449154830861758</v>
      </c>
      <c r="M62" s="22">
        <f t="shared" si="5"/>
        <v>4.7879205521373871E-4</v>
      </c>
      <c r="O62" s="2">
        <v>0.80739943000000003</v>
      </c>
      <c r="P62">
        <v>301.34688499999999</v>
      </c>
      <c r="Q62">
        <f t="shared" si="6"/>
        <v>305.49294822043964</v>
      </c>
      <c r="R62">
        <f t="shared" si="7"/>
        <v>17.189840227882463</v>
      </c>
      <c r="S62" s="22">
        <f t="shared" si="8"/>
        <v>1.8929468803338469E-4</v>
      </c>
    </row>
    <row r="63" spans="3:19" x14ac:dyDescent="0.25">
      <c r="C63" s="2">
        <v>0.82053385000000001</v>
      </c>
      <c r="D63">
        <v>223.80836099999999</v>
      </c>
      <c r="E63">
        <f t="shared" si="0"/>
        <v>226.69855261309038</v>
      </c>
      <c r="F63">
        <f t="shared" si="1"/>
        <v>8.3532075603780545</v>
      </c>
      <c r="G63" s="22">
        <f t="shared" si="2"/>
        <v>1.6676336861283142E-4</v>
      </c>
      <c r="I63" s="2">
        <v>0.81807786999999998</v>
      </c>
      <c r="J63">
        <v>254.67995099999999</v>
      </c>
      <c r="K63">
        <f t="shared" si="3"/>
        <v>260.06487077841336</v>
      </c>
      <c r="L63">
        <f t="shared" si="4"/>
        <v>28.997361019947569</v>
      </c>
      <c r="M63" s="22">
        <f t="shared" si="5"/>
        <v>4.4706323905228126E-4</v>
      </c>
      <c r="O63" s="2">
        <v>0.80906233000000005</v>
      </c>
      <c r="P63">
        <v>303.81541099999998</v>
      </c>
      <c r="Q63">
        <f t="shared" si="6"/>
        <v>307.16681482229092</v>
      </c>
      <c r="R63">
        <f t="shared" si="7"/>
        <v>11.231907580066279</v>
      </c>
      <c r="S63" s="22">
        <f t="shared" si="8"/>
        <v>1.2168412457627339E-4</v>
      </c>
    </row>
    <row r="64" spans="3:19" x14ac:dyDescent="0.25">
      <c r="C64" s="2">
        <v>0.82325468000000002</v>
      </c>
      <c r="D64">
        <v>226.629672</v>
      </c>
      <c r="E64">
        <f t="shared" si="0"/>
        <v>228.7393147814899</v>
      </c>
      <c r="F64">
        <f t="shared" si="1"/>
        <v>4.450592665492425</v>
      </c>
      <c r="G64" s="22">
        <f t="shared" si="2"/>
        <v>8.6653140559283612E-5</v>
      </c>
      <c r="I64" s="2">
        <v>0.82063746999999998</v>
      </c>
      <c r="J64">
        <v>257.531272</v>
      </c>
      <c r="K64">
        <f t="shared" si="3"/>
        <v>262.50053118541655</v>
      </c>
      <c r="L64">
        <f t="shared" si="4"/>
        <v>24.693536851846726</v>
      </c>
      <c r="M64" s="22">
        <f t="shared" si="5"/>
        <v>3.7232598959956897E-4</v>
      </c>
      <c r="O64" s="2">
        <v>0.81070653000000004</v>
      </c>
      <c r="P64">
        <v>306.72324700000001</v>
      </c>
      <c r="Q64">
        <f t="shared" si="6"/>
        <v>308.91530322982271</v>
      </c>
      <c r="R64">
        <f t="shared" si="7"/>
        <v>4.8051105147044959</v>
      </c>
      <c r="S64" s="22">
        <f t="shared" si="8"/>
        <v>5.1075190431932127E-5</v>
      </c>
    </row>
    <row r="65" spans="3:19" x14ac:dyDescent="0.25">
      <c r="C65" s="2">
        <v>0.82633080000000003</v>
      </c>
      <c r="D65">
        <v>229.61881299999999</v>
      </c>
      <c r="E65">
        <f t="shared" si="0"/>
        <v>231.28846294878593</v>
      </c>
      <c r="F65">
        <f t="shared" si="1"/>
        <v>2.7877309514809103</v>
      </c>
      <c r="G65" s="22">
        <f t="shared" si="2"/>
        <v>5.2873239715713588E-5</v>
      </c>
      <c r="I65" s="2">
        <v>0.82301000999999996</v>
      </c>
      <c r="J65">
        <v>260.49561199999999</v>
      </c>
      <c r="K65">
        <f t="shared" si="3"/>
        <v>264.97915644958601</v>
      </c>
      <c r="L65">
        <f t="shared" si="4"/>
        <v>20.102170831413609</v>
      </c>
      <c r="M65" s="22">
        <f t="shared" si="5"/>
        <v>2.9623893327470041E-4</v>
      </c>
      <c r="O65" s="2">
        <v>0.81263076000000001</v>
      </c>
      <c r="P65">
        <v>309.93934999999999</v>
      </c>
      <c r="Q65">
        <f t="shared" si="6"/>
        <v>311.08891065579667</v>
      </c>
      <c r="R65">
        <f t="shared" si="7"/>
        <v>1.3214897013556852</v>
      </c>
      <c r="S65" s="22">
        <f t="shared" si="8"/>
        <v>1.3756575850935589E-5</v>
      </c>
    </row>
    <row r="66" spans="3:19" x14ac:dyDescent="0.25">
      <c r="C66" s="2">
        <v>0.82854985000000003</v>
      </c>
      <c r="D66">
        <v>232.69483399999999</v>
      </c>
      <c r="E66">
        <f t="shared" si="0"/>
        <v>233.3102060974885</v>
      </c>
      <c r="F66">
        <f t="shared" si="1"/>
        <v>0.37868281836741752</v>
      </c>
      <c r="G66" s="22">
        <f t="shared" si="2"/>
        <v>6.9936213870902827E-6</v>
      </c>
      <c r="I66" s="2">
        <v>0.82467440999999997</v>
      </c>
      <c r="J66">
        <v>263.457267</v>
      </c>
      <c r="K66">
        <f t="shared" si="3"/>
        <v>266.86018863432537</v>
      </c>
      <c r="L66">
        <f t="shared" si="4"/>
        <v>11.579875649359623</v>
      </c>
      <c r="M66" s="22">
        <f t="shared" si="5"/>
        <v>1.6683360377935208E-4</v>
      </c>
      <c r="O66" s="2">
        <v>0.81421237999999996</v>
      </c>
      <c r="P66">
        <v>313.224425</v>
      </c>
      <c r="Q66">
        <f t="shared" si="6"/>
        <v>312.98651144513116</v>
      </c>
      <c r="R66">
        <f t="shared" si="7"/>
        <v>5.660285959032834E-2</v>
      </c>
      <c r="S66" s="22">
        <f t="shared" si="8"/>
        <v>5.7693532504574239E-7</v>
      </c>
    </row>
    <row r="67" spans="3:19" x14ac:dyDescent="0.25">
      <c r="C67" s="2">
        <v>0.83127240999999996</v>
      </c>
      <c r="D67">
        <v>236.085071</v>
      </c>
      <c r="E67">
        <f t="shared" si="0"/>
        <v>236.03272921508363</v>
      </c>
      <c r="F67">
        <f t="shared" si="1"/>
        <v>2.739662448231013E-3</v>
      </c>
      <c r="G67" s="22">
        <f t="shared" si="2"/>
        <v>4.9154129229765419E-8</v>
      </c>
      <c r="I67" s="2">
        <v>0.82635559000000003</v>
      </c>
      <c r="J67">
        <v>266.724851</v>
      </c>
      <c r="K67">
        <f t="shared" si="3"/>
        <v>268.89208364343659</v>
      </c>
      <c r="L67">
        <f t="shared" si="4"/>
        <v>4.6968973307771558</v>
      </c>
      <c r="M67" s="22">
        <f t="shared" si="5"/>
        <v>6.6021305028807927E-5</v>
      </c>
      <c r="O67" s="2">
        <v>0.81583609000000001</v>
      </c>
      <c r="P67">
        <v>316.06784399999998</v>
      </c>
      <c r="Q67">
        <f t="shared" si="6"/>
        <v>315.04726362799875</v>
      </c>
      <c r="R67">
        <f t="shared" si="7"/>
        <v>1.0415842957141774</v>
      </c>
      <c r="S67" s="22">
        <f t="shared" si="8"/>
        <v>1.0426385908918234E-5</v>
      </c>
    </row>
    <row r="68" spans="3:19" x14ac:dyDescent="0.25">
      <c r="C68" s="2">
        <v>0.83330305999999998</v>
      </c>
      <c r="D68">
        <v>239.17893000000001</v>
      </c>
      <c r="E68">
        <f t="shared" ref="E68:E88" si="9">IF(C68&lt;F$1,$X$6+D$1^2*$X$5/((-$X$7*(C68/E$1-1)^$X$8+1)),$X$6+$X$2*SINH($X$3*(C68/F$1)-$X$3)+D$1^2*$X$5/((-$X$7*(C68/E$1-1)^$X$8+1)))</f>
        <v>238.2617429968727</v>
      </c>
      <c r="F68">
        <f t="shared" ref="F68:F88" si="10">(E68-D68)^2</f>
        <v>0.84123199870565646</v>
      </c>
      <c r="G68" s="22">
        <f t="shared" ref="G68:G88" si="11">((E68-D68)/D68)^2</f>
        <v>1.4705166514651364E-5</v>
      </c>
      <c r="I68" s="2">
        <v>0.82804354999999996</v>
      </c>
      <c r="J68">
        <v>269.65675399999998</v>
      </c>
      <c r="K68">
        <f t="shared" ref="K68:K85" si="12">IF(I68&lt;L$1,$X$6+J$1^2*$X$5/((-$X$7*(I68/K$1-1)^$X$8+1)),$X$6+$X$2*SINH($X$3*(I68/L$1)-$X$3)+J$1^2*$X$5/((-$X$7*(I68/K$1-1)^$X$8+1)))</f>
        <v>271.07862210734135</v>
      </c>
      <c r="L68">
        <f t="shared" ref="L68:L85" si="13">(K68-J68)^2</f>
        <v>2.0217089146745231</v>
      </c>
      <c r="M68" s="22">
        <f t="shared" ref="M68:M85" si="14">((K68-J68)/J68)^2</f>
        <v>2.7803279227971058E-5</v>
      </c>
      <c r="O68" s="2">
        <v>0.81738049000000002</v>
      </c>
      <c r="P68">
        <v>319.02532000000002</v>
      </c>
      <c r="Q68">
        <f t="shared" ref="Q68:Q70" si="15">IF(O68&lt;R$1,$X$6+P$1^2*$X$5/((-$X$7*(O68/Q$1-1)^$X$8+1)),$X$6+$X$2*SINH($X$3*(O68/R$1)-$X$3)+P$1^2*$X$5/((-$X$7*(O68/Q$1-1)^$X$8+1)))</f>
        <v>317.12141901928794</v>
      </c>
      <c r="R68">
        <f t="shared" ref="R68:R70" si="16">(Q68-P68)^2</f>
        <v>3.6248389443564224</v>
      </c>
      <c r="S68" s="22">
        <f t="shared" ref="S68:S70" si="17">((Q68-P68)/P68)^2</f>
        <v>3.5615447802999099E-5</v>
      </c>
    </row>
    <row r="69" spans="3:19" x14ac:dyDescent="0.25">
      <c r="C69" s="2">
        <v>0.83539730000000001</v>
      </c>
      <c r="D69">
        <v>242.52923699999999</v>
      </c>
      <c r="E69">
        <f t="shared" si="9"/>
        <v>240.76426527873599</v>
      </c>
      <c r="F69">
        <f t="shared" si="10"/>
        <v>3.1151251768616217</v>
      </c>
      <c r="G69" s="22">
        <f t="shared" si="11"/>
        <v>5.2959917744636755E-5</v>
      </c>
      <c r="I69" s="2">
        <v>0.82990881000000005</v>
      </c>
      <c r="J69">
        <v>273.158141</v>
      </c>
      <c r="K69">
        <f t="shared" si="12"/>
        <v>273.68356637239157</v>
      </c>
      <c r="L69">
        <f t="shared" si="13"/>
        <v>0.27607182195281654</v>
      </c>
      <c r="M69" s="22">
        <f t="shared" si="14"/>
        <v>3.699932359417174E-6</v>
      </c>
      <c r="O69" s="2">
        <v>0.81873720999999999</v>
      </c>
      <c r="P69">
        <v>321.83093000000002</v>
      </c>
      <c r="Q69">
        <f t="shared" si="15"/>
        <v>319.04214776905235</v>
      </c>
      <c r="R69">
        <f t="shared" si="16"/>
        <v>7.7773063316494895</v>
      </c>
      <c r="S69" s="22">
        <f t="shared" si="17"/>
        <v>7.5088537347235823E-5</v>
      </c>
    </row>
    <row r="70" spans="3:19" x14ac:dyDescent="0.25">
      <c r="C70" s="2">
        <v>0.83715443</v>
      </c>
      <c r="D70">
        <v>245.583688</v>
      </c>
      <c r="E70">
        <f t="shared" si="9"/>
        <v>243.04466099932972</v>
      </c>
      <c r="F70">
        <f t="shared" si="10"/>
        <v>6.4466581101326854</v>
      </c>
      <c r="G70" s="22">
        <f t="shared" si="11"/>
        <v>1.0688963758962904E-4</v>
      </c>
      <c r="I70" s="2">
        <v>0.83149828999999997</v>
      </c>
      <c r="J70">
        <v>276.46925499999998</v>
      </c>
      <c r="K70">
        <f t="shared" si="12"/>
        <v>276.07653266410767</v>
      </c>
      <c r="L70">
        <f t="shared" si="13"/>
        <v>0.15423083310870572</v>
      </c>
      <c r="M70" s="22">
        <f t="shared" si="14"/>
        <v>2.0177972232275064E-6</v>
      </c>
      <c r="O70" s="2">
        <v>0.81987792999999998</v>
      </c>
      <c r="P70">
        <v>324.43398500000001</v>
      </c>
      <c r="Q70">
        <f t="shared" si="15"/>
        <v>320.73333749959824</v>
      </c>
      <c r="R70">
        <f t="shared" si="16"/>
        <v>13.69479192222988</v>
      </c>
      <c r="S70" s="22">
        <f t="shared" si="17"/>
        <v>1.3010762701813963E-4</v>
      </c>
    </row>
    <row r="71" spans="3:19" x14ac:dyDescent="0.25">
      <c r="C71" s="2">
        <v>0.83884860000000006</v>
      </c>
      <c r="D71">
        <v>248.59635</v>
      </c>
      <c r="E71">
        <f t="shared" si="9"/>
        <v>245.41985239401657</v>
      </c>
      <c r="F71">
        <f t="shared" si="10"/>
        <v>10.090137040818451</v>
      </c>
      <c r="G71" s="22">
        <f t="shared" si="11"/>
        <v>1.6327044220889423E-4</v>
      </c>
      <c r="I71" s="2">
        <v>0.83308771000000004</v>
      </c>
      <c r="J71">
        <v>279.75654600000001</v>
      </c>
      <c r="K71">
        <f t="shared" si="12"/>
        <v>278.64609145338119</v>
      </c>
      <c r="L71">
        <f t="shared" si="13"/>
        <v>1.2331093001064215</v>
      </c>
      <c r="M71" s="22">
        <f t="shared" si="14"/>
        <v>1.5755821737798813E-5</v>
      </c>
    </row>
    <row r="72" spans="3:19" x14ac:dyDescent="0.25">
      <c r="C72" s="2">
        <v>0.84076731000000005</v>
      </c>
      <c r="D72">
        <v>251.56802200000001</v>
      </c>
      <c r="E72">
        <f t="shared" si="9"/>
        <v>248.34695110945063</v>
      </c>
      <c r="F72">
        <f t="shared" si="10"/>
        <v>10.375297681944605</v>
      </c>
      <c r="G72" s="22">
        <f t="shared" si="11"/>
        <v>1.6394179881222589E-4</v>
      </c>
      <c r="I72" s="2">
        <v>0.83466183000000005</v>
      </c>
      <c r="J72">
        <v>283.23149899999999</v>
      </c>
      <c r="K72">
        <f t="shared" si="12"/>
        <v>281.38354191619106</v>
      </c>
      <c r="L72">
        <f t="shared" si="13"/>
        <v>3.4149453835995738</v>
      </c>
      <c r="M72" s="22">
        <f t="shared" si="14"/>
        <v>4.2569706953201937E-5</v>
      </c>
    </row>
    <row r="73" spans="3:19" x14ac:dyDescent="0.25">
      <c r="C73" s="2">
        <v>0.84233314000000004</v>
      </c>
      <c r="D73">
        <v>254.67610999999999</v>
      </c>
      <c r="E73">
        <f t="shared" si="9"/>
        <v>250.94738671609861</v>
      </c>
      <c r="F73">
        <f t="shared" si="10"/>
        <v>13.903377327908352</v>
      </c>
      <c r="G73" s="22">
        <f t="shared" si="11"/>
        <v>2.1436007186770981E-4</v>
      </c>
      <c r="I73" s="2">
        <v>0.83625125</v>
      </c>
      <c r="J73">
        <v>286.52283299999999</v>
      </c>
      <c r="K73">
        <f t="shared" si="12"/>
        <v>284.36350488758706</v>
      </c>
      <c r="L73">
        <f t="shared" si="13"/>
        <v>4.6626978970568143</v>
      </c>
      <c r="M73" s="22">
        <f t="shared" si="14"/>
        <v>5.6796137849838244E-5</v>
      </c>
    </row>
    <row r="74" spans="3:19" x14ac:dyDescent="0.25">
      <c r="C74" s="2">
        <v>0.84403024999999998</v>
      </c>
      <c r="D74">
        <v>257.96754499999997</v>
      </c>
      <c r="E74">
        <f t="shared" si="9"/>
        <v>254.01100651066957</v>
      </c>
      <c r="F74">
        <f t="shared" si="10"/>
        <v>15.654196817552872</v>
      </c>
      <c r="G74" s="22">
        <f t="shared" si="11"/>
        <v>2.352343006257927E-4</v>
      </c>
      <c r="I74" s="2">
        <v>0.83751679999999995</v>
      </c>
      <c r="J74">
        <v>289.550546</v>
      </c>
      <c r="K74">
        <f t="shared" si="12"/>
        <v>286.90778336968691</v>
      </c>
      <c r="L74">
        <f t="shared" si="13"/>
        <v>6.9841943201793431</v>
      </c>
      <c r="M74" s="22">
        <f t="shared" si="14"/>
        <v>8.3304322703658094E-5</v>
      </c>
    </row>
    <row r="75" spans="3:19" x14ac:dyDescent="0.25">
      <c r="C75" s="2">
        <v>0.84541814000000004</v>
      </c>
      <c r="D75">
        <v>261.09050400000001</v>
      </c>
      <c r="E75">
        <f t="shared" si="9"/>
        <v>256.73106236548273</v>
      </c>
      <c r="F75">
        <f t="shared" si="10"/>
        <v>19.004731364762709</v>
      </c>
      <c r="G75" s="22">
        <f t="shared" si="11"/>
        <v>2.7879153430219469E-4</v>
      </c>
      <c r="I75" s="2">
        <v>0.83878322999999999</v>
      </c>
      <c r="J75">
        <v>292.866917</v>
      </c>
      <c r="K75">
        <f t="shared" si="12"/>
        <v>289.62148889971763</v>
      </c>
      <c r="L75">
        <f t="shared" si="13"/>
        <v>10.532803554102419</v>
      </c>
      <c r="M75" s="22">
        <f t="shared" si="14"/>
        <v>1.2280141001368505E-4</v>
      </c>
    </row>
    <row r="76" spans="3:19" x14ac:dyDescent="0.25">
      <c r="C76" s="2">
        <v>0.84683399000000004</v>
      </c>
      <c r="D76">
        <v>263.96262000000002</v>
      </c>
      <c r="E76">
        <f t="shared" si="9"/>
        <v>259.7315756208468</v>
      </c>
      <c r="F76">
        <f t="shared" si="10"/>
        <v>17.901736538364041</v>
      </c>
      <c r="G76" s="22">
        <f t="shared" si="11"/>
        <v>2.5692732813289353E-4</v>
      </c>
      <c r="I76" s="2">
        <v>0.83974541000000003</v>
      </c>
      <c r="J76">
        <v>295.77859699999999</v>
      </c>
      <c r="K76">
        <f t="shared" si="12"/>
        <v>291.80522973497852</v>
      </c>
      <c r="L76">
        <f t="shared" si="13"/>
        <v>15.787647422744163</v>
      </c>
      <c r="M76" s="22">
        <f t="shared" si="14"/>
        <v>1.8046123693084531E-4</v>
      </c>
    </row>
    <row r="77" spans="3:19" x14ac:dyDescent="0.25">
      <c r="C77" s="2">
        <v>0.84789694999999998</v>
      </c>
      <c r="D77">
        <v>266.46978000000001</v>
      </c>
      <c r="E77">
        <f t="shared" si="9"/>
        <v>262.15188167363408</v>
      </c>
      <c r="F77">
        <f t="shared" si="10"/>
        <v>18.644245956833739</v>
      </c>
      <c r="G77" s="22">
        <f t="shared" si="11"/>
        <v>2.6257229301004009E-4</v>
      </c>
      <c r="I77" s="2">
        <v>0.84117847999999995</v>
      </c>
      <c r="J77">
        <v>298.80728699999997</v>
      </c>
      <c r="K77">
        <f t="shared" si="12"/>
        <v>295.2716320529085</v>
      </c>
      <c r="L77">
        <f t="shared" si="13"/>
        <v>12.500855904892406</v>
      </c>
      <c r="M77" s="22">
        <f t="shared" si="14"/>
        <v>1.4000945993584515E-4</v>
      </c>
    </row>
    <row r="78" spans="3:19" x14ac:dyDescent="0.25">
      <c r="C78" s="2">
        <v>0.84916206000000005</v>
      </c>
      <c r="D78">
        <v>269.35188399999998</v>
      </c>
      <c r="E78">
        <f t="shared" si="9"/>
        <v>265.24246528916672</v>
      </c>
      <c r="F78">
        <f t="shared" si="10"/>
        <v>16.887322140946555</v>
      </c>
      <c r="G78" s="22">
        <f t="shared" si="11"/>
        <v>2.3276664818021461E-4</v>
      </c>
      <c r="I78" s="2">
        <v>0.84238416999999999</v>
      </c>
      <c r="J78">
        <v>301.821978</v>
      </c>
      <c r="K78">
        <f t="shared" si="12"/>
        <v>298.40558343032069</v>
      </c>
      <c r="L78">
        <f t="shared" si="13"/>
        <v>11.671751855734293</v>
      </c>
      <c r="M78" s="22">
        <f t="shared" si="14"/>
        <v>1.2812513142922521E-4</v>
      </c>
    </row>
    <row r="79" spans="3:19" x14ac:dyDescent="0.25">
      <c r="C79" s="2">
        <v>0.85042773999999999</v>
      </c>
      <c r="D79">
        <v>272.42094500000002</v>
      </c>
      <c r="E79">
        <f t="shared" si="9"/>
        <v>268.59046134437585</v>
      </c>
      <c r="F79">
        <f t="shared" si="10"/>
        <v>14.672605036003858</v>
      </c>
      <c r="G79" s="22">
        <f t="shared" si="11"/>
        <v>1.9770890778531212E-4</v>
      </c>
      <c r="I79" s="2">
        <v>0.84352671000000001</v>
      </c>
      <c r="J79">
        <v>305.02422200000001</v>
      </c>
      <c r="K79">
        <f t="shared" si="12"/>
        <v>301.57814769575816</v>
      </c>
      <c r="L79">
        <f t="shared" si="13"/>
        <v>11.87542811035593</v>
      </c>
      <c r="M79" s="22">
        <f t="shared" si="14"/>
        <v>1.2763818465663632E-4</v>
      </c>
    </row>
    <row r="80" spans="3:19" x14ac:dyDescent="0.25">
      <c r="C80" s="2">
        <v>0.85169276000000005</v>
      </c>
      <c r="D80">
        <v>275.27309200000002</v>
      </c>
      <c r="E80">
        <f t="shared" si="9"/>
        <v>272.22685093397666</v>
      </c>
      <c r="F80">
        <f t="shared" si="10"/>
        <v>9.2795846323271114</v>
      </c>
      <c r="G80" s="22">
        <f t="shared" si="11"/>
        <v>1.2246190608185823E-4</v>
      </c>
      <c r="I80" s="2">
        <v>0.84470111999999997</v>
      </c>
      <c r="J80">
        <v>308.28046399999999</v>
      </c>
      <c r="K80">
        <f t="shared" si="12"/>
        <v>305.06567958137452</v>
      </c>
      <c r="L80">
        <f t="shared" si="13"/>
        <v>10.334838858237102</v>
      </c>
      <c r="M80" s="22">
        <f t="shared" si="14"/>
        <v>1.0874560192253668E-4</v>
      </c>
    </row>
    <row r="81" spans="3:13" x14ac:dyDescent="0.25">
      <c r="C81" s="2">
        <v>0.85301037000000002</v>
      </c>
      <c r="D81">
        <v>278.39739300000002</v>
      </c>
      <c r="E81">
        <f t="shared" si="9"/>
        <v>276.36685120785307</v>
      </c>
      <c r="F81">
        <f t="shared" si="10"/>
        <v>4.1230999696553408</v>
      </c>
      <c r="G81" s="22">
        <f t="shared" si="11"/>
        <v>5.3197783387683823E-5</v>
      </c>
      <c r="I81" s="2">
        <v>0.84584391000000003</v>
      </c>
      <c r="J81">
        <v>311.56464499999998</v>
      </c>
      <c r="K81">
        <f t="shared" si="12"/>
        <v>308.70238571066318</v>
      </c>
      <c r="L81">
        <f t="shared" si="13"/>
        <v>8.1925282393948322</v>
      </c>
      <c r="M81" s="22">
        <f t="shared" si="14"/>
        <v>8.4395950193192799E-5</v>
      </c>
    </row>
    <row r="82" spans="3:13" x14ac:dyDescent="0.25">
      <c r="C82" s="2">
        <v>0.85397252999999995</v>
      </c>
      <c r="D82">
        <v>281.305474</v>
      </c>
      <c r="E82">
        <f t="shared" si="9"/>
        <v>279.64825414871041</v>
      </c>
      <c r="F82">
        <f t="shared" si="10"/>
        <v>2.7463776355083125</v>
      </c>
      <c r="G82" s="22">
        <f t="shared" si="11"/>
        <v>3.4705946042809169E-5</v>
      </c>
      <c r="I82" s="2">
        <v>0.84700204000000001</v>
      </c>
      <c r="J82">
        <v>314.67914000000002</v>
      </c>
      <c r="K82">
        <f t="shared" si="12"/>
        <v>312.6586928795395</v>
      </c>
      <c r="L82">
        <f t="shared" si="13"/>
        <v>4.0822065665771952</v>
      </c>
      <c r="M82" s="22">
        <f t="shared" si="14"/>
        <v>4.1224848450517326E-5</v>
      </c>
    </row>
    <row r="83" spans="3:13" x14ac:dyDescent="0.25">
      <c r="C83" s="2">
        <v>0.85523948000000005</v>
      </c>
      <c r="D83">
        <v>284.793812</v>
      </c>
      <c r="E83">
        <f t="shared" si="9"/>
        <v>284.34957083756495</v>
      </c>
      <c r="F83">
        <f t="shared" si="10"/>
        <v>0.19735021040164308</v>
      </c>
      <c r="G83" s="22">
        <f t="shared" si="11"/>
        <v>2.4331926522657056E-6</v>
      </c>
      <c r="I83" s="2">
        <v>0.84779981999999998</v>
      </c>
      <c r="J83">
        <v>317.33758</v>
      </c>
      <c r="K83">
        <f t="shared" si="12"/>
        <v>315.55807547881341</v>
      </c>
      <c r="L83">
        <f t="shared" si="13"/>
        <v>3.1666363409235343</v>
      </c>
      <c r="M83" s="22">
        <f t="shared" si="14"/>
        <v>3.1445259313443E-5</v>
      </c>
    </row>
    <row r="84" spans="3:13" x14ac:dyDescent="0.25">
      <c r="C84" s="2">
        <v>0.85625465999999995</v>
      </c>
      <c r="D84">
        <v>288.117999</v>
      </c>
      <c r="E84">
        <f t="shared" si="9"/>
        <v>288.47175928163642</v>
      </c>
      <c r="F84">
        <f t="shared" si="10"/>
        <v>0.12514633686348314</v>
      </c>
      <c r="G84" s="22">
        <f t="shared" si="11"/>
        <v>1.5075695680507217E-6</v>
      </c>
      <c r="I84" s="2">
        <v>0.84876205000000005</v>
      </c>
      <c r="J84">
        <v>320.270827</v>
      </c>
      <c r="K84">
        <f t="shared" si="12"/>
        <v>319.26199825274955</v>
      </c>
      <c r="L84">
        <f t="shared" si="13"/>
        <v>1.0177354412789075</v>
      </c>
      <c r="M84" s="22">
        <f t="shared" si="14"/>
        <v>9.9220208671170104E-6</v>
      </c>
    </row>
    <row r="85" spans="3:13" x14ac:dyDescent="0.25">
      <c r="C85" s="2">
        <v>0.8575218</v>
      </c>
      <c r="D85">
        <v>291.66850099999999</v>
      </c>
      <c r="E85">
        <f t="shared" si="9"/>
        <v>294.13117004972918</v>
      </c>
      <c r="F85">
        <f t="shared" si="10"/>
        <v>6.0647388484940521</v>
      </c>
      <c r="G85" s="22">
        <f t="shared" si="11"/>
        <v>7.1290727296993982E-5</v>
      </c>
      <c r="I85" s="2">
        <v>0.84949337000000003</v>
      </c>
      <c r="J85">
        <v>322.972982</v>
      </c>
      <c r="K85">
        <f t="shared" si="12"/>
        <v>322.24094318990734</v>
      </c>
      <c r="L85">
        <f t="shared" si="13"/>
        <v>0.5358808194818786</v>
      </c>
      <c r="M85" s="22">
        <f t="shared" si="14"/>
        <v>5.1373106273461269E-6</v>
      </c>
    </row>
    <row r="86" spans="3:13" x14ac:dyDescent="0.25">
      <c r="C86" s="2">
        <v>0.85839642000000005</v>
      </c>
      <c r="D86">
        <v>294.61472400000002</v>
      </c>
      <c r="E86">
        <f t="shared" si="9"/>
        <v>298.41984315957939</v>
      </c>
      <c r="F86">
        <f t="shared" si="10"/>
        <v>14.478931818597955</v>
      </c>
      <c r="G86" s="22">
        <f t="shared" si="11"/>
        <v>1.6681212980613699E-4</v>
      </c>
    </row>
    <row r="87" spans="3:13" x14ac:dyDescent="0.25">
      <c r="C87" s="2">
        <v>0.85949766000000005</v>
      </c>
      <c r="D87">
        <v>297.41541999999998</v>
      </c>
      <c r="E87">
        <f t="shared" si="9"/>
        <v>304.33532862921879</v>
      </c>
      <c r="F87">
        <f t="shared" si="10"/>
        <v>47.885135436736945</v>
      </c>
      <c r="G87" s="22">
        <f t="shared" si="11"/>
        <v>5.4134453535151716E-4</v>
      </c>
    </row>
    <row r="88" spans="3:13" x14ac:dyDescent="0.25">
      <c r="C88" s="2">
        <v>0.86033265000000003</v>
      </c>
      <c r="D88">
        <v>299.93240400000002</v>
      </c>
      <c r="E88">
        <f t="shared" si="9"/>
        <v>309.2595000237211</v>
      </c>
      <c r="F88">
        <f t="shared" si="10"/>
        <v>86.994720235713629</v>
      </c>
      <c r="G88" s="22">
        <f t="shared" si="11"/>
        <v>9.6704374211504423E-4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9AD3-15B9-EE40-A2FD-00FC84DAC80D}">
  <dimension ref="A1:AQ106"/>
  <sheetViews>
    <sheetView topLeftCell="I1" workbookViewId="0">
      <selection activeCell="U21" sqref="U21:U23"/>
    </sheetView>
  </sheetViews>
  <sheetFormatPr baseColWidth="10" defaultRowHeight="15.75" x14ac:dyDescent="0.25"/>
  <cols>
    <col min="3" max="3" width="10.875" style="2"/>
    <col min="6" max="7" width="17" customWidth="1"/>
    <col min="8" max="8" width="6.375" customWidth="1"/>
    <col min="9" max="9" width="10.875" style="2"/>
    <col min="12" max="13" width="17" customWidth="1"/>
    <col min="14" max="14" width="5.625" customWidth="1"/>
    <col min="15" max="15" width="10.875" style="2"/>
    <col min="18" max="19" width="17" customWidth="1"/>
  </cols>
  <sheetData>
    <row r="1" spans="1:43" x14ac:dyDescent="0.25">
      <c r="A1" t="s">
        <v>18</v>
      </c>
      <c r="C1" t="s">
        <v>1</v>
      </c>
      <c r="D1">
        <v>0.3</v>
      </c>
      <c r="E1">
        <v>0.3</v>
      </c>
      <c r="F1">
        <f>_xlfn.XLOOKUP(D3+20,D3:D150,C3:C150,,-1,1)-X9</f>
        <v>0.835011441647597</v>
      </c>
      <c r="I1" t="s">
        <v>2</v>
      </c>
      <c r="J1">
        <v>0.4</v>
      </c>
      <c r="K1">
        <v>0.3</v>
      </c>
      <c r="L1">
        <f>_xlfn.XLOOKUP(J3+20,J3:J150,I3:I150,,-1,1)-X10</f>
        <v>0.81990847</v>
      </c>
      <c r="O1" t="s">
        <v>3</v>
      </c>
      <c r="P1">
        <v>0.5</v>
      </c>
      <c r="Q1">
        <v>0.3</v>
      </c>
      <c r="R1">
        <f>_xlfn.XLOOKUP(P3+20,P3:P150,O3:O150,,-1,1)-X11</f>
        <v>0.49779205140078042</v>
      </c>
      <c r="W1" t="s">
        <v>38</v>
      </c>
    </row>
    <row r="2" spans="1:4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W2" t="s">
        <v>29</v>
      </c>
      <c r="X2">
        <v>1.3560101126656801E-2</v>
      </c>
    </row>
    <row r="3" spans="1:43" x14ac:dyDescent="0.25">
      <c r="C3" s="10">
        <v>0.49968812283162301</v>
      </c>
      <c r="D3">
        <v>174.49295025391601</v>
      </c>
      <c r="E3">
        <f>IF(C3&lt;F$1,$X$6+D$1^2*$X$5/((-$X$7*(C3/E$1-1)^$X$8+1)),$X$6+$X$2*SINH($X$3*(C3/F$1)-$X$3)+D$1^2*$X$5/((-$X$7*(C3/E$1-1)^$X$8+1)))</f>
        <v>175.46718962121773</v>
      </c>
      <c r="F3">
        <f>(E3-D3)^2</f>
        <v>0.94914234480045656</v>
      </c>
      <c r="G3" s="22">
        <f>((E3-D3)/D3)^2</f>
        <v>3.1172783131929326E-5</v>
      </c>
      <c r="I3" s="2">
        <v>0.49978409000000001</v>
      </c>
      <c r="J3">
        <v>206.40540100000001</v>
      </c>
      <c r="K3">
        <f>IF(I3&lt;L$1,$X$6+J$1^2*$X$5/((-$X$7*(I3/K$1-1)^$X$8+1)),$X$6+$X$2*SINH($X$3*(I3/L$1)-$X$3)+J$1^2*$X$5/((-$X$7*(I3/K$1-1)^$X$8+1)))</f>
        <v>208.01411687022849</v>
      </c>
      <c r="L3">
        <f>(K3-J3)^2</f>
        <v>2.5879667511249744</v>
      </c>
      <c r="M3" s="22">
        <f>((K3-J3)/J3)^2</f>
        <v>6.0745845034924104E-5</v>
      </c>
      <c r="O3" s="2">
        <v>0.50024175000000004</v>
      </c>
      <c r="P3">
        <v>249.79889</v>
      </c>
      <c r="Q3">
        <f>IF(O3&lt;R$1,$X$6+P$1^2*$X$5/((-$X$7*(O3/Q$1-1)^$X$8+1)),$X$6+$X$2*SINH($X$3*(O3/R$1)-$X$3)+P$1^2*$X$5/((-$X$7*(O3/Q$1-1)^$X$8+1)))</f>
        <v>249.86089380373815</v>
      </c>
      <c r="R3">
        <f>(Q3-P3)^2</f>
        <v>3.8444716779990869E-3</v>
      </c>
      <c r="S3" s="22">
        <f>((Q3-P3)/P3)^2</f>
        <v>6.1610631090433783E-8</v>
      </c>
      <c r="W3" t="s">
        <v>30</v>
      </c>
      <c r="X3">
        <v>10.853483216477333</v>
      </c>
      <c r="AJ3" t="s">
        <v>62</v>
      </c>
      <c r="AK3" s="11" t="s">
        <v>63</v>
      </c>
      <c r="AL3" s="12">
        <v>7.99</v>
      </c>
    </row>
    <row r="4" spans="1:43" x14ac:dyDescent="0.25">
      <c r="C4" s="2">
        <v>0.504194655643315</v>
      </c>
      <c r="D4">
        <v>174.465038489736</v>
      </c>
      <c r="E4">
        <f t="shared" ref="E4:E67" si="0">IF(C4&lt;F$1,$X$6+D$1^2*$X$5/((-$X$7*(C4/E$1-1)^$X$8+1)),$X$6+$X$2*SINH($X$3*(C4/F$1)-$X$3)+D$1^2*$X$5/((-$X$7*(C4/E$1-1)^$X$8+1)))</f>
        <v>175.46720285200567</v>
      </c>
      <c r="F4">
        <f t="shared" ref="F4:F67" si="1">(E4-D4)^2</f>
        <v>1.0043334090033689</v>
      </c>
      <c r="G4" s="22">
        <f t="shared" ref="G4:G67" si="2">((E4-D4)/D4)^2</f>
        <v>3.2995984315012207E-5</v>
      </c>
      <c r="I4" s="2">
        <v>0.50383294999999995</v>
      </c>
      <c r="J4">
        <v>206.396097</v>
      </c>
      <c r="K4">
        <f t="shared" ref="K4:K67" si="3">IF(I4&lt;L$1,$X$6+J$1^2*$X$5/((-$X$7*(I4/K$1-1)^$X$8+1)),$X$6+$X$2*SINH($X$3*(I4/L$1)-$X$3)+J$1^2*$X$5/((-$X$7*(I4/K$1-1)^$X$8+1)))</f>
        <v>208.01413782793531</v>
      </c>
      <c r="L4">
        <f t="shared" ref="L4:L67" si="4">(K4-J4)^2</f>
        <v>2.618056120865607</v>
      </c>
      <c r="M4" s="22">
        <f t="shared" ref="M4:M67" si="5">((K4-J4)/J4)^2</f>
        <v>6.1457655835639422E-5</v>
      </c>
      <c r="O4" s="2">
        <v>0.50474828000000005</v>
      </c>
      <c r="P4">
        <v>249.724459</v>
      </c>
      <c r="Q4">
        <f t="shared" ref="Q4:Q67" si="6">IF(O4&lt;R$1,$X$6+P$1^2*$X$5/((-$X$7*(O4/Q$1-1)^$X$8+1)),$X$6+$X$2*SINH($X$3*(O4/R$1)-$X$3)+P$1^2*$X$5/((-$X$7*(O4/Q$1-1)^$X$8+1)))</f>
        <v>249.86227169169038</v>
      </c>
      <c r="R4">
        <f t="shared" ref="R4:R67" si="7">(Q4-P4)^2</f>
        <v>1.8992337990949175E-2</v>
      </c>
      <c r="S4" s="22">
        <f t="shared" ref="S4:S67" si="8">((Q4-P4)/P4)^2</f>
        <v>3.0454836238290315E-7</v>
      </c>
      <c r="W4" t="s">
        <v>31</v>
      </c>
      <c r="X4">
        <v>0</v>
      </c>
      <c r="AJ4" t="s">
        <v>64</v>
      </c>
      <c r="AK4" s="11" t="s">
        <v>65</v>
      </c>
      <c r="AL4">
        <v>47.57</v>
      </c>
    </row>
    <row r="5" spans="1:43" x14ac:dyDescent="0.25">
      <c r="C5" s="2">
        <v>0.50915885435889796</v>
      </c>
      <c r="D5">
        <v>174.54483428402801</v>
      </c>
      <c r="E5">
        <f t="shared" si="0"/>
        <v>175.46722204218375</v>
      </c>
      <c r="F5">
        <f t="shared" si="1"/>
        <v>0.85079917639556457</v>
      </c>
      <c r="G5" s="22">
        <f t="shared" si="2"/>
        <v>2.7926278213611782E-5</v>
      </c>
      <c r="I5" s="2">
        <v>0.50879715000000003</v>
      </c>
      <c r="J5">
        <v>206.46122399999999</v>
      </c>
      <c r="K5">
        <f t="shared" si="3"/>
        <v>208.01417124323524</v>
      </c>
      <c r="L5">
        <f t="shared" si="4"/>
        <v>2.4116451402719692</v>
      </c>
      <c r="M5" s="22">
        <f t="shared" si="5"/>
        <v>5.6576543207194431E-5</v>
      </c>
      <c r="O5" s="2">
        <v>0.50925482</v>
      </c>
      <c r="P5">
        <v>249.64072300000001</v>
      </c>
      <c r="Q5">
        <f t="shared" si="6"/>
        <v>249.86368084049411</v>
      </c>
      <c r="R5">
        <f t="shared" si="7"/>
        <v>4.9710198637794197E-2</v>
      </c>
      <c r="S5" s="22">
        <f t="shared" si="8"/>
        <v>7.9765416117852263E-7</v>
      </c>
      <c r="W5" t="s">
        <v>32</v>
      </c>
      <c r="X5">
        <v>464.95565472568774</v>
      </c>
      <c r="AJ5" t="s">
        <v>66</v>
      </c>
      <c r="AK5" s="11" t="s">
        <v>67</v>
      </c>
      <c r="AL5">
        <v>0.21</v>
      </c>
    </row>
    <row r="6" spans="1:43" x14ac:dyDescent="0.25">
      <c r="C6" s="2">
        <v>0.51412305307448103</v>
      </c>
      <c r="D6">
        <v>174.54483428402801</v>
      </c>
      <c r="E6">
        <f t="shared" si="0"/>
        <v>175.46724746278716</v>
      </c>
      <c r="F6">
        <f t="shared" si="1"/>
        <v>0.85084607234854703</v>
      </c>
      <c r="G6" s="22">
        <f t="shared" si="2"/>
        <v>2.7927817506862666E-5</v>
      </c>
      <c r="I6" s="2">
        <v>0.51330368000000004</v>
      </c>
      <c r="J6">
        <v>206.45192</v>
      </c>
      <c r="K6">
        <f t="shared" si="3"/>
        <v>208.01421091261014</v>
      </c>
      <c r="L6">
        <f t="shared" si="4"/>
        <v>2.4407528956242168</v>
      </c>
      <c r="M6" s="22">
        <f t="shared" si="5"/>
        <v>5.7264564322727836E-5</v>
      </c>
      <c r="O6" s="2">
        <v>0.51376135000000001</v>
      </c>
      <c r="P6">
        <v>249.60350800000001</v>
      </c>
      <c r="Q6">
        <f t="shared" si="6"/>
        <v>249.86513739473253</v>
      </c>
      <c r="R6">
        <f t="shared" si="7"/>
        <v>6.8449940188106448E-2</v>
      </c>
      <c r="S6" s="22">
        <f t="shared" si="8"/>
        <v>1.0986812260362499E-6</v>
      </c>
      <c r="W6" t="s">
        <v>56</v>
      </c>
      <c r="X6">
        <v>133.621140864974</v>
      </c>
      <c r="AJ6" t="s">
        <v>68</v>
      </c>
      <c r="AK6" s="11" t="s">
        <v>69</v>
      </c>
      <c r="AL6">
        <v>5.03</v>
      </c>
    </row>
    <row r="7" spans="1:43" x14ac:dyDescent="0.25">
      <c r="C7" s="2">
        <v>0.51908725179006399</v>
      </c>
      <c r="D7">
        <v>174.582049969601</v>
      </c>
      <c r="E7">
        <f t="shared" si="0"/>
        <v>175.4672809180523</v>
      </c>
      <c r="F7">
        <f t="shared" si="1"/>
        <v>0.78363383209597814</v>
      </c>
      <c r="G7" s="22">
        <f t="shared" si="2"/>
        <v>2.5710705877507713E-5</v>
      </c>
      <c r="I7" s="2">
        <v>0.51826788000000001</v>
      </c>
      <c r="J7">
        <v>206.45192</v>
      </c>
      <c r="K7">
        <f t="shared" si="3"/>
        <v>208.01426777744058</v>
      </c>
      <c r="L7">
        <f t="shared" si="4"/>
        <v>2.4409305776735155</v>
      </c>
      <c r="M7" s="22">
        <f t="shared" si="5"/>
        <v>5.7268733071296891E-5</v>
      </c>
      <c r="O7" s="2">
        <v>0.51826788000000001</v>
      </c>
      <c r="P7">
        <v>249.60350800000001</v>
      </c>
      <c r="Q7">
        <f t="shared" si="6"/>
        <v>249.86665853900504</v>
      </c>
      <c r="R7">
        <f t="shared" si="7"/>
        <v>6.9248206178642691E-2</v>
      </c>
      <c r="S7" s="22">
        <f t="shared" si="8"/>
        <v>1.1114940912451194E-6</v>
      </c>
      <c r="W7" t="s">
        <v>37</v>
      </c>
      <c r="X7">
        <v>1.7797278629344267E-4</v>
      </c>
      <c r="AJ7" t="s">
        <v>70</v>
      </c>
      <c r="AK7" s="11" t="s">
        <v>71</v>
      </c>
      <c r="AL7">
        <v>30.5</v>
      </c>
    </row>
    <row r="8" spans="1:43" x14ac:dyDescent="0.25">
      <c r="C8" s="2">
        <v>0.52359378460175598</v>
      </c>
      <c r="D8">
        <v>174.41851888276901</v>
      </c>
      <c r="E8">
        <f t="shared" si="0"/>
        <v>175.4673201386708</v>
      </c>
      <c r="F8">
        <f t="shared" si="1"/>
        <v>1.0999840743811786</v>
      </c>
      <c r="G8" s="22">
        <f t="shared" si="2"/>
        <v>3.6157734289748776E-5</v>
      </c>
      <c r="I8" s="2">
        <v>0.52323207999999999</v>
      </c>
      <c r="J8">
        <v>206.54495900000001</v>
      </c>
      <c r="K8">
        <f t="shared" si="3"/>
        <v>208.01434222653975</v>
      </c>
      <c r="L8">
        <f t="shared" si="4"/>
        <v>2.1590870664363591</v>
      </c>
      <c r="M8" s="22">
        <f t="shared" si="5"/>
        <v>5.0610538240166438E-5</v>
      </c>
      <c r="O8" s="2">
        <v>0.52277441000000002</v>
      </c>
      <c r="P8">
        <v>249.64072300000001</v>
      </c>
      <c r="Q8">
        <f t="shared" si="6"/>
        <v>249.8682627629741</v>
      </c>
      <c r="R8">
        <f t="shared" si="7"/>
        <v>5.1774343734304784E-2</v>
      </c>
      <c r="S8" s="22">
        <f t="shared" si="8"/>
        <v>8.307756125230385E-7</v>
      </c>
      <c r="W8" t="s">
        <v>57</v>
      </c>
      <c r="X8">
        <v>12.851729254498638</v>
      </c>
      <c r="AQ8" t="s">
        <v>72</v>
      </c>
    </row>
    <row r="9" spans="1:43" x14ac:dyDescent="0.25">
      <c r="C9" s="2">
        <v>0.52810031741344898</v>
      </c>
      <c r="D9">
        <v>174.41851888276901</v>
      </c>
      <c r="E9">
        <f t="shared" si="0"/>
        <v>175.4673699377631</v>
      </c>
      <c r="F9">
        <f t="shared" si="1"/>
        <v>1.1000885355622121</v>
      </c>
      <c r="G9" s="22">
        <f t="shared" si="2"/>
        <v>3.6161168048214357E-5</v>
      </c>
      <c r="I9" s="2">
        <v>0.52728094999999997</v>
      </c>
      <c r="J9">
        <v>206.55426299999999</v>
      </c>
      <c r="K9">
        <f t="shared" si="3"/>
        <v>208.01441930612376</v>
      </c>
      <c r="L9">
        <f t="shared" si="4"/>
        <v>2.1320564383129956</v>
      </c>
      <c r="M9" s="22">
        <f t="shared" si="5"/>
        <v>4.9972418864643987E-5</v>
      </c>
      <c r="O9" s="2">
        <v>0.52728094999999997</v>
      </c>
      <c r="P9">
        <v>249.64072300000001</v>
      </c>
      <c r="Q9">
        <f t="shared" si="6"/>
        <v>249.86997017666596</v>
      </c>
      <c r="R9">
        <f t="shared" si="7"/>
        <v>5.2554268009309422E-2</v>
      </c>
      <c r="S9" s="22">
        <f t="shared" si="8"/>
        <v>8.4329034512136305E-7</v>
      </c>
      <c r="V9">
        <v>0.3</v>
      </c>
      <c r="W9" t="s">
        <v>60</v>
      </c>
      <c r="X9">
        <v>0</v>
      </c>
    </row>
    <row r="10" spans="1:43" x14ac:dyDescent="0.25">
      <c r="C10" s="2">
        <v>0.53260685022514198</v>
      </c>
      <c r="D10">
        <v>174.41851888276901</v>
      </c>
      <c r="E10">
        <f t="shared" si="0"/>
        <v>175.4674328711472</v>
      </c>
      <c r="F10">
        <f t="shared" si="1"/>
        <v>1.1002205550154394</v>
      </c>
      <c r="G10" s="22">
        <f t="shared" si="2"/>
        <v>3.6165507678598132E-5</v>
      </c>
      <c r="I10" s="2">
        <v>0.53178747999999998</v>
      </c>
      <c r="J10">
        <v>206.55426299999999</v>
      </c>
      <c r="K10">
        <f t="shared" si="3"/>
        <v>208.01452656256248</v>
      </c>
      <c r="L10">
        <f t="shared" si="4"/>
        <v>2.1323696721476906</v>
      </c>
      <c r="M10" s="22">
        <f t="shared" si="5"/>
        <v>4.9979760627323757E-5</v>
      </c>
      <c r="O10" s="2">
        <v>0.53178747999999998</v>
      </c>
      <c r="P10">
        <v>249.64072300000001</v>
      </c>
      <c r="Q10">
        <f t="shared" si="6"/>
        <v>249.871802839613</v>
      </c>
      <c r="R10">
        <f t="shared" si="7"/>
        <v>5.3397892275564386E-2</v>
      </c>
      <c r="S10" s="22">
        <f t="shared" si="8"/>
        <v>8.5682721330715684E-7</v>
      </c>
      <c r="V10">
        <v>0.4</v>
      </c>
      <c r="W10" t="s">
        <v>60</v>
      </c>
      <c r="X10">
        <v>0</v>
      </c>
    </row>
    <row r="11" spans="1:43" x14ac:dyDescent="0.25">
      <c r="C11" s="2">
        <v>0.53711338303683398</v>
      </c>
      <c r="D11">
        <v>174.41851888276901</v>
      </c>
      <c r="E11">
        <f t="shared" si="0"/>
        <v>175.46751204335163</v>
      </c>
      <c r="F11">
        <f t="shared" si="1"/>
        <v>1.1003866509491265</v>
      </c>
      <c r="G11" s="22">
        <f t="shared" si="2"/>
        <v>3.6170967441859026E-5</v>
      </c>
      <c r="I11" s="2">
        <v>0.53629400999999999</v>
      </c>
      <c r="J11">
        <v>206.57287099999999</v>
      </c>
      <c r="K11">
        <f t="shared" si="3"/>
        <v>208.01466160401156</v>
      </c>
      <c r="L11">
        <f t="shared" si="4"/>
        <v>2.0787601458160547</v>
      </c>
      <c r="M11" s="22">
        <f t="shared" si="5"/>
        <v>4.8714450820850745E-5</v>
      </c>
      <c r="O11" s="2">
        <v>0.53629400999999999</v>
      </c>
      <c r="P11">
        <v>249.64072300000001</v>
      </c>
      <c r="Q11">
        <f t="shared" si="6"/>
        <v>249.87378517019511</v>
      </c>
      <c r="R11">
        <f t="shared" si="7"/>
        <v>5.4317975176048569E-2</v>
      </c>
      <c r="S11" s="22">
        <f t="shared" si="8"/>
        <v>8.7159094337285058E-7</v>
      </c>
      <c r="V11">
        <v>0.5</v>
      </c>
      <c r="W11" t="s">
        <v>60</v>
      </c>
      <c r="X11">
        <v>0.30014844859921963</v>
      </c>
      <c r="AJ11" t="s">
        <v>73</v>
      </c>
    </row>
    <row r="12" spans="1:43" x14ac:dyDescent="0.25">
      <c r="C12" s="2">
        <v>0.54161991584852698</v>
      </c>
      <c r="D12">
        <v>174.41851888276901</v>
      </c>
      <c r="E12">
        <f t="shared" si="0"/>
        <v>175.46761121127184</v>
      </c>
      <c r="F12">
        <f t="shared" si="1"/>
        <v>1.100594713723505</v>
      </c>
      <c r="G12" s="22">
        <f t="shared" si="2"/>
        <v>3.617780670315997E-5</v>
      </c>
      <c r="I12" s="2">
        <v>0.54080055000000005</v>
      </c>
      <c r="J12">
        <v>206.65660700000001</v>
      </c>
      <c r="K12">
        <f t="shared" si="3"/>
        <v>208.01483088391967</v>
      </c>
      <c r="L12">
        <f t="shared" si="4"/>
        <v>1.8447721188498154</v>
      </c>
      <c r="M12" s="22">
        <f t="shared" si="5"/>
        <v>4.3196060123675025E-5</v>
      </c>
      <c r="O12" s="2">
        <v>0.54080055000000005</v>
      </c>
      <c r="P12">
        <v>249.64072300000001</v>
      </c>
      <c r="Q12">
        <f t="shared" si="6"/>
        <v>249.87594437121859</v>
      </c>
      <c r="R12">
        <f t="shared" si="7"/>
        <v>5.532909347795173E-2</v>
      </c>
      <c r="S12" s="22">
        <f t="shared" si="8"/>
        <v>8.8781543538973889E-7</v>
      </c>
      <c r="AJ12" t="s">
        <v>74</v>
      </c>
      <c r="AK12">
        <f>1-2*(AL6/AL4)^2</f>
        <v>0.97763856536790383</v>
      </c>
      <c r="AM12" t="s">
        <v>75</v>
      </c>
      <c r="AN12">
        <f>-0.357+0.45*EXP(-0.0375*AL7)</f>
        <v>-0.21362012411832879</v>
      </c>
    </row>
    <row r="13" spans="1:43" x14ac:dyDescent="0.25">
      <c r="C13" s="2">
        <v>0.54612644866021998</v>
      </c>
      <c r="D13">
        <v>174.437126725556</v>
      </c>
      <c r="E13">
        <f t="shared" si="0"/>
        <v>175.4677349048485</v>
      </c>
      <c r="F13">
        <f t="shared" si="1"/>
        <v>1.0621532192246017</v>
      </c>
      <c r="G13" s="22">
        <f t="shared" si="2"/>
        <v>3.4906742373312936E-5</v>
      </c>
      <c r="I13" s="2">
        <v>0.54530708000000006</v>
      </c>
      <c r="J13">
        <v>206.80153000000001</v>
      </c>
      <c r="K13">
        <f t="shared" si="3"/>
        <v>208.01504218743696</v>
      </c>
      <c r="L13">
        <f t="shared" si="4"/>
        <v>1.472611829058005</v>
      </c>
      <c r="M13" s="22">
        <f t="shared" si="5"/>
        <v>3.4433469933343636E-5</v>
      </c>
      <c r="O13" s="2">
        <v>0.54530708000000006</v>
      </c>
      <c r="P13">
        <v>249.705851</v>
      </c>
      <c r="Q13">
        <f t="shared" si="6"/>
        <v>249.87831090555738</v>
      </c>
      <c r="R13">
        <f t="shared" si="7"/>
        <v>2.974241902486353E-2</v>
      </c>
      <c r="S13" s="22">
        <f t="shared" si="8"/>
        <v>4.7700051785132689E-7</v>
      </c>
      <c r="AJ13" t="s">
        <v>76</v>
      </c>
      <c r="AK13">
        <f>0.0524*AL5^4-0.15*AL5^3+0.1659*AL5^2-0.0706*AL5+0.0119</f>
        <v>3.102948044000001E-3</v>
      </c>
      <c r="AM13" t="s">
        <v>77</v>
      </c>
      <c r="AN13">
        <f>0.0524*(AL5-AN12)^4-0.15*(AL5-AN12)^3+0.1659*(AL5-AN12)^2-0.0706*(AL5-AN12)+0.0119</f>
        <v>2.0482660095814606E-3</v>
      </c>
    </row>
    <row r="14" spans="1:43" x14ac:dyDescent="0.25">
      <c r="C14" s="2">
        <v>0.55063298147191198</v>
      </c>
      <c r="D14">
        <v>174.52086201809499</v>
      </c>
      <c r="E14">
        <f t="shared" si="0"/>
        <v>175.46788856716273</v>
      </c>
      <c r="F14">
        <f t="shared" si="1"/>
        <v>0.89685928463915898</v>
      </c>
      <c r="G14" s="22">
        <f t="shared" si="2"/>
        <v>2.9446223871783713E-5</v>
      </c>
      <c r="I14" s="2">
        <v>0.54981360999999995</v>
      </c>
      <c r="J14">
        <v>206.78292200000001</v>
      </c>
      <c r="K14">
        <f t="shared" si="3"/>
        <v>208.01530487608574</v>
      </c>
      <c r="L14">
        <f t="shared" si="4"/>
        <v>1.5187675532693172</v>
      </c>
      <c r="M14" s="22">
        <f t="shared" si="5"/>
        <v>3.5519101765618308E-5</v>
      </c>
      <c r="O14" s="2">
        <v>0.54981360999999995</v>
      </c>
      <c r="P14">
        <v>249.65002699999999</v>
      </c>
      <c r="Q14">
        <f t="shared" si="6"/>
        <v>249.88091908050163</v>
      </c>
      <c r="R14">
        <f t="shared" si="7"/>
        <v>5.3311152838372476E-2</v>
      </c>
      <c r="S14" s="22">
        <f t="shared" si="8"/>
        <v>8.553716249337727E-7</v>
      </c>
      <c r="U14">
        <v>0.3</v>
      </c>
      <c r="V14" t="s">
        <v>35</v>
      </c>
      <c r="X14">
        <f>SUM(F4:F151)</f>
        <v>151.44741383051939</v>
      </c>
      <c r="AJ14" t="s">
        <v>78</v>
      </c>
      <c r="AK14">
        <f>1/(1+AK13*AL3)</f>
        <v>0.97580724532618479</v>
      </c>
      <c r="AM14" t="s">
        <v>79</v>
      </c>
      <c r="AN14">
        <f>1/(1+AN13*AL3)</f>
        <v>0.98389787623149294</v>
      </c>
    </row>
    <row r="15" spans="1:43" x14ac:dyDescent="0.25">
      <c r="C15" s="2">
        <v>0.55513951428360497</v>
      </c>
      <c r="D15">
        <v>174.52086201809499</v>
      </c>
      <c r="E15">
        <f t="shared" si="0"/>
        <v>175.46807871662543</v>
      </c>
      <c r="F15">
        <f t="shared" si="1"/>
        <v>0.89721947397490598</v>
      </c>
      <c r="G15" s="22">
        <f t="shared" si="2"/>
        <v>2.945804982486052E-5</v>
      </c>
      <c r="I15" s="2">
        <v>0.55432013999999996</v>
      </c>
      <c r="J15">
        <v>206.78292200000001</v>
      </c>
      <c r="K15">
        <f t="shared" si="3"/>
        <v>208.01563016716784</v>
      </c>
      <c r="L15">
        <f t="shared" si="4"/>
        <v>1.5195694254022674</v>
      </c>
      <c r="M15" s="22">
        <f t="shared" si="5"/>
        <v>3.5537854982877901E-5</v>
      </c>
      <c r="O15" s="2">
        <v>0.55432013999999996</v>
      </c>
      <c r="P15">
        <v>249.743066</v>
      </c>
      <c r="Q15">
        <f t="shared" si="6"/>
        <v>249.88380765794582</v>
      </c>
      <c r="R15">
        <f t="shared" si="7"/>
        <v>1.9808214281339401E-2</v>
      </c>
      <c r="S15" s="22">
        <f t="shared" si="8"/>
        <v>3.1758387782474719E-7</v>
      </c>
      <c r="U15">
        <v>0.4</v>
      </c>
      <c r="V15" t="s">
        <v>35</v>
      </c>
      <c r="X15">
        <f>SUM(L4:L151)</f>
        <v>167.05978330598236</v>
      </c>
    </row>
    <row r="16" spans="1:43" x14ac:dyDescent="0.25">
      <c r="C16" s="2">
        <v>0.55964604709529697</v>
      </c>
      <c r="D16">
        <v>174.52086201809499</v>
      </c>
      <c r="E16">
        <f t="shared" si="0"/>
        <v>175.4683131342502</v>
      </c>
      <c r="F16">
        <f t="shared" si="1"/>
        <v>0.89766361750374801</v>
      </c>
      <c r="G16" s="22">
        <f t="shared" si="2"/>
        <v>2.9472632212538805E-5</v>
      </c>
      <c r="I16" s="2">
        <v>0.55882668000000002</v>
      </c>
      <c r="J16">
        <v>206.87596099999999</v>
      </c>
      <c r="K16">
        <f t="shared" si="3"/>
        <v>208.01603145948474</v>
      </c>
      <c r="L16">
        <f t="shared" si="4"/>
        <v>1.2997606525897618</v>
      </c>
      <c r="M16" s="22">
        <f t="shared" si="5"/>
        <v>3.0369897657984305E-5</v>
      </c>
      <c r="O16" s="2">
        <v>0.55882668000000002</v>
      </c>
      <c r="P16">
        <v>249.743066</v>
      </c>
      <c r="Q16">
        <f t="shared" si="6"/>
        <v>249.88702057854738</v>
      </c>
      <c r="R16">
        <f t="shared" si="7"/>
        <v>2.0722920684753711E-2</v>
      </c>
      <c r="S16" s="22">
        <f t="shared" si="8"/>
        <v>3.3224930917264555E-7</v>
      </c>
      <c r="U16">
        <v>0.5</v>
      </c>
      <c r="V16" t="s">
        <v>35</v>
      </c>
      <c r="X16">
        <f>SUM(R4:R151)</f>
        <v>123.39118298238732</v>
      </c>
      <c r="AJ16" t="s">
        <v>80</v>
      </c>
      <c r="AK16">
        <f>1/(X5*10^-4*PI()*AL3*AK14*AK12)</f>
        <v>0.89815119201721605</v>
      </c>
      <c r="AM16" t="s">
        <v>81</v>
      </c>
      <c r="AN16">
        <f>1/(X5*10^-4*PI()*AL3*AN14*AK12)</f>
        <v>0.89076565946620956</v>
      </c>
    </row>
    <row r="17" spans="3:43" x14ac:dyDescent="0.25">
      <c r="C17" s="2">
        <v>0.56415257990698997</v>
      </c>
      <c r="D17">
        <v>174.52086201809499</v>
      </c>
      <c r="E17">
        <f t="shared" si="0"/>
        <v>175.46860107934205</v>
      </c>
      <c r="F17">
        <f t="shared" si="1"/>
        <v>0.898209328213464</v>
      </c>
      <c r="G17" s="22">
        <f t="shared" si="2"/>
        <v>2.9490549315034984E-5</v>
      </c>
      <c r="I17" s="2">
        <v>0.56333321000000003</v>
      </c>
      <c r="J17">
        <v>206.98760799999999</v>
      </c>
      <c r="K17">
        <f t="shared" si="3"/>
        <v>208.01652470340764</v>
      </c>
      <c r="L17">
        <f t="shared" si="4"/>
        <v>1.0586695825512571</v>
      </c>
      <c r="M17" s="22">
        <f t="shared" si="5"/>
        <v>2.4709943006390894E-5</v>
      </c>
      <c r="O17" s="2">
        <v>0.56333321000000003</v>
      </c>
      <c r="P17">
        <v>249.78958600000001</v>
      </c>
      <c r="Q17">
        <f t="shared" si="6"/>
        <v>249.89060773878637</v>
      </c>
      <c r="R17">
        <f t="shared" si="7"/>
        <v>1.0205391707419083E-2</v>
      </c>
      <c r="S17" s="22">
        <f t="shared" si="8"/>
        <v>1.6356147645028435E-7</v>
      </c>
      <c r="U17" t="s">
        <v>36</v>
      </c>
      <c r="V17" t="s">
        <v>35</v>
      </c>
      <c r="X17">
        <f>SUM(X14:X16)</f>
        <v>441.89838011888907</v>
      </c>
    </row>
    <row r="18" spans="3:43" x14ac:dyDescent="0.25">
      <c r="C18" s="2">
        <v>0.56865911271868297</v>
      </c>
      <c r="D18">
        <v>174.52086201809499</v>
      </c>
      <c r="E18">
        <f t="shared" si="0"/>
        <v>175.46895353730793</v>
      </c>
      <c r="F18">
        <f t="shared" si="1"/>
        <v>0.89887752880349547</v>
      </c>
      <c r="G18" s="22">
        <f t="shared" si="2"/>
        <v>2.9512488079010925E-5</v>
      </c>
      <c r="I18" s="2">
        <v>0.56783974000000004</v>
      </c>
      <c r="J18">
        <v>206.98760799999999</v>
      </c>
      <c r="K18">
        <f t="shared" si="3"/>
        <v>208.01712883581357</v>
      </c>
      <c r="L18">
        <f t="shared" si="4"/>
        <v>1.0599131513742739</v>
      </c>
      <c r="M18" s="22">
        <f t="shared" si="5"/>
        <v>2.4738968601579168E-5</v>
      </c>
      <c r="O18" s="2">
        <v>0.56783974000000004</v>
      </c>
      <c r="P18">
        <v>249.84540999999999</v>
      </c>
      <c r="Q18">
        <f t="shared" si="6"/>
        <v>249.8946259463136</v>
      </c>
      <c r="R18">
        <f t="shared" si="7"/>
        <v>2.4222093715440471E-3</v>
      </c>
      <c r="S18" s="22">
        <f t="shared" si="8"/>
        <v>3.8803323954313879E-8</v>
      </c>
      <c r="V18" s="9" t="s">
        <v>47</v>
      </c>
      <c r="X18">
        <f>X17/3</f>
        <v>147.29946003962968</v>
      </c>
    </row>
    <row r="19" spans="3:43" x14ac:dyDescent="0.25">
      <c r="C19" s="2">
        <v>0.57316564553037497</v>
      </c>
      <c r="D19">
        <v>174.52086201809499</v>
      </c>
      <c r="E19">
        <f t="shared" si="0"/>
        <v>175.46938350370797</v>
      </c>
      <c r="F19">
        <f t="shared" si="1"/>
        <v>0.89969300866946555</v>
      </c>
      <c r="G19" s="22">
        <f t="shared" si="2"/>
        <v>2.953926240482497E-5</v>
      </c>
      <c r="I19" s="2">
        <v>0.57234627999999999</v>
      </c>
      <c r="J19">
        <v>206.98760799999999</v>
      </c>
      <c r="K19">
        <f t="shared" si="3"/>
        <v>208.01786627121717</v>
      </c>
      <c r="L19">
        <f t="shared" si="4"/>
        <v>1.0614321054114091</v>
      </c>
      <c r="M19" s="22">
        <f t="shared" si="5"/>
        <v>2.4774421842425558E-5</v>
      </c>
      <c r="O19" s="2">
        <v>0.57234627999999999</v>
      </c>
      <c r="P19">
        <v>249.84540999999999</v>
      </c>
      <c r="Q19">
        <f t="shared" si="6"/>
        <v>249.89913993565213</v>
      </c>
      <c r="R19">
        <f t="shared" si="7"/>
        <v>2.8869059851834287E-3</v>
      </c>
      <c r="S19" s="22">
        <f t="shared" si="8"/>
        <v>4.6247673502027478E-8</v>
      </c>
    </row>
    <row r="20" spans="3:43" x14ac:dyDescent="0.25">
      <c r="C20" s="2">
        <v>0.57767217834206797</v>
      </c>
      <c r="D20">
        <v>174.52086201809499</v>
      </c>
      <c r="E20">
        <f t="shared" si="0"/>
        <v>175.46990630911705</v>
      </c>
      <c r="F20">
        <f t="shared" si="1"/>
        <v>0.90068506632156875</v>
      </c>
      <c r="G20" s="22">
        <f t="shared" si="2"/>
        <v>2.9571834238799245E-5</v>
      </c>
      <c r="I20" s="2">
        <v>0.57685280999999999</v>
      </c>
      <c r="J20">
        <v>207.07134300000001</v>
      </c>
      <c r="K20">
        <f t="shared" si="3"/>
        <v>208.0187634594424</v>
      </c>
      <c r="L20">
        <f t="shared" si="4"/>
        <v>0.89760552697001772</v>
      </c>
      <c r="M20" s="22">
        <f t="shared" si="5"/>
        <v>2.0933676942221775E-5</v>
      </c>
      <c r="O20" s="2">
        <v>0.57685280999999999</v>
      </c>
      <c r="P20">
        <v>249.88262499999999</v>
      </c>
      <c r="Q20">
        <f t="shared" si="6"/>
        <v>249.90422350160637</v>
      </c>
      <c r="R20">
        <f t="shared" si="7"/>
        <v>4.6649527164066492E-4</v>
      </c>
      <c r="S20" s="22">
        <f t="shared" si="8"/>
        <v>7.4709379101275374E-9</v>
      </c>
      <c r="AJ20" t="s">
        <v>82</v>
      </c>
    </row>
    <row r="21" spans="3:43" x14ac:dyDescent="0.25">
      <c r="C21" s="2">
        <v>0.58217871115376096</v>
      </c>
      <c r="D21">
        <v>174.52086201809499</v>
      </c>
      <c r="E21">
        <f t="shared" si="0"/>
        <v>175.47053998986016</v>
      </c>
      <c r="F21">
        <f t="shared" si="1"/>
        <v>0.90188825005600537</v>
      </c>
      <c r="G21" s="22">
        <f t="shared" si="2"/>
        <v>2.9611337891389918E-5</v>
      </c>
      <c r="I21" s="2">
        <v>0.58135934</v>
      </c>
      <c r="J21">
        <v>206.99154799999999</v>
      </c>
      <c r="K21">
        <f t="shared" si="3"/>
        <v>208.019851538897</v>
      </c>
      <c r="L21">
        <f t="shared" si="4"/>
        <v>1.0574081681081069</v>
      </c>
      <c r="M21" s="22">
        <f t="shared" si="5"/>
        <v>2.4679561326732399E-5</v>
      </c>
      <c r="O21" s="2">
        <v>0.58135934</v>
      </c>
      <c r="P21">
        <v>249.94775300000001</v>
      </c>
      <c r="Q21">
        <f t="shared" si="6"/>
        <v>249.90996087850041</v>
      </c>
      <c r="R21">
        <f t="shared" si="7"/>
        <v>1.4282444474399399E-3</v>
      </c>
      <c r="S21" s="22">
        <f t="shared" si="8"/>
        <v>2.2861465704531338E-8</v>
      </c>
      <c r="U21" t="s">
        <v>122</v>
      </c>
      <c r="V21" t="s">
        <v>58</v>
      </c>
      <c r="X21">
        <f>X17/COUNT(E3:E92,K3:K106,Q3:Q88)</f>
        <v>1.5782085004246038</v>
      </c>
      <c r="AJ21" t="s">
        <v>83</v>
      </c>
      <c r="AK21">
        <f>1/(AK14*AK12)</f>
        <v>1.0482325382549851</v>
      </c>
      <c r="AM21" t="s">
        <v>84</v>
      </c>
      <c r="AN21">
        <f>1/(AN14*AK12)</f>
        <v>1.0396128808953833</v>
      </c>
    </row>
    <row r="22" spans="3:43" x14ac:dyDescent="0.25">
      <c r="C22" s="2">
        <v>0.58668524396545296</v>
      </c>
      <c r="D22">
        <v>174.52086201809499</v>
      </c>
      <c r="E22">
        <f t="shared" si="0"/>
        <v>175.47130571022825</v>
      </c>
      <c r="F22">
        <f t="shared" si="1"/>
        <v>0.90334321191590816</v>
      </c>
      <c r="G22" s="22">
        <f t="shared" si="2"/>
        <v>2.9659108074946462E-5</v>
      </c>
      <c r="I22" s="2">
        <v>0.58586587000000001</v>
      </c>
      <c r="J22">
        <v>207.173687</v>
      </c>
      <c r="K22">
        <f t="shared" si="3"/>
        <v>208.02116706356119</v>
      </c>
      <c r="L22">
        <f t="shared" si="4"/>
        <v>0.71822245813368335</v>
      </c>
      <c r="M22" s="22">
        <f t="shared" si="5"/>
        <v>1.6733615696116385E-5</v>
      </c>
      <c r="O22" s="2">
        <v>0.58586587000000001</v>
      </c>
      <c r="P22">
        <v>249.94775300000001</v>
      </c>
      <c r="Q22">
        <f t="shared" si="6"/>
        <v>249.91644819069427</v>
      </c>
      <c r="R22">
        <f t="shared" si="7"/>
        <v>9.799910856685913E-4</v>
      </c>
      <c r="S22" s="22">
        <f t="shared" si="8"/>
        <v>1.5686413229834084E-8</v>
      </c>
      <c r="U22" t="s">
        <v>123</v>
      </c>
      <c r="W22" t="s">
        <v>59</v>
      </c>
      <c r="X22">
        <f>SQRT(X21)</f>
        <v>1.2562676866116567</v>
      </c>
      <c r="AJ22" t="s">
        <v>85</v>
      </c>
      <c r="AK22">
        <f>(X5*10^-4*PI()*AL3-AK21)/(X6*10^-4*PI()*AL3)</f>
        <v>0.35439885404450489</v>
      </c>
      <c r="AM22" t="s">
        <v>86</v>
      </c>
      <c r="AN22">
        <f>(X5*10^-4*PI()*AL3-AN21)/(X6*10^-4*PI()*AL3)</f>
        <v>0.38009796947281232</v>
      </c>
      <c r="AQ22" t="s">
        <v>87</v>
      </c>
    </row>
    <row r="23" spans="3:43" x14ac:dyDescent="0.25">
      <c r="C23" s="2">
        <v>0.59119177677714596</v>
      </c>
      <c r="D23">
        <v>174.52086201809499</v>
      </c>
      <c r="E23">
        <f t="shared" si="0"/>
        <v>175.47222824237596</v>
      </c>
      <c r="F23">
        <f t="shared" si="1"/>
        <v>0.90509769270263729</v>
      </c>
      <c r="G23" s="22">
        <f t="shared" si="2"/>
        <v>2.9716712244195329E-5</v>
      </c>
      <c r="I23" s="2">
        <v>0.59037240999999996</v>
      </c>
      <c r="J23">
        <v>207.29463799999999</v>
      </c>
      <c r="K23">
        <f t="shared" si="3"/>
        <v>208.02275284195434</v>
      </c>
      <c r="L23">
        <f t="shared" si="4"/>
        <v>0.53015122307420992</v>
      </c>
      <c r="M23" s="22">
        <f t="shared" si="5"/>
        <v>1.2337399575641054E-5</v>
      </c>
      <c r="O23" s="2">
        <v>0.59037240999999996</v>
      </c>
      <c r="P23">
        <v>249.94775300000001</v>
      </c>
      <c r="Q23">
        <f t="shared" si="6"/>
        <v>249.92379515883346</v>
      </c>
      <c r="R23">
        <f t="shared" si="7"/>
        <v>5.7397815336159409E-4</v>
      </c>
      <c r="S23" s="22">
        <f t="shared" si="8"/>
        <v>9.1874902029178851E-9</v>
      </c>
      <c r="U23" t="s">
        <v>124</v>
      </c>
      <c r="X23">
        <f>SQRT(SUM(G3:G92,M3:M106,S3:S88)/COUNT(G3:G92,M3:M106,S3:S88))</f>
        <v>5.8390079948000308E-3</v>
      </c>
    </row>
    <row r="24" spans="3:43" x14ac:dyDescent="0.25">
      <c r="C24" s="2">
        <v>0.59569830958883796</v>
      </c>
      <c r="D24">
        <v>174.52086201809499</v>
      </c>
      <c r="E24">
        <f t="shared" si="0"/>
        <v>175.47333651075621</v>
      </c>
      <c r="F24">
        <f t="shared" si="1"/>
        <v>0.90720765917025659</v>
      </c>
      <c r="G24" s="22">
        <f t="shared" si="2"/>
        <v>2.9785987933293509E-5</v>
      </c>
      <c r="I24" s="2">
        <v>0.59487893999999997</v>
      </c>
      <c r="J24">
        <v>207.29463799999999</v>
      </c>
      <c r="K24">
        <f t="shared" si="3"/>
        <v>208.02465886854816</v>
      </c>
      <c r="L24">
        <f t="shared" si="4"/>
        <v>0.53293046851581927</v>
      </c>
      <c r="M24" s="22">
        <f t="shared" si="5"/>
        <v>1.2402076709333365E-5</v>
      </c>
      <c r="O24" s="2">
        <v>0.59487893999999997</v>
      </c>
      <c r="P24">
        <v>249.94775300000001</v>
      </c>
      <c r="Q24">
        <f t="shared" si="6"/>
        <v>249.93212692476217</v>
      </c>
      <c r="R24">
        <f t="shared" si="7"/>
        <v>2.441742273384174E-4</v>
      </c>
      <c r="S24" s="22">
        <f t="shared" si="8"/>
        <v>3.9084210929252776E-9</v>
      </c>
    </row>
    <row r="25" spans="3:43" x14ac:dyDescent="0.25">
      <c r="C25" s="2">
        <v>0.60020484240053096</v>
      </c>
      <c r="D25">
        <v>174.52086201809499</v>
      </c>
      <c r="E25">
        <f t="shared" si="0"/>
        <v>175.47466420866735</v>
      </c>
      <c r="F25">
        <f t="shared" si="1"/>
        <v>0.90973861874063455</v>
      </c>
      <c r="G25" s="22">
        <f t="shared" si="2"/>
        <v>2.9869085921346072E-5</v>
      </c>
      <c r="I25" s="2">
        <v>0.59938546999999998</v>
      </c>
      <c r="J25">
        <v>207.29463799999999</v>
      </c>
      <c r="K25">
        <f t="shared" si="3"/>
        <v>208.02694341642294</v>
      </c>
      <c r="L25">
        <f t="shared" si="4"/>
        <v>0.53627122292238449</v>
      </c>
      <c r="M25" s="22">
        <f t="shared" si="5"/>
        <v>1.2479820983427229E-5</v>
      </c>
      <c r="O25" s="2">
        <v>0.59938546999999998</v>
      </c>
      <c r="P25">
        <v>249.98496800000001</v>
      </c>
      <c r="Q25">
        <f t="shared" si="6"/>
        <v>249.94158627804904</v>
      </c>
      <c r="R25">
        <f t="shared" si="7"/>
        <v>1.88197379943083E-3</v>
      </c>
      <c r="S25" s="22">
        <f t="shared" si="8"/>
        <v>3.0115202215773147E-8</v>
      </c>
    </row>
    <row r="26" spans="3:43" x14ac:dyDescent="0.25">
      <c r="C26" s="2">
        <v>0.60471137521222396</v>
      </c>
      <c r="D26">
        <v>174.52086201809499</v>
      </c>
      <c r="E26">
        <f t="shared" si="0"/>
        <v>175.47625049528105</v>
      </c>
      <c r="F26">
        <f t="shared" si="1"/>
        <v>0.91276714233990319</v>
      </c>
      <c r="G26" s="22">
        <f t="shared" si="2"/>
        <v>2.9968520231089468E-5</v>
      </c>
      <c r="I26" s="2">
        <v>0.60389201000000003</v>
      </c>
      <c r="J26">
        <v>207.29463799999999</v>
      </c>
      <c r="K26">
        <f t="shared" si="3"/>
        <v>208.02967424248931</v>
      </c>
      <c r="L26">
        <f t="shared" si="4"/>
        <v>0.5402782777728109</v>
      </c>
      <c r="M26" s="22">
        <f t="shared" si="5"/>
        <v>1.2573071049935707E-5</v>
      </c>
      <c r="O26" s="2">
        <v>0.60389201000000003</v>
      </c>
      <c r="P26">
        <v>250.050096</v>
      </c>
      <c r="Q26">
        <f t="shared" si="6"/>
        <v>249.95233601190387</v>
      </c>
      <c r="R26">
        <f t="shared" si="7"/>
        <v>9.5570152725553414E-3</v>
      </c>
      <c r="S26" s="22">
        <f t="shared" si="8"/>
        <v>1.5285098044161614E-7</v>
      </c>
    </row>
    <row r="27" spans="3:43" x14ac:dyDescent="0.25">
      <c r="C27" s="2">
        <v>0.60921790802391595</v>
      </c>
      <c r="D27">
        <v>174.52086201809499</v>
      </c>
      <c r="E27">
        <f t="shared" si="0"/>
        <v>175.47814078239728</v>
      </c>
      <c r="F27">
        <f t="shared" si="1"/>
        <v>0.91638263258411501</v>
      </c>
      <c r="G27" s="22">
        <f t="shared" si="2"/>
        <v>3.0087226183027225E-5</v>
      </c>
      <c r="I27" s="2">
        <v>0.60839854000000004</v>
      </c>
      <c r="J27">
        <v>207.29463799999999</v>
      </c>
      <c r="K27">
        <f t="shared" si="3"/>
        <v>208.03292993387782</v>
      </c>
      <c r="L27">
        <f t="shared" si="4"/>
        <v>0.54507497962906937</v>
      </c>
      <c r="M27" s="22">
        <f t="shared" si="5"/>
        <v>1.2684697364976003E-5</v>
      </c>
      <c r="O27" s="2">
        <v>0.60839854000000004</v>
      </c>
      <c r="P27">
        <v>250.050096</v>
      </c>
      <c r="Q27">
        <f t="shared" si="6"/>
        <v>249.96456152824589</v>
      </c>
      <c r="R27">
        <f t="shared" si="7"/>
        <v>7.3161458582531973E-3</v>
      </c>
      <c r="S27" s="22">
        <f t="shared" si="8"/>
        <v>1.170114345949838E-7</v>
      </c>
    </row>
    <row r="28" spans="3:43" x14ac:dyDescent="0.25">
      <c r="C28" s="2">
        <v>0.61372444083560895</v>
      </c>
      <c r="D28">
        <v>174.52086201809499</v>
      </c>
      <c r="E28">
        <f t="shared" si="0"/>
        <v>175.4803876211455</v>
      </c>
      <c r="F28">
        <f t="shared" si="1"/>
        <v>0.9206893829094418</v>
      </c>
      <c r="G28" s="22">
        <f t="shared" si="2"/>
        <v>3.0228628002032168E-5</v>
      </c>
      <c r="I28" s="2">
        <v>0.61290507000000005</v>
      </c>
      <c r="J28">
        <v>207.331853</v>
      </c>
      <c r="K28">
        <f t="shared" si="3"/>
        <v>208.03680148665032</v>
      </c>
      <c r="L28">
        <f t="shared" si="4"/>
        <v>0.49695236883058136</v>
      </c>
      <c r="M28" s="22">
        <f t="shared" si="5"/>
        <v>1.1560662077850687E-5</v>
      </c>
      <c r="O28" s="2">
        <v>0.61290507000000005</v>
      </c>
      <c r="P28">
        <v>250.050096</v>
      </c>
      <c r="Q28">
        <f t="shared" si="6"/>
        <v>249.97847399576739</v>
      </c>
      <c r="R28">
        <f t="shared" si="7"/>
        <v>5.1297114902957982E-3</v>
      </c>
      <c r="S28" s="22">
        <f t="shared" si="8"/>
        <v>8.2042500541561898E-8</v>
      </c>
    </row>
    <row r="29" spans="3:43" x14ac:dyDescent="0.25">
      <c r="C29" s="2">
        <v>0.61823097364730195</v>
      </c>
      <c r="D29">
        <v>174.52086201809499</v>
      </c>
      <c r="E29">
        <f t="shared" si="0"/>
        <v>175.48305169993478</v>
      </c>
      <c r="F29">
        <f t="shared" si="1"/>
        <v>0.9258089838389536</v>
      </c>
      <c r="G29" s="22">
        <f t="shared" si="2"/>
        <v>3.0396717821345629E-5</v>
      </c>
      <c r="I29" s="2">
        <v>0.61741159999999995</v>
      </c>
      <c r="J29">
        <v>207.27066500000001</v>
      </c>
      <c r="K29">
        <f t="shared" si="3"/>
        <v>208.04139401931849</v>
      </c>
      <c r="L29">
        <f t="shared" si="4"/>
        <v>0.59402322121962647</v>
      </c>
      <c r="M29" s="22">
        <f t="shared" si="5"/>
        <v>1.3826992935208082E-5</v>
      </c>
      <c r="O29" s="2">
        <v>0.61741159999999995</v>
      </c>
      <c r="P29">
        <v>250.050096</v>
      </c>
      <c r="Q29">
        <f t="shared" si="6"/>
        <v>249.99431363767229</v>
      </c>
      <c r="R29">
        <f t="shared" si="7"/>
        <v>3.1116719468593066E-3</v>
      </c>
      <c r="S29" s="22">
        <f t="shared" si="8"/>
        <v>4.9766804208836061E-8</v>
      </c>
    </row>
    <row r="30" spans="3:43" x14ac:dyDescent="0.25">
      <c r="C30" s="2">
        <v>0.62273750645899395</v>
      </c>
      <c r="D30">
        <v>174.52086201809499</v>
      </c>
      <c r="E30">
        <f t="shared" si="0"/>
        <v>175.48620296616511</v>
      </c>
      <c r="F30">
        <f t="shared" si="1"/>
        <v>0.93188314602092082</v>
      </c>
      <c r="G30" s="22">
        <f t="shared" si="2"/>
        <v>3.0596148370270256E-5</v>
      </c>
      <c r="I30" s="2">
        <v>0.62191814000000001</v>
      </c>
      <c r="J30">
        <v>207.27066500000001</v>
      </c>
      <c r="K30">
        <f t="shared" si="3"/>
        <v>208.04682874385946</v>
      </c>
      <c r="L30">
        <f t="shared" si="4"/>
        <v>0.6024301572819275</v>
      </c>
      <c r="M30" s="22">
        <f t="shared" si="5"/>
        <v>1.4022679974683606E-5</v>
      </c>
      <c r="O30" s="2">
        <v>0.62191814000000001</v>
      </c>
      <c r="P30">
        <v>250.11522299999999</v>
      </c>
      <c r="Q30">
        <f t="shared" si="6"/>
        <v>250.01235358141952</v>
      </c>
      <c r="R30">
        <f t="shared" si="7"/>
        <v>1.0582117279083569E-2</v>
      </c>
      <c r="S30" s="22">
        <f t="shared" si="8"/>
        <v>1.6915791347445612E-7</v>
      </c>
    </row>
    <row r="31" spans="3:43" x14ac:dyDescent="0.25">
      <c r="C31" s="2">
        <v>0.62724403927068695</v>
      </c>
      <c r="D31">
        <v>174.52086201809499</v>
      </c>
      <c r="E31">
        <f t="shared" si="0"/>
        <v>175.48992188557239</v>
      </c>
      <c r="F31">
        <f t="shared" si="1"/>
        <v>0.93907702675531224</v>
      </c>
      <c r="G31" s="22">
        <f t="shared" si="2"/>
        <v>3.0832342192690259E-5</v>
      </c>
      <c r="I31" s="2">
        <v>0.62642467000000002</v>
      </c>
      <c r="J31">
        <v>207.27066500000001</v>
      </c>
      <c r="K31">
        <f t="shared" si="3"/>
        <v>208.05324510807728</v>
      </c>
      <c r="L31">
        <f t="shared" si="4"/>
        <v>0.61243162555823027</v>
      </c>
      <c r="M31" s="22">
        <f t="shared" si="5"/>
        <v>1.4255482710768928E-5</v>
      </c>
      <c r="O31" s="2">
        <v>0.62642467000000002</v>
      </c>
      <c r="P31">
        <v>250.24547799999999</v>
      </c>
      <c r="Q31">
        <f t="shared" si="6"/>
        <v>250.03290392833628</v>
      </c>
      <c r="R31">
        <f t="shared" si="7"/>
        <v>4.5187735943687975E-2</v>
      </c>
      <c r="S31" s="22">
        <f t="shared" si="8"/>
        <v>7.2158601145364943E-7</v>
      </c>
    </row>
    <row r="32" spans="3:43" x14ac:dyDescent="0.25">
      <c r="C32" s="2">
        <v>0.63175057208237995</v>
      </c>
      <c r="D32">
        <v>174.52086201809499</v>
      </c>
      <c r="E32">
        <f t="shared" si="0"/>
        <v>175.49430085461228</v>
      </c>
      <c r="F32">
        <f t="shared" si="1"/>
        <v>0.94758316844013335</v>
      </c>
      <c r="G32" s="22">
        <f t="shared" si="2"/>
        <v>3.1111620956512312E-5</v>
      </c>
      <c r="I32" s="2">
        <v>0.63093120000000003</v>
      </c>
      <c r="J32">
        <v>207.29857699999999</v>
      </c>
      <c r="K32">
        <f t="shared" si="3"/>
        <v>208.06080332675975</v>
      </c>
      <c r="L32">
        <f t="shared" si="4"/>
        <v>0.58098897320567466</v>
      </c>
      <c r="M32" s="22">
        <f t="shared" si="5"/>
        <v>1.3519955061029792E-5</v>
      </c>
      <c r="O32" s="2">
        <v>0.63093120000000003</v>
      </c>
      <c r="P32">
        <v>250.26408599999999</v>
      </c>
      <c r="Q32">
        <f t="shared" si="6"/>
        <v>250.0563167267693</v>
      </c>
      <c r="R32">
        <f t="shared" si="7"/>
        <v>4.3168070898811493E-2</v>
      </c>
      <c r="S32" s="22">
        <f t="shared" si="8"/>
        <v>6.8923223262540004E-7</v>
      </c>
    </row>
    <row r="33" spans="3:19" x14ac:dyDescent="0.25">
      <c r="C33" s="2">
        <v>0.63625710489407195</v>
      </c>
      <c r="D33">
        <v>174.54877378227499</v>
      </c>
      <c r="E33">
        <f t="shared" si="0"/>
        <v>175.4994457830299</v>
      </c>
      <c r="F33">
        <f t="shared" si="1"/>
        <v>0.90377725301933665</v>
      </c>
      <c r="G33" s="22">
        <f t="shared" si="2"/>
        <v>2.9663869511155718E-5</v>
      </c>
      <c r="I33" s="2">
        <v>0.63498007000000001</v>
      </c>
      <c r="J33">
        <v>207.391616</v>
      </c>
      <c r="K33">
        <f t="shared" si="3"/>
        <v>208.06871858610688</v>
      </c>
      <c r="L33">
        <f t="shared" si="4"/>
        <v>0.45846791211262966</v>
      </c>
      <c r="M33" s="22">
        <f t="shared" si="5"/>
        <v>1.0659247682655124E-5</v>
      </c>
      <c r="O33" s="2">
        <v>0.63543773999999997</v>
      </c>
      <c r="P33">
        <v>250.36642900000001</v>
      </c>
      <c r="Q33">
        <f t="shared" si="6"/>
        <v>250.08299116957767</v>
      </c>
      <c r="R33">
        <f t="shared" si="7"/>
        <v>8.0337003714525151E-2</v>
      </c>
      <c r="S33" s="22">
        <f t="shared" si="8"/>
        <v>1.2816322881700022E-6</v>
      </c>
    </row>
    <row r="34" spans="3:19" x14ac:dyDescent="0.25">
      <c r="C34" s="2">
        <v>0.64076363770576505</v>
      </c>
      <c r="D34">
        <v>174.62320515342199</v>
      </c>
      <c r="E34">
        <f t="shared" si="0"/>
        <v>175.50547786574754</v>
      </c>
      <c r="F34">
        <f t="shared" si="1"/>
        <v>0.77840513891427343</v>
      </c>
      <c r="G34" s="22">
        <f t="shared" si="2"/>
        <v>2.5527117876915783E-5</v>
      </c>
      <c r="I34" s="2">
        <v>0.64040193000000001</v>
      </c>
      <c r="J34">
        <v>207.62421399999999</v>
      </c>
      <c r="K34">
        <f t="shared" si="3"/>
        <v>208.0812598878114</v>
      </c>
      <c r="L34">
        <f t="shared" si="4"/>
        <v>0.20889094356531437</v>
      </c>
      <c r="M34" s="22">
        <f t="shared" si="5"/>
        <v>4.8457790600702327E-6</v>
      </c>
      <c r="O34" s="2">
        <v>0.63994426999999998</v>
      </c>
      <c r="P34">
        <v>250.45946799999999</v>
      </c>
      <c r="Q34">
        <f t="shared" si="6"/>
        <v>250.11337929316426</v>
      </c>
      <c r="R34">
        <f t="shared" si="7"/>
        <v>0.11977739299922749</v>
      </c>
      <c r="S34" s="22">
        <f t="shared" si="8"/>
        <v>1.9094133238532629E-6</v>
      </c>
    </row>
    <row r="35" spans="3:19" x14ac:dyDescent="0.25">
      <c r="C35" s="2">
        <v>0.64527017051745705</v>
      </c>
      <c r="D35">
        <v>174.679028681782</v>
      </c>
      <c r="E35">
        <f t="shared" si="0"/>
        <v>175.51253556548522</v>
      </c>
      <c r="F35">
        <f t="shared" si="1"/>
        <v>0.69473372518065724</v>
      </c>
      <c r="G35" s="22">
        <f t="shared" si="2"/>
        <v>2.2768627140943312E-5</v>
      </c>
      <c r="I35" s="2">
        <v>0.64445079999999999</v>
      </c>
      <c r="J35">
        <v>207.680038</v>
      </c>
      <c r="K35">
        <f t="shared" si="3"/>
        <v>208.09230238064418</v>
      </c>
      <c r="L35">
        <f t="shared" si="4"/>
        <v>0.16996191954793641</v>
      </c>
      <c r="M35" s="22">
        <f t="shared" si="5"/>
        <v>3.9405978694052415E-6</v>
      </c>
      <c r="O35" s="2">
        <v>0.64445079999999999</v>
      </c>
      <c r="P35">
        <v>250.45946799999999</v>
      </c>
      <c r="Q35">
        <f t="shared" si="6"/>
        <v>250.14799292159478</v>
      </c>
      <c r="R35">
        <f t="shared" si="7"/>
        <v>9.7016724467531193E-2</v>
      </c>
      <c r="S35" s="22">
        <f t="shared" si="8"/>
        <v>1.5465775443626466E-6</v>
      </c>
    </row>
    <row r="36" spans="3:19" x14ac:dyDescent="0.25">
      <c r="C36" s="2">
        <v>0.64977670332915005</v>
      </c>
      <c r="D36">
        <v>174.846499266862</v>
      </c>
      <c r="E36">
        <f t="shared" si="0"/>
        <v>175.52077683016404</v>
      </c>
      <c r="F36">
        <f t="shared" si="1"/>
        <v>0.45465023237253854</v>
      </c>
      <c r="G36" s="22">
        <f t="shared" si="2"/>
        <v>1.4871799942010978E-5</v>
      </c>
      <c r="I36" s="2">
        <v>0.64895733</v>
      </c>
      <c r="J36">
        <v>207.828901</v>
      </c>
      <c r="K36">
        <f t="shared" si="3"/>
        <v>208.10654835790154</v>
      </c>
      <c r="L36">
        <f t="shared" si="4"/>
        <v>7.7088055349707543E-2</v>
      </c>
      <c r="M36" s="22">
        <f t="shared" si="5"/>
        <v>1.7847410304726355E-6</v>
      </c>
      <c r="O36" s="2">
        <v>0.64895733</v>
      </c>
      <c r="P36">
        <v>250.48738</v>
      </c>
      <c r="Q36">
        <f t="shared" si="6"/>
        <v>250.18741079073931</v>
      </c>
      <c r="R36">
        <f t="shared" si="7"/>
        <v>8.9981526504486584E-2</v>
      </c>
      <c r="S36" s="22">
        <f t="shared" si="8"/>
        <v>1.4341073317123352E-6</v>
      </c>
    </row>
    <row r="37" spans="3:19" x14ac:dyDescent="0.25">
      <c r="C37" s="2">
        <v>0.65428323614084305</v>
      </c>
      <c r="D37">
        <v>174.93023455940201</v>
      </c>
      <c r="E37">
        <f t="shared" si="0"/>
        <v>175.53038157220806</v>
      </c>
      <c r="F37">
        <f t="shared" si="1"/>
        <v>0.36017643698002222</v>
      </c>
      <c r="G37" s="22">
        <f t="shared" si="2"/>
        <v>1.1770246022255525E-5</v>
      </c>
      <c r="I37" s="2">
        <v>0.65346386999999995</v>
      </c>
      <c r="J37">
        <v>207.88472400000001</v>
      </c>
      <c r="K37">
        <f t="shared" si="3"/>
        <v>208.12315705874457</v>
      </c>
      <c r="L37">
        <f t="shared" si="4"/>
        <v>5.685032350228765E-2</v>
      </c>
      <c r="M37" s="22">
        <f t="shared" si="5"/>
        <v>1.3154907113611423E-6</v>
      </c>
      <c r="O37" s="2">
        <v>0.65346386999999995</v>
      </c>
      <c r="P37">
        <v>250.55250799999999</v>
      </c>
      <c r="Q37">
        <f t="shared" si="6"/>
        <v>250.23228691093394</v>
      </c>
      <c r="R37">
        <f t="shared" si="7"/>
        <v>0.10254154588264866</v>
      </c>
      <c r="S37" s="22">
        <f t="shared" si="8"/>
        <v>1.6334368605587444E-6</v>
      </c>
    </row>
    <row r="38" spans="3:19" x14ac:dyDescent="0.25">
      <c r="C38" s="2">
        <v>0.65878976895253505</v>
      </c>
      <c r="D38">
        <v>174.93023455940201</v>
      </c>
      <c r="E38">
        <f t="shared" si="0"/>
        <v>175.5415544404475</v>
      </c>
      <c r="F38">
        <f t="shared" si="1"/>
        <v>0.37371199696147078</v>
      </c>
      <c r="G38" s="22">
        <f t="shared" si="2"/>
        <v>1.2212576099054755E-5</v>
      </c>
      <c r="I38" s="2">
        <v>0.65751272999999999</v>
      </c>
      <c r="J38">
        <v>207.94054800000001</v>
      </c>
      <c r="K38">
        <f t="shared" si="3"/>
        <v>208.14038581777288</v>
      </c>
      <c r="L38">
        <f t="shared" si="4"/>
        <v>3.993515341222436E-2</v>
      </c>
      <c r="M38" s="22">
        <f t="shared" si="5"/>
        <v>9.235852507338883E-7</v>
      </c>
      <c r="O38" s="2">
        <v>0.65797039999999996</v>
      </c>
      <c r="P38">
        <v>250.561812</v>
      </c>
      <c r="Q38">
        <f t="shared" si="6"/>
        <v>250.28335930392868</v>
      </c>
      <c r="R38">
        <f t="shared" si="7"/>
        <v>7.7535903949390528E-2</v>
      </c>
      <c r="S38" s="22">
        <f t="shared" si="8"/>
        <v>1.2350174452320092E-6</v>
      </c>
    </row>
    <row r="39" spans="3:19" x14ac:dyDescent="0.25">
      <c r="C39" s="2">
        <v>0.66329630176422805</v>
      </c>
      <c r="D39">
        <v>175.03257769472799</v>
      </c>
      <c r="E39">
        <f t="shared" si="0"/>
        <v>175.55452791954721</v>
      </c>
      <c r="F39">
        <f t="shared" si="1"/>
        <v>0.27243203718883574</v>
      </c>
      <c r="G39" s="22">
        <f t="shared" si="2"/>
        <v>8.8924288835755119E-6</v>
      </c>
      <c r="I39" s="2">
        <v>0.66293460000000004</v>
      </c>
      <c r="J39">
        <v>208.08940999999999</v>
      </c>
      <c r="K39">
        <f t="shared" si="3"/>
        <v>208.16740451752946</v>
      </c>
      <c r="L39">
        <f t="shared" si="4"/>
        <v>6.0831447646556795E-3</v>
      </c>
      <c r="M39" s="22">
        <f t="shared" si="5"/>
        <v>1.40484430127517E-7</v>
      </c>
      <c r="O39" s="2">
        <v>0.66247692999999996</v>
      </c>
      <c r="P39">
        <v>250.70137</v>
      </c>
      <c r="Q39">
        <f t="shared" si="6"/>
        <v>250.34146080100174</v>
      </c>
      <c r="R39">
        <f t="shared" si="7"/>
        <v>0.12953463152356379</v>
      </c>
      <c r="S39" s="22">
        <f t="shared" si="8"/>
        <v>2.0609738412487551E-6</v>
      </c>
    </row>
    <row r="40" spans="3:19" x14ac:dyDescent="0.25">
      <c r="C40" s="2">
        <v>0.66780283457592005</v>
      </c>
      <c r="D40">
        <v>175.10700906587499</v>
      </c>
      <c r="E40">
        <f t="shared" si="0"/>
        <v>175.56956579688637</v>
      </c>
      <c r="F40">
        <f t="shared" si="1"/>
        <v>0.21395872940392968</v>
      </c>
      <c r="G40" s="22">
        <f t="shared" si="2"/>
        <v>6.9778712190175899E-6</v>
      </c>
      <c r="I40" s="2">
        <v>0.66698345999999997</v>
      </c>
      <c r="J40">
        <v>208.173146</v>
      </c>
      <c r="K40">
        <f t="shared" si="3"/>
        <v>208.19096171360195</v>
      </c>
      <c r="L40">
        <f t="shared" si="4"/>
        <v>3.1739965114663108E-4</v>
      </c>
      <c r="M40" s="22">
        <f t="shared" si="5"/>
        <v>7.3241466934055428E-9</v>
      </c>
      <c r="O40" s="2">
        <v>0.66698345999999997</v>
      </c>
      <c r="P40">
        <v>250.76649800000001</v>
      </c>
      <c r="Q40">
        <f t="shared" si="6"/>
        <v>250.40753004297517</v>
      </c>
      <c r="R40">
        <f t="shared" si="7"/>
        <v>0.12885799417059093</v>
      </c>
      <c r="S40" s="22">
        <f t="shared" si="8"/>
        <v>2.0491433300396702E-6</v>
      </c>
    </row>
    <row r="41" spans="3:19" x14ac:dyDescent="0.25">
      <c r="C41" s="2">
        <v>0.67230936738761304</v>
      </c>
      <c r="D41">
        <v>175.14422475144801</v>
      </c>
      <c r="E41">
        <f t="shared" si="0"/>
        <v>175.58696704276952</v>
      </c>
      <c r="F41">
        <f t="shared" si="1"/>
        <v>0.19602073652461927</v>
      </c>
      <c r="G41" s="22">
        <f t="shared" si="2"/>
        <v>6.3901400124237103E-6</v>
      </c>
      <c r="I41" s="2">
        <v>0.67103232999999995</v>
      </c>
      <c r="J41">
        <v>208.21430100000001</v>
      </c>
      <c r="K41">
        <f t="shared" si="3"/>
        <v>208.21782753765316</v>
      </c>
      <c r="L41">
        <f t="shared" si="4"/>
        <v>1.2436467819143652E-5</v>
      </c>
      <c r="M41" s="22">
        <f t="shared" si="5"/>
        <v>2.8686392730037981E-10</v>
      </c>
      <c r="O41" s="2">
        <v>0.67149000000000003</v>
      </c>
      <c r="P41">
        <v>250.887449</v>
      </c>
      <c r="Q41">
        <f t="shared" si="6"/>
        <v>250.48262445983886</v>
      </c>
      <c r="R41">
        <f t="shared" si="7"/>
        <v>0.16388290831668159</v>
      </c>
      <c r="S41" s="22">
        <f t="shared" si="8"/>
        <v>2.6036091620752033E-6</v>
      </c>
    </row>
    <row r="42" spans="3:19" x14ac:dyDescent="0.25">
      <c r="C42" s="2">
        <v>0.67635823429541597</v>
      </c>
      <c r="D42">
        <v>175.24656788677399</v>
      </c>
      <c r="E42">
        <f t="shared" si="0"/>
        <v>175.60489462338973</v>
      </c>
      <c r="F42">
        <f t="shared" si="1"/>
        <v>0.12839805017368391</v>
      </c>
      <c r="G42" s="22">
        <f t="shared" si="2"/>
        <v>4.1807999394871275E-6</v>
      </c>
      <c r="I42" s="2">
        <v>0.67645420000000001</v>
      </c>
      <c r="J42">
        <v>208.498783</v>
      </c>
      <c r="K42">
        <f t="shared" si="3"/>
        <v>208.25973166258549</v>
      </c>
      <c r="L42">
        <f t="shared" si="4"/>
        <v>5.7145541919665276E-2</v>
      </c>
      <c r="M42" s="22">
        <f t="shared" si="5"/>
        <v>1.3145445435792765E-6</v>
      </c>
      <c r="O42" s="2">
        <v>0.67599653000000004</v>
      </c>
      <c r="P42">
        <v>250.97118399999999</v>
      </c>
      <c r="Q42">
        <f t="shared" si="6"/>
        <v>250.56793378225279</v>
      </c>
      <c r="R42">
        <f t="shared" si="7"/>
        <v>0.16261073811316398</v>
      </c>
      <c r="S42" s="22">
        <f t="shared" si="8"/>
        <v>2.5816746007866318E-6</v>
      </c>
    </row>
    <row r="43" spans="3:19" x14ac:dyDescent="0.25">
      <c r="C43" s="2">
        <v>0.68132243301099804</v>
      </c>
      <c r="D43">
        <v>175.47916592160701</v>
      </c>
      <c r="E43">
        <f t="shared" si="0"/>
        <v>175.63025804328032</v>
      </c>
      <c r="F43">
        <f t="shared" si="1"/>
        <v>2.2828829231743886E-2</v>
      </c>
      <c r="G43" s="22">
        <f t="shared" si="2"/>
        <v>7.4136574673418217E-7</v>
      </c>
      <c r="I43" s="2">
        <v>0.68050306000000005</v>
      </c>
      <c r="J43">
        <v>208.63834199999999</v>
      </c>
      <c r="K43">
        <f t="shared" si="3"/>
        <v>208.29607941429742</v>
      </c>
      <c r="L43">
        <f t="shared" si="4"/>
        <v>0.11714367757180957</v>
      </c>
      <c r="M43" s="22">
        <f t="shared" si="5"/>
        <v>2.6911047843839841E-6</v>
      </c>
      <c r="O43" s="2">
        <v>0.68050306000000005</v>
      </c>
      <c r="P43">
        <v>250.97118399999999</v>
      </c>
      <c r="Q43">
        <f t="shared" si="6"/>
        <v>250.66479691272932</v>
      </c>
      <c r="R43">
        <f t="shared" si="7"/>
        <v>9.3873047246210456E-2</v>
      </c>
      <c r="S43" s="22">
        <f t="shared" si="8"/>
        <v>1.4903669006491389E-6</v>
      </c>
    </row>
    <row r="44" spans="3:19" x14ac:dyDescent="0.25">
      <c r="C44" s="2">
        <v>0.68582896582269104</v>
      </c>
      <c r="D44">
        <v>175.73037179922699</v>
      </c>
      <c r="E44">
        <f t="shared" si="0"/>
        <v>175.65696348380783</v>
      </c>
      <c r="F44">
        <f t="shared" si="1"/>
        <v>5.3887807726785966E-3</v>
      </c>
      <c r="G44" s="22">
        <f t="shared" si="2"/>
        <v>1.7450057411189692E-7</v>
      </c>
      <c r="I44" s="2">
        <v>0.68546726000000002</v>
      </c>
      <c r="J44">
        <v>208.94143199999999</v>
      </c>
      <c r="K44">
        <f t="shared" si="3"/>
        <v>208.34743095369876</v>
      </c>
      <c r="L44">
        <f t="shared" si="4"/>
        <v>0.35283724300695596</v>
      </c>
      <c r="M44" s="22">
        <f t="shared" si="5"/>
        <v>8.0821198481354288E-6</v>
      </c>
      <c r="O44" s="2">
        <v>0.6850096</v>
      </c>
      <c r="P44">
        <v>251.082831</v>
      </c>
      <c r="Q44">
        <f t="shared" si="6"/>
        <v>250.7747193143673</v>
      </c>
      <c r="R44">
        <f t="shared" si="7"/>
        <v>9.4932810823421129E-2</v>
      </c>
      <c r="S44" s="22">
        <f t="shared" si="8"/>
        <v>1.5058520565308144E-6</v>
      </c>
    </row>
    <row r="45" spans="3:19" x14ac:dyDescent="0.25">
      <c r="C45" s="2">
        <v>0.69033549863438404</v>
      </c>
      <c r="D45">
        <v>175.74897964201401</v>
      </c>
      <c r="E45">
        <f t="shared" si="0"/>
        <v>175.68767529800417</v>
      </c>
      <c r="F45">
        <f t="shared" si="1"/>
        <v>3.7582225944769111E-3</v>
      </c>
      <c r="G45" s="22">
        <f t="shared" si="2"/>
        <v>1.2167374477918154E-7</v>
      </c>
      <c r="I45" s="2">
        <v>0.68951613</v>
      </c>
      <c r="J45">
        <v>209.001195</v>
      </c>
      <c r="K45">
        <f t="shared" si="3"/>
        <v>208.3955915307443</v>
      </c>
      <c r="L45">
        <f t="shared" si="4"/>
        <v>0.36675556197453685</v>
      </c>
      <c r="M45" s="22">
        <f t="shared" si="5"/>
        <v>8.3961303086352546E-6</v>
      </c>
      <c r="O45" s="2">
        <v>0.68997379000000003</v>
      </c>
      <c r="P45">
        <v>251.34334100000001</v>
      </c>
      <c r="Q45">
        <f t="shared" si="6"/>
        <v>250.91295076866135</v>
      </c>
      <c r="R45">
        <f t="shared" si="7"/>
        <v>0.18523575123174782</v>
      </c>
      <c r="S45" s="22">
        <f t="shared" si="8"/>
        <v>2.9321760603011368E-6</v>
      </c>
    </row>
    <row r="46" spans="3:19" x14ac:dyDescent="0.25">
      <c r="C46" s="2">
        <v>0.69484203144607604</v>
      </c>
      <c r="D46">
        <v>175.814107091767</v>
      </c>
      <c r="E46">
        <f t="shared" si="0"/>
        <v>175.72294528601674</v>
      </c>
      <c r="F46">
        <f t="shared" si="1"/>
        <v>8.3104748276482798E-3</v>
      </c>
      <c r="G46" s="22">
        <f t="shared" si="2"/>
        <v>2.6885517459282523E-7</v>
      </c>
      <c r="I46" s="2">
        <v>0.69402266000000001</v>
      </c>
      <c r="J46">
        <v>209.23379299999999</v>
      </c>
      <c r="K46">
        <f t="shared" si="3"/>
        <v>208.45674190106212</v>
      </c>
      <c r="L46">
        <f t="shared" si="4"/>
        <v>0.6038084103605591</v>
      </c>
      <c r="M46" s="22">
        <f t="shared" si="5"/>
        <v>1.3792262107895354E-5</v>
      </c>
      <c r="O46" s="2">
        <v>0.69402266000000001</v>
      </c>
      <c r="P46">
        <v>251.4829</v>
      </c>
      <c r="Q46">
        <f t="shared" si="6"/>
        <v>251.04071581708166</v>
      </c>
      <c r="R46">
        <f t="shared" si="7"/>
        <v>0.19552685162315933</v>
      </c>
      <c r="S46" s="22">
        <f t="shared" si="8"/>
        <v>3.0916440581508021E-6</v>
      </c>
    </row>
    <row r="47" spans="3:19" x14ac:dyDescent="0.25">
      <c r="C47" s="2">
        <v>0.69934856425776903</v>
      </c>
      <c r="D47">
        <v>176.037401205207</v>
      </c>
      <c r="E47">
        <f t="shared" si="0"/>
        <v>175.76339607545611</v>
      </c>
      <c r="F47">
        <f t="shared" si="1"/>
        <v>7.5078811129801984E-2</v>
      </c>
      <c r="G47" s="22">
        <f t="shared" si="2"/>
        <v>2.4227437944032274E-6</v>
      </c>
      <c r="I47" s="2">
        <v>0.69852919000000002</v>
      </c>
      <c r="J47">
        <v>209.35474400000001</v>
      </c>
      <c r="K47">
        <f t="shared" si="3"/>
        <v>208.52689126858451</v>
      </c>
      <c r="L47">
        <f t="shared" si="4"/>
        <v>0.68534014491211093</v>
      </c>
      <c r="M47" s="22">
        <f t="shared" si="5"/>
        <v>1.563653636049169E-5</v>
      </c>
      <c r="O47" s="2">
        <v>0.69852919000000002</v>
      </c>
      <c r="P47">
        <v>251.767382</v>
      </c>
      <c r="Q47">
        <f t="shared" si="6"/>
        <v>251.20082479713128</v>
      </c>
      <c r="R47">
        <f t="shared" si="7"/>
        <v>0.3209870641224305</v>
      </c>
      <c r="S47" s="22">
        <f t="shared" si="8"/>
        <v>5.0639405994738001E-6</v>
      </c>
    </row>
    <row r="48" spans="3:19" x14ac:dyDescent="0.25">
      <c r="C48" s="2">
        <v>0.70385509706946103</v>
      </c>
      <c r="D48">
        <v>176.10252865496</v>
      </c>
      <c r="E48">
        <f t="shared" si="0"/>
        <v>175.80973001358097</v>
      </c>
      <c r="F48">
        <f t="shared" si="1"/>
        <v>8.5731044393401262E-2</v>
      </c>
      <c r="G48" s="22">
        <f t="shared" si="2"/>
        <v>2.764438484927241E-6</v>
      </c>
      <c r="I48" s="2">
        <v>0.70303572999999997</v>
      </c>
      <c r="J48">
        <v>209.52221399999999</v>
      </c>
      <c r="K48">
        <f t="shared" si="3"/>
        <v>208.60726140215422</v>
      </c>
      <c r="L48">
        <f t="shared" si="4"/>
        <v>0.83713825630472127</v>
      </c>
      <c r="M48" s="22">
        <f t="shared" si="5"/>
        <v>1.9069400499747187E-5</v>
      </c>
      <c r="O48" s="2">
        <v>0.70303572999999997</v>
      </c>
      <c r="P48">
        <v>251.89227199999999</v>
      </c>
      <c r="Q48">
        <f t="shared" si="6"/>
        <v>251.38211612035275</v>
      </c>
      <c r="R48">
        <f t="shared" si="7"/>
        <v>0.26025902153865249</v>
      </c>
      <c r="S48" s="22">
        <f t="shared" si="8"/>
        <v>4.1018153445284732E-6</v>
      </c>
    </row>
    <row r="49" spans="3:19" x14ac:dyDescent="0.25">
      <c r="C49" s="2">
        <v>0.70836162988115403</v>
      </c>
      <c r="D49">
        <v>176.344430611186</v>
      </c>
      <c r="E49">
        <f t="shared" si="0"/>
        <v>175.86273927569889</v>
      </c>
      <c r="F49">
        <f t="shared" si="1"/>
        <v>0.23202654268335873</v>
      </c>
      <c r="G49" s="22">
        <f t="shared" si="2"/>
        <v>7.4612943367895726E-6</v>
      </c>
      <c r="I49" s="2">
        <v>0.70754225999999998</v>
      </c>
      <c r="J49">
        <v>209.73620399999999</v>
      </c>
      <c r="K49">
        <f t="shared" si="3"/>
        <v>208.69922977612291</v>
      </c>
      <c r="L49">
        <f t="shared" si="4"/>
        <v>1.0753155409854749</v>
      </c>
      <c r="M49" s="22">
        <f t="shared" si="5"/>
        <v>2.4444947874821112E-5</v>
      </c>
      <c r="O49" s="2">
        <v>0.70799993000000006</v>
      </c>
      <c r="P49">
        <v>252.38538</v>
      </c>
      <c r="Q49">
        <f t="shared" si="6"/>
        <v>251.6095666531225</v>
      </c>
      <c r="R49">
        <f t="shared" si="7"/>
        <v>0.601886349193266</v>
      </c>
      <c r="S49" s="22">
        <f t="shared" si="8"/>
        <v>9.4490055922398472E-6</v>
      </c>
    </row>
    <row r="50" spans="3:19" x14ac:dyDescent="0.25">
      <c r="C50" s="2">
        <v>0.71286816269284703</v>
      </c>
      <c r="D50">
        <v>176.567724724626</v>
      </c>
      <c r="E50">
        <f t="shared" si="0"/>
        <v>175.92331739619971</v>
      </c>
      <c r="F50">
        <f t="shared" si="1"/>
        <v>0.41526080492951739</v>
      </c>
      <c r="G50" s="22">
        <f t="shared" si="2"/>
        <v>1.3319818287099805E-5</v>
      </c>
      <c r="I50" s="2">
        <v>0.71250645999999995</v>
      </c>
      <c r="J50">
        <v>210.04323400000001</v>
      </c>
      <c r="K50">
        <f t="shared" si="3"/>
        <v>208.81582891249155</v>
      </c>
      <c r="L50">
        <f t="shared" si="4"/>
        <v>1.5065232488416462</v>
      </c>
      <c r="M50" s="22">
        <f t="shared" si="5"/>
        <v>3.414746317043979E-5</v>
      </c>
      <c r="O50" s="2">
        <v>0.71159112999999996</v>
      </c>
      <c r="P50">
        <v>252.56215499999999</v>
      </c>
      <c r="Q50">
        <f t="shared" si="6"/>
        <v>251.79445085367936</v>
      </c>
      <c r="R50">
        <f t="shared" si="7"/>
        <v>0.58936965627787974</v>
      </c>
      <c r="S50" s="22">
        <f t="shared" si="8"/>
        <v>9.2395585809641002E-6</v>
      </c>
    </row>
    <row r="51" spans="3:19" x14ac:dyDescent="0.25">
      <c r="C51" s="2">
        <v>0.71737469550453903</v>
      </c>
      <c r="D51">
        <v>176.71658746691901</v>
      </c>
      <c r="E51">
        <f t="shared" si="0"/>
        <v>175.99247247305334</v>
      </c>
      <c r="F51">
        <f t="shared" si="1"/>
        <v>0.52434252434107786</v>
      </c>
      <c r="G51" s="22">
        <f t="shared" si="2"/>
        <v>1.6790377007054753E-5</v>
      </c>
      <c r="I51" s="2">
        <v>0.71701298999999996</v>
      </c>
      <c r="J51">
        <v>210.22000800000001</v>
      </c>
      <c r="K51">
        <f t="shared" si="3"/>
        <v>208.93747595347202</v>
      </c>
      <c r="L51">
        <f t="shared" si="4"/>
        <v>1.6448884503712746</v>
      </c>
      <c r="M51" s="22">
        <f t="shared" si="5"/>
        <v>3.7221027228208581E-5</v>
      </c>
      <c r="O51" s="2">
        <v>0.71655533000000005</v>
      </c>
      <c r="P51">
        <v>252.88779199999999</v>
      </c>
      <c r="Q51">
        <f t="shared" si="6"/>
        <v>252.08168912203223</v>
      </c>
      <c r="R51">
        <f t="shared" si="7"/>
        <v>0.64980184986790523</v>
      </c>
      <c r="S51" s="22">
        <f t="shared" si="8"/>
        <v>1.0160737093652449E-5</v>
      </c>
    </row>
    <row r="52" spans="3:19" x14ac:dyDescent="0.25">
      <c r="C52" s="2">
        <v>0.72142356241234196</v>
      </c>
      <c r="D52">
        <v>176.86545020921201</v>
      </c>
      <c r="E52">
        <f t="shared" si="0"/>
        <v>176.06285359179424</v>
      </c>
      <c r="F52">
        <f t="shared" si="1"/>
        <v>0.64416133029045708</v>
      </c>
      <c r="G52" s="22">
        <f t="shared" si="2"/>
        <v>2.0592479497577273E-5</v>
      </c>
      <c r="I52" s="2">
        <v>0.72106186000000005</v>
      </c>
      <c r="J52">
        <v>210.40608700000001</v>
      </c>
      <c r="K52">
        <f t="shared" si="3"/>
        <v>209.06128862975493</v>
      </c>
      <c r="L52">
        <f t="shared" si="4"/>
        <v>1.8084826566138421</v>
      </c>
      <c r="M52" s="22">
        <f t="shared" si="5"/>
        <v>4.0850535015408634E-5</v>
      </c>
      <c r="O52" s="2">
        <v>0.72106186000000005</v>
      </c>
      <c r="P52">
        <v>253.26925299999999</v>
      </c>
      <c r="Q52">
        <f t="shared" si="6"/>
        <v>252.3781426730886</v>
      </c>
      <c r="R52">
        <f t="shared" si="7"/>
        <v>0.79407761472812088</v>
      </c>
      <c r="S52" s="22">
        <f t="shared" si="8"/>
        <v>1.2379354918280537E-5</v>
      </c>
    </row>
    <row r="53" spans="3:19" x14ac:dyDescent="0.25">
      <c r="C53" s="2">
        <v>0.72684542703181498</v>
      </c>
      <c r="D53">
        <v>177.15387177240501</v>
      </c>
      <c r="E53">
        <f t="shared" si="0"/>
        <v>176.17100960303679</v>
      </c>
      <c r="F53">
        <f t="shared" si="1"/>
        <v>0.96601804397519964</v>
      </c>
      <c r="G53" s="22">
        <f t="shared" si="2"/>
        <v>3.0781086237077228E-5</v>
      </c>
      <c r="I53" s="2">
        <v>0.72556838999999995</v>
      </c>
      <c r="J53">
        <v>210.72242</v>
      </c>
      <c r="K53">
        <f t="shared" si="3"/>
        <v>209.21731871220146</v>
      </c>
      <c r="L53">
        <f t="shared" si="4"/>
        <v>2.2653298865328191</v>
      </c>
      <c r="M53" s="22">
        <f t="shared" si="5"/>
        <v>5.1016418221838136E-5</v>
      </c>
      <c r="O53" s="2">
        <v>0.72556838999999995</v>
      </c>
      <c r="P53">
        <v>253.799576</v>
      </c>
      <c r="Q53">
        <f t="shared" si="6"/>
        <v>252.71298949662315</v>
      </c>
      <c r="R53">
        <f t="shared" si="7"/>
        <v>1.1806702293207294</v>
      </c>
      <c r="S53" s="22">
        <f t="shared" si="8"/>
        <v>1.8329340039313977E-5</v>
      </c>
    </row>
    <row r="54" spans="3:19" x14ac:dyDescent="0.25">
      <c r="C54" s="2">
        <v>0.73089429393961702</v>
      </c>
      <c r="D54">
        <v>177.32134235748501</v>
      </c>
      <c r="E54">
        <f t="shared" si="0"/>
        <v>176.26353470683742</v>
      </c>
      <c r="F54">
        <f t="shared" si="1"/>
        <v>1.1189570257685728</v>
      </c>
      <c r="G54" s="22">
        <f t="shared" si="2"/>
        <v>3.5587000696950096E-5</v>
      </c>
      <c r="I54" s="2">
        <v>0.73007491999999996</v>
      </c>
      <c r="J54">
        <v>210.90849900000001</v>
      </c>
      <c r="K54">
        <f t="shared" si="3"/>
        <v>209.39499336897359</v>
      </c>
      <c r="L54">
        <f t="shared" si="4"/>
        <v>2.2906992951486789</v>
      </c>
      <c r="M54" s="22">
        <f t="shared" si="5"/>
        <v>5.1496761757122532E-5</v>
      </c>
      <c r="O54" s="2">
        <v>0.73007491999999996</v>
      </c>
      <c r="P54">
        <v>254.181037</v>
      </c>
      <c r="Q54">
        <f t="shared" si="6"/>
        <v>253.09105556156962</v>
      </c>
      <c r="R54">
        <f t="shared" si="7"/>
        <v>1.1880595361227715</v>
      </c>
      <c r="S54" s="22">
        <f t="shared" si="8"/>
        <v>1.8388737370335846E-5</v>
      </c>
    </row>
    <row r="55" spans="3:19" x14ac:dyDescent="0.25">
      <c r="C55" s="2">
        <v>0.73540082675131002</v>
      </c>
      <c r="D55">
        <v>177.581852156498</v>
      </c>
      <c r="E55">
        <f t="shared" si="0"/>
        <v>176.37995416406966</v>
      </c>
      <c r="F55">
        <f t="shared" si="1"/>
        <v>1.4445587842032808</v>
      </c>
      <c r="G55" s="22">
        <f t="shared" si="2"/>
        <v>4.5807654692748972E-5</v>
      </c>
      <c r="I55" s="2">
        <v>0.73458146000000002</v>
      </c>
      <c r="J55">
        <v>211.18761599999999</v>
      </c>
      <c r="K55">
        <f t="shared" si="3"/>
        <v>209.59717076554892</v>
      </c>
      <c r="L55">
        <f t="shared" si="4"/>
        <v>2.5295160437881106</v>
      </c>
      <c r="M55" s="22">
        <f t="shared" si="5"/>
        <v>5.6715340396292643E-5</v>
      </c>
      <c r="O55" s="2">
        <v>0.73458146000000002</v>
      </c>
      <c r="P55">
        <v>254.664841</v>
      </c>
      <c r="Q55">
        <f t="shared" si="6"/>
        <v>253.51777757255905</v>
      </c>
      <c r="R55">
        <f t="shared" si="7"/>
        <v>1.315754506572558</v>
      </c>
      <c r="S55" s="22">
        <f t="shared" si="8"/>
        <v>2.0287890177379791E-5</v>
      </c>
    </row>
    <row r="56" spans="3:19" x14ac:dyDescent="0.25">
      <c r="C56" s="2">
        <v>0.73944969365911195</v>
      </c>
      <c r="D56">
        <v>177.71604655425199</v>
      </c>
      <c r="E56">
        <f t="shared" si="0"/>
        <v>176.49810300614993</v>
      </c>
      <c r="F56">
        <f t="shared" si="1"/>
        <v>1.4833864863634256</v>
      </c>
      <c r="G56" s="22">
        <f t="shared" si="2"/>
        <v>4.6967887965364981E-5</v>
      </c>
      <c r="I56" s="2">
        <v>0.73908799000000003</v>
      </c>
      <c r="J56">
        <v>211.58768499999999</v>
      </c>
      <c r="K56">
        <f t="shared" si="3"/>
        <v>209.8270879244393</v>
      </c>
      <c r="L56">
        <f t="shared" si="4"/>
        <v>3.0997020624728755</v>
      </c>
      <c r="M56" s="22">
        <f t="shared" si="5"/>
        <v>6.9237149304813983E-5</v>
      </c>
      <c r="O56" s="2">
        <v>0.73908799000000003</v>
      </c>
      <c r="P56">
        <v>255.25098800000001</v>
      </c>
      <c r="Q56">
        <f t="shared" si="6"/>
        <v>253.99928364902084</v>
      </c>
      <c r="R56">
        <f t="shared" si="7"/>
        <v>1.5667637822601794</v>
      </c>
      <c r="S56" s="22">
        <f t="shared" si="8"/>
        <v>2.4047429498087657E-5</v>
      </c>
    </row>
    <row r="57" spans="3:19" x14ac:dyDescent="0.25">
      <c r="C57" s="2">
        <v>0.74441389237469502</v>
      </c>
      <c r="D57">
        <v>178.019136461984</v>
      </c>
      <c r="E57">
        <f t="shared" si="0"/>
        <v>176.66278998246926</v>
      </c>
      <c r="F57">
        <f t="shared" si="1"/>
        <v>1.8396757724920318</v>
      </c>
      <c r="G57" s="22">
        <f t="shared" si="2"/>
        <v>5.8050759871255146E-5</v>
      </c>
      <c r="I57" s="2">
        <v>0.74313686000000001</v>
      </c>
      <c r="J57">
        <v>211.76445899999999</v>
      </c>
      <c r="K57">
        <f t="shared" si="3"/>
        <v>210.06033111574322</v>
      </c>
      <c r="L57">
        <f t="shared" si="4"/>
        <v>2.9040518459014333</v>
      </c>
      <c r="M57" s="22">
        <f t="shared" si="5"/>
        <v>6.4758714534653768E-5</v>
      </c>
      <c r="O57" s="2">
        <v>0.74359452000000004</v>
      </c>
      <c r="P57">
        <v>255.79991899999999</v>
      </c>
      <c r="Q57">
        <f t="shared" si="6"/>
        <v>254.54249798381332</v>
      </c>
      <c r="R57">
        <f t="shared" si="7"/>
        <v>1.5811076119479148</v>
      </c>
      <c r="S57" s="22">
        <f t="shared" si="8"/>
        <v>2.4163543603494133E-5</v>
      </c>
    </row>
    <row r="58" spans="3:19" x14ac:dyDescent="0.25">
      <c r="C58" s="2">
        <v>0.74892042518638802</v>
      </c>
      <c r="D58">
        <v>178.29825410378299</v>
      </c>
      <c r="E58">
        <f t="shared" si="0"/>
        <v>176.83372898683635</v>
      </c>
      <c r="F58">
        <f t="shared" si="1"/>
        <v>2.1448338181675877</v>
      </c>
      <c r="G58" s="22">
        <f t="shared" si="2"/>
        <v>6.7468253414479043E-5</v>
      </c>
      <c r="I58" s="2">
        <v>0.74810105999999998</v>
      </c>
      <c r="J58">
        <v>212.14591999999999</v>
      </c>
      <c r="K58">
        <f t="shared" si="3"/>
        <v>210.38534726506776</v>
      </c>
      <c r="L58">
        <f t="shared" si="4"/>
        <v>3.0996163549867348</v>
      </c>
      <c r="M58" s="22">
        <f t="shared" si="5"/>
        <v>6.8871346849284142E-5</v>
      </c>
      <c r="O58" s="2">
        <v>0.74810105999999998</v>
      </c>
      <c r="P58">
        <v>256.479106</v>
      </c>
      <c r="Q58">
        <f t="shared" si="6"/>
        <v>255.15525519297972</v>
      </c>
      <c r="R58">
        <f t="shared" si="7"/>
        <v>1.7525809592482422</v>
      </c>
      <c r="S58" s="22">
        <f t="shared" si="8"/>
        <v>2.6642446761331709E-5</v>
      </c>
    </row>
    <row r="59" spans="3:19" x14ac:dyDescent="0.25">
      <c r="C59" s="2">
        <v>0.75388462390197097</v>
      </c>
      <c r="D59">
        <v>178.70762664508899</v>
      </c>
      <c r="E59">
        <f t="shared" si="0"/>
        <v>177.0490332604279</v>
      </c>
      <c r="F59">
        <f t="shared" si="1"/>
        <v>2.7509320156415256</v>
      </c>
      <c r="G59" s="22">
        <f t="shared" si="2"/>
        <v>8.6137781742629078E-5</v>
      </c>
      <c r="I59" s="2">
        <v>0.75260758999999999</v>
      </c>
      <c r="J59">
        <v>212.39712599999999</v>
      </c>
      <c r="K59">
        <f t="shared" si="3"/>
        <v>210.7226317300555</v>
      </c>
      <c r="L59">
        <f t="shared" si="4"/>
        <v>2.8039310600769278</v>
      </c>
      <c r="M59" s="22">
        <f t="shared" si="5"/>
        <v>6.2154139712834727E-5</v>
      </c>
      <c r="O59" s="2">
        <v>0.75260758999999999</v>
      </c>
      <c r="P59">
        <v>257.21411499999999</v>
      </c>
      <c r="Q59">
        <f t="shared" si="6"/>
        <v>255.84643374769911</v>
      </c>
      <c r="R59">
        <f t="shared" si="7"/>
        <v>1.8705520078953128</v>
      </c>
      <c r="S59" s="22">
        <f t="shared" si="8"/>
        <v>2.8273540312481397E-5</v>
      </c>
    </row>
    <row r="60" spans="3:19" x14ac:dyDescent="0.25">
      <c r="C60" s="2">
        <v>0.75793349080977301</v>
      </c>
      <c r="D60">
        <v>179.04256781524899</v>
      </c>
      <c r="E60">
        <f t="shared" si="0"/>
        <v>177.24843008098566</v>
      </c>
      <c r="F60">
        <f t="shared" si="1"/>
        <v>3.218930209507556</v>
      </c>
      <c r="G60" s="22">
        <f t="shared" si="2"/>
        <v>1.0041508611326094E-4</v>
      </c>
      <c r="I60" s="2">
        <v>0.75665645999999998</v>
      </c>
      <c r="J60">
        <v>212.680183</v>
      </c>
      <c r="K60">
        <f t="shared" si="3"/>
        <v>211.06455185650441</v>
      </c>
      <c r="L60">
        <f t="shared" si="4"/>
        <v>2.6102639918328712</v>
      </c>
      <c r="M60" s="22">
        <f t="shared" si="5"/>
        <v>5.7707250391207105E-5</v>
      </c>
      <c r="O60" s="2">
        <v>0.75711412</v>
      </c>
      <c r="P60">
        <v>257.95842900000002</v>
      </c>
      <c r="Q60">
        <f t="shared" si="6"/>
        <v>256.62612887035016</v>
      </c>
      <c r="R60">
        <f t="shared" si="7"/>
        <v>1.7750236354650497</v>
      </c>
      <c r="S60" s="22">
        <f t="shared" si="8"/>
        <v>2.6675016306588534E-5</v>
      </c>
    </row>
    <row r="61" spans="3:19" x14ac:dyDescent="0.25">
      <c r="C61" s="2">
        <v>0.76244002362146601</v>
      </c>
      <c r="D61">
        <v>179.38681290680199</v>
      </c>
      <c r="E61">
        <f t="shared" si="0"/>
        <v>177.49893270928101</v>
      </c>
      <c r="F61">
        <f t="shared" si="1"/>
        <v>3.5640916401918745</v>
      </c>
      <c r="G61" s="22">
        <f t="shared" si="2"/>
        <v>1.10756145744434E-4</v>
      </c>
      <c r="I61" s="2">
        <v>0.76116298999999998</v>
      </c>
      <c r="J61">
        <v>212.931389</v>
      </c>
      <c r="K61">
        <f t="shared" si="3"/>
        <v>211.49408883290772</v>
      </c>
      <c r="L61">
        <f t="shared" si="4"/>
        <v>2.0658317703234808</v>
      </c>
      <c r="M61" s="22">
        <f t="shared" si="5"/>
        <v>4.5563342684355777E-5</v>
      </c>
      <c r="O61" s="2">
        <v>0.76162065000000001</v>
      </c>
      <c r="P61">
        <v>258.80508600000002</v>
      </c>
      <c r="Q61">
        <f t="shared" si="6"/>
        <v>257.50584520325441</v>
      </c>
      <c r="R61">
        <f t="shared" si="7"/>
        <v>1.6880266479281609</v>
      </c>
      <c r="S61" s="22">
        <f t="shared" si="8"/>
        <v>2.520192325760033E-5</v>
      </c>
    </row>
    <row r="62" spans="3:19" x14ac:dyDescent="0.25">
      <c r="C62" s="2">
        <v>0.76694655643315801</v>
      </c>
      <c r="D62">
        <v>179.926440347614</v>
      </c>
      <c r="E62">
        <f t="shared" si="0"/>
        <v>177.78355073874684</v>
      </c>
      <c r="F62">
        <f t="shared" si="1"/>
        <v>4.5919758757908715</v>
      </c>
      <c r="G62" s="22">
        <f t="shared" si="2"/>
        <v>1.4184355972014873E-4</v>
      </c>
      <c r="I62" s="2">
        <v>0.76566951999999999</v>
      </c>
      <c r="J62">
        <v>213.37797699999999</v>
      </c>
      <c r="K62">
        <f t="shared" si="3"/>
        <v>211.98207793624027</v>
      </c>
      <c r="L62">
        <f t="shared" si="4"/>
        <v>1.948534196205246</v>
      </c>
      <c r="M62" s="22">
        <f t="shared" si="5"/>
        <v>4.2796558379595147E-5</v>
      </c>
      <c r="O62" s="2">
        <v>0.76612718999999996</v>
      </c>
      <c r="P62">
        <v>259.735478</v>
      </c>
      <c r="Q62">
        <f t="shared" si="6"/>
        <v>258.49873998027221</v>
      </c>
      <c r="R62">
        <f t="shared" si="7"/>
        <v>1.5295209294402285</v>
      </c>
      <c r="S62" s="22">
        <f t="shared" si="8"/>
        <v>2.2672158744225477E-5</v>
      </c>
    </row>
    <row r="63" spans="3:19" x14ac:dyDescent="0.25">
      <c r="C63" s="2">
        <v>0.77145308924485101</v>
      </c>
      <c r="D63">
        <v>180.47537170982</v>
      </c>
      <c r="E63">
        <f t="shared" si="0"/>
        <v>178.1070788339012</v>
      </c>
      <c r="F63">
        <f t="shared" si="1"/>
        <v>5.6088111461277279</v>
      </c>
      <c r="G63" s="22">
        <f t="shared" si="2"/>
        <v>1.7220070582364108E-4</v>
      </c>
      <c r="I63" s="2">
        <v>0.77017605</v>
      </c>
      <c r="J63">
        <v>213.978793</v>
      </c>
      <c r="K63">
        <f t="shared" si="3"/>
        <v>212.53669585196312</v>
      </c>
      <c r="L63">
        <f t="shared" si="4"/>
        <v>2.0796441843761007</v>
      </c>
      <c r="M63" s="22">
        <f t="shared" si="5"/>
        <v>4.5420045928819764E-5</v>
      </c>
      <c r="O63" s="2">
        <v>0.77063371999999997</v>
      </c>
      <c r="P63">
        <v>260.67517400000003</v>
      </c>
      <c r="Q63">
        <f t="shared" si="6"/>
        <v>259.61990619663135</v>
      </c>
      <c r="R63">
        <f t="shared" si="7"/>
        <v>1.1135901368265566</v>
      </c>
      <c r="S63" s="22">
        <f t="shared" si="8"/>
        <v>1.6388002875692898E-5</v>
      </c>
    </row>
    <row r="64" spans="3:19" x14ac:dyDescent="0.25">
      <c r="C64" s="2">
        <v>0.77595962205654401</v>
      </c>
      <c r="D64">
        <v>180.987087386453</v>
      </c>
      <c r="E64">
        <f t="shared" si="0"/>
        <v>178.47508641277335</v>
      </c>
      <c r="F64">
        <f t="shared" si="1"/>
        <v>6.3101488917674979</v>
      </c>
      <c r="G64" s="22">
        <f t="shared" si="2"/>
        <v>1.9263909298538701E-4</v>
      </c>
      <c r="I64" s="2">
        <v>0.77514024999999998</v>
      </c>
      <c r="J64">
        <v>214.49050800000001</v>
      </c>
      <c r="K64">
        <f t="shared" si="3"/>
        <v>213.23615799875779</v>
      </c>
      <c r="L64">
        <f t="shared" si="4"/>
        <v>1.5733939256163467</v>
      </c>
      <c r="M64" s="22">
        <f t="shared" si="5"/>
        <v>3.4199622599829984E-5</v>
      </c>
      <c r="O64" s="2">
        <v>0.77468258999999995</v>
      </c>
      <c r="P64">
        <v>261.57229000000001</v>
      </c>
      <c r="Q64">
        <f t="shared" si="6"/>
        <v>260.75088846722042</v>
      </c>
      <c r="R64">
        <f t="shared" si="7"/>
        <v>0.67470047805265854</v>
      </c>
      <c r="S64" s="22">
        <f t="shared" si="8"/>
        <v>9.8611496320860636E-6</v>
      </c>
    </row>
    <row r="65" spans="3:19" x14ac:dyDescent="0.25">
      <c r="C65" s="2">
        <v>0.78046615486823601</v>
      </c>
      <c r="D65">
        <v>181.61045011980499</v>
      </c>
      <c r="E65">
        <f t="shared" si="0"/>
        <v>178.89407654997663</v>
      </c>
      <c r="F65">
        <f t="shared" si="1"/>
        <v>7.378685370862085</v>
      </c>
      <c r="G65" s="22">
        <f t="shared" si="2"/>
        <v>2.2371614271514149E-4</v>
      </c>
      <c r="I65" s="2">
        <v>0.77964679000000003</v>
      </c>
      <c r="J65">
        <v>214.90918500000001</v>
      </c>
      <c r="K65">
        <f t="shared" si="3"/>
        <v>213.96360592252188</v>
      </c>
      <c r="L65">
        <f t="shared" si="4"/>
        <v>0.89411979176438983</v>
      </c>
      <c r="M65" s="22">
        <f t="shared" si="5"/>
        <v>1.9359126332017217E-5</v>
      </c>
      <c r="O65" s="2">
        <v>0.77873144999999999</v>
      </c>
      <c r="P65">
        <v>262.63687700000003</v>
      </c>
      <c r="Q65">
        <f t="shared" si="6"/>
        <v>262.01391134298353</v>
      </c>
      <c r="R65">
        <f t="shared" si="7"/>
        <v>0.38808620982199132</v>
      </c>
      <c r="S65" s="22">
        <f t="shared" si="8"/>
        <v>5.6262211594639536E-6</v>
      </c>
    </row>
    <row r="66" spans="3:19" x14ac:dyDescent="0.25">
      <c r="C66" s="2">
        <v>0.784972687679929</v>
      </c>
      <c r="D66">
        <v>182.168685403404</v>
      </c>
      <c r="E66">
        <f t="shared" si="0"/>
        <v>179.37168670625113</v>
      </c>
      <c r="F66">
        <f t="shared" si="1"/>
        <v>7.8232017118748667</v>
      </c>
      <c r="G66" s="22">
        <f t="shared" si="2"/>
        <v>2.3574206287642417E-4</v>
      </c>
      <c r="I66" s="2">
        <v>0.78415332000000004</v>
      </c>
      <c r="J66">
        <v>215.43950799999999</v>
      </c>
      <c r="K66">
        <f t="shared" si="3"/>
        <v>214.79262792171346</v>
      </c>
      <c r="L66">
        <f t="shared" si="4"/>
        <v>0.41845383568398553</v>
      </c>
      <c r="M66" s="22">
        <f t="shared" si="5"/>
        <v>9.0156461062825904E-6</v>
      </c>
      <c r="O66" s="2">
        <v>0.78278031999999997</v>
      </c>
      <c r="P66">
        <v>263.96733699999999</v>
      </c>
      <c r="Q66">
        <f t="shared" si="6"/>
        <v>263.42558368933902</v>
      </c>
      <c r="R66">
        <f t="shared" si="7"/>
        <v>0.29349664961211641</v>
      </c>
      <c r="S66" s="22">
        <f t="shared" si="8"/>
        <v>4.2121396916466275E-6</v>
      </c>
    </row>
    <row r="67" spans="3:19" x14ac:dyDescent="0.25">
      <c r="C67" s="2">
        <v>0.789479220491621</v>
      </c>
      <c r="D67">
        <v>182.76413637257701</v>
      </c>
      <c r="E67">
        <f t="shared" si="0"/>
        <v>179.91694481875584</v>
      </c>
      <c r="F67">
        <f t="shared" si="1"/>
        <v>8.1064997441506428</v>
      </c>
      <c r="G67" s="22">
        <f t="shared" si="2"/>
        <v>2.4268973987496786E-4</v>
      </c>
      <c r="I67" s="2">
        <v>0.78820217999999997</v>
      </c>
      <c r="J67">
        <v>215.955163</v>
      </c>
      <c r="K67">
        <f t="shared" si="3"/>
        <v>215.63684566098976</v>
      </c>
      <c r="L67">
        <f t="shared" si="4"/>
        <v>0.10132592831455713</v>
      </c>
      <c r="M67" s="22">
        <f t="shared" si="5"/>
        <v>2.1726682018595552E-6</v>
      </c>
      <c r="O67" s="2">
        <v>0.78682918999999996</v>
      </c>
      <c r="P67">
        <v>265.12496299999998</v>
      </c>
      <c r="Q67">
        <f t="shared" si="6"/>
        <v>265.00501444136648</v>
      </c>
      <c r="R67">
        <f t="shared" si="7"/>
        <v>1.4387656718253192E-2</v>
      </c>
      <c r="S67" s="22">
        <f t="shared" si="8"/>
        <v>2.0468632348722298E-7</v>
      </c>
    </row>
    <row r="68" spans="3:19" x14ac:dyDescent="0.25">
      <c r="C68" s="2">
        <v>0.793985753303314</v>
      </c>
      <c r="D68">
        <v>183.573577533795</v>
      </c>
      <c r="E68">
        <f t="shared" ref="E68:E92" si="9">IF(C68&lt;F$1,$X$6+D$1^2*$X$5/((-$X$7*(C68/E$1-1)^$X$8+1)),$X$6+$X$2*SINH($X$3*(C68/F$1)-$X$3)+D$1^2*$X$5/((-$X$7*(C68/E$1-1)^$X$8+1)))</f>
        <v>180.54059951757989</v>
      </c>
      <c r="F68">
        <f t="shared" ref="F68:F70" si="10">(E68-D68)^2</f>
        <v>9.1989556468441496</v>
      </c>
      <c r="G68" s="22">
        <f t="shared" ref="G68:G92" si="11">((E68-D68)/D68)^2</f>
        <v>2.7297205019287358E-4</v>
      </c>
      <c r="I68" s="2">
        <v>0.79225104999999996</v>
      </c>
      <c r="J68">
        <v>216.69017299999999</v>
      </c>
      <c r="K68">
        <f t="shared" ref="K68:K106" si="12">IF(I68&lt;L$1,$X$6+J$1^2*$X$5/((-$X$7*(I68/K$1-1)^$X$8+1)),$X$6+$X$2*SINH($X$3*(I68/L$1)-$X$3)+J$1^2*$X$5/((-$X$7*(I68/K$1-1)^$X$8+1)))</f>
        <v>216.58886595912236</v>
      </c>
      <c r="L68">
        <f t="shared" ref="L68:L106" si="13">(K68-J68)^2</f>
        <v>1.0263116531381523E-2</v>
      </c>
      <c r="M68" s="22">
        <f t="shared" ref="M68:M106" si="14">((K68-J68)/J68)^2</f>
        <v>2.1857517131885615E-7</v>
      </c>
      <c r="O68" s="2">
        <v>0.79087805</v>
      </c>
      <c r="P68">
        <v>266.496579</v>
      </c>
      <c r="Q68">
        <f t="shared" ref="Q68:Q88" si="15">IF(O68&lt;R$1,$X$6+P$1^2*$X$5/((-$X$7*(O68/Q$1-1)^$X$8+1)),$X$6+$X$2*SINH($X$3*(O68/R$1)-$X$3)+P$1^2*$X$5/((-$X$7*(O68/Q$1-1)^$X$8+1)))</f>
        <v>266.77431604626054</v>
      </c>
      <c r="R68">
        <f t="shared" ref="R68:R88" si="16">(Q68-P68)^2</f>
        <v>7.7137866865529564E-2</v>
      </c>
      <c r="S68" s="22">
        <f t="shared" ref="S68:S88" si="17">((Q68-P68)/P68)^2</f>
        <v>1.0861363489080382E-6</v>
      </c>
    </row>
    <row r="69" spans="3:19" x14ac:dyDescent="0.25">
      <c r="C69" s="2">
        <v>0.798492286115007</v>
      </c>
      <c r="D69">
        <v>184.243459874114</v>
      </c>
      <c r="E69">
        <f t="shared" si="9"/>
        <v>181.25555085240376</v>
      </c>
      <c r="F69">
        <f t="shared" si="10"/>
        <v>8.9276003220174278</v>
      </c>
      <c r="G69" s="22">
        <f t="shared" si="11"/>
        <v>2.6299686890208953E-4</v>
      </c>
      <c r="I69" s="2">
        <v>0.79629992000000005</v>
      </c>
      <c r="J69">
        <v>217.50355400000001</v>
      </c>
      <c r="K69">
        <f t="shared" si="12"/>
        <v>217.66430440535896</v>
      </c>
      <c r="L69">
        <f t="shared" si="13"/>
        <v>2.5840692823067925E-2</v>
      </c>
      <c r="M69" s="22">
        <f t="shared" si="14"/>
        <v>5.4622482987013071E-7</v>
      </c>
      <c r="O69" s="2">
        <v>0.79446925999999995</v>
      </c>
      <c r="P69">
        <v>267.83491900000001</v>
      </c>
      <c r="Q69">
        <f t="shared" si="15"/>
        <v>268.52316209919468</v>
      </c>
      <c r="R69">
        <f t="shared" si="16"/>
        <v>0.47367856358907728</v>
      </c>
      <c r="S69" s="22">
        <f t="shared" si="17"/>
        <v>6.6031222217221739E-6</v>
      </c>
    </row>
    <row r="70" spans="3:19" x14ac:dyDescent="0.25">
      <c r="C70" s="2">
        <v>0.802998818926699</v>
      </c>
      <c r="D70">
        <v>185.05290103533301</v>
      </c>
      <c r="E70">
        <f t="shared" si="9"/>
        <v>182.07741919458485</v>
      </c>
      <c r="F70">
        <f t="shared" si="10"/>
        <v>8.8534921846220556</v>
      </c>
      <c r="G70" s="22">
        <f t="shared" si="11"/>
        <v>2.5853706402069622E-4</v>
      </c>
      <c r="I70" s="2">
        <v>0.80034879000000003</v>
      </c>
      <c r="J70">
        <v>218.43788599999999</v>
      </c>
      <c r="K70">
        <f t="shared" si="12"/>
        <v>218.88164733100541</v>
      </c>
      <c r="L70">
        <f t="shared" si="13"/>
        <v>0.19692411889570097</v>
      </c>
      <c r="M70" s="22">
        <f t="shared" si="14"/>
        <v>4.1270808917762711E-6</v>
      </c>
      <c r="O70" s="2">
        <v>0.79794050000000005</v>
      </c>
      <c r="P70">
        <v>269.13109800000001</v>
      </c>
      <c r="Q70">
        <f t="shared" si="15"/>
        <v>270.39431327715749</v>
      </c>
      <c r="R70">
        <f t="shared" si="16"/>
        <v>1.595712836444062</v>
      </c>
      <c r="S70" s="22">
        <f t="shared" si="17"/>
        <v>2.2030632817784245E-5</v>
      </c>
    </row>
    <row r="71" spans="3:19" x14ac:dyDescent="0.25">
      <c r="C71" s="2">
        <v>0.807505351738392</v>
      </c>
      <c r="D71">
        <v>185.843734353765</v>
      </c>
      <c r="E71">
        <f t="shared" si="9"/>
        <v>183.02530699188426</v>
      </c>
      <c r="F71">
        <f t="shared" ref="F71:F92" si="18">(E71-D71)^2</f>
        <v>7.943532794198009</v>
      </c>
      <c r="G71" s="22">
        <f t="shared" si="11"/>
        <v>2.2999470918894902E-4</v>
      </c>
      <c r="I71" s="2">
        <v>0.80393999000000005</v>
      </c>
      <c r="J71">
        <v>219.41873699999999</v>
      </c>
      <c r="K71">
        <f t="shared" si="12"/>
        <v>220.09779657858022</v>
      </c>
      <c r="L71">
        <f t="shared" si="13"/>
        <v>0.46112191126154933</v>
      </c>
      <c r="M71" s="22">
        <f t="shared" si="14"/>
        <v>9.5778567535743827E-6</v>
      </c>
      <c r="O71" s="2">
        <v>0.80068649999999997</v>
      </c>
      <c r="P71">
        <v>270.50304899999998</v>
      </c>
      <c r="Q71">
        <f t="shared" si="15"/>
        <v>272.01474920823097</v>
      </c>
      <c r="R71">
        <f t="shared" si="16"/>
        <v>2.2852375195656212</v>
      </c>
      <c r="S71" s="22">
        <f t="shared" si="17"/>
        <v>3.1231080983406822E-5</v>
      </c>
    </row>
    <row r="72" spans="3:19" x14ac:dyDescent="0.25">
      <c r="C72" s="2">
        <v>0.81201188455008499</v>
      </c>
      <c r="D72">
        <v>186.736910807524</v>
      </c>
      <c r="E72">
        <f t="shared" si="9"/>
        <v>184.12283422427976</v>
      </c>
      <c r="F72">
        <f t="shared" si="18"/>
        <v>6.8333963830658861</v>
      </c>
      <c r="G72" s="22">
        <f t="shared" si="11"/>
        <v>1.9596398999643897E-4</v>
      </c>
      <c r="I72" s="2">
        <v>0.80753118999999995</v>
      </c>
      <c r="J72">
        <v>220.459351</v>
      </c>
      <c r="K72">
        <f t="shared" si="12"/>
        <v>221.46115365103211</v>
      </c>
      <c r="L72">
        <f t="shared" si="13"/>
        <v>1.0036085516149593</v>
      </c>
      <c r="M72" s="22">
        <f t="shared" si="14"/>
        <v>2.0649393675307351E-5</v>
      </c>
      <c r="O72" s="2">
        <v>0.80389016000000002</v>
      </c>
      <c r="P72">
        <v>272.10365899999999</v>
      </c>
      <c r="Q72">
        <f t="shared" si="15"/>
        <v>274.0794635517783</v>
      </c>
      <c r="R72">
        <f t="shared" si="16"/>
        <v>3.9038036268278895</v>
      </c>
      <c r="S72" s="22">
        <f t="shared" si="17"/>
        <v>5.2725317007820657E-5</v>
      </c>
    </row>
    <row r="73" spans="3:19" x14ac:dyDescent="0.25">
      <c r="C73" s="2">
        <v>0.81606075145788703</v>
      </c>
      <c r="D73">
        <v>187.559595388384</v>
      </c>
      <c r="E73">
        <f t="shared" si="9"/>
        <v>185.2607249472147</v>
      </c>
      <c r="F73">
        <f t="shared" si="18"/>
        <v>5.284805305281929</v>
      </c>
      <c r="G73" s="22">
        <f t="shared" si="11"/>
        <v>1.5022783827464998E-4</v>
      </c>
      <c r="I73" s="2">
        <v>0.81112238999999997</v>
      </c>
      <c r="J73">
        <v>221.81629899999999</v>
      </c>
      <c r="K73">
        <f t="shared" si="12"/>
        <v>222.99341299728803</v>
      </c>
      <c r="L73">
        <f t="shared" si="13"/>
        <v>1.3855973626114424</v>
      </c>
      <c r="M73" s="22">
        <f t="shared" si="14"/>
        <v>2.8161133952684428E-5</v>
      </c>
      <c r="O73" s="2">
        <v>0.80609359999999997</v>
      </c>
      <c r="P73">
        <v>273.59334999999999</v>
      </c>
      <c r="Q73">
        <f t="shared" si="15"/>
        <v>275.61928437408847</v>
      </c>
      <c r="R73">
        <f t="shared" si="16"/>
        <v>4.1044100881132763</v>
      </c>
      <c r="S73" s="22">
        <f t="shared" si="17"/>
        <v>5.4832705139542344E-5</v>
      </c>
    </row>
    <row r="74" spans="3:19" x14ac:dyDescent="0.25">
      <c r="C74" s="2">
        <v>0.82010961836568996</v>
      </c>
      <c r="D74">
        <v>188.648154191402</v>
      </c>
      <c r="E74">
        <f t="shared" si="9"/>
        <v>186.57000402312144</v>
      </c>
      <c r="F74">
        <f t="shared" si="18"/>
        <v>4.3187081219245131</v>
      </c>
      <c r="G74" s="22">
        <f t="shared" si="11"/>
        <v>1.2135250145618215E-4</v>
      </c>
      <c r="I74" s="2">
        <v>0.81441648</v>
      </c>
      <c r="J74">
        <v>222.94207299999999</v>
      </c>
      <c r="K74">
        <f t="shared" si="12"/>
        <v>224.56951595555631</v>
      </c>
      <c r="L74">
        <f t="shared" si="13"/>
        <v>2.6485705735898861</v>
      </c>
      <c r="M74" s="22">
        <f t="shared" si="14"/>
        <v>5.3287761822290452E-5</v>
      </c>
      <c r="O74" s="2">
        <v>0.80815493999999999</v>
      </c>
      <c r="P74">
        <v>275.24648400000001</v>
      </c>
      <c r="Q74">
        <f t="shared" si="15"/>
        <v>277.15637189906101</v>
      </c>
      <c r="R74">
        <f t="shared" si="16"/>
        <v>3.6476717869796582</v>
      </c>
      <c r="S74" s="22">
        <f t="shared" si="17"/>
        <v>4.814732841607809E-5</v>
      </c>
    </row>
    <row r="75" spans="3:19" x14ac:dyDescent="0.25">
      <c r="C75" s="2">
        <v>0.824158485273492</v>
      </c>
      <c r="D75">
        <v>189.64761327873501</v>
      </c>
      <c r="E75">
        <f t="shared" si="9"/>
        <v>188.08432942141127</v>
      </c>
      <c r="F75">
        <f t="shared" si="18"/>
        <v>2.4438564185689895</v>
      </c>
      <c r="G75" s="22">
        <f t="shared" si="11"/>
        <v>6.7948664255198149E-5</v>
      </c>
      <c r="I75" s="2">
        <v>0.81716246999999997</v>
      </c>
      <c r="J75">
        <v>224.08536599999999</v>
      </c>
      <c r="K75">
        <f t="shared" si="12"/>
        <v>226.02576246769411</v>
      </c>
      <c r="L75">
        <f t="shared" si="13"/>
        <v>3.7651384518397961</v>
      </c>
      <c r="M75" s="22">
        <f t="shared" si="14"/>
        <v>7.4981471548644241E-5</v>
      </c>
      <c r="O75" s="2">
        <v>0.81072193000000004</v>
      </c>
      <c r="P75">
        <v>276.98547200000002</v>
      </c>
      <c r="Q75">
        <f t="shared" si="15"/>
        <v>279.21244398760757</v>
      </c>
      <c r="R75">
        <f t="shared" si="16"/>
        <v>4.9594042335887467</v>
      </c>
      <c r="S75" s="22">
        <f t="shared" si="17"/>
        <v>6.4642110450375566E-5</v>
      </c>
    </row>
    <row r="76" spans="3:19" x14ac:dyDescent="0.25">
      <c r="C76" s="2">
        <v>0.82774968627740397</v>
      </c>
      <c r="D76">
        <v>190.80917852800201</v>
      </c>
      <c r="E76">
        <f t="shared" si="9"/>
        <v>189.63328855211512</v>
      </c>
      <c r="F76">
        <f t="shared" si="18"/>
        <v>1.3827172353912691</v>
      </c>
      <c r="G76" s="22">
        <f t="shared" si="11"/>
        <v>3.7978241575864477E-5</v>
      </c>
      <c r="I76" s="2">
        <v>0.81990847</v>
      </c>
      <c r="J76">
        <v>225.45731699999999</v>
      </c>
      <c r="K76">
        <f t="shared" si="12"/>
        <v>227.62876394027253</v>
      </c>
      <c r="L76">
        <f t="shared" si="13"/>
        <v>4.7151818144190001</v>
      </c>
      <c r="M76" s="22">
        <f t="shared" si="14"/>
        <v>9.2761929698075783E-5</v>
      </c>
      <c r="O76" s="2">
        <v>0.81333690000000003</v>
      </c>
      <c r="P76">
        <v>279.172843</v>
      </c>
      <c r="Q76">
        <f t="shared" si="15"/>
        <v>281.48431849940346</v>
      </c>
      <c r="R76">
        <f t="shared" si="16"/>
        <v>5.3429189843424609</v>
      </c>
      <c r="S76" s="22">
        <f t="shared" si="17"/>
        <v>6.8553913215278401E-5</v>
      </c>
    </row>
    <row r="77" spans="3:19" x14ac:dyDescent="0.25">
      <c r="C77" s="2">
        <v>0.83179855318520701</v>
      </c>
      <c r="D77">
        <v>192.29638102603499</v>
      </c>
      <c r="E77">
        <f t="shared" si="9"/>
        <v>191.66113147014715</v>
      </c>
      <c r="F77">
        <f t="shared" si="18"/>
        <v>0.40354199825569648</v>
      </c>
      <c r="G77" s="22">
        <f t="shared" si="11"/>
        <v>1.0913059378237877E-5</v>
      </c>
      <c r="I77" s="2">
        <v>0.82320439999999995</v>
      </c>
      <c r="J77">
        <v>227.15999299999999</v>
      </c>
      <c r="K77">
        <f t="shared" si="12"/>
        <v>229.77425061548064</v>
      </c>
      <c r="L77">
        <f t="shared" si="13"/>
        <v>6.8343428800985917</v>
      </c>
      <c r="M77" s="22">
        <f t="shared" si="14"/>
        <v>1.3244423841433231E-4</v>
      </c>
      <c r="O77" s="2">
        <v>0.81554218999999994</v>
      </c>
      <c r="P77">
        <v>281.32975399999998</v>
      </c>
      <c r="Q77">
        <f t="shared" si="15"/>
        <v>283.55335208616384</v>
      </c>
      <c r="R77">
        <f t="shared" si="16"/>
        <v>4.9443884487915852</v>
      </c>
      <c r="S77" s="22">
        <f t="shared" si="17"/>
        <v>6.2471401659546666E-5</v>
      </c>
    </row>
    <row r="78" spans="3:19" x14ac:dyDescent="0.25">
      <c r="C78" s="2">
        <v>0.835011441647597</v>
      </c>
      <c r="D78">
        <v>193.90243902438999</v>
      </c>
      <c r="E78">
        <f t="shared" si="9"/>
        <v>193.52703228153115</v>
      </c>
      <c r="F78">
        <f t="shared" si="18"/>
        <v>0.14093022258388532</v>
      </c>
      <c r="G78" s="22">
        <f t="shared" si="11"/>
        <v>3.7483280592304391E-6</v>
      </c>
      <c r="I78" s="2">
        <v>0.82572341000000005</v>
      </c>
      <c r="J78">
        <v>229.01904300000001</v>
      </c>
      <c r="K78">
        <f t="shared" si="12"/>
        <v>231.59941568305254</v>
      </c>
      <c r="L78">
        <f t="shared" si="13"/>
        <v>6.6583231834437155</v>
      </c>
      <c r="M78" s="22">
        <f t="shared" si="14"/>
        <v>1.2694677726326131E-4</v>
      </c>
      <c r="O78" s="2">
        <v>0.81774747000000003</v>
      </c>
      <c r="P78">
        <v>283.52748100000002</v>
      </c>
      <c r="Q78">
        <f t="shared" si="15"/>
        <v>285.7761818830769</v>
      </c>
      <c r="R78">
        <f t="shared" si="16"/>
        <v>5.0566556615507343</v>
      </c>
      <c r="S78" s="22">
        <f t="shared" si="17"/>
        <v>6.2903246740358035E-5</v>
      </c>
    </row>
    <row r="79" spans="3:19" x14ac:dyDescent="0.25">
      <c r="C79" s="2">
        <v>0.83821510297482804</v>
      </c>
      <c r="D79">
        <v>195.50304878048701</v>
      </c>
      <c r="E79">
        <f t="shared" si="9"/>
        <v>195.66288552596458</v>
      </c>
      <c r="F79">
        <f t="shared" si="18"/>
        <v>2.5547785204863688E-2</v>
      </c>
      <c r="G79" s="22">
        <f t="shared" si="11"/>
        <v>6.6841499987736013E-7</v>
      </c>
      <c r="I79" s="2">
        <v>0.82808554999999995</v>
      </c>
      <c r="J79">
        <v>230.82302100000001</v>
      </c>
      <c r="K79">
        <f t="shared" si="12"/>
        <v>233.47728729544986</v>
      </c>
      <c r="L79">
        <f t="shared" si="13"/>
        <v>7.0451295671610383</v>
      </c>
      <c r="M79" s="22">
        <f t="shared" si="14"/>
        <v>1.3223022689191357E-4</v>
      </c>
      <c r="O79" s="2">
        <v>0.81962031999999996</v>
      </c>
      <c r="P79">
        <v>285.68947900000001</v>
      </c>
      <c r="Q79">
        <f t="shared" si="15"/>
        <v>287.79556641876195</v>
      </c>
      <c r="R79">
        <f t="shared" si="16"/>
        <v>4.4356042154673512</v>
      </c>
      <c r="S79" s="22">
        <f t="shared" si="17"/>
        <v>5.4345588178150975E-5</v>
      </c>
    </row>
    <row r="80" spans="3:19" x14ac:dyDescent="0.25">
      <c r="C80" s="2">
        <v>0.84096109839816902</v>
      </c>
      <c r="D80">
        <v>197.33231707317</v>
      </c>
      <c r="E80">
        <f t="shared" si="9"/>
        <v>197.75534098285539</v>
      </c>
      <c r="F80">
        <f t="shared" si="18"/>
        <v>0.1789492281655076</v>
      </c>
      <c r="G80" s="22">
        <f t="shared" si="11"/>
        <v>4.5955066486287058E-6</v>
      </c>
      <c r="I80" s="2">
        <v>0.83029083999999997</v>
      </c>
      <c r="J80">
        <v>232.70984999999999</v>
      </c>
      <c r="K80">
        <f t="shared" si="12"/>
        <v>235.39406254287809</v>
      </c>
      <c r="L80">
        <f t="shared" si="13"/>
        <v>7.204996975344117</v>
      </c>
      <c r="M80" s="22">
        <f t="shared" si="14"/>
        <v>1.3304675002857058E-4</v>
      </c>
      <c r="O80" s="2">
        <v>0.82138341999999998</v>
      </c>
      <c r="P80">
        <v>288.13292200000001</v>
      </c>
      <c r="Q80">
        <f t="shared" si="15"/>
        <v>289.81655555225223</v>
      </c>
      <c r="R80">
        <f t="shared" si="16"/>
        <v>2.8346219382694211</v>
      </c>
      <c r="S80" s="22">
        <f t="shared" si="17"/>
        <v>3.4143605272263111E-5</v>
      </c>
    </row>
    <row r="81" spans="3:19" x14ac:dyDescent="0.25">
      <c r="C81" s="2">
        <v>0.84296523215471997</v>
      </c>
      <c r="D81">
        <v>199.26531151652199</v>
      </c>
      <c r="E81">
        <f t="shared" si="9"/>
        <v>199.46244282491313</v>
      </c>
      <c r="F81">
        <f t="shared" si="18"/>
        <v>3.8860752748000958E-2</v>
      </c>
      <c r="G81" s="22">
        <f t="shared" si="11"/>
        <v>9.7869597864447525E-7</v>
      </c>
      <c r="I81" s="2">
        <v>0.83208643999999998</v>
      </c>
      <c r="J81">
        <v>234.57230999999999</v>
      </c>
      <c r="K81">
        <f t="shared" si="12"/>
        <v>237.08499490945394</v>
      </c>
      <c r="L81">
        <f t="shared" si="13"/>
        <v>6.3135854541976162</v>
      </c>
      <c r="M81" s="22">
        <f t="shared" si="14"/>
        <v>1.1474204177339988E-4</v>
      </c>
      <c r="O81" s="2">
        <v>0.82289778999999996</v>
      </c>
      <c r="P81">
        <v>290.30018899999999</v>
      </c>
      <c r="Q81">
        <f t="shared" si="15"/>
        <v>291.65246391603364</v>
      </c>
      <c r="R81">
        <f t="shared" si="16"/>
        <v>1.8286474485338158</v>
      </c>
      <c r="S81" s="22">
        <f t="shared" si="17"/>
        <v>2.1698781528841996E-5</v>
      </c>
    </row>
    <row r="82" spans="3:19" x14ac:dyDescent="0.25">
      <c r="C82" s="2">
        <v>0.84507455525208497</v>
      </c>
      <c r="D82">
        <v>201.16511359166</v>
      </c>
      <c r="E82">
        <f t="shared" si="9"/>
        <v>201.44984774011931</v>
      </c>
      <c r="F82">
        <f t="shared" si="18"/>
        <v>8.1073535298846866E-2</v>
      </c>
      <c r="G82" s="22">
        <f t="shared" si="11"/>
        <v>2.0034281776472888E-6</v>
      </c>
      <c r="I82" s="2">
        <v>0.83398446000000004</v>
      </c>
      <c r="J82">
        <v>236.65755200000001</v>
      </c>
      <c r="K82">
        <f t="shared" si="12"/>
        <v>239.01364653629059</v>
      </c>
      <c r="L82">
        <f t="shared" si="13"/>
        <v>5.5511814639383426</v>
      </c>
      <c r="M82" s="22">
        <f t="shared" si="14"/>
        <v>9.9116210341454802E-5</v>
      </c>
      <c r="O82" s="2">
        <v>0.82430243000000003</v>
      </c>
      <c r="P82">
        <v>292.50544000000002</v>
      </c>
      <c r="Q82">
        <f t="shared" si="15"/>
        <v>293.44390101395618</v>
      </c>
      <c r="R82">
        <f t="shared" si="16"/>
        <v>0.88070907471561888</v>
      </c>
      <c r="S82" s="22">
        <f t="shared" si="17"/>
        <v>1.0293535729568444E-5</v>
      </c>
    </row>
    <row r="83" spans="3:19" x14ac:dyDescent="0.25">
      <c r="C83" s="2">
        <v>0.84753266405846295</v>
      </c>
      <c r="D83">
        <v>203.645321105428</v>
      </c>
      <c r="E83">
        <f t="shared" si="9"/>
        <v>204.0534744165771</v>
      </c>
      <c r="F83">
        <f t="shared" si="18"/>
        <v>0.16658912540197968</v>
      </c>
      <c r="G83" s="22">
        <f t="shared" si="11"/>
        <v>4.0169624822007577E-6</v>
      </c>
      <c r="I83" s="2">
        <v>0.83577683000000003</v>
      </c>
      <c r="J83">
        <v>238.69484800000001</v>
      </c>
      <c r="K83">
        <f t="shared" si="12"/>
        <v>240.98251061574723</v>
      </c>
      <c r="L83">
        <f t="shared" si="13"/>
        <v>5.2334002434874272</v>
      </c>
      <c r="M83" s="22">
        <f t="shared" si="14"/>
        <v>9.1853954798857263E-5</v>
      </c>
      <c r="O83" s="2">
        <v>0.82553147999999998</v>
      </c>
      <c r="P83">
        <v>294.80815999999999</v>
      </c>
      <c r="Q83">
        <f t="shared" si="15"/>
        <v>295.08583300916621</v>
      </c>
      <c r="R83">
        <f t="shared" si="16"/>
        <v>7.7102300019424599E-2</v>
      </c>
      <c r="S83" s="22">
        <f t="shared" si="17"/>
        <v>8.8713217993371692E-7</v>
      </c>
    </row>
    <row r="84" spans="3:19" x14ac:dyDescent="0.25">
      <c r="C84" s="2">
        <v>0.84953310696094997</v>
      </c>
      <c r="D84">
        <v>206.20389948859099</v>
      </c>
      <c r="E84">
        <f t="shared" si="9"/>
        <v>206.44057348085454</v>
      </c>
      <c r="F84">
        <f t="shared" si="18"/>
        <v>5.6014578613965721E-2</v>
      </c>
      <c r="G84" s="22">
        <f t="shared" si="11"/>
        <v>1.3173686538999395E-6</v>
      </c>
      <c r="I84" s="2">
        <v>0.83731637999999997</v>
      </c>
      <c r="J84">
        <v>240.90006600000001</v>
      </c>
      <c r="K84">
        <f t="shared" si="12"/>
        <v>242.80013451433052</v>
      </c>
      <c r="L84">
        <f t="shared" si="13"/>
        <v>3.6102603591501645</v>
      </c>
      <c r="M84" s="22">
        <f t="shared" si="14"/>
        <v>6.2210642237143474E-5</v>
      </c>
      <c r="O84" s="2">
        <v>0.82676053999999999</v>
      </c>
      <c r="P84">
        <v>297.31556699999999</v>
      </c>
      <c r="Q84">
        <f t="shared" si="15"/>
        <v>296.80152365087281</v>
      </c>
      <c r="R84">
        <f t="shared" si="16"/>
        <v>0.26424056478188568</v>
      </c>
      <c r="S84" s="22">
        <f t="shared" si="17"/>
        <v>2.989263445252452E-6</v>
      </c>
    </row>
    <row r="85" spans="3:19" x14ac:dyDescent="0.25">
      <c r="C85" s="2">
        <v>0.85128072636007901</v>
      </c>
      <c r="D85">
        <v>208.54822574498399</v>
      </c>
      <c r="E85">
        <f t="shared" si="9"/>
        <v>208.7569228437635</v>
      </c>
      <c r="F85">
        <f t="shared" si="18"/>
        <v>4.3554479038984475E-2</v>
      </c>
      <c r="G85" s="22">
        <f t="shared" si="11"/>
        <v>1.0014282180614776E-6</v>
      </c>
      <c r="I85" s="2">
        <v>0.83867276999999996</v>
      </c>
      <c r="J85">
        <v>242.83536599999999</v>
      </c>
      <c r="K85">
        <f t="shared" si="12"/>
        <v>244.50774024614788</v>
      </c>
      <c r="L85">
        <f t="shared" si="13"/>
        <v>2.7968356191786969</v>
      </c>
      <c r="M85" s="22">
        <f t="shared" si="14"/>
        <v>4.7428901773422659E-5</v>
      </c>
      <c r="O85" s="2">
        <v>0.82798959000000005</v>
      </c>
      <c r="P85">
        <v>300.11635799999999</v>
      </c>
      <c r="Q85">
        <f t="shared" si="15"/>
        <v>298.59535953133042</v>
      </c>
      <c r="R85">
        <f t="shared" si="16"/>
        <v>2.3134363416951915</v>
      </c>
      <c r="S85" s="22">
        <f t="shared" si="17"/>
        <v>2.5684920070939558E-5</v>
      </c>
    </row>
    <row r="86" spans="3:19" x14ac:dyDescent="0.25">
      <c r="C86" s="2">
        <v>0.85353399276592601</v>
      </c>
      <c r="D86">
        <v>211.46756368017299</v>
      </c>
      <c r="E86">
        <f t="shared" si="9"/>
        <v>212.11780290185561</v>
      </c>
      <c r="F86">
        <f t="shared" si="18"/>
        <v>0.42281104541442616</v>
      </c>
      <c r="G86" s="22">
        <f t="shared" si="11"/>
        <v>9.4549405088357402E-6</v>
      </c>
      <c r="I86" s="2">
        <v>0.84004577000000002</v>
      </c>
      <c r="J86">
        <v>245.35060999999999</v>
      </c>
      <c r="K86">
        <f t="shared" si="12"/>
        <v>246.34678478617656</v>
      </c>
      <c r="L86">
        <f t="shared" si="13"/>
        <v>0.9923642046139296</v>
      </c>
      <c r="M86" s="22">
        <f t="shared" si="14"/>
        <v>1.6485298159592809E-5</v>
      </c>
      <c r="O86" s="2">
        <v>0.82898453999999999</v>
      </c>
      <c r="P86">
        <v>302.56674500000003</v>
      </c>
      <c r="Q86">
        <f t="shared" si="15"/>
        <v>300.10802906448771</v>
      </c>
      <c r="R86">
        <f t="shared" si="16"/>
        <v>6.0452840515422048</v>
      </c>
      <c r="S86" s="22">
        <f t="shared" si="17"/>
        <v>6.6035021818801229E-5</v>
      </c>
    </row>
    <row r="87" spans="3:19" x14ac:dyDescent="0.25">
      <c r="C87" s="2">
        <v>0.85512475086734996</v>
      </c>
      <c r="D87">
        <v>213.88258507080999</v>
      </c>
      <c r="E87">
        <f t="shared" si="9"/>
        <v>214.78852864813015</v>
      </c>
      <c r="F87">
        <f t="shared" si="18"/>
        <v>0.82073376528764597</v>
      </c>
      <c r="G87" s="22">
        <f t="shared" si="11"/>
        <v>1.7941198523336452E-5</v>
      </c>
      <c r="I87" s="2">
        <v>0.84141876000000004</v>
      </c>
      <c r="J87">
        <v>247.63719499999999</v>
      </c>
      <c r="K87">
        <f t="shared" si="12"/>
        <v>248.3069864495917</v>
      </c>
      <c r="L87">
        <f t="shared" si="13"/>
        <v>0.44862058594616849</v>
      </c>
      <c r="M87" s="22">
        <f t="shared" si="14"/>
        <v>7.3155578012497862E-6</v>
      </c>
      <c r="O87" s="2">
        <v>0.82983317000000001</v>
      </c>
      <c r="P87">
        <v>305.34950300000003</v>
      </c>
      <c r="Q87">
        <f t="shared" si="15"/>
        <v>301.44322676561137</v>
      </c>
      <c r="R87">
        <f t="shared" si="16"/>
        <v>15.258994019349618</v>
      </c>
      <c r="S87" s="22">
        <f t="shared" si="17"/>
        <v>1.6365582505019886E-4</v>
      </c>
    </row>
    <row r="88" spans="3:19" x14ac:dyDescent="0.25">
      <c r="C88" s="2">
        <v>0.85636435056786397</v>
      </c>
      <c r="D88">
        <v>216.378018924918</v>
      </c>
      <c r="E88">
        <f t="shared" si="9"/>
        <v>217.06876565619581</v>
      </c>
      <c r="F88">
        <f t="shared" si="18"/>
        <v>0.47713104677098234</v>
      </c>
      <c r="G88" s="22">
        <f t="shared" si="11"/>
        <v>1.0190873164695013E-5</v>
      </c>
      <c r="I88" s="2">
        <v>0.84256847000000001</v>
      </c>
      <c r="J88">
        <v>249.72776099999999</v>
      </c>
      <c r="K88">
        <f t="shared" si="12"/>
        <v>250.04976593627947</v>
      </c>
      <c r="L88">
        <f t="shared" si="13"/>
        <v>0.10368717898835449</v>
      </c>
      <c r="M88" s="22">
        <f t="shared" si="14"/>
        <v>1.662613919049905E-6</v>
      </c>
      <c r="O88" s="2">
        <v>0.83065253999999999</v>
      </c>
      <c r="P88">
        <v>308.20012800000001</v>
      </c>
      <c r="Q88">
        <f t="shared" si="15"/>
        <v>302.77346463725212</v>
      </c>
      <c r="R88">
        <f t="shared" si="16"/>
        <v>29.448675252590217</v>
      </c>
      <c r="S88" s="22">
        <f t="shared" si="17"/>
        <v>3.1002743938731336E-4</v>
      </c>
    </row>
    <row r="89" spans="3:19" x14ac:dyDescent="0.25">
      <c r="C89" s="2">
        <v>0.85758931866833998</v>
      </c>
      <c r="D89">
        <v>218.70589717741899</v>
      </c>
      <c r="E89">
        <f t="shared" si="9"/>
        <v>219.5167480989835</v>
      </c>
      <c r="F89">
        <f t="shared" si="18"/>
        <v>0.65747921700201284</v>
      </c>
      <c r="G89" s="22">
        <f t="shared" si="11"/>
        <v>1.3745515829002479E-5</v>
      </c>
      <c r="I89" s="2">
        <v>0.84380807000000002</v>
      </c>
      <c r="J89">
        <v>252.305069</v>
      </c>
      <c r="K89">
        <f t="shared" si="12"/>
        <v>252.04127307016236</v>
      </c>
      <c r="L89">
        <f t="shared" si="13"/>
        <v>6.9588292598905907E-2</v>
      </c>
      <c r="M89" s="22">
        <f t="shared" si="14"/>
        <v>1.0931612512321909E-6</v>
      </c>
    </row>
    <row r="90" spans="3:19" x14ac:dyDescent="0.25">
      <c r="C90" s="2">
        <v>0.85871595187126304</v>
      </c>
      <c r="D90">
        <v>221.25073760818199</v>
      </c>
      <c r="E90">
        <f t="shared" si="9"/>
        <v>221.96048731175659</v>
      </c>
      <c r="F90">
        <f t="shared" si="18"/>
        <v>0.50374464172423494</v>
      </c>
      <c r="G90" s="22">
        <f t="shared" si="11"/>
        <v>1.0290606820789421E-5</v>
      </c>
      <c r="I90" s="2">
        <v>0.84503302999999996</v>
      </c>
      <c r="J90">
        <v>254.596183</v>
      </c>
      <c r="K90">
        <f t="shared" si="12"/>
        <v>254.13371851850044</v>
      </c>
      <c r="L90">
        <f t="shared" si="13"/>
        <v>0.21387339664864946</v>
      </c>
      <c r="M90" s="22">
        <f t="shared" si="14"/>
        <v>3.299536904841221E-6</v>
      </c>
    </row>
    <row r="91" spans="3:19" x14ac:dyDescent="0.25">
      <c r="C91" s="2">
        <v>0.85953532147338896</v>
      </c>
      <c r="D91">
        <v>223.645566974822</v>
      </c>
      <c r="E91">
        <f t="shared" si="9"/>
        <v>223.86666884613663</v>
      </c>
      <c r="F91">
        <f t="shared" si="18"/>
        <v>4.8886037498831303E-2</v>
      </c>
      <c r="G91" s="22">
        <f t="shared" si="11"/>
        <v>9.7738180124965036E-7</v>
      </c>
      <c r="I91" s="2">
        <v>0.84622794999999995</v>
      </c>
      <c r="J91">
        <v>257.03432299999997</v>
      </c>
      <c r="K91">
        <f t="shared" si="12"/>
        <v>256.30468953174079</v>
      </c>
      <c r="L91">
        <f t="shared" si="13"/>
        <v>0.53236499800392056</v>
      </c>
      <c r="M91" s="22">
        <f t="shared" si="14"/>
        <v>8.0579998047088627E-6</v>
      </c>
    </row>
    <row r="92" spans="3:19" x14ac:dyDescent="0.25">
      <c r="C92" s="2">
        <v>0.86055953347604597</v>
      </c>
      <c r="D92">
        <v>226.124160970692</v>
      </c>
      <c r="E92">
        <f t="shared" si="9"/>
        <v>226.41899865230249</v>
      </c>
      <c r="F92">
        <f t="shared" si="18"/>
        <v>8.6929258497447662E-2</v>
      </c>
      <c r="G92" s="22">
        <f t="shared" si="11"/>
        <v>1.7000904910454522E-6</v>
      </c>
      <c r="I92" s="2">
        <v>0.84713590000000005</v>
      </c>
      <c r="J92">
        <v>259.79758800000002</v>
      </c>
      <c r="K92">
        <f t="shared" si="12"/>
        <v>258.04712637388354</v>
      </c>
      <c r="L92">
        <f t="shared" si="13"/>
        <v>3.0641159045063362</v>
      </c>
      <c r="M92" s="22">
        <f t="shared" si="14"/>
        <v>4.5397815934076535E-5</v>
      </c>
    </row>
    <row r="93" spans="3:19" x14ac:dyDescent="0.25">
      <c r="I93" s="2">
        <v>0.84851127000000004</v>
      </c>
      <c r="J93">
        <v>262.600236</v>
      </c>
      <c r="K93">
        <f t="shared" si="12"/>
        <v>260.85299278338505</v>
      </c>
      <c r="L93">
        <f t="shared" si="13"/>
        <v>3.0528588580069482</v>
      </c>
      <c r="M93" s="22">
        <f t="shared" si="14"/>
        <v>4.4270711520534123E-5</v>
      </c>
    </row>
    <row r="94" spans="3:19" x14ac:dyDescent="0.25">
      <c r="I94" s="2">
        <v>0.84979884999999999</v>
      </c>
      <c r="J94">
        <v>265.14294200000001</v>
      </c>
      <c r="K94">
        <f t="shared" si="12"/>
        <v>263.67875585799845</v>
      </c>
      <c r="L94">
        <f t="shared" si="13"/>
        <v>2.1438410584293877</v>
      </c>
      <c r="M94" s="22">
        <f t="shared" si="14"/>
        <v>3.0495267162174638E-5</v>
      </c>
    </row>
    <row r="95" spans="3:19" x14ac:dyDescent="0.25">
      <c r="I95" s="2">
        <v>0.85086402999999999</v>
      </c>
      <c r="J95">
        <v>267.71857799999998</v>
      </c>
      <c r="K95">
        <f t="shared" si="12"/>
        <v>266.17676469339131</v>
      </c>
      <c r="L95">
        <f t="shared" si="13"/>
        <v>2.3771882724355726</v>
      </c>
      <c r="M95" s="22">
        <f t="shared" si="14"/>
        <v>3.316702819247894E-5</v>
      </c>
    </row>
    <row r="96" spans="3:19" x14ac:dyDescent="0.25">
      <c r="I96" s="2">
        <v>0.85159445</v>
      </c>
      <c r="J96">
        <v>270.04688399999998</v>
      </c>
      <c r="K96">
        <f t="shared" si="12"/>
        <v>267.980863022113</v>
      </c>
      <c r="L96">
        <f t="shared" si="13"/>
        <v>4.2684426810690672</v>
      </c>
      <c r="M96" s="22">
        <f t="shared" si="14"/>
        <v>5.8531696630658201E-5</v>
      </c>
    </row>
    <row r="97" spans="9:13" x14ac:dyDescent="0.25">
      <c r="I97" s="2">
        <v>0.85280319999999998</v>
      </c>
      <c r="J97">
        <v>272.44341900000001</v>
      </c>
      <c r="K97">
        <f t="shared" si="12"/>
        <v>271.14350183523038</v>
      </c>
      <c r="L97">
        <f t="shared" si="13"/>
        <v>1.6897846352626988</v>
      </c>
      <c r="M97" s="22">
        <f t="shared" si="14"/>
        <v>2.2765579684938546E-5</v>
      </c>
    </row>
    <row r="98" spans="9:13" x14ac:dyDescent="0.25">
      <c r="I98" s="2">
        <v>0.85361361000000002</v>
      </c>
      <c r="J98">
        <v>274.92764399999999</v>
      </c>
      <c r="K98">
        <f t="shared" si="12"/>
        <v>273.39761830256674</v>
      </c>
      <c r="L98">
        <f t="shared" si="13"/>
        <v>2.3409786348060897</v>
      </c>
      <c r="M98" s="22">
        <f t="shared" si="14"/>
        <v>3.0971385173009649E-5</v>
      </c>
    </row>
    <row r="99" spans="9:13" x14ac:dyDescent="0.25">
      <c r="I99" s="2">
        <v>0.85473536999999999</v>
      </c>
      <c r="J99">
        <v>277.13045799999998</v>
      </c>
      <c r="K99">
        <f t="shared" si="12"/>
        <v>276.71192822862395</v>
      </c>
      <c r="L99">
        <f t="shared" si="13"/>
        <v>0.17516716952807126</v>
      </c>
      <c r="M99" s="22">
        <f t="shared" si="14"/>
        <v>2.2807841875382756E-6</v>
      </c>
    </row>
    <row r="100" spans="9:13" x14ac:dyDescent="0.25">
      <c r="I100" s="2">
        <v>0.85536939999999995</v>
      </c>
      <c r="J100">
        <v>279.50911300000001</v>
      </c>
      <c r="K100">
        <f t="shared" si="12"/>
        <v>278.69295817223508</v>
      </c>
      <c r="L100">
        <f t="shared" si="13"/>
        <v>0.66610870288400759</v>
      </c>
      <c r="M100" s="22">
        <f t="shared" si="14"/>
        <v>8.5261538272659676E-6</v>
      </c>
    </row>
    <row r="101" spans="9:13" x14ac:dyDescent="0.25">
      <c r="I101" s="2">
        <v>0.85637410000000003</v>
      </c>
      <c r="J101">
        <v>282.03601400000002</v>
      </c>
      <c r="K101">
        <f t="shared" si="12"/>
        <v>282.00572058726181</v>
      </c>
      <c r="L101">
        <f t="shared" si="13"/>
        <v>9.1769085532798528E-4</v>
      </c>
      <c r="M101" s="22">
        <f t="shared" si="14"/>
        <v>1.1536850574110539E-8</v>
      </c>
    </row>
    <row r="102" spans="9:13" x14ac:dyDescent="0.25">
      <c r="I102" s="2">
        <v>0.85727883000000005</v>
      </c>
      <c r="J102">
        <v>284.69002</v>
      </c>
      <c r="K102">
        <f t="shared" si="12"/>
        <v>285.18639302830422</v>
      </c>
      <c r="L102">
        <f t="shared" si="13"/>
        <v>0.24638618322790157</v>
      </c>
      <c r="M102" s="22">
        <f t="shared" si="14"/>
        <v>3.0399879635586447E-6</v>
      </c>
    </row>
    <row r="103" spans="9:13" x14ac:dyDescent="0.25">
      <c r="I103" s="2">
        <v>0.85795511000000002</v>
      </c>
      <c r="J103">
        <v>287.39071999999999</v>
      </c>
      <c r="K103">
        <f t="shared" si="12"/>
        <v>287.69695016657084</v>
      </c>
      <c r="L103">
        <f t="shared" si="13"/>
        <v>9.3776914918014209E-2</v>
      </c>
      <c r="M103" s="22">
        <f t="shared" si="14"/>
        <v>1.1354041056939958E-6</v>
      </c>
    </row>
    <row r="104" spans="9:13" x14ac:dyDescent="0.25">
      <c r="I104" s="2">
        <v>0.85843387000000004</v>
      </c>
      <c r="J104">
        <v>289.76041800000002</v>
      </c>
      <c r="K104">
        <f t="shared" si="12"/>
        <v>289.54795700427854</v>
      </c>
      <c r="L104">
        <f t="shared" si="13"/>
        <v>4.5139674702959168E-2</v>
      </c>
      <c r="M104" s="22">
        <f t="shared" si="14"/>
        <v>5.3762605288912943E-7</v>
      </c>
    </row>
    <row r="105" spans="9:13" x14ac:dyDescent="0.25">
      <c r="I105" s="2">
        <v>0.85925322999999998</v>
      </c>
      <c r="J105">
        <v>292.17806000000002</v>
      </c>
      <c r="K105">
        <f t="shared" si="12"/>
        <v>292.86754282734728</v>
      </c>
      <c r="L105">
        <f t="shared" si="13"/>
        <v>0.47538656920677519</v>
      </c>
      <c r="M105" s="22">
        <f t="shared" si="14"/>
        <v>5.5686728612592262E-6</v>
      </c>
    </row>
    <row r="106" spans="9:13" x14ac:dyDescent="0.25">
      <c r="I106" s="2">
        <v>0.85972539999999997</v>
      </c>
      <c r="J106">
        <v>294.28353700000002</v>
      </c>
      <c r="K106">
        <f t="shared" si="12"/>
        <v>294.87308429973029</v>
      </c>
      <c r="L106">
        <f t="shared" si="13"/>
        <v>0.34756601861925329</v>
      </c>
      <c r="M106" s="22">
        <f t="shared" si="14"/>
        <v>4.0133346499228881E-6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B26C4-D00A-E94F-AB34-53C877DB331D}">
  <dimension ref="A1:AP140"/>
  <sheetViews>
    <sheetView topLeftCell="J1" workbookViewId="0">
      <selection activeCell="U21" sqref="U21:U23"/>
    </sheetView>
  </sheetViews>
  <sheetFormatPr baseColWidth="10" defaultRowHeight="15.75" x14ac:dyDescent="0.25"/>
  <cols>
    <col min="3" max="3" width="10.875" style="2"/>
    <col min="6" max="7" width="17.125" customWidth="1"/>
    <col min="8" max="8" width="6.375" customWidth="1"/>
    <col min="9" max="9" width="10.875" style="2"/>
    <col min="12" max="13" width="17.125" customWidth="1"/>
    <col min="14" max="14" width="5.625" customWidth="1"/>
    <col min="15" max="15" width="10.875" style="2"/>
    <col min="17" max="17" width="12.125" bestFit="1" customWidth="1"/>
    <col min="18" max="19" width="17.125" customWidth="1"/>
    <col min="24" max="24" width="12.125" bestFit="1" customWidth="1"/>
  </cols>
  <sheetData>
    <row r="1" spans="1:42" x14ac:dyDescent="0.25">
      <c r="A1" t="s">
        <v>19</v>
      </c>
      <c r="C1" s="7" t="s">
        <v>1</v>
      </c>
      <c r="D1" s="7">
        <v>0.3</v>
      </c>
      <c r="E1">
        <v>0.3</v>
      </c>
      <c r="F1">
        <f>_xlfn.XLOOKUP(D3+20,D3:D150,C3:C150,,-1,1)-X9</f>
        <v>0.76526187700566017</v>
      </c>
      <c r="I1" s="7" t="s">
        <v>2</v>
      </c>
      <c r="J1" s="7">
        <v>0.4</v>
      </c>
      <c r="K1">
        <v>0.3</v>
      </c>
      <c r="L1">
        <f>_xlfn.XLOOKUP(J3+20,J3:J150,I3:I150,,-1,1)-X10</f>
        <v>0.7581198376992756</v>
      </c>
      <c r="O1" s="7" t="s">
        <v>3</v>
      </c>
      <c r="P1" s="7">
        <v>0.5</v>
      </c>
      <c r="Q1">
        <v>0.3</v>
      </c>
      <c r="R1">
        <f>_xlfn.XLOOKUP(P3+20,P3:P150,O3:O150,,-1,1)-X11</f>
        <v>0.74471892773516124</v>
      </c>
      <c r="W1" t="s">
        <v>38</v>
      </c>
      <c r="AI1" t="s">
        <v>89</v>
      </c>
      <c r="AJ1" s="11" t="s">
        <v>90</v>
      </c>
      <c r="AK1">
        <v>427.8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W2" t="s">
        <v>29</v>
      </c>
      <c r="X2">
        <v>0.15673370751772436</v>
      </c>
      <c r="AI2" t="s">
        <v>62</v>
      </c>
      <c r="AJ2" s="11" t="s">
        <v>63</v>
      </c>
      <c r="AK2" s="13">
        <f>AK3^2/AK1</f>
        <v>8.6780385694249649</v>
      </c>
    </row>
    <row r="3" spans="1:42" x14ac:dyDescent="0.25">
      <c r="C3" s="2">
        <v>0.50106839999999997</v>
      </c>
      <c r="D3">
        <v>169.304396</v>
      </c>
      <c r="E3">
        <f>IF(C3&lt;F$1,$X$6+D$1^2*$X$5/((-$X$7*(C3/E$1-1)^$X$8+1)),$X$6+$X$2*SINH($X$3*(C3/F$1)-$X$3)+D$1^2*$X$5/((-$X$7*(C3/E$1-1)^$X$8+1)))</f>
        <v>169.15664500487671</v>
      </c>
      <c r="F3">
        <f>(E3-D3)^2</f>
        <v>2.1830356559922149E-2</v>
      </c>
      <c r="G3" s="22">
        <f>((E3-D3)/D3)^2</f>
        <v>7.6159548320102979E-7</v>
      </c>
      <c r="I3" s="2">
        <v>0.50037092000000005</v>
      </c>
      <c r="J3">
        <v>199.51195999999999</v>
      </c>
      <c r="K3">
        <f>IF(I3&lt;L$1,$X$6+J$1^2*$X$5/((-$X$7*(I3/K$1-1)^$X$8+1)),$X$6+$X$2*SINH($X$3*(I3/L$1)-$X$3)+J$1^2*$X$5/((-$X$7*(I3/K$1-1)^$X$8+1)))</f>
        <v>200.38689765801234</v>
      </c>
      <c r="L3">
        <f>(K3-J3)^2</f>
        <v>0.76551590540814762</v>
      </c>
      <c r="M3" s="22">
        <f>((K3-J3)/J3)^2</f>
        <v>1.9231641220747404E-5</v>
      </c>
      <c r="O3" s="2">
        <v>0.50060229000000001</v>
      </c>
      <c r="P3">
        <v>239.24965900000001</v>
      </c>
      <c r="Q3">
        <f>IF(O3&lt;R$1,$X$6+P$1^2*$X$5/((-$X$7*(O3/Q$1-1)^$X$8+1)),$X$6+$X$2*SINH($X$3*(O3/R$1)-$X$3)+P$1^2*$X$5/((-$X$7*(O3/Q$1-1)^$X$8+1)))</f>
        <v>240.54008086525803</v>
      </c>
      <c r="R3">
        <f>(Q3-P3)^2</f>
        <v>1.6651885903360018</v>
      </c>
      <c r="S3" s="22">
        <f>((Q3-P3)/P3)^2</f>
        <v>2.9091142091600465E-5</v>
      </c>
      <c r="W3" t="s">
        <v>30</v>
      </c>
      <c r="X3">
        <v>41.200643770128991</v>
      </c>
      <c r="AI3" t="s">
        <v>64</v>
      </c>
      <c r="AJ3" s="11" t="s">
        <v>65</v>
      </c>
      <c r="AK3">
        <v>60.93</v>
      </c>
    </row>
    <row r="4" spans="1:42" x14ac:dyDescent="0.25">
      <c r="C4" s="2">
        <v>0.50553208999999999</v>
      </c>
      <c r="D4">
        <v>169.28880100000001</v>
      </c>
      <c r="E4">
        <f t="shared" ref="E4:E67" si="0">IF(C4&lt;F$1,$X$6+D$1^2*$X$5/((-$X$7*(C4/E$1-1)^$X$8+1)),$X$6+$X$2*SINH($X$3*(C4/F$1)-$X$3)+D$1^2*$X$5/((-$X$7*(C4/E$1-1)^$X$8+1)))</f>
        <v>169.15664911604671</v>
      </c>
      <c r="F4">
        <f t="shared" ref="F4:F67" si="1">(E4-D4)^2</f>
        <v>1.7464120432406065E-2</v>
      </c>
      <c r="G4" s="22">
        <f t="shared" ref="G4:G67" si="2">((E4-D4)/D4)^2</f>
        <v>6.0938289466758747E-7</v>
      </c>
      <c r="I4" s="2">
        <v>0.50454292999999995</v>
      </c>
      <c r="J4">
        <v>199.40156400000001</v>
      </c>
      <c r="K4">
        <f t="shared" ref="K4:K67" si="3">IF(I4&lt;L$1,$X$6+J$1^2*$X$5/((-$X$7*(I4/K$1-1)^$X$8+1)),$X$6+$X$2*SINH($X$3*(I4/L$1)-$X$3)+J$1^2*$X$5/((-$X$7*(I4/K$1-1)^$X$8+1)))</f>
        <v>200.38690418514685</v>
      </c>
      <c r="L4">
        <f t="shared" ref="L4:L67" si="4">(K4-J4)^2</f>
        <v>0.97089528046520712</v>
      </c>
      <c r="M4" s="22">
        <f t="shared" ref="M4:M67" si="5">((K4-J4)/J4)^2</f>
        <v>2.4418291236566488E-5</v>
      </c>
      <c r="O4" s="2">
        <v>0.50506618000000003</v>
      </c>
      <c r="P4">
        <v>239.26849799999999</v>
      </c>
      <c r="Q4">
        <f t="shared" ref="Q4:Q67" si="6">IF(O4&lt;R$1,$X$6+P$1^2*$X$5/((-$X$7*(O4/Q$1-1)^$X$8+1)),$X$6+$X$2*SINH($X$3*(O4/R$1)-$X$3)+P$1^2*$X$5/((-$X$7*(O4/Q$1-1)^$X$8+1)))</f>
        <v>240.54009200392076</v>
      </c>
      <c r="R4">
        <f t="shared" ref="R4:R67" si="7">(Q4-P4)^2</f>
        <v>1.6169513108072502</v>
      </c>
      <c r="S4" s="22">
        <f t="shared" ref="S4:S67" si="8">((Q4-P4)/P4)^2</f>
        <v>2.8243980051731915E-5</v>
      </c>
      <c r="W4" t="s">
        <v>31</v>
      </c>
      <c r="X4">
        <v>0</v>
      </c>
      <c r="AI4" t="s">
        <v>66</v>
      </c>
      <c r="AJ4" s="11" t="s">
        <v>67</v>
      </c>
      <c r="AK4">
        <v>0.16</v>
      </c>
    </row>
    <row r="5" spans="1:42" x14ac:dyDescent="0.25">
      <c r="C5" s="2">
        <v>0.50970435999999997</v>
      </c>
      <c r="D5">
        <v>169.22144700000001</v>
      </c>
      <c r="E5">
        <f t="shared" si="0"/>
        <v>169.15665394544976</v>
      </c>
      <c r="F5">
        <f t="shared" si="1"/>
        <v>4.198139917951726E-3</v>
      </c>
      <c r="G5" s="22">
        <f t="shared" si="2"/>
        <v>1.466040946108753E-7</v>
      </c>
      <c r="I5" s="2">
        <v>0.50871460000000002</v>
      </c>
      <c r="J5">
        <v>199.230906</v>
      </c>
      <c r="K5">
        <f t="shared" si="3"/>
        <v>200.38691233447418</v>
      </c>
      <c r="L5">
        <f t="shared" si="4"/>
        <v>1.3363506453444081</v>
      </c>
      <c r="M5" s="22">
        <f t="shared" si="5"/>
        <v>3.366720069570123E-5</v>
      </c>
      <c r="O5" s="2">
        <v>0.50952942000000001</v>
      </c>
      <c r="P5">
        <v>239.17542399999999</v>
      </c>
      <c r="Q5">
        <f t="shared" si="6"/>
        <v>240.5401061188937</v>
      </c>
      <c r="R5">
        <f t="shared" si="7"/>
        <v>1.8623572856282289</v>
      </c>
      <c r="S5" s="22">
        <f t="shared" si="8"/>
        <v>3.2555914346017841E-5</v>
      </c>
      <c r="W5" t="s">
        <v>32</v>
      </c>
      <c r="X5">
        <v>446.14632751916969</v>
      </c>
      <c r="AI5" t="s">
        <v>68</v>
      </c>
      <c r="AJ5" s="11" t="s">
        <v>69</v>
      </c>
      <c r="AK5">
        <v>6.19</v>
      </c>
    </row>
    <row r="6" spans="1:42" x14ac:dyDescent="0.25">
      <c r="C6" s="2">
        <v>0.51387632000000005</v>
      </c>
      <c r="D6">
        <v>169.102442</v>
      </c>
      <c r="E6">
        <f t="shared" si="0"/>
        <v>169.15665994239228</v>
      </c>
      <c r="F6">
        <f t="shared" si="1"/>
        <v>2.9395852772530931E-3</v>
      </c>
      <c r="G6" s="22">
        <f t="shared" si="2"/>
        <v>1.0279838813599258E-7</v>
      </c>
      <c r="I6" s="2">
        <v>0.51259564000000002</v>
      </c>
      <c r="J6">
        <v>199.145231</v>
      </c>
      <c r="K6">
        <f t="shared" si="3"/>
        <v>200.38692168640662</v>
      </c>
      <c r="L6">
        <f t="shared" si="4"/>
        <v>1.5417957607089623</v>
      </c>
      <c r="M6" s="22">
        <f t="shared" si="5"/>
        <v>3.8876488077847945E-5</v>
      </c>
      <c r="O6" s="2">
        <v>0.51399236000000004</v>
      </c>
      <c r="P6">
        <v>239.03169700000001</v>
      </c>
      <c r="Q6">
        <f t="shared" si="6"/>
        <v>240.54012391642982</v>
      </c>
      <c r="R6">
        <f t="shared" si="7"/>
        <v>2.2753517622099513</v>
      </c>
      <c r="S6" s="22">
        <f t="shared" si="8"/>
        <v>3.9823328589088679E-5</v>
      </c>
      <c r="W6" t="s">
        <v>56</v>
      </c>
      <c r="X6">
        <v>129.0034617473317</v>
      </c>
      <c r="AI6" t="s">
        <v>70</v>
      </c>
      <c r="AJ6" s="11" t="s">
        <v>71</v>
      </c>
      <c r="AK6">
        <v>30</v>
      </c>
    </row>
    <row r="7" spans="1:42" x14ac:dyDescent="0.25">
      <c r="C7" s="2">
        <v>0.51804899000000004</v>
      </c>
      <c r="D7">
        <v>169.10395800000001</v>
      </c>
      <c r="E7">
        <f t="shared" si="0"/>
        <v>169.15666735964876</v>
      </c>
      <c r="F7">
        <f t="shared" si="1"/>
        <v>2.7782765945822121E-3</v>
      </c>
      <c r="G7" s="22">
        <f t="shared" si="2"/>
        <v>9.7155621631077955E-8</v>
      </c>
      <c r="I7" s="2">
        <v>0.51676705999999994</v>
      </c>
      <c r="J7">
        <v>198.93252899999999</v>
      </c>
      <c r="K7">
        <f t="shared" si="3"/>
        <v>200.38693404174575</v>
      </c>
      <c r="L7">
        <f t="shared" si="4"/>
        <v>2.1152940254554813</v>
      </c>
      <c r="M7" s="22">
        <f t="shared" si="5"/>
        <v>5.3451406207377583E-5</v>
      </c>
      <c r="O7" s="2">
        <v>0.51816503000000003</v>
      </c>
      <c r="P7">
        <v>239.03321299999999</v>
      </c>
      <c r="Q7">
        <f t="shared" si="6"/>
        <v>240.5401446407655</v>
      </c>
      <c r="R7">
        <f t="shared" si="7"/>
        <v>2.2708429699402477</v>
      </c>
      <c r="S7" s="22">
        <f t="shared" si="8"/>
        <v>3.9743911331291066E-5</v>
      </c>
      <c r="W7" t="s">
        <v>37</v>
      </c>
      <c r="X7">
        <v>3.9977690005466027E-5</v>
      </c>
      <c r="AP7" t="s">
        <v>72</v>
      </c>
    </row>
    <row r="8" spans="1:42" x14ac:dyDescent="0.25">
      <c r="C8" s="2">
        <v>0.52222166000000003</v>
      </c>
      <c r="D8">
        <v>169.10547399999999</v>
      </c>
      <c r="E8">
        <f t="shared" si="0"/>
        <v>169.15667649501995</v>
      </c>
      <c r="F8">
        <f>(E8-D8)^2</f>
        <v>2.6216954962694941E-3</v>
      </c>
      <c r="G8" s="22">
        <f t="shared" si="2"/>
        <v>9.1678376905452528E-8</v>
      </c>
      <c r="I8" s="2">
        <v>0.52152142000000001</v>
      </c>
      <c r="J8">
        <v>198.839561</v>
      </c>
      <c r="K8">
        <f t="shared" si="3"/>
        <v>200.38695166787869</v>
      </c>
      <c r="L8">
        <f t="shared" si="4"/>
        <v>2.3944178790380506</v>
      </c>
      <c r="M8" s="22">
        <f t="shared" si="5"/>
        <v>6.0561183750532082E-5</v>
      </c>
      <c r="O8" s="2">
        <v>0.52262896999999997</v>
      </c>
      <c r="P8">
        <v>239.059663</v>
      </c>
      <c r="Q8">
        <f t="shared" si="6"/>
        <v>240.54017214793583</v>
      </c>
      <c r="R8">
        <f t="shared" si="7"/>
        <v>2.1919073371216888</v>
      </c>
      <c r="S8" s="22">
        <f t="shared" si="8"/>
        <v>3.8353904674031363E-5</v>
      </c>
      <c r="W8" t="s">
        <v>57</v>
      </c>
      <c r="X8">
        <v>11.890281683439612</v>
      </c>
    </row>
    <row r="9" spans="1:42" x14ac:dyDescent="0.25">
      <c r="C9" s="2">
        <v>0.52639433000000002</v>
      </c>
      <c r="D9">
        <v>169.10699099999999</v>
      </c>
      <c r="E9">
        <f t="shared" si="0"/>
        <v>169.15668770257892</v>
      </c>
      <c r="F9">
        <f t="shared" si="1"/>
        <v>2.4697622472183737E-3</v>
      </c>
      <c r="G9" s="22">
        <f t="shared" si="2"/>
        <v>8.6363855821369419E-8</v>
      </c>
      <c r="I9" s="2">
        <v>0.52627579000000002</v>
      </c>
      <c r="J9">
        <v>198.74659299999999</v>
      </c>
      <c r="K9">
        <f t="shared" si="3"/>
        <v>200.38697393333436</v>
      </c>
      <c r="L9">
        <f t="shared" si="4"/>
        <v>2.6908496064469394</v>
      </c>
      <c r="M9" s="22">
        <f t="shared" si="5"/>
        <v>6.8122415731065847E-5</v>
      </c>
      <c r="O9" s="2">
        <v>0.52680178</v>
      </c>
      <c r="P9">
        <v>239.087005</v>
      </c>
      <c r="Q9">
        <f t="shared" si="6"/>
        <v>240.54020390224349</v>
      </c>
      <c r="R9">
        <f t="shared" si="7"/>
        <v>2.1117870494816717</v>
      </c>
      <c r="S9" s="22">
        <f t="shared" si="8"/>
        <v>3.6943511994525479E-5</v>
      </c>
      <c r="V9">
        <v>0.3</v>
      </c>
      <c r="W9" t="s">
        <v>60</v>
      </c>
      <c r="X9">
        <v>9.5079502994339843E-2</v>
      </c>
    </row>
    <row r="10" spans="1:42" x14ac:dyDescent="0.25">
      <c r="C10" s="2">
        <v>0.53056630000000005</v>
      </c>
      <c r="D10">
        <v>168.98798500000001</v>
      </c>
      <c r="E10">
        <f t="shared" si="0"/>
        <v>169.15670139814657</v>
      </c>
      <c r="F10">
        <f t="shared" si="1"/>
        <v>2.8465223003547667E-2</v>
      </c>
      <c r="G10" s="22">
        <f t="shared" si="2"/>
        <v>9.967883087688864E-7</v>
      </c>
      <c r="I10" s="2">
        <v>0.53044840000000004</v>
      </c>
      <c r="J10">
        <v>198.73950099999999</v>
      </c>
      <c r="K10">
        <f t="shared" si="3"/>
        <v>200.3869981479277</v>
      </c>
      <c r="L10">
        <f t="shared" si="4"/>
        <v>2.7142468524299348</v>
      </c>
      <c r="M10" s="22">
        <f t="shared" si="5"/>
        <v>6.8719652195715705E-5</v>
      </c>
      <c r="O10" s="2">
        <v>0.53097444999999999</v>
      </c>
      <c r="P10">
        <v>239.08852200000001</v>
      </c>
      <c r="Q10">
        <f t="shared" si="6"/>
        <v>240.54024269783278</v>
      </c>
      <c r="R10">
        <f t="shared" si="7"/>
        <v>2.1074929845160626</v>
      </c>
      <c r="S10" s="22">
        <f t="shared" si="8"/>
        <v>3.6867923953075193E-5</v>
      </c>
      <c r="V10">
        <v>0.4</v>
      </c>
      <c r="W10" t="s">
        <v>60</v>
      </c>
      <c r="X10">
        <v>0.10181880230072436</v>
      </c>
      <c r="AI10" t="s">
        <v>73</v>
      </c>
    </row>
    <row r="11" spans="1:42" x14ac:dyDescent="0.25">
      <c r="C11" s="2">
        <v>0.53473842000000005</v>
      </c>
      <c r="D11">
        <v>168.89480599999999</v>
      </c>
      <c r="E11">
        <f t="shared" si="0"/>
        <v>169.15671807661303</v>
      </c>
      <c r="F11">
        <f t="shared" si="1"/>
        <v>6.8597935875756827E-2</v>
      </c>
      <c r="G11" s="22">
        <f t="shared" si="2"/>
        <v>2.4047972131670381E-6</v>
      </c>
      <c r="I11" s="2">
        <v>0.53505203000000001</v>
      </c>
      <c r="J11">
        <v>198.509738</v>
      </c>
      <c r="K11">
        <f t="shared" si="3"/>
        <v>200.38703102564676</v>
      </c>
      <c r="L11">
        <f t="shared" si="4"/>
        <v>3.524229104141984</v>
      </c>
      <c r="M11" s="22">
        <f t="shared" si="5"/>
        <v>8.9433556377725503E-5</v>
      </c>
      <c r="O11" s="2">
        <v>0.53514711999999998</v>
      </c>
      <c r="P11">
        <v>239.09003799999999</v>
      </c>
      <c r="Q11">
        <f t="shared" si="6"/>
        <v>240.54028992636648</v>
      </c>
      <c r="R11">
        <f t="shared" si="7"/>
        <v>2.1032306499297175</v>
      </c>
      <c r="S11" s="22">
        <f t="shared" si="8"/>
        <v>3.679289321061489E-5</v>
      </c>
      <c r="V11">
        <v>0.5</v>
      </c>
      <c r="W11" t="s">
        <v>60</v>
      </c>
      <c r="X11">
        <v>9.5068022264838792E-2</v>
      </c>
      <c r="AI11" t="s">
        <v>74</v>
      </c>
      <c r="AJ11">
        <f>1-2*(AK5/AK3)^2</f>
        <v>0.97935813480687728</v>
      </c>
      <c r="AL11" t="s">
        <v>75</v>
      </c>
      <c r="AM11">
        <f>-0.357+0.45*EXP(-0.0375*AK6)</f>
        <v>-0.21090638968874259</v>
      </c>
    </row>
    <row r="12" spans="1:42" x14ac:dyDescent="0.25">
      <c r="C12" s="2">
        <v>0.53891069000000003</v>
      </c>
      <c r="D12">
        <v>168.82745299999999</v>
      </c>
      <c r="E12">
        <f t="shared" si="0"/>
        <v>169.15673831683637</v>
      </c>
      <c r="F12">
        <f t="shared" si="1"/>
        <v>0.10842881988403272</v>
      </c>
      <c r="G12" s="22">
        <f t="shared" si="2"/>
        <v>3.8041584158168773E-6</v>
      </c>
      <c r="I12" s="2">
        <v>0.53963797000000002</v>
      </c>
      <c r="J12">
        <v>198.28658100000001</v>
      </c>
      <c r="K12">
        <f t="shared" si="3"/>
        <v>200.38707154417949</v>
      </c>
      <c r="L12">
        <f t="shared" si="4"/>
        <v>4.4120605261874042</v>
      </c>
      <c r="M12" s="22">
        <f t="shared" si="5"/>
        <v>1.1221600744024154E-4</v>
      </c>
      <c r="O12" s="2">
        <v>0.53931974000000005</v>
      </c>
      <c r="P12">
        <v>239.082945</v>
      </c>
      <c r="Q12">
        <f t="shared" si="6"/>
        <v>240.54034721993008</v>
      </c>
      <c r="R12">
        <f t="shared" si="7"/>
        <v>2.1240212306571498</v>
      </c>
      <c r="S12" s="22">
        <f t="shared" si="8"/>
        <v>3.7158798231003051E-5</v>
      </c>
      <c r="AI12" t="s">
        <v>76</v>
      </c>
      <c r="AJ12">
        <f>0.0524*AK4^4-0.15*AK4^3+0.1659*AK4^2-0.0706*AK4+0.0119</f>
        <v>4.2709808640000015E-3</v>
      </c>
      <c r="AL12" t="s">
        <v>77</v>
      </c>
      <c r="AM12">
        <f>0.0524*(AK4-AM11)^4-0.15*(AK4-AM11)^3+0.1659*(AK4-AM11)^2-0.0706*(AK4-AM11)+0.0119</f>
        <v>1.8749227855940319E-3</v>
      </c>
    </row>
    <row r="13" spans="1:42" x14ac:dyDescent="0.25">
      <c r="C13" s="2">
        <v>0.54308285000000001</v>
      </c>
      <c r="D13">
        <v>168.74288200000001</v>
      </c>
      <c r="E13">
        <f t="shared" si="0"/>
        <v>169.1567627951114</v>
      </c>
      <c r="F13">
        <f t="shared" si="1"/>
        <v>0.17129731256204142</v>
      </c>
      <c r="G13" s="22">
        <f t="shared" si="2"/>
        <v>6.0158863757336776E-6</v>
      </c>
      <c r="I13" s="2">
        <v>0.54410170999999996</v>
      </c>
      <c r="J13">
        <v>198.279594</v>
      </c>
      <c r="K13">
        <f t="shared" si="3"/>
        <v>200.38711998138552</v>
      </c>
      <c r="L13">
        <f t="shared" si="4"/>
        <v>4.4416657622150044</v>
      </c>
      <c r="M13" s="22">
        <f t="shared" si="5"/>
        <v>1.1297694650147131E-4</v>
      </c>
      <c r="O13" s="2">
        <v>0.54349265999999996</v>
      </c>
      <c r="P13">
        <v>239.12750500000001</v>
      </c>
      <c r="Q13">
        <f t="shared" si="6"/>
        <v>240.54041649611975</v>
      </c>
      <c r="R13">
        <f t="shared" si="7"/>
        <v>1.9963188958673026</v>
      </c>
      <c r="S13" s="22">
        <f t="shared" si="8"/>
        <v>3.4911688380846783E-5</v>
      </c>
      <c r="AI13" t="s">
        <v>78</v>
      </c>
      <c r="AJ13">
        <f>1/(1+AJ12*AK2)</f>
        <v>0.96426088835563362</v>
      </c>
      <c r="AL13" t="s">
        <v>79</v>
      </c>
      <c r="AM13">
        <f>1/(1+AM12*AK2)</f>
        <v>0.98398984344171847</v>
      </c>
    </row>
    <row r="14" spans="1:42" x14ac:dyDescent="0.25">
      <c r="C14" s="2">
        <v>0.54725546999999997</v>
      </c>
      <c r="D14">
        <v>168.73579000000001</v>
      </c>
      <c r="E14">
        <f t="shared" si="0"/>
        <v>169.1567923066996</v>
      </c>
      <c r="F14">
        <f t="shared" si="1"/>
        <v>0.17724294224637699</v>
      </c>
      <c r="G14" s="22">
        <f t="shared" si="2"/>
        <v>6.2252175400217372E-6</v>
      </c>
      <c r="I14" s="2">
        <v>0.54856505</v>
      </c>
      <c r="J14">
        <v>198.20373799999999</v>
      </c>
      <c r="K14">
        <f t="shared" si="3"/>
        <v>200.38717908344154</v>
      </c>
      <c r="L14">
        <f t="shared" si="4"/>
        <v>4.7674149648604134</v>
      </c>
      <c r="M14" s="22">
        <f t="shared" si="5"/>
        <v>1.2135544689176713E-4</v>
      </c>
      <c r="O14" s="2">
        <v>0.54766512999999994</v>
      </c>
      <c r="P14">
        <v>239.09458599999999</v>
      </c>
      <c r="Q14">
        <f t="shared" si="6"/>
        <v>240.54049997377905</v>
      </c>
      <c r="R14">
        <f t="shared" si="7"/>
        <v>2.0906672195695419</v>
      </c>
      <c r="S14" s="22">
        <f t="shared" si="8"/>
        <v>3.6571723318495492E-5</v>
      </c>
      <c r="U14">
        <v>0.3</v>
      </c>
      <c r="V14" t="s">
        <v>35</v>
      </c>
      <c r="X14">
        <f>SUM(F3:F150)</f>
        <v>533.90316812900812</v>
      </c>
    </row>
    <row r="15" spans="1:42" x14ac:dyDescent="0.25">
      <c r="C15" s="2">
        <v>0.55142813999999996</v>
      </c>
      <c r="D15">
        <v>168.73730599999999</v>
      </c>
      <c r="E15">
        <f t="shared" si="0"/>
        <v>169.15682777149712</v>
      </c>
      <c r="F15">
        <f t="shared" si="1"/>
        <v>0.17599851676009071</v>
      </c>
      <c r="G15" s="22">
        <f t="shared" si="2"/>
        <v>6.1813991161560705E-6</v>
      </c>
      <c r="I15" s="2">
        <v>0.55273706</v>
      </c>
      <c r="J15">
        <v>198.09334100000001</v>
      </c>
      <c r="K15">
        <f t="shared" si="3"/>
        <v>200.38724582093988</v>
      </c>
      <c r="L15">
        <f t="shared" si="4"/>
        <v>5.2619993275311865</v>
      </c>
      <c r="M15" s="22">
        <f t="shared" si="5"/>
        <v>1.3409452144177999E-4</v>
      </c>
      <c r="O15" s="2">
        <v>0.55183819999999995</v>
      </c>
      <c r="P15">
        <v>239.16497200000001</v>
      </c>
      <c r="Q15">
        <f t="shared" si="6"/>
        <v>240.54060027424936</v>
      </c>
      <c r="R15">
        <f t="shared" si="7"/>
        <v>1.8923531489142478</v>
      </c>
      <c r="S15" s="22">
        <f t="shared" si="8"/>
        <v>3.3083164198027633E-5</v>
      </c>
      <c r="U15">
        <v>0.4</v>
      </c>
      <c r="V15" t="s">
        <v>35</v>
      </c>
      <c r="X15">
        <f>SUM(L3:L150)</f>
        <v>921.50308736158877</v>
      </c>
      <c r="AI15" t="s">
        <v>80</v>
      </c>
      <c r="AJ15">
        <f>1/(X5*10^-4*PI()*AK2*AJ13*AJ11)</f>
        <v>0.87059294259150155</v>
      </c>
      <c r="AL15" t="s">
        <v>81</v>
      </c>
      <c r="AM15">
        <f>1/(X5*10^-4*PI()*AK2*AM13*AJ11)</f>
        <v>0.85313759061086147</v>
      </c>
    </row>
    <row r="16" spans="1:42" x14ac:dyDescent="0.25">
      <c r="C16" s="2">
        <v>0.55560041000000004</v>
      </c>
      <c r="D16">
        <v>168.66995299999999</v>
      </c>
      <c r="E16">
        <f t="shared" si="0"/>
        <v>169.15687025580323</v>
      </c>
      <c r="F16">
        <f t="shared" si="1"/>
        <v>0.23708841399895264</v>
      </c>
      <c r="G16" s="22">
        <f t="shared" si="2"/>
        <v>8.3336428387382255E-6</v>
      </c>
      <c r="I16" s="2">
        <v>0.55690972999999999</v>
      </c>
      <c r="J16">
        <v>198.09485699999999</v>
      </c>
      <c r="K16">
        <f t="shared" si="3"/>
        <v>200.38732571286141</v>
      </c>
      <c r="L16">
        <f t="shared" si="4"/>
        <v>5.2554127994485</v>
      </c>
      <c r="M16" s="22">
        <f t="shared" si="5"/>
        <v>1.3392462335393748E-4</v>
      </c>
      <c r="O16" s="2">
        <v>0.55601082000000002</v>
      </c>
      <c r="P16">
        <v>239.15788000000001</v>
      </c>
      <c r="Q16">
        <f t="shared" si="6"/>
        <v>240.54072039226173</v>
      </c>
      <c r="R16">
        <f t="shared" si="7"/>
        <v>1.9122475504705669</v>
      </c>
      <c r="S16" s="22">
        <f t="shared" si="8"/>
        <v>3.3432951884134985E-5</v>
      </c>
      <c r="U16">
        <v>0.5</v>
      </c>
      <c r="V16" t="s">
        <v>35</v>
      </c>
      <c r="X16">
        <f>SUM(R3:R150)</f>
        <v>624.50411453562572</v>
      </c>
    </row>
    <row r="17" spans="3:42" x14ac:dyDescent="0.25">
      <c r="C17" s="2">
        <v>0.55977292999999995</v>
      </c>
      <c r="D17">
        <v>168.64564300000001</v>
      </c>
      <c r="E17">
        <f t="shared" si="0"/>
        <v>169.1569210069317</v>
      </c>
      <c r="F17">
        <f t="shared" si="1"/>
        <v>0.26140520037204101</v>
      </c>
      <c r="G17" s="22">
        <f t="shared" si="2"/>
        <v>9.1910255206438924E-6</v>
      </c>
      <c r="I17" s="2">
        <v>0.56108144999999998</v>
      </c>
      <c r="J17">
        <v>197.93280899999999</v>
      </c>
      <c r="K17">
        <f t="shared" si="3"/>
        <v>200.38742103594078</v>
      </c>
      <c r="L17">
        <f t="shared" si="4"/>
        <v>6.0251202469853595</v>
      </c>
      <c r="M17" s="22">
        <f t="shared" si="5"/>
        <v>1.5379072442334201E-4</v>
      </c>
      <c r="O17" s="2">
        <v>0.56018369000000001</v>
      </c>
      <c r="P17">
        <v>239.19383099999999</v>
      </c>
      <c r="Q17">
        <f t="shared" si="6"/>
        <v>240.54086384475292</v>
      </c>
      <c r="R17">
        <f t="shared" si="7"/>
        <v>1.8144974848431743</v>
      </c>
      <c r="S17" s="22">
        <f t="shared" si="8"/>
        <v>3.1714394286866321E-5</v>
      </c>
      <c r="U17" t="s">
        <v>36</v>
      </c>
      <c r="V17" t="s">
        <v>35</v>
      </c>
      <c r="X17">
        <f>SUM(X14:X16)</f>
        <v>2079.9103700262226</v>
      </c>
    </row>
    <row r="18" spans="3:42" x14ac:dyDescent="0.25">
      <c r="C18" s="2">
        <v>0.56394555000000002</v>
      </c>
      <c r="D18">
        <v>168.63855000000001</v>
      </c>
      <c r="E18">
        <f t="shared" si="0"/>
        <v>169.1569814590122</v>
      </c>
      <c r="F18">
        <f t="shared" si="1"/>
        <v>0.26877117769350956</v>
      </c>
      <c r="G18" s="22">
        <f t="shared" si="2"/>
        <v>9.4508087684078182E-6</v>
      </c>
      <c r="I18" s="2">
        <v>0.56525322</v>
      </c>
      <c r="J18">
        <v>197.77936800000001</v>
      </c>
      <c r="K18">
        <f t="shared" si="3"/>
        <v>200.38753447510032</v>
      </c>
      <c r="L18">
        <f t="shared" si="4"/>
        <v>6.8025323618372218</v>
      </c>
      <c r="M18" s="22">
        <f t="shared" si="5"/>
        <v>1.7390362983147432E-4</v>
      </c>
      <c r="O18" s="2">
        <v>0.56435636</v>
      </c>
      <c r="P18">
        <v>239.195347</v>
      </c>
      <c r="Q18">
        <f t="shared" si="6"/>
        <v>240.54103465981311</v>
      </c>
      <c r="R18">
        <f t="shared" si="7"/>
        <v>1.8108752777732815</v>
      </c>
      <c r="S18" s="22">
        <f t="shared" si="8"/>
        <v>3.1650682936927533E-5</v>
      </c>
      <c r="V18" s="9" t="s">
        <v>47</v>
      </c>
      <c r="X18">
        <f>X17/3</f>
        <v>693.30345667540757</v>
      </c>
    </row>
    <row r="19" spans="3:42" x14ac:dyDescent="0.25">
      <c r="C19" s="2">
        <v>0.56811792000000005</v>
      </c>
      <c r="D19">
        <v>168.588414</v>
      </c>
      <c r="E19">
        <f t="shared" si="0"/>
        <v>169.15705326140508</v>
      </c>
      <c r="F19">
        <f t="shared" si="1"/>
        <v>0.32335060961131684</v>
      </c>
      <c r="G19" s="22">
        <f t="shared" si="2"/>
        <v>1.1376750504254661E-5</v>
      </c>
      <c r="I19" s="2">
        <v>0.56942497999999997</v>
      </c>
      <c r="J19">
        <v>197.62592799999999</v>
      </c>
      <c r="K19">
        <f t="shared" si="3"/>
        <v>200.38766910278267</v>
      </c>
      <c r="L19">
        <f t="shared" si="4"/>
        <v>7.6272139187992885</v>
      </c>
      <c r="M19" s="22">
        <f t="shared" si="5"/>
        <v>1.9528913534851475E-4</v>
      </c>
      <c r="O19" s="2">
        <v>0.56852902999999999</v>
      </c>
      <c r="P19">
        <v>239.19686300000001</v>
      </c>
      <c r="Q19">
        <f t="shared" si="6"/>
        <v>240.54123750603225</v>
      </c>
      <c r="R19">
        <f t="shared" si="7"/>
        <v>1.8073428124694253</v>
      </c>
      <c r="S19" s="22">
        <f t="shared" si="8"/>
        <v>3.1588541696469869E-5</v>
      </c>
      <c r="AI19" t="s">
        <v>82</v>
      </c>
    </row>
    <row r="20" spans="3:42" x14ac:dyDescent="0.25">
      <c r="C20" s="2">
        <v>0.57229054000000001</v>
      </c>
      <c r="D20">
        <v>168.581322</v>
      </c>
      <c r="E20">
        <f t="shared" si="0"/>
        <v>169.15713832742622</v>
      </c>
      <c r="F20">
        <f t="shared" si="1"/>
        <v>0.33156444293062493</v>
      </c>
      <c r="G20" s="22">
        <f t="shared" si="2"/>
        <v>1.1666727121730989E-5</v>
      </c>
      <c r="I20" s="2">
        <v>0.57359764999999996</v>
      </c>
      <c r="J20">
        <v>197.62744499999999</v>
      </c>
      <c r="K20">
        <f t="shared" si="3"/>
        <v>200.38782849190488</v>
      </c>
      <c r="L20">
        <f t="shared" si="4"/>
        <v>7.61971702238103</v>
      </c>
      <c r="M20" s="22">
        <f t="shared" si="5"/>
        <v>1.9509418775215016E-4</v>
      </c>
      <c r="O20" s="2">
        <v>0.57270200000000004</v>
      </c>
      <c r="P20">
        <v>239.250032</v>
      </c>
      <c r="Q20">
        <f t="shared" si="6"/>
        <v>240.54147776657612</v>
      </c>
      <c r="R20">
        <f t="shared" si="7"/>
        <v>1.6678321680073762</v>
      </c>
      <c r="S20" s="22">
        <f t="shared" si="8"/>
        <v>2.9137235013335238E-5</v>
      </c>
      <c r="AI20" t="s">
        <v>83</v>
      </c>
      <c r="AJ20">
        <f>1/(AJ13*AJ11)</f>
        <v>1.0589218589291343</v>
      </c>
      <c r="AL20" t="s">
        <v>84</v>
      </c>
      <c r="AM20">
        <f>1/(AM13*AJ11)</f>
        <v>1.0376905200756619</v>
      </c>
    </row>
    <row r="21" spans="3:42" x14ac:dyDescent="0.25">
      <c r="C21" s="2">
        <v>0.5764629</v>
      </c>
      <c r="D21">
        <v>168.53018800000001</v>
      </c>
      <c r="E21">
        <f t="shared" si="0"/>
        <v>169.15723883367934</v>
      </c>
      <c r="F21">
        <f t="shared" si="1"/>
        <v>0.39319274801794796</v>
      </c>
      <c r="G21" s="22">
        <f t="shared" si="2"/>
        <v>1.3843633357396971E-5</v>
      </c>
      <c r="I21" s="2">
        <v>0.57777031999999995</v>
      </c>
      <c r="J21">
        <v>197.628961</v>
      </c>
      <c r="K21">
        <f t="shared" si="3"/>
        <v>200.3880166746909</v>
      </c>
      <c r="L21">
        <f t="shared" si="4"/>
        <v>7.6123882160440504</v>
      </c>
      <c r="M21" s="22">
        <f t="shared" si="5"/>
        <v>1.9490355178011543E-4</v>
      </c>
      <c r="O21" s="2">
        <v>0.57687491999999996</v>
      </c>
      <c r="P21">
        <v>239.294591</v>
      </c>
      <c r="Q21">
        <f t="shared" si="6"/>
        <v>240.54176158457597</v>
      </c>
      <c r="R21">
        <f t="shared" si="7"/>
        <v>1.5554344670315634</v>
      </c>
      <c r="S21" s="22">
        <f t="shared" si="8"/>
        <v>2.7163514172806258E-5</v>
      </c>
      <c r="U21" t="s">
        <v>122</v>
      </c>
      <c r="V21" t="s">
        <v>58</v>
      </c>
      <c r="X21">
        <f>X17/COUNT(E3:E140,K3:K124,Q3:Q105)</f>
        <v>5.7297806336810542</v>
      </c>
      <c r="AI21" t="s">
        <v>85</v>
      </c>
      <c r="AJ21">
        <f>(X5*10^-4*PI()*AK2-AJ20)/(X6*10^-4*PI()*AK2)</f>
        <v>0.44754212511710417</v>
      </c>
      <c r="AL21" t="s">
        <v>86</v>
      </c>
      <c r="AM21">
        <f>(X5*10^-4*PI()*AK2-AM20)/(X6*10^-4*PI()*AK2)</f>
        <v>0.50790981662115131</v>
      </c>
      <c r="AP21" t="s">
        <v>87</v>
      </c>
    </row>
    <row r="22" spans="3:42" x14ac:dyDescent="0.25">
      <c r="C22" s="2">
        <v>0.58063547000000004</v>
      </c>
      <c r="D22">
        <v>168.51448600000001</v>
      </c>
      <c r="E22">
        <f t="shared" si="0"/>
        <v>169.15735729750378</v>
      </c>
      <c r="F22">
        <f t="shared" si="1"/>
        <v>0.41328350515418594</v>
      </c>
      <c r="G22" s="22">
        <f t="shared" si="2"/>
        <v>1.4553705820463951E-5</v>
      </c>
      <c r="I22" s="2">
        <v>0.58194299000000005</v>
      </c>
      <c r="J22">
        <v>197.63047700000001</v>
      </c>
      <c r="K22">
        <f t="shared" si="3"/>
        <v>200.38823829955271</v>
      </c>
      <c r="L22">
        <f t="shared" si="4"/>
        <v>7.6052473853105838</v>
      </c>
      <c r="M22" s="22">
        <f t="shared" si="5"/>
        <v>1.9471773438833285E-4</v>
      </c>
      <c r="O22" s="2">
        <v>0.58104803999999999</v>
      </c>
      <c r="P22">
        <v>239.37358599999999</v>
      </c>
      <c r="Q22">
        <f t="shared" si="6"/>
        <v>240.5420960374274</v>
      </c>
      <c r="R22">
        <f t="shared" si="7"/>
        <v>1.3654157075686071</v>
      </c>
      <c r="S22" s="22">
        <f t="shared" si="8"/>
        <v>2.3829363534433684E-5</v>
      </c>
      <c r="U22" t="s">
        <v>123</v>
      </c>
      <c r="W22" t="s">
        <v>59</v>
      </c>
      <c r="X22">
        <f>SQRT(X21)</f>
        <v>2.3936960194813905</v>
      </c>
    </row>
    <row r="23" spans="3:42" x14ac:dyDescent="0.25">
      <c r="C23" s="2">
        <v>0.58480814000000003</v>
      </c>
      <c r="D23">
        <v>168.51600300000001</v>
      </c>
      <c r="E23">
        <f t="shared" si="0"/>
        <v>169.15749658406071</v>
      </c>
      <c r="F23">
        <f t="shared" si="1"/>
        <v>0.41151401839103885</v>
      </c>
      <c r="G23" s="22">
        <f t="shared" si="2"/>
        <v>1.449113275071861E-5</v>
      </c>
      <c r="I23" s="2">
        <v>0.58611530999999994</v>
      </c>
      <c r="J23">
        <v>197.57073399999999</v>
      </c>
      <c r="K23">
        <f t="shared" si="3"/>
        <v>200.38849865526942</v>
      </c>
      <c r="L23">
        <f t="shared" si="4"/>
        <v>7.9397976524856411</v>
      </c>
      <c r="M23" s="22">
        <f t="shared" si="5"/>
        <v>2.0340621001798778E-4</v>
      </c>
      <c r="O23" s="2">
        <v>0.58522081000000004</v>
      </c>
      <c r="P23">
        <v>239.39231899999999</v>
      </c>
      <c r="Q23">
        <f t="shared" si="6"/>
        <v>240.54248914715464</v>
      </c>
      <c r="R23">
        <f t="shared" si="7"/>
        <v>1.3228913674057583</v>
      </c>
      <c r="S23" s="22">
        <f t="shared" si="8"/>
        <v>2.3083611629038743E-5</v>
      </c>
      <c r="U23" t="s">
        <v>124</v>
      </c>
      <c r="X23">
        <f>SQRT(SUM(G3:G140,M3:M124,S3:S105)/COUNT(G3:G140,M3:M124,S3:S105))</f>
        <v>1.1100963913473998E-2</v>
      </c>
    </row>
    <row r="24" spans="3:42" x14ac:dyDescent="0.25">
      <c r="C24" s="2">
        <v>0.58897995999999997</v>
      </c>
      <c r="D24">
        <v>168.37217000000001</v>
      </c>
      <c r="E24">
        <f t="shared" si="0"/>
        <v>169.15765992615769</v>
      </c>
      <c r="F24">
        <f t="shared" si="1"/>
        <v>0.61699442409519822</v>
      </c>
      <c r="G24" s="22">
        <f t="shared" si="2"/>
        <v>2.1764095399728475E-5</v>
      </c>
      <c r="I24" s="2">
        <v>0.59028751999999995</v>
      </c>
      <c r="J24">
        <v>197.49477200000001</v>
      </c>
      <c r="K24">
        <f t="shared" si="3"/>
        <v>200.38880380801263</v>
      </c>
      <c r="L24">
        <f t="shared" si="4"/>
        <v>8.3754201057887556</v>
      </c>
      <c r="M24" s="22">
        <f t="shared" si="5"/>
        <v>2.1473131954439248E-4</v>
      </c>
      <c r="O24" s="2">
        <v>0.58939348000000003</v>
      </c>
      <c r="P24">
        <v>239.393835</v>
      </c>
      <c r="Q24">
        <f t="shared" si="6"/>
        <v>240.54295013408898</v>
      </c>
      <c r="R24">
        <f t="shared" si="7"/>
        <v>1.3204655913923509</v>
      </c>
      <c r="S24" s="22">
        <f t="shared" si="8"/>
        <v>2.3040991558567672E-5</v>
      </c>
    </row>
    <row r="25" spans="3:42" x14ac:dyDescent="0.25">
      <c r="C25" s="2">
        <v>0.59315262999999996</v>
      </c>
      <c r="D25">
        <v>168.37368599999999</v>
      </c>
      <c r="E25">
        <f t="shared" si="0"/>
        <v>169.15785111610069</v>
      </c>
      <c r="F25">
        <f t="shared" si="1"/>
        <v>0.61491492930921654</v>
      </c>
      <c r="G25" s="22">
        <f t="shared" si="2"/>
        <v>2.169035191601418E-5</v>
      </c>
      <c r="I25" s="2">
        <v>0.59445965000000001</v>
      </c>
      <c r="J25">
        <v>197.402591</v>
      </c>
      <c r="K25">
        <f t="shared" si="3"/>
        <v>200.38916065233974</v>
      </c>
      <c r="L25">
        <f t="shared" si="4"/>
        <v>8.9195982882767098</v>
      </c>
      <c r="M25" s="22">
        <f t="shared" si="5"/>
        <v>2.2889673511822063E-4</v>
      </c>
      <c r="O25" s="2">
        <v>0.59356629999999999</v>
      </c>
      <c r="P25">
        <v>239.421178</v>
      </c>
      <c r="Q25">
        <f t="shared" si="6"/>
        <v>240.54348951214308</v>
      </c>
      <c r="R25">
        <f t="shared" si="7"/>
        <v>1.2595831302888982</v>
      </c>
      <c r="S25" s="22">
        <f t="shared" si="8"/>
        <v>2.1973625013798334E-5</v>
      </c>
    </row>
    <row r="26" spans="3:42" x14ac:dyDescent="0.25">
      <c r="C26" s="2">
        <v>0.59732529999999995</v>
      </c>
      <c r="D26">
        <v>168.375202</v>
      </c>
      <c r="E26">
        <f t="shared" si="0"/>
        <v>169.15807435987614</v>
      </c>
      <c r="F26">
        <f t="shared" si="1"/>
        <v>0.61288913185803195</v>
      </c>
      <c r="G26" s="22">
        <f t="shared" si="2"/>
        <v>2.161850515656002E-5</v>
      </c>
      <c r="I26" s="2">
        <v>0.59863202000000004</v>
      </c>
      <c r="J26">
        <v>197.35245499999999</v>
      </c>
      <c r="K26">
        <f t="shared" si="3"/>
        <v>200.38957705445267</v>
      </c>
      <c r="L26">
        <f t="shared" si="4"/>
        <v>9.2241103736428727</v>
      </c>
      <c r="M26" s="22">
        <f t="shared" si="5"/>
        <v>2.3683147755999294E-4</v>
      </c>
      <c r="O26" s="2">
        <v>0.59773957</v>
      </c>
      <c r="P26">
        <v>239.52599799999999</v>
      </c>
      <c r="Q26">
        <f t="shared" si="6"/>
        <v>240.54411925865077</v>
      </c>
      <c r="R26">
        <f t="shared" si="7"/>
        <v>1.0365708973166479</v>
      </c>
      <c r="S26" s="22">
        <f t="shared" si="8"/>
        <v>1.8067318256666285E-5</v>
      </c>
    </row>
    <row r="27" spans="3:42" x14ac:dyDescent="0.25">
      <c r="C27" s="2">
        <v>0.60149781999999996</v>
      </c>
      <c r="D27">
        <v>168.35089199999999</v>
      </c>
      <c r="E27">
        <f t="shared" si="0"/>
        <v>169.15833445561927</v>
      </c>
      <c r="F27">
        <f t="shared" si="1"/>
        <v>0.65196331913649452</v>
      </c>
      <c r="G27" s="22">
        <f t="shared" si="2"/>
        <v>2.3003415207218986E-5</v>
      </c>
      <c r="I27" s="2">
        <v>0.60280349</v>
      </c>
      <c r="J27">
        <v>197.14836199999999</v>
      </c>
      <c r="K27">
        <f t="shared" si="3"/>
        <v>200.39006177106234</v>
      </c>
      <c r="L27">
        <f t="shared" si="4"/>
        <v>10.50861740570565</v>
      </c>
      <c r="M27" s="22">
        <f t="shared" si="5"/>
        <v>2.7037045659621432E-4</v>
      </c>
      <c r="O27" s="2">
        <v>0.60191254000000005</v>
      </c>
      <c r="P27">
        <v>239.57916700000001</v>
      </c>
      <c r="Q27">
        <f t="shared" si="6"/>
        <v>240.5448527924523</v>
      </c>
      <c r="R27">
        <f t="shared" si="7"/>
        <v>0.93254904974420927</v>
      </c>
      <c r="S27" s="22">
        <f t="shared" si="8"/>
        <v>1.6247015049158455E-5</v>
      </c>
    </row>
    <row r="28" spans="3:42" x14ac:dyDescent="0.25">
      <c r="C28" s="2">
        <v>0.60567024000000003</v>
      </c>
      <c r="D28">
        <v>168.30936500000001</v>
      </c>
      <c r="E28">
        <f t="shared" si="0"/>
        <v>169.15863684954519</v>
      </c>
      <c r="F28">
        <f t="shared" si="1"/>
        <v>0.72126267442988312</v>
      </c>
      <c r="G28" s="22">
        <f t="shared" si="2"/>
        <v>2.5461084306583662E-5</v>
      </c>
      <c r="I28" s="2">
        <v>0.60735508000000005</v>
      </c>
      <c r="J28">
        <v>197.079149</v>
      </c>
      <c r="K28">
        <f t="shared" si="3"/>
        <v>200.39068054410387</v>
      </c>
      <c r="L28">
        <f t="shared" si="4"/>
        <v>10.966241167594973</v>
      </c>
      <c r="M28" s="22">
        <f t="shared" si="5"/>
        <v>2.8234261710777774E-4</v>
      </c>
      <c r="O28" s="2">
        <v>0.60608554999999997</v>
      </c>
      <c r="P28">
        <v>239.63994500000001</v>
      </c>
      <c r="Q28">
        <f t="shared" si="6"/>
        <v>240.54570548585448</v>
      </c>
      <c r="R28">
        <f t="shared" si="7"/>
        <v>0.82040205773532937</v>
      </c>
      <c r="S28" s="22">
        <f t="shared" si="8"/>
        <v>1.4285923445027164E-5</v>
      </c>
    </row>
    <row r="29" spans="3:42" x14ac:dyDescent="0.25">
      <c r="C29" s="2">
        <v>0.60984260999999995</v>
      </c>
      <c r="D29">
        <v>168.259229</v>
      </c>
      <c r="E29">
        <f t="shared" si="0"/>
        <v>169.15898770226323</v>
      </c>
      <c r="F29">
        <f t="shared" si="1"/>
        <v>0.80956572229840706</v>
      </c>
      <c r="G29" s="22">
        <f t="shared" si="2"/>
        <v>2.8595277954975097E-5</v>
      </c>
      <c r="I29" s="2">
        <v>0.61152715000000002</v>
      </c>
      <c r="J29">
        <v>196.97836000000001</v>
      </c>
      <c r="K29">
        <f t="shared" si="3"/>
        <v>200.39134244041691</v>
      </c>
      <c r="L29">
        <f t="shared" si="4"/>
        <v>11.64844913859408</v>
      </c>
      <c r="M29" s="22">
        <f t="shared" si="5"/>
        <v>3.0021409135468801E-4</v>
      </c>
      <c r="O29" s="2">
        <v>0.61025792999999995</v>
      </c>
      <c r="P29">
        <v>239.59080800000001</v>
      </c>
      <c r="Q29">
        <f t="shared" si="6"/>
        <v>240.54669449755067</v>
      </c>
      <c r="R29">
        <f t="shared" si="7"/>
        <v>0.91371899619967778</v>
      </c>
      <c r="S29" s="22">
        <f t="shared" si="8"/>
        <v>1.5917408047141866E-5</v>
      </c>
    </row>
    <row r="30" spans="3:42" x14ac:dyDescent="0.25">
      <c r="C30" s="2">
        <v>0.61401523000000002</v>
      </c>
      <c r="D30">
        <v>168.252137</v>
      </c>
      <c r="E30">
        <f t="shared" si="0"/>
        <v>169.15939399731911</v>
      </c>
      <c r="F30">
        <f t="shared" si="1"/>
        <v>0.82311525918448636</v>
      </c>
      <c r="G30" s="22">
        <f t="shared" si="2"/>
        <v>2.9076322346460983E-5</v>
      </c>
      <c r="I30" s="2">
        <v>0.61569951999999994</v>
      </c>
      <c r="J30">
        <v>196.928224</v>
      </c>
      <c r="K30">
        <f t="shared" si="3"/>
        <v>200.39210832605818</v>
      </c>
      <c r="L30">
        <f t="shared" si="4"/>
        <v>11.998494624311517</v>
      </c>
      <c r="M30" s="22">
        <f t="shared" si="5"/>
        <v>3.0939324878899904E-4</v>
      </c>
      <c r="O30" s="2">
        <v>0.61443159999999997</v>
      </c>
      <c r="P30">
        <v>239.764498</v>
      </c>
      <c r="Q30">
        <f t="shared" si="6"/>
        <v>240.54783987715899</v>
      </c>
      <c r="R30">
        <f t="shared" si="7"/>
        <v>0.61362449651096873</v>
      </c>
      <c r="S30" s="22">
        <f t="shared" si="8"/>
        <v>1.0674140966187155E-5</v>
      </c>
    </row>
    <row r="31" spans="3:42" x14ac:dyDescent="0.25">
      <c r="C31" s="2">
        <v>0.61818808999999997</v>
      </c>
      <c r="D31">
        <v>168.28808799999999</v>
      </c>
      <c r="E31">
        <f t="shared" si="0"/>
        <v>169.15986358443371</v>
      </c>
      <c r="F31">
        <f t="shared" si="1"/>
        <v>0.75999266961475498</v>
      </c>
      <c r="G31" s="22">
        <f t="shared" si="2"/>
        <v>2.68350649596615E-5</v>
      </c>
      <c r="I31" s="2">
        <v>0.61987194000000001</v>
      </c>
      <c r="J31">
        <v>196.886697</v>
      </c>
      <c r="K31">
        <f t="shared" si="3"/>
        <v>200.39299278768135</v>
      </c>
      <c r="L31">
        <f t="shared" si="4"/>
        <v>12.294110150711997</v>
      </c>
      <c r="M31" s="22">
        <f t="shared" si="5"/>
        <v>3.1714973541627065E-4</v>
      </c>
      <c r="O31" s="2">
        <v>0.61860477000000003</v>
      </c>
      <c r="P31">
        <v>239.852101</v>
      </c>
      <c r="Q31">
        <f t="shared" si="6"/>
        <v>240.54916322544193</v>
      </c>
      <c r="R31">
        <f t="shared" si="7"/>
        <v>0.48589574613804964</v>
      </c>
      <c r="S31" s="22">
        <f t="shared" si="8"/>
        <v>8.4460965732807767E-6</v>
      </c>
    </row>
    <row r="32" spans="3:42" x14ac:dyDescent="0.25">
      <c r="C32" s="2">
        <v>0.62236075999999996</v>
      </c>
      <c r="D32">
        <v>168.289604</v>
      </c>
      <c r="E32">
        <f t="shared" si="0"/>
        <v>169.16040524090408</v>
      </c>
      <c r="F32">
        <f t="shared" si="1"/>
        <v>0.75829480116009629</v>
      </c>
      <c r="G32" s="22">
        <f t="shared" si="2"/>
        <v>2.6774631448272131E-5</v>
      </c>
      <c r="I32" s="2">
        <v>0.62404466000000003</v>
      </c>
      <c r="J32">
        <v>196.89682099999999</v>
      </c>
      <c r="K32">
        <f t="shared" si="3"/>
        <v>200.3940123392436</v>
      </c>
      <c r="L32">
        <f t="shared" si="4"/>
        <v>12.230347263280539</v>
      </c>
      <c r="M32" s="22">
        <f t="shared" si="5"/>
        <v>3.1547240730323152E-4</v>
      </c>
      <c r="O32" s="2">
        <v>0.62277804000000003</v>
      </c>
      <c r="P32">
        <v>239.95692099999999</v>
      </c>
      <c r="Q32">
        <f t="shared" si="6"/>
        <v>240.55068951860824</v>
      </c>
      <c r="R32">
        <f t="shared" si="7"/>
        <v>0.35256105369022778</v>
      </c>
      <c r="S32" s="22">
        <f t="shared" si="8"/>
        <v>6.1230495530535597E-6</v>
      </c>
    </row>
    <row r="33" spans="3:19" x14ac:dyDescent="0.25">
      <c r="C33" s="2">
        <v>0.62653362999999995</v>
      </c>
      <c r="D33">
        <v>168.32555500000001</v>
      </c>
      <c r="E33">
        <f t="shared" si="0"/>
        <v>169.16102893484347</v>
      </c>
      <c r="F33">
        <f t="shared" si="1"/>
        <v>0.69801669580281978</v>
      </c>
      <c r="G33" s="22">
        <f t="shared" si="2"/>
        <v>2.4635745015867907E-5</v>
      </c>
      <c r="I33" s="2">
        <v>0.62821758000000005</v>
      </c>
      <c r="J33">
        <v>196.94138100000001</v>
      </c>
      <c r="K33">
        <f t="shared" si="3"/>
        <v>200.39518545326655</v>
      </c>
      <c r="L33">
        <f t="shared" si="4"/>
        <v>11.928765201403801</v>
      </c>
      <c r="M33" s="22">
        <f t="shared" si="5"/>
        <v>3.0755410804732443E-4</v>
      </c>
      <c r="O33" s="2">
        <v>0.62695181</v>
      </c>
      <c r="P33">
        <v>240.14682999999999</v>
      </c>
      <c r="Q33">
        <f t="shared" si="6"/>
        <v>240.55244683048772</v>
      </c>
      <c r="R33">
        <f t="shared" si="7"/>
        <v>0.16452501317491217</v>
      </c>
      <c r="S33" s="22">
        <f t="shared" si="8"/>
        <v>2.8528452725698468E-6</v>
      </c>
    </row>
    <row r="34" spans="3:19" x14ac:dyDescent="0.25">
      <c r="C34" s="2">
        <v>0.63070614999999997</v>
      </c>
      <c r="D34">
        <v>168.30124499999999</v>
      </c>
      <c r="E34">
        <f t="shared" si="0"/>
        <v>169.1617457060222</v>
      </c>
      <c r="F34">
        <f t="shared" si="1"/>
        <v>0.74046146506471822</v>
      </c>
      <c r="G34" s="22">
        <f t="shared" si="2"/>
        <v>2.6141337532195288E-5</v>
      </c>
      <c r="I34" s="2">
        <v>0.63239049999999997</v>
      </c>
      <c r="J34">
        <v>196.985941</v>
      </c>
      <c r="K34">
        <f t="shared" si="3"/>
        <v>200.39653280134178</v>
      </c>
      <c r="L34">
        <f t="shared" si="4"/>
        <v>11.632136435379772</v>
      </c>
      <c r="M34" s="22">
        <f t="shared" si="5"/>
        <v>2.9977059133647998E-4</v>
      </c>
      <c r="O34" s="2">
        <v>0.63112453000000002</v>
      </c>
      <c r="P34">
        <v>240.15795299999999</v>
      </c>
      <c r="Q34">
        <f t="shared" si="6"/>
        <v>240.55446573520862</v>
      </c>
      <c r="R34">
        <f t="shared" si="7"/>
        <v>0.15722234918263014</v>
      </c>
      <c r="S34" s="22">
        <f t="shared" si="8"/>
        <v>2.7259653725006765E-6</v>
      </c>
    </row>
    <row r="35" spans="3:19" x14ac:dyDescent="0.25">
      <c r="C35" s="2">
        <v>0.63487932000000002</v>
      </c>
      <c r="D35">
        <v>168.388848</v>
      </c>
      <c r="E35">
        <f t="shared" si="0"/>
        <v>169.1625682057138</v>
      </c>
      <c r="F35">
        <f t="shared" si="1"/>
        <v>0.59864295672980594</v>
      </c>
      <c r="G35" s="22">
        <f t="shared" si="2"/>
        <v>2.1112575984266213E-5</v>
      </c>
      <c r="I35" s="2">
        <v>0.63656316999999996</v>
      </c>
      <c r="J35">
        <v>196.98745700000001</v>
      </c>
      <c r="K35">
        <f t="shared" si="3"/>
        <v>200.3980774836931</v>
      </c>
      <c r="L35">
        <f t="shared" si="4"/>
        <v>11.632332083786917</v>
      </c>
      <c r="M35" s="22">
        <f t="shared" si="5"/>
        <v>2.997710192897394E-4</v>
      </c>
      <c r="O35" s="2">
        <v>0.63529725000000004</v>
      </c>
      <c r="P35">
        <v>240.16807800000001</v>
      </c>
      <c r="Q35">
        <f t="shared" si="6"/>
        <v>240.55678167030595</v>
      </c>
      <c r="R35">
        <f t="shared" si="7"/>
        <v>0.15109054330931174</v>
      </c>
      <c r="S35" s="22">
        <f t="shared" si="8"/>
        <v>2.6194295215591524E-6</v>
      </c>
    </row>
    <row r="36" spans="3:19" x14ac:dyDescent="0.25">
      <c r="C36" s="2">
        <v>0.63905193999999998</v>
      </c>
      <c r="D36">
        <v>168.381756</v>
      </c>
      <c r="E36">
        <f t="shared" si="0"/>
        <v>169.16351015094421</v>
      </c>
      <c r="F36">
        <f t="shared" si="1"/>
        <v>0.61113955251850172</v>
      </c>
      <c r="G36" s="22">
        <f t="shared" si="2"/>
        <v>2.1555113956734527E-5</v>
      </c>
      <c r="I36" s="2">
        <v>0.64073583999999995</v>
      </c>
      <c r="J36">
        <v>196.98897299999999</v>
      </c>
      <c r="K36">
        <f t="shared" si="3"/>
        <v>200.39984551334294</v>
      </c>
      <c r="L36">
        <f t="shared" si="4"/>
        <v>11.634051302278463</v>
      </c>
      <c r="M36" s="22">
        <f t="shared" si="5"/>
        <v>2.9981070975354854E-4</v>
      </c>
      <c r="O36" s="2">
        <v>0.63947087000000002</v>
      </c>
      <c r="P36">
        <v>240.33216100000001</v>
      </c>
      <c r="Q36">
        <f t="shared" si="6"/>
        <v>240.55943443083783</v>
      </c>
      <c r="R36">
        <f t="shared" si="7"/>
        <v>5.1653212364789682E-2</v>
      </c>
      <c r="S36" s="22">
        <f t="shared" si="8"/>
        <v>8.9428007145636407E-7</v>
      </c>
    </row>
    <row r="37" spans="3:19" x14ac:dyDescent="0.25">
      <c r="C37" s="2">
        <v>0.64322466</v>
      </c>
      <c r="D37">
        <v>168.39188100000001</v>
      </c>
      <c r="E37">
        <f t="shared" si="0"/>
        <v>169.16458725544442</v>
      </c>
      <c r="F37">
        <f t="shared" si="1"/>
        <v>0.59707495720291348</v>
      </c>
      <c r="G37" s="22">
        <f t="shared" si="2"/>
        <v>2.1056518188015046E-5</v>
      </c>
      <c r="I37" s="2">
        <v>0.64490851000000005</v>
      </c>
      <c r="J37">
        <v>196.990489</v>
      </c>
      <c r="K37">
        <f t="shared" si="3"/>
        <v>200.40186585569353</v>
      </c>
      <c r="L37">
        <f t="shared" si="4"/>
        <v>11.637492051561493</v>
      </c>
      <c r="M37" s="22">
        <f t="shared" si="5"/>
        <v>2.9989476230442633E-4</v>
      </c>
      <c r="O37" s="2">
        <v>0.64364403999999997</v>
      </c>
      <c r="P37">
        <v>240.42076299999999</v>
      </c>
      <c r="Q37">
        <f t="shared" si="6"/>
        <v>240.56246700573837</v>
      </c>
      <c r="R37">
        <f t="shared" si="7"/>
        <v>2.0080025242301649E-2</v>
      </c>
      <c r="S37" s="22">
        <f t="shared" si="8"/>
        <v>3.4739239935290877E-7</v>
      </c>
    </row>
    <row r="38" spans="3:19" x14ac:dyDescent="0.25">
      <c r="C38" s="2">
        <v>0.64739732999999999</v>
      </c>
      <c r="D38">
        <v>168.39339699999999</v>
      </c>
      <c r="E38">
        <f t="shared" si="0"/>
        <v>169.16581687412693</v>
      </c>
      <c r="F38">
        <f t="shared" si="1"/>
        <v>0.59663246194627628</v>
      </c>
      <c r="G38" s="22">
        <f t="shared" si="2"/>
        <v>2.1040534246839041E-5</v>
      </c>
      <c r="I38" s="2">
        <v>0.64908202000000004</v>
      </c>
      <c r="J38">
        <v>197.13735500000001</v>
      </c>
      <c r="K38">
        <f t="shared" si="3"/>
        <v>200.40417130963647</v>
      </c>
      <c r="L38">
        <f t="shared" si="4"/>
        <v>10.672088800906739</v>
      </c>
      <c r="M38" s="22">
        <f t="shared" si="5"/>
        <v>2.7460698484772935E-4</v>
      </c>
      <c r="O38" s="2">
        <v>0.64781736999999995</v>
      </c>
      <c r="P38">
        <v>240.53519</v>
      </c>
      <c r="Q38">
        <f t="shared" si="6"/>
        <v>240.56592866126451</v>
      </c>
      <c r="R38">
        <f t="shared" si="7"/>
        <v>9.4486529633413553E-4</v>
      </c>
      <c r="S38" s="22">
        <f t="shared" si="8"/>
        <v>1.6330995307164429E-8</v>
      </c>
    </row>
    <row r="39" spans="3:19" x14ac:dyDescent="0.25">
      <c r="C39" s="2">
        <v>0.65156999999999998</v>
      </c>
      <c r="D39">
        <v>168.394913</v>
      </c>
      <c r="E39">
        <f t="shared" si="0"/>
        <v>169.16721839971055</v>
      </c>
      <c r="F39">
        <f t="shared" si="1"/>
        <v>0.59645563042206728</v>
      </c>
      <c r="G39" s="22">
        <f t="shared" si="2"/>
        <v>2.1033919470016913E-5</v>
      </c>
      <c r="I39" s="2">
        <v>0.65325473999999994</v>
      </c>
      <c r="J39">
        <v>197.14748</v>
      </c>
      <c r="K39">
        <f t="shared" si="3"/>
        <v>200.4067969681098</v>
      </c>
      <c r="L39">
        <f t="shared" si="4"/>
        <v>10.623147098608461</v>
      </c>
      <c r="M39" s="22">
        <f t="shared" si="5"/>
        <v>2.7331957382404644E-4</v>
      </c>
      <c r="O39" s="2">
        <v>0.65199109</v>
      </c>
      <c r="P39">
        <v>240.717489</v>
      </c>
      <c r="Q39">
        <f t="shared" si="6"/>
        <v>240.56987412874463</v>
      </c>
      <c r="R39">
        <f t="shared" si="7"/>
        <v>2.1790150215739719E-2</v>
      </c>
      <c r="S39" s="22">
        <f t="shared" si="8"/>
        <v>3.7604943039568152E-7</v>
      </c>
    </row>
    <row r="40" spans="3:19" x14ac:dyDescent="0.25">
      <c r="C40" s="2">
        <v>0.65574266999999997</v>
      </c>
      <c r="D40">
        <v>168.39642900000001</v>
      </c>
      <c r="E40">
        <f t="shared" si="0"/>
        <v>169.16881340281256</v>
      </c>
      <c r="F40">
        <f t="shared" si="1"/>
        <v>0.596577665708097</v>
      </c>
      <c r="G40" s="22">
        <f t="shared" si="2"/>
        <v>2.1037844232018964E-5</v>
      </c>
      <c r="I40" s="2">
        <v>0.65742796999999997</v>
      </c>
      <c r="J40">
        <v>197.24468999999999</v>
      </c>
      <c r="K40">
        <f t="shared" si="3"/>
        <v>200.40978365741853</v>
      </c>
      <c r="L40">
        <f t="shared" si="4"/>
        <v>10.017817860231057</v>
      </c>
      <c r="M40" s="22">
        <f t="shared" si="5"/>
        <v>2.574912587847736E-4</v>
      </c>
      <c r="O40" s="2">
        <v>0.65616501000000005</v>
      </c>
      <c r="P40">
        <v>240.933224</v>
      </c>
      <c r="Q40">
        <f t="shared" si="6"/>
        <v>240.57436394479436</v>
      </c>
      <c r="R40">
        <f t="shared" si="7"/>
        <v>0.12878053922219437</v>
      </c>
      <c r="S40" s="22">
        <f t="shared" si="8"/>
        <v>2.2184868307710358E-6</v>
      </c>
    </row>
    <row r="41" spans="3:19" x14ac:dyDescent="0.25">
      <c r="C41" s="2">
        <v>0.65991619000000001</v>
      </c>
      <c r="D41">
        <v>168.543295</v>
      </c>
      <c r="E41">
        <f t="shared" si="0"/>
        <v>169.17062625521851</v>
      </c>
      <c r="F41">
        <f t="shared" si="1"/>
        <v>0.39354450377402822</v>
      </c>
      <c r="G41" s="22">
        <f t="shared" si="2"/>
        <v>1.3853863085658384E-5</v>
      </c>
      <c r="I41" s="2">
        <v>0.66160134000000004</v>
      </c>
      <c r="J41">
        <v>197.36672799999999</v>
      </c>
      <c r="K41">
        <f t="shared" si="3"/>
        <v>200.41317569104794</v>
      </c>
      <c r="L41">
        <f t="shared" si="4"/>
        <v>9.2808435342913533</v>
      </c>
      <c r="M41" s="22">
        <f t="shared" si="5"/>
        <v>2.3825365309930563E-4</v>
      </c>
      <c r="O41" s="2">
        <v>0.66033838</v>
      </c>
      <c r="P41">
        <v>241.055262</v>
      </c>
      <c r="Q41">
        <f t="shared" si="6"/>
        <v>240.57946459642545</v>
      </c>
      <c r="R41">
        <f t="shared" si="7"/>
        <v>0.22638316924827964</v>
      </c>
      <c r="S41" s="22">
        <f t="shared" si="8"/>
        <v>3.8959278302787329E-6</v>
      </c>
    </row>
    <row r="42" spans="3:19" x14ac:dyDescent="0.25">
      <c r="C42" s="2">
        <v>0.66408884999999995</v>
      </c>
      <c r="D42">
        <v>168.54481100000001</v>
      </c>
      <c r="E42">
        <f t="shared" si="0"/>
        <v>169.17268284190314</v>
      </c>
      <c r="F42">
        <f t="shared" si="1"/>
        <v>0.39422304985482814</v>
      </c>
      <c r="G42" s="22">
        <f t="shared" si="2"/>
        <v>1.3877500148748764E-5</v>
      </c>
      <c r="I42" s="2">
        <v>0.66577456000000002</v>
      </c>
      <c r="J42">
        <v>197.46294</v>
      </c>
      <c r="K42">
        <f t="shared" si="3"/>
        <v>200.41702221162026</v>
      </c>
      <c r="L42">
        <f t="shared" si="4"/>
        <v>8.7266017130112505</v>
      </c>
      <c r="M42" s="22">
        <f t="shared" si="5"/>
        <v>2.2380715017090744E-4</v>
      </c>
      <c r="O42" s="2">
        <v>0.6645122</v>
      </c>
      <c r="P42">
        <v>241.25477799999999</v>
      </c>
      <c r="Q42">
        <f t="shared" si="6"/>
        <v>240.5852520779062</v>
      </c>
      <c r="R42">
        <f t="shared" si="7"/>
        <v>0.44826496035553015</v>
      </c>
      <c r="S42" s="22">
        <f t="shared" si="8"/>
        <v>7.7016352429600625E-6</v>
      </c>
    </row>
    <row r="43" spans="3:19" x14ac:dyDescent="0.25">
      <c r="C43" s="2">
        <v>0.66826152000000005</v>
      </c>
      <c r="D43">
        <v>168.54632699999999</v>
      </c>
      <c r="E43">
        <f t="shared" si="0"/>
        <v>169.17501304618293</v>
      </c>
      <c r="F43">
        <f t="shared" si="1"/>
        <v>0.39524614466513136</v>
      </c>
      <c r="G43" s="22">
        <f t="shared" si="2"/>
        <v>1.3913264998114556E-5</v>
      </c>
      <c r="I43" s="2">
        <v>0.66994728000000003</v>
      </c>
      <c r="J43">
        <v>197.47306499999999</v>
      </c>
      <c r="K43">
        <f t="shared" si="3"/>
        <v>200.42137751664683</v>
      </c>
      <c r="L43">
        <f t="shared" si="4"/>
        <v>8.6925466958164055</v>
      </c>
      <c r="M43" s="22">
        <f t="shared" si="5"/>
        <v>2.229108964735E-4</v>
      </c>
      <c r="O43" s="2">
        <v>0.66868532000000003</v>
      </c>
      <c r="P43">
        <v>241.33377200000001</v>
      </c>
      <c r="Q43">
        <f t="shared" si="6"/>
        <v>240.59180765254467</v>
      </c>
      <c r="R43">
        <f t="shared" si="7"/>
        <v>0.55051109289482369</v>
      </c>
      <c r="S43" s="22">
        <f t="shared" si="8"/>
        <v>9.4521340625149619E-6</v>
      </c>
    </row>
    <row r="44" spans="3:19" x14ac:dyDescent="0.25">
      <c r="C44" s="2">
        <v>0.67243419000000004</v>
      </c>
      <c r="D44">
        <v>168.547843</v>
      </c>
      <c r="E44">
        <f t="shared" si="0"/>
        <v>169.17764957346739</v>
      </c>
      <c r="F44">
        <f t="shared" si="1"/>
        <v>0.39665631998273643</v>
      </c>
      <c r="G44" s="22">
        <f t="shared" si="2"/>
        <v>1.396265413553535E-5</v>
      </c>
      <c r="I44" s="2">
        <v>0.67412084999999999</v>
      </c>
      <c r="J44">
        <v>197.629537</v>
      </c>
      <c r="K44">
        <f t="shared" si="3"/>
        <v>200.42630369430941</v>
      </c>
      <c r="L44">
        <f t="shared" si="4"/>
        <v>7.8219039423983938</v>
      </c>
      <c r="M44" s="22">
        <f t="shared" si="5"/>
        <v>2.0026671397459366E-4</v>
      </c>
      <c r="O44" s="2">
        <v>0.67285883999999996</v>
      </c>
      <c r="P44">
        <v>241.48163600000001</v>
      </c>
      <c r="Q44">
        <f t="shared" si="6"/>
        <v>240.59922482092898</v>
      </c>
      <c r="R44">
        <f t="shared" si="7"/>
        <v>0.77864948894952113</v>
      </c>
      <c r="S44" s="22">
        <f t="shared" si="8"/>
        <v>1.3352844268950283E-5</v>
      </c>
    </row>
    <row r="45" spans="3:19" x14ac:dyDescent="0.25">
      <c r="C45" s="2">
        <v>0.67660726000000004</v>
      </c>
      <c r="D45">
        <v>168.61822900000001</v>
      </c>
      <c r="E45">
        <f t="shared" si="0"/>
        <v>169.1806289234529</v>
      </c>
      <c r="F45">
        <f t="shared" si="1"/>
        <v>0.31629367389981283</v>
      </c>
      <c r="G45" s="22">
        <f t="shared" si="2"/>
        <v>1.1124524546103343E-5</v>
      </c>
      <c r="I45" s="2">
        <v>0.67829366999999996</v>
      </c>
      <c r="J45">
        <v>197.65688</v>
      </c>
      <c r="K45">
        <f t="shared" si="3"/>
        <v>200.43186591075749</v>
      </c>
      <c r="L45">
        <f t="shared" si="4"/>
        <v>7.7005468049025954</v>
      </c>
      <c r="M45" s="22">
        <f t="shared" si="5"/>
        <v>1.9710502364676463E-4</v>
      </c>
      <c r="O45" s="2">
        <v>0.67703217000000004</v>
      </c>
      <c r="P45">
        <v>241.59506500000001</v>
      </c>
      <c r="Q45">
        <f t="shared" si="6"/>
        <v>240.60760423032443</v>
      </c>
      <c r="R45">
        <f t="shared" si="7"/>
        <v>0.97507877164828649</v>
      </c>
      <c r="S45" s="22">
        <f t="shared" si="8"/>
        <v>1.6705657910762585E-5</v>
      </c>
    </row>
    <row r="46" spans="3:19" x14ac:dyDescent="0.25">
      <c r="C46" s="2">
        <v>0.68077988</v>
      </c>
      <c r="D46">
        <v>168.61113700000001</v>
      </c>
      <c r="E46">
        <f t="shared" si="0"/>
        <v>169.18399049792848</v>
      </c>
      <c r="F46">
        <f t="shared" si="1"/>
        <v>0.32816113008887576</v>
      </c>
      <c r="G46" s="22">
        <f t="shared" si="2"/>
        <v>1.1542891797598976E-5</v>
      </c>
      <c r="I46" s="2">
        <v>0.68246688</v>
      </c>
      <c r="J46">
        <v>197.752093</v>
      </c>
      <c r="K46">
        <f t="shared" si="3"/>
        <v>200.43813968062693</v>
      </c>
      <c r="L46">
        <f t="shared" si="4"/>
        <v>7.2148467705069494</v>
      </c>
      <c r="M46" s="22">
        <f t="shared" si="5"/>
        <v>1.8449514172323806E-4</v>
      </c>
      <c r="O46" s="2">
        <v>0.68120623999999996</v>
      </c>
      <c r="P46">
        <v>241.837625</v>
      </c>
      <c r="Q46">
        <f t="shared" si="6"/>
        <v>240.6170603094173</v>
      </c>
      <c r="R46">
        <f t="shared" si="7"/>
        <v>1.4897781638972549</v>
      </c>
      <c r="S46" s="22">
        <f t="shared" si="8"/>
        <v>2.5472634620473847E-5</v>
      </c>
    </row>
    <row r="47" spans="3:19" x14ac:dyDescent="0.25">
      <c r="C47" s="2">
        <v>0.68495251000000001</v>
      </c>
      <c r="D47">
        <v>168.60504299999999</v>
      </c>
      <c r="E47">
        <f t="shared" si="0"/>
        <v>169.18777879277832</v>
      </c>
      <c r="F47">
        <f t="shared" si="1"/>
        <v>0.33958100418498005</v>
      </c>
      <c r="G47" s="22">
        <f t="shared" si="2"/>
        <v>1.1945443202614706E-5</v>
      </c>
      <c r="I47" s="2">
        <v>0.68663956000000004</v>
      </c>
      <c r="J47">
        <v>197.75460799999999</v>
      </c>
      <c r="K47">
        <f t="shared" si="3"/>
        <v>200.44520533861512</v>
      </c>
      <c r="L47">
        <f t="shared" si="4"/>
        <v>7.2393140385628447</v>
      </c>
      <c r="M47" s="22">
        <f t="shared" si="5"/>
        <v>1.8511610017766264E-4</v>
      </c>
      <c r="O47" s="2">
        <v>0.68538041000000005</v>
      </c>
      <c r="P47">
        <v>242.09740199999999</v>
      </c>
      <c r="Q47">
        <f t="shared" si="6"/>
        <v>240.6277160360799</v>
      </c>
      <c r="R47">
        <f t="shared" si="7"/>
        <v>2.1599768325437099</v>
      </c>
      <c r="S47" s="22">
        <f t="shared" si="8"/>
        <v>3.6852659550375333E-5</v>
      </c>
    </row>
    <row r="48" spans="3:19" x14ac:dyDescent="0.25">
      <c r="C48" s="2">
        <v>0.68912567999999996</v>
      </c>
      <c r="D48">
        <v>168.692646</v>
      </c>
      <c r="E48">
        <f t="shared" si="0"/>
        <v>169.192043129707</v>
      </c>
      <c r="F48">
        <f t="shared" si="1"/>
        <v>0.24939749315959628</v>
      </c>
      <c r="G48" s="22">
        <f t="shared" si="2"/>
        <v>8.7639478202332613E-6</v>
      </c>
      <c r="I48" s="2">
        <v>0.69081298999999996</v>
      </c>
      <c r="J48">
        <v>197.88625300000001</v>
      </c>
      <c r="K48">
        <f t="shared" si="3"/>
        <v>200.45315529446833</v>
      </c>
      <c r="L48">
        <f t="shared" si="4"/>
        <v>6.5889873893467295</v>
      </c>
      <c r="M48" s="22">
        <f t="shared" si="5"/>
        <v>1.6826253439107929E-4</v>
      </c>
      <c r="O48" s="2">
        <v>0.68955407999999996</v>
      </c>
      <c r="P48">
        <v>242.27109200000001</v>
      </c>
      <c r="Q48">
        <f t="shared" si="6"/>
        <v>240.63970658841077</v>
      </c>
      <c r="R48">
        <f t="shared" si="7"/>
        <v>2.661418361146179</v>
      </c>
      <c r="S48" s="22">
        <f t="shared" si="8"/>
        <v>4.5342969138310727E-5</v>
      </c>
    </row>
    <row r="49" spans="3:19" x14ac:dyDescent="0.25">
      <c r="C49" s="2">
        <v>0.69329854999999996</v>
      </c>
      <c r="D49">
        <v>168.72859700000001</v>
      </c>
      <c r="E49">
        <f t="shared" si="0"/>
        <v>169.19683642717743</v>
      </c>
      <c r="F49">
        <f t="shared" si="1"/>
        <v>0.21924816116344106</v>
      </c>
      <c r="G49" s="22">
        <f t="shared" si="2"/>
        <v>7.7012029584485361E-6</v>
      </c>
      <c r="I49" s="2">
        <v>0.69498715</v>
      </c>
      <c r="J49">
        <v>198.14503099999999</v>
      </c>
      <c r="K49">
        <f t="shared" si="3"/>
        <v>200.46208937864284</v>
      </c>
      <c r="L49">
        <f t="shared" si="4"/>
        <v>5.3687595300390569</v>
      </c>
      <c r="M49" s="22">
        <f t="shared" si="5"/>
        <v>1.3674377990161805E-4</v>
      </c>
      <c r="O49" s="2">
        <v>0.69372739999999999</v>
      </c>
      <c r="P49">
        <v>242.38452100000001</v>
      </c>
      <c r="Q49">
        <f t="shared" si="6"/>
        <v>240.65318280708925</v>
      </c>
      <c r="R49">
        <f t="shared" si="7"/>
        <v>2.9975319382314787</v>
      </c>
      <c r="S49" s="22">
        <f t="shared" si="8"/>
        <v>5.1021597883601838E-5</v>
      </c>
    </row>
    <row r="50" spans="3:19" x14ac:dyDescent="0.25">
      <c r="C50" s="2">
        <v>0.69747157000000004</v>
      </c>
      <c r="D50">
        <v>168.79037400000001</v>
      </c>
      <c r="E50">
        <f t="shared" si="0"/>
        <v>169.20221834764251</v>
      </c>
      <c r="F50">
        <f t="shared" si="1"/>
        <v>0.16961576668507639</v>
      </c>
      <c r="G50" s="22">
        <f t="shared" si="2"/>
        <v>5.9534795861745617E-6</v>
      </c>
      <c r="I50" s="2">
        <v>0.69916036999999998</v>
      </c>
      <c r="J50">
        <v>198.241243</v>
      </c>
      <c r="K50">
        <f t="shared" si="3"/>
        <v>200.47211333454209</v>
      </c>
      <c r="L50">
        <f t="shared" si="4"/>
        <v>4.9767824495399342</v>
      </c>
      <c r="M50" s="22">
        <f t="shared" si="5"/>
        <v>1.266370055150483E-4</v>
      </c>
      <c r="O50" s="2">
        <v>0.69790132999999999</v>
      </c>
      <c r="P50">
        <v>242.60125400000001</v>
      </c>
      <c r="Q50">
        <f t="shared" si="6"/>
        <v>240.66831401834747</v>
      </c>
      <c r="R50">
        <f t="shared" si="7"/>
        <v>3.7362569726709145</v>
      </c>
      <c r="S50" s="22">
        <f t="shared" si="8"/>
        <v>6.3482008040255879E-5</v>
      </c>
    </row>
    <row r="51" spans="3:19" x14ac:dyDescent="0.25">
      <c r="C51" s="2">
        <v>0.70164444000000004</v>
      </c>
      <c r="D51">
        <v>168.826325</v>
      </c>
      <c r="E51">
        <f t="shared" si="0"/>
        <v>169.20825360239456</v>
      </c>
      <c r="F51">
        <f t="shared" si="1"/>
        <v>0.14586945732706685</v>
      </c>
      <c r="G51" s="22">
        <f t="shared" si="2"/>
        <v>5.1178085263949869E-6</v>
      </c>
      <c r="I51" s="2">
        <v>0.70333365000000003</v>
      </c>
      <c r="J51">
        <v>198.34606299999999</v>
      </c>
      <c r="K51">
        <f t="shared" si="3"/>
        <v>200.48334951677379</v>
      </c>
      <c r="L51">
        <f t="shared" si="4"/>
        <v>4.5679936547830762</v>
      </c>
      <c r="M51" s="22">
        <f t="shared" si="5"/>
        <v>1.1611232542766912E-4</v>
      </c>
      <c r="O51" s="2">
        <v>0.7020748</v>
      </c>
      <c r="P51">
        <v>242.740509</v>
      </c>
      <c r="Q51">
        <f t="shared" si="6"/>
        <v>240.68527912476105</v>
      </c>
      <c r="R51">
        <f t="shared" si="7"/>
        <v>4.2239698400747114</v>
      </c>
      <c r="S51" s="22">
        <f t="shared" si="8"/>
        <v>7.1686320906579092E-5</v>
      </c>
    </row>
    <row r="52" spans="3:19" x14ac:dyDescent="0.25">
      <c r="C52" s="2">
        <v>0.70581841000000001</v>
      </c>
      <c r="D52">
        <v>169.05166700000001</v>
      </c>
      <c r="E52">
        <f t="shared" si="0"/>
        <v>169.21501581511461</v>
      </c>
      <c r="F52">
        <f t="shared" si="1"/>
        <v>2.6682835399344601E-2</v>
      </c>
      <c r="G52" s="22">
        <f t="shared" si="2"/>
        <v>9.3366926312719189E-7</v>
      </c>
      <c r="I52" s="2">
        <v>0.70765016999999997</v>
      </c>
      <c r="J52">
        <v>198.623109</v>
      </c>
      <c r="K52">
        <f t="shared" si="3"/>
        <v>200.49638734598591</v>
      </c>
      <c r="L52">
        <f t="shared" si="4"/>
        <v>3.509171761539704</v>
      </c>
      <c r="M52" s="22">
        <f t="shared" si="5"/>
        <v>8.8949820267438139E-5</v>
      </c>
      <c r="O52" s="2">
        <v>0.70595724999999998</v>
      </c>
      <c r="P52">
        <v>242.89687599999999</v>
      </c>
      <c r="Q52">
        <f t="shared" si="6"/>
        <v>240.70288497900066</v>
      </c>
      <c r="R52">
        <f t="shared" si="7"/>
        <v>4.8135966002257016</v>
      </c>
      <c r="S52" s="22">
        <f t="shared" si="8"/>
        <v>8.1587914735628189E-5</v>
      </c>
    </row>
    <row r="53" spans="3:19" x14ac:dyDescent="0.25">
      <c r="C53" s="2">
        <v>0.70999177999999996</v>
      </c>
      <c r="D53">
        <v>169.17370500000001</v>
      </c>
      <c r="E53">
        <f t="shared" si="0"/>
        <v>169.22258099218126</v>
      </c>
      <c r="F53">
        <f t="shared" si="1"/>
        <v>2.3888626117017681E-3</v>
      </c>
      <c r="G53" s="22">
        <f t="shared" si="2"/>
        <v>8.3469046402303539E-8</v>
      </c>
      <c r="I53" s="2">
        <v>0.71168169000000003</v>
      </c>
      <c r="J53">
        <v>198.813965</v>
      </c>
      <c r="K53">
        <f t="shared" si="3"/>
        <v>200.51000512771913</v>
      </c>
      <c r="L53">
        <f t="shared" si="4"/>
        <v>2.8765521148335211</v>
      </c>
      <c r="M53" s="22">
        <f t="shared" si="5"/>
        <v>7.2774373152861642E-5</v>
      </c>
      <c r="O53" s="2">
        <v>0.71042278999999997</v>
      </c>
      <c r="P53">
        <v>243.19980200000001</v>
      </c>
      <c r="Q53">
        <f t="shared" si="6"/>
        <v>240.72554430388055</v>
      </c>
      <c r="R53">
        <f t="shared" si="7"/>
        <v>6.1219511468063361</v>
      </c>
      <c r="S53" s="22">
        <f t="shared" si="8"/>
        <v>1.0350549950642881E-4</v>
      </c>
    </row>
    <row r="54" spans="3:19" x14ac:dyDescent="0.25">
      <c r="C54" s="2">
        <v>0.71416444999999995</v>
      </c>
      <c r="D54">
        <v>169.17522099999999</v>
      </c>
      <c r="E54">
        <f t="shared" si="0"/>
        <v>169.23103484469391</v>
      </c>
      <c r="F54">
        <f t="shared" si="1"/>
        <v>3.115185259516505E-3</v>
      </c>
      <c r="G54" s="22">
        <f t="shared" si="2"/>
        <v>1.0884547380639702E-7</v>
      </c>
      <c r="I54" s="2">
        <v>0.71585516000000005</v>
      </c>
      <c r="J54">
        <v>198.95321999999999</v>
      </c>
      <c r="K54">
        <f t="shared" si="3"/>
        <v>200.52572504446459</v>
      </c>
      <c r="L54">
        <f t="shared" si="4"/>
        <v>2.4727721148666317</v>
      </c>
      <c r="M54" s="22">
        <f t="shared" si="5"/>
        <v>6.2471531037302949E-5</v>
      </c>
      <c r="O54" s="2">
        <v>0.71459691999999997</v>
      </c>
      <c r="P54">
        <v>243.45097000000001</v>
      </c>
      <c r="Q54">
        <f t="shared" si="6"/>
        <v>240.74930589387139</v>
      </c>
      <c r="R54">
        <f t="shared" si="7"/>
        <v>7.298988942343744</v>
      </c>
      <c r="S54" s="22">
        <f t="shared" si="8"/>
        <v>1.2315149466676333E-4</v>
      </c>
    </row>
    <row r="55" spans="3:19" x14ac:dyDescent="0.25">
      <c r="C55" s="2">
        <v>0.71833762000000001</v>
      </c>
      <c r="D55">
        <v>169.26282399999999</v>
      </c>
      <c r="E55">
        <f t="shared" si="0"/>
        <v>169.24047435300551</v>
      </c>
      <c r="F55">
        <f t="shared" si="1"/>
        <v>4.9950672077808472E-4</v>
      </c>
      <c r="G55" s="22">
        <f t="shared" si="2"/>
        <v>1.7434848226832093E-8</v>
      </c>
      <c r="I55" s="2">
        <v>0.72002948</v>
      </c>
      <c r="J55">
        <v>199.23782399999999</v>
      </c>
      <c r="K55">
        <f t="shared" si="3"/>
        <v>200.54327223508511</v>
      </c>
      <c r="L55">
        <f t="shared" si="4"/>
        <v>1.7041950944868629</v>
      </c>
      <c r="M55" s="22">
        <f t="shared" si="5"/>
        <v>4.2931467216356762E-5</v>
      </c>
      <c r="O55" s="2">
        <v>0.71877053999999996</v>
      </c>
      <c r="P55">
        <v>243.616052</v>
      </c>
      <c r="Q55">
        <f t="shared" si="6"/>
        <v>240.77582925047591</v>
      </c>
      <c r="R55">
        <f t="shared" si="7"/>
        <v>8.0668652669141707</v>
      </c>
      <c r="S55" s="22">
        <f t="shared" si="8"/>
        <v>1.3592301575961755E-4</v>
      </c>
    </row>
    <row r="56" spans="3:19" x14ac:dyDescent="0.25">
      <c r="C56" s="2">
        <v>0.72251089000000002</v>
      </c>
      <c r="D56">
        <v>169.36764500000001</v>
      </c>
      <c r="E56">
        <f t="shared" si="0"/>
        <v>169.25100252314874</v>
      </c>
      <c r="F56">
        <f t="shared" si="1"/>
        <v>1.360546740599868E-2</v>
      </c>
      <c r="G56" s="22">
        <f t="shared" si="2"/>
        <v>4.7429939266377003E-7</v>
      </c>
      <c r="I56" s="2">
        <v>0.72420300999999998</v>
      </c>
      <c r="J56">
        <v>199.38668699999999</v>
      </c>
      <c r="K56">
        <f t="shared" si="3"/>
        <v>200.56283121170847</v>
      </c>
      <c r="L56">
        <f t="shared" si="4"/>
        <v>1.3833152067353511</v>
      </c>
      <c r="M56" s="22">
        <f t="shared" si="5"/>
        <v>3.4795961106337631E-5</v>
      </c>
      <c r="O56" s="2">
        <v>0.72294466000000002</v>
      </c>
      <c r="P56">
        <v>243.86722</v>
      </c>
      <c r="Q56">
        <f t="shared" si="6"/>
        <v>240.80541173915341</v>
      </c>
      <c r="R56">
        <f t="shared" si="7"/>
        <v>9.374669826188418</v>
      </c>
      <c r="S56" s="22">
        <f t="shared" si="8"/>
        <v>1.5763372047938046E-4</v>
      </c>
    </row>
    <row r="57" spans="3:19" x14ac:dyDescent="0.25">
      <c r="C57" s="2">
        <v>0.72697518000000005</v>
      </c>
      <c r="D57">
        <v>169.455354</v>
      </c>
      <c r="E57">
        <f t="shared" si="0"/>
        <v>169.26359868226822</v>
      </c>
      <c r="F57">
        <f t="shared" si="1"/>
        <v>3.6770101878414244E-2</v>
      </c>
      <c r="G57" s="22">
        <f t="shared" si="2"/>
        <v>1.2805137405275075E-6</v>
      </c>
      <c r="I57" s="2">
        <v>0.72837642999999996</v>
      </c>
      <c r="J57">
        <v>199.51733300000001</v>
      </c>
      <c r="K57">
        <f t="shared" si="3"/>
        <v>200.58461401578057</v>
      </c>
      <c r="L57">
        <f t="shared" si="4"/>
        <v>1.139088766645596</v>
      </c>
      <c r="M57" s="22">
        <f t="shared" si="5"/>
        <v>2.8615168481335132E-5</v>
      </c>
      <c r="O57" s="2">
        <v>0.72711819</v>
      </c>
      <c r="P57">
        <v>244.01608200000001</v>
      </c>
      <c r="Q57">
        <f t="shared" si="6"/>
        <v>240.8383641146379</v>
      </c>
      <c r="R57">
        <f t="shared" si="7"/>
        <v>10.097890958950265</v>
      </c>
      <c r="S57" s="22">
        <f t="shared" si="8"/>
        <v>1.6958747631453598E-4</v>
      </c>
    </row>
    <row r="58" spans="3:19" x14ac:dyDescent="0.25">
      <c r="C58" s="2">
        <v>0.73123733000000002</v>
      </c>
      <c r="D58">
        <v>169.67311799999999</v>
      </c>
      <c r="E58">
        <f t="shared" si="0"/>
        <v>169.27704829515619</v>
      </c>
      <c r="F58">
        <f t="shared" si="1"/>
        <v>0.15687121109505203</v>
      </c>
      <c r="G58" s="22">
        <f t="shared" si="2"/>
        <v>5.4490045178934529E-6</v>
      </c>
      <c r="I58" s="2">
        <v>0.73255095000000003</v>
      </c>
      <c r="J58">
        <v>199.83637200000001</v>
      </c>
      <c r="K58">
        <f t="shared" si="3"/>
        <v>200.60885710671175</v>
      </c>
      <c r="L58">
        <f t="shared" si="4"/>
        <v>0.59673324009145035</v>
      </c>
      <c r="M58" s="22">
        <f t="shared" si="5"/>
        <v>1.4942771558542209E-5</v>
      </c>
      <c r="O58" s="2">
        <v>0.73129244999999998</v>
      </c>
      <c r="P58">
        <v>244.292078</v>
      </c>
      <c r="Q58">
        <f t="shared" si="6"/>
        <v>240.87504573223208</v>
      </c>
      <c r="R58">
        <f t="shared" si="7"/>
        <v>11.67610951896719</v>
      </c>
      <c r="S58" s="22">
        <f t="shared" si="8"/>
        <v>1.9564979286602842E-4</v>
      </c>
    </row>
    <row r="59" spans="3:19" x14ac:dyDescent="0.25">
      <c r="C59" s="2">
        <v>0.73541098999999999</v>
      </c>
      <c r="D59">
        <v>169.845809</v>
      </c>
      <c r="E59">
        <f t="shared" si="0"/>
        <v>169.29170891494812</v>
      </c>
      <c r="F59">
        <f t="shared" si="1"/>
        <v>0.30702690425450685</v>
      </c>
      <c r="G59" s="22">
        <f t="shared" si="2"/>
        <v>1.0643066204991794E-5</v>
      </c>
      <c r="I59" s="2">
        <v>0.73672462000000005</v>
      </c>
      <c r="J59">
        <v>200.01106100000001</v>
      </c>
      <c r="K59">
        <f t="shared" si="3"/>
        <v>200.63580017771528</v>
      </c>
      <c r="L59">
        <f t="shared" si="4"/>
        <v>0.39029904017235167</v>
      </c>
      <c r="M59" s="22">
        <f t="shared" si="5"/>
        <v>9.7563968194152612E-6</v>
      </c>
      <c r="O59" s="2">
        <v>0.73575815</v>
      </c>
      <c r="P59">
        <v>244.62083000000001</v>
      </c>
      <c r="Q59">
        <f t="shared" si="6"/>
        <v>240.91884421398095</v>
      </c>
      <c r="R59">
        <f t="shared" si="7"/>
        <v>13.704698759887197</v>
      </c>
      <c r="S59" s="22">
        <f t="shared" si="8"/>
        <v>2.2902485826251386E-4</v>
      </c>
    </row>
    <row r="60" spans="3:19" x14ac:dyDescent="0.25">
      <c r="C60" s="2">
        <v>0.73958436000000005</v>
      </c>
      <c r="D60">
        <v>169.96784700000001</v>
      </c>
      <c r="E60">
        <f t="shared" si="0"/>
        <v>169.30799388012971</v>
      </c>
      <c r="F60">
        <f t="shared" si="1"/>
        <v>0.43540613980255727</v>
      </c>
      <c r="G60" s="22">
        <f t="shared" si="2"/>
        <v>1.507165701997306E-5</v>
      </c>
      <c r="I60" s="2">
        <v>0.74089894999999995</v>
      </c>
      <c r="J60">
        <v>200.29666399999999</v>
      </c>
      <c r="K60">
        <f t="shared" si="3"/>
        <v>200.66572700176738</v>
      </c>
      <c r="L60">
        <f t="shared" si="4"/>
        <v>0.13620749927355416</v>
      </c>
      <c r="M60" s="22">
        <f t="shared" si="5"/>
        <v>3.395107948747504E-6</v>
      </c>
      <c r="O60" s="2">
        <v>0.73993257000000001</v>
      </c>
      <c r="P60">
        <v>244.92365000000001</v>
      </c>
      <c r="Q60">
        <f t="shared" si="6"/>
        <v>240.96448782167823</v>
      </c>
      <c r="R60">
        <f t="shared" si="7"/>
        <v>15.674965154253631</v>
      </c>
      <c r="S60" s="22">
        <f t="shared" si="8"/>
        <v>2.6130344664599358E-4</v>
      </c>
    </row>
    <row r="61" spans="3:19" x14ac:dyDescent="0.25">
      <c r="C61" s="2">
        <v>0.74375798000000004</v>
      </c>
      <c r="D61">
        <v>170.13292799999999</v>
      </c>
      <c r="E61">
        <f t="shared" si="0"/>
        <v>169.32606910432577</v>
      </c>
      <c r="F61">
        <f t="shared" si="1"/>
        <v>0.65102127752862937</v>
      </c>
      <c r="G61" s="22">
        <f t="shared" si="2"/>
        <v>2.2491500520605822E-5</v>
      </c>
      <c r="I61" s="2">
        <v>0.74507252000000002</v>
      </c>
      <c r="J61">
        <v>200.453136</v>
      </c>
      <c r="K61">
        <f t="shared" si="3"/>
        <v>200.69892681820119</v>
      </c>
      <c r="L61">
        <f t="shared" si="4"/>
        <v>6.0413126312008618E-2</v>
      </c>
      <c r="M61" s="22">
        <f t="shared" si="5"/>
        <v>1.5035075060636439E-6</v>
      </c>
      <c r="O61" s="2">
        <v>0.74381516999999997</v>
      </c>
      <c r="P61">
        <v>245.10584299999999</v>
      </c>
      <c r="Q61">
        <f t="shared" si="6"/>
        <v>241.01142919273542</v>
      </c>
      <c r="R61">
        <f t="shared" si="7"/>
        <v>16.764224425118776</v>
      </c>
      <c r="S61" s="22">
        <f t="shared" si="8"/>
        <v>2.7904621583692139E-4</v>
      </c>
    </row>
    <row r="62" spans="3:19" x14ac:dyDescent="0.25">
      <c r="C62" s="2">
        <v>0.74793200999999998</v>
      </c>
      <c r="D62">
        <v>170.36687900000001</v>
      </c>
      <c r="E62">
        <f t="shared" si="0"/>
        <v>169.34611469309405</v>
      </c>
      <c r="F62">
        <f t="shared" si="1"/>
        <v>1.0419597702532049</v>
      </c>
      <c r="G62" s="22">
        <f t="shared" si="2"/>
        <v>3.5898856602491516E-5</v>
      </c>
      <c r="I62" s="2">
        <v>0.74924625</v>
      </c>
      <c r="J62">
        <v>200.63643400000001</v>
      </c>
      <c r="K62">
        <f t="shared" si="3"/>
        <v>200.73573336218112</v>
      </c>
      <c r="L62">
        <f t="shared" si="4"/>
        <v>9.8603633295760128E-3</v>
      </c>
      <c r="M62" s="22">
        <f t="shared" si="5"/>
        <v>2.4494767257833372E-7</v>
      </c>
      <c r="O62" s="2">
        <v>0.74798955</v>
      </c>
      <c r="P62">
        <v>245.40005500000001</v>
      </c>
      <c r="Q62">
        <f t="shared" si="6"/>
        <v>241.09570977934607</v>
      </c>
      <c r="R62">
        <f t="shared" si="7"/>
        <v>18.527387778566439</v>
      </c>
      <c r="S62" s="22">
        <f t="shared" si="8"/>
        <v>3.0765563920902853E-4</v>
      </c>
    </row>
    <row r="63" spans="3:19" x14ac:dyDescent="0.25">
      <c r="C63" s="2">
        <v>0.75210568</v>
      </c>
      <c r="D63">
        <v>170.540569</v>
      </c>
      <c r="E63">
        <f t="shared" si="0"/>
        <v>169.36832240798083</v>
      </c>
      <c r="F63">
        <f t="shared" si="1"/>
        <v>1.3741620725005772</v>
      </c>
      <c r="G63" s="22">
        <f t="shared" si="2"/>
        <v>4.7247903470768437E-5</v>
      </c>
      <c r="I63" s="2">
        <v>0.75342076000000002</v>
      </c>
      <c r="J63">
        <v>200.95547300000001</v>
      </c>
      <c r="K63">
        <f t="shared" si="3"/>
        <v>200.77651057836201</v>
      </c>
      <c r="L63">
        <f t="shared" si="4"/>
        <v>3.2027548358539007E-2</v>
      </c>
      <c r="M63" s="22">
        <f t="shared" si="5"/>
        <v>7.9309282027182206E-7</v>
      </c>
      <c r="O63" s="2">
        <v>0.75216327000000005</v>
      </c>
      <c r="P63">
        <v>245.58235300000001</v>
      </c>
      <c r="Q63">
        <f t="shared" si="6"/>
        <v>241.19536164171848</v>
      </c>
      <c r="R63">
        <f t="shared" si="7"/>
        <v>19.245693177636863</v>
      </c>
      <c r="S63" s="22">
        <f t="shared" si="8"/>
        <v>3.1910914144585008E-4</v>
      </c>
    </row>
    <row r="64" spans="3:19" x14ac:dyDescent="0.25">
      <c r="C64" s="2">
        <v>0.7562797</v>
      </c>
      <c r="D64">
        <v>170.77452</v>
      </c>
      <c r="E64">
        <f t="shared" si="0"/>
        <v>169.39290935681237</v>
      </c>
      <c r="F64">
        <f t="shared" si="1"/>
        <v>1.9088479693693308</v>
      </c>
      <c r="G64" s="22">
        <f t="shared" si="2"/>
        <v>6.5452342399229137E-5</v>
      </c>
      <c r="I64" s="2">
        <v>0.75759547999999999</v>
      </c>
      <c r="J64">
        <v>201.30894699999999</v>
      </c>
      <c r="K64">
        <f t="shared" si="3"/>
        <v>200.82164434097047</v>
      </c>
      <c r="L64">
        <f t="shared" si="4"/>
        <v>0.23746388149724448</v>
      </c>
      <c r="M64" s="22">
        <f t="shared" si="5"/>
        <v>5.85964638240526E-6</v>
      </c>
      <c r="O64" s="2">
        <v>0.75633718999999999</v>
      </c>
      <c r="P64">
        <v>245.79908699999999</v>
      </c>
      <c r="Q64">
        <f t="shared" si="6"/>
        <v>241.30518627596058</v>
      </c>
      <c r="R64">
        <f t="shared" si="7"/>
        <v>20.195143717521898</v>
      </c>
      <c r="S64" s="22">
        <f t="shared" si="8"/>
        <v>3.3426154586839728E-4</v>
      </c>
    </row>
    <row r="65" spans="3:19" x14ac:dyDescent="0.25">
      <c r="C65" s="2">
        <v>0.76045368999999996</v>
      </c>
      <c r="D65">
        <v>171.00308999999999</v>
      </c>
      <c r="E65">
        <f t="shared" si="0"/>
        <v>169.42010638685011</v>
      </c>
      <c r="F65">
        <f t="shared" si="1"/>
        <v>2.5058371195010425</v>
      </c>
      <c r="G65" s="22">
        <f t="shared" si="2"/>
        <v>8.5692916115144715E-5</v>
      </c>
      <c r="I65" s="2">
        <v>0.76176960999999999</v>
      </c>
      <c r="J65">
        <v>201.56111300000001</v>
      </c>
      <c r="K65">
        <f t="shared" si="3"/>
        <v>200.90284329704741</v>
      </c>
      <c r="L65">
        <f t="shared" si="4"/>
        <v>0.43331900182529709</v>
      </c>
      <c r="M65" s="22">
        <f t="shared" si="5"/>
        <v>1.0665819712795304E-5</v>
      </c>
      <c r="O65" s="2">
        <v>0.76051172</v>
      </c>
      <c r="P65">
        <v>246.119124</v>
      </c>
      <c r="Q65">
        <f t="shared" si="6"/>
        <v>241.42806481745691</v>
      </c>
      <c r="R65">
        <f t="shared" si="7"/>
        <v>22.006036254121803</v>
      </c>
      <c r="S65" s="22">
        <f t="shared" si="8"/>
        <v>3.6328804195775478E-4</v>
      </c>
    </row>
    <row r="66" spans="3:19" x14ac:dyDescent="0.25">
      <c r="C66" s="2">
        <v>0.76462805</v>
      </c>
      <c r="D66">
        <v>171.294073</v>
      </c>
      <c r="E66">
        <f t="shared" si="0"/>
        <v>169.45017047625987</v>
      </c>
      <c r="F66">
        <f t="shared" si="1"/>
        <v>3.3999765170552085</v>
      </c>
      <c r="G66" s="22">
        <f t="shared" si="2"/>
        <v>1.1587539973451551E-4</v>
      </c>
      <c r="I66" s="2">
        <v>0.76594337999999995</v>
      </c>
      <c r="J66">
        <v>201.75202100000001</v>
      </c>
      <c r="K66">
        <f t="shared" si="3"/>
        <v>200.99536117629691</v>
      </c>
      <c r="L66">
        <f t="shared" si="4"/>
        <v>0.57253408880641099</v>
      </c>
      <c r="M66" s="22">
        <f t="shared" si="5"/>
        <v>1.4065836408061768E-5</v>
      </c>
      <c r="O66" s="2">
        <v>0.76497751000000003</v>
      </c>
      <c r="P66">
        <v>246.46509399999999</v>
      </c>
      <c r="Q66">
        <f t="shared" si="6"/>
        <v>241.5776274180418</v>
      </c>
      <c r="R66">
        <f t="shared" si="7"/>
        <v>23.887329589758107</v>
      </c>
      <c r="S66" s="22">
        <f t="shared" si="8"/>
        <v>3.9323916130267129E-4</v>
      </c>
    </row>
    <row r="67" spans="3:19" x14ac:dyDescent="0.25">
      <c r="C67" s="2">
        <v>0.76880177000000005</v>
      </c>
      <c r="D67">
        <v>171.476372</v>
      </c>
      <c r="E67">
        <f t="shared" si="0"/>
        <v>169.51342308532094</v>
      </c>
      <c r="F67">
        <f t="shared" si="1"/>
        <v>3.853168441639701</v>
      </c>
      <c r="G67" s="22">
        <f t="shared" si="2"/>
        <v>1.3104167083860489E-4</v>
      </c>
      <c r="I67" s="2">
        <v>0.77011770999999996</v>
      </c>
      <c r="J67">
        <v>202.037623</v>
      </c>
      <c r="K67">
        <f t="shared" si="3"/>
        <v>201.09718989478381</v>
      </c>
      <c r="L67">
        <f t="shared" si="4"/>
        <v>0.8844144253865589</v>
      </c>
      <c r="M67" s="22">
        <f t="shared" si="5"/>
        <v>2.1666627503502832E-5</v>
      </c>
      <c r="O67" s="2">
        <v>0.76886016000000001</v>
      </c>
      <c r="P67">
        <v>246.65589600000001</v>
      </c>
      <c r="Q67">
        <f t="shared" si="6"/>
        <v>241.72636724422853</v>
      </c>
      <c r="R67">
        <f t="shared" si="7"/>
        <v>24.300253753977973</v>
      </c>
      <c r="S67" s="22">
        <f t="shared" si="8"/>
        <v>3.9941815969349087E-4</v>
      </c>
    </row>
    <row r="68" spans="3:19" x14ac:dyDescent="0.25">
      <c r="C68" s="2">
        <v>0.77297663999999999</v>
      </c>
      <c r="D68">
        <v>171.85667000000001</v>
      </c>
      <c r="E68">
        <f t="shared" ref="E68:E131" si="9">IF(C68&lt;F$1,$X$6+D$1^2*$X$5/((-$X$7*(C68/E$1-1)^$X$8+1)),$X$6+$X$2*SINH($X$3*(C68/F$1)-$X$3)+D$1^2*$X$5/((-$X$7*(C68/E$1-1)^$X$8+1)))</f>
        <v>169.58701331697466</v>
      </c>
      <c r="F68">
        <f t="shared" ref="F68:F131" si="10">(E68-D68)^2</f>
        <v>5.1513414588016158</v>
      </c>
      <c r="G68" s="22">
        <f t="shared" ref="G68:G131" si="11">((E68-D68)/D68)^2</f>
        <v>1.7441649444407246E-4</v>
      </c>
      <c r="I68" s="2">
        <v>0.77429223000000003</v>
      </c>
      <c r="J68">
        <v>202.35766100000001</v>
      </c>
      <c r="K68">
        <f t="shared" ref="K68:K124" si="12">IF(I68&lt;L$1,$X$6+J$1^2*$X$5/((-$X$7*(I68/K$1-1)^$X$8+1)),$X$6+$X$2*SINH($X$3*(I68/L$1)-$X$3)+J$1^2*$X$5/((-$X$7*(I68/K$1-1)^$X$8+1)))</f>
        <v>201.21099078150706</v>
      </c>
      <c r="L68">
        <f t="shared" ref="L68:L124" si="13">(K68-J68)^2</f>
        <v>1.3148525899786541</v>
      </c>
      <c r="M68" s="22">
        <f t="shared" ref="M68:M124" si="14">((K68-J68)/J68)^2</f>
        <v>3.2109812119688244E-5</v>
      </c>
      <c r="O68" s="2">
        <v>0.77274290999999995</v>
      </c>
      <c r="P68">
        <v>246.86391399999999</v>
      </c>
      <c r="Q68">
        <f t="shared" ref="Q68:Q105" si="15">IF(O68&lt;R$1,$X$6+P$1^2*$X$5/((-$X$7*(O68/Q$1-1)^$X$8+1)),$X$6+$X$2*SINH($X$3*(O68/R$1)-$X$3)+P$1^2*$X$5/((-$X$7*(O68/Q$1-1)^$X$8+1)))</f>
        <v>241.8962450804886</v>
      </c>
      <c r="R68">
        <f t="shared" ref="R68:R105" si="16">(Q68-P68)^2</f>
        <v>24.677734493879527</v>
      </c>
      <c r="S68" s="22">
        <f t="shared" ref="S68:S105" si="17">((Q68-P68)/P68)^2</f>
        <v>4.0493942940740752E-4</v>
      </c>
    </row>
    <row r="69" spans="3:19" x14ac:dyDescent="0.25">
      <c r="C69" s="2">
        <v>0.77715087000000005</v>
      </c>
      <c r="D69">
        <v>172.125056</v>
      </c>
      <c r="E69">
        <f t="shared" si="9"/>
        <v>169.66776405436369</v>
      </c>
      <c r="F69">
        <f t="shared" si="10"/>
        <v>6.0382837060891008</v>
      </c>
      <c r="G69" s="22">
        <f t="shared" si="11"/>
        <v>2.038099231279142E-4</v>
      </c>
      <c r="I69" s="2">
        <v>0.77846669999999996</v>
      </c>
      <c r="J69">
        <v>202.66909000000001</v>
      </c>
      <c r="K69">
        <f t="shared" si="12"/>
        <v>201.33976887618007</v>
      </c>
      <c r="L69">
        <f t="shared" si="13"/>
        <v>1.767094650233902</v>
      </c>
      <c r="M69" s="22">
        <f t="shared" si="14"/>
        <v>4.3021423581089848E-5</v>
      </c>
      <c r="O69" s="2">
        <v>0.77691699000000003</v>
      </c>
      <c r="P69">
        <v>247.107472</v>
      </c>
      <c r="Q69">
        <f t="shared" si="15"/>
        <v>242.10729174932635</v>
      </c>
      <c r="R69">
        <f t="shared" si="16"/>
        <v>25.001802539226816</v>
      </c>
      <c r="S69" s="22">
        <f t="shared" si="17"/>
        <v>4.0944876488444671E-4</v>
      </c>
    </row>
    <row r="70" spans="3:19" x14ac:dyDescent="0.25">
      <c r="C70" s="2">
        <v>0.78132548999999996</v>
      </c>
      <c r="D70">
        <v>172.462311</v>
      </c>
      <c r="E70">
        <f t="shared" si="9"/>
        <v>169.75810021685379</v>
      </c>
      <c r="F70">
        <f t="shared" si="10"/>
        <v>7.3127559596842326</v>
      </c>
      <c r="G70" s="22">
        <f t="shared" si="11"/>
        <v>2.4586271760834982E-4</v>
      </c>
      <c r="I70" s="2">
        <v>0.78264142999999997</v>
      </c>
      <c r="J70">
        <v>203.023562</v>
      </c>
      <c r="K70">
        <f t="shared" si="12"/>
        <v>201.48701836289985</v>
      </c>
      <c r="L70">
        <f t="shared" si="13"/>
        <v>2.3609663487129642</v>
      </c>
      <c r="M70" s="22">
        <f t="shared" si="14"/>
        <v>5.7279195667830244E-5</v>
      </c>
      <c r="O70" s="2">
        <v>0.78080075000000004</v>
      </c>
      <c r="P70">
        <v>247.48766499999999</v>
      </c>
      <c r="Q70">
        <f t="shared" si="15"/>
        <v>242.33551603472625</v>
      </c>
      <c r="R70">
        <f t="shared" si="16"/>
        <v>26.544638960371255</v>
      </c>
      <c r="S70" s="22">
        <f t="shared" si="17"/>
        <v>4.3338083937549194E-4</v>
      </c>
    </row>
    <row r="71" spans="3:19" x14ac:dyDescent="0.25">
      <c r="C71" s="2">
        <v>0.78550016</v>
      </c>
      <c r="D71">
        <v>172.80817500000001</v>
      </c>
      <c r="E71">
        <f t="shared" si="9"/>
        <v>169.86073064179809</v>
      </c>
      <c r="F71">
        <f t="shared" si="10"/>
        <v>8.6874282446963313</v>
      </c>
      <c r="G71" s="22">
        <f t="shared" si="11"/>
        <v>2.9091268792650964E-4</v>
      </c>
      <c r="I71" s="2">
        <v>0.78681595000000004</v>
      </c>
      <c r="J71">
        <v>203.34360000000001</v>
      </c>
      <c r="K71">
        <f t="shared" si="12"/>
        <v>201.65682964920529</v>
      </c>
      <c r="L71">
        <f t="shared" si="13"/>
        <v>2.8451942163201323</v>
      </c>
      <c r="M71" s="22">
        <f t="shared" si="14"/>
        <v>6.8809895944518565E-5</v>
      </c>
      <c r="O71" s="2">
        <v>0.78497536000000001</v>
      </c>
      <c r="P71">
        <v>247.82392200000001</v>
      </c>
      <c r="Q71">
        <f t="shared" si="15"/>
        <v>242.6222895656951</v>
      </c>
      <c r="R71">
        <f t="shared" si="16"/>
        <v>27.056979981612844</v>
      </c>
      <c r="S71" s="22">
        <f t="shared" si="17"/>
        <v>4.4054762963212428E-4</v>
      </c>
    </row>
    <row r="72" spans="3:19" x14ac:dyDescent="0.25">
      <c r="C72" s="2">
        <v>0.78967458999999995</v>
      </c>
      <c r="D72">
        <v>173.110995</v>
      </c>
      <c r="E72">
        <f t="shared" si="9"/>
        <v>169.97879163045243</v>
      </c>
      <c r="F72">
        <f t="shared" si="10"/>
        <v>9.8106979482051404</v>
      </c>
      <c r="G72" s="22">
        <f t="shared" si="11"/>
        <v>3.2737883556886016E-4</v>
      </c>
      <c r="I72" s="2">
        <v>0.79099072999999998</v>
      </c>
      <c r="J72">
        <v>203.706681</v>
      </c>
      <c r="K72">
        <f t="shared" si="12"/>
        <v>201.85413356294038</v>
      </c>
      <c r="L72">
        <f t="shared" si="13"/>
        <v>3.4319320065561931</v>
      </c>
      <c r="M72" s="22">
        <f t="shared" si="14"/>
        <v>8.2704307450652231E-5</v>
      </c>
      <c r="O72" s="2">
        <v>0.78944040999999998</v>
      </c>
      <c r="P72">
        <v>248.04175900000001</v>
      </c>
      <c r="Q72">
        <f t="shared" si="15"/>
        <v>242.98695000710052</v>
      </c>
      <c r="R72">
        <f t="shared" si="16"/>
        <v>25.551093954697613</v>
      </c>
      <c r="S72" s="22">
        <f t="shared" si="17"/>
        <v>4.1529805190793458E-4</v>
      </c>
    </row>
    <row r="73" spans="3:19" x14ac:dyDescent="0.25">
      <c r="C73" s="2">
        <v>0.79384896000000005</v>
      </c>
      <c r="D73">
        <v>173.40520599999999</v>
      </c>
      <c r="E73">
        <f t="shared" si="9"/>
        <v>170.1160015733586</v>
      </c>
      <c r="F73">
        <f t="shared" si="10"/>
        <v>10.818865760237317</v>
      </c>
      <c r="G73" s="22">
        <f t="shared" si="11"/>
        <v>3.5979694256554646E-4</v>
      </c>
      <c r="I73" s="2">
        <v>0.79516489999999995</v>
      </c>
      <c r="J73">
        <v>203.96645799999999</v>
      </c>
      <c r="K73">
        <f t="shared" si="12"/>
        <v>202.08481939763413</v>
      </c>
      <c r="L73">
        <f t="shared" si="13"/>
        <v>3.5405638299133235</v>
      </c>
      <c r="M73" s="22">
        <f t="shared" si="14"/>
        <v>8.5104969416699818E-5</v>
      </c>
      <c r="O73" s="2">
        <v>0.79390625000000004</v>
      </c>
      <c r="P73">
        <v>248.39533900000001</v>
      </c>
      <c r="Q73">
        <f t="shared" si="15"/>
        <v>243.42549825800921</v>
      </c>
      <c r="R73">
        <f t="shared" si="16"/>
        <v>24.699317000751602</v>
      </c>
      <c r="S73" s="22">
        <f t="shared" si="17"/>
        <v>4.0031149351444273E-4</v>
      </c>
    </row>
    <row r="74" spans="3:19" x14ac:dyDescent="0.25">
      <c r="C74" s="2">
        <v>0.79802424000000005</v>
      </c>
      <c r="D74">
        <v>173.85437400000001</v>
      </c>
      <c r="E74">
        <f t="shared" si="9"/>
        <v>170.27685429655531</v>
      </c>
      <c r="F74">
        <f t="shared" si="10"/>
        <v>12.798647228535007</v>
      </c>
      <c r="G74" s="22">
        <f t="shared" si="11"/>
        <v>4.2344092096981535E-4</v>
      </c>
      <c r="I74" s="2">
        <v>0.79934002999999998</v>
      </c>
      <c r="J74">
        <v>204.38980000000001</v>
      </c>
      <c r="K74">
        <f t="shared" si="12"/>
        <v>202.35620761283911</v>
      </c>
      <c r="L74">
        <f t="shared" si="13"/>
        <v>4.135497997118744</v>
      </c>
      <c r="M74" s="22">
        <f t="shared" si="14"/>
        <v>9.8994115001291619E-5</v>
      </c>
      <c r="O74" s="2">
        <v>0.79837254999999996</v>
      </c>
      <c r="P74">
        <v>248.827395</v>
      </c>
      <c r="Q74">
        <f t="shared" si="15"/>
        <v>243.95575579333291</v>
      </c>
      <c r="R74">
        <f t="shared" si="16"/>
        <v>23.732868559935891</v>
      </c>
      <c r="S74" s="22">
        <f t="shared" si="17"/>
        <v>3.8331326445564557E-4</v>
      </c>
    </row>
    <row r="75" spans="3:19" x14ac:dyDescent="0.25">
      <c r="C75" s="2">
        <v>0.80219925999999997</v>
      </c>
      <c r="D75">
        <v>174.26049900000001</v>
      </c>
      <c r="E75">
        <f t="shared" si="9"/>
        <v>170.46671085334222</v>
      </c>
      <c r="F75">
        <f t="shared" si="10"/>
        <v>14.392828501721143</v>
      </c>
      <c r="G75" s="22">
        <f t="shared" si="11"/>
        <v>4.7396715171119081E-4</v>
      </c>
      <c r="I75" s="2">
        <v>0.80351465</v>
      </c>
      <c r="J75">
        <v>204.72705500000001</v>
      </c>
      <c r="K75">
        <f t="shared" si="12"/>
        <v>202.67706501854462</v>
      </c>
      <c r="L75">
        <f t="shared" si="13"/>
        <v>4.2024589240674404</v>
      </c>
      <c r="M75" s="22">
        <f t="shared" si="14"/>
        <v>1.0026584054498002E-4</v>
      </c>
      <c r="O75" s="2">
        <v>0.80225610000000003</v>
      </c>
      <c r="P75">
        <v>249.17315300000001</v>
      </c>
      <c r="Q75">
        <f t="shared" si="15"/>
        <v>244.5086575729668</v>
      </c>
      <c r="R75">
        <f t="shared" si="16"/>
        <v>21.757517588813787</v>
      </c>
      <c r="S75" s="22">
        <f t="shared" si="17"/>
        <v>3.5043449376169662E-4</v>
      </c>
    </row>
    <row r="76" spans="3:19" x14ac:dyDescent="0.25">
      <c r="C76" s="2">
        <v>0.80637473999999998</v>
      </c>
      <c r="D76">
        <v>174.744102</v>
      </c>
      <c r="E76">
        <f t="shared" si="9"/>
        <v>170.69220291075075</v>
      </c>
      <c r="F76">
        <f t="shared" si="10"/>
        <v>16.417886229458876</v>
      </c>
      <c r="G76" s="22">
        <f t="shared" si="11"/>
        <v>5.3766552350469911E-4</v>
      </c>
      <c r="I76" s="2">
        <v>0.80768952000000005</v>
      </c>
      <c r="J76">
        <v>205.10735299999999</v>
      </c>
      <c r="K76">
        <f t="shared" si="12"/>
        <v>203.05834284092288</v>
      </c>
      <c r="L76">
        <f t="shared" si="13"/>
        <v>4.1984426320012167</v>
      </c>
      <c r="M76" s="22">
        <f t="shared" si="14"/>
        <v>9.9798902085010689E-5</v>
      </c>
      <c r="O76" s="2">
        <v>0.80643078000000001</v>
      </c>
      <c r="P76">
        <v>249.51901699999999</v>
      </c>
      <c r="Q76">
        <f t="shared" si="15"/>
        <v>245.22019958659754</v>
      </c>
      <c r="R76">
        <f t="shared" si="16"/>
        <v>18.479831153772096</v>
      </c>
      <c r="S76" s="22">
        <f t="shared" si="17"/>
        <v>2.9681831629691879E-4</v>
      </c>
    </row>
    <row r="77" spans="3:19" x14ac:dyDescent="0.25">
      <c r="C77" s="2">
        <v>0.81050752000000004</v>
      </c>
      <c r="D77">
        <v>175.13395</v>
      </c>
      <c r="E77">
        <f t="shared" si="9"/>
        <v>170.95840715062425</v>
      </c>
      <c r="F77">
        <f t="shared" si="10"/>
        <v>17.435158086972915</v>
      </c>
      <c r="G77" s="22">
        <f t="shared" si="11"/>
        <v>5.6844074985180632E-4</v>
      </c>
      <c r="I77" s="2">
        <v>0.8118649</v>
      </c>
      <c r="J77">
        <v>205.57373899999999</v>
      </c>
      <c r="K77">
        <f t="shared" si="12"/>
        <v>203.51353852012465</v>
      </c>
      <c r="L77">
        <f t="shared" si="13"/>
        <v>4.2444260172785571</v>
      </c>
      <c r="M77" s="22">
        <f t="shared" si="14"/>
        <v>1.004346795142525E-4</v>
      </c>
      <c r="O77" s="2">
        <v>0.81031428000000005</v>
      </c>
      <c r="P77">
        <v>249.856166</v>
      </c>
      <c r="Q77">
        <f t="shared" si="15"/>
        <v>246.01526586165693</v>
      </c>
      <c r="R77">
        <f t="shared" si="16"/>
        <v>14.75251387272384</v>
      </c>
      <c r="S77" s="22">
        <f t="shared" si="17"/>
        <v>2.3631206141389973E-4</v>
      </c>
    </row>
    <row r="78" spans="3:19" x14ac:dyDescent="0.25">
      <c r="C78" s="2">
        <v>0.81472469000000003</v>
      </c>
      <c r="D78">
        <v>175.53913299999999</v>
      </c>
      <c r="E78">
        <f t="shared" si="9"/>
        <v>171.28424566470466</v>
      </c>
      <c r="F78">
        <f t="shared" si="10"/>
        <v>18.104066236056649</v>
      </c>
      <c r="G78" s="22">
        <f t="shared" si="11"/>
        <v>5.8752754423163839E-4</v>
      </c>
      <c r="I78" s="2">
        <v>0.81603977999999999</v>
      </c>
      <c r="J78">
        <v>205.954037</v>
      </c>
      <c r="K78">
        <f t="shared" si="12"/>
        <v>204.05919869579316</v>
      </c>
      <c r="L78">
        <f t="shared" si="13"/>
        <v>3.5904121990894637</v>
      </c>
      <c r="M78" s="22">
        <f t="shared" si="14"/>
        <v>8.4645464482399117E-5</v>
      </c>
      <c r="O78" s="2">
        <v>0.81448971000000003</v>
      </c>
      <c r="P78">
        <v>250.33215899999999</v>
      </c>
      <c r="Q78">
        <f t="shared" si="15"/>
        <v>247.04621556224976</v>
      </c>
      <c r="R78">
        <f t="shared" si="16"/>
        <v>10.797424276093825</v>
      </c>
      <c r="S78" s="22">
        <f t="shared" si="17"/>
        <v>1.7230063460781057E-4</v>
      </c>
    </row>
    <row r="79" spans="3:19" x14ac:dyDescent="0.25">
      <c r="C79" s="2">
        <v>0.81890041999999996</v>
      </c>
      <c r="D79">
        <v>176.06577899999999</v>
      </c>
      <c r="E79">
        <f t="shared" si="9"/>
        <v>171.67323339640126</v>
      </c>
      <c r="F79">
        <f t="shared" si="10"/>
        <v>19.294456879694565</v>
      </c>
      <c r="G79" s="22">
        <f t="shared" si="11"/>
        <v>6.2241872978540909E-4</v>
      </c>
      <c r="I79" s="2">
        <v>0.82021520000000003</v>
      </c>
      <c r="J79">
        <v>206.42903100000001</v>
      </c>
      <c r="K79">
        <f t="shared" si="12"/>
        <v>204.71612614222465</v>
      </c>
      <c r="L79">
        <f t="shared" si="13"/>
        <v>2.9340430517904141</v>
      </c>
      <c r="M79" s="22">
        <f t="shared" si="14"/>
        <v>6.8853327617571607E-5</v>
      </c>
      <c r="O79" s="2">
        <v>0.81837451000000005</v>
      </c>
      <c r="P79">
        <v>250.892135</v>
      </c>
      <c r="Q79">
        <f t="shared" si="15"/>
        <v>248.20640051187192</v>
      </c>
      <c r="R79">
        <f t="shared" si="16"/>
        <v>7.2131697407205824</v>
      </c>
      <c r="S79" s="22">
        <f t="shared" si="17"/>
        <v>1.1459140853972832E-4</v>
      </c>
    </row>
    <row r="80" spans="3:19" x14ac:dyDescent="0.25">
      <c r="C80" s="2">
        <v>0.82336726000000005</v>
      </c>
      <c r="D80">
        <v>176.59253100000001</v>
      </c>
      <c r="E80">
        <f t="shared" si="9"/>
        <v>172.17989199468133</v>
      </c>
      <c r="F80">
        <f t="shared" si="10"/>
        <v>19.471382991259837</v>
      </c>
      <c r="G80" s="22">
        <f t="shared" si="11"/>
        <v>6.2438453391503368E-4</v>
      </c>
      <c r="I80" s="2">
        <v>0.82439013000000005</v>
      </c>
      <c r="J80">
        <v>206.817938</v>
      </c>
      <c r="K80">
        <f t="shared" si="12"/>
        <v>205.50983561976503</v>
      </c>
      <c r="L80">
        <f t="shared" si="13"/>
        <v>1.7111318371763953</v>
      </c>
      <c r="M80" s="22">
        <f t="shared" si="14"/>
        <v>4.0004335800017633E-5</v>
      </c>
      <c r="O80" s="2">
        <v>0.82225908000000003</v>
      </c>
      <c r="P80">
        <v>251.41206399999999</v>
      </c>
      <c r="Q80">
        <f t="shared" si="15"/>
        <v>249.60448085671675</v>
      </c>
      <c r="R80">
        <f t="shared" si="16"/>
        <v>3.2673568198817136</v>
      </c>
      <c r="S80" s="22">
        <f t="shared" si="17"/>
        <v>5.1692119348452012E-5</v>
      </c>
    </row>
    <row r="81" spans="3:19" x14ac:dyDescent="0.25">
      <c r="C81" s="2">
        <v>0.82754289000000003</v>
      </c>
      <c r="D81">
        <v>177.10195999999999</v>
      </c>
      <c r="E81">
        <f t="shared" si="9"/>
        <v>172.75846179824532</v>
      </c>
      <c r="F81">
        <f t="shared" si="10"/>
        <v>18.865976628646052</v>
      </c>
      <c r="G81" s="22">
        <f t="shared" si="11"/>
        <v>6.0149574147078664E-4</v>
      </c>
      <c r="I81" s="2">
        <v>0.82856560000000001</v>
      </c>
      <c r="J81">
        <v>207.30154099999999</v>
      </c>
      <c r="K81">
        <f t="shared" si="12"/>
        <v>206.47247896135622</v>
      </c>
      <c r="L81">
        <f t="shared" si="13"/>
        <v>0.68734386392016311</v>
      </c>
      <c r="M81" s="22">
        <f t="shared" si="14"/>
        <v>1.5994438523506136E-5</v>
      </c>
      <c r="O81" s="2">
        <v>0.82556214999999999</v>
      </c>
      <c r="P81">
        <v>252.05991299999999</v>
      </c>
      <c r="Q81">
        <f t="shared" si="15"/>
        <v>251.02004997642319</v>
      </c>
      <c r="R81">
        <f t="shared" si="16"/>
        <v>1.0813151078022838</v>
      </c>
      <c r="S81" s="22">
        <f t="shared" si="17"/>
        <v>1.7019418080351268E-5</v>
      </c>
    </row>
    <row r="82" spans="3:19" x14ac:dyDescent="0.25">
      <c r="C82" s="2">
        <v>0.83171806999999998</v>
      </c>
      <c r="D82">
        <v>177.53391099999999</v>
      </c>
      <c r="E82">
        <f t="shared" si="9"/>
        <v>173.46282692572083</v>
      </c>
      <c r="F82">
        <f t="shared" si="10"/>
        <v>16.573725539849374</v>
      </c>
      <c r="G82" s="22">
        <f t="shared" si="11"/>
        <v>5.2584470077131232E-4</v>
      </c>
      <c r="I82" s="2">
        <v>0.83274152999999995</v>
      </c>
      <c r="J82">
        <v>207.86262199999999</v>
      </c>
      <c r="K82">
        <f t="shared" si="12"/>
        <v>207.64391660306148</v>
      </c>
      <c r="L82">
        <f t="shared" si="13"/>
        <v>4.7832050650028303E-2</v>
      </c>
      <c r="M82" s="22">
        <f t="shared" si="14"/>
        <v>1.107047353013229E-6</v>
      </c>
      <c r="O82" s="2">
        <v>0.82886623999999998</v>
      </c>
      <c r="P82">
        <v>252.88293100000001</v>
      </c>
      <c r="Q82">
        <f t="shared" si="15"/>
        <v>252.68644008899821</v>
      </c>
      <c r="R82">
        <f t="shared" si="16"/>
        <v>3.8608678106318357E-2</v>
      </c>
      <c r="S82" s="22">
        <f t="shared" si="17"/>
        <v>6.0373436849369811E-7</v>
      </c>
    </row>
    <row r="83" spans="3:19" x14ac:dyDescent="0.25">
      <c r="C83" s="2">
        <v>0.83589500000000005</v>
      </c>
      <c r="D83">
        <v>178.26716500000001</v>
      </c>
      <c r="E83">
        <f t="shared" si="9"/>
        <v>174.32330795194781</v>
      </c>
      <c r="F83">
        <f t="shared" si="10"/>
        <v>15.554008415470971</v>
      </c>
      <c r="G83" s="22">
        <f t="shared" si="11"/>
        <v>4.8944017370048428E-4</v>
      </c>
      <c r="I83" s="2">
        <v>0.83691726</v>
      </c>
      <c r="J83">
        <v>208.390266</v>
      </c>
      <c r="K83">
        <f t="shared" si="12"/>
        <v>209.07363936813402</v>
      </c>
      <c r="L83">
        <f t="shared" si="13"/>
        <v>0.46699916027484539</v>
      </c>
      <c r="M83" s="22">
        <f t="shared" si="14"/>
        <v>1.0753782331190991E-5</v>
      </c>
      <c r="O83" s="2">
        <v>0.83188077000000005</v>
      </c>
      <c r="P83">
        <v>253.97470999999999</v>
      </c>
      <c r="Q83">
        <f t="shared" si="15"/>
        <v>254.4654547851614</v>
      </c>
      <c r="R83">
        <f t="shared" si="16"/>
        <v>0.2408304441631193</v>
      </c>
      <c r="S83" s="22">
        <f t="shared" si="17"/>
        <v>3.7336228039877805E-6</v>
      </c>
    </row>
    <row r="84" spans="3:19" x14ac:dyDescent="0.25">
      <c r="C84" s="2">
        <v>0.83978094999999997</v>
      </c>
      <c r="D84">
        <v>179.02614</v>
      </c>
      <c r="E84">
        <f t="shared" si="9"/>
        <v>175.29632861151021</v>
      </c>
      <c r="F84">
        <f t="shared" si="10"/>
        <v>13.911492993708157</v>
      </c>
      <c r="G84" s="22">
        <f t="shared" si="11"/>
        <v>4.3405108439147842E-4</v>
      </c>
      <c r="I84" s="2">
        <v>0.84051140000000002</v>
      </c>
      <c r="J84">
        <v>209.028614</v>
      </c>
      <c r="K84">
        <f t="shared" si="12"/>
        <v>210.55803781070125</v>
      </c>
      <c r="L84">
        <f t="shared" si="13"/>
        <v>2.3391371927399209</v>
      </c>
      <c r="M84" s="22">
        <f t="shared" si="14"/>
        <v>5.3535789610078374E-5</v>
      </c>
      <c r="O84" s="2">
        <v>0.83480927999999999</v>
      </c>
      <c r="P84">
        <v>255.44145499999999</v>
      </c>
      <c r="Q84">
        <f t="shared" si="15"/>
        <v>256.47189538328939</v>
      </c>
      <c r="R84">
        <f t="shared" si="16"/>
        <v>1.0618073835136106</v>
      </c>
      <c r="S84" s="22">
        <f t="shared" si="17"/>
        <v>1.6272826063898328E-5</v>
      </c>
    </row>
    <row r="85" spans="3:19" x14ac:dyDescent="0.25">
      <c r="C85" s="2">
        <v>0.84366781999999996</v>
      </c>
      <c r="D85">
        <v>179.94107</v>
      </c>
      <c r="E85">
        <f t="shared" si="9"/>
        <v>176.4737882221624</v>
      </c>
      <c r="F85">
        <f t="shared" si="10"/>
        <v>12.022042926924659</v>
      </c>
      <c r="G85" s="22">
        <f t="shared" si="11"/>
        <v>3.7129378274253688E-4</v>
      </c>
      <c r="I85" s="2">
        <v>0.84410635000000001</v>
      </c>
      <c r="J85">
        <v>209.80769599999999</v>
      </c>
      <c r="K85">
        <f t="shared" si="12"/>
        <v>212.32844333615174</v>
      </c>
      <c r="L85">
        <f t="shared" si="13"/>
        <v>6.3541671327161078</v>
      </c>
      <c r="M85" s="22">
        <f t="shared" si="14"/>
        <v>1.4434967307820639E-4</v>
      </c>
      <c r="O85" s="2">
        <v>0.83744951000000001</v>
      </c>
      <c r="P85">
        <v>256.957718</v>
      </c>
      <c r="Q85">
        <f t="shared" si="15"/>
        <v>258.55438904639743</v>
      </c>
      <c r="R85">
        <f t="shared" si="16"/>
        <v>2.5493584304038714</v>
      </c>
      <c r="S85" s="22">
        <f t="shared" si="17"/>
        <v>3.8610690328424122E-5</v>
      </c>
    </row>
    <row r="86" spans="3:19" x14ac:dyDescent="0.25">
      <c r="C86" s="2">
        <v>0.84726407000000004</v>
      </c>
      <c r="D86">
        <v>180.94297900000001</v>
      </c>
      <c r="E86">
        <f t="shared" si="9"/>
        <v>177.78453461985691</v>
      </c>
      <c r="F86">
        <f t="shared" si="10"/>
        <v>9.9757709024574996</v>
      </c>
      <c r="G86" s="22">
        <f t="shared" si="11"/>
        <v>3.0469336317309769E-4</v>
      </c>
      <c r="I86" s="2">
        <v>0.84712103000000005</v>
      </c>
      <c r="J86">
        <v>210.923304</v>
      </c>
      <c r="K86">
        <f t="shared" si="12"/>
        <v>214.07588617770725</v>
      </c>
      <c r="L86">
        <f t="shared" si="13"/>
        <v>9.9387743871973555</v>
      </c>
      <c r="M86" s="22">
        <f t="shared" si="14"/>
        <v>2.2340027362395342E-4</v>
      </c>
      <c r="O86" s="2">
        <v>0.83978695000000003</v>
      </c>
      <c r="P86">
        <v>258.41205500000001</v>
      </c>
      <c r="Q86">
        <f t="shared" si="15"/>
        <v>260.64714017781426</v>
      </c>
      <c r="R86">
        <f t="shared" si="16"/>
        <v>4.9956057520849821</v>
      </c>
      <c r="S86" s="22">
        <f t="shared" si="17"/>
        <v>7.481051034974636E-5</v>
      </c>
    </row>
    <row r="87" spans="3:19" x14ac:dyDescent="0.25">
      <c r="C87" s="2">
        <v>0.85086207999999997</v>
      </c>
      <c r="D87">
        <v>182.24619300000001</v>
      </c>
      <c r="E87">
        <f t="shared" si="9"/>
        <v>179.35387368538085</v>
      </c>
      <c r="F87">
        <f t="shared" si="10"/>
        <v>8.3655110177190348</v>
      </c>
      <c r="G87" s="22">
        <f t="shared" si="11"/>
        <v>2.5186948003275318E-4</v>
      </c>
      <c r="I87" s="2">
        <v>0.85004915999999997</v>
      </c>
      <c r="J87">
        <v>212.32587799999999</v>
      </c>
      <c r="K87">
        <f t="shared" si="12"/>
        <v>216.04404075157544</v>
      </c>
      <c r="L87">
        <f t="shared" si="13"/>
        <v>13.824734247203111</v>
      </c>
      <c r="M87" s="22">
        <f t="shared" si="14"/>
        <v>3.0665562426867335E-4</v>
      </c>
      <c r="O87" s="2">
        <v>0.84183494999999997</v>
      </c>
      <c r="P87">
        <v>260.15698600000002</v>
      </c>
      <c r="Q87">
        <f t="shared" si="15"/>
        <v>262.69862659751328</v>
      </c>
      <c r="R87">
        <f t="shared" si="16"/>
        <v>6.4599369269275853</v>
      </c>
      <c r="S87" s="22">
        <f t="shared" si="17"/>
        <v>9.5445903343170332E-5</v>
      </c>
    </row>
    <row r="88" spans="3:19" x14ac:dyDescent="0.25">
      <c r="C88" s="2">
        <v>0.85379015000000003</v>
      </c>
      <c r="D88">
        <v>183.637246</v>
      </c>
      <c r="E88">
        <f t="shared" si="9"/>
        <v>180.85801050089418</v>
      </c>
      <c r="F88">
        <f t="shared" si="10"/>
        <v>7.7241499594899947</v>
      </c>
      <c r="G88" s="22">
        <f t="shared" si="11"/>
        <v>2.2904939798469408E-4</v>
      </c>
      <c r="I88" s="2">
        <v>0.85280175999999996</v>
      </c>
      <c r="J88">
        <v>213.88244</v>
      </c>
      <c r="K88">
        <f t="shared" si="12"/>
        <v>218.1775590718083</v>
      </c>
      <c r="L88">
        <f t="shared" si="13"/>
        <v>18.448047841011402</v>
      </c>
      <c r="M88" s="22">
        <f t="shared" si="14"/>
        <v>4.0327393811786312E-4</v>
      </c>
      <c r="O88" s="2">
        <v>0.84359183999999998</v>
      </c>
      <c r="P88">
        <v>261.90181000000001</v>
      </c>
      <c r="Q88">
        <f t="shared" si="15"/>
        <v>264.63944396301525</v>
      </c>
      <c r="R88">
        <f t="shared" si="16"/>
        <v>7.4946397154545368</v>
      </c>
      <c r="S88" s="22">
        <f t="shared" si="17"/>
        <v>1.0926316097693941E-4</v>
      </c>
    </row>
    <row r="89" spans="3:19" x14ac:dyDescent="0.25">
      <c r="C89" s="2">
        <v>0.85653573999999999</v>
      </c>
      <c r="D89">
        <v>185.01697899999999</v>
      </c>
      <c r="E89">
        <f t="shared" si="9"/>
        <v>182.48585307598347</v>
      </c>
      <c r="F89">
        <f t="shared" si="10"/>
        <v>6.4065984432284893</v>
      </c>
      <c r="G89" s="22">
        <f t="shared" si="11"/>
        <v>1.8715624925259717E-4</v>
      </c>
      <c r="I89" s="2">
        <v>0.85556984999999997</v>
      </c>
      <c r="J89">
        <v>215.82364999999999</v>
      </c>
      <c r="K89">
        <f t="shared" si="12"/>
        <v>220.64421113172719</v>
      </c>
      <c r="L89">
        <f t="shared" si="13"/>
        <v>23.237809624719052</v>
      </c>
      <c r="M89" s="22">
        <f t="shared" si="14"/>
        <v>4.988811830159937E-4</v>
      </c>
      <c r="O89" s="2">
        <v>0.84510596999999998</v>
      </c>
      <c r="P89">
        <v>263.60548999999997</v>
      </c>
      <c r="Q89">
        <f t="shared" si="15"/>
        <v>266.45951135149352</v>
      </c>
      <c r="R89">
        <f t="shared" si="16"/>
        <v>8.145437874781031</v>
      </c>
      <c r="S89" s="22">
        <f t="shared" si="17"/>
        <v>1.1722103020766018E-4</v>
      </c>
    </row>
    <row r="90" spans="3:19" x14ac:dyDescent="0.25">
      <c r="C90" s="2">
        <v>0.85858120999999998</v>
      </c>
      <c r="D90">
        <v>186.325861</v>
      </c>
      <c r="E90">
        <f t="shared" si="9"/>
        <v>183.85510132740296</v>
      </c>
      <c r="F90">
        <f t="shared" si="10"/>
        <v>6.1046533597318344</v>
      </c>
      <c r="G90" s="22">
        <f t="shared" si="11"/>
        <v>1.7583880958423791E-4</v>
      </c>
      <c r="I90" s="2">
        <v>0.85788978999999999</v>
      </c>
      <c r="J90">
        <v>217.57561000000001</v>
      </c>
      <c r="K90">
        <f t="shared" si="12"/>
        <v>222.99616970940124</v>
      </c>
      <c r="L90">
        <f t="shared" si="13"/>
        <v>29.382467563183969</v>
      </c>
      <c r="M90" s="22">
        <f t="shared" si="14"/>
        <v>6.206801348228331E-4</v>
      </c>
      <c r="O90" s="2">
        <v>0.84654147000000002</v>
      </c>
      <c r="P90">
        <v>265.57943599999999</v>
      </c>
      <c r="Q90">
        <f t="shared" si="15"/>
        <v>268.32218590407257</v>
      </c>
      <c r="R90">
        <f t="shared" si="16"/>
        <v>7.5226770362901583</v>
      </c>
      <c r="S90" s="22">
        <f t="shared" si="17"/>
        <v>1.0665556692504326E-4</v>
      </c>
    </row>
    <row r="91" spans="3:19" x14ac:dyDescent="0.25">
      <c r="C91" s="2">
        <v>0.86034138000000004</v>
      </c>
      <c r="D91">
        <v>187.60900100000001</v>
      </c>
      <c r="E91">
        <f t="shared" si="9"/>
        <v>185.15330448800714</v>
      </c>
      <c r="F91">
        <f t="shared" si="10"/>
        <v>6.0304453590139433</v>
      </c>
      <c r="G91" s="22">
        <f t="shared" si="11"/>
        <v>1.713334046208145E-4</v>
      </c>
      <c r="I91" s="2">
        <v>0.85993863999999998</v>
      </c>
      <c r="J91">
        <v>219.465889</v>
      </c>
      <c r="K91">
        <f t="shared" si="12"/>
        <v>225.31799918017657</v>
      </c>
      <c r="L91">
        <f t="shared" si="13"/>
        <v>34.247193560926206</v>
      </c>
      <c r="M91" s="22">
        <f t="shared" si="14"/>
        <v>7.1103492175439095E-4</v>
      </c>
      <c r="O91" s="2">
        <v>0.84757247000000002</v>
      </c>
      <c r="P91">
        <v>267.57427799999999</v>
      </c>
      <c r="Q91">
        <f t="shared" si="15"/>
        <v>269.74843522424044</v>
      </c>
      <c r="R91">
        <f t="shared" si="16"/>
        <v>4.7269596357169208</v>
      </c>
      <c r="S91" s="22">
        <f t="shared" si="17"/>
        <v>6.6022683048365928E-5</v>
      </c>
    </row>
    <row r="92" spans="3:19" x14ac:dyDescent="0.25">
      <c r="C92" s="2">
        <v>0.86242567999999997</v>
      </c>
      <c r="D92">
        <v>189.53417999999999</v>
      </c>
      <c r="E92">
        <f t="shared" si="9"/>
        <v>186.84967637310734</v>
      </c>
      <c r="F92">
        <f t="shared" si="10"/>
        <v>7.2065597227997875</v>
      </c>
      <c r="G92" s="22">
        <f t="shared" si="11"/>
        <v>2.0061015282206595E-4</v>
      </c>
      <c r="I92" s="2">
        <v>0.86169552999999999</v>
      </c>
      <c r="J92">
        <v>221.210714</v>
      </c>
      <c r="K92">
        <f t="shared" si="12"/>
        <v>227.5125925091711</v>
      </c>
      <c r="L92">
        <f t="shared" si="13"/>
        <v>39.713672744352614</v>
      </c>
      <c r="M92" s="22">
        <f t="shared" si="14"/>
        <v>8.1157327564853742E-4</v>
      </c>
      <c r="O92" s="2">
        <v>0.84876876999999995</v>
      </c>
      <c r="P92">
        <v>269.675748</v>
      </c>
      <c r="Q92">
        <f t="shared" si="15"/>
        <v>271.50233171284151</v>
      </c>
      <c r="R92">
        <f t="shared" si="16"/>
        <v>3.3364080600178809</v>
      </c>
      <c r="S92" s="22">
        <f t="shared" si="17"/>
        <v>4.5877038767979293E-5</v>
      </c>
    </row>
    <row r="93" spans="3:19" x14ac:dyDescent="0.25">
      <c r="C93" s="2">
        <v>0.86490423999999999</v>
      </c>
      <c r="D93">
        <v>191.74914799999999</v>
      </c>
      <c r="E93">
        <f t="shared" si="9"/>
        <v>189.11798893388851</v>
      </c>
      <c r="F93">
        <f t="shared" si="10"/>
        <v>6.9229980311806312</v>
      </c>
      <c r="G93" s="22">
        <f t="shared" si="11"/>
        <v>1.8829002897024005E-4</v>
      </c>
      <c r="I93" s="2">
        <v>0.86303936000000003</v>
      </c>
      <c r="J93">
        <v>222.96072000000001</v>
      </c>
      <c r="K93">
        <f t="shared" si="12"/>
        <v>229.33017848543841</v>
      </c>
      <c r="L93">
        <f t="shared" si="13"/>
        <v>40.570001397723239</v>
      </c>
      <c r="M93" s="22">
        <f t="shared" si="14"/>
        <v>8.1610926137163622E-4</v>
      </c>
      <c r="O93" s="2">
        <v>0.85025865</v>
      </c>
      <c r="P93">
        <v>272.20014800000001</v>
      </c>
      <c r="Q93">
        <f t="shared" si="15"/>
        <v>273.84562047905479</v>
      </c>
      <c r="R93">
        <f t="shared" si="16"/>
        <v>2.7075796793266647</v>
      </c>
      <c r="S93" s="22">
        <f t="shared" si="17"/>
        <v>3.6543028111896334E-5</v>
      </c>
    </row>
    <row r="94" spans="3:19" x14ac:dyDescent="0.25">
      <c r="C94" s="2">
        <v>0.86681211999999996</v>
      </c>
      <c r="D94">
        <v>193.67531399999999</v>
      </c>
      <c r="E94">
        <f t="shared" si="9"/>
        <v>191.07221454456442</v>
      </c>
      <c r="F94">
        <f t="shared" si="10"/>
        <v>6.7761267748889544</v>
      </c>
      <c r="G94" s="22">
        <f t="shared" si="11"/>
        <v>1.8064792820310323E-4</v>
      </c>
      <c r="I94" s="2">
        <v>0.86446171999999999</v>
      </c>
      <c r="J94">
        <v>225.210252</v>
      </c>
      <c r="K94">
        <f t="shared" si="12"/>
        <v>231.39612025512849</v>
      </c>
      <c r="L94">
        <f t="shared" si="13"/>
        <v>38.264966069806476</v>
      </c>
      <c r="M94" s="22">
        <f t="shared" si="14"/>
        <v>7.5444054388396813E-4</v>
      </c>
      <c r="O94" s="2">
        <v>0.85135053000000005</v>
      </c>
      <c r="P94">
        <v>274.46466700000002</v>
      </c>
      <c r="Q94">
        <f t="shared" si="15"/>
        <v>275.68279677922033</v>
      </c>
      <c r="R94">
        <f t="shared" si="16"/>
        <v>1.4838401590233099</v>
      </c>
      <c r="S94" s="22">
        <f t="shared" si="17"/>
        <v>1.9697641689061131E-5</v>
      </c>
    </row>
    <row r="95" spans="3:19" x14ac:dyDescent="0.25">
      <c r="C95" s="2">
        <v>0.86849348000000004</v>
      </c>
      <c r="D95">
        <v>195.83813499999999</v>
      </c>
      <c r="E95">
        <f t="shared" si="9"/>
        <v>192.96142815259321</v>
      </c>
      <c r="F95">
        <f t="shared" si="10"/>
        <v>8.2754422859170536</v>
      </c>
      <c r="G95" s="22">
        <f t="shared" si="11"/>
        <v>2.1577279387275267E-4</v>
      </c>
      <c r="I95" s="2">
        <v>0.86558866000000001</v>
      </c>
      <c r="J95">
        <v>227.39647500000001</v>
      </c>
      <c r="K95">
        <f t="shared" si="12"/>
        <v>233.1441701641275</v>
      </c>
      <c r="L95">
        <f t="shared" si="13"/>
        <v>33.03599969973456</v>
      </c>
      <c r="M95" s="22">
        <f t="shared" si="14"/>
        <v>6.3888103610750869E-4</v>
      </c>
      <c r="O95" s="2">
        <v>0.85231011000000001</v>
      </c>
      <c r="P95">
        <v>276.39680099999998</v>
      </c>
      <c r="Q95">
        <f t="shared" si="15"/>
        <v>277.38657805093169</v>
      </c>
      <c r="R95">
        <f t="shared" si="16"/>
        <v>0.97965861055106684</v>
      </c>
      <c r="S95" s="22">
        <f t="shared" si="17"/>
        <v>1.2823563760944417E-5</v>
      </c>
    </row>
    <row r="96" spans="3:19" x14ac:dyDescent="0.25">
      <c r="C96" s="2">
        <v>0.87028130999999997</v>
      </c>
      <c r="D96">
        <v>198.19038599999999</v>
      </c>
      <c r="E96">
        <f t="shared" si="9"/>
        <v>195.15899836323371</v>
      </c>
      <c r="F96">
        <f t="shared" si="10"/>
        <v>9.1893110043394692</v>
      </c>
      <c r="G96" s="22">
        <f t="shared" si="11"/>
        <v>2.3394716303750036E-4</v>
      </c>
      <c r="I96" s="2">
        <v>0.86669068000000005</v>
      </c>
      <c r="J96">
        <v>229.82468800000001</v>
      </c>
      <c r="K96">
        <f t="shared" si="12"/>
        <v>234.95499587982101</v>
      </c>
      <c r="L96">
        <f t="shared" si="13"/>
        <v>26.320058941753484</v>
      </c>
      <c r="M96" s="22">
        <f t="shared" si="14"/>
        <v>4.9830299687060879E-4</v>
      </c>
      <c r="O96" s="2">
        <v>0.85340797999999995</v>
      </c>
      <c r="P96">
        <v>278.78588999999999</v>
      </c>
      <c r="Q96">
        <f t="shared" si="15"/>
        <v>279.44425371473085</v>
      </c>
      <c r="R96">
        <f t="shared" si="16"/>
        <v>0.43344278087420884</v>
      </c>
      <c r="S96" s="22">
        <f t="shared" si="17"/>
        <v>5.5768658190753831E-6</v>
      </c>
    </row>
    <row r="97" spans="3:19" x14ac:dyDescent="0.25">
      <c r="C97" s="2">
        <v>0.87206077000000004</v>
      </c>
      <c r="D97">
        <v>200.451244</v>
      </c>
      <c r="E97">
        <f t="shared" si="9"/>
        <v>197.55820733022722</v>
      </c>
      <c r="F97">
        <f t="shared" si="10"/>
        <v>8.3696611726499963</v>
      </c>
      <c r="G97" s="22">
        <f t="shared" si="11"/>
        <v>2.0830052533391211E-4</v>
      </c>
      <c r="I97" s="2">
        <v>0.86783357000000005</v>
      </c>
      <c r="J97">
        <v>232.29334600000001</v>
      </c>
      <c r="K97">
        <f t="shared" si="12"/>
        <v>236.9454621251632</v>
      </c>
      <c r="L97">
        <f t="shared" si="13"/>
        <v>21.642184442003369</v>
      </c>
      <c r="M97" s="22">
        <f t="shared" si="14"/>
        <v>4.0107681226468872E-4</v>
      </c>
      <c r="O97" s="2">
        <v>0.85467903999999995</v>
      </c>
      <c r="P97">
        <v>281.499033</v>
      </c>
      <c r="Q97">
        <f t="shared" si="15"/>
        <v>281.97993314592867</v>
      </c>
      <c r="R97">
        <f t="shared" si="16"/>
        <v>0.23126495035421796</v>
      </c>
      <c r="S97" s="22">
        <f t="shared" si="17"/>
        <v>2.9184751724069009E-6</v>
      </c>
    </row>
    <row r="98" spans="3:19" x14ac:dyDescent="0.25">
      <c r="C98" s="2">
        <v>0.87359816000000001</v>
      </c>
      <c r="D98">
        <v>202.758083</v>
      </c>
      <c r="E98">
        <f t="shared" si="9"/>
        <v>199.81734258108906</v>
      </c>
      <c r="F98">
        <f t="shared" si="10"/>
        <v>8.647954211416458</v>
      </c>
      <c r="G98" s="22">
        <f t="shared" si="11"/>
        <v>2.1035702906464402E-4</v>
      </c>
      <c r="I98" s="2">
        <v>0.86891037000000004</v>
      </c>
      <c r="J98">
        <v>234.81308100000001</v>
      </c>
      <c r="K98">
        <f t="shared" si="12"/>
        <v>238.9319854100396</v>
      </c>
      <c r="L98">
        <f t="shared" si="13"/>
        <v>16.965373539043586</v>
      </c>
      <c r="M98" s="22">
        <f t="shared" si="14"/>
        <v>3.0769387577096171E-4</v>
      </c>
      <c r="O98" s="2">
        <v>0.85557700000000003</v>
      </c>
      <c r="P98">
        <v>283.70561099999998</v>
      </c>
      <c r="Q98">
        <f t="shared" si="15"/>
        <v>283.87656369551974</v>
      </c>
      <c r="R98">
        <f t="shared" si="16"/>
        <v>2.9224824105471392E-2</v>
      </c>
      <c r="S98" s="22">
        <f t="shared" si="17"/>
        <v>3.6309147783234012E-7</v>
      </c>
    </row>
    <row r="99" spans="3:19" x14ac:dyDescent="0.25">
      <c r="C99" s="2">
        <v>0.87479589999999996</v>
      </c>
      <c r="D99">
        <v>204.84880799999999</v>
      </c>
      <c r="E99">
        <f t="shared" si="9"/>
        <v>201.70699037111203</v>
      </c>
      <c r="F99">
        <f t="shared" si="10"/>
        <v>9.8710180131911862</v>
      </c>
      <c r="G99" s="22">
        <f t="shared" si="11"/>
        <v>2.3523127475694752E-4</v>
      </c>
      <c r="I99" s="2">
        <v>0.87001271999999996</v>
      </c>
      <c r="J99">
        <v>237.326663</v>
      </c>
      <c r="K99">
        <f t="shared" si="12"/>
        <v>241.08416152999678</v>
      </c>
      <c r="L99">
        <f t="shared" si="13"/>
        <v>14.118795202927968</v>
      </c>
      <c r="M99" s="22">
        <f t="shared" si="14"/>
        <v>2.5067127684803923E-4</v>
      </c>
      <c r="O99" s="2">
        <v>0.85642996000000005</v>
      </c>
      <c r="P99">
        <v>285.94133199999999</v>
      </c>
      <c r="Q99">
        <f t="shared" si="15"/>
        <v>285.76338660738975</v>
      </c>
      <c r="R99">
        <f t="shared" si="16"/>
        <v>3.1664562751212655E-2</v>
      </c>
      <c r="S99" s="22">
        <f t="shared" si="17"/>
        <v>3.8727514346275895E-7</v>
      </c>
    </row>
    <row r="100" spans="3:19" x14ac:dyDescent="0.25">
      <c r="C100" s="2">
        <v>0.87620993999999996</v>
      </c>
      <c r="D100">
        <v>207.274123</v>
      </c>
      <c r="E100">
        <f t="shared" si="9"/>
        <v>204.09514362076328</v>
      </c>
      <c r="F100">
        <f t="shared" si="10"/>
        <v>10.105909893612294</v>
      </c>
      <c r="G100" s="22">
        <f t="shared" si="11"/>
        <v>2.3522595971404162E-4</v>
      </c>
      <c r="I100" s="2">
        <v>0.87132233999999997</v>
      </c>
      <c r="J100">
        <v>240.06984600000001</v>
      </c>
      <c r="K100">
        <f t="shared" si="12"/>
        <v>243.80684007007426</v>
      </c>
      <c r="L100">
        <f t="shared" si="13"/>
        <v>13.96512467977008</v>
      </c>
      <c r="M100" s="22">
        <f t="shared" si="14"/>
        <v>2.4230902475565297E-4</v>
      </c>
      <c r="O100" s="2">
        <v>0.85749500999999995</v>
      </c>
      <c r="P100">
        <v>288.56267500000001</v>
      </c>
      <c r="Q100">
        <f t="shared" si="15"/>
        <v>288.24206523869611</v>
      </c>
      <c r="R100">
        <f t="shared" si="16"/>
        <v>0.1027906190433432</v>
      </c>
      <c r="S100" s="22">
        <f t="shared" si="17"/>
        <v>1.2344490534228375E-6</v>
      </c>
    </row>
    <row r="101" spans="3:19" x14ac:dyDescent="0.25">
      <c r="C101" s="2">
        <v>0.8774246</v>
      </c>
      <c r="D101">
        <v>209.58212399999999</v>
      </c>
      <c r="E101">
        <f t="shared" si="9"/>
        <v>206.29205912519311</v>
      </c>
      <c r="F101">
        <f t="shared" si="10"/>
        <v>10.824526880438061</v>
      </c>
      <c r="G101" s="22">
        <f t="shared" si="11"/>
        <v>2.464338990727383E-4</v>
      </c>
      <c r="I101" s="2">
        <v>0.87216296999999998</v>
      </c>
      <c r="J101">
        <v>242.46143699999999</v>
      </c>
      <c r="K101">
        <f t="shared" si="12"/>
        <v>245.65504716133543</v>
      </c>
      <c r="L101">
        <f t="shared" si="13"/>
        <v>10.19914586258499</v>
      </c>
      <c r="M101" s="22">
        <f t="shared" si="14"/>
        <v>1.7349160042562771E-4</v>
      </c>
      <c r="O101" s="2">
        <v>0.85812648000000002</v>
      </c>
      <c r="P101">
        <v>291.09608100000003</v>
      </c>
      <c r="Q101">
        <f t="shared" si="15"/>
        <v>289.77906091450126</v>
      </c>
      <c r="R101">
        <f t="shared" si="16"/>
        <v>1.7345419056071831</v>
      </c>
      <c r="S101" s="22">
        <f t="shared" si="17"/>
        <v>2.0469728356927698E-5</v>
      </c>
    </row>
    <row r="102" spans="3:19" x14ac:dyDescent="0.25">
      <c r="C102" s="2">
        <v>0.87862962</v>
      </c>
      <c r="D102">
        <v>211.78656000000001</v>
      </c>
      <c r="E102">
        <f t="shared" si="9"/>
        <v>208.61373304153921</v>
      </c>
      <c r="F102">
        <f t="shared" si="10"/>
        <v>10.066830908335628</v>
      </c>
      <c r="G102" s="22">
        <f t="shared" si="11"/>
        <v>2.2443778881280394E-4</v>
      </c>
      <c r="I102" s="2">
        <v>0.87307961000000001</v>
      </c>
      <c r="J102">
        <v>245.13609099999999</v>
      </c>
      <c r="K102">
        <f t="shared" si="12"/>
        <v>247.76499802020572</v>
      </c>
      <c r="L102">
        <f t="shared" si="13"/>
        <v>6.911152120886972</v>
      </c>
      <c r="M102" s="22">
        <f t="shared" si="14"/>
        <v>1.1501008896599956E-4</v>
      </c>
      <c r="O102" s="2">
        <v>0.85892246999999999</v>
      </c>
      <c r="P102">
        <v>293.65314499999999</v>
      </c>
      <c r="Q102">
        <f t="shared" si="15"/>
        <v>291.79126335746457</v>
      </c>
      <c r="R102">
        <f t="shared" si="16"/>
        <v>3.4666032508104028</v>
      </c>
      <c r="S102" s="22">
        <f t="shared" si="17"/>
        <v>4.0200812158170605E-5</v>
      </c>
    </row>
    <row r="103" spans="3:19" x14ac:dyDescent="0.25">
      <c r="C103" s="2">
        <v>0.87946818999999998</v>
      </c>
      <c r="D103">
        <v>213.823272</v>
      </c>
      <c r="E103">
        <f t="shared" si="9"/>
        <v>210.31791397769769</v>
      </c>
      <c r="F103">
        <f t="shared" si="10"/>
        <v>12.287534864519214</v>
      </c>
      <c r="G103" s="22">
        <f t="shared" si="11"/>
        <v>2.6875392842015358E-4</v>
      </c>
      <c r="I103" s="2">
        <v>0.87404329000000003</v>
      </c>
      <c r="J103">
        <v>247.77212900000001</v>
      </c>
      <c r="K103">
        <f t="shared" si="12"/>
        <v>250.09497175600382</v>
      </c>
      <c r="L103">
        <f t="shared" si="13"/>
        <v>5.3955984691193688</v>
      </c>
      <c r="M103" s="22">
        <f t="shared" si="14"/>
        <v>8.7889039373967491E-5</v>
      </c>
      <c r="O103" s="2">
        <v>0.85982057999999995</v>
      </c>
      <c r="P103">
        <v>295.88595700000002</v>
      </c>
      <c r="Q103">
        <f t="shared" si="15"/>
        <v>294.16604947367784</v>
      </c>
      <c r="R103">
        <f t="shared" si="16"/>
        <v>2.9580818990996609</v>
      </c>
      <c r="S103" s="22">
        <f t="shared" si="17"/>
        <v>3.3787922286627244E-5</v>
      </c>
    </row>
    <row r="104" spans="3:19" x14ac:dyDescent="0.25">
      <c r="C104" s="2">
        <v>0.88067333999999997</v>
      </c>
      <c r="D104">
        <v>216.04935499999999</v>
      </c>
      <c r="E104">
        <f t="shared" si="9"/>
        <v>212.90187075945974</v>
      </c>
      <c r="F104">
        <f t="shared" si="10"/>
        <v>9.9066570444492417</v>
      </c>
      <c r="G104" s="22">
        <f t="shared" si="11"/>
        <v>2.1223704014744762E-4</v>
      </c>
      <c r="I104" s="2">
        <v>0.87500646000000004</v>
      </c>
      <c r="J104">
        <v>250.31933599999999</v>
      </c>
      <c r="K104">
        <f t="shared" si="12"/>
        <v>252.54411725732618</v>
      </c>
      <c r="L104">
        <f t="shared" si="13"/>
        <v>4.949651642949882</v>
      </c>
      <c r="M104" s="22">
        <f t="shared" si="14"/>
        <v>7.8992496220249588E-5</v>
      </c>
      <c r="O104" s="2">
        <v>0.86050972999999997</v>
      </c>
      <c r="P104">
        <v>298.066731</v>
      </c>
      <c r="Q104">
        <f t="shared" si="15"/>
        <v>296.06669843250592</v>
      </c>
      <c r="R104">
        <f t="shared" si="16"/>
        <v>4.0001302710369941</v>
      </c>
      <c r="S104" s="22">
        <f t="shared" si="17"/>
        <v>4.5024316224781693E-5</v>
      </c>
    </row>
    <row r="105" spans="3:19" x14ac:dyDescent="0.25">
      <c r="C105" s="2">
        <v>0.88196551999999995</v>
      </c>
      <c r="D105">
        <v>218.59141399999999</v>
      </c>
      <c r="E105">
        <f t="shared" si="9"/>
        <v>215.85983034768861</v>
      </c>
      <c r="F105">
        <f t="shared" si="10"/>
        <v>7.4615492495747331</v>
      </c>
      <c r="G105" s="22">
        <f t="shared" si="11"/>
        <v>1.5615748688343261E-4</v>
      </c>
      <c r="I105" s="2">
        <v>0.87594300000000003</v>
      </c>
      <c r="J105">
        <v>252.94754900000001</v>
      </c>
      <c r="K105">
        <f t="shared" si="12"/>
        <v>255.04702530668959</v>
      </c>
      <c r="L105">
        <f t="shared" si="13"/>
        <v>4.4078007623509254</v>
      </c>
      <c r="M105" s="22">
        <f t="shared" si="14"/>
        <v>6.8890764547292039E-5</v>
      </c>
      <c r="O105" s="2">
        <v>0.86098803999999995</v>
      </c>
      <c r="P105">
        <v>299.69882899999999</v>
      </c>
      <c r="Q105">
        <f t="shared" si="15"/>
        <v>297.42740486857372</v>
      </c>
      <c r="R105">
        <f t="shared" si="16"/>
        <v>5.1593675848255947</v>
      </c>
      <c r="S105" s="22">
        <f t="shared" si="17"/>
        <v>5.7441580194838592E-5</v>
      </c>
    </row>
    <row r="106" spans="3:19" x14ac:dyDescent="0.25">
      <c r="C106" s="2">
        <v>0.88304015999999996</v>
      </c>
      <c r="D106">
        <v>220.73808299999999</v>
      </c>
      <c r="E106">
        <f t="shared" si="9"/>
        <v>218.47718736241944</v>
      </c>
      <c r="F106">
        <f t="shared" si="10"/>
        <v>5.1116490840307449</v>
      </c>
      <c r="G106" s="22">
        <f t="shared" si="11"/>
        <v>1.0490749054527518E-4</v>
      </c>
      <c r="I106" s="2">
        <v>0.87669847000000001</v>
      </c>
      <c r="J106">
        <v>255.86323999999999</v>
      </c>
      <c r="K106">
        <f t="shared" si="12"/>
        <v>257.15753284058758</v>
      </c>
      <c r="L106">
        <f t="shared" si="13"/>
        <v>1.6751939571962864</v>
      </c>
      <c r="M106" s="22">
        <f t="shared" si="14"/>
        <v>2.5588763923818676E-5</v>
      </c>
    </row>
    <row r="107" spans="3:19" x14ac:dyDescent="0.25">
      <c r="C107" s="2">
        <v>0.88384952999999999</v>
      </c>
      <c r="D107">
        <v>222.93245099999999</v>
      </c>
      <c r="E107">
        <f t="shared" si="9"/>
        <v>220.54827341663139</v>
      </c>
      <c r="F107">
        <f t="shared" si="10"/>
        <v>5.6843027490373244</v>
      </c>
      <c r="G107" s="22">
        <f t="shared" si="11"/>
        <v>1.1437487144751193E-4</v>
      </c>
      <c r="I107" s="2">
        <v>0.87758077999999995</v>
      </c>
      <c r="J107">
        <v>258.48482100000001</v>
      </c>
      <c r="K107">
        <f t="shared" si="12"/>
        <v>259.73069996546894</v>
      </c>
      <c r="L107">
        <f t="shared" si="13"/>
        <v>1.5522143965979378</v>
      </c>
      <c r="M107" s="22">
        <f t="shared" si="14"/>
        <v>2.3231733491057759E-5</v>
      </c>
    </row>
    <row r="108" spans="3:19" x14ac:dyDescent="0.25">
      <c r="C108" s="2">
        <v>0.88462145000000003</v>
      </c>
      <c r="D108">
        <v>225.20872600000001</v>
      </c>
      <c r="E108">
        <f t="shared" si="9"/>
        <v>222.60728245724351</v>
      </c>
      <c r="F108">
        <f t="shared" si="10"/>
        <v>6.7675085061494844</v>
      </c>
      <c r="G108" s="22">
        <f t="shared" si="11"/>
        <v>1.3343150443678649E-4</v>
      </c>
      <c r="I108" s="2">
        <v>0.87819060000000004</v>
      </c>
      <c r="J108">
        <v>260.84310900000003</v>
      </c>
      <c r="K108">
        <f t="shared" si="12"/>
        <v>261.58017616644281</v>
      </c>
      <c r="L108">
        <f t="shared" si="13"/>
        <v>0.54326800784799556</v>
      </c>
      <c r="M108" s="22">
        <f t="shared" si="14"/>
        <v>7.9846410103642903E-6</v>
      </c>
    </row>
    <row r="109" spans="3:19" x14ac:dyDescent="0.25">
      <c r="C109" s="2">
        <v>0.88558334999999999</v>
      </c>
      <c r="D109">
        <v>227.53828300000001</v>
      </c>
      <c r="E109">
        <f t="shared" si="9"/>
        <v>225.29276951781287</v>
      </c>
      <c r="F109">
        <f t="shared" si="10"/>
        <v>5.042330798684195</v>
      </c>
      <c r="G109" s="22">
        <f t="shared" si="11"/>
        <v>9.7391797340748808E-5</v>
      </c>
      <c r="I109" s="2">
        <v>0.87870614999999996</v>
      </c>
      <c r="J109">
        <v>263.24450899999999</v>
      </c>
      <c r="K109">
        <f t="shared" si="12"/>
        <v>263.19066876798024</v>
      </c>
      <c r="L109">
        <f t="shared" si="13"/>
        <v>2.8987705839407249E-3</v>
      </c>
      <c r="M109" s="22">
        <f t="shared" si="14"/>
        <v>4.1830706868131021E-8</v>
      </c>
    </row>
    <row r="110" spans="3:19" x14ac:dyDescent="0.25">
      <c r="C110" s="2">
        <v>0.88654591999999999</v>
      </c>
      <c r="D110">
        <v>229.98492899999999</v>
      </c>
      <c r="E110">
        <f t="shared" si="9"/>
        <v>228.11964854104778</v>
      </c>
      <c r="F110">
        <f t="shared" si="10"/>
        <v>3.4792711905489799</v>
      </c>
      <c r="G110" s="22">
        <f t="shared" si="11"/>
        <v>6.5779342181900905E-5</v>
      </c>
      <c r="I110" s="2">
        <v>0.87947114999999998</v>
      </c>
      <c r="J110">
        <v>265.62641500000001</v>
      </c>
      <c r="K110">
        <f t="shared" si="12"/>
        <v>265.66235065685191</v>
      </c>
      <c r="L110">
        <f t="shared" si="13"/>
        <v>1.2913714333778448E-3</v>
      </c>
      <c r="M110" s="22">
        <f t="shared" si="14"/>
        <v>1.8302425733787614E-8</v>
      </c>
    </row>
    <row r="111" spans="3:19" x14ac:dyDescent="0.25">
      <c r="C111" s="2">
        <v>0.8875092</v>
      </c>
      <c r="D111">
        <v>232.551523</v>
      </c>
      <c r="E111">
        <f t="shared" si="9"/>
        <v>231.09569979144683</v>
      </c>
      <c r="F111">
        <f t="shared" si="10"/>
        <v>2.1194212145620464</v>
      </c>
      <c r="G111" s="22">
        <f t="shared" si="11"/>
        <v>3.9190328241424698E-5</v>
      </c>
      <c r="I111" s="2">
        <v>0.88006591999999995</v>
      </c>
      <c r="J111">
        <v>268.03432400000003</v>
      </c>
      <c r="K111">
        <f t="shared" si="12"/>
        <v>267.65398987818253</v>
      </c>
      <c r="L111">
        <f t="shared" si="13"/>
        <v>0.14465404421868727</v>
      </c>
      <c r="M111" s="22">
        <f t="shared" si="14"/>
        <v>2.0134912885710159E-6</v>
      </c>
    </row>
    <row r="112" spans="3:19" x14ac:dyDescent="0.25">
      <c r="C112" s="2">
        <v>0.88828112999999997</v>
      </c>
      <c r="D112">
        <v>234.830656</v>
      </c>
      <c r="E112">
        <f t="shared" si="9"/>
        <v>233.59199290698021</v>
      </c>
      <c r="F112">
        <f t="shared" si="10"/>
        <v>1.5342862580093659</v>
      </c>
      <c r="G112" s="22">
        <f t="shared" si="11"/>
        <v>2.7822542381556852E-5</v>
      </c>
      <c r="I112" s="2">
        <v>0.88071215000000003</v>
      </c>
      <c r="J112">
        <v>270.44139899999999</v>
      </c>
      <c r="K112">
        <f t="shared" si="12"/>
        <v>269.88985725874568</v>
      </c>
      <c r="L112">
        <f t="shared" si="13"/>
        <v>0.30419829234583795</v>
      </c>
      <c r="M112" s="22">
        <f t="shared" si="14"/>
        <v>4.1592059334901976E-6</v>
      </c>
    </row>
    <row r="113" spans="3:13" x14ac:dyDescent="0.25">
      <c r="C113" s="2">
        <v>0.88895226000000005</v>
      </c>
      <c r="D113">
        <v>237.22008099999999</v>
      </c>
      <c r="E113">
        <f t="shared" si="9"/>
        <v>235.84639372129402</v>
      </c>
      <c r="F113">
        <f t="shared" si="10"/>
        <v>1.8870167396786199</v>
      </c>
      <c r="G113" s="22">
        <f t="shared" si="11"/>
        <v>3.3533034292955803E-5</v>
      </c>
      <c r="I113" s="2">
        <v>0.88116843</v>
      </c>
      <c r="J113">
        <v>273.16044599999998</v>
      </c>
      <c r="K113">
        <f t="shared" si="12"/>
        <v>271.51502050115073</v>
      </c>
      <c r="L113">
        <f t="shared" si="13"/>
        <v>2.7074250722633013</v>
      </c>
      <c r="M113" s="22">
        <f t="shared" si="14"/>
        <v>3.6284473034403166E-5</v>
      </c>
    </row>
    <row r="114" spans="3:13" x14ac:dyDescent="0.25">
      <c r="C114" s="2">
        <v>0.88985179000000003</v>
      </c>
      <c r="D114">
        <v>239.69752299999999</v>
      </c>
      <c r="E114">
        <f t="shared" si="9"/>
        <v>238.99589652886351</v>
      </c>
      <c r="F114">
        <f t="shared" si="10"/>
        <v>0.49227970499942753</v>
      </c>
      <c r="G114" s="22">
        <f t="shared" si="11"/>
        <v>8.5681061720080952E-6</v>
      </c>
      <c r="I114" s="2">
        <v>0.88186394000000001</v>
      </c>
      <c r="J114">
        <v>275.75716299999999</v>
      </c>
      <c r="K114">
        <f t="shared" si="12"/>
        <v>274.06873062841635</v>
      </c>
      <c r="L114">
        <f t="shared" si="13"/>
        <v>2.8508038734115702</v>
      </c>
      <c r="M114" s="22">
        <f t="shared" si="14"/>
        <v>3.74898528191672E-5</v>
      </c>
    </row>
    <row r="115" spans="3:13" x14ac:dyDescent="0.25">
      <c r="C115" s="2">
        <v>0.89068756999999998</v>
      </c>
      <c r="D115">
        <v>242.08385100000001</v>
      </c>
      <c r="E115">
        <f t="shared" si="9"/>
        <v>242.0592158426137</v>
      </c>
      <c r="F115">
        <f t="shared" si="10"/>
        <v>6.0689097944844749E-4</v>
      </c>
      <c r="G115" s="22">
        <f t="shared" si="11"/>
        <v>1.0355690057265013E-8</v>
      </c>
      <c r="I115" s="2">
        <v>0.88249233000000005</v>
      </c>
      <c r="J115">
        <v>278.462039</v>
      </c>
      <c r="K115">
        <f t="shared" si="12"/>
        <v>276.4579783008686</v>
      </c>
      <c r="L115">
        <f t="shared" si="13"/>
        <v>4.0162592858030388</v>
      </c>
      <c r="M115" s="22">
        <f t="shared" si="14"/>
        <v>5.1795227495355177E-5</v>
      </c>
    </row>
    <row r="116" spans="3:13" x14ac:dyDescent="0.25">
      <c r="C116" s="2">
        <v>0.89149372000000005</v>
      </c>
      <c r="D116">
        <v>244.39532</v>
      </c>
      <c r="E116">
        <f t="shared" si="9"/>
        <v>245.14477359180685</v>
      </c>
      <c r="F116">
        <f t="shared" si="10"/>
        <v>0.56168068627219603</v>
      </c>
      <c r="G116" s="22">
        <f t="shared" si="11"/>
        <v>9.4038072808873744E-6</v>
      </c>
      <c r="I116" s="2">
        <v>0.88323949999999996</v>
      </c>
      <c r="J116">
        <v>281.03639600000002</v>
      </c>
      <c r="K116">
        <f t="shared" si="12"/>
        <v>279.40395830916685</v>
      </c>
      <c r="L116">
        <f t="shared" si="13"/>
        <v>2.664852814452737</v>
      </c>
      <c r="M116" s="22">
        <f t="shared" si="14"/>
        <v>3.3740234145771632E-5</v>
      </c>
    </row>
    <row r="117" spans="3:13" x14ac:dyDescent="0.25">
      <c r="C117" s="2">
        <v>0.89225935000000001</v>
      </c>
      <c r="D117">
        <v>246.88575399999999</v>
      </c>
      <c r="E117">
        <f t="shared" si="9"/>
        <v>248.1994027565452</v>
      </c>
      <c r="F117">
        <f t="shared" si="10"/>
        <v>1.7256730555727653</v>
      </c>
      <c r="G117" s="22">
        <f t="shared" si="11"/>
        <v>2.8311733189614477E-5</v>
      </c>
      <c r="I117" s="2">
        <v>0.88395164000000004</v>
      </c>
      <c r="J117">
        <v>283.64660700000002</v>
      </c>
      <c r="K117">
        <f t="shared" si="12"/>
        <v>282.3221526806376</v>
      </c>
      <c r="L117">
        <f t="shared" si="13"/>
        <v>1.7541792440777626</v>
      </c>
      <c r="M117" s="22">
        <f t="shared" si="14"/>
        <v>2.1803126888190477E-5</v>
      </c>
    </row>
    <row r="118" spans="3:13" x14ac:dyDescent="0.25">
      <c r="C118" s="2">
        <v>0.89291624000000003</v>
      </c>
      <c r="D118">
        <v>249.10534000000001</v>
      </c>
      <c r="E118">
        <f t="shared" si="9"/>
        <v>250.9205060877446</v>
      </c>
      <c r="F118">
        <f t="shared" si="10"/>
        <v>3.2948279260979874</v>
      </c>
      <c r="G118" s="22">
        <f t="shared" si="11"/>
        <v>5.3096594017746749E-5</v>
      </c>
      <c r="I118" s="2">
        <v>0.88440291999999998</v>
      </c>
      <c r="J118">
        <v>286.07355200000001</v>
      </c>
      <c r="K118">
        <f t="shared" si="12"/>
        <v>284.22907864012336</v>
      </c>
      <c r="L118">
        <f t="shared" si="13"/>
        <v>3.4020819752946387</v>
      </c>
      <c r="M118" s="22">
        <f t="shared" si="14"/>
        <v>4.1570893325084055E-5</v>
      </c>
    </row>
    <row r="119" spans="3:13" x14ac:dyDescent="0.25">
      <c r="C119" s="2">
        <v>0.89331179000000005</v>
      </c>
      <c r="D119">
        <v>251.88997499999999</v>
      </c>
      <c r="E119">
        <f t="shared" si="9"/>
        <v>252.60519197080987</v>
      </c>
      <c r="F119">
        <f t="shared" si="10"/>
        <v>0.51153531533445618</v>
      </c>
      <c r="G119" s="22">
        <f t="shared" si="11"/>
        <v>8.0622053411647448E-6</v>
      </c>
      <c r="I119" s="2">
        <v>0.88490367000000003</v>
      </c>
      <c r="J119">
        <v>288.83035000000001</v>
      </c>
      <c r="K119">
        <f t="shared" si="12"/>
        <v>286.3990012798605</v>
      </c>
      <c r="L119">
        <f t="shared" si="13"/>
        <v>5.911456598924036</v>
      </c>
      <c r="M119" s="22">
        <f t="shared" si="14"/>
        <v>7.0861257065222378E-5</v>
      </c>
    </row>
    <row r="120" spans="3:13" x14ac:dyDescent="0.25">
      <c r="C120" s="2">
        <v>0.89408586000000001</v>
      </c>
      <c r="D120">
        <v>254.535563</v>
      </c>
      <c r="E120">
        <f t="shared" si="9"/>
        <v>256.00574021996056</v>
      </c>
      <c r="F120">
        <f t="shared" si="10"/>
        <v>2.1614210580909647</v>
      </c>
      <c r="G120" s="22">
        <f t="shared" si="11"/>
        <v>3.3361259603323533E-5</v>
      </c>
      <c r="I120" s="2">
        <v>0.88541095999999997</v>
      </c>
      <c r="J120">
        <v>291.26277599999997</v>
      </c>
      <c r="K120">
        <f t="shared" si="12"/>
        <v>288.65667511423203</v>
      </c>
      <c r="L120">
        <f t="shared" si="13"/>
        <v>6.791761826800462</v>
      </c>
      <c r="M120" s="22">
        <f t="shared" si="14"/>
        <v>8.0059427256336593E-5</v>
      </c>
    </row>
    <row r="121" spans="3:13" x14ac:dyDescent="0.25">
      <c r="C121" s="2">
        <v>0.89477357000000002</v>
      </c>
      <c r="D121">
        <v>257.500225</v>
      </c>
      <c r="E121">
        <f t="shared" si="9"/>
        <v>259.1459363576551</v>
      </c>
      <c r="F121">
        <f t="shared" si="10"/>
        <v>2.7083658727150004</v>
      </c>
      <c r="G121" s="22">
        <f t="shared" si="11"/>
        <v>4.0846242091124587E-5</v>
      </c>
      <c r="I121" s="2">
        <v>0.88596774</v>
      </c>
      <c r="J121">
        <v>293.55804000000001</v>
      </c>
      <c r="K121">
        <f t="shared" si="12"/>
        <v>291.20539222863675</v>
      </c>
      <c r="L121">
        <f t="shared" si="13"/>
        <v>5.5349515361004746</v>
      </c>
      <c r="M121" s="22">
        <f t="shared" si="14"/>
        <v>6.4228216674108447E-5</v>
      </c>
    </row>
    <row r="122" spans="3:13" x14ac:dyDescent="0.25">
      <c r="C122" s="2">
        <v>0.89525432999999999</v>
      </c>
      <c r="D122">
        <v>259.76978200000002</v>
      </c>
      <c r="E122">
        <f t="shared" si="9"/>
        <v>261.41002148873326</v>
      </c>
      <c r="F122">
        <f t="shared" si="10"/>
        <v>2.6903855803998917</v>
      </c>
      <c r="G122" s="22">
        <f t="shared" si="11"/>
        <v>3.9869176633368136E-5</v>
      </c>
      <c r="I122" s="2">
        <v>0.88618445000000001</v>
      </c>
      <c r="J122">
        <v>295.92806200000001</v>
      </c>
      <c r="K122">
        <f t="shared" si="12"/>
        <v>292.21789755326847</v>
      </c>
      <c r="L122">
        <f t="shared" si="13"/>
        <v>13.76532022179075</v>
      </c>
      <c r="M122" s="22">
        <f t="shared" si="14"/>
        <v>1.5718605662734715E-4</v>
      </c>
    </row>
    <row r="123" spans="3:13" x14ac:dyDescent="0.25">
      <c r="C123" s="2">
        <v>0.89570088000000003</v>
      </c>
      <c r="D123">
        <v>261.63004699999999</v>
      </c>
      <c r="E123">
        <f t="shared" si="9"/>
        <v>263.56523598446654</v>
      </c>
      <c r="F123">
        <f t="shared" si="10"/>
        <v>3.7449564056006746</v>
      </c>
      <c r="G123" s="22">
        <f t="shared" si="11"/>
        <v>5.471060635406579E-5</v>
      </c>
      <c r="I123" s="2">
        <v>0.88654644999999999</v>
      </c>
      <c r="J123">
        <v>298.1728</v>
      </c>
      <c r="K123">
        <f t="shared" si="12"/>
        <v>293.93536054370429</v>
      </c>
      <c r="L123">
        <f t="shared" si="13"/>
        <v>17.955893145771629</v>
      </c>
      <c r="M123" s="22">
        <f t="shared" si="14"/>
        <v>2.0196260561240086E-4</v>
      </c>
    </row>
    <row r="124" spans="3:13" x14ac:dyDescent="0.25">
      <c r="C124" s="2">
        <v>0.89603551999999997</v>
      </c>
      <c r="D124">
        <v>263.63881900000001</v>
      </c>
      <c r="E124">
        <f t="shared" si="9"/>
        <v>265.21405927336423</v>
      </c>
      <c r="F124">
        <f t="shared" si="10"/>
        <v>2.4813819188285691</v>
      </c>
      <c r="G124" s="22">
        <f t="shared" si="11"/>
        <v>3.5700549296388262E-5</v>
      </c>
      <c r="I124" s="2">
        <v>0.88690038000000004</v>
      </c>
      <c r="J124">
        <v>300.14429100000001</v>
      </c>
      <c r="K124">
        <f t="shared" si="12"/>
        <v>295.64668541102941</v>
      </c>
      <c r="L124">
        <f t="shared" si="13"/>
        <v>20.22845603393958</v>
      </c>
      <c r="M124" s="22">
        <f t="shared" si="14"/>
        <v>2.245445722491227E-4</v>
      </c>
    </row>
    <row r="125" spans="3:13" x14ac:dyDescent="0.25">
      <c r="C125" s="2">
        <v>0.89660021000000001</v>
      </c>
      <c r="D125">
        <v>265.84566799999999</v>
      </c>
      <c r="E125">
        <f t="shared" si="9"/>
        <v>268.06348761730027</v>
      </c>
      <c r="F125">
        <f t="shared" si="10"/>
        <v>4.9187238548819554</v>
      </c>
      <c r="G125" s="22">
        <f t="shared" si="11"/>
        <v>6.9597440059246819E-5</v>
      </c>
    </row>
    <row r="126" spans="3:13" x14ac:dyDescent="0.25">
      <c r="C126" s="2">
        <v>0.89693442000000001</v>
      </c>
      <c r="D126">
        <v>268.02435100000002</v>
      </c>
      <c r="E126">
        <f t="shared" si="9"/>
        <v>269.79049727225197</v>
      </c>
      <c r="F126">
        <f t="shared" si="10"/>
        <v>3.1192726549894396</v>
      </c>
      <c r="G126" s="22">
        <f t="shared" si="11"/>
        <v>4.3421500973291818E-5</v>
      </c>
    </row>
    <row r="127" spans="3:13" x14ac:dyDescent="0.25">
      <c r="C127" s="2">
        <v>0.89730098999999997</v>
      </c>
      <c r="D127">
        <v>270.38167399999998</v>
      </c>
      <c r="E127">
        <f t="shared" si="9"/>
        <v>271.72021955069232</v>
      </c>
      <c r="F127">
        <f t="shared" si="10"/>
        <v>1.791704191278273</v>
      </c>
      <c r="G127" s="22">
        <f t="shared" si="11"/>
        <v>2.450822194029564E-5</v>
      </c>
    </row>
    <row r="128" spans="3:13" x14ac:dyDescent="0.25">
      <c r="C128" s="2">
        <v>0.89779653999999998</v>
      </c>
      <c r="D128">
        <v>272.916831</v>
      </c>
      <c r="E128">
        <f t="shared" si="9"/>
        <v>274.38923112708659</v>
      </c>
      <c r="F128">
        <f t="shared" si="10"/>
        <v>2.1679621342445974</v>
      </c>
      <c r="G128" s="22">
        <f t="shared" si="11"/>
        <v>2.9106571539949129E-5</v>
      </c>
    </row>
    <row r="129" spans="3:7" x14ac:dyDescent="0.25">
      <c r="C129" s="2">
        <v>0.89817451999999998</v>
      </c>
      <c r="D129">
        <v>274.95921099999998</v>
      </c>
      <c r="E129">
        <f t="shared" si="9"/>
        <v>276.47266356489337</v>
      </c>
      <c r="F129">
        <f t="shared" si="10"/>
        <v>2.2905386661823641</v>
      </c>
      <c r="G129" s="22">
        <f t="shared" si="11"/>
        <v>3.0297101480139363E-5</v>
      </c>
    </row>
    <row r="130" spans="3:7" x14ac:dyDescent="0.25">
      <c r="C130" s="2">
        <v>0.89868323999999999</v>
      </c>
      <c r="D130">
        <v>277.48129899999998</v>
      </c>
      <c r="E130">
        <f t="shared" si="9"/>
        <v>279.3434579524104</v>
      </c>
      <c r="F130">
        <f t="shared" si="10"/>
        <v>3.4676359640422922</v>
      </c>
      <c r="G130" s="22">
        <f t="shared" si="11"/>
        <v>4.503664814401227E-5</v>
      </c>
    </row>
    <row r="131" spans="3:7" x14ac:dyDescent="0.25">
      <c r="C131" s="2">
        <v>0.89906275999999996</v>
      </c>
      <c r="D131">
        <v>279.787823</v>
      </c>
      <c r="E131">
        <f t="shared" si="9"/>
        <v>281.53615565665422</v>
      </c>
      <c r="F131">
        <f t="shared" si="10"/>
        <v>3.0566670783235792</v>
      </c>
      <c r="G131" s="22">
        <f t="shared" si="11"/>
        <v>3.9047256136027489E-5</v>
      </c>
    </row>
    <row r="132" spans="3:7" x14ac:dyDescent="0.25">
      <c r="C132" s="2">
        <v>0.89951879999999995</v>
      </c>
      <c r="D132">
        <v>282.10382399999997</v>
      </c>
      <c r="E132">
        <f t="shared" ref="E132:E140" si="18">IF(C132&lt;F$1,$X$6+D$1^2*$X$5/((-$X$7*(C132/E$1-1)^$X$8+1)),$X$6+$X$2*SINH($X$3*(C132/F$1)-$X$3)+D$1^2*$X$5/((-$X$7*(C132/E$1-1)^$X$8+1)))</f>
        <v>284.23000021887913</v>
      </c>
      <c r="F132">
        <f t="shared" ref="F132:F140" si="19">(E132-D132)^2</f>
        <v>4.5206253137272485</v>
      </c>
      <c r="G132" s="22">
        <f t="shared" ref="G132:G140" si="20">((E132-D132)/D132)^2</f>
        <v>5.6804215481627428E-5</v>
      </c>
    </row>
    <row r="133" spans="3:7" x14ac:dyDescent="0.25">
      <c r="C133" s="2">
        <v>0.89992161999999998</v>
      </c>
      <c r="D133">
        <v>284.79365899999999</v>
      </c>
      <c r="E133">
        <f t="shared" si="18"/>
        <v>286.66428195604402</v>
      </c>
      <c r="F133">
        <f t="shared" si="19"/>
        <v>3.4992302436789071</v>
      </c>
      <c r="G133" s="22">
        <f t="shared" si="20"/>
        <v>4.3143153728967642E-5</v>
      </c>
    </row>
    <row r="134" spans="3:7" x14ac:dyDescent="0.25">
      <c r="C134" s="2">
        <v>0.89995053000000003</v>
      </c>
      <c r="D134">
        <v>286.81245100000001</v>
      </c>
      <c r="E134">
        <f t="shared" si="18"/>
        <v>286.84099685080702</v>
      </c>
      <c r="F134">
        <f t="shared" si="19"/>
        <v>8.1486559829587054E-4</v>
      </c>
      <c r="G134" s="22">
        <f t="shared" si="20"/>
        <v>9.9058097250806787E-9</v>
      </c>
    </row>
    <row r="135" spans="3:7" x14ac:dyDescent="0.25">
      <c r="C135" s="2">
        <v>0.90035788000000005</v>
      </c>
      <c r="D135">
        <v>289.34889900000002</v>
      </c>
      <c r="E135">
        <f t="shared" si="18"/>
        <v>289.35999308774501</v>
      </c>
      <c r="F135">
        <f t="shared" si="19"/>
        <v>1.2307878289361343E-4</v>
      </c>
      <c r="G135" s="22">
        <f t="shared" si="20"/>
        <v>1.4700751100837602E-9</v>
      </c>
    </row>
    <row r="136" spans="3:7" x14ac:dyDescent="0.25">
      <c r="C136" s="2">
        <v>0.90057275000000003</v>
      </c>
      <c r="D136">
        <v>291.40444200000002</v>
      </c>
      <c r="E136">
        <f t="shared" si="18"/>
        <v>290.71081797877184</v>
      </c>
      <c r="F136">
        <f t="shared" si="19"/>
        <v>0.48111428282474317</v>
      </c>
      <c r="G136" s="22">
        <f t="shared" si="20"/>
        <v>5.6657305263276118E-6</v>
      </c>
    </row>
    <row r="137" spans="3:7" x14ac:dyDescent="0.25">
      <c r="C137" s="2">
        <v>0.90093767999999996</v>
      </c>
      <c r="D137">
        <v>293.47891499999997</v>
      </c>
      <c r="E137">
        <f t="shared" si="18"/>
        <v>293.04062037282358</v>
      </c>
      <c r="F137">
        <f t="shared" si="19"/>
        <v>0.19210218021169062</v>
      </c>
      <c r="G137" s="22">
        <f t="shared" si="20"/>
        <v>2.2303780592585534E-6</v>
      </c>
    </row>
    <row r="138" spans="3:7" x14ac:dyDescent="0.25">
      <c r="C138" s="2">
        <v>0.90113909999999997</v>
      </c>
      <c r="D138">
        <v>295.64365099999998</v>
      </c>
      <c r="E138">
        <f t="shared" si="18"/>
        <v>294.34599446937909</v>
      </c>
      <c r="F138">
        <f t="shared" si="19"/>
        <v>1.6839124714630294</v>
      </c>
      <c r="G138" s="22">
        <f t="shared" si="20"/>
        <v>1.926559381714612E-5</v>
      </c>
    </row>
    <row r="139" spans="3:7" x14ac:dyDescent="0.25">
      <c r="C139" s="2">
        <v>0.90144206999999998</v>
      </c>
      <c r="D139">
        <v>297.67864500000002</v>
      </c>
      <c r="E139">
        <f t="shared" si="18"/>
        <v>296.33597522426163</v>
      </c>
      <c r="F139">
        <f t="shared" si="19"/>
        <v>1.8027621266813685</v>
      </c>
      <c r="G139" s="22">
        <f t="shared" si="20"/>
        <v>2.0344314705485115E-5</v>
      </c>
    </row>
    <row r="140" spans="3:7" x14ac:dyDescent="0.25">
      <c r="C140" s="2">
        <v>0.90174504</v>
      </c>
      <c r="D140">
        <v>299.713639</v>
      </c>
      <c r="E140">
        <f t="shared" si="18"/>
        <v>298.35822392520919</v>
      </c>
      <c r="F140">
        <f t="shared" si="19"/>
        <v>1.8371500249701838</v>
      </c>
      <c r="G140" s="22">
        <f t="shared" si="20"/>
        <v>2.0451803413277893E-5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77893-8F96-F042-B7DB-DBF112FF9584}">
  <dimension ref="A1:BK109"/>
  <sheetViews>
    <sheetView topLeftCell="Y1" zoomScaleNormal="100" workbookViewId="0">
      <selection activeCell="AM28" sqref="AM28:AM30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8" max="19" width="16.875" customWidth="1"/>
    <col min="20" max="20" width="6.375" customWidth="1"/>
    <col min="21" max="21" width="10.875" style="2"/>
    <col min="24" max="25" width="16.875" customWidth="1"/>
    <col min="26" max="26" width="5.625" customWidth="1"/>
    <col min="27" max="27" width="10.875" style="2"/>
    <col min="30" max="31" width="16.875" customWidth="1"/>
    <col min="32" max="32" width="5.625" customWidth="1"/>
    <col min="33" max="33" width="10.875" style="2"/>
    <col min="36" max="37" width="16.875" customWidth="1"/>
  </cols>
  <sheetData>
    <row r="1" spans="1:63" x14ac:dyDescent="0.25">
      <c r="A1" t="s">
        <v>20</v>
      </c>
      <c r="C1" t="s">
        <v>8</v>
      </c>
      <c r="D1">
        <v>0.2</v>
      </c>
      <c r="E1">
        <v>0.3</v>
      </c>
      <c r="F1">
        <f>_xlfn.XLOOKUP(D3+20,D3:D150,C3:C150,,-1,1)-AP9</f>
        <v>0.69346097879016766</v>
      </c>
      <c r="I1" t="s">
        <v>1</v>
      </c>
      <c r="J1">
        <v>0.3</v>
      </c>
      <c r="K1">
        <v>0.3</v>
      </c>
      <c r="L1">
        <f>_xlfn.XLOOKUP(J3+20,J3:J150,I3:I150,,-1,1)-AP10</f>
        <v>0.82886643999999998</v>
      </c>
      <c r="O1" t="s">
        <v>15</v>
      </c>
      <c r="P1">
        <v>0.35</v>
      </c>
      <c r="Q1">
        <v>0.3</v>
      </c>
      <c r="R1">
        <f>_xlfn.XLOOKUP(P3+20,P3:P150,O3:O150,,-1,1)-AP11</f>
        <v>0.69889876574529319</v>
      </c>
      <c r="U1" t="s">
        <v>2</v>
      </c>
      <c r="V1">
        <v>0.4</v>
      </c>
      <c r="W1">
        <v>0.3</v>
      </c>
      <c r="X1">
        <f>_xlfn.XLOOKUP(V3+20,V3:V150,U3:U150,,-1,1)-AP12</f>
        <v>0.67278495512175074</v>
      </c>
      <c r="AA1" t="s">
        <v>16</v>
      </c>
      <c r="AB1">
        <v>0.45</v>
      </c>
      <c r="AC1">
        <v>0.3</v>
      </c>
      <c r="AD1">
        <f>_xlfn.XLOOKUP(AB3+20,AB3:AB150,AA3:AA150,,-1,1)-AP13</f>
        <v>0.65195156839455182</v>
      </c>
      <c r="AG1" t="s">
        <v>3</v>
      </c>
      <c r="AH1">
        <v>0.5</v>
      </c>
      <c r="AI1">
        <v>0.3</v>
      </c>
      <c r="AJ1">
        <f>_xlfn.XLOOKUP(AH3+20,AH3:AH150,AG3:AG150,,-1,1)-AP14</f>
        <v>0.63501885689747539</v>
      </c>
      <c r="AO1" t="s">
        <v>38</v>
      </c>
    </row>
    <row r="2" spans="1:6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128</v>
      </c>
      <c r="Z2" s="1"/>
      <c r="AA2" s="3" t="s">
        <v>4</v>
      </c>
      <c r="AB2" s="1" t="s">
        <v>5</v>
      </c>
      <c r="AC2" s="1" t="s">
        <v>33</v>
      </c>
      <c r="AD2" s="1" t="s">
        <v>34</v>
      </c>
      <c r="AE2" s="1" t="s">
        <v>128</v>
      </c>
      <c r="AF2" s="1"/>
      <c r="AG2" s="3" t="s">
        <v>4</v>
      </c>
      <c r="AH2" s="1" t="s">
        <v>5</v>
      </c>
      <c r="AI2" s="1" t="s">
        <v>33</v>
      </c>
      <c r="AJ2" s="1" t="s">
        <v>34</v>
      </c>
      <c r="AK2" s="1" t="s">
        <v>128</v>
      </c>
      <c r="AO2" t="s">
        <v>29</v>
      </c>
      <c r="AP2">
        <v>0.18475551814998473</v>
      </c>
      <c r="BD2" t="s">
        <v>62</v>
      </c>
      <c r="BE2" s="11" t="s">
        <v>63</v>
      </c>
      <c r="BF2" s="12">
        <v>7.73</v>
      </c>
    </row>
    <row r="3" spans="1:63" x14ac:dyDescent="0.25">
      <c r="C3" s="2">
        <v>0.49121050999999999</v>
      </c>
      <c r="D3">
        <v>195.95093900000001</v>
      </c>
      <c r="E3">
        <f>IF(C3&lt;F$1,$AP$6+D$1^2*$AP$5/((-$AP$7*(C3/E$1-1)^$AP$8+1)),$AP$6+$AP$2*SINH($AP$3*(C3/F$1)-$AP$3)+D$1^2*$AP$5/((-$AP$7*(C3/E$1-1)^$AP$8+1)))</f>
        <v>194.52753874438577</v>
      </c>
      <c r="F3">
        <f>(E3-D3)^2</f>
        <v>2.0260682876826839</v>
      </c>
      <c r="G3" s="22">
        <f>((E3-D3)/D3)^2</f>
        <v>5.2766632754894877E-5</v>
      </c>
      <c r="I3" s="2">
        <v>0.49003985999999999</v>
      </c>
      <c r="J3">
        <v>221.59890899999999</v>
      </c>
      <c r="K3">
        <f>IF(I3&lt;L$1,$AP$6+J$1^2*$AP$5/((-$AP$7*(I3/K$1-1)^$AP$8+1)),$AP$6+$AP$2*SINH($AP$3*(I3/L$1)-$AP$3)+J$1^2*$AP$5/((-$AP$7*(I3/K$1-1)^$AP$8+1)))</f>
        <v>221.52845660253757</v>
      </c>
      <c r="L3">
        <f>(K3-J3)^2</f>
        <v>4.9635403082025293E-3</v>
      </c>
      <c r="M3" s="22">
        <f>((K3-J3)/J3)^2</f>
        <v>1.0107792487220701E-7</v>
      </c>
      <c r="O3" s="2">
        <v>0.49050264999999998</v>
      </c>
      <c r="P3">
        <v>239.01114699999999</v>
      </c>
      <c r="Q3">
        <f>IF(O3&lt;R$1,$AP$6+P$1^2*$AP$5/((-$AP$7*(O3/Q$1-1)^$AP$8+1)),$AP$6+$AP$2*SINH($AP$3*(O3/R$1)-$AP$3)+P$1^2*$AP$5/((-$AP$7*(O3/Q$1-1)^$AP$8+1)))</f>
        <v>239.07905363061107</v>
      </c>
      <c r="R3">
        <f>(Q3-P3)^2</f>
        <v>4.6113104809492513E-3</v>
      </c>
      <c r="S3" s="22">
        <f>((Q3-P3)/P3)^2</f>
        <v>8.0721282303447147E-8</v>
      </c>
      <c r="U3" s="2">
        <v>0.49248111</v>
      </c>
      <c r="V3">
        <v>257.94774699999999</v>
      </c>
      <c r="W3">
        <f>IF(U3&lt;X$1,$AP$6+V$1^2*$AP$5/((-$AP$7*(U3/W$1-1)^$AP$8+1)),$AP$6+$AP$2*SINH($AP$3*(U3/X$1)-$AP$3)+V$1^2*$AP$5/((-$AP$7*(U3/W$1-1)^$AP$8+1)))</f>
        <v>259.32974392853799</v>
      </c>
      <c r="X3">
        <f>(W3-V3)^2</f>
        <v>1.9099155104884691</v>
      </c>
      <c r="Y3" s="22">
        <f>((W3-V3)/V3)^2</f>
        <v>2.8704545697455866E-5</v>
      </c>
      <c r="AA3" s="2">
        <v>0.49129071000000002</v>
      </c>
      <c r="AB3">
        <v>280.71898599999997</v>
      </c>
      <c r="AC3">
        <f>IF(AA3&lt;AD$1,$AP$6+AB$1^2*$AP$5/((-$AP$7*(AA3/AC$1-1)^$AP$8+1)),$AP$6+$AP$2*SINH($AP$3*(AA3/AD$1)-$AP$3)+AB$1^2*$AP$5/((-$AP$7*(AA3/AC$1-1)^$AP$8+1)))</f>
        <v>282.28052354511266</v>
      </c>
      <c r="AD3">
        <f>(AC3-AB3)^2</f>
        <v>2.4383995047965512</v>
      </c>
      <c r="AE3" s="22">
        <f>((AC3-AB3)/AB3)^2</f>
        <v>3.09429195738789E-5</v>
      </c>
      <c r="AG3" s="2">
        <v>0.49080138000000001</v>
      </c>
      <c r="AH3">
        <v>305.612233</v>
      </c>
      <c r="AI3">
        <f>IF(AG3&lt;AJ$1,$AP$6+AH$1^2*$AP$5/((-$AP$7*(AG3/AI$1-1)^$AP$8+1)),$AP$6+$AP$2*SINH($AP$3*(AG3/AJ$1)-$AP$3)+AH$1^2*$AP$5/((-$AP$7*(AG3/AI$1-1)^$AP$8+1)))</f>
        <v>307.93139540309198</v>
      </c>
      <c r="AJ3">
        <f>(AI3-AH3)^2</f>
        <v>5.3785142519153659</v>
      </c>
      <c r="AK3" s="22">
        <f>((AI3-AH3)/AH3)^2</f>
        <v>5.7586522777175804E-5</v>
      </c>
      <c r="AO3" t="s">
        <v>30</v>
      </c>
      <c r="AP3">
        <v>22.354879684673183</v>
      </c>
      <c r="BD3" t="s">
        <v>64</v>
      </c>
      <c r="BE3" s="11" t="s">
        <v>65</v>
      </c>
      <c r="BF3" s="12">
        <v>44.84</v>
      </c>
    </row>
    <row r="4" spans="1:63" x14ac:dyDescent="0.25">
      <c r="C4" s="2">
        <v>0.49556797000000002</v>
      </c>
      <c r="D4">
        <v>195.995586</v>
      </c>
      <c r="E4">
        <f t="shared" ref="E4:E67" si="0">IF(C4&lt;F$1,$AP$6+D$1^2*$AP$5/((-$AP$7*(C4/E$1-1)^$AP$8+1)),$AP$6+$AP$2*SINH($AP$3*(C4/F$1)-$AP$3)+D$1^2*$AP$5/((-$AP$7*(C4/E$1-1)^$AP$8+1)))</f>
        <v>194.52753978260776</v>
      </c>
      <c r="F4">
        <f t="shared" ref="F4:F67" si="1">(E4-D4)^2</f>
        <v>2.1551596963996702</v>
      </c>
      <c r="G4" s="22">
        <f t="shared" ref="G4:G67" si="2">((E4-D4)/D4)^2</f>
        <v>5.6103102088476102E-5</v>
      </c>
      <c r="I4" s="2">
        <v>0.49439731999999997</v>
      </c>
      <c r="J4">
        <v>221.64355599999999</v>
      </c>
      <c r="K4">
        <f t="shared" ref="K4:K67" si="3">IF(I4&lt;L$1,$AP$6+J$1^2*$AP$5/((-$AP$7*(I4/K$1-1)^$AP$8+1)),$AP$6+$AP$2*SINH($AP$3*(I4/L$1)-$AP$3)+J$1^2*$AP$5/((-$AP$7*(I4/K$1-1)^$AP$8+1)))</f>
        <v>221.52845875727581</v>
      </c>
      <c r="L4">
        <f t="shared" ref="L4:L67" si="4">(K4-J4)^2</f>
        <v>1.3247375282707754E-2</v>
      </c>
      <c r="M4" s="22">
        <f t="shared" ref="M4:M67" si="5">((K4-J4)/J4)^2</f>
        <v>2.6966191914604983E-7</v>
      </c>
      <c r="O4" s="2">
        <v>0.49485966999999997</v>
      </c>
      <c r="P4">
        <v>238.99293399999999</v>
      </c>
      <c r="Q4">
        <f t="shared" ref="Q4:Q67" si="6">IF(O4&lt;R$1,$AP$6+P$1^2*$AP$5/((-$AP$7*(O4/Q$1-1)^$AP$8+1)),$AP$6+$AP$2*SINH($AP$3*(O4/R$1)-$AP$3)+P$1^2*$AP$5/((-$AP$7*(O4/Q$1-1)^$AP$8+1)))</f>
        <v>239.07905665843185</v>
      </c>
      <c r="R4">
        <f t="shared" ref="R4:R67" si="7">(Q4-P4)^2</f>
        <v>7.4171122953710861E-3</v>
      </c>
      <c r="S4" s="22">
        <f t="shared" ref="S4:S67" si="8">((Q4-P4)/P4)^2</f>
        <v>1.2985681074384141E-7</v>
      </c>
      <c r="U4" s="2">
        <v>0.49649531000000002</v>
      </c>
      <c r="V4">
        <v>257.99174099999999</v>
      </c>
      <c r="W4">
        <f t="shared" ref="W4:W67" si="9">IF(U4&lt;X$1,$AP$6+V$1^2*$AP$5/((-$AP$7*(U4/W$1-1)^$AP$8+1)),$AP$6+$AP$2*SINH($AP$3*(U4/X$1)-$AP$3)+V$1^2*$AP$5/((-$AP$7*(U4/W$1-1)^$AP$8+1)))</f>
        <v>259.32974805168521</v>
      </c>
      <c r="X4">
        <f t="shared" ref="X4:X67" si="10">(W4-V4)^2</f>
        <v>1.7902628703593864</v>
      </c>
      <c r="Y4" s="22">
        <f t="shared" ref="Y4:Y67" si="11">((W4-V4)/V4)^2</f>
        <v>2.6897083924058495E-5</v>
      </c>
      <c r="AA4" s="2">
        <v>0.49564795</v>
      </c>
      <c r="AB4">
        <v>280.73220300000003</v>
      </c>
      <c r="AC4">
        <f t="shared" ref="AC4:AC67" si="12">IF(AA4&lt;AD$1,$AP$6+AB$1^2*$AP$5/((-$AP$7*(AA4/AC$1-1)^$AP$8+1)),$AP$6+$AP$2*SINH($AP$3*(AA4/AD$1)-$AP$3)+AB$1^2*$AP$5/((-$AP$7*(AA4/AC$1-1)^$AP$8+1)))</f>
        <v>282.28052882987305</v>
      </c>
      <c r="AD4">
        <f t="shared" ref="AD4:AD67" si="13">(AC4-AB4)^2</f>
        <v>2.3973128754519824</v>
      </c>
      <c r="AE4" s="22">
        <f t="shared" ref="AE4:AE67" si="14">((AC4-AB4)/AB4)^2</f>
        <v>3.0418672032167808E-5</v>
      </c>
      <c r="AG4" s="2">
        <v>0.49481536999999998</v>
      </c>
      <c r="AH4">
        <v>305.62564700000001</v>
      </c>
      <c r="AI4">
        <f t="shared" ref="AI4:AI67" si="15">IF(AG4&lt;AJ$1,$AP$6+AH$1^2*$AP$5/((-$AP$7*(AG4/AI$1-1)^$AP$8+1)),$AP$6+$AP$2*SINH($AP$3*(AG4/AJ$1)-$AP$3)+AH$1^2*$AP$5/((-$AP$7*(AG4/AI$1-1)^$AP$8+1)))</f>
        <v>307.93140114300559</v>
      </c>
      <c r="AJ4">
        <f t="shared" ref="AJ4:AJ67" si="16">(AI4-AH4)^2</f>
        <v>5.3165021679873607</v>
      </c>
      <c r="AK4" s="22">
        <f t="shared" ref="AK4:AK67" si="17">((AI4-AH4)/AH4)^2</f>
        <v>5.6917576980585648E-5</v>
      </c>
      <c r="AO4" t="s">
        <v>31</v>
      </c>
      <c r="AP4">
        <v>0</v>
      </c>
      <c r="BD4" t="s">
        <v>66</v>
      </c>
      <c r="BE4" s="11" t="s">
        <v>67</v>
      </c>
      <c r="BF4" s="12">
        <v>0.33400000000000002</v>
      </c>
    </row>
    <row r="5" spans="1:63" x14ac:dyDescent="0.25">
      <c r="C5" s="2">
        <v>0.49958184999999999</v>
      </c>
      <c r="D5">
        <v>195.99328399999999</v>
      </c>
      <c r="E5">
        <f t="shared" si="0"/>
        <v>194.52754105351374</v>
      </c>
      <c r="F5">
        <f t="shared" si="1"/>
        <v>2.1484023851741783</v>
      </c>
      <c r="G5" s="22">
        <f t="shared" si="2"/>
        <v>5.5928509581234858E-5</v>
      </c>
      <c r="I5" s="2">
        <v>0.49875445000000002</v>
      </c>
      <c r="J5">
        <v>221.64105699999999</v>
      </c>
      <c r="K5">
        <f t="shared" si="3"/>
        <v>221.52846166037983</v>
      </c>
      <c r="L5">
        <f t="shared" si="4"/>
        <v>1.2677710504178421E-2</v>
      </c>
      <c r="M5" s="22">
        <f t="shared" si="5"/>
        <v>2.5807171337035129E-7</v>
      </c>
      <c r="O5" s="2">
        <v>0.49887355999999999</v>
      </c>
      <c r="P5">
        <v>238.99063200000001</v>
      </c>
      <c r="Q5">
        <f t="shared" si="6"/>
        <v>239.07906036899686</v>
      </c>
      <c r="R5">
        <f t="shared" si="7"/>
        <v>7.8195764434445397E-3</v>
      </c>
      <c r="S5" s="22">
        <f t="shared" si="8"/>
        <v>1.3690568235731911E-7</v>
      </c>
      <c r="U5" s="2">
        <v>0.50050908999999999</v>
      </c>
      <c r="V5">
        <v>257.973724</v>
      </c>
      <c r="W5">
        <f t="shared" si="9"/>
        <v>259.32975346192882</v>
      </c>
      <c r="X5">
        <f t="shared" si="10"/>
        <v>1.8388159016189458</v>
      </c>
      <c r="Y5" s="22">
        <f t="shared" si="11"/>
        <v>2.7630408435700295E-5</v>
      </c>
      <c r="AA5" s="2">
        <v>0.49966161999999997</v>
      </c>
      <c r="AB5">
        <v>280.69847099999998</v>
      </c>
      <c r="AC5">
        <f t="shared" si="12"/>
        <v>282.28053529818573</v>
      </c>
      <c r="AD5">
        <f t="shared" si="13"/>
        <v>2.5029274435939439</v>
      </c>
      <c r="AE5" s="22">
        <f t="shared" si="14"/>
        <v>3.1766412143994884E-5</v>
      </c>
      <c r="AG5" s="2">
        <v>0.49882925</v>
      </c>
      <c r="AH5">
        <v>305.62334499999997</v>
      </c>
      <c r="AI5">
        <f t="shared" si="15"/>
        <v>307.93140869292677</v>
      </c>
      <c r="AJ5">
        <f t="shared" si="16"/>
        <v>5.3271580106068699</v>
      </c>
      <c r="AK5" s="22">
        <f t="shared" si="17"/>
        <v>5.7032515782257662E-5</v>
      </c>
      <c r="AO5" t="s">
        <v>32</v>
      </c>
      <c r="AP5">
        <v>540.01829927721315</v>
      </c>
      <c r="BD5" t="s">
        <v>68</v>
      </c>
      <c r="BE5" s="11" t="s">
        <v>69</v>
      </c>
      <c r="BF5" s="12">
        <v>5.64</v>
      </c>
    </row>
    <row r="6" spans="1:63" x14ac:dyDescent="0.25">
      <c r="C6" s="2">
        <v>0.50359573999999996</v>
      </c>
      <c r="D6">
        <v>195.990983</v>
      </c>
      <c r="E6">
        <f t="shared" si="0"/>
        <v>194.52754271432821</v>
      </c>
      <c r="F6">
        <f t="shared" si="1"/>
        <v>2.1416574697271424</v>
      </c>
      <c r="G6" s="22">
        <f t="shared" si="2"/>
        <v>5.5754230988835293E-5</v>
      </c>
      <c r="I6" s="2">
        <v>0.50276832999999999</v>
      </c>
      <c r="J6">
        <v>221.638756</v>
      </c>
      <c r="K6">
        <f t="shared" si="3"/>
        <v>221.5284651982227</v>
      </c>
      <c r="L6">
        <f t="shared" si="4"/>
        <v>1.2164060956678822E-2</v>
      </c>
      <c r="M6" s="22">
        <f t="shared" si="5"/>
        <v>2.4762083285998164E-7</v>
      </c>
      <c r="O6" s="2">
        <v>0.50288743999999996</v>
      </c>
      <c r="P6">
        <v>238.98833099999999</v>
      </c>
      <c r="Q6">
        <f t="shared" si="6"/>
        <v>239.07906522254245</v>
      </c>
      <c r="R6">
        <f t="shared" si="7"/>
        <v>8.2326991403856836E-3</v>
      </c>
      <c r="S6" s="22">
        <f t="shared" si="8"/>
        <v>1.4414143853013555E-7</v>
      </c>
      <c r="U6" s="2">
        <v>0.50452297000000002</v>
      </c>
      <c r="V6">
        <v>257.97142300000002</v>
      </c>
      <c r="W6">
        <f t="shared" si="9"/>
        <v>259.32976052340882</v>
      </c>
      <c r="X6">
        <f t="shared" si="10"/>
        <v>1.8450808275003703</v>
      </c>
      <c r="Y6" s="22">
        <f t="shared" si="11"/>
        <v>2.7725041026433518E-5</v>
      </c>
      <c r="AA6" s="2">
        <v>0.50367603000000005</v>
      </c>
      <c r="AB6">
        <v>280.77389599999998</v>
      </c>
      <c r="AC6">
        <f t="shared" si="12"/>
        <v>282.28054375167676</v>
      </c>
      <c r="AD6">
        <f t="shared" si="13"/>
        <v>2.2699874476326976</v>
      </c>
      <c r="AE6" s="22">
        <f t="shared" si="14"/>
        <v>2.8794530330649905E-5</v>
      </c>
      <c r="AG6" s="2">
        <v>0.50284432000000001</v>
      </c>
      <c r="AH6">
        <v>305.79306200000002</v>
      </c>
      <c r="AI6">
        <f t="shared" si="15"/>
        <v>307.93141857242648</v>
      </c>
      <c r="AJ6">
        <f t="shared" si="16"/>
        <v>4.5725688308394377</v>
      </c>
      <c r="AK6" s="22">
        <f t="shared" si="17"/>
        <v>4.8899565058863687E-5</v>
      </c>
      <c r="AO6" t="s">
        <v>56</v>
      </c>
      <c r="AP6">
        <v>172.92680404467225</v>
      </c>
      <c r="BD6" t="s">
        <v>70</v>
      </c>
      <c r="BE6" s="11" t="s">
        <v>71</v>
      </c>
      <c r="BF6" t="s">
        <v>88</v>
      </c>
    </row>
    <row r="7" spans="1:63" x14ac:dyDescent="0.25">
      <c r="C7" s="2">
        <v>0.50760961999999998</v>
      </c>
      <c r="D7">
        <v>195.98868100000001</v>
      </c>
      <c r="E7">
        <f t="shared" si="0"/>
        <v>194.52754487325208</v>
      </c>
      <c r="F7">
        <f t="shared" si="1"/>
        <v>2.1349187808879462</v>
      </c>
      <c r="G7" s="22">
        <f t="shared" si="2"/>
        <v>5.5580106866124687E-5</v>
      </c>
      <c r="I7" s="2">
        <v>0.50678221999999995</v>
      </c>
      <c r="J7">
        <v>221.63645399999999</v>
      </c>
      <c r="K7">
        <f t="shared" si="3"/>
        <v>221.52846980207545</v>
      </c>
      <c r="L7">
        <f t="shared" si="4"/>
        <v>1.1660587001405643E-2</v>
      </c>
      <c r="M7" s="22">
        <f t="shared" si="5"/>
        <v>2.3737666679440322E-7</v>
      </c>
      <c r="O7" s="2">
        <v>0.50690131999999999</v>
      </c>
      <c r="P7">
        <v>238.986029</v>
      </c>
      <c r="Q7">
        <f t="shared" si="6"/>
        <v>239.07907153754709</v>
      </c>
      <c r="R7">
        <f t="shared" si="7"/>
        <v>8.6569137932019872E-3</v>
      </c>
      <c r="S7" s="22">
        <f t="shared" si="8"/>
        <v>1.5157168082173467E-7</v>
      </c>
      <c r="U7" s="2">
        <v>0.50853685000000004</v>
      </c>
      <c r="V7">
        <v>257.96912099999997</v>
      </c>
      <c r="W7">
        <f t="shared" si="9"/>
        <v>259.32976969187763</v>
      </c>
      <c r="X7">
        <f t="shared" si="10"/>
        <v>1.8513648627083787</v>
      </c>
      <c r="Y7" s="22">
        <f t="shared" si="11"/>
        <v>2.7819964355571004E-5</v>
      </c>
      <c r="AA7" s="2">
        <v>0.50768992000000002</v>
      </c>
      <c r="AB7">
        <v>280.77159499999999</v>
      </c>
      <c r="AC7">
        <f t="shared" si="12"/>
        <v>282.28055473818165</v>
      </c>
      <c r="AD7">
        <f t="shared" si="13"/>
        <v>2.2769594914532605</v>
      </c>
      <c r="AE7" s="22">
        <f t="shared" si="14"/>
        <v>2.888344331620305E-5</v>
      </c>
      <c r="AG7" s="2">
        <v>0.50685928000000002</v>
      </c>
      <c r="AH7">
        <v>305.94791199999997</v>
      </c>
      <c r="AI7">
        <f t="shared" si="15"/>
        <v>307.93143142807992</v>
      </c>
      <c r="AJ7">
        <f t="shared" si="16"/>
        <v>3.9343493215705889</v>
      </c>
      <c r="AK7" s="22">
        <f t="shared" si="17"/>
        <v>4.2031794299390351E-5</v>
      </c>
      <c r="AO7" t="s">
        <v>37</v>
      </c>
      <c r="AP7">
        <v>7.9539954670290681E-5</v>
      </c>
      <c r="BK7" t="s">
        <v>72</v>
      </c>
    </row>
    <row r="8" spans="1:63" x14ac:dyDescent="0.25">
      <c r="C8" s="2">
        <v>0.51162350000000001</v>
      </c>
      <c r="D8">
        <v>195.98638</v>
      </c>
      <c r="E8">
        <f t="shared" si="0"/>
        <v>194.52754766549776</v>
      </c>
      <c r="F8">
        <f t="shared" si="1"/>
        <v>2.1281917801892356</v>
      </c>
      <c r="G8" s="22">
        <f t="shared" si="2"/>
        <v>5.5406278275903098E-5</v>
      </c>
      <c r="I8" s="2">
        <v>0.51079609999999998</v>
      </c>
      <c r="J8">
        <v>221.634153</v>
      </c>
      <c r="K8">
        <f t="shared" si="3"/>
        <v>221.52847576258608</v>
      </c>
      <c r="L8">
        <f t="shared" si="4"/>
        <v>1.1167678507436813E-2</v>
      </c>
      <c r="M8" s="22">
        <f t="shared" si="5"/>
        <v>2.2734716048204087E-7</v>
      </c>
      <c r="O8" s="2">
        <v>0.51091520999999995</v>
      </c>
      <c r="P8">
        <v>238.98372800000001</v>
      </c>
      <c r="Q8">
        <f t="shared" si="6"/>
        <v>239.07907971227615</v>
      </c>
      <c r="R8">
        <f t="shared" si="7"/>
        <v>9.0919490339920056E-3</v>
      </c>
      <c r="S8" s="22">
        <f t="shared" si="8"/>
        <v>1.5919166658796839E-7</v>
      </c>
      <c r="U8" s="2">
        <v>0.51255074</v>
      </c>
      <c r="V8">
        <v>257.96681999999998</v>
      </c>
      <c r="W8">
        <f t="shared" si="9"/>
        <v>259.32978153641108</v>
      </c>
      <c r="X8">
        <f t="shared" si="10"/>
        <v>1.8576641497360842</v>
      </c>
      <c r="Y8" s="22">
        <f t="shared" si="11"/>
        <v>2.7915120041229398E-5</v>
      </c>
      <c r="AA8" s="2">
        <v>0.51170316000000005</v>
      </c>
      <c r="AB8">
        <v>280.67585200000002</v>
      </c>
      <c r="AC8">
        <f t="shared" si="12"/>
        <v>282.28056894357701</v>
      </c>
      <c r="AD8">
        <f t="shared" si="13"/>
        <v>2.5751164690030728</v>
      </c>
      <c r="AE8" s="22">
        <f t="shared" si="14"/>
        <v>3.2687881666500259E-5</v>
      </c>
      <c r="AG8" s="2">
        <v>0.51087338000000004</v>
      </c>
      <c r="AH8">
        <v>305.97789</v>
      </c>
      <c r="AI8">
        <f t="shared" si="15"/>
        <v>307.93144806757482</v>
      </c>
      <c r="AJ8">
        <f t="shared" si="16"/>
        <v>3.8163891233866565</v>
      </c>
      <c r="AK8" s="22">
        <f t="shared" si="17"/>
        <v>4.0763602554677726E-5</v>
      </c>
      <c r="AO8" t="s">
        <v>57</v>
      </c>
      <c r="AP8">
        <v>14.309683761733293</v>
      </c>
    </row>
    <row r="9" spans="1:63" x14ac:dyDescent="0.25">
      <c r="C9" s="2">
        <v>0.51563738999999997</v>
      </c>
      <c r="D9">
        <v>195.98407800000001</v>
      </c>
      <c r="E9">
        <f t="shared" si="0"/>
        <v>194.52755125929605</v>
      </c>
      <c r="F9">
        <f t="shared" si="1"/>
        <v>2.1214701463857129</v>
      </c>
      <c r="G9" s="22">
        <f t="shared" si="2"/>
        <v>5.5232581797826721E-5</v>
      </c>
      <c r="I9" s="2">
        <v>0.51480999000000005</v>
      </c>
      <c r="J9">
        <v>221.63185100000001</v>
      </c>
      <c r="K9">
        <f t="shared" si="3"/>
        <v>221.52848344174089</v>
      </c>
      <c r="L9">
        <f t="shared" si="4"/>
        <v>1.068485210045317E-2</v>
      </c>
      <c r="M9" s="22">
        <f t="shared" si="5"/>
        <v>2.1752249095218958E-7</v>
      </c>
      <c r="O9" s="2">
        <v>0.51492908999999998</v>
      </c>
      <c r="P9">
        <v>238.981426</v>
      </c>
      <c r="Q9">
        <f t="shared" si="6"/>
        <v>239.0790902425353</v>
      </c>
      <c r="R9">
        <f t="shared" si="7"/>
        <v>9.5383042699943004E-3</v>
      </c>
      <c r="S9" s="22">
        <f t="shared" si="8"/>
        <v>1.670101537201623E-7</v>
      </c>
      <c r="U9" s="2">
        <v>0.51656462000000003</v>
      </c>
      <c r="V9">
        <v>257.964518</v>
      </c>
      <c r="W9">
        <f t="shared" si="9"/>
        <v>259.32979676424253</v>
      </c>
      <c r="X9">
        <f t="shared" si="10"/>
        <v>1.8639861040916164</v>
      </c>
      <c r="Y9" s="22">
        <f t="shared" si="11"/>
        <v>2.8010619962755552E-5</v>
      </c>
      <c r="AA9" s="2">
        <v>0.51571736999999995</v>
      </c>
      <c r="AB9">
        <v>280.72069599999998</v>
      </c>
      <c r="AC9">
        <f t="shared" si="12"/>
        <v>282.28058722929745</v>
      </c>
      <c r="AD9">
        <f t="shared" si="13"/>
        <v>2.4332606472391953</v>
      </c>
      <c r="AE9" s="22">
        <f t="shared" si="14"/>
        <v>3.0877332071792091E-5</v>
      </c>
      <c r="AG9" s="2">
        <v>0.51488824</v>
      </c>
      <c r="AH9">
        <v>306.11702600000001</v>
      </c>
      <c r="AI9">
        <f t="shared" si="15"/>
        <v>307.93146950771052</v>
      </c>
      <c r="AJ9">
        <f t="shared" si="16"/>
        <v>3.2922052426728095</v>
      </c>
      <c r="AK9" s="22">
        <f t="shared" si="17"/>
        <v>3.5132732691522209E-5</v>
      </c>
      <c r="AN9">
        <v>0.2</v>
      </c>
      <c r="AO9" t="s">
        <v>60</v>
      </c>
      <c r="AP9">
        <v>0.14166826120983236</v>
      </c>
    </row>
    <row r="10" spans="1:63" x14ac:dyDescent="0.25">
      <c r="C10" s="2">
        <v>0.51965127</v>
      </c>
      <c r="D10">
        <v>195.98177699999999</v>
      </c>
      <c r="E10">
        <f t="shared" si="0"/>
        <v>194.5275558630583</v>
      </c>
      <c r="F10">
        <f t="shared" si="1"/>
        <v>2.1147591151280034</v>
      </c>
      <c r="G10" s="22">
        <f t="shared" si="2"/>
        <v>5.5059152625882428E-5</v>
      </c>
      <c r="I10" s="2">
        <v>0.51882386999999996</v>
      </c>
      <c r="J10">
        <v>221.62954999999999</v>
      </c>
      <c r="K10">
        <f t="shared" si="3"/>
        <v>221.5284932883485</v>
      </c>
      <c r="L10">
        <f t="shared" si="4"/>
        <v>1.0212458969813381E-2</v>
      </c>
      <c r="M10" s="22">
        <f t="shared" si="5"/>
        <v>2.0790981662893799E-7</v>
      </c>
      <c r="O10" s="2">
        <v>0.51894297</v>
      </c>
      <c r="P10">
        <v>238.97912500000001</v>
      </c>
      <c r="Q10">
        <f t="shared" si="6"/>
        <v>239.07910374314639</v>
      </c>
      <c r="R10">
        <f t="shared" si="7"/>
        <v>9.9957490811298476E-3</v>
      </c>
      <c r="S10" s="22">
        <f t="shared" si="8"/>
        <v>1.7502311635425765E-7</v>
      </c>
      <c r="U10" s="2">
        <v>0.52057850000000006</v>
      </c>
      <c r="V10">
        <v>257.96221700000001</v>
      </c>
      <c r="W10">
        <f t="shared" si="9"/>
        <v>259.32981625092873</v>
      </c>
      <c r="X10">
        <f t="shared" si="10"/>
        <v>1.8703277111407954</v>
      </c>
      <c r="Y10" s="22">
        <f t="shared" si="11"/>
        <v>2.8106418402402018E-5</v>
      </c>
      <c r="AA10" s="2">
        <v>0.51973124999999998</v>
      </c>
      <c r="AB10">
        <v>280.71839399999999</v>
      </c>
      <c r="AC10">
        <f t="shared" si="12"/>
        <v>282.28061065005568</v>
      </c>
      <c r="AD10">
        <f t="shared" si="13"/>
        <v>2.4405208617112182</v>
      </c>
      <c r="AE10" s="22">
        <f t="shared" si="14"/>
        <v>3.09699698942868E-5</v>
      </c>
      <c r="AG10" s="2">
        <v>0.51890212000000002</v>
      </c>
      <c r="AH10">
        <v>306.11472400000002</v>
      </c>
      <c r="AI10">
        <f t="shared" si="15"/>
        <v>307.93149699102867</v>
      </c>
      <c r="AJ10">
        <f t="shared" si="16"/>
        <v>3.3006641009311601</v>
      </c>
      <c r="AK10" s="22">
        <f t="shared" si="17"/>
        <v>3.5223531065978077E-5</v>
      </c>
      <c r="AN10">
        <v>0.3</v>
      </c>
      <c r="AO10" t="s">
        <v>60</v>
      </c>
      <c r="AP10">
        <v>0</v>
      </c>
      <c r="BD10" t="s">
        <v>73</v>
      </c>
    </row>
    <row r="11" spans="1:63" x14ac:dyDescent="0.25">
      <c r="C11" s="2">
        <v>0.52366515999999996</v>
      </c>
      <c r="D11">
        <v>195.97947500000001</v>
      </c>
      <c r="E11">
        <f t="shared" si="0"/>
        <v>194.5275617340302</v>
      </c>
      <c r="F11">
        <f t="shared" si="1"/>
        <v>2.1080521318991123</v>
      </c>
      <c r="G11" s="22">
        <f t="shared" si="2"/>
        <v>5.4885821249418534E-5</v>
      </c>
      <c r="I11" s="2">
        <v>0.52283774999999999</v>
      </c>
      <c r="J11">
        <v>221.62724800000001</v>
      </c>
      <c r="K11">
        <f t="shared" si="3"/>
        <v>221.52850585679317</v>
      </c>
      <c r="L11">
        <f t="shared" si="4"/>
        <v>9.7500108450790119E-3</v>
      </c>
      <c r="M11" s="22">
        <f t="shared" si="5"/>
        <v>1.9849921393283846E-7</v>
      </c>
      <c r="O11" s="2">
        <v>0.52295685999999997</v>
      </c>
      <c r="P11">
        <v>238.976823</v>
      </c>
      <c r="Q11">
        <f t="shared" si="6"/>
        <v>239.07912097341028</v>
      </c>
      <c r="R11">
        <f t="shared" si="7"/>
        <v>1.0464875363851902E-2</v>
      </c>
      <c r="S11" s="22">
        <f t="shared" si="8"/>
        <v>1.8324093274831937E-7</v>
      </c>
      <c r="U11" s="2">
        <v>0.52459239000000002</v>
      </c>
      <c r="V11">
        <v>257.95991500000002</v>
      </c>
      <c r="W11">
        <f t="shared" si="9"/>
        <v>259.32984107605745</v>
      </c>
      <c r="X11">
        <f t="shared" si="10"/>
        <v>1.8766974538620931</v>
      </c>
      <c r="Y11" s="22">
        <f t="shared" si="11"/>
        <v>2.8202643291739652E-5</v>
      </c>
      <c r="AA11" s="2">
        <v>0.52374513</v>
      </c>
      <c r="AB11">
        <v>280.716093</v>
      </c>
      <c r="AC11">
        <f t="shared" si="12"/>
        <v>282.28064051477503</v>
      </c>
      <c r="AD11">
        <f t="shared" si="13"/>
        <v>2.4478089259887192</v>
      </c>
      <c r="AE11" s="22">
        <f t="shared" si="14"/>
        <v>3.1062963947109296E-5</v>
      </c>
      <c r="AG11" s="2">
        <v>0.52291728999999998</v>
      </c>
      <c r="AH11">
        <v>306.30015500000002</v>
      </c>
      <c r="AI11">
        <f t="shared" si="15"/>
        <v>307.93153208101978</v>
      </c>
      <c r="AJ11">
        <f t="shared" si="16"/>
        <v>2.6613911804765653</v>
      </c>
      <c r="AK11" s="22">
        <f t="shared" si="17"/>
        <v>2.836705692524381E-5</v>
      </c>
      <c r="AN11">
        <v>0.35</v>
      </c>
      <c r="AO11" t="s">
        <v>60</v>
      </c>
      <c r="AP11">
        <v>0.11579022425470674</v>
      </c>
      <c r="BD11" t="s">
        <v>74</v>
      </c>
      <c r="BE11">
        <f>1-2*(BF5/BF3)^2</f>
        <v>0.96835850493498143</v>
      </c>
      <c r="BG11" t="s">
        <v>75</v>
      </c>
      <c r="BH11" t="e">
        <f>-0.357+0.45*EXP(-0.0375*BF6)</f>
        <v>#VALUE!</v>
      </c>
    </row>
    <row r="12" spans="1:63" x14ac:dyDescent="0.25">
      <c r="C12" s="2">
        <v>0.52767903999999999</v>
      </c>
      <c r="D12">
        <v>195.97717399999999</v>
      </c>
      <c r="E12">
        <f t="shared" si="0"/>
        <v>194.52756918840353</v>
      </c>
      <c r="F12">
        <f t="shared" si="1"/>
        <v>2.1013541098036037</v>
      </c>
      <c r="G12" s="22">
        <f t="shared" si="2"/>
        <v>5.471271447536763E-5</v>
      </c>
      <c r="I12" s="2">
        <v>0.52685163999999995</v>
      </c>
      <c r="J12">
        <v>221.62494699999999</v>
      </c>
      <c r="K12">
        <f t="shared" si="3"/>
        <v>221.52852182917377</v>
      </c>
      <c r="L12">
        <f t="shared" si="4"/>
        <v>9.2978135688661871E-3</v>
      </c>
      <c r="M12" s="22">
        <f t="shared" si="5"/>
        <v>1.8929691853203082E-7</v>
      </c>
      <c r="O12" s="2">
        <v>0.52697063</v>
      </c>
      <c r="P12">
        <v>238.95880600000001</v>
      </c>
      <c r="Q12">
        <f t="shared" si="6"/>
        <v>239.07914286659471</v>
      </c>
      <c r="R12">
        <f t="shared" si="7"/>
        <v>1.4480961461830196E-2</v>
      </c>
      <c r="S12" s="22">
        <f t="shared" si="8"/>
        <v>2.536012083981754E-7</v>
      </c>
      <c r="U12" s="2">
        <v>0.52860627000000004</v>
      </c>
      <c r="V12">
        <v>257.95761399999998</v>
      </c>
      <c r="W12">
        <f t="shared" si="9"/>
        <v>259.32987256548654</v>
      </c>
      <c r="X12">
        <f t="shared" si="10"/>
        <v>1.8830935705512346</v>
      </c>
      <c r="Y12" s="22">
        <f t="shared" si="11"/>
        <v>2.8299267741947443E-5</v>
      </c>
      <c r="AA12" s="2">
        <v>0.52775901999999997</v>
      </c>
      <c r="AB12">
        <v>280.71379100000001</v>
      </c>
      <c r="AC12">
        <f t="shared" si="12"/>
        <v>282.28067843096642</v>
      </c>
      <c r="AD12">
        <f t="shared" si="13"/>
        <v>2.4551362213204957</v>
      </c>
      <c r="AE12" s="22">
        <f t="shared" si="14"/>
        <v>3.1156459121383786E-5</v>
      </c>
      <c r="AG12" s="2">
        <v>0.52693193000000005</v>
      </c>
      <c r="AH12">
        <v>306.40786000000003</v>
      </c>
      <c r="AI12">
        <f t="shared" si="15"/>
        <v>307.93157666738546</v>
      </c>
      <c r="AJ12">
        <f t="shared" si="16"/>
        <v>2.3217124824681581</v>
      </c>
      <c r="AK12" s="22">
        <f t="shared" si="17"/>
        <v>2.472911834807755E-5</v>
      </c>
      <c r="AN12">
        <v>0.4</v>
      </c>
      <c r="AO12" t="s">
        <v>60</v>
      </c>
      <c r="AP12">
        <v>0.13369871487824928</v>
      </c>
      <c r="BD12" t="s">
        <v>76</v>
      </c>
      <c r="BE12">
        <f>0.0524*BF4^4-0.15*BF4^3+0.1659*BF4^2-0.0706*BF4+0.0119</f>
        <v>1.8898892355263992E-3</v>
      </c>
      <c r="BG12" t="s">
        <v>77</v>
      </c>
      <c r="BH12" t="e">
        <f>0.0524*(BF4-BH11)^4-0.15*(BF4-BH11)^3+0.1659*(BF4-BH11)^2-0.0706*(BF4-BH11)+0.0119</f>
        <v>#VALUE!</v>
      </c>
    </row>
    <row r="13" spans="1:63" x14ac:dyDescent="0.25">
      <c r="C13" s="2">
        <v>0.53169292000000001</v>
      </c>
      <c r="D13">
        <v>195.974872</v>
      </c>
      <c r="E13">
        <f t="shared" si="0"/>
        <v>194.5275786135079</v>
      </c>
      <c r="F13">
        <f t="shared" si="1"/>
        <v>2.0946581465837886</v>
      </c>
      <c r="G13" s="22">
        <f t="shared" si="2"/>
        <v>5.4539653720707145E-5</v>
      </c>
      <c r="I13" s="2">
        <v>0.53086551999999998</v>
      </c>
      <c r="J13">
        <v>221.62264500000001</v>
      </c>
      <c r="K13">
        <f t="shared" si="3"/>
        <v>221.52854204144217</v>
      </c>
      <c r="L13">
        <f t="shared" si="4"/>
        <v>8.8553668093386585E-3</v>
      </c>
      <c r="M13" s="22">
        <f t="shared" si="5"/>
        <v>1.8029276029812734E-7</v>
      </c>
      <c r="O13" s="2">
        <v>0.53098418999999997</v>
      </c>
      <c r="P13">
        <v>238.90935899999999</v>
      </c>
      <c r="Q13">
        <f t="shared" si="6"/>
        <v>239.07917056619249</v>
      </c>
      <c r="R13">
        <f t="shared" si="7"/>
        <v>2.8835968012747449E-2</v>
      </c>
      <c r="S13" s="22">
        <f t="shared" si="8"/>
        <v>5.0520566172957991E-7</v>
      </c>
      <c r="U13" s="2">
        <v>0.53262016000000001</v>
      </c>
      <c r="V13">
        <v>257.95531199999999</v>
      </c>
      <c r="W13">
        <f t="shared" si="9"/>
        <v>259.32991234212534</v>
      </c>
      <c r="X13">
        <f t="shared" si="10"/>
        <v>1.8895261005711228</v>
      </c>
      <c r="Y13" s="22">
        <f t="shared" si="11"/>
        <v>2.8396443087423503E-5</v>
      </c>
      <c r="AA13" s="2">
        <v>0.53177289999999999</v>
      </c>
      <c r="AB13">
        <v>280.71148899999997</v>
      </c>
      <c r="AC13">
        <f t="shared" si="12"/>
        <v>282.28072636710255</v>
      </c>
      <c r="AD13">
        <f t="shared" si="13"/>
        <v>2.4625059143110168</v>
      </c>
      <c r="AE13" s="22">
        <f t="shared" si="14"/>
        <v>3.1250495406947467E-5</v>
      </c>
      <c r="AG13" s="2">
        <v>0.53094646000000001</v>
      </c>
      <c r="AH13">
        <v>306.49984999999998</v>
      </c>
      <c r="AI13">
        <f t="shared" si="15"/>
        <v>307.9316330854636</v>
      </c>
      <c r="AJ13">
        <f t="shared" si="16"/>
        <v>2.0500028038197278</v>
      </c>
      <c r="AK13" s="22">
        <f t="shared" si="17"/>
        <v>2.1821968393872097E-5</v>
      </c>
      <c r="AN13">
        <v>0.45</v>
      </c>
      <c r="AO13" t="s">
        <v>60</v>
      </c>
      <c r="AP13">
        <v>0.13215189160544813</v>
      </c>
      <c r="BD13" t="s">
        <v>78</v>
      </c>
      <c r="BE13">
        <f>1/(1+BE12*BF2)</f>
        <v>0.98560150162299009</v>
      </c>
      <c r="BG13" t="s">
        <v>79</v>
      </c>
      <c r="BH13" t="e">
        <f>1/(1+BH12*BF2)</f>
        <v>#VALUE!</v>
      </c>
    </row>
    <row r="14" spans="1:63" x14ac:dyDescent="0.25">
      <c r="C14" s="2">
        <v>0.53570680999999998</v>
      </c>
      <c r="D14">
        <v>195.97256999999999</v>
      </c>
      <c r="E14">
        <f t="shared" si="0"/>
        <v>194.52759048208375</v>
      </c>
      <c r="F14">
        <f t="shared" si="1"/>
        <v>2.0879658071974432</v>
      </c>
      <c r="G14" s="22">
        <f t="shared" si="2"/>
        <v>5.4366679177205891E-5</v>
      </c>
      <c r="I14" s="2">
        <v>0.5348794</v>
      </c>
      <c r="J14">
        <v>221.62034399999999</v>
      </c>
      <c r="K14">
        <f t="shared" si="3"/>
        <v>221.52856751472109</v>
      </c>
      <c r="L14">
        <f t="shared" si="4"/>
        <v>8.4229232501479914E-3</v>
      </c>
      <c r="M14" s="22">
        <f t="shared" si="5"/>
        <v>1.7149189292105112E-7</v>
      </c>
      <c r="O14" s="2">
        <v>0.53499850999999998</v>
      </c>
      <c r="P14">
        <v>238.969919</v>
      </c>
      <c r="Q14">
        <f t="shared" si="6"/>
        <v>239.07920547826723</v>
      </c>
      <c r="R14">
        <f t="shared" si="7"/>
        <v>1.1943534332052044E-2</v>
      </c>
      <c r="S14" s="22">
        <f t="shared" si="8"/>
        <v>2.0914447177369262E-7</v>
      </c>
      <c r="U14" s="2">
        <v>0.53663404000000003</v>
      </c>
      <c r="V14">
        <v>257.953011</v>
      </c>
      <c r="W14">
        <f t="shared" si="9"/>
        <v>259.32996238468888</v>
      </c>
      <c r="X14">
        <f t="shared" si="10"/>
        <v>1.8959951157966237</v>
      </c>
      <c r="Y14" s="22">
        <f t="shared" si="11"/>
        <v>2.8494169998202471E-5</v>
      </c>
      <c r="AA14" s="2">
        <v>0.53578678999999996</v>
      </c>
      <c r="AB14">
        <v>280.70918799999998</v>
      </c>
      <c r="AC14">
        <f t="shared" si="12"/>
        <v>282.28078672595035</v>
      </c>
      <c r="AD14">
        <f t="shared" si="13"/>
        <v>2.4699225554088144</v>
      </c>
      <c r="AE14" s="22">
        <f t="shared" si="14"/>
        <v>3.1345130355592049E-5</v>
      </c>
      <c r="AG14" s="2">
        <v>0.53496034999999997</v>
      </c>
      <c r="AH14">
        <v>306.49839800000001</v>
      </c>
      <c r="AI14">
        <f t="shared" si="15"/>
        <v>307.93170417270949</v>
      </c>
      <c r="AJ14">
        <f t="shared" si="16"/>
        <v>2.0543665847270938</v>
      </c>
      <c r="AK14" s="22">
        <f t="shared" si="17"/>
        <v>2.1868627377262505E-5</v>
      </c>
      <c r="AN14">
        <v>0.5</v>
      </c>
      <c r="AO14" t="s">
        <v>60</v>
      </c>
      <c r="AP14">
        <v>0.12416163310252459</v>
      </c>
    </row>
    <row r="15" spans="1:63" x14ac:dyDescent="0.25">
      <c r="C15" s="2">
        <v>0.53972069</v>
      </c>
      <c r="D15">
        <v>195.970269</v>
      </c>
      <c r="E15">
        <f t="shared" si="0"/>
        <v>194.52760536901295</v>
      </c>
      <c r="F15">
        <f t="shared" si="1"/>
        <v>2.0812783521727565</v>
      </c>
      <c r="G15" s="22">
        <f t="shared" si="2"/>
        <v>5.4193823120541434E-5</v>
      </c>
      <c r="I15" s="2">
        <v>0.53889328999999997</v>
      </c>
      <c r="J15">
        <v>221.618042</v>
      </c>
      <c r="K15">
        <f t="shared" si="3"/>
        <v>221.52859949188758</v>
      </c>
      <c r="L15">
        <f t="shared" si="4"/>
        <v>7.9999622574415379E-3</v>
      </c>
      <c r="M15" s="22">
        <f t="shared" si="5"/>
        <v>1.6288373185127374E-7</v>
      </c>
      <c r="O15" s="2">
        <v>0.53901217999999995</v>
      </c>
      <c r="P15">
        <v>238.93618699999999</v>
      </c>
      <c r="Q15">
        <f t="shared" si="6"/>
        <v>239.0792492921602</v>
      </c>
      <c r="R15">
        <f t="shared" si="7"/>
        <v>2.0466819438133107E-2</v>
      </c>
      <c r="S15" s="22">
        <f t="shared" si="8"/>
        <v>3.584978046331321E-7</v>
      </c>
      <c r="U15" s="2">
        <v>0.54064791999999995</v>
      </c>
      <c r="V15">
        <v>257.95070900000002</v>
      </c>
      <c r="W15">
        <f t="shared" si="9"/>
        <v>259.33002509827918</v>
      </c>
      <c r="X15">
        <f t="shared" si="10"/>
        <v>1.9025128989720506</v>
      </c>
      <c r="Y15" s="22">
        <f t="shared" si="11"/>
        <v>2.859263354073128E-5</v>
      </c>
      <c r="AA15" s="2">
        <v>0.53980066999999998</v>
      </c>
      <c r="AB15">
        <v>280.706886</v>
      </c>
      <c r="AC15">
        <f t="shared" si="12"/>
        <v>282.28086242912542</v>
      </c>
      <c r="AD15">
        <f t="shared" si="13"/>
        <v>2.4774017994424185</v>
      </c>
      <c r="AE15" s="22">
        <f t="shared" si="14"/>
        <v>3.1440563117247938E-5</v>
      </c>
      <c r="AG15" s="2">
        <v>0.53897499000000004</v>
      </c>
      <c r="AH15">
        <v>306.60610300000002</v>
      </c>
      <c r="AI15">
        <f t="shared" si="15"/>
        <v>307.93179342152382</v>
      </c>
      <c r="AJ15">
        <f t="shared" si="16"/>
        <v>1.7574550937199567</v>
      </c>
      <c r="AK15" s="22">
        <f t="shared" si="17"/>
        <v>1.869487847125915E-5</v>
      </c>
      <c r="BD15" t="s">
        <v>80</v>
      </c>
      <c r="BE15">
        <f>1/(AP5*10^-4*PI()*BF2*BE13*BE11)</f>
        <v>0.79895924946904906</v>
      </c>
      <c r="BG15" t="s">
        <v>81</v>
      </c>
      <c r="BH15" t="e">
        <f>1/(AP5*10^-4*PI()*BF2*BH13*BE11)</f>
        <v>#VALUE!</v>
      </c>
    </row>
    <row r="16" spans="1:63" x14ac:dyDescent="0.25">
      <c r="C16" s="2">
        <v>0.54373457000000003</v>
      </c>
      <c r="D16">
        <v>195.96796699999999</v>
      </c>
      <c r="E16">
        <f t="shared" si="0"/>
        <v>194.52762397128046</v>
      </c>
      <c r="F16">
        <f t="shared" si="1"/>
        <v>2.074588040380934</v>
      </c>
      <c r="G16" s="22">
        <f t="shared" si="2"/>
        <v>5.4020885093351151E-5</v>
      </c>
      <c r="I16" s="2">
        <v>0.54290716999999999</v>
      </c>
      <c r="J16">
        <v>221.61574100000001</v>
      </c>
      <c r="K16">
        <f t="shared" si="3"/>
        <v>221.52863948034906</v>
      </c>
      <c r="L16">
        <f t="shared" si="4"/>
        <v>7.5866747255061307E-3</v>
      </c>
      <c r="M16" s="22">
        <f t="shared" si="5"/>
        <v>1.5447217287943185E-7</v>
      </c>
      <c r="O16" s="2">
        <v>0.54302627999999997</v>
      </c>
      <c r="P16">
        <v>238.965315</v>
      </c>
      <c r="Q16">
        <f t="shared" si="6"/>
        <v>239.07930408275791</v>
      </c>
      <c r="R16">
        <f t="shared" si="7"/>
        <v>1.2993510987989851E-2</v>
      </c>
      <c r="S16" s="22">
        <f t="shared" si="8"/>
        <v>2.2753948966736965E-7</v>
      </c>
      <c r="U16" s="2">
        <v>0.54466181000000002</v>
      </c>
      <c r="V16">
        <v>257.94840799999997</v>
      </c>
      <c r="W16">
        <f t="shared" si="9"/>
        <v>259.33010339634643</v>
      </c>
      <c r="X16">
        <f t="shared" si="10"/>
        <v>1.9090821682849968</v>
      </c>
      <c r="Y16" s="22">
        <f t="shared" si="11"/>
        <v>2.8691874163805148E-5</v>
      </c>
      <c r="AA16" s="2">
        <v>0.54381455000000001</v>
      </c>
      <c r="AB16">
        <v>280.70458500000001</v>
      </c>
      <c r="AC16">
        <f t="shared" si="12"/>
        <v>282.28095701855489</v>
      </c>
      <c r="AD16">
        <f t="shared" si="13"/>
        <v>2.4849487408827797</v>
      </c>
      <c r="AE16" s="22">
        <f t="shared" si="14"/>
        <v>3.1536857938469404E-5</v>
      </c>
      <c r="AG16" s="2">
        <v>0.54299037999999999</v>
      </c>
      <c r="AH16">
        <v>306.82296400000001</v>
      </c>
      <c r="AI16">
        <f t="shared" si="15"/>
        <v>307.93190504968118</v>
      </c>
      <c r="AJ16">
        <f t="shared" si="16"/>
        <v>1.2297502516679615</v>
      </c>
      <c r="AK16" s="22">
        <f t="shared" si="17"/>
        <v>1.3062948000069246E-5</v>
      </c>
    </row>
    <row r="17" spans="3:63" x14ac:dyDescent="0.25">
      <c r="C17" s="2">
        <v>0.54774845999999999</v>
      </c>
      <c r="D17">
        <v>195.965666</v>
      </c>
      <c r="E17">
        <f t="shared" si="0"/>
        <v>194.52764713111063</v>
      </c>
      <c r="F17">
        <f t="shared" si="1"/>
        <v>2.0678982672818704</v>
      </c>
      <c r="G17" s="22">
        <f t="shared" si="2"/>
        <v>5.3847952403138716E-5</v>
      </c>
      <c r="I17" s="2">
        <v>0.54692105000000002</v>
      </c>
      <c r="J17">
        <v>221.613439</v>
      </c>
      <c r="K17">
        <f t="shared" si="3"/>
        <v>221.52868930301196</v>
      </c>
      <c r="L17">
        <f t="shared" si="4"/>
        <v>7.1825111395647694E-3</v>
      </c>
      <c r="M17" s="22">
        <f t="shared" si="5"/>
        <v>1.4624604223189061E-7</v>
      </c>
      <c r="O17" s="2">
        <v>0.54704016</v>
      </c>
      <c r="P17">
        <v>238.96301399999999</v>
      </c>
      <c r="Q17">
        <f t="shared" si="6"/>
        <v>239.0793723370947</v>
      </c>
      <c r="R17">
        <f t="shared" si="7"/>
        <v>1.3539262611446034E-2</v>
      </c>
      <c r="S17" s="22">
        <f t="shared" si="8"/>
        <v>2.3710113742994598E-7</v>
      </c>
      <c r="U17" s="2">
        <v>0.54867569000000005</v>
      </c>
      <c r="V17">
        <v>257.94610599999999</v>
      </c>
      <c r="W17">
        <f t="shared" si="9"/>
        <v>259.33020079611128</v>
      </c>
      <c r="X17">
        <f t="shared" si="10"/>
        <v>1.9157184046223779</v>
      </c>
      <c r="Y17" s="22">
        <f t="shared" si="11"/>
        <v>2.8792125021804095E-5</v>
      </c>
      <c r="AA17" s="2">
        <v>0.54782843999999997</v>
      </c>
      <c r="AB17">
        <v>280.70228300000002</v>
      </c>
      <c r="AC17">
        <f t="shared" si="12"/>
        <v>282.28107477397089</v>
      </c>
      <c r="AD17">
        <f t="shared" si="13"/>
        <v>2.4925834655580652</v>
      </c>
      <c r="AE17" s="22">
        <f t="shared" si="14"/>
        <v>3.1634270226793567E-5</v>
      </c>
      <c r="AG17" s="2">
        <v>0.54700501999999995</v>
      </c>
      <c r="AH17">
        <v>306.93151899999998</v>
      </c>
      <c r="AI17">
        <f t="shared" si="15"/>
        <v>307.93204410222603</v>
      </c>
      <c r="AJ17">
        <f t="shared" si="16"/>
        <v>1.0010504801844469</v>
      </c>
      <c r="AK17" s="22">
        <f t="shared" si="17"/>
        <v>1.0626078033762519E-5</v>
      </c>
      <c r="AM17">
        <v>0.2</v>
      </c>
      <c r="AN17" t="s">
        <v>35</v>
      </c>
      <c r="AP17">
        <f>SUM(F3:F150)</f>
        <v>199.46646782000633</v>
      </c>
    </row>
    <row r="18" spans="3:63" x14ac:dyDescent="0.25">
      <c r="C18" s="2">
        <v>0.55176234000000002</v>
      </c>
      <c r="D18">
        <v>195.96336400000001</v>
      </c>
      <c r="E18">
        <f t="shared" si="0"/>
        <v>194.52767586284227</v>
      </c>
      <c r="F18">
        <f t="shared" si="1"/>
        <v>2.061200427175462</v>
      </c>
      <c r="G18" s="22">
        <f t="shared" si="2"/>
        <v>5.3674802054148494E-5</v>
      </c>
      <c r="I18" s="2">
        <v>0.55093493999999998</v>
      </c>
      <c r="J18">
        <v>221.61113700000001</v>
      </c>
      <c r="K18">
        <f t="shared" si="3"/>
        <v>221.52875115719422</v>
      </c>
      <c r="L18">
        <f t="shared" si="4"/>
        <v>6.7874270948206292E-3</v>
      </c>
      <c r="M18" s="22">
        <f t="shared" si="5"/>
        <v>1.3820444583802193E-7</v>
      </c>
      <c r="O18" s="2">
        <v>0.55105404000000002</v>
      </c>
      <c r="P18">
        <v>238.960712</v>
      </c>
      <c r="Q18">
        <f t="shared" si="6"/>
        <v>239.07945706489255</v>
      </c>
      <c r="R18">
        <f t="shared" si="7"/>
        <v>1.4100390436336039E-2</v>
      </c>
      <c r="S18" s="22">
        <f t="shared" si="8"/>
        <v>2.4693243051172E-7</v>
      </c>
      <c r="U18" s="2">
        <v>0.55268956999999996</v>
      </c>
      <c r="V18">
        <v>257.943804</v>
      </c>
      <c r="W18">
        <f t="shared" si="9"/>
        <v>259.33032153201316</v>
      </c>
      <c r="X18">
        <f t="shared" si="10"/>
        <v>1.9224308665798597</v>
      </c>
      <c r="Y18" s="22">
        <f t="shared" si="11"/>
        <v>2.8893525100824052E-5</v>
      </c>
      <c r="AA18" s="2">
        <v>0.55184232</v>
      </c>
      <c r="AB18">
        <v>280.69998199999998</v>
      </c>
      <c r="AC18">
        <f t="shared" si="12"/>
        <v>282.28122084938514</v>
      </c>
      <c r="AD18">
        <f t="shared" si="13"/>
        <v>2.5003162988049001</v>
      </c>
      <c r="AE18" s="22">
        <f t="shared" si="14"/>
        <v>3.1732930631745501E-5</v>
      </c>
      <c r="AG18" s="2">
        <v>0.55102010000000001</v>
      </c>
      <c r="AH18">
        <v>307.10208399999999</v>
      </c>
      <c r="AI18">
        <f t="shared" si="15"/>
        <v>307.93221674905294</v>
      </c>
      <c r="AJ18">
        <f t="shared" si="16"/>
        <v>0.68912038105020834</v>
      </c>
      <c r="AK18" s="22">
        <f t="shared" si="17"/>
        <v>7.3068394922313837E-6</v>
      </c>
      <c r="AM18">
        <v>0.3</v>
      </c>
      <c r="AN18" t="s">
        <v>35</v>
      </c>
      <c r="AP18">
        <f>SUM(L3:L150)</f>
        <v>109.6206824148217</v>
      </c>
    </row>
    <row r="19" spans="3:63" x14ac:dyDescent="0.25">
      <c r="C19" s="2">
        <v>0.55577622999999998</v>
      </c>
      <c r="D19">
        <v>195.961063</v>
      </c>
      <c r="E19">
        <f t="shared" si="0"/>
        <v>194.52771138494546</v>
      </c>
      <c r="F19">
        <f t="shared" si="1"/>
        <v>2.0544968523794398</v>
      </c>
      <c r="G19" s="22">
        <f t="shared" si="2"/>
        <v>5.350149367005159E-5</v>
      </c>
      <c r="I19" s="2">
        <v>0.55494882000000001</v>
      </c>
      <c r="J19">
        <v>221.608836</v>
      </c>
      <c r="K19">
        <f t="shared" si="3"/>
        <v>221.52882768290306</v>
      </c>
      <c r="L19">
        <f t="shared" si="4"/>
        <v>6.4013308046845206E-3</v>
      </c>
      <c r="M19" s="22">
        <f t="shared" si="5"/>
        <v>1.3034552504626514E-7</v>
      </c>
      <c r="O19" s="2">
        <v>0.55506792999999999</v>
      </c>
      <c r="P19">
        <v>238.95841100000001</v>
      </c>
      <c r="Q19">
        <f t="shared" si="6"/>
        <v>239.07956187967957</v>
      </c>
      <c r="R19">
        <f t="shared" si="7"/>
        <v>1.4677535647131536E-2</v>
      </c>
      <c r="S19" s="22">
        <f t="shared" si="8"/>
        <v>2.5704460936684253E-7</v>
      </c>
      <c r="U19" s="2">
        <v>0.55670346000000004</v>
      </c>
      <c r="V19">
        <v>257.94150300000001</v>
      </c>
      <c r="W19">
        <f t="shared" si="9"/>
        <v>259.3304706861984</v>
      </c>
      <c r="X19">
        <f t="shared" si="10"/>
        <v>1.9292312333032937</v>
      </c>
      <c r="Y19" s="22">
        <f t="shared" si="11"/>
        <v>2.899624977451106E-5</v>
      </c>
      <c r="AA19" s="2">
        <v>0.55585620000000002</v>
      </c>
      <c r="AB19">
        <v>280.69767999999999</v>
      </c>
      <c r="AC19">
        <f t="shared" si="12"/>
        <v>282.28140143516816</v>
      </c>
      <c r="AD19">
        <f t="shared" si="13"/>
        <v>2.5081735842111352</v>
      </c>
      <c r="AE19" s="22">
        <f t="shared" si="14"/>
        <v>3.1833174013076929E-5</v>
      </c>
      <c r="AG19" s="2">
        <v>0.55503398000000004</v>
      </c>
      <c r="AH19">
        <v>307.099783</v>
      </c>
      <c r="AI19">
        <f t="shared" si="15"/>
        <v>307.93243027475967</v>
      </c>
      <c r="AJ19">
        <f t="shared" si="16"/>
        <v>0.69330148416469772</v>
      </c>
      <c r="AK19" s="22">
        <f t="shared" si="17"/>
        <v>7.3512824719304164E-6</v>
      </c>
      <c r="AM19">
        <v>0.35</v>
      </c>
      <c r="AN19" t="s">
        <v>35</v>
      </c>
      <c r="AP19">
        <f>SUM(R3:R150)</f>
        <v>51.114968694800673</v>
      </c>
      <c r="BD19" t="s">
        <v>82</v>
      </c>
    </row>
    <row r="20" spans="3:63" x14ac:dyDescent="0.25">
      <c r="C20" s="2">
        <v>0.55979011000000001</v>
      </c>
      <c r="D20">
        <v>195.95876100000001</v>
      </c>
      <c r="E20">
        <f t="shared" si="0"/>
        <v>194.52775515614874</v>
      </c>
      <c r="F20">
        <f t="shared" si="1"/>
        <v>2.0477777251364766</v>
      </c>
      <c r="G20" s="22">
        <f t="shared" si="2"/>
        <v>5.3327772661883422E-5</v>
      </c>
      <c r="I20" s="2">
        <v>0.55896270999999997</v>
      </c>
      <c r="J20">
        <v>221.60653400000001</v>
      </c>
      <c r="K20">
        <f t="shared" si="3"/>
        <v>221.52892204410477</v>
      </c>
      <c r="L20">
        <f t="shared" si="4"/>
        <v>6.0236156978840504E-3</v>
      </c>
      <c r="M20" s="22">
        <f t="shared" si="5"/>
        <v>1.2265694225446171E-7</v>
      </c>
      <c r="O20" s="2">
        <v>0.55908181000000001</v>
      </c>
      <c r="P20">
        <v>238.956109</v>
      </c>
      <c r="Q20">
        <f t="shared" si="6"/>
        <v>239.07969110988398</v>
      </c>
      <c r="R20">
        <f t="shared" si="7"/>
        <v>1.5272537883376984E-2</v>
      </c>
      <c r="S20" s="22">
        <f t="shared" si="8"/>
        <v>2.6746991228436865E-7</v>
      </c>
      <c r="U20" s="2">
        <v>0.56071733999999995</v>
      </c>
      <c r="V20">
        <v>257.93920100000003</v>
      </c>
      <c r="W20">
        <f t="shared" si="9"/>
        <v>259.33065433914976</v>
      </c>
      <c r="X20">
        <f t="shared" si="10"/>
        <v>1.9361423950309455</v>
      </c>
      <c r="Y20" s="22">
        <f t="shared" si="11"/>
        <v>2.9100643607892109E-5</v>
      </c>
      <c r="AA20" s="2">
        <v>0.55987008999999999</v>
      </c>
      <c r="AB20">
        <v>280.695379</v>
      </c>
      <c r="AC20">
        <f t="shared" si="12"/>
        <v>282.28162394397981</v>
      </c>
      <c r="AD20">
        <f t="shared" si="13"/>
        <v>2.5161730223015009</v>
      </c>
      <c r="AE20" s="22">
        <f t="shared" si="14"/>
        <v>3.1935224650448938E-5</v>
      </c>
      <c r="AG20" s="2">
        <v>0.55904829</v>
      </c>
      <c r="AH20">
        <v>307.16034200000001</v>
      </c>
      <c r="AI20">
        <f t="shared" si="15"/>
        <v>307.93269357801199</v>
      </c>
      <c r="AJ20">
        <f t="shared" si="16"/>
        <v>0.59652696005759298</v>
      </c>
      <c r="AK20" s="22">
        <f t="shared" si="17"/>
        <v>6.322659463299657E-6</v>
      </c>
      <c r="AM20">
        <v>0.4</v>
      </c>
      <c r="AN20" t="s">
        <v>35</v>
      </c>
      <c r="AP20">
        <f>SUM(X3:X150)</f>
        <v>879.66379774813095</v>
      </c>
      <c r="BD20" t="s">
        <v>83</v>
      </c>
      <c r="BE20">
        <f>1/(BE13*BE11)</f>
        <v>1.0477615868709111</v>
      </c>
      <c r="BG20" t="s">
        <v>84</v>
      </c>
      <c r="BH20" t="e">
        <f>1/(BH13*BE11)</f>
        <v>#VALUE!</v>
      </c>
    </row>
    <row r="21" spans="3:63" x14ac:dyDescent="0.25">
      <c r="C21" s="2">
        <v>0.56380399000000003</v>
      </c>
      <c r="D21">
        <v>195.95645999999999</v>
      </c>
      <c r="E21">
        <f t="shared" si="0"/>
        <v>194.52780891860249</v>
      </c>
      <c r="F21">
        <f t="shared" si="1"/>
        <v>2.041043912378258</v>
      </c>
      <c r="G21" s="22">
        <f t="shared" si="2"/>
        <v>5.3153660487328476E-5</v>
      </c>
      <c r="I21" s="2">
        <v>0.56297659</v>
      </c>
      <c r="J21">
        <v>221.60423299999999</v>
      </c>
      <c r="K21">
        <f t="shared" si="3"/>
        <v>221.52903802011338</v>
      </c>
      <c r="L21">
        <f t="shared" si="4"/>
        <v>5.6542850001488603E-3</v>
      </c>
      <c r="M21" s="22">
        <f t="shared" si="5"/>
        <v>1.1513877148383765E-7</v>
      </c>
      <c r="O21" s="2">
        <v>0.56309569000000004</v>
      </c>
      <c r="P21">
        <v>238.95380800000001</v>
      </c>
      <c r="Q21">
        <f t="shared" si="6"/>
        <v>239.079849927456</v>
      </c>
      <c r="R21">
        <f t="shared" si="7"/>
        <v>1.5886567476820171E-2</v>
      </c>
      <c r="S21" s="22">
        <f t="shared" si="8"/>
        <v>2.782288495270973E-7</v>
      </c>
      <c r="U21" s="2">
        <v>0.56473123000000003</v>
      </c>
      <c r="V21">
        <v>257.93689999999998</v>
      </c>
      <c r="W21">
        <f t="shared" si="9"/>
        <v>259.33087974874002</v>
      </c>
      <c r="X21">
        <f t="shared" si="10"/>
        <v>1.9431795398973366</v>
      </c>
      <c r="Y21" s="22">
        <f t="shared" si="11"/>
        <v>2.9206934524849308E-5</v>
      </c>
      <c r="AA21" s="2">
        <v>0.56388397000000001</v>
      </c>
      <c r="AB21">
        <v>280.69307700000002</v>
      </c>
      <c r="AC21">
        <f t="shared" si="12"/>
        <v>282.2818972249413</v>
      </c>
      <c r="AD21">
        <f t="shared" si="13"/>
        <v>2.5243497071824819</v>
      </c>
      <c r="AE21" s="22">
        <f t="shared" si="14"/>
        <v>3.2039528508208005E-5</v>
      </c>
      <c r="AG21" s="2">
        <v>0.56306325999999995</v>
      </c>
      <c r="AH21">
        <v>307.31519200000002</v>
      </c>
      <c r="AI21">
        <f t="shared" si="15"/>
        <v>307.93301723936315</v>
      </c>
      <c r="AJ21">
        <f t="shared" si="16"/>
        <v>0.38170802639410673</v>
      </c>
      <c r="AK21" s="22">
        <f t="shared" si="17"/>
        <v>4.0416921635223401E-6</v>
      </c>
      <c r="AM21">
        <v>0.45</v>
      </c>
      <c r="AN21" t="s">
        <v>35</v>
      </c>
      <c r="AP21">
        <f>SUM(AD3:AD150)</f>
        <v>397.28011000655277</v>
      </c>
      <c r="BD21" t="s">
        <v>85</v>
      </c>
      <c r="BE21">
        <f>(AP5*10^-4*PI()*BF2-BE20)/(AP6*10^-4*PI()*BF2)</f>
        <v>0.6278129338416083</v>
      </c>
      <c r="BG21" t="s">
        <v>86</v>
      </c>
      <c r="BH21" t="e">
        <f>(AP5*10^-4*PI()*BF2-BH20)/(AP6*10^-4*PI()*BF2)</f>
        <v>#VALUE!</v>
      </c>
      <c r="BK21" t="s">
        <v>87</v>
      </c>
    </row>
    <row r="22" spans="3:63" x14ac:dyDescent="0.25">
      <c r="C22" s="2">
        <v>0.56781788</v>
      </c>
      <c r="D22">
        <v>195.95415800000001</v>
      </c>
      <c r="E22">
        <f t="shared" si="0"/>
        <v>194.52787474701032</v>
      </c>
      <c r="F22">
        <f t="shared" si="1"/>
        <v>2.0342839177588554</v>
      </c>
      <c r="G22" s="22">
        <f t="shared" si="2"/>
        <v>5.297885880642875E-5</v>
      </c>
      <c r="I22" s="2">
        <v>0.56699047000000002</v>
      </c>
      <c r="J22">
        <v>221.60193100000001</v>
      </c>
      <c r="K22">
        <f t="shared" si="3"/>
        <v>221.52918011474443</v>
      </c>
      <c r="L22">
        <f t="shared" si="4"/>
        <v>5.2926913054695398E-3</v>
      </c>
      <c r="M22" s="22">
        <f t="shared" si="5"/>
        <v>1.0777784203823502E-7</v>
      </c>
      <c r="O22" s="2">
        <v>0.56710958</v>
      </c>
      <c r="P22">
        <v>238.95150599999999</v>
      </c>
      <c r="Q22">
        <f t="shared" si="6"/>
        <v>239.08004449453483</v>
      </c>
      <c r="R22">
        <f t="shared" si="7"/>
        <v>1.6522144577282294E-2</v>
      </c>
      <c r="S22" s="22">
        <f t="shared" si="8"/>
        <v>2.8936558234599439E-7</v>
      </c>
      <c r="U22" s="2">
        <v>0.56874511000000005</v>
      </c>
      <c r="V22">
        <v>257.93459799999999</v>
      </c>
      <c r="W22">
        <f t="shared" si="9"/>
        <v>259.33115555032265</v>
      </c>
      <c r="X22">
        <f t="shared" si="10"/>
        <v>1.950372991363214</v>
      </c>
      <c r="Y22" s="22">
        <f t="shared" si="11"/>
        <v>2.9315578863535267E-5</v>
      </c>
      <c r="AA22" s="2">
        <v>0.56789785000000004</v>
      </c>
      <c r="AB22">
        <v>280.69077600000003</v>
      </c>
      <c r="AC22">
        <f t="shared" si="12"/>
        <v>282.28223181714918</v>
      </c>
      <c r="AD22">
        <f t="shared" si="13"/>
        <v>2.53273161793788</v>
      </c>
      <c r="AE22" s="22">
        <f t="shared" si="14"/>
        <v>3.2146440363008855E-5</v>
      </c>
      <c r="AG22" s="2">
        <v>0.56707757000000003</v>
      </c>
      <c r="AH22">
        <v>307.37575199999998</v>
      </c>
      <c r="AI22">
        <f t="shared" si="15"/>
        <v>307.93341371493619</v>
      </c>
      <c r="AJ22">
        <f t="shared" si="16"/>
        <v>0.31098658830560189</v>
      </c>
      <c r="AK22" s="22">
        <f t="shared" si="17"/>
        <v>3.291565118935361E-6</v>
      </c>
      <c r="AM22">
        <v>0.5</v>
      </c>
      <c r="AN22" t="s">
        <v>35</v>
      </c>
      <c r="AP22">
        <f>SUM(AJ3:AJ150)</f>
        <v>1169.1888610468311</v>
      </c>
    </row>
    <row r="23" spans="3:63" x14ac:dyDescent="0.25">
      <c r="C23" s="2">
        <v>0.57183176000000002</v>
      </c>
      <c r="D23">
        <v>195.95185699999999</v>
      </c>
      <c r="E23">
        <f t="shared" si="0"/>
        <v>194.52795510493175</v>
      </c>
      <c r="F23">
        <f t="shared" si="1"/>
        <v>2.0274966067789273</v>
      </c>
      <c r="G23" s="22">
        <f t="shared" si="2"/>
        <v>5.2803336941009282E-5</v>
      </c>
      <c r="I23" s="2">
        <v>0.57100435999999999</v>
      </c>
      <c r="J23">
        <v>221.59962999999999</v>
      </c>
      <c r="K23">
        <f t="shared" si="3"/>
        <v>221.52935368022941</v>
      </c>
      <c r="L23">
        <f t="shared" si="4"/>
        <v>4.9387611204975024E-3</v>
      </c>
      <c r="M23" s="22">
        <f t="shared" si="5"/>
        <v>1.0057266509386217E-7</v>
      </c>
      <c r="O23" s="2">
        <v>0.57112346000000003</v>
      </c>
      <c r="P23">
        <v>238.94920500000001</v>
      </c>
      <c r="Q23">
        <f t="shared" si="6"/>
        <v>239.08028213159861</v>
      </c>
      <c r="R23">
        <f t="shared" si="7"/>
        <v>1.7181214428117143E-2</v>
      </c>
      <c r="S23" s="22">
        <f t="shared" si="8"/>
        <v>3.009141970804615E-7</v>
      </c>
      <c r="U23" s="2">
        <v>0.57275898999999997</v>
      </c>
      <c r="V23">
        <v>257.93229700000001</v>
      </c>
      <c r="W23">
        <f t="shared" si="9"/>
        <v>259.33149199565128</v>
      </c>
      <c r="X23">
        <f t="shared" si="10"/>
        <v>1.9577466358555611</v>
      </c>
      <c r="Y23" s="22">
        <f t="shared" si="11"/>
        <v>2.942693533353943E-5</v>
      </c>
      <c r="AA23" s="2">
        <v>0.57191174</v>
      </c>
      <c r="AB23">
        <v>280.68847399999999</v>
      </c>
      <c r="AC23">
        <f t="shared" si="12"/>
        <v>282.28264023762119</v>
      </c>
      <c r="AD23">
        <f t="shared" si="13"/>
        <v>2.5413659931713619</v>
      </c>
      <c r="AE23" s="22">
        <f t="shared" si="14"/>
        <v>3.2256560381519329E-5</v>
      </c>
      <c r="AG23" s="2">
        <v>0.57109328000000004</v>
      </c>
      <c r="AH23">
        <v>307.63975900000003</v>
      </c>
      <c r="AI23">
        <f t="shared" si="15"/>
        <v>307.93389816482437</v>
      </c>
      <c r="AJ23">
        <f t="shared" si="16"/>
        <v>8.6517848283562529E-2</v>
      </c>
      <c r="AK23" s="22">
        <f t="shared" si="17"/>
        <v>9.1415699123593374E-7</v>
      </c>
    </row>
    <row r="24" spans="3:63" x14ac:dyDescent="0.25">
      <c r="C24" s="2">
        <v>0.57584564000000005</v>
      </c>
      <c r="D24">
        <v>195.949555</v>
      </c>
      <c r="E24">
        <f t="shared" si="0"/>
        <v>194.5280529113262</v>
      </c>
      <c r="F24">
        <f t="shared" si="1"/>
        <v>2.020668188103989</v>
      </c>
      <c r="G24" s="22">
        <f t="shared" si="2"/>
        <v>5.2626736735547921E-5</v>
      </c>
      <c r="I24" s="2">
        <v>0.57501824000000001</v>
      </c>
      <c r="J24">
        <v>221.597328</v>
      </c>
      <c r="K24">
        <f t="shared" si="3"/>
        <v>221.52956505893226</v>
      </c>
      <c r="L24">
        <f t="shared" si="4"/>
        <v>4.5918161821501624E-3</v>
      </c>
      <c r="M24" s="22">
        <f t="shared" si="5"/>
        <v>9.3509439842739799E-8</v>
      </c>
      <c r="O24" s="2">
        <v>0.57513734999999999</v>
      </c>
      <c r="P24">
        <v>238.94690299999999</v>
      </c>
      <c r="Q24">
        <f t="shared" si="6"/>
        <v>239.08057151701689</v>
      </c>
      <c r="R24">
        <f t="shared" si="7"/>
        <v>1.7867272441497425E-2</v>
      </c>
      <c r="S24" s="22">
        <f t="shared" si="8"/>
        <v>3.1293594278815721E-7</v>
      </c>
      <c r="U24" s="2">
        <v>0.57677288000000004</v>
      </c>
      <c r="V24">
        <v>257.92999500000002</v>
      </c>
      <c r="W24">
        <f t="shared" si="9"/>
        <v>259.33190122280257</v>
      </c>
      <c r="X24">
        <f t="shared" si="10"/>
        <v>1.9653410575325181</v>
      </c>
      <c r="Y24" s="22">
        <f t="shared" si="11"/>
        <v>2.9541614567836702E-5</v>
      </c>
      <c r="AA24" s="2">
        <v>0.57592573000000002</v>
      </c>
      <c r="AB24">
        <v>280.701888</v>
      </c>
      <c r="AC24">
        <f t="shared" si="12"/>
        <v>282.28313732541659</v>
      </c>
      <c r="AD24">
        <f t="shared" si="13"/>
        <v>2.5003494291304302</v>
      </c>
      <c r="AE24" s="22">
        <f t="shared" si="14"/>
        <v>3.1732920162302684E-5</v>
      </c>
      <c r="AG24" s="2">
        <v>0.57510879000000004</v>
      </c>
      <c r="AH24">
        <v>307.87403499999999</v>
      </c>
      <c r="AI24">
        <f t="shared" si="15"/>
        <v>307.93448814149394</v>
      </c>
      <c r="AJ24">
        <f t="shared" si="16"/>
        <v>3.6545823164877249E-3</v>
      </c>
      <c r="AK24" s="22">
        <f t="shared" si="17"/>
        <v>3.8555968897879787E-8</v>
      </c>
      <c r="AM24" t="s">
        <v>36</v>
      </c>
      <c r="AN24" t="s">
        <v>35</v>
      </c>
      <c r="AP24">
        <f>SUM(AP17:AP22)</f>
        <v>2806.3348877311437</v>
      </c>
    </row>
    <row r="25" spans="3:63" x14ac:dyDescent="0.25">
      <c r="C25" s="2">
        <v>0.57985953000000001</v>
      </c>
      <c r="D25">
        <v>195.94725399999999</v>
      </c>
      <c r="E25">
        <f t="shared" si="0"/>
        <v>194.52817161564988</v>
      </c>
      <c r="F25">
        <f t="shared" si="1"/>
        <v>2.0137948135727792</v>
      </c>
      <c r="G25" s="22">
        <f t="shared" si="2"/>
        <v>5.2448956813344284E-5</v>
      </c>
      <c r="I25" s="2">
        <v>0.57903212000000004</v>
      </c>
      <c r="J25">
        <v>221.59502699999999</v>
      </c>
      <c r="K25">
        <f t="shared" si="3"/>
        <v>221.52982175076733</v>
      </c>
      <c r="L25">
        <f t="shared" si="4"/>
        <v>4.251724527493542E-3</v>
      </c>
      <c r="M25" s="22">
        <f t="shared" si="5"/>
        <v>8.6585485985428525E-8</v>
      </c>
      <c r="O25" s="2">
        <v>0.57915123000000002</v>
      </c>
      <c r="P25">
        <v>238.944602</v>
      </c>
      <c r="Q25">
        <f t="shared" si="6"/>
        <v>239.08092290751605</v>
      </c>
      <c r="R25">
        <f t="shared" si="7"/>
        <v>1.8583389825999781E-2</v>
      </c>
      <c r="S25" s="22">
        <f t="shared" si="8"/>
        <v>3.254846333155221E-7</v>
      </c>
      <c r="U25" s="2">
        <v>0.58078675999999996</v>
      </c>
      <c r="V25">
        <v>257.92769399999997</v>
      </c>
      <c r="W25">
        <f t="shared" si="9"/>
        <v>259.33239756379072</v>
      </c>
      <c r="X25">
        <f t="shared" si="10"/>
        <v>1.9731921021264252</v>
      </c>
      <c r="Y25" s="22">
        <f t="shared" si="11"/>
        <v>2.9660155104271736E-5</v>
      </c>
      <c r="AA25" s="2">
        <v>0.57993950999999999</v>
      </c>
      <c r="AB25">
        <v>280.68472000000003</v>
      </c>
      <c r="AC25">
        <f t="shared" si="12"/>
        <v>282.28374055711004</v>
      </c>
      <c r="AD25">
        <f t="shared" si="13"/>
        <v>2.5568667420604041</v>
      </c>
      <c r="AE25" s="22">
        <f t="shared" si="14"/>
        <v>3.2454173394109398E-5</v>
      </c>
      <c r="AG25" s="2">
        <v>0.57912375000000005</v>
      </c>
      <c r="AH25">
        <v>308.028885</v>
      </c>
      <c r="AI25">
        <f t="shared" si="15"/>
        <v>307.93520449396971</v>
      </c>
      <c r="AJ25">
        <f t="shared" si="16"/>
        <v>8.7760372100923016E-3</v>
      </c>
      <c r="AK25" s="22">
        <f t="shared" si="17"/>
        <v>9.2494427441111857E-8</v>
      </c>
      <c r="AN25" s="9" t="s">
        <v>47</v>
      </c>
      <c r="AP25">
        <f>AP24/6</f>
        <v>467.72248128852397</v>
      </c>
    </row>
    <row r="26" spans="3:63" x14ac:dyDescent="0.25">
      <c r="C26" s="2">
        <v>0.58387341000000004</v>
      </c>
      <c r="D26">
        <v>195.944952</v>
      </c>
      <c r="E26">
        <f t="shared" si="0"/>
        <v>194.5283152832817</v>
      </c>
      <c r="F26">
        <f t="shared" si="1"/>
        <v>2.0068595871544082</v>
      </c>
      <c r="G26" s="22">
        <f t="shared" si="2"/>
        <v>5.2269558099216876E-5</v>
      </c>
      <c r="I26" s="2">
        <v>0.58304601</v>
      </c>
      <c r="J26">
        <v>221.592725</v>
      </c>
      <c r="K26">
        <f t="shared" si="3"/>
        <v>221.53013260165096</v>
      </c>
      <c r="L26">
        <f t="shared" si="4"/>
        <v>3.9178083310848445E-3</v>
      </c>
      <c r="M26" s="22">
        <f t="shared" si="5"/>
        <v>7.9787009770627986E-8</v>
      </c>
      <c r="O26" s="2">
        <v>0.58316511000000004</v>
      </c>
      <c r="P26">
        <v>238.94229999999999</v>
      </c>
      <c r="Q26">
        <f t="shared" si="6"/>
        <v>239.08134840152476</v>
      </c>
      <c r="R26">
        <f t="shared" si="7"/>
        <v>1.9334457966595064E-2</v>
      </c>
      <c r="S26" s="22">
        <f t="shared" si="8"/>
        <v>3.3864597780851073E-7</v>
      </c>
      <c r="U26" s="2">
        <v>0.58480063999999998</v>
      </c>
      <c r="V26">
        <v>257.92539199999999</v>
      </c>
      <c r="W26">
        <f t="shared" si="9"/>
        <v>259.33299790774561</v>
      </c>
      <c r="X26">
        <f t="shared" si="10"/>
        <v>1.9813543915203691</v>
      </c>
      <c r="Y26" s="22">
        <f t="shared" si="11"/>
        <v>2.9783378675360778E-5</v>
      </c>
      <c r="AA26" s="2">
        <v>0.58395436000000001</v>
      </c>
      <c r="AB26">
        <v>280.82300600000002</v>
      </c>
      <c r="AC26">
        <f t="shared" si="12"/>
        <v>282.28447081937117</v>
      </c>
      <c r="AD26">
        <f t="shared" si="13"/>
        <v>2.1358794182595324</v>
      </c>
      <c r="AE26" s="22">
        <f t="shared" si="14"/>
        <v>2.7083910073947766E-5</v>
      </c>
      <c r="AG26" s="2">
        <v>0.58313806999999995</v>
      </c>
      <c r="AH26">
        <v>308.08944400000001</v>
      </c>
      <c r="AI26">
        <f t="shared" si="15"/>
        <v>307.93607182467315</v>
      </c>
      <c r="AJ26">
        <f t="shared" si="16"/>
        <v>2.3523024164494644E-2</v>
      </c>
      <c r="AK26" s="22">
        <f t="shared" si="17"/>
        <v>2.4782180615309919E-7</v>
      </c>
    </row>
    <row r="27" spans="3:63" x14ac:dyDescent="0.25">
      <c r="C27" s="2">
        <v>0.58788728999999995</v>
      </c>
      <c r="D27">
        <v>195.94264999999999</v>
      </c>
      <c r="E27">
        <f t="shared" si="0"/>
        <v>194.5284886963577</v>
      </c>
      <c r="F27">
        <f t="shared" si="1"/>
        <v>1.9998521927192561</v>
      </c>
      <c r="G27" s="22">
        <f t="shared" si="2"/>
        <v>5.2088271247483581E-5</v>
      </c>
      <c r="I27" s="2">
        <v>0.58705989000000003</v>
      </c>
      <c r="J27">
        <v>221.59042400000001</v>
      </c>
      <c r="K27">
        <f t="shared" si="3"/>
        <v>221.53050801747418</v>
      </c>
      <c r="L27">
        <f t="shared" si="4"/>
        <v>3.5899249620363872E-3</v>
      </c>
      <c r="M27" s="22">
        <f t="shared" si="5"/>
        <v>7.3111112751075915E-8</v>
      </c>
      <c r="O27" s="2">
        <v>0.58717920999999995</v>
      </c>
      <c r="P27">
        <v>238.971429</v>
      </c>
      <c r="Q27">
        <f t="shared" si="6"/>
        <v>239.08186226360684</v>
      </c>
      <c r="R27">
        <f t="shared" si="7"/>
        <v>1.2195505710857009E-2</v>
      </c>
      <c r="S27" s="22">
        <f t="shared" si="8"/>
        <v>2.1355406997821688E-7</v>
      </c>
      <c r="U27" s="2">
        <v>0.58881452999999995</v>
      </c>
      <c r="V27">
        <v>257.923091</v>
      </c>
      <c r="W27">
        <f t="shared" si="9"/>
        <v>259.33372210783267</v>
      </c>
      <c r="X27">
        <f t="shared" si="10"/>
        <v>1.9898801223852292</v>
      </c>
      <c r="Y27" s="22">
        <f t="shared" si="11"/>
        <v>2.9912069696195132E-5</v>
      </c>
      <c r="AA27" s="2">
        <v>0.58796868000000002</v>
      </c>
      <c r="AB27">
        <v>280.88356499999998</v>
      </c>
      <c r="AC27">
        <f t="shared" si="12"/>
        <v>282.28535214296051</v>
      </c>
      <c r="AD27">
        <f t="shared" si="13"/>
        <v>1.9650071941694434</v>
      </c>
      <c r="AE27" s="22">
        <f t="shared" si="14"/>
        <v>2.4906430331320903E-5</v>
      </c>
      <c r="AG27" s="2">
        <v>0.58715238000000003</v>
      </c>
      <c r="AH27">
        <v>308.15000400000002</v>
      </c>
      <c r="AI27">
        <f t="shared" si="15"/>
        <v>307.93711926032449</v>
      </c>
      <c r="AJ27">
        <f t="shared" si="16"/>
        <v>4.531991238671837E-2</v>
      </c>
      <c r="AK27" s="22">
        <f t="shared" si="17"/>
        <v>4.7727062600900749E-7</v>
      </c>
    </row>
    <row r="28" spans="3:63" x14ac:dyDescent="0.25">
      <c r="C28" s="2">
        <v>0.59190118000000003</v>
      </c>
      <c r="D28">
        <v>195.940349</v>
      </c>
      <c r="E28">
        <f t="shared" si="0"/>
        <v>194.52869746647136</v>
      </c>
      <c r="F28">
        <f t="shared" si="1"/>
        <v>1.9927600521137634</v>
      </c>
      <c r="G28" s="22">
        <f t="shared" si="2"/>
        <v>5.1904767976347212E-5</v>
      </c>
      <c r="I28" s="2">
        <v>0.59107377999999999</v>
      </c>
      <c r="J28">
        <v>221.588122</v>
      </c>
      <c r="K28">
        <f t="shared" si="3"/>
        <v>221.53096021786851</v>
      </c>
      <c r="L28">
        <f t="shared" si="4"/>
        <v>3.2674693364476287E-3</v>
      </c>
      <c r="M28" s="22">
        <f t="shared" si="5"/>
        <v>6.6545480774933621E-8</v>
      </c>
      <c r="O28" s="2">
        <v>0.59119299000000003</v>
      </c>
      <c r="P28">
        <v>238.95341199999999</v>
      </c>
      <c r="Q28">
        <f t="shared" si="6"/>
        <v>239.08248112977665</v>
      </c>
      <c r="R28">
        <f t="shared" si="7"/>
        <v>1.6658840261306127E-2</v>
      </c>
      <c r="S28" s="22">
        <f t="shared" si="8"/>
        <v>2.9175498920880119E-7</v>
      </c>
      <c r="U28" s="2">
        <v>0.59282840999999997</v>
      </c>
      <c r="V28">
        <v>257.92078900000001</v>
      </c>
      <c r="W28">
        <f t="shared" si="9"/>
        <v>259.33459344176129</v>
      </c>
      <c r="X28">
        <f t="shared" si="10"/>
        <v>1.9988429995439014</v>
      </c>
      <c r="Y28" s="22">
        <f t="shared" si="11"/>
        <v>3.0047336880143145E-5</v>
      </c>
      <c r="AA28" s="2">
        <v>0.59198287999999999</v>
      </c>
      <c r="AB28">
        <v>280.92840899999999</v>
      </c>
      <c r="AC28">
        <f t="shared" si="12"/>
        <v>282.28641308723832</v>
      </c>
      <c r="AD28">
        <f t="shared" si="13"/>
        <v>1.8441751009560041</v>
      </c>
      <c r="AE28" s="22">
        <f t="shared" si="14"/>
        <v>2.3367423784378786E-5</v>
      </c>
      <c r="AG28" s="2">
        <v>0.59116756000000004</v>
      </c>
      <c r="AH28">
        <v>308.33628399999998</v>
      </c>
      <c r="AI28">
        <f t="shared" si="15"/>
        <v>307.93838117575143</v>
      </c>
      <c r="AJ28">
        <f t="shared" si="16"/>
        <v>0.15832665754497005</v>
      </c>
      <c r="AK28" s="22">
        <f t="shared" si="17"/>
        <v>1.6653471388942839E-6</v>
      </c>
      <c r="AM28" t="s">
        <v>122</v>
      </c>
      <c r="AN28" t="s">
        <v>58</v>
      </c>
      <c r="AP28">
        <f>AP24/COUNT(E3:E101,K3:K109,Q3:Q106,W3:W108,AC3:AC108,AI3:AI92)</f>
        <v>4.585514522436509</v>
      </c>
    </row>
    <row r="29" spans="3:63" x14ac:dyDescent="0.25">
      <c r="C29" s="2">
        <v>0.59591506000000005</v>
      </c>
      <c r="D29">
        <v>195.93804700000001</v>
      </c>
      <c r="E29">
        <f t="shared" si="0"/>
        <v>194.52894816199762</v>
      </c>
      <c r="F29">
        <f t="shared" si="1"/>
        <v>1.9855595352596942</v>
      </c>
      <c r="G29" s="22">
        <f t="shared" si="2"/>
        <v>5.1718433691882572E-5</v>
      </c>
      <c r="I29" s="2">
        <v>0.59508766000000002</v>
      </c>
      <c r="J29">
        <v>221.58582000000001</v>
      </c>
      <c r="K29">
        <f t="shared" si="3"/>
        <v>221.53150351156964</v>
      </c>
      <c r="L29">
        <f t="shared" si="4"/>
        <v>2.9502809154068996E-3</v>
      </c>
      <c r="M29" s="22">
        <f t="shared" si="5"/>
        <v>6.0086850386240551E-8</v>
      </c>
      <c r="O29" s="2">
        <v>0.59520740999999999</v>
      </c>
      <c r="P29">
        <v>239.029687</v>
      </c>
      <c r="Q29">
        <f t="shared" si="6"/>
        <v>239.08322473535475</v>
      </c>
      <c r="R29">
        <f t="shared" si="7"/>
        <v>2.8662891069154307E-3</v>
      </c>
      <c r="S29" s="22">
        <f t="shared" si="8"/>
        <v>5.0166789387383793E-8</v>
      </c>
      <c r="U29" s="2">
        <v>0.59684229</v>
      </c>
      <c r="V29">
        <v>257.91848800000002</v>
      </c>
      <c r="W29">
        <f t="shared" si="9"/>
        <v>259.33563915526184</v>
      </c>
      <c r="X29">
        <f t="shared" si="10"/>
        <v>2.0083173968599106</v>
      </c>
      <c r="Y29" s="22">
        <f t="shared" si="11"/>
        <v>3.0190298149240435E-5</v>
      </c>
      <c r="AA29" s="2">
        <v>0.59599676999999995</v>
      </c>
      <c r="AB29">
        <v>280.926108</v>
      </c>
      <c r="AC29">
        <f t="shared" si="12"/>
        <v>282.28768694014218</v>
      </c>
      <c r="AD29">
        <f t="shared" si="13"/>
        <v>1.8538972102387041</v>
      </c>
      <c r="AE29" s="22">
        <f t="shared" si="14"/>
        <v>2.3490996817965001E-5</v>
      </c>
      <c r="AG29" s="2">
        <v>0.59552587999999995</v>
      </c>
      <c r="AH29">
        <v>308.50580400000001</v>
      </c>
      <c r="AI29">
        <f t="shared" si="15"/>
        <v>307.94004011198797</v>
      </c>
      <c r="AJ29">
        <f t="shared" si="16"/>
        <v>0.32008877697850358</v>
      </c>
      <c r="AK29" s="22">
        <f t="shared" si="17"/>
        <v>3.363130883895501E-6</v>
      </c>
      <c r="AM29" t="s">
        <v>123</v>
      </c>
      <c r="AO29" t="s">
        <v>59</v>
      </c>
      <c r="AP29">
        <f>SQRT(AP28)</f>
        <v>2.1413814518755196</v>
      </c>
    </row>
    <row r="30" spans="3:63" x14ac:dyDescent="0.25">
      <c r="C30" s="2">
        <v>0.59992895000000002</v>
      </c>
      <c r="D30">
        <v>195.93574599999999</v>
      </c>
      <c r="E30">
        <f t="shared" si="0"/>
        <v>194.52924845918739</v>
      </c>
      <c r="F30">
        <f t="shared" si="1"/>
        <v>1.9782353323119162</v>
      </c>
      <c r="G30" s="22">
        <f t="shared" si="2"/>
        <v>5.1528868347733039E-5</v>
      </c>
      <c r="I30" s="2">
        <v>0.59910154000000004</v>
      </c>
      <c r="J30">
        <v>221.583519</v>
      </c>
      <c r="K30">
        <f t="shared" si="3"/>
        <v>221.53215462626378</v>
      </c>
      <c r="L30">
        <f t="shared" si="4"/>
        <v>2.6382988893141031E-3</v>
      </c>
      <c r="M30" s="22">
        <f t="shared" si="5"/>
        <v>5.3733989270522249E-8</v>
      </c>
      <c r="O30" s="2">
        <v>0.59922151000000001</v>
      </c>
      <c r="P30">
        <v>239.05881500000001</v>
      </c>
      <c r="Q30">
        <f t="shared" si="6"/>
        <v>239.08411579422335</v>
      </c>
      <c r="R30">
        <f t="shared" si="7"/>
        <v>6.4013018833184387E-4</v>
      </c>
      <c r="S30" s="22">
        <f t="shared" si="8"/>
        <v>1.1201051242921668E-8</v>
      </c>
      <c r="U30" s="2">
        <v>0.60085617999999996</v>
      </c>
      <c r="V30">
        <v>257.91618599999998</v>
      </c>
      <c r="W30">
        <f t="shared" si="9"/>
        <v>259.33689106519034</v>
      </c>
      <c r="X30">
        <f t="shared" si="10"/>
        <v>2.0184028822575493</v>
      </c>
      <c r="Y30" s="22">
        <f t="shared" si="11"/>
        <v>3.0342451177288616E-5</v>
      </c>
      <c r="AA30" s="2">
        <v>0.60001064999999998</v>
      </c>
      <c r="AB30">
        <v>280.92380600000001</v>
      </c>
      <c r="AC30">
        <f t="shared" si="12"/>
        <v>282.28921274925881</v>
      </c>
      <c r="AD30">
        <f t="shared" si="13"/>
        <v>1.8643355909214714</v>
      </c>
      <c r="AE30" s="22">
        <f t="shared" si="14"/>
        <v>2.3623650191361194E-5</v>
      </c>
      <c r="AG30" s="2">
        <v>0.59954083999999996</v>
      </c>
      <c r="AH30">
        <v>308.66065400000002</v>
      </c>
      <c r="AI30">
        <f t="shared" si="15"/>
        <v>307.94188513636607</v>
      </c>
      <c r="AJ30">
        <f t="shared" si="16"/>
        <v>0.51662867932964618</v>
      </c>
      <c r="AK30" s="22">
        <f t="shared" si="17"/>
        <v>5.4227048513540129E-6</v>
      </c>
      <c r="AM30" t="s">
        <v>124</v>
      </c>
      <c r="AP30">
        <f>SQRT(SUM(G3:G101,M3:M109,S3:S106,Y3:Y108,AE3:AE108,AK3:AK92)/COUNT(G3:G101,M3:M109,S3:S106,Y3:Y108,AE3:AE108,AK3:AK92))</f>
        <v>7.3702037890404672E-3</v>
      </c>
    </row>
    <row r="31" spans="3:63" x14ac:dyDescent="0.25">
      <c r="C31" s="2">
        <v>0.60394283000000004</v>
      </c>
      <c r="D31">
        <v>195.93344400000001</v>
      </c>
      <c r="E31">
        <f t="shared" si="0"/>
        <v>194.529607304438</v>
      </c>
      <c r="F31">
        <f t="shared" si="1"/>
        <v>1.9707574678064532</v>
      </c>
      <c r="G31" s="22">
        <f t="shared" si="2"/>
        <v>5.133529195411914E-5</v>
      </c>
      <c r="I31" s="2">
        <v>0.60311543000000001</v>
      </c>
      <c r="J31">
        <v>221.58121700000001</v>
      </c>
      <c r="K31">
        <f t="shared" si="3"/>
        <v>221.53293307318626</v>
      </c>
      <c r="L31">
        <f t="shared" si="4"/>
        <v>2.3313375885558063E-3</v>
      </c>
      <c r="M31" s="22">
        <f t="shared" si="5"/>
        <v>4.7483123457004661E-8</v>
      </c>
      <c r="O31" s="2">
        <v>0.60323539000000004</v>
      </c>
      <c r="P31">
        <v>239.05651399999999</v>
      </c>
      <c r="Q31">
        <f t="shared" si="6"/>
        <v>239.08518097663301</v>
      </c>
      <c r="R31">
        <f t="shared" si="7"/>
        <v>8.2179554927806905E-4</v>
      </c>
      <c r="S31" s="22">
        <f t="shared" si="8"/>
        <v>1.4380123651881327E-8</v>
      </c>
      <c r="U31" s="2">
        <v>0.60487005999999999</v>
      </c>
      <c r="V31">
        <v>257.913884</v>
      </c>
      <c r="W31">
        <f t="shared" si="9"/>
        <v>259.3383862376279</v>
      </c>
      <c r="X31">
        <f t="shared" si="10"/>
        <v>2.0292066250069092</v>
      </c>
      <c r="Y31" s="22">
        <f t="shared" si="11"/>
        <v>3.0505407317268096E-5</v>
      </c>
      <c r="AA31" s="2">
        <v>0.60402571999999999</v>
      </c>
      <c r="AB31">
        <v>281.093523</v>
      </c>
      <c r="AC31">
        <f t="shared" si="12"/>
        <v>282.29103654650453</v>
      </c>
      <c r="AD31">
        <f t="shared" si="13"/>
        <v>1.434038694061843</v>
      </c>
      <c r="AE31" s="22">
        <f t="shared" si="14"/>
        <v>1.8149271298006984E-5</v>
      </c>
      <c r="AG31" s="2">
        <v>0.60321267000000001</v>
      </c>
      <c r="AH31">
        <v>308.832266</v>
      </c>
      <c r="AI31">
        <f t="shared" si="15"/>
        <v>307.94388640519458</v>
      </c>
      <c r="AJ31">
        <f t="shared" si="16"/>
        <v>0.78921830446665731</v>
      </c>
      <c r="AK31" s="22">
        <f t="shared" si="17"/>
        <v>8.2746915404660714E-6</v>
      </c>
    </row>
    <row r="32" spans="3:63" x14ac:dyDescent="0.25">
      <c r="C32" s="2">
        <v>0.60795670999999996</v>
      </c>
      <c r="D32">
        <v>195.93114299999999</v>
      </c>
      <c r="E32">
        <f t="shared" si="0"/>
        <v>194.5300351092078</v>
      </c>
      <c r="F32">
        <f t="shared" si="1"/>
        <v>1.963103321640139</v>
      </c>
      <c r="G32" s="22">
        <f t="shared" si="2"/>
        <v>5.1137113944719689E-5</v>
      </c>
      <c r="I32" s="2">
        <v>0.60712931000000003</v>
      </c>
      <c r="J32">
        <v>221.57891599999999</v>
      </c>
      <c r="K32">
        <f t="shared" si="3"/>
        <v>221.53386155657776</v>
      </c>
      <c r="L32">
        <f t="shared" si="4"/>
        <v>2.0299028720870017E-3</v>
      </c>
      <c r="M32" s="22">
        <f t="shared" si="5"/>
        <v>4.1344561602768735E-8</v>
      </c>
      <c r="O32" s="2">
        <v>0.60724895000000001</v>
      </c>
      <c r="P32">
        <v>239.00706700000001</v>
      </c>
      <c r="Q32">
        <f t="shared" si="6"/>
        <v>239.08645126460647</v>
      </c>
      <c r="R32">
        <f t="shared" si="7"/>
        <v>6.3018614671085244E-3</v>
      </c>
      <c r="S32" s="22">
        <f t="shared" si="8"/>
        <v>1.1031825079532038E-7</v>
      </c>
      <c r="U32" s="2">
        <v>0.60888416000000001</v>
      </c>
      <c r="V32">
        <v>257.94301300000001</v>
      </c>
      <c r="W32">
        <f t="shared" si="9"/>
        <v>259.34016789519035</v>
      </c>
      <c r="X32">
        <f t="shared" si="10"/>
        <v>1.9520418011543301</v>
      </c>
      <c r="Y32" s="22">
        <f t="shared" si="11"/>
        <v>2.933874797679504E-5</v>
      </c>
      <c r="AA32" s="2">
        <v>0.60804024999999995</v>
      </c>
      <c r="AB32">
        <v>281.18551200000002</v>
      </c>
      <c r="AC32">
        <f t="shared" si="12"/>
        <v>282.293210514762</v>
      </c>
      <c r="AD32">
        <f t="shared" si="13"/>
        <v>1.2269959996058919</v>
      </c>
      <c r="AE32" s="22">
        <f t="shared" si="14"/>
        <v>1.5518768932681992E-5</v>
      </c>
      <c r="AG32" s="2">
        <v>0.60722697999999997</v>
      </c>
      <c r="AH32">
        <v>308.89282500000002</v>
      </c>
      <c r="AI32">
        <f t="shared" si="15"/>
        <v>307.94647678990657</v>
      </c>
      <c r="AJ32">
        <f t="shared" si="16"/>
        <v>0.89557493474707095</v>
      </c>
      <c r="AK32" s="22">
        <f t="shared" si="17"/>
        <v>9.3861240338990891E-6</v>
      </c>
    </row>
    <row r="33" spans="3:37" x14ac:dyDescent="0.25">
      <c r="C33" s="2">
        <v>0.61197060000000003</v>
      </c>
      <c r="D33">
        <v>195.92884100000001</v>
      </c>
      <c r="E33">
        <f t="shared" si="0"/>
        <v>194.53054396388831</v>
      </c>
      <c r="F33">
        <f t="shared" si="1"/>
        <v>1.9552346011987642</v>
      </c>
      <c r="G33" s="22">
        <f t="shared" si="2"/>
        <v>5.0933337529043074E-5</v>
      </c>
      <c r="I33" s="2">
        <v>0.61114318999999995</v>
      </c>
      <c r="J33">
        <v>221.57661400000001</v>
      </c>
      <c r="K33">
        <f t="shared" si="3"/>
        <v>221.53496645745491</v>
      </c>
      <c r="L33">
        <f t="shared" si="4"/>
        <v>1.7345178000452998E-3</v>
      </c>
      <c r="M33" s="22">
        <f t="shared" si="5"/>
        <v>3.5328965294537884E-8</v>
      </c>
      <c r="O33" s="2">
        <v>0.61126230000000004</v>
      </c>
      <c r="P33">
        <v>238.92618899999999</v>
      </c>
      <c r="Q33">
        <f t="shared" si="6"/>
        <v>239.08796270595849</v>
      </c>
      <c r="R33">
        <f t="shared" si="7"/>
        <v>2.6170731939545725E-2</v>
      </c>
      <c r="S33" s="22">
        <f t="shared" si="8"/>
        <v>4.584461788693477E-7</v>
      </c>
      <c r="U33" s="2">
        <v>0.61289782999999998</v>
      </c>
      <c r="V33">
        <v>257.90928100000002</v>
      </c>
      <c r="W33">
        <f t="shared" si="9"/>
        <v>259.34228576547901</v>
      </c>
      <c r="X33">
        <f t="shared" si="10"/>
        <v>2.0535026578854771</v>
      </c>
      <c r="Y33" s="22">
        <f t="shared" si="11"/>
        <v>3.0871755629005327E-5</v>
      </c>
      <c r="AA33" s="2">
        <v>0.61239834999999998</v>
      </c>
      <c r="AB33">
        <v>281.32445100000001</v>
      </c>
      <c r="AC33">
        <f t="shared" si="12"/>
        <v>282.29603894339402</v>
      </c>
      <c r="AD33">
        <f t="shared" si="13"/>
        <v>0.94398313174860804</v>
      </c>
      <c r="AE33" s="22">
        <f t="shared" si="14"/>
        <v>1.1927495841363185E-5</v>
      </c>
      <c r="AG33" s="2">
        <v>0.61124162000000004</v>
      </c>
      <c r="AH33">
        <v>309.00053000000003</v>
      </c>
      <c r="AI33">
        <f t="shared" si="15"/>
        <v>307.94955952690617</v>
      </c>
      <c r="AJ33">
        <f t="shared" si="16"/>
        <v>1.1045389353151218</v>
      </c>
      <c r="AK33" s="22">
        <f t="shared" si="17"/>
        <v>1.1568114559877138E-5</v>
      </c>
    </row>
    <row r="34" spans="3:37" x14ac:dyDescent="0.25">
      <c r="C34" s="2">
        <v>0.61598447999999995</v>
      </c>
      <c r="D34">
        <v>195.92653999999999</v>
      </c>
      <c r="E34">
        <f t="shared" si="0"/>
        <v>194.53114787693124</v>
      </c>
      <c r="F34">
        <f t="shared" si="1"/>
        <v>1.9471191771223013</v>
      </c>
      <c r="G34" s="22">
        <f t="shared" si="2"/>
        <v>5.0723124289877268E-5</v>
      </c>
      <c r="I34" s="2">
        <v>0.61515708000000002</v>
      </c>
      <c r="J34">
        <v>221.57431299999999</v>
      </c>
      <c r="K34">
        <f t="shared" si="3"/>
        <v>221.53627836437875</v>
      </c>
      <c r="L34">
        <f t="shared" si="4"/>
        <v>1.4466335068408186E-3</v>
      </c>
      <c r="M34" s="22">
        <f t="shared" si="5"/>
        <v>2.9465899083344913E-8</v>
      </c>
      <c r="O34" s="2">
        <v>0.61527693999999999</v>
      </c>
      <c r="P34">
        <v>239.033894</v>
      </c>
      <c r="Q34">
        <f t="shared" si="6"/>
        <v>239.0897577841256</v>
      </c>
      <c r="R34">
        <f t="shared" si="7"/>
        <v>3.120762376830696E-3</v>
      </c>
      <c r="S34" s="22">
        <f t="shared" si="8"/>
        <v>5.4618746479217274E-8</v>
      </c>
      <c r="U34" s="2">
        <v>0.61691171</v>
      </c>
      <c r="V34">
        <v>257.90697999999998</v>
      </c>
      <c r="W34">
        <f t="shared" si="9"/>
        <v>259.34479812867005</v>
      </c>
      <c r="X34">
        <f t="shared" si="10"/>
        <v>2.0673209711323128</v>
      </c>
      <c r="Y34" s="22">
        <f t="shared" si="11"/>
        <v>3.1080050664364055E-5</v>
      </c>
      <c r="AA34" s="2">
        <v>0.61606952999999998</v>
      </c>
      <c r="AB34">
        <v>281.401771</v>
      </c>
      <c r="AC34">
        <f t="shared" si="12"/>
        <v>282.2988652598836</v>
      </c>
      <c r="AD34">
        <f t="shared" si="13"/>
        <v>0.80477811111610731</v>
      </c>
      <c r="AE34" s="22">
        <f t="shared" si="14"/>
        <v>1.0163013511708385E-5</v>
      </c>
      <c r="AG34" s="2">
        <v>0.61525658000000005</v>
      </c>
      <c r="AH34">
        <v>309.15537999999998</v>
      </c>
      <c r="AI34">
        <f t="shared" si="15"/>
        <v>307.95322005110302</v>
      </c>
      <c r="AJ34">
        <f t="shared" si="16"/>
        <v>1.4451885427319482</v>
      </c>
      <c r="AK34" s="22">
        <f t="shared" si="17"/>
        <v>1.5120665035283108E-5</v>
      </c>
    </row>
    <row r="35" spans="3:37" x14ac:dyDescent="0.25">
      <c r="C35" s="2">
        <v>0.61999835999999997</v>
      </c>
      <c r="D35">
        <v>195.924238</v>
      </c>
      <c r="E35">
        <f t="shared" si="0"/>
        <v>194.53186305782421</v>
      </c>
      <c r="F35">
        <f t="shared" si="1"/>
        <v>1.9387079795990396</v>
      </c>
      <c r="G35" s="22">
        <f t="shared" si="2"/>
        <v>5.0505196495898415E-5</v>
      </c>
      <c r="I35" s="2">
        <v>0.61917096000000005</v>
      </c>
      <c r="J35">
        <v>221.572011</v>
      </c>
      <c r="K35">
        <f t="shared" si="3"/>
        <v>221.53783266599527</v>
      </c>
      <c r="L35">
        <f t="shared" si="4"/>
        <v>1.168158515339272E-3</v>
      </c>
      <c r="M35" s="22">
        <f t="shared" si="5"/>
        <v>2.3794247811191761E-8</v>
      </c>
      <c r="O35" s="2">
        <v>0.61929093000000002</v>
      </c>
      <c r="P35">
        <v>239.04730799999999</v>
      </c>
      <c r="Q35">
        <f t="shared" si="6"/>
        <v>239.0918840928515</v>
      </c>
      <c r="R35">
        <f t="shared" si="7"/>
        <v>1.9870280539068157E-3</v>
      </c>
      <c r="S35" s="22">
        <f t="shared" si="8"/>
        <v>3.477252949153248E-8</v>
      </c>
      <c r="U35" s="2">
        <v>0.62092559999999997</v>
      </c>
      <c r="V35">
        <v>257.90467799999999</v>
      </c>
      <c r="W35">
        <f t="shared" si="9"/>
        <v>259.34777192629247</v>
      </c>
      <c r="X35">
        <f t="shared" si="10"/>
        <v>2.0825200801022361</v>
      </c>
      <c r="Y35" s="22">
        <f t="shared" si="11"/>
        <v>3.1309112589230759E-5</v>
      </c>
      <c r="AA35" s="2">
        <v>0.62008352</v>
      </c>
      <c r="AB35">
        <v>281.41518500000001</v>
      </c>
      <c r="AC35">
        <f t="shared" si="12"/>
        <v>282.30249888421025</v>
      </c>
      <c r="AD35">
        <f t="shared" si="13"/>
        <v>0.7873259291122694</v>
      </c>
      <c r="AE35" s="22">
        <f t="shared" si="14"/>
        <v>9.9416735505207745E-6</v>
      </c>
      <c r="AG35" s="2">
        <v>0.61927198000000006</v>
      </c>
      <c r="AH35">
        <v>309.37309199999999</v>
      </c>
      <c r="AI35">
        <f t="shared" si="15"/>
        <v>307.95755740577772</v>
      </c>
      <c r="AJ35">
        <f t="shared" si="16"/>
        <v>2.0037381874399931</v>
      </c>
      <c r="AK35" s="22">
        <f t="shared" si="17"/>
        <v>2.0935141440028836E-5</v>
      </c>
    </row>
    <row r="36" spans="3:37" x14ac:dyDescent="0.25">
      <c r="C36" s="2">
        <v>0.62401225000000005</v>
      </c>
      <c r="D36">
        <v>195.92193700000001</v>
      </c>
      <c r="E36">
        <f t="shared" si="0"/>
        <v>194.53270822538175</v>
      </c>
      <c r="F36">
        <f t="shared" si="1"/>
        <v>1.9299565882273531</v>
      </c>
      <c r="G36" s="22">
        <f t="shared" si="2"/>
        <v>5.0278395349091662E-5</v>
      </c>
      <c r="I36" s="2">
        <v>0.62318483999999996</v>
      </c>
      <c r="J36">
        <v>221.56970999999999</v>
      </c>
      <c r="K36">
        <f t="shared" si="3"/>
        <v>221.53967025274952</v>
      </c>
      <c r="L36">
        <f t="shared" si="4"/>
        <v>9.0238641487211228E-4</v>
      </c>
      <c r="M36" s="22">
        <f t="shared" si="5"/>
        <v>1.8381111520619944E-8</v>
      </c>
      <c r="O36" s="2">
        <v>0.62330481000000004</v>
      </c>
      <c r="P36">
        <v>239.045006</v>
      </c>
      <c r="Q36">
        <f t="shared" si="6"/>
        <v>239.09439771965944</v>
      </c>
      <c r="R36">
        <f t="shared" si="7"/>
        <v>2.4395419709166682E-3</v>
      </c>
      <c r="S36" s="22">
        <f t="shared" si="8"/>
        <v>4.2692240190367584E-8</v>
      </c>
      <c r="U36" s="2">
        <v>0.62493947999999999</v>
      </c>
      <c r="V36">
        <v>257.902377</v>
      </c>
      <c r="W36">
        <f t="shared" si="9"/>
        <v>259.35128452060655</v>
      </c>
      <c r="X36">
        <f t="shared" si="10"/>
        <v>2.0993330032702304</v>
      </c>
      <c r="Y36" s="22">
        <f t="shared" si="11"/>
        <v>3.1562445350385964E-5</v>
      </c>
      <c r="AA36" s="2">
        <v>0.62409740000000002</v>
      </c>
      <c r="AB36">
        <v>281.41288300000002</v>
      </c>
      <c r="AC36">
        <f t="shared" si="12"/>
        <v>282.306792623457</v>
      </c>
      <c r="AD36">
        <f t="shared" si="13"/>
        <v>0.79907441490899522</v>
      </c>
      <c r="AE36" s="22">
        <f t="shared" si="14"/>
        <v>1.0090188384338624E-5</v>
      </c>
      <c r="AG36" s="2">
        <v>0.62328737999999995</v>
      </c>
      <c r="AH36">
        <v>309.59165200000001</v>
      </c>
      <c r="AI36">
        <f t="shared" si="15"/>
        <v>307.96268533645866</v>
      </c>
      <c r="AJ36">
        <f t="shared" si="16"/>
        <v>2.653532390929032</v>
      </c>
      <c r="AK36" s="22">
        <f t="shared" si="17"/>
        <v>2.7685088113603755E-5</v>
      </c>
    </row>
    <row r="37" spans="3:37" x14ac:dyDescent="0.25">
      <c r="C37" s="2">
        <v>0.62802612999999996</v>
      </c>
      <c r="D37">
        <v>195.919635</v>
      </c>
      <c r="E37">
        <f t="shared" si="0"/>
        <v>194.5337049505325</v>
      </c>
      <c r="F37">
        <f t="shared" si="1"/>
        <v>1.9208021020169981</v>
      </c>
      <c r="G37" s="22">
        <f t="shared" si="2"/>
        <v>5.0041082545077779E-5</v>
      </c>
      <c r="I37" s="2">
        <v>0.62719873000000004</v>
      </c>
      <c r="J37">
        <v>221.567408</v>
      </c>
      <c r="K37">
        <f t="shared" si="3"/>
        <v>221.54183827945178</v>
      </c>
      <c r="L37">
        <f t="shared" si="4"/>
        <v>6.5381060891402652E-4</v>
      </c>
      <c r="M37" s="22">
        <f t="shared" si="5"/>
        <v>1.3318036751167607E-8</v>
      </c>
      <c r="O37" s="2">
        <v>0.62731870000000001</v>
      </c>
      <c r="P37">
        <v>239.04270500000001</v>
      </c>
      <c r="Q37">
        <f t="shared" si="6"/>
        <v>239.09736317319636</v>
      </c>
      <c r="R37">
        <f t="shared" si="7"/>
        <v>2.9875158971615651E-3</v>
      </c>
      <c r="S37" s="22">
        <f t="shared" si="8"/>
        <v>5.2282847859139801E-8</v>
      </c>
      <c r="U37" s="2">
        <v>0.62895336000000002</v>
      </c>
      <c r="V37">
        <v>257.90007500000002</v>
      </c>
      <c r="W37">
        <f t="shared" si="9"/>
        <v>259.35542507769605</v>
      </c>
      <c r="X37">
        <f t="shared" si="10"/>
        <v>2.1180438486498669</v>
      </c>
      <c r="Y37" s="22">
        <f t="shared" si="11"/>
        <v>3.1844322236287663E-5</v>
      </c>
      <c r="AA37" s="2">
        <v>0.62811128999999999</v>
      </c>
      <c r="AB37">
        <v>281.41058199999998</v>
      </c>
      <c r="AC37">
        <f t="shared" si="12"/>
        <v>282.31185613445791</v>
      </c>
      <c r="AD37">
        <f t="shared" si="13"/>
        <v>0.81229506544290053</v>
      </c>
      <c r="AE37" s="22">
        <f t="shared" si="14"/>
        <v>1.0257297839771784E-5</v>
      </c>
      <c r="AG37" s="2">
        <v>0.62730341000000001</v>
      </c>
      <c r="AH37">
        <v>309.902805</v>
      </c>
      <c r="AI37">
        <f t="shared" si="15"/>
        <v>307.96873646241602</v>
      </c>
      <c r="AJ37">
        <f t="shared" si="16"/>
        <v>3.7406211080722449</v>
      </c>
      <c r="AK37" s="22">
        <f t="shared" si="17"/>
        <v>3.894867661223413E-5</v>
      </c>
    </row>
    <row r="38" spans="3:37" x14ac:dyDescent="0.25">
      <c r="C38" s="2">
        <v>0.63204002000000004</v>
      </c>
      <c r="D38">
        <v>195.91733400000001</v>
      </c>
      <c r="E38">
        <f t="shared" si="0"/>
        <v>194.53487806646231</v>
      </c>
      <c r="F38">
        <f t="shared" si="1"/>
        <v>1.9111844081735907</v>
      </c>
      <c r="G38" s="22">
        <f t="shared" si="2"/>
        <v>4.9791690212934304E-5</v>
      </c>
      <c r="I38" s="2">
        <v>0.63121260999999995</v>
      </c>
      <c r="J38">
        <v>221.56510700000001</v>
      </c>
      <c r="K38">
        <f t="shared" si="3"/>
        <v>221.54439101200791</v>
      </c>
      <c r="L38">
        <f t="shared" si="4"/>
        <v>4.2915215848904087E-4</v>
      </c>
      <c r="M38" s="22">
        <f t="shared" si="5"/>
        <v>8.7419550155261639E-9</v>
      </c>
      <c r="O38" s="2">
        <v>0.63133258000000003</v>
      </c>
      <c r="P38">
        <v>239.040403</v>
      </c>
      <c r="Q38">
        <f t="shared" si="6"/>
        <v>239.10085462491946</v>
      </c>
      <c r="R38">
        <f t="shared" si="7"/>
        <v>3.6543989554038009E-3</v>
      </c>
      <c r="S38" s="22">
        <f t="shared" si="8"/>
        <v>6.395482773101458E-8</v>
      </c>
      <c r="U38" s="2">
        <v>0.63296724999999998</v>
      </c>
      <c r="V38">
        <v>257.89777400000003</v>
      </c>
      <c r="W38">
        <f t="shared" si="9"/>
        <v>259.36029617353563</v>
      </c>
      <c r="X38">
        <f t="shared" si="10"/>
        <v>2.138971108083306</v>
      </c>
      <c r="Y38" s="22">
        <f t="shared" si="11"/>
        <v>3.2159532823430723E-5</v>
      </c>
      <c r="AA38" s="2">
        <v>0.63212517000000001</v>
      </c>
      <c r="AB38">
        <v>281.40827999999999</v>
      </c>
      <c r="AC38">
        <f t="shared" si="12"/>
        <v>282.31781545719946</v>
      </c>
      <c r="AD38">
        <f t="shared" si="13"/>
        <v>0.82725474790304454</v>
      </c>
      <c r="AE38" s="22">
        <f t="shared" si="14"/>
        <v>1.0446372908230797E-5</v>
      </c>
      <c r="AG38" s="2">
        <v>0.63131848000000002</v>
      </c>
      <c r="AH38">
        <v>310.07337100000001</v>
      </c>
      <c r="AI38">
        <f t="shared" si="15"/>
        <v>307.97585975689475</v>
      </c>
      <c r="AJ38">
        <f t="shared" si="16"/>
        <v>4.3995534149529707</v>
      </c>
      <c r="AK38" s="22">
        <f t="shared" si="17"/>
        <v>4.5759329612875426E-5</v>
      </c>
    </row>
    <row r="39" spans="3:37" x14ac:dyDescent="0.25">
      <c r="C39" s="2">
        <v>0.63605389999999995</v>
      </c>
      <c r="D39">
        <v>195.915032</v>
      </c>
      <c r="E39">
        <f t="shared" si="0"/>
        <v>194.53625609199381</v>
      </c>
      <c r="F39">
        <f t="shared" si="1"/>
        <v>1.9010230044982945</v>
      </c>
      <c r="G39" s="22">
        <f t="shared" si="2"/>
        <v>4.9528121164187845E-5</v>
      </c>
      <c r="I39" s="2">
        <v>0.63522650000000003</v>
      </c>
      <c r="J39">
        <v>221.562805</v>
      </c>
      <c r="K39">
        <f t="shared" si="3"/>
        <v>221.54739084189754</v>
      </c>
      <c r="L39">
        <f t="shared" si="4"/>
        <v>2.3759627000760064E-4</v>
      </c>
      <c r="M39" s="22">
        <f t="shared" si="5"/>
        <v>4.8400061002099882E-9</v>
      </c>
      <c r="O39" s="2">
        <v>0.63534645999999995</v>
      </c>
      <c r="P39">
        <v>239.03810200000001</v>
      </c>
      <c r="Q39">
        <f t="shared" si="6"/>
        <v>239.10495733725699</v>
      </c>
      <c r="R39">
        <f t="shared" si="7"/>
        <v>4.4696361197447765E-3</v>
      </c>
      <c r="S39" s="22">
        <f t="shared" si="8"/>
        <v>7.8223618957951531E-8</v>
      </c>
      <c r="U39" s="2">
        <v>0.63698113000000001</v>
      </c>
      <c r="V39">
        <v>257.89547199999998</v>
      </c>
      <c r="W39">
        <f t="shared" si="9"/>
        <v>259.36601557310729</v>
      </c>
      <c r="X39">
        <f t="shared" si="10"/>
        <v>2.1624984004072045</v>
      </c>
      <c r="Y39" s="22">
        <f t="shared" si="11"/>
        <v>3.2513847223538556E-5</v>
      </c>
      <c r="AA39" s="2">
        <v>0.63613894999999998</v>
      </c>
      <c r="AB39">
        <v>281.39111300000002</v>
      </c>
      <c r="AC39">
        <f t="shared" si="12"/>
        <v>282.32481524373316</v>
      </c>
      <c r="AD39">
        <f t="shared" si="13"/>
        <v>0.87179987995229447</v>
      </c>
      <c r="AE39" s="22">
        <f t="shared" si="14"/>
        <v>1.1010221355471209E-5</v>
      </c>
      <c r="AG39" s="2">
        <v>0.63533355000000002</v>
      </c>
      <c r="AH39">
        <v>310.24393600000002</v>
      </c>
      <c r="AI39">
        <f t="shared" si="15"/>
        <v>307.98627742655708</v>
      </c>
      <c r="AJ39">
        <f t="shared" si="16"/>
        <v>5.0970222342404048</v>
      </c>
      <c r="AK39" s="22">
        <f t="shared" si="17"/>
        <v>5.2955360016120936E-5</v>
      </c>
    </row>
    <row r="40" spans="3:37" x14ac:dyDescent="0.25">
      <c r="C40" s="2">
        <v>0.64006777999999998</v>
      </c>
      <c r="D40">
        <v>195.91273000000001</v>
      </c>
      <c r="E40">
        <f t="shared" si="0"/>
        <v>194.53787174918412</v>
      </c>
      <c r="F40">
        <f t="shared" si="1"/>
        <v>1.8902352098365298</v>
      </c>
      <c r="G40" s="22">
        <f t="shared" si="2"/>
        <v>4.924821971251908E-5</v>
      </c>
      <c r="I40" s="2">
        <v>0.63924038000000005</v>
      </c>
      <c r="J40">
        <v>221.56050400000001</v>
      </c>
      <c r="K40">
        <f t="shared" si="3"/>
        <v>221.55090932913214</v>
      </c>
      <c r="L40">
        <f t="shared" si="4"/>
        <v>9.2057709062745222E-5</v>
      </c>
      <c r="M40" s="22">
        <f t="shared" si="5"/>
        <v>1.8753203832962301E-9</v>
      </c>
      <c r="O40" s="2">
        <v>0.63936035000000002</v>
      </c>
      <c r="P40">
        <v>239.03579999999999</v>
      </c>
      <c r="Q40">
        <f t="shared" si="6"/>
        <v>239.10976914332878</v>
      </c>
      <c r="R40">
        <f t="shared" si="7"/>
        <v>5.4714341647938477E-3</v>
      </c>
      <c r="S40" s="22">
        <f t="shared" si="8"/>
        <v>9.5758046814064954E-8</v>
      </c>
      <c r="U40" s="2">
        <v>0.64099501999999997</v>
      </c>
      <c r="V40">
        <v>257.893171</v>
      </c>
      <c r="W40">
        <f t="shared" si="9"/>
        <v>259.37271836773789</v>
      </c>
      <c r="X40">
        <f t="shared" si="10"/>
        <v>2.1890604133801297</v>
      </c>
      <c r="Y40" s="22">
        <f t="shared" si="11"/>
        <v>3.2913802813113684E-5</v>
      </c>
      <c r="AA40" s="2">
        <v>0.63981023999999997</v>
      </c>
      <c r="AB40">
        <v>281.48329899999999</v>
      </c>
      <c r="AC40">
        <f t="shared" si="12"/>
        <v>282.33226983820185</v>
      </c>
      <c r="AD40">
        <f t="shared" si="13"/>
        <v>0.72075148411717693</v>
      </c>
      <c r="AE40" s="22">
        <f t="shared" si="14"/>
        <v>9.0966247686941371E-6</v>
      </c>
      <c r="AG40" s="2">
        <v>0.63934970000000002</v>
      </c>
      <c r="AH40">
        <v>310.57165400000002</v>
      </c>
      <c r="AI40">
        <f t="shared" si="15"/>
        <v>308.02232881486464</v>
      </c>
      <c r="AJ40">
        <f t="shared" si="16"/>
        <v>6.4990588995655783</v>
      </c>
      <c r="AK40" s="22">
        <f t="shared" si="17"/>
        <v>6.7379354015528284E-5</v>
      </c>
    </row>
    <row r="41" spans="3:37" x14ac:dyDescent="0.25">
      <c r="C41" s="2">
        <v>0.64408167000000005</v>
      </c>
      <c r="D41">
        <v>195.91042899999999</v>
      </c>
      <c r="E41">
        <f t="shared" si="0"/>
        <v>194.53976251638483</v>
      </c>
      <c r="F41">
        <f t="shared" si="1"/>
        <v>1.878726609305968</v>
      </c>
      <c r="G41" s="22">
        <f t="shared" si="2"/>
        <v>4.894952426223632E-5</v>
      </c>
      <c r="I41" s="2">
        <v>0.64325425999999997</v>
      </c>
      <c r="J41">
        <v>221.55820199999999</v>
      </c>
      <c r="K41">
        <f t="shared" si="3"/>
        <v>221.55502848041039</v>
      </c>
      <c r="L41">
        <f t="shared" si="4"/>
        <v>1.0071226585631989E-5</v>
      </c>
      <c r="M41" s="22">
        <f t="shared" si="5"/>
        <v>2.0516661954910004E-10</v>
      </c>
      <c r="O41" s="2">
        <v>0.64337423000000005</v>
      </c>
      <c r="P41">
        <v>239.03349900000001</v>
      </c>
      <c r="Q41">
        <f t="shared" si="6"/>
        <v>239.11540208213242</v>
      </c>
      <c r="R41">
        <f t="shared" si="7"/>
        <v>6.708114862788851E-3</v>
      </c>
      <c r="S41" s="22">
        <f t="shared" si="8"/>
        <v>1.1740401597750969E-7</v>
      </c>
      <c r="U41" s="2">
        <v>0.6450089</v>
      </c>
      <c r="V41">
        <v>257.89086900000001</v>
      </c>
      <c r="W41">
        <f t="shared" si="9"/>
        <v>259.38055915624136</v>
      </c>
      <c r="X41">
        <f t="shared" si="10"/>
        <v>2.219176761602383</v>
      </c>
      <c r="Y41" s="22">
        <f t="shared" si="11"/>
        <v>3.3367215392191476E-5</v>
      </c>
      <c r="AA41" s="2">
        <v>0.64451223000000002</v>
      </c>
      <c r="AB41">
        <v>281.71548300000001</v>
      </c>
      <c r="AC41">
        <f t="shared" si="12"/>
        <v>282.34352455958549</v>
      </c>
      <c r="AD41">
        <f t="shared" si="13"/>
        <v>0.39443620056656625</v>
      </c>
      <c r="AE41" s="22">
        <f t="shared" si="14"/>
        <v>4.9699879309654396E-6</v>
      </c>
      <c r="AG41" s="2">
        <v>0.64336541999999997</v>
      </c>
      <c r="AH41">
        <v>310.83651099999997</v>
      </c>
      <c r="AI41">
        <f t="shared" si="15"/>
        <v>308.06061918428838</v>
      </c>
      <c r="AJ41">
        <f t="shared" si="16"/>
        <v>7.7055753725345806</v>
      </c>
      <c r="AK41" s="22">
        <f t="shared" si="17"/>
        <v>7.9751896939386061E-5</v>
      </c>
    </row>
    <row r="42" spans="3:37" x14ac:dyDescent="0.25">
      <c r="C42" s="2">
        <v>0.64809554999999996</v>
      </c>
      <c r="D42">
        <v>195.90812700000001</v>
      </c>
      <c r="E42">
        <f t="shared" si="0"/>
        <v>194.54197123840629</v>
      </c>
      <c r="F42">
        <f t="shared" si="1"/>
        <v>1.8663815649357089</v>
      </c>
      <c r="G42" s="22">
        <f t="shared" si="2"/>
        <v>4.862902151603489E-5</v>
      </c>
      <c r="I42" s="2">
        <v>0.64726804000000004</v>
      </c>
      <c r="J42">
        <v>221.54018500000001</v>
      </c>
      <c r="K42">
        <f t="shared" si="3"/>
        <v>221.55984196896932</v>
      </c>
      <c r="L42">
        <f t="shared" si="4"/>
        <v>3.8639642906060899E-4</v>
      </c>
      <c r="M42" s="22">
        <f t="shared" si="5"/>
        <v>7.8727792851900536E-9</v>
      </c>
      <c r="O42" s="2">
        <v>0.64738810999999996</v>
      </c>
      <c r="P42">
        <v>239.03119699999999</v>
      </c>
      <c r="Q42">
        <f t="shared" si="6"/>
        <v>239.12198435191041</v>
      </c>
      <c r="R42">
        <f t="shared" si="7"/>
        <v>8.2423432669067008E-3</v>
      </c>
      <c r="S42" s="22">
        <f t="shared" si="8"/>
        <v>1.4425853747744074E-7</v>
      </c>
      <c r="U42" s="2">
        <v>0.64902278000000002</v>
      </c>
      <c r="V42">
        <v>257.88856800000002</v>
      </c>
      <c r="W42">
        <f t="shared" si="9"/>
        <v>259.38971473054102</v>
      </c>
      <c r="X42">
        <f t="shared" si="10"/>
        <v>2.2534415066139188</v>
      </c>
      <c r="Y42" s="22">
        <f t="shared" si="11"/>
        <v>3.3883019690115506E-5</v>
      </c>
      <c r="AA42" s="2">
        <v>0.64818372999999996</v>
      </c>
      <c r="AB42">
        <v>281.83909999999997</v>
      </c>
      <c r="AC42">
        <f t="shared" si="12"/>
        <v>282.35385349298429</v>
      </c>
      <c r="AD42">
        <f t="shared" si="13"/>
        <v>0.26497115853954994</v>
      </c>
      <c r="AE42" s="22">
        <f t="shared" si="14"/>
        <v>3.335770148830396E-6</v>
      </c>
      <c r="AG42" s="2">
        <v>0.64738092000000003</v>
      </c>
      <c r="AH42">
        <v>311.06993699999998</v>
      </c>
      <c r="AI42">
        <f t="shared" si="15"/>
        <v>308.10194817743928</v>
      </c>
      <c r="AJ42">
        <f t="shared" si="16"/>
        <v>8.8089576508452421</v>
      </c>
      <c r="AK42" s="22">
        <f t="shared" si="17"/>
        <v>9.1035009031966986E-5</v>
      </c>
    </row>
    <row r="43" spans="3:37" x14ac:dyDescent="0.25">
      <c r="C43" s="2">
        <v>0.65210964999999999</v>
      </c>
      <c r="D43">
        <v>195.93725599999999</v>
      </c>
      <c r="E43">
        <f t="shared" si="0"/>
        <v>194.5445470093338</v>
      </c>
      <c r="F43">
        <f t="shared" si="1"/>
        <v>1.9396383326824471</v>
      </c>
      <c r="G43" s="22">
        <f t="shared" si="2"/>
        <v>5.0522718991994355E-5</v>
      </c>
      <c r="I43" s="2">
        <v>0.65128235000000001</v>
      </c>
      <c r="J43">
        <v>221.599895</v>
      </c>
      <c r="K43">
        <f t="shared" si="3"/>
        <v>221.56545783058044</v>
      </c>
      <c r="L43">
        <f t="shared" si="4"/>
        <v>1.1859186376315847E-3</v>
      </c>
      <c r="M43" s="22">
        <f t="shared" si="5"/>
        <v>2.4149925416731439E-8</v>
      </c>
      <c r="O43" s="2">
        <v>0.65140200000000004</v>
      </c>
      <c r="P43">
        <v>239.02889500000001</v>
      </c>
      <c r="Q43">
        <f t="shared" si="6"/>
        <v>239.12966239370726</v>
      </c>
      <c r="R43">
        <f t="shared" si="7"/>
        <v>1.0154067634553576E-2</v>
      </c>
      <c r="S43" s="22">
        <f t="shared" si="8"/>
        <v>1.7772120296707083E-7</v>
      </c>
      <c r="U43" s="2">
        <v>0.65303666999999999</v>
      </c>
      <c r="V43">
        <v>257.88626599999998</v>
      </c>
      <c r="W43">
        <f t="shared" si="9"/>
        <v>259.40038692494579</v>
      </c>
      <c r="X43">
        <f t="shared" si="10"/>
        <v>2.2925621753587682</v>
      </c>
      <c r="Y43" s="22">
        <f t="shared" si="11"/>
        <v>3.447185822019834E-5</v>
      </c>
      <c r="AA43" s="2">
        <v>0.65219859000000002</v>
      </c>
      <c r="AB43">
        <v>281.979084</v>
      </c>
      <c r="AC43">
        <f t="shared" si="12"/>
        <v>282.36850477697647</v>
      </c>
      <c r="AD43">
        <f t="shared" si="13"/>
        <v>0.15164854154095356</v>
      </c>
      <c r="AE43" s="22">
        <f t="shared" si="14"/>
        <v>1.9072360501627278E-6</v>
      </c>
      <c r="AG43" s="2">
        <v>0.65105285999999996</v>
      </c>
      <c r="AH43">
        <v>311.25726400000002</v>
      </c>
      <c r="AI43">
        <f t="shared" si="15"/>
        <v>308.14313049861534</v>
      </c>
      <c r="AJ43">
        <f t="shared" si="16"/>
        <v>9.6978274644464424</v>
      </c>
      <c r="AK43" s="22">
        <f t="shared" si="17"/>
        <v>1.0010031912040197E-4</v>
      </c>
    </row>
    <row r="44" spans="3:37" x14ac:dyDescent="0.25">
      <c r="C44" s="2">
        <v>0.65612417999999995</v>
      </c>
      <c r="D44">
        <v>196.029246</v>
      </c>
      <c r="E44">
        <f t="shared" si="0"/>
        <v>194.5475458802068</v>
      </c>
      <c r="F44">
        <f t="shared" si="1"/>
        <v>2.1954352449951919</v>
      </c>
      <c r="G44" s="22">
        <f t="shared" si="2"/>
        <v>5.7131929690901011E-5</v>
      </c>
      <c r="I44" s="2">
        <v>0.65529623000000004</v>
      </c>
      <c r="J44">
        <v>221.59759399999999</v>
      </c>
      <c r="K44">
        <f t="shared" si="3"/>
        <v>221.57199698844104</v>
      </c>
      <c r="L44">
        <f t="shared" si="4"/>
        <v>6.5520700074868463E-4</v>
      </c>
      <c r="M44" s="22">
        <f t="shared" si="5"/>
        <v>1.3342845205820315E-8</v>
      </c>
      <c r="O44" s="2">
        <v>0.65541587999999995</v>
      </c>
      <c r="P44">
        <v>239.02659399999999</v>
      </c>
      <c r="Q44">
        <f t="shared" si="6"/>
        <v>239.13860318489193</v>
      </c>
      <c r="R44">
        <f t="shared" si="7"/>
        <v>1.2546057500158095E-2</v>
      </c>
      <c r="S44" s="22">
        <f t="shared" si="8"/>
        <v>2.1959114716345523E-7</v>
      </c>
      <c r="U44" s="2">
        <v>0.65705055000000001</v>
      </c>
      <c r="V44">
        <v>257.88396399999999</v>
      </c>
      <c r="W44">
        <f t="shared" si="9"/>
        <v>259.41280575115115</v>
      </c>
      <c r="X44">
        <f t="shared" si="10"/>
        <v>2.3373571000629529</v>
      </c>
      <c r="Y44" s="22">
        <f t="shared" si="11"/>
        <v>3.5146039616976209E-5</v>
      </c>
      <c r="AA44" s="2">
        <v>0.65621300999999999</v>
      </c>
      <c r="AB44">
        <v>282.05535900000001</v>
      </c>
      <c r="AC44">
        <f t="shared" si="12"/>
        <v>282.40926498869277</v>
      </c>
      <c r="AD44">
        <f t="shared" si="13"/>
        <v>0.1252494488325992</v>
      </c>
      <c r="AE44" s="22">
        <f t="shared" si="14"/>
        <v>1.5743711111553573E-6</v>
      </c>
      <c r="AG44" s="2">
        <v>0.65541256999999997</v>
      </c>
      <c r="AH44">
        <v>311.63108099999999</v>
      </c>
      <c r="AI44">
        <f t="shared" si="15"/>
        <v>308.19724172895349</v>
      </c>
      <c r="AJ44">
        <f t="shared" si="16"/>
        <v>11.791252139381218</v>
      </c>
      <c r="AK44" s="22">
        <f t="shared" si="17"/>
        <v>1.2141669131338522E-4</v>
      </c>
    </row>
    <row r="45" spans="3:37" x14ac:dyDescent="0.25">
      <c r="C45" s="2">
        <v>0.66013741999999997</v>
      </c>
      <c r="D45">
        <v>195.93265299999999</v>
      </c>
      <c r="E45">
        <f t="shared" si="0"/>
        <v>194.55102998008408</v>
      </c>
      <c r="F45">
        <f t="shared" si="1"/>
        <v>1.9088821691615494</v>
      </c>
      <c r="G45" s="22">
        <f t="shared" si="2"/>
        <v>4.9723934212029633E-5</v>
      </c>
      <c r="I45" s="2">
        <v>0.65931012</v>
      </c>
      <c r="J45">
        <v>221.595292</v>
      </c>
      <c r="K45">
        <f t="shared" si="3"/>
        <v>221.5795992584101</v>
      </c>
      <c r="L45">
        <f t="shared" si="4"/>
        <v>2.4626213860743902E-4</v>
      </c>
      <c r="M45" s="22">
        <f t="shared" si="5"/>
        <v>5.0150652552168865E-9</v>
      </c>
      <c r="O45" s="2">
        <v>0.65942977000000003</v>
      </c>
      <c r="P45">
        <v>239.024292</v>
      </c>
      <c r="Q45">
        <f t="shared" si="6"/>
        <v>239.1489970244748</v>
      </c>
      <c r="R45">
        <f t="shared" si="7"/>
        <v>1.5551343129258592E-2</v>
      </c>
      <c r="S45" s="22">
        <f t="shared" si="8"/>
        <v>2.7219730622584306E-7</v>
      </c>
      <c r="U45" s="2">
        <v>0.66106388999999999</v>
      </c>
      <c r="V45">
        <v>257.803087</v>
      </c>
      <c r="W45">
        <f t="shared" si="9"/>
        <v>259.42723108207502</v>
      </c>
      <c r="X45">
        <f t="shared" si="10"/>
        <v>2.6378439993393092</v>
      </c>
      <c r="Y45" s="22">
        <f t="shared" si="11"/>
        <v>3.9689248996584452E-5</v>
      </c>
      <c r="AA45" s="2">
        <v>0.66022851000000005</v>
      </c>
      <c r="AB45">
        <v>282.287936</v>
      </c>
      <c r="AC45">
        <f t="shared" si="12"/>
        <v>282.45302165276269</v>
      </c>
      <c r="AD45">
        <f t="shared" si="13"/>
        <v>2.7253272748081567E-2</v>
      </c>
      <c r="AE45" s="22">
        <f t="shared" si="14"/>
        <v>3.4200623687580463E-7</v>
      </c>
      <c r="AG45" s="2">
        <v>0.65942860999999997</v>
      </c>
      <c r="AH45">
        <v>311.943083</v>
      </c>
      <c r="AI45">
        <f t="shared" si="15"/>
        <v>308.25316483276009</v>
      </c>
      <c r="AJ45">
        <f t="shared" si="16"/>
        <v>13.615496080927132</v>
      </c>
      <c r="AK45" s="22">
        <f t="shared" si="17"/>
        <v>1.3992095136073116E-4</v>
      </c>
    </row>
    <row r="46" spans="3:37" x14ac:dyDescent="0.25">
      <c r="C46" s="2">
        <v>0.66415195000000005</v>
      </c>
      <c r="D46">
        <v>196.024643</v>
      </c>
      <c r="E46">
        <f t="shared" si="0"/>
        <v>194.55507385909584</v>
      </c>
      <c r="F46">
        <f t="shared" si="1"/>
        <v>2.1596334598977784</v>
      </c>
      <c r="G46" s="22">
        <f t="shared" si="2"/>
        <v>5.6202897298827507E-5</v>
      </c>
      <c r="I46" s="2">
        <v>0.66332400000000002</v>
      </c>
      <c r="J46">
        <v>221.59298999999999</v>
      </c>
      <c r="K46">
        <f t="shared" si="3"/>
        <v>221.58842301919447</v>
      </c>
      <c r="L46">
        <f t="shared" si="4"/>
        <v>2.085731367799606E-5</v>
      </c>
      <c r="M46" s="22">
        <f t="shared" si="5"/>
        <v>4.2476266558612593E-10</v>
      </c>
      <c r="O46" s="2">
        <v>0.66344365000000005</v>
      </c>
      <c r="P46">
        <v>239.02199100000001</v>
      </c>
      <c r="Q46">
        <f t="shared" si="6"/>
        <v>239.16106031010702</v>
      </c>
      <c r="R46">
        <f t="shared" si="7"/>
        <v>1.9340273013638096E-2</v>
      </c>
      <c r="S46" s="22">
        <f t="shared" si="8"/>
        <v>3.3852198681808241E-7</v>
      </c>
      <c r="U46" s="2">
        <v>0.66507744999999996</v>
      </c>
      <c r="V46">
        <v>257.75364000000002</v>
      </c>
      <c r="W46">
        <f t="shared" si="9"/>
        <v>259.44396318219719</v>
      </c>
      <c r="X46">
        <f t="shared" si="10"/>
        <v>2.8571924602731866</v>
      </c>
      <c r="Y46" s="22">
        <f t="shared" si="11"/>
        <v>4.3006082251078115E-5</v>
      </c>
      <c r="AA46" s="2">
        <v>0.66424315</v>
      </c>
      <c r="AB46">
        <v>282.39564000000001</v>
      </c>
      <c r="AC46">
        <f t="shared" si="12"/>
        <v>282.50061557105607</v>
      </c>
      <c r="AD46">
        <f t="shared" si="13"/>
        <v>1.1019870518545676E-2</v>
      </c>
      <c r="AE46" s="22">
        <f t="shared" si="14"/>
        <v>1.3818487729678882E-7</v>
      </c>
      <c r="AG46" s="2">
        <v>0.66344519999999996</v>
      </c>
      <c r="AH46">
        <v>312.333662</v>
      </c>
      <c r="AI46">
        <f t="shared" si="15"/>
        <v>308.31609220394404</v>
      </c>
      <c r="AJ46">
        <f t="shared" si="16"/>
        <v>16.140867066181176</v>
      </c>
      <c r="AK46" s="22">
        <f t="shared" si="17"/>
        <v>1.6545857298728663E-4</v>
      </c>
    </row>
    <row r="47" spans="3:37" x14ac:dyDescent="0.25">
      <c r="C47" s="2">
        <v>0.66816518000000003</v>
      </c>
      <c r="D47">
        <v>195.92805000000001</v>
      </c>
      <c r="E47">
        <f t="shared" si="0"/>
        <v>194.5597570202724</v>
      </c>
      <c r="F47">
        <f t="shared" si="1"/>
        <v>1.8722256783718703</v>
      </c>
      <c r="G47" s="22">
        <f t="shared" si="2"/>
        <v>4.8771371125361363E-5</v>
      </c>
      <c r="I47" s="2">
        <v>0.66733788000000005</v>
      </c>
      <c r="J47">
        <v>221.590689</v>
      </c>
      <c r="K47">
        <f t="shared" si="3"/>
        <v>221.59864830424542</v>
      </c>
      <c r="L47">
        <f t="shared" si="4"/>
        <v>6.3350524071125778E-5</v>
      </c>
      <c r="M47" s="22">
        <f t="shared" si="5"/>
        <v>1.2901707638116522E-9</v>
      </c>
      <c r="O47" s="2">
        <v>0.66745752999999997</v>
      </c>
      <c r="P47">
        <v>239.019689</v>
      </c>
      <c r="Q47">
        <f t="shared" si="6"/>
        <v>239.17503901834681</v>
      </c>
      <c r="R47">
        <f t="shared" si="7"/>
        <v>2.4133628200353842E-2</v>
      </c>
      <c r="S47" s="22">
        <f t="shared" si="8"/>
        <v>4.2243049664257778E-7</v>
      </c>
      <c r="U47" s="2">
        <v>0.66909145000000003</v>
      </c>
      <c r="V47">
        <v>257.76705299999998</v>
      </c>
      <c r="W47">
        <f t="shared" si="9"/>
        <v>259.46334180407877</v>
      </c>
      <c r="X47">
        <f t="shared" si="10"/>
        <v>2.8773957068430525</v>
      </c>
      <c r="Y47" s="22">
        <f t="shared" si="11"/>
        <v>4.3305671637175861E-5</v>
      </c>
      <c r="AA47" s="2">
        <v>0.66825822000000001</v>
      </c>
      <c r="AB47">
        <v>282.56620600000002</v>
      </c>
      <c r="AC47">
        <f t="shared" si="12"/>
        <v>282.55299234597834</v>
      </c>
      <c r="AD47">
        <f t="shared" si="13"/>
        <v>1.746006526047498E-4</v>
      </c>
      <c r="AE47" s="22">
        <f t="shared" si="14"/>
        <v>2.1867816544714372E-9</v>
      </c>
      <c r="AG47" s="2">
        <v>0.66746081000000002</v>
      </c>
      <c r="AH47">
        <v>312.58280300000001</v>
      </c>
      <c r="AI47">
        <f t="shared" si="15"/>
        <v>308.38726793926389</v>
      </c>
      <c r="AJ47">
        <f t="shared" si="16"/>
        <v>17.602514445866035</v>
      </c>
      <c r="AK47" s="22">
        <f t="shared" si="17"/>
        <v>1.8015426447044741E-4</v>
      </c>
    </row>
    <row r="48" spans="3:37" x14ac:dyDescent="0.25">
      <c r="C48" s="2">
        <v>0.67217917999999999</v>
      </c>
      <c r="D48">
        <v>195.941464</v>
      </c>
      <c r="E48">
        <f t="shared" si="0"/>
        <v>194.5651749505582</v>
      </c>
      <c r="F48">
        <f t="shared" si="1"/>
        <v>1.8941715476133985</v>
      </c>
      <c r="G48" s="22">
        <f t="shared" si="2"/>
        <v>4.9336304011919185E-5</v>
      </c>
      <c r="I48" s="2">
        <v>0.67135177000000001</v>
      </c>
      <c r="J48">
        <v>221.58838700000001</v>
      </c>
      <c r="K48">
        <f t="shared" si="3"/>
        <v>221.61047946992053</v>
      </c>
      <c r="L48">
        <f t="shared" si="4"/>
        <v>4.8807722718920106E-4</v>
      </c>
      <c r="M48" s="22">
        <f t="shared" si="5"/>
        <v>9.9401869488304055E-9</v>
      </c>
      <c r="O48" s="2">
        <v>0.67147142000000004</v>
      </c>
      <c r="P48">
        <v>239.01738800000001</v>
      </c>
      <c r="Q48">
        <f t="shared" si="6"/>
        <v>239.1912123483919</v>
      </c>
      <c r="R48">
        <f t="shared" si="7"/>
        <v>3.0214904093864913E-2</v>
      </c>
      <c r="S48" s="22">
        <f t="shared" si="8"/>
        <v>5.2888619098796633E-7</v>
      </c>
      <c r="U48" s="2">
        <v>0.67310597999999999</v>
      </c>
      <c r="V48">
        <v>257.85904299999999</v>
      </c>
      <c r="W48">
        <f t="shared" si="9"/>
        <v>259.48772302541852</v>
      </c>
      <c r="X48">
        <f t="shared" si="10"/>
        <v>2.652598625197311</v>
      </c>
      <c r="Y48" s="22">
        <f t="shared" si="11"/>
        <v>3.9893928701097916E-5</v>
      </c>
      <c r="AA48" s="2">
        <v>0.67227263999999998</v>
      </c>
      <c r="AB48">
        <v>282.64247999999998</v>
      </c>
      <c r="AC48">
        <f t="shared" si="12"/>
        <v>282.61115328927406</v>
      </c>
      <c r="AD48">
        <f t="shared" si="13"/>
        <v>9.8136280490551805E-4</v>
      </c>
      <c r="AE48" s="22">
        <f t="shared" si="14"/>
        <v>1.2284421894540535E-8</v>
      </c>
      <c r="AG48" s="2">
        <v>0.67147663000000002</v>
      </c>
      <c r="AH48">
        <v>312.86337500000002</v>
      </c>
      <c r="AI48">
        <f t="shared" si="15"/>
        <v>308.46813486689985</v>
      </c>
      <c r="AJ48">
        <f t="shared" si="16"/>
        <v>19.318135827614434</v>
      </c>
      <c r="AK48" s="22">
        <f t="shared" si="17"/>
        <v>1.9735846717436976E-4</v>
      </c>
    </row>
    <row r="49" spans="3:37" x14ac:dyDescent="0.25">
      <c r="C49" s="2">
        <v>0.67619284000000002</v>
      </c>
      <c r="D49">
        <v>195.90773200000001</v>
      </c>
      <c r="E49">
        <f t="shared" si="0"/>
        <v>194.57143190424324</v>
      </c>
      <c r="F49">
        <f t="shared" si="1"/>
        <v>1.7856979459195506</v>
      </c>
      <c r="G49" s="22">
        <f t="shared" si="2"/>
        <v>4.6526977995891629E-5</v>
      </c>
      <c r="I49" s="2">
        <v>0.67536565000000004</v>
      </c>
      <c r="J49">
        <v>221.58608599999999</v>
      </c>
      <c r="K49">
        <f t="shared" si="3"/>
        <v>221.62414812158102</v>
      </c>
      <c r="L49">
        <f t="shared" si="4"/>
        <v>1.448725099248413E-3</v>
      </c>
      <c r="M49" s="22">
        <f t="shared" si="5"/>
        <v>2.9505366367151082E-8</v>
      </c>
      <c r="O49" s="2">
        <v>0.67548529999999996</v>
      </c>
      <c r="P49">
        <v>239.015086</v>
      </c>
      <c r="Q49">
        <f t="shared" si="6"/>
        <v>239.20989671802155</v>
      </c>
      <c r="R49">
        <f t="shared" si="7"/>
        <v>3.7951215856074694E-2</v>
      </c>
      <c r="S49" s="22">
        <f t="shared" si="8"/>
        <v>6.6431654289223985E-7</v>
      </c>
      <c r="U49" s="2">
        <v>0.67711911000000002</v>
      </c>
      <c r="V49">
        <v>257.746735</v>
      </c>
      <c r="W49">
        <f t="shared" si="9"/>
        <v>259.5383167522549</v>
      </c>
      <c r="X49">
        <f t="shared" si="10"/>
        <v>3.209765175012735</v>
      </c>
      <c r="Y49" s="22">
        <f t="shared" si="11"/>
        <v>4.8315548657156627E-5</v>
      </c>
      <c r="AA49" s="2">
        <v>0.67628770000000005</v>
      </c>
      <c r="AB49">
        <v>282.81219700000003</v>
      </c>
      <c r="AC49">
        <f t="shared" si="12"/>
        <v>282.6762354983789</v>
      </c>
      <c r="AD49">
        <f t="shared" si="13"/>
        <v>1.8485529923071196E-2</v>
      </c>
      <c r="AE49" s="22">
        <f t="shared" si="14"/>
        <v>2.3111899150858033E-7</v>
      </c>
      <c r="AG49" s="2">
        <v>0.67549342999999995</v>
      </c>
      <c r="AH49">
        <v>313.28538400000002</v>
      </c>
      <c r="AI49">
        <f t="shared" si="15"/>
        <v>308.56031813490449</v>
      </c>
      <c r="AJ49">
        <f t="shared" si="16"/>
        <v>22.326247429490969</v>
      </c>
      <c r="AK49" s="22">
        <f t="shared" si="17"/>
        <v>2.274759387064653E-4</v>
      </c>
    </row>
    <row r="50" spans="3:37" x14ac:dyDescent="0.25">
      <c r="C50" s="2">
        <v>0.68020727000000003</v>
      </c>
      <c r="D50">
        <v>195.98400599999999</v>
      </c>
      <c r="E50">
        <f t="shared" si="0"/>
        <v>194.57864941037559</v>
      </c>
      <c r="F50">
        <f t="shared" si="1"/>
        <v>1.975027144000735</v>
      </c>
      <c r="G50" s="22">
        <f t="shared" si="2"/>
        <v>5.1419968657610066E-5</v>
      </c>
      <c r="I50" s="2">
        <v>0.67937952999999995</v>
      </c>
      <c r="J50">
        <v>221.58378400000001</v>
      </c>
      <c r="K50">
        <f t="shared" si="3"/>
        <v>221.63991667994355</v>
      </c>
      <c r="L50">
        <f t="shared" si="4"/>
        <v>3.1508777576444449E-3</v>
      </c>
      <c r="M50" s="22">
        <f t="shared" si="5"/>
        <v>6.4173482141092452E-8</v>
      </c>
      <c r="O50" s="2">
        <v>0.67949917999999998</v>
      </c>
      <c r="P50">
        <v>239.01278500000001</v>
      </c>
      <c r="Q50">
        <f t="shared" si="6"/>
        <v>239.23145063433441</v>
      </c>
      <c r="R50">
        <f t="shared" si="7"/>
        <v>4.7814659638865435E-2</v>
      </c>
      <c r="S50" s="22">
        <f t="shared" si="8"/>
        <v>8.36987176010837E-7</v>
      </c>
      <c r="U50" s="2">
        <v>0.68113319999999999</v>
      </c>
      <c r="V50">
        <v>257.77586400000001</v>
      </c>
      <c r="W50">
        <f t="shared" si="9"/>
        <v>259.5933539994308</v>
      </c>
      <c r="X50">
        <f t="shared" si="10"/>
        <v>3.3032698980309356</v>
      </c>
      <c r="Y50" s="22">
        <f t="shared" si="11"/>
        <v>4.9711807866681611E-5</v>
      </c>
      <c r="AA50" s="2">
        <v>0.68030234999999994</v>
      </c>
      <c r="AB50">
        <v>282.920751</v>
      </c>
      <c r="AC50">
        <f t="shared" si="12"/>
        <v>282.74946216009744</v>
      </c>
      <c r="AD50">
        <f t="shared" si="13"/>
        <v>2.9339866675164392E-2</v>
      </c>
      <c r="AE50" s="22">
        <f t="shared" si="14"/>
        <v>3.6654603967492113E-7</v>
      </c>
      <c r="AG50" s="2">
        <v>0.67951001</v>
      </c>
      <c r="AH50">
        <v>313.67596200000003</v>
      </c>
      <c r="AI50">
        <f t="shared" si="15"/>
        <v>308.66560826871745</v>
      </c>
      <c r="AJ50">
        <f t="shared" si="16"/>
        <v>25.103644512577251</v>
      </c>
      <c r="AK50" s="22">
        <f t="shared" si="17"/>
        <v>2.5513750202232129E-4</v>
      </c>
    </row>
    <row r="51" spans="3:37" x14ac:dyDescent="0.25">
      <c r="C51" s="2">
        <v>0.68422126000000005</v>
      </c>
      <c r="D51">
        <v>195.99742000000001</v>
      </c>
      <c r="E51">
        <f t="shared" si="0"/>
        <v>194.58696078636302</v>
      </c>
      <c r="F51">
        <f t="shared" si="1"/>
        <v>1.9893951933334568</v>
      </c>
      <c r="G51" s="22">
        <f t="shared" si="2"/>
        <v>5.1786952526058119E-5</v>
      </c>
      <c r="I51" s="2">
        <v>0.68339331000000003</v>
      </c>
      <c r="J51">
        <v>221.56576799999999</v>
      </c>
      <c r="K51">
        <f t="shared" si="3"/>
        <v>221.65808157762433</v>
      </c>
      <c r="L51">
        <f t="shared" si="4"/>
        <v>8.5217966138047604E-3</v>
      </c>
      <c r="M51" s="22">
        <f t="shared" si="5"/>
        <v>1.7359045429390864E-7</v>
      </c>
      <c r="O51" s="2">
        <v>0.68351306999999994</v>
      </c>
      <c r="P51">
        <v>239.01048299999999</v>
      </c>
      <c r="Q51">
        <f t="shared" si="6"/>
        <v>239.25627978797661</v>
      </c>
      <c r="R51">
        <f t="shared" si="7"/>
        <v>6.0416060979621454E-2</v>
      </c>
      <c r="S51" s="22">
        <f t="shared" si="8"/>
        <v>1.0575928537467075E-6</v>
      </c>
      <c r="U51" s="2">
        <v>0.68514655000000002</v>
      </c>
      <c r="V51">
        <v>257.69583599999999</v>
      </c>
      <c r="W51">
        <f t="shared" si="9"/>
        <v>259.65381761923669</v>
      </c>
      <c r="X51">
        <f t="shared" si="10"/>
        <v>3.8336920212687882</v>
      </c>
      <c r="Y51" s="22">
        <f t="shared" si="11"/>
        <v>5.7730114511756676E-5</v>
      </c>
      <c r="AA51" s="2">
        <v>0.68431774000000001</v>
      </c>
      <c r="AB51">
        <v>283.138462</v>
      </c>
      <c r="AC51">
        <f t="shared" si="12"/>
        <v>282.8322373642149</v>
      </c>
      <c r="AD51">
        <f t="shared" si="13"/>
        <v>9.3773527561716849E-2</v>
      </c>
      <c r="AE51" s="22">
        <f t="shared" si="14"/>
        <v>1.1697216177898031E-6</v>
      </c>
      <c r="AG51" s="2">
        <v>0.68352583</v>
      </c>
      <c r="AH51">
        <v>313.95653399999998</v>
      </c>
      <c r="AI51">
        <f t="shared" si="15"/>
        <v>308.78604213573078</v>
      </c>
      <c r="AJ51">
        <f t="shared" si="16"/>
        <v>26.733986118473936</v>
      </c>
      <c r="AK51" s="22">
        <f t="shared" si="17"/>
        <v>2.7122184524012934E-4</v>
      </c>
    </row>
    <row r="52" spans="3:37" x14ac:dyDescent="0.25">
      <c r="C52" s="2">
        <v>0.68823557000000002</v>
      </c>
      <c r="D52">
        <v>196.05713</v>
      </c>
      <c r="E52">
        <f t="shared" si="0"/>
        <v>194.5965206035105</v>
      </c>
      <c r="F52">
        <f t="shared" si="1"/>
        <v>2.1333798091134284</v>
      </c>
      <c r="G52" s="22">
        <f t="shared" si="2"/>
        <v>5.5501267162335863E-5</v>
      </c>
      <c r="I52" s="2">
        <v>0.68740643999999995</v>
      </c>
      <c r="J52">
        <v>221.45346000000001</v>
      </c>
      <c r="K52">
        <f t="shared" si="3"/>
        <v>221.67897522216401</v>
      </c>
      <c r="L52">
        <f t="shared" si="4"/>
        <v>5.0857115427680982E-2</v>
      </c>
      <c r="M52" s="22">
        <f t="shared" si="5"/>
        <v>1.0370191671568345E-6</v>
      </c>
      <c r="O52" s="2">
        <v>0.68752694999999997</v>
      </c>
      <c r="P52">
        <v>239.00818200000001</v>
      </c>
      <c r="Q52">
        <f t="shared" si="6"/>
        <v>239.28484264058918</v>
      </c>
      <c r="R52">
        <f t="shared" si="7"/>
        <v>7.6541110051210295E-2</v>
      </c>
      <c r="S52" s="22">
        <f t="shared" si="8"/>
        <v>1.3398902269952025E-6</v>
      </c>
      <c r="U52" s="2">
        <v>0.68916043999999999</v>
      </c>
      <c r="V52">
        <v>257.693534</v>
      </c>
      <c r="W52">
        <f t="shared" si="9"/>
        <v>259.72082143402292</v>
      </c>
      <c r="X52">
        <f t="shared" si="10"/>
        <v>4.1098943401472496</v>
      </c>
      <c r="Y52" s="22">
        <f t="shared" si="11"/>
        <v>6.1890446234256813E-5</v>
      </c>
      <c r="AA52" s="2">
        <v>0.68833292000000001</v>
      </c>
      <c r="AB52">
        <v>283.323893</v>
      </c>
      <c r="AC52">
        <f t="shared" si="12"/>
        <v>282.92609069515794</v>
      </c>
      <c r="AD52">
        <f t="shared" si="13"/>
        <v>0.15824667373765491</v>
      </c>
      <c r="AE52" s="22">
        <f t="shared" si="14"/>
        <v>1.9713702076903915E-6</v>
      </c>
      <c r="AG52" s="2">
        <v>0.68754219999999999</v>
      </c>
      <c r="AH52">
        <v>314.31568199999998</v>
      </c>
      <c r="AI52">
        <f t="shared" si="15"/>
        <v>308.92399180804216</v>
      </c>
      <c r="AJ52">
        <f t="shared" si="16"/>
        <v>29.070323126054163</v>
      </c>
      <c r="AK52" s="22">
        <f t="shared" si="17"/>
        <v>2.942508729389624E-4</v>
      </c>
    </row>
    <row r="53" spans="3:37" x14ac:dyDescent="0.25">
      <c r="C53" s="2">
        <v>0.69224945000000004</v>
      </c>
      <c r="D53">
        <v>196.05482799999999</v>
      </c>
      <c r="E53">
        <f t="shared" si="0"/>
        <v>194.60749986838695</v>
      </c>
      <c r="F53">
        <f t="shared" si="1"/>
        <v>2.0947587205584757</v>
      </c>
      <c r="G53" s="22">
        <f t="shared" si="2"/>
        <v>5.4497794115740055E-5</v>
      </c>
      <c r="I53" s="2">
        <v>0.69142031999999998</v>
      </c>
      <c r="J53">
        <v>221.45115799999999</v>
      </c>
      <c r="K53">
        <f t="shared" si="3"/>
        <v>221.70298417045143</v>
      </c>
      <c r="L53">
        <f t="shared" si="4"/>
        <v>6.3416420124236345E-2</v>
      </c>
      <c r="M53" s="22">
        <f t="shared" si="5"/>
        <v>1.2931407902090224E-6</v>
      </c>
      <c r="O53" s="2">
        <v>0.69154084000000005</v>
      </c>
      <c r="P53">
        <v>239.00587999999999</v>
      </c>
      <c r="Q53">
        <f t="shared" si="6"/>
        <v>239.31765739039173</v>
      </c>
      <c r="R53">
        <f t="shared" si="7"/>
        <v>9.7205141159483185E-2</v>
      </c>
      <c r="S53" s="22">
        <f t="shared" si="8"/>
        <v>1.7016571550740195E-6</v>
      </c>
      <c r="U53" s="2">
        <v>0.69317432000000001</v>
      </c>
      <c r="V53">
        <v>257.69123300000001</v>
      </c>
      <c r="W53">
        <f t="shared" si="9"/>
        <v>259.79555873436516</v>
      </c>
      <c r="X53">
        <f t="shared" si="10"/>
        <v>4.4281867963114179</v>
      </c>
      <c r="Y53" s="22">
        <f t="shared" si="11"/>
        <v>6.6684768156651013E-5</v>
      </c>
      <c r="AA53" s="2">
        <v>0.69234724000000003</v>
      </c>
      <c r="AB53">
        <v>283.38530200000002</v>
      </c>
      <c r="AC53">
        <f t="shared" si="12"/>
        <v>283.03273992606745</v>
      </c>
      <c r="AD53">
        <f t="shared" si="13"/>
        <v>0.12430001597563817</v>
      </c>
      <c r="AE53" s="22">
        <f t="shared" si="14"/>
        <v>1.5478060558230021E-6</v>
      </c>
      <c r="AG53" s="2">
        <v>0.69155920999999998</v>
      </c>
      <c r="AH53">
        <v>314.76827200000002</v>
      </c>
      <c r="AI53">
        <f t="shared" si="15"/>
        <v>309.08212232885955</v>
      </c>
      <c r="AJ53">
        <f t="shared" si="16"/>
        <v>32.332298082610869</v>
      </c>
      <c r="AK53" s="22">
        <f t="shared" si="17"/>
        <v>3.2632825172227413E-4</v>
      </c>
    </row>
    <row r="54" spans="3:37" x14ac:dyDescent="0.25">
      <c r="C54" s="2">
        <v>0.69626334000000001</v>
      </c>
      <c r="D54">
        <v>196.052527</v>
      </c>
      <c r="E54">
        <f t="shared" si="0"/>
        <v>194.6368079589783</v>
      </c>
      <c r="F54">
        <f t="shared" si="1"/>
        <v>2.0042604031114095</v>
      </c>
      <c r="G54" s="22">
        <f t="shared" si="2"/>
        <v>5.2144590058264132E-5</v>
      </c>
      <c r="I54" s="2">
        <v>0.69543421000000005</v>
      </c>
      <c r="J54">
        <v>221.448857</v>
      </c>
      <c r="K54">
        <f t="shared" si="3"/>
        <v>221.73053296944539</v>
      </c>
      <c r="L54">
        <f t="shared" si="4"/>
        <v>7.9341351762999071E-2</v>
      </c>
      <c r="M54" s="22">
        <f t="shared" si="5"/>
        <v>1.6179038532792048E-6</v>
      </c>
      <c r="O54" s="2">
        <v>0.69555471999999996</v>
      </c>
      <c r="P54">
        <v>239.003579</v>
      </c>
      <c r="Q54">
        <f t="shared" si="6"/>
        <v>239.35530870255991</v>
      </c>
      <c r="R54">
        <f t="shared" si="7"/>
        <v>0.12371378366288119</v>
      </c>
      <c r="S54" s="22">
        <f t="shared" si="8"/>
        <v>2.1657547757246528E-6</v>
      </c>
      <c r="U54" s="2">
        <v>0.69718820999999997</v>
      </c>
      <c r="V54">
        <v>257.68893100000003</v>
      </c>
      <c r="W54">
        <f t="shared" si="9"/>
        <v>259.87935605287532</v>
      </c>
      <c r="X54">
        <f t="shared" si="10"/>
        <v>4.7979619122637533</v>
      </c>
      <c r="Y54" s="22">
        <f t="shared" si="11"/>
        <v>7.2254561266663574E-5</v>
      </c>
      <c r="AA54" s="2">
        <v>0.69636198000000005</v>
      </c>
      <c r="AB54">
        <v>283.50872199999998</v>
      </c>
      <c r="AC54">
        <f t="shared" si="12"/>
        <v>283.15417372905802</v>
      </c>
      <c r="AD54">
        <f t="shared" si="13"/>
        <v>0.12570447642793461</v>
      </c>
      <c r="AE54" s="22">
        <f t="shared" si="14"/>
        <v>1.5639321044240297E-6</v>
      </c>
      <c r="AG54" s="2">
        <v>0.69557632999999996</v>
      </c>
      <c r="AH54">
        <v>315.23827599999998</v>
      </c>
      <c r="AI54">
        <f t="shared" si="15"/>
        <v>309.26343964892993</v>
      </c>
      <c r="AJ54">
        <f t="shared" si="16"/>
        <v>35.6986694220681</v>
      </c>
      <c r="AK54" s="22">
        <f t="shared" si="17"/>
        <v>3.5923127665199651E-4</v>
      </c>
    </row>
    <row r="55" spans="3:37" x14ac:dyDescent="0.25">
      <c r="C55" s="2">
        <v>0.70027722000000003</v>
      </c>
      <c r="D55">
        <v>196.05022500000001</v>
      </c>
      <c r="E55">
        <f t="shared" si="0"/>
        <v>194.67544932477327</v>
      </c>
      <c r="F55">
        <f t="shared" si="1"/>
        <v>1.8900081571951486</v>
      </c>
      <c r="G55" s="22">
        <f t="shared" si="2"/>
        <v>4.9173258543426162E-5</v>
      </c>
      <c r="I55" s="2">
        <v>0.69944808999999997</v>
      </c>
      <c r="J55">
        <v>221.44655499999999</v>
      </c>
      <c r="K55">
        <f t="shared" si="3"/>
        <v>221.76210449514684</v>
      </c>
      <c r="L55">
        <f t="shared" si="4"/>
        <v>9.9571483887434462E-2</v>
      </c>
      <c r="M55" s="22">
        <f t="shared" si="5"/>
        <v>2.0304725492582922E-6</v>
      </c>
      <c r="O55" s="2">
        <v>0.69956859999999998</v>
      </c>
      <c r="P55">
        <v>239.00127699999999</v>
      </c>
      <c r="Q55">
        <f t="shared" si="6"/>
        <v>239.40241519886956</v>
      </c>
      <c r="R55">
        <f t="shared" si="7"/>
        <v>0.16091185459232638</v>
      </c>
      <c r="S55" s="22">
        <f t="shared" si="8"/>
        <v>2.8170048681055845E-6</v>
      </c>
      <c r="U55" s="2">
        <v>0.70120327000000005</v>
      </c>
      <c r="V55">
        <v>257.85864800000002</v>
      </c>
      <c r="W55">
        <f t="shared" si="9"/>
        <v>259.97371407733505</v>
      </c>
      <c r="X55">
        <f t="shared" si="10"/>
        <v>4.4735045114933891</v>
      </c>
      <c r="Y55" s="22">
        <f t="shared" si="11"/>
        <v>6.7279766752087621E-5</v>
      </c>
      <c r="AA55" s="2">
        <v>0.70037788000000001</v>
      </c>
      <c r="AB55">
        <v>283.79977100000002</v>
      </c>
      <c r="AC55">
        <f t="shared" si="12"/>
        <v>283.29263282747786</v>
      </c>
      <c r="AD55">
        <f t="shared" si="13"/>
        <v>0.25718912602911748</v>
      </c>
      <c r="AE55" s="22">
        <f t="shared" si="14"/>
        <v>3.1932176512737576E-6</v>
      </c>
      <c r="AG55" s="2">
        <v>0.69959227000000002</v>
      </c>
      <c r="AH55">
        <v>315.53456299999999</v>
      </c>
      <c r="AI55">
        <f t="shared" si="15"/>
        <v>309.47131560984411</v>
      </c>
      <c r="AJ55">
        <f t="shared" si="16"/>
        <v>36.762968914232083</v>
      </c>
      <c r="AK55" s="22">
        <f t="shared" si="17"/>
        <v>3.6924676678000515E-4</v>
      </c>
    </row>
    <row r="56" spans="3:37" x14ac:dyDescent="0.25">
      <c r="C56" s="2">
        <v>0.70429143000000005</v>
      </c>
      <c r="D56">
        <v>196.095069</v>
      </c>
      <c r="E56">
        <f t="shared" si="0"/>
        <v>194.71686408724972</v>
      </c>
      <c r="F56">
        <f t="shared" si="1"/>
        <v>1.8994487815289995</v>
      </c>
      <c r="G56" s="22">
        <f t="shared" si="2"/>
        <v>4.9396279715550133E-5</v>
      </c>
      <c r="I56" s="2">
        <v>0.70346196999999999</v>
      </c>
      <c r="J56">
        <v>221.444254</v>
      </c>
      <c r="K56">
        <f t="shared" si="3"/>
        <v>221.79824349347865</v>
      </c>
      <c r="L56">
        <f t="shared" si="4"/>
        <v>0.12530856149327138</v>
      </c>
      <c r="M56" s="22">
        <f t="shared" si="5"/>
        <v>2.5553589442552202E-6</v>
      </c>
      <c r="O56" s="2">
        <v>0.70358259000000001</v>
      </c>
      <c r="P56">
        <v>239.014691</v>
      </c>
      <c r="Q56">
        <f t="shared" si="6"/>
        <v>239.47562919939037</v>
      </c>
      <c r="R56">
        <f t="shared" si="7"/>
        <v>0.21246402365723613</v>
      </c>
      <c r="S56" s="22">
        <f t="shared" si="8"/>
        <v>3.7190859110486103E-6</v>
      </c>
      <c r="U56" s="2">
        <v>0.70521747999999995</v>
      </c>
      <c r="V56">
        <v>257.90349200000003</v>
      </c>
      <c r="W56">
        <f t="shared" si="9"/>
        <v>260.08022723356396</v>
      </c>
      <c r="X56">
        <f t="shared" si="10"/>
        <v>4.7381762770386242</v>
      </c>
      <c r="Y56" s="22">
        <f t="shared" si="11"/>
        <v>7.1235547901236931E-5</v>
      </c>
      <c r="AA56" s="2">
        <v>0.70439342000000005</v>
      </c>
      <c r="AB56">
        <v>284.03843599999999</v>
      </c>
      <c r="AC56">
        <f t="shared" si="12"/>
        <v>283.45056796861593</v>
      </c>
      <c r="AD56">
        <f t="shared" si="13"/>
        <v>0.34558882232337235</v>
      </c>
      <c r="AE56" s="22">
        <f t="shared" si="14"/>
        <v>4.2835659924892838E-6</v>
      </c>
      <c r="AG56" s="2">
        <v>0.70360906000000001</v>
      </c>
      <c r="AH56">
        <v>315.956571</v>
      </c>
      <c r="AI56">
        <f t="shared" si="15"/>
        <v>309.70977229462778</v>
      </c>
      <c r="AJ56">
        <f t="shared" si="16"/>
        <v>39.022494065439972</v>
      </c>
      <c r="AK56" s="22">
        <f t="shared" si="17"/>
        <v>3.908951117243567E-4</v>
      </c>
    </row>
    <row r="57" spans="3:37" x14ac:dyDescent="0.25">
      <c r="C57" s="2">
        <v>0.70830552999999996</v>
      </c>
      <c r="D57">
        <v>196.12419800000001</v>
      </c>
      <c r="E57">
        <f t="shared" si="0"/>
        <v>194.76174519633616</v>
      </c>
      <c r="F57">
        <f t="shared" si="1"/>
        <v>1.8562776422114646</v>
      </c>
      <c r="G57" s="22">
        <f t="shared" si="2"/>
        <v>4.8259250480743995E-5</v>
      </c>
      <c r="I57" s="2">
        <v>0.70747585999999996</v>
      </c>
      <c r="J57">
        <v>221.44195199999999</v>
      </c>
      <c r="K57">
        <f t="shared" si="3"/>
        <v>221.83956406288155</v>
      </c>
      <c r="L57">
        <f t="shared" si="4"/>
        <v>0.15809535254893248</v>
      </c>
      <c r="M57" s="22">
        <f t="shared" si="5"/>
        <v>3.2240316844670088E-6</v>
      </c>
      <c r="O57" s="2">
        <v>0.70759722999999997</v>
      </c>
      <c r="P57">
        <v>239.12239500000001</v>
      </c>
      <c r="Q57">
        <f t="shared" si="6"/>
        <v>239.5563951947874</v>
      </c>
      <c r="R57">
        <f t="shared" si="7"/>
        <v>0.1883561690754901</v>
      </c>
      <c r="S57" s="22">
        <f t="shared" si="8"/>
        <v>3.2941194638480603E-6</v>
      </c>
      <c r="U57" s="2">
        <v>0.70923190000000003</v>
      </c>
      <c r="V57">
        <v>257.97976599999998</v>
      </c>
      <c r="W57">
        <f t="shared" si="9"/>
        <v>260.20075516167645</v>
      </c>
      <c r="X57">
        <f t="shared" si="10"/>
        <v>4.9327928562843519</v>
      </c>
      <c r="Y57" s="22">
        <f t="shared" si="11"/>
        <v>7.4117641206315971E-5</v>
      </c>
      <c r="AA57" s="2">
        <v>0.70840860000000005</v>
      </c>
      <c r="AB57">
        <v>284.224716</v>
      </c>
      <c r="AC57">
        <f t="shared" si="12"/>
        <v>283.63080099659254</v>
      </c>
      <c r="AD57">
        <f t="shared" si="13"/>
        <v>0.35273503127248329</v>
      </c>
      <c r="AE57" s="22">
        <f t="shared" si="14"/>
        <v>4.3664139980469481E-6</v>
      </c>
      <c r="AG57" s="2">
        <v>0.70762683000000004</v>
      </c>
      <c r="AH57">
        <v>316.520017</v>
      </c>
      <c r="AI57">
        <f t="shared" si="15"/>
        <v>309.98331079024751</v>
      </c>
      <c r="AJ57">
        <f t="shared" si="16"/>
        <v>42.728528072616648</v>
      </c>
      <c r="AK57" s="22">
        <f t="shared" si="17"/>
        <v>4.2649659826213314E-4</v>
      </c>
    </row>
    <row r="58" spans="3:37" x14ac:dyDescent="0.25">
      <c r="C58" s="2">
        <v>0.71231887000000005</v>
      </c>
      <c r="D58">
        <v>196.04331999999999</v>
      </c>
      <c r="E58">
        <f t="shared" si="0"/>
        <v>194.81083526966648</v>
      </c>
      <c r="F58">
        <f t="shared" si="1"/>
        <v>1.5190186105052661</v>
      </c>
      <c r="G58" s="22">
        <f t="shared" si="2"/>
        <v>3.9523827697452909E-5</v>
      </c>
      <c r="I58" s="2">
        <v>0.71148984999999998</v>
      </c>
      <c r="J58">
        <v>221.455366</v>
      </c>
      <c r="K58">
        <f t="shared" si="3"/>
        <v>221.88675931091339</v>
      </c>
      <c r="L58">
        <f t="shared" si="4"/>
        <v>0.18610018870081912</v>
      </c>
      <c r="M58" s="22">
        <f t="shared" si="5"/>
        <v>3.7946733526006219E-6</v>
      </c>
      <c r="O58" s="2">
        <v>0.71161121999999999</v>
      </c>
      <c r="P58">
        <v>239.13580899999999</v>
      </c>
      <c r="Q58">
        <f t="shared" si="6"/>
        <v>239.64603331934427</v>
      </c>
      <c r="R58">
        <f t="shared" si="7"/>
        <v>0.26032885605032829</v>
      </c>
      <c r="S58" s="22">
        <f t="shared" si="8"/>
        <v>4.5523231435370344E-6</v>
      </c>
      <c r="U58" s="2">
        <v>0.71324578000000005</v>
      </c>
      <c r="V58">
        <v>257.977464</v>
      </c>
      <c r="W58">
        <f t="shared" si="9"/>
        <v>260.33732964864453</v>
      </c>
      <c r="X58">
        <f t="shared" si="10"/>
        <v>5.568965879652465</v>
      </c>
      <c r="Y58" s="22">
        <f t="shared" si="11"/>
        <v>8.3677947426927715E-5</v>
      </c>
      <c r="AA58" s="2">
        <v>0.71242355999999996</v>
      </c>
      <c r="AB58">
        <v>284.37956700000001</v>
      </c>
      <c r="AC58">
        <f t="shared" si="12"/>
        <v>283.83653587668476</v>
      </c>
      <c r="AD58">
        <f t="shared" si="13"/>
        <v>0.29488280088901703</v>
      </c>
      <c r="AE58" s="22">
        <f t="shared" si="14"/>
        <v>3.6463022524079381E-6</v>
      </c>
      <c r="AG58" s="2">
        <v>0.71164373999999997</v>
      </c>
      <c r="AH58">
        <v>316.95859000000002</v>
      </c>
      <c r="AI58">
        <f t="shared" si="15"/>
        <v>310.29690881414257</v>
      </c>
      <c r="AJ58">
        <f t="shared" si="16"/>
        <v>44.377996222007077</v>
      </c>
      <c r="AK58" s="22">
        <f t="shared" si="17"/>
        <v>4.4173583945256249E-4</v>
      </c>
    </row>
    <row r="59" spans="3:37" x14ac:dyDescent="0.25">
      <c r="C59" s="2">
        <v>0.71633274999999996</v>
      </c>
      <c r="D59">
        <v>196.04101900000001</v>
      </c>
      <c r="E59">
        <f t="shared" si="0"/>
        <v>194.86496670353165</v>
      </c>
      <c r="F59">
        <f t="shared" si="1"/>
        <v>1.3830990040284938</v>
      </c>
      <c r="G59" s="22">
        <f t="shared" si="2"/>
        <v>3.5988137080839879E-5</v>
      </c>
      <c r="I59" s="2">
        <v>0.71550331</v>
      </c>
      <c r="J59">
        <v>221.391053</v>
      </c>
      <c r="K59">
        <f t="shared" si="3"/>
        <v>221.94060041973512</v>
      </c>
      <c r="L59">
        <f t="shared" si="4"/>
        <v>0.30200236653752816</v>
      </c>
      <c r="M59" s="22">
        <f t="shared" si="5"/>
        <v>6.161553366663586E-6</v>
      </c>
      <c r="O59" s="2">
        <v>0.71562499999999996</v>
      </c>
      <c r="P59">
        <v>239.11779200000001</v>
      </c>
      <c r="Q59">
        <f t="shared" si="6"/>
        <v>239.74603063663352</v>
      </c>
      <c r="R59">
        <f t="shared" si="7"/>
        <v>0.39468378455913361</v>
      </c>
      <c r="S59" s="22">
        <f t="shared" si="8"/>
        <v>6.9028033362159125E-6</v>
      </c>
      <c r="U59" s="2">
        <v>0.71726020999999995</v>
      </c>
      <c r="V59">
        <v>258.05373900000001</v>
      </c>
      <c r="W59">
        <f t="shared" si="9"/>
        <v>260.49229828724697</v>
      </c>
      <c r="X59">
        <f t="shared" si="10"/>
        <v>5.9465713974184027</v>
      </c>
      <c r="Y59" s="22">
        <f t="shared" si="11"/>
        <v>8.929894447703705E-5</v>
      </c>
      <c r="AA59" s="2">
        <v>0.71643851999999997</v>
      </c>
      <c r="AB59">
        <v>284.53441700000002</v>
      </c>
      <c r="AC59">
        <f t="shared" si="12"/>
        <v>284.07141312702498</v>
      </c>
      <c r="AD59">
        <f t="shared" si="13"/>
        <v>0.21437258638988396</v>
      </c>
      <c r="AE59" s="22">
        <f t="shared" si="14"/>
        <v>2.647888151282474E-6</v>
      </c>
      <c r="AG59" s="2">
        <v>0.71566138999999995</v>
      </c>
      <c r="AH59">
        <v>317.505471</v>
      </c>
      <c r="AI59">
        <f t="shared" si="15"/>
        <v>310.65651268333625</v>
      </c>
      <c r="AJ59">
        <f t="shared" si="16"/>
        <v>46.908230023397607</v>
      </c>
      <c r="AK59" s="22">
        <f t="shared" si="17"/>
        <v>4.6531453622388798E-4</v>
      </c>
    </row>
    <row r="60" spans="3:37" x14ac:dyDescent="0.25">
      <c r="C60" s="2">
        <v>0.72034664000000004</v>
      </c>
      <c r="D60">
        <v>196.03871699999999</v>
      </c>
      <c r="E60">
        <f t="shared" si="0"/>
        <v>194.9250288674765</v>
      </c>
      <c r="F60">
        <f t="shared" si="1"/>
        <v>1.240301256523664</v>
      </c>
      <c r="G60" s="22">
        <f t="shared" si="2"/>
        <v>3.2273307842751928E-5</v>
      </c>
      <c r="I60" s="2">
        <v>0.71951805000000002</v>
      </c>
      <c r="J60">
        <v>221.51447300000001</v>
      </c>
      <c r="K60">
        <f t="shared" si="3"/>
        <v>222.00199234905978</v>
      </c>
      <c r="L60">
        <f t="shared" si="4"/>
        <v>0.23767511570765862</v>
      </c>
      <c r="M60" s="22">
        <f t="shared" si="5"/>
        <v>4.8437252461868997E-6</v>
      </c>
      <c r="O60" s="2">
        <v>0.71963920000000003</v>
      </c>
      <c r="P60">
        <v>239.161787</v>
      </c>
      <c r="Q60">
        <f t="shared" si="6"/>
        <v>239.85804001702616</v>
      </c>
      <c r="R60">
        <f t="shared" si="7"/>
        <v>0.48476826371801857</v>
      </c>
      <c r="S60" s="22">
        <f t="shared" si="8"/>
        <v>8.47521258753195E-6</v>
      </c>
      <c r="U60" s="2">
        <v>0.72127441000000003</v>
      </c>
      <c r="V60">
        <v>258.09858300000002</v>
      </c>
      <c r="W60">
        <f t="shared" si="9"/>
        <v>260.66823371643858</v>
      </c>
      <c r="X60">
        <f t="shared" si="10"/>
        <v>6.603104804493201</v>
      </c>
      <c r="Y60" s="22">
        <f t="shared" si="11"/>
        <v>9.9123573420212131E-5</v>
      </c>
      <c r="AA60" s="2">
        <v>0.72045391999999997</v>
      </c>
      <c r="AB60">
        <v>284.75297799999998</v>
      </c>
      <c r="AC60">
        <f t="shared" si="12"/>
        <v>284.33958497121262</v>
      </c>
      <c r="AD60">
        <f t="shared" si="13"/>
        <v>0.17089379624999382</v>
      </c>
      <c r="AE60" s="22">
        <f t="shared" si="14"/>
        <v>2.1076075609968505E-6</v>
      </c>
      <c r="AG60" s="2">
        <v>0.71967937999999998</v>
      </c>
      <c r="AH60">
        <v>318.100347</v>
      </c>
      <c r="AI60">
        <f t="shared" si="15"/>
        <v>311.06875470482771</v>
      </c>
      <c r="AJ60">
        <f t="shared" si="16"/>
        <v>49.443290205526289</v>
      </c>
      <c r="AK60" s="22">
        <f t="shared" si="17"/>
        <v>4.8862881863782903E-4</v>
      </c>
    </row>
    <row r="61" spans="3:37" x14ac:dyDescent="0.25">
      <c r="C61" s="2">
        <v>0.72436051999999995</v>
      </c>
      <c r="D61">
        <v>196.036416</v>
      </c>
      <c r="E61">
        <f t="shared" si="0"/>
        <v>194.99200968969475</v>
      </c>
      <c r="F61">
        <f t="shared" si="1"/>
        <v>1.0907845410054231</v>
      </c>
      <c r="G61" s="22">
        <f t="shared" si="2"/>
        <v>2.8383468536766509E-5</v>
      </c>
      <c r="I61" s="2">
        <v>0.72353193999999998</v>
      </c>
      <c r="J61">
        <v>221.512171</v>
      </c>
      <c r="K61">
        <f t="shared" si="3"/>
        <v>222.07189399903899</v>
      </c>
      <c r="L61">
        <f t="shared" si="4"/>
        <v>0.31328983565320817</v>
      </c>
      <c r="M61" s="22">
        <f t="shared" si="5"/>
        <v>6.3848561600832234E-6</v>
      </c>
      <c r="O61" s="2">
        <v>0.72365309</v>
      </c>
      <c r="P61">
        <v>239.15948499999999</v>
      </c>
      <c r="Q61">
        <f t="shared" si="6"/>
        <v>239.98385850046094</v>
      </c>
      <c r="R61">
        <f t="shared" si="7"/>
        <v>0.67959166826224071</v>
      </c>
      <c r="S61" s="22">
        <f t="shared" si="8"/>
        <v>1.1881542524758125E-5</v>
      </c>
      <c r="U61" s="2">
        <v>0.72528904999999999</v>
      </c>
      <c r="V61">
        <v>258.20628799999997</v>
      </c>
      <c r="W61">
        <f t="shared" si="9"/>
        <v>260.86809924619274</v>
      </c>
      <c r="X61">
        <f t="shared" si="10"/>
        <v>7.0852391103583043</v>
      </c>
      <c r="Y61" s="22">
        <f t="shared" si="11"/>
        <v>1.0627249645054537E-4</v>
      </c>
      <c r="AA61" s="2">
        <v>0.72447028000000002</v>
      </c>
      <c r="AB61">
        <v>285.11127599999998</v>
      </c>
      <c r="AC61">
        <f t="shared" si="12"/>
        <v>284.6457866059551</v>
      </c>
      <c r="AD61">
        <f t="shared" si="13"/>
        <v>0.21668037596826967</v>
      </c>
      <c r="AE61" s="22">
        <f t="shared" si="14"/>
        <v>2.6655743025906603E-6</v>
      </c>
      <c r="AG61" s="2">
        <v>0.72369671000000002</v>
      </c>
      <c r="AH61">
        <v>318.600932</v>
      </c>
      <c r="AI61">
        <f t="shared" si="15"/>
        <v>311.54111886794249</v>
      </c>
      <c r="AJ61">
        <f t="shared" si="16"/>
        <v>49.840961459571716</v>
      </c>
      <c r="AK61" s="22">
        <f t="shared" si="17"/>
        <v>4.9101225052699952E-4</v>
      </c>
    </row>
    <row r="62" spans="3:37" x14ac:dyDescent="0.25">
      <c r="C62" s="2">
        <v>0.72837439999999998</v>
      </c>
      <c r="D62">
        <v>196.03411399999999</v>
      </c>
      <c r="E62">
        <f t="shared" si="0"/>
        <v>195.06700590538711</v>
      </c>
      <c r="F62">
        <f t="shared" si="1"/>
        <v>0.9352980666657601</v>
      </c>
      <c r="G62" s="22">
        <f t="shared" si="2"/>
        <v>2.4338103198702089E-5</v>
      </c>
      <c r="I62" s="2">
        <v>0.72754700000000005</v>
      </c>
      <c r="J62">
        <v>221.68188699999999</v>
      </c>
      <c r="K62">
        <f t="shared" si="3"/>
        <v>222.15145849957656</v>
      </c>
      <c r="L62">
        <f t="shared" si="4"/>
        <v>0.2204973932145925</v>
      </c>
      <c r="M62" s="22">
        <f t="shared" si="5"/>
        <v>4.4868653878571195E-6</v>
      </c>
      <c r="O62" s="2">
        <v>0.72766664999999997</v>
      </c>
      <c r="P62">
        <v>239.11088799999999</v>
      </c>
      <c r="Q62">
        <f t="shared" si="6"/>
        <v>240.12550692079674</v>
      </c>
      <c r="R62">
        <f t="shared" si="7"/>
        <v>1.0294515544387608</v>
      </c>
      <c r="S62" s="22">
        <f t="shared" si="8"/>
        <v>1.8005583878380037E-5</v>
      </c>
      <c r="U62" s="2">
        <v>0.72930304999999995</v>
      </c>
      <c r="V62">
        <v>258.21970099999999</v>
      </c>
      <c r="W62">
        <f t="shared" si="9"/>
        <v>261.09514879942566</v>
      </c>
      <c r="X62">
        <f t="shared" si="10"/>
        <v>8.2682000472219386</v>
      </c>
      <c r="Y62" s="22">
        <f t="shared" si="11"/>
        <v>1.2400301021182883E-4</v>
      </c>
      <c r="AA62" s="2">
        <v>0.72848654000000002</v>
      </c>
      <c r="AB62">
        <v>285.45470899999998</v>
      </c>
      <c r="AC62">
        <f t="shared" si="12"/>
        <v>284.9952719717005</v>
      </c>
      <c r="AD62">
        <f t="shared" si="13"/>
        <v>0.21108238297265347</v>
      </c>
      <c r="AE62" s="22">
        <f t="shared" si="14"/>
        <v>2.5904640222063264E-6</v>
      </c>
      <c r="AG62" s="2">
        <v>0.72771470000000005</v>
      </c>
      <c r="AH62">
        <v>319.195808</v>
      </c>
      <c r="AI62">
        <f t="shared" si="15"/>
        <v>312.08243683966782</v>
      </c>
      <c r="AJ62">
        <f t="shared" si="16"/>
        <v>50.600049264645563</v>
      </c>
      <c r="AK62" s="22">
        <f t="shared" si="17"/>
        <v>4.9663415209710978E-4</v>
      </c>
    </row>
    <row r="63" spans="3:37" x14ac:dyDescent="0.25">
      <c r="C63" s="2">
        <v>0.73238829000000005</v>
      </c>
      <c r="D63">
        <v>196.031813</v>
      </c>
      <c r="E63">
        <f t="shared" si="0"/>
        <v>195.15124021105461</v>
      </c>
      <c r="F63">
        <f t="shared" si="1"/>
        <v>0.77540843663105574</v>
      </c>
      <c r="G63" s="22">
        <f t="shared" si="2"/>
        <v>2.0177967068835595E-5</v>
      </c>
      <c r="I63" s="2">
        <v>0.73156098999999997</v>
      </c>
      <c r="J63">
        <v>221.695301</v>
      </c>
      <c r="K63">
        <f t="shared" si="3"/>
        <v>222.24190130978434</v>
      </c>
      <c r="L63">
        <f t="shared" si="4"/>
        <v>0.29877189865633469</v>
      </c>
      <c r="M63" s="22">
        <f t="shared" si="5"/>
        <v>6.0789248004343099E-6</v>
      </c>
      <c r="O63" s="2">
        <v>0.73168140000000004</v>
      </c>
      <c r="P63">
        <v>239.234308</v>
      </c>
      <c r="Q63">
        <f t="shared" si="6"/>
        <v>240.28530910190051</v>
      </c>
      <c r="R63">
        <f t="shared" si="7"/>
        <v>1.1046033161960873</v>
      </c>
      <c r="S63" s="22">
        <f t="shared" si="8"/>
        <v>1.9300093854824972E-5</v>
      </c>
      <c r="U63" s="2">
        <v>0.73331853999999996</v>
      </c>
      <c r="V63">
        <v>258.45227799999998</v>
      </c>
      <c r="W63">
        <f t="shared" si="9"/>
        <v>261.35325437005292</v>
      </c>
      <c r="X63">
        <f t="shared" si="10"/>
        <v>8.4156638996055602</v>
      </c>
      <c r="Y63" s="22">
        <f t="shared" si="11"/>
        <v>1.2598755672254224E-4</v>
      </c>
      <c r="AA63" s="2">
        <v>0.73181620000000003</v>
      </c>
      <c r="AB63">
        <v>285.78366999999997</v>
      </c>
      <c r="AC63">
        <f t="shared" si="12"/>
        <v>285.32213601245678</v>
      </c>
      <c r="AD63">
        <f t="shared" si="13"/>
        <v>0.21301362165751878</v>
      </c>
      <c r="AE63" s="22">
        <f t="shared" si="14"/>
        <v>2.6081499591387141E-6</v>
      </c>
      <c r="AG63" s="2">
        <v>0.73173213999999998</v>
      </c>
      <c r="AH63">
        <v>319.712107</v>
      </c>
      <c r="AI63">
        <f t="shared" si="15"/>
        <v>312.70246351634574</v>
      </c>
      <c r="AJ63">
        <f t="shared" si="16"/>
        <v>49.135101767936611</v>
      </c>
      <c r="AK63" s="22">
        <f t="shared" si="17"/>
        <v>4.8069952680559807E-4</v>
      </c>
    </row>
    <row r="64" spans="3:37" x14ac:dyDescent="0.25">
      <c r="C64" s="2">
        <v>0.73640216999999997</v>
      </c>
      <c r="D64">
        <v>196.02951100000001</v>
      </c>
      <c r="E64">
        <f t="shared" si="0"/>
        <v>195.24608026735135</v>
      </c>
      <c r="F64">
        <f t="shared" si="1"/>
        <v>0.61376371285842879</v>
      </c>
      <c r="G64" s="22">
        <f t="shared" si="2"/>
        <v>1.5971962991912673E-5</v>
      </c>
      <c r="I64" s="2">
        <v>0.73557488000000004</v>
      </c>
      <c r="J64">
        <v>221.693849</v>
      </c>
      <c r="K64">
        <f t="shared" si="3"/>
        <v>222.34466098618924</v>
      </c>
      <c r="L64">
        <f t="shared" si="4"/>
        <v>0.42355624136758302</v>
      </c>
      <c r="M64" s="22">
        <f t="shared" si="5"/>
        <v>8.6179465972534344E-6</v>
      </c>
      <c r="O64" s="2">
        <v>0.73569604</v>
      </c>
      <c r="P64">
        <v>239.34201300000001</v>
      </c>
      <c r="Q64">
        <f t="shared" si="6"/>
        <v>240.46576094532034</v>
      </c>
      <c r="R64">
        <f t="shared" si="7"/>
        <v>1.262809444611668</v>
      </c>
      <c r="S64" s="22">
        <f t="shared" si="8"/>
        <v>2.2044484251198593E-5</v>
      </c>
      <c r="U64" s="2">
        <v>0.73733373000000002</v>
      </c>
      <c r="V64">
        <v>258.639409</v>
      </c>
      <c r="W64">
        <f t="shared" si="9"/>
        <v>261.64655079059725</v>
      </c>
      <c r="X64">
        <f t="shared" si="10"/>
        <v>9.0429017487564067</v>
      </c>
      <c r="Y64" s="22">
        <f t="shared" si="11"/>
        <v>1.3518185878187917E-4</v>
      </c>
      <c r="AA64" s="2">
        <v>0.73583363999999996</v>
      </c>
      <c r="AB64">
        <v>286.29912000000002</v>
      </c>
      <c r="AC64">
        <f t="shared" si="12"/>
        <v>285.76719388471042</v>
      </c>
      <c r="AD64">
        <f t="shared" si="13"/>
        <v>0.28294539212707775</v>
      </c>
      <c r="AE64" s="22">
        <f t="shared" si="14"/>
        <v>3.4519349211010831E-6</v>
      </c>
      <c r="AG64" s="2">
        <v>0.73575033999999995</v>
      </c>
      <c r="AH64">
        <v>320.338414</v>
      </c>
      <c r="AI64">
        <f t="shared" si="15"/>
        <v>313.4127479719067</v>
      </c>
      <c r="AJ64">
        <f t="shared" si="16"/>
        <v>47.964849932685674</v>
      </c>
      <c r="AK64" s="22">
        <f t="shared" si="17"/>
        <v>4.6741758577167853E-4</v>
      </c>
    </row>
    <row r="65" spans="3:37" x14ac:dyDescent="0.25">
      <c r="C65" s="2">
        <v>0.74041606000000004</v>
      </c>
      <c r="D65">
        <v>196.02721</v>
      </c>
      <c r="E65">
        <f t="shared" si="0"/>
        <v>195.35306258471638</v>
      </c>
      <c r="F65">
        <f t="shared" si="1"/>
        <v>0.45447473753357659</v>
      </c>
      <c r="G65" s="22">
        <f t="shared" si="2"/>
        <v>1.1827066261547217E-5</v>
      </c>
      <c r="I65" s="2">
        <v>0.73959028000000004</v>
      </c>
      <c r="J65">
        <v>221.91156000000001</v>
      </c>
      <c r="K65">
        <f t="shared" si="3"/>
        <v>222.46139225391192</v>
      </c>
      <c r="L65">
        <f t="shared" si="4"/>
        <v>0.30231550744185748</v>
      </c>
      <c r="M65" s="22">
        <f t="shared" si="5"/>
        <v>6.1390415424646282E-6</v>
      </c>
      <c r="O65" s="2">
        <v>0.73971089000000001</v>
      </c>
      <c r="P65">
        <v>239.48114799999999</v>
      </c>
      <c r="Q65">
        <f t="shared" si="6"/>
        <v>240.66973383758622</v>
      </c>
      <c r="R65">
        <f t="shared" si="7"/>
        <v>1.4127362933105629</v>
      </c>
      <c r="S65" s="22">
        <f t="shared" si="8"/>
        <v>2.4633064252449989E-5</v>
      </c>
      <c r="U65" s="2">
        <v>0.74100555000000001</v>
      </c>
      <c r="V65">
        <v>258.81017100000003</v>
      </c>
      <c r="W65">
        <f t="shared" si="9"/>
        <v>261.94965678178346</v>
      </c>
      <c r="X65">
        <f t="shared" si="10"/>
        <v>9.8563709740203453</v>
      </c>
      <c r="Y65" s="22">
        <f t="shared" si="11"/>
        <v>1.4714799933743155E-4</v>
      </c>
      <c r="AA65" s="2">
        <v>0.73985076000000005</v>
      </c>
      <c r="AB65">
        <v>286.76912399999998</v>
      </c>
      <c r="AC65">
        <f t="shared" si="12"/>
        <v>286.27490559558271</v>
      </c>
      <c r="AD65">
        <f t="shared" si="13"/>
        <v>0.24425183126475</v>
      </c>
      <c r="AE65" s="22">
        <f t="shared" si="14"/>
        <v>2.9701135230280903E-6</v>
      </c>
      <c r="AG65" s="2">
        <v>0.73976874999999997</v>
      </c>
      <c r="AH65">
        <v>320.99615</v>
      </c>
      <c r="AI65">
        <f t="shared" si="15"/>
        <v>314.22620236341356</v>
      </c>
      <c r="AJ65">
        <f t="shared" si="16"/>
        <v>45.832191002122286</v>
      </c>
      <c r="AK65" s="22">
        <f t="shared" si="17"/>
        <v>4.4480634333292541E-4</v>
      </c>
    </row>
    <row r="66" spans="3:37" x14ac:dyDescent="0.25">
      <c r="C66" s="2">
        <v>0.74442993999999996</v>
      </c>
      <c r="D66">
        <v>196.02490800000001</v>
      </c>
      <c r="E66">
        <f t="shared" si="0"/>
        <v>195.47391608225453</v>
      </c>
      <c r="F66">
        <f t="shared" si="1"/>
        <v>0.3035920934208392</v>
      </c>
      <c r="G66" s="22">
        <f t="shared" si="2"/>
        <v>7.9007430802104233E-6</v>
      </c>
      <c r="I66" s="2">
        <v>0.74360481</v>
      </c>
      <c r="J66">
        <v>222.00354999999999</v>
      </c>
      <c r="K66">
        <f t="shared" si="3"/>
        <v>222.59384696260571</v>
      </c>
      <c r="L66">
        <f t="shared" si="4"/>
        <v>0.34845050406153877</v>
      </c>
      <c r="M66" s="22">
        <f t="shared" si="5"/>
        <v>7.0700300339075408E-6</v>
      </c>
      <c r="O66" s="2">
        <v>0.74372563999999997</v>
      </c>
      <c r="P66">
        <v>239.604568</v>
      </c>
      <c r="Q66">
        <f t="shared" si="6"/>
        <v>240.90043133225473</v>
      </c>
      <c r="R66">
        <f t="shared" si="7"/>
        <v>1.6792617758823216</v>
      </c>
      <c r="S66" s="22">
        <f t="shared" si="8"/>
        <v>2.9250157940917092E-5</v>
      </c>
      <c r="U66" s="2">
        <v>0.74536581000000002</v>
      </c>
      <c r="V66">
        <v>259.26341300000001</v>
      </c>
      <c r="W66">
        <f t="shared" si="9"/>
        <v>262.35878516614673</v>
      </c>
      <c r="X66">
        <f t="shared" si="10"/>
        <v>9.5813288469558202</v>
      </c>
      <c r="Y66" s="22">
        <f t="shared" si="11"/>
        <v>1.425421412291099E-4</v>
      </c>
      <c r="AA66" s="2">
        <v>0.74386907000000002</v>
      </c>
      <c r="AB66">
        <v>287.41114499999998</v>
      </c>
      <c r="AC66">
        <f t="shared" si="12"/>
        <v>286.85423145308448</v>
      </c>
      <c r="AD66">
        <f t="shared" si="13"/>
        <v>0.31015269873799811</v>
      </c>
      <c r="AE66" s="22">
        <f t="shared" si="14"/>
        <v>3.754640450979215E-6</v>
      </c>
      <c r="AG66" s="2">
        <v>0.74378683999999995</v>
      </c>
      <c r="AH66">
        <v>321.606741</v>
      </c>
      <c r="AI66">
        <f t="shared" si="15"/>
        <v>315.15756831128613</v>
      </c>
      <c r="AJ66">
        <f t="shared" si="16"/>
        <v>41.591828368852923</v>
      </c>
      <c r="AK66" s="22">
        <f t="shared" si="17"/>
        <v>4.0212190008003689E-4</v>
      </c>
    </row>
    <row r="67" spans="3:37" x14ac:dyDescent="0.25">
      <c r="C67" s="2">
        <v>0.74844372000000003</v>
      </c>
      <c r="D67">
        <v>196.00774100000001</v>
      </c>
      <c r="E67">
        <f t="shared" si="0"/>
        <v>195.61058943127117</v>
      </c>
      <c r="F67">
        <f t="shared" si="1"/>
        <v>0.15772936854378208</v>
      </c>
      <c r="G67" s="22">
        <f t="shared" si="2"/>
        <v>4.1055005797379381E-6</v>
      </c>
      <c r="I67" s="2">
        <v>0.74761869000000003</v>
      </c>
      <c r="J67">
        <v>222.001248</v>
      </c>
      <c r="K67">
        <f t="shared" si="3"/>
        <v>222.7440818797954</v>
      </c>
      <c r="L67">
        <f t="shared" si="4"/>
        <v>0.55180217297188439</v>
      </c>
      <c r="M67" s="22">
        <f t="shared" si="5"/>
        <v>1.1196249674907603E-5</v>
      </c>
      <c r="O67" s="2">
        <v>0.74808417000000005</v>
      </c>
      <c r="P67">
        <v>239.80636699999999</v>
      </c>
      <c r="Q67">
        <f t="shared" si="6"/>
        <v>241.18538756977841</v>
      </c>
      <c r="R67">
        <f t="shared" si="7"/>
        <v>1.9016977318719948</v>
      </c>
      <c r="S67" s="22">
        <f t="shared" si="8"/>
        <v>3.306892438909335E-5</v>
      </c>
      <c r="U67" s="2">
        <v>0.74938238999999995</v>
      </c>
      <c r="V67">
        <v>259.65399200000002</v>
      </c>
      <c r="W67">
        <f t="shared" si="9"/>
        <v>262.7893636726551</v>
      </c>
      <c r="X67">
        <f t="shared" si="10"/>
        <v>9.8305555256879327</v>
      </c>
      <c r="Y67" s="22">
        <f t="shared" si="11"/>
        <v>1.4581024934458015E-4</v>
      </c>
      <c r="AA67" s="2">
        <v>0.74788790999999999</v>
      </c>
      <c r="AB67">
        <v>288.13174299999997</v>
      </c>
      <c r="AC67">
        <f t="shared" si="12"/>
        <v>287.51510428641961</v>
      </c>
      <c r="AD67">
        <f t="shared" si="13"/>
        <v>0.38024330308603815</v>
      </c>
      <c r="AE67" s="22">
        <f t="shared" si="14"/>
        <v>4.5801464109319056E-6</v>
      </c>
      <c r="AG67" s="2">
        <v>0.74746234</v>
      </c>
      <c r="AH67">
        <v>322.31267000000003</v>
      </c>
      <c r="AI67">
        <f t="shared" si="15"/>
        <v>316.12726719285774</v>
      </c>
      <c r="AJ67">
        <f t="shared" si="16"/>
        <v>38.259207886603619</v>
      </c>
      <c r="AK67" s="22">
        <f t="shared" si="17"/>
        <v>3.682826153162559E-4</v>
      </c>
    </row>
    <row r="68" spans="3:37" x14ac:dyDescent="0.25">
      <c r="C68" s="2">
        <v>0.75245868000000005</v>
      </c>
      <c r="D68">
        <v>196.16259099999999</v>
      </c>
      <c r="E68">
        <f t="shared" ref="E68:E101" si="18">IF(C68&lt;F$1,$AP$6+D$1^2*$AP$5/((-$AP$7*(C68/E$1-1)^$AP$8+1)),$AP$6+$AP$2*SINH($AP$3*(C68/F$1)-$AP$3)+D$1^2*$AP$5/((-$AP$7*(C68/E$1-1)^$AP$8+1)))</f>
        <v>195.76534188169785</v>
      </c>
      <c r="F68">
        <f t="shared" ref="F68:F101" si="19">(E68-D68)^2</f>
        <v>0.15780686199182908</v>
      </c>
      <c r="G68" s="22">
        <f t="shared" ref="G68:G101" si="20">((E68-D68)/D68)^2</f>
        <v>4.1010352805612723E-6</v>
      </c>
      <c r="I68" s="2">
        <v>0.75163257000000006</v>
      </c>
      <c r="J68">
        <v>221.99894699999999</v>
      </c>
      <c r="K68">
        <f t="shared" ref="K68:K109" si="21">IF(I68&lt;L$1,$AP$6+J$1^2*$AP$5/((-$AP$7*(I68/K$1-1)^$AP$8+1)),$AP$6+$AP$2*SINH($AP$3*(I68/L$1)-$AP$3)+J$1^2*$AP$5/((-$AP$7*(I68/K$1-1)^$AP$8+1)))</f>
        <v>222.9144524518145</v>
      </c>
      <c r="L68">
        <f t="shared" ref="L68:L109" si="22">(K68-J68)^2</f>
        <v>0.8381502323020914</v>
      </c>
      <c r="M68" s="22">
        <f t="shared" ref="M68:M109" si="23">((K68-J68)/J68)^2</f>
        <v>1.7006699607570717E-5</v>
      </c>
      <c r="O68" s="2">
        <v>0.75209956</v>
      </c>
      <c r="P68">
        <v>240.02322899999999</v>
      </c>
      <c r="Q68">
        <f t="shared" ref="Q68:Q106" si="24">IF(O68&lt;R$1,$AP$6+P$1^2*$AP$5/((-$AP$7*(O68/Q$1-1)^$AP$8+1)),$AP$6+$AP$2*SINH($AP$3*(O68/R$1)-$AP$3)+P$1^2*$AP$5/((-$AP$7*(O68/Q$1-1)^$AP$8+1)))</f>
        <v>241.48413775757786</v>
      </c>
      <c r="R68">
        <f t="shared" ref="R68:R106" si="25">(Q68-P68)^2</f>
        <v>2.134254397967712</v>
      </c>
      <c r="S68" s="22">
        <f t="shared" ref="S68:S106" si="26">((Q68-P68)/P68)^2</f>
        <v>3.7045856243833684E-5</v>
      </c>
      <c r="U68" s="2">
        <v>0.75339919</v>
      </c>
      <c r="V68">
        <v>260.07600000000002</v>
      </c>
      <c r="W68">
        <f t="shared" ref="W68:W108" si="27">IF(U68&lt;X$1,$AP$6+V$1^2*$AP$5/((-$AP$7*(U68/W$1-1)^$AP$8+1)),$AP$6+$AP$2*SINH($AP$3*(U68/X$1)-$AP$3)+V$1^2*$AP$5/((-$AP$7*(U68/W$1-1)^$AP$8+1)))</f>
        <v>263.27868999688724</v>
      </c>
      <c r="X68">
        <f t="shared" ref="X68:X108" si="28">(W68-V68)^2</f>
        <v>10.257223216161433</v>
      </c>
      <c r="Y68" s="22">
        <f t="shared" ref="Y68:Y108" si="29">((W68-V68)/V68)^2</f>
        <v>1.5164540405161923E-4</v>
      </c>
      <c r="AA68" s="2">
        <v>0.75225054000000002</v>
      </c>
      <c r="AB68">
        <v>288.92986999999999</v>
      </c>
      <c r="AC68">
        <f t="shared" ref="AC68:AC108" si="30">IF(AA68&lt;AD$1,$AP$6+AB$1^2*$AP$5/((-$AP$7*(AA68/AC$1-1)^$AP$8+1)),$AP$6+$AP$2*SINH($AP$3*(AA68/AD$1)-$AP$3)+AB$1^2*$AP$5/((-$AP$7*(AA68/AC$1-1)^$AP$8+1)))</f>
        <v>288.33804817051964</v>
      </c>
      <c r="AD68">
        <f t="shared" ref="AD68:AD108" si="31">(AC68-AB68)^2</f>
        <v>0.35025307784947124</v>
      </c>
      <c r="AE68" s="22">
        <f t="shared" ref="AE68:AE108" si="32">((AC68-AB68)/AB68)^2</f>
        <v>4.1956289750164425E-6</v>
      </c>
      <c r="AG68" s="2">
        <v>0.75182583000000003</v>
      </c>
      <c r="AH68">
        <v>323.23651899999999</v>
      </c>
      <c r="AI68">
        <f t="shared" ref="AI68:AI92" si="33">IF(AG68&lt;AJ$1,$AP$6+AH$1^2*$AP$5/((-$AP$7*(AG68/AI$1-1)^$AP$8+1)),$AP$6+$AP$2*SINH($AP$3*(AG68/AJ$1)-$AP$3)+AH$1^2*$AP$5/((-$AP$7*(AG68/AI$1-1)^$AP$8+1)))</f>
        <v>317.44565716320341</v>
      </c>
      <c r="AJ68">
        <f t="shared" ref="AJ68:AJ92" si="34">(AI68-AH68)^2</f>
        <v>33.53408081286706</v>
      </c>
      <c r="AK68" s="22">
        <f t="shared" ref="AK68:AK92" si="35">((AI68-AH68)/AH68)^2</f>
        <v>3.2095604841083389E-4</v>
      </c>
    </row>
    <row r="69" spans="3:37" x14ac:dyDescent="0.25">
      <c r="C69" s="2">
        <v>0.75647386000000005</v>
      </c>
      <c r="D69">
        <v>196.348872</v>
      </c>
      <c r="E69">
        <f t="shared" si="18"/>
        <v>195.94065121269958</v>
      </c>
      <c r="F69">
        <f t="shared" si="19"/>
        <v>0.16664421118417655</v>
      </c>
      <c r="G69" s="22">
        <f t="shared" si="20"/>
        <v>4.3224841617857172E-6</v>
      </c>
      <c r="I69" s="2">
        <v>0.75564688999999996</v>
      </c>
      <c r="J69">
        <v>222.059506</v>
      </c>
      <c r="K69">
        <f t="shared" si="21"/>
        <v>223.10763666956444</v>
      </c>
      <c r="L69">
        <f t="shared" si="22"/>
        <v>1.0985779004816085</v>
      </c>
      <c r="M69" s="22">
        <f t="shared" si="23"/>
        <v>2.2278816663901579E-5</v>
      </c>
      <c r="O69" s="2">
        <v>0.75577117000000005</v>
      </c>
      <c r="P69">
        <v>240.16341</v>
      </c>
      <c r="Q69">
        <f t="shared" si="24"/>
        <v>241.79182774453983</v>
      </c>
      <c r="R69">
        <f t="shared" si="25"/>
        <v>2.6517443507321916</v>
      </c>
      <c r="S69" s="22">
        <f t="shared" si="26"/>
        <v>4.5974601084894895E-5</v>
      </c>
      <c r="U69" s="2">
        <v>0.75741619999999998</v>
      </c>
      <c r="V69">
        <v>260.52943900000002</v>
      </c>
      <c r="W69">
        <f t="shared" si="27"/>
        <v>263.83479795904924</v>
      </c>
      <c r="X69">
        <f t="shared" si="28"/>
        <v>10.925397848166911</v>
      </c>
      <c r="Y69" s="22">
        <f t="shared" si="29"/>
        <v>1.6096210840779295E-4</v>
      </c>
      <c r="AA69" s="2">
        <v>0.75627025999999997</v>
      </c>
      <c r="AB69">
        <v>289.777038</v>
      </c>
      <c r="AC69">
        <f t="shared" si="30"/>
        <v>289.20761526304739</v>
      </c>
      <c r="AD69">
        <f t="shared" si="31"/>
        <v>0.32424225335860979</v>
      </c>
      <c r="AE69" s="22">
        <f t="shared" si="32"/>
        <v>3.8613722495121716E-6</v>
      </c>
      <c r="AG69" s="2">
        <v>0.75550251999999996</v>
      </c>
      <c r="AH69">
        <v>324.11531400000001</v>
      </c>
      <c r="AI69">
        <f t="shared" si="33"/>
        <v>318.7172038253334</v>
      </c>
      <c r="AJ69">
        <f t="shared" si="34"/>
        <v>29.139593457839208</v>
      </c>
      <c r="AK69" s="22">
        <f t="shared" si="35"/>
        <v>2.7738590279311387E-4</v>
      </c>
    </row>
    <row r="70" spans="3:37" x14ac:dyDescent="0.25">
      <c r="C70" s="2">
        <v>0.76048775000000002</v>
      </c>
      <c r="D70">
        <v>196.34657100000001</v>
      </c>
      <c r="E70">
        <f t="shared" si="18"/>
        <v>196.13928791154621</v>
      </c>
      <c r="F70">
        <f t="shared" si="19"/>
        <v>4.2966278758948519E-2</v>
      </c>
      <c r="G70" s="22">
        <f t="shared" si="20"/>
        <v>1.11450263462409E-6</v>
      </c>
      <c r="I70" s="2">
        <v>0.75966239000000002</v>
      </c>
      <c r="J70">
        <v>222.29293200000001</v>
      </c>
      <c r="K70">
        <f t="shared" si="21"/>
        <v>223.32671313759073</v>
      </c>
      <c r="L70">
        <f t="shared" si="22"/>
        <v>1.0687034404383677</v>
      </c>
      <c r="M70" s="22">
        <f t="shared" si="23"/>
        <v>2.1627479011037583E-5</v>
      </c>
      <c r="O70" s="2">
        <v>0.75978699999999999</v>
      </c>
      <c r="P70">
        <v>240.44398200000001</v>
      </c>
      <c r="Q70">
        <f t="shared" si="24"/>
        <v>242.17108448846199</v>
      </c>
      <c r="R70">
        <f t="shared" si="25"/>
        <v>2.9828830056515656</v>
      </c>
      <c r="S70" s="22">
        <f t="shared" si="26"/>
        <v>5.1595092619247432E-5</v>
      </c>
      <c r="U70" s="2">
        <v>0.76143450999999995</v>
      </c>
      <c r="V70">
        <v>261.17146100000002</v>
      </c>
      <c r="W70">
        <f t="shared" si="27"/>
        <v>264.46704145337787</v>
      </c>
      <c r="X70">
        <f t="shared" si="28"/>
        <v>10.860850524686168</v>
      </c>
      <c r="Y70" s="22">
        <f t="shared" si="29"/>
        <v>1.5922541871067511E-4</v>
      </c>
      <c r="AA70" s="2">
        <v>0.76029029000000004</v>
      </c>
      <c r="AB70">
        <v>290.670503</v>
      </c>
      <c r="AC70">
        <f t="shared" si="30"/>
        <v>290.19948772128373</v>
      </c>
      <c r="AD70">
        <f t="shared" si="31"/>
        <v>0.22185539278416136</v>
      </c>
      <c r="AE70" s="22">
        <f t="shared" si="32"/>
        <v>2.6258388257393446E-6</v>
      </c>
      <c r="AG70" s="2">
        <v>0.75918048999999999</v>
      </c>
      <c r="AH70">
        <v>325.18184300000001</v>
      </c>
      <c r="AI70">
        <f t="shared" si="33"/>
        <v>320.15687069433523</v>
      </c>
      <c r="AJ70">
        <f t="shared" si="34"/>
        <v>25.250346672698111</v>
      </c>
      <c r="AK70" s="22">
        <f t="shared" si="35"/>
        <v>2.3878924853987249E-4</v>
      </c>
    </row>
    <row r="71" spans="3:37" x14ac:dyDescent="0.25">
      <c r="C71" s="2">
        <v>0.76450163000000004</v>
      </c>
      <c r="D71">
        <v>196.344269</v>
      </c>
      <c r="E71">
        <f t="shared" si="18"/>
        <v>196.36454100170221</v>
      </c>
      <c r="F71">
        <f t="shared" si="19"/>
        <v>4.1095405301441398E-4</v>
      </c>
      <c r="G71" s="22">
        <f t="shared" si="20"/>
        <v>1.0659990294001029E-8</v>
      </c>
      <c r="I71" s="2">
        <v>0.76367885999999996</v>
      </c>
      <c r="J71">
        <v>222.66779500000001</v>
      </c>
      <c r="K71">
        <f t="shared" si="21"/>
        <v>223.57515577691396</v>
      </c>
      <c r="L71">
        <f t="shared" si="22"/>
        <v>0.82330357948188171</v>
      </c>
      <c r="M71" s="22">
        <f t="shared" si="23"/>
        <v>1.6605241135098892E-5</v>
      </c>
      <c r="O71" s="2">
        <v>0.76345958000000003</v>
      </c>
      <c r="P71">
        <v>240.724751</v>
      </c>
      <c r="Q71">
        <f t="shared" si="24"/>
        <v>242.56199520301533</v>
      </c>
      <c r="R71">
        <f t="shared" si="25"/>
        <v>3.3754662615134383</v>
      </c>
      <c r="S71" s="22">
        <f t="shared" si="26"/>
        <v>5.8249510373496961E-5</v>
      </c>
      <c r="U71" s="2">
        <v>0.76545313999999998</v>
      </c>
      <c r="V71">
        <v>261.86062800000002</v>
      </c>
      <c r="W71">
        <f t="shared" si="27"/>
        <v>265.18579709244347</v>
      </c>
      <c r="X71">
        <f t="shared" si="28"/>
        <v>11.056749493341167</v>
      </c>
      <c r="Y71" s="22">
        <f t="shared" si="29"/>
        <v>1.612452982779555E-4</v>
      </c>
      <c r="AA71" s="2">
        <v>0.76396794999999995</v>
      </c>
      <c r="AB71">
        <v>291.69073500000002</v>
      </c>
      <c r="AC71">
        <f t="shared" si="30"/>
        <v>291.22862109775247</v>
      </c>
      <c r="AD71">
        <f t="shared" si="31"/>
        <v>0.21354925865045984</v>
      </c>
      <c r="AE71" s="22">
        <f t="shared" si="32"/>
        <v>2.5098790786425469E-6</v>
      </c>
      <c r="AG71" s="2">
        <v>0.76251597999999998</v>
      </c>
      <c r="AH71">
        <v>326.36027300000001</v>
      </c>
      <c r="AI71">
        <f t="shared" si="33"/>
        <v>321.62604352531639</v>
      </c>
      <c r="AJ71">
        <f t="shared" si="34"/>
        <v>22.412928718963105</v>
      </c>
      <c r="AK71" s="22">
        <f t="shared" si="35"/>
        <v>2.1042824563291849E-4</v>
      </c>
    </row>
    <row r="72" spans="3:37" x14ac:dyDescent="0.25">
      <c r="C72" s="2">
        <v>0.76851638</v>
      </c>
      <c r="D72">
        <v>196.46768900000001</v>
      </c>
      <c r="E72">
        <f t="shared" si="18"/>
        <v>196.62016170767683</v>
      </c>
      <c r="F72">
        <f t="shared" si="19"/>
        <v>2.3247926586301471E-2</v>
      </c>
      <c r="G72" s="22">
        <f t="shared" si="20"/>
        <v>6.0228486827580684E-7</v>
      </c>
      <c r="I72" s="2">
        <v>0.76769522999999995</v>
      </c>
      <c r="J72">
        <v>223.02694299999999</v>
      </c>
      <c r="K72">
        <f t="shared" si="21"/>
        <v>223.85688112551156</v>
      </c>
      <c r="L72">
        <f t="shared" si="22"/>
        <v>0.68879729217766639</v>
      </c>
      <c r="M72" s="22">
        <f t="shared" si="23"/>
        <v>1.384767199209074E-5</v>
      </c>
      <c r="O72" s="2">
        <v>0.76782048000000003</v>
      </c>
      <c r="P72">
        <v>241.27228400000001</v>
      </c>
      <c r="Q72">
        <f t="shared" si="24"/>
        <v>243.08834809858689</v>
      </c>
      <c r="R72">
        <f t="shared" si="25"/>
        <v>3.2980888101761701</v>
      </c>
      <c r="S72" s="22">
        <f t="shared" si="26"/>
        <v>5.6656204252836149E-5</v>
      </c>
      <c r="U72" s="2">
        <v>0.76947241</v>
      </c>
      <c r="V72">
        <v>262.64408600000002</v>
      </c>
      <c r="W72">
        <f t="shared" si="27"/>
        <v>266.00317387798901</v>
      </c>
      <c r="X72">
        <f t="shared" si="28"/>
        <v>11.283471372052627</v>
      </c>
      <c r="Y72" s="22">
        <f t="shared" si="29"/>
        <v>1.6357144076205746E-4</v>
      </c>
      <c r="AA72" s="2">
        <v>0.76764646000000003</v>
      </c>
      <c r="AB72">
        <v>292.83668899999998</v>
      </c>
      <c r="AC72">
        <f t="shared" si="30"/>
        <v>292.38987418008435</v>
      </c>
      <c r="AD72">
        <f t="shared" si="31"/>
        <v>0.19964348329623716</v>
      </c>
      <c r="AE72" s="22">
        <f t="shared" si="32"/>
        <v>2.3281135743702026E-6</v>
      </c>
      <c r="AG72" s="2">
        <v>0.76585221999999997</v>
      </c>
      <c r="AH72">
        <v>327.64870999999999</v>
      </c>
      <c r="AI72">
        <f t="shared" si="33"/>
        <v>323.27047923819765</v>
      </c>
      <c r="AJ72">
        <f t="shared" si="34"/>
        <v>19.168904603592321</v>
      </c>
      <c r="AK72" s="22">
        <f t="shared" si="35"/>
        <v>1.7855843516370804E-4</v>
      </c>
    </row>
    <row r="73" spans="3:37" x14ac:dyDescent="0.25">
      <c r="C73" s="2">
        <v>0.77253263000000005</v>
      </c>
      <c r="D73">
        <v>196.81112200000001</v>
      </c>
      <c r="E73">
        <f t="shared" si="18"/>
        <v>196.91044262736921</v>
      </c>
      <c r="F73">
        <f t="shared" si="19"/>
        <v>9.8645870210105537E-3</v>
      </c>
      <c r="G73" s="22">
        <f t="shared" si="20"/>
        <v>2.5467108224706834E-7</v>
      </c>
      <c r="I73" s="2">
        <v>0.77171106</v>
      </c>
      <c r="J73">
        <v>223.307515</v>
      </c>
      <c r="K73">
        <f t="shared" si="21"/>
        <v>224.17642094390865</v>
      </c>
      <c r="L73">
        <f t="shared" si="22"/>
        <v>0.75499753935979541</v>
      </c>
      <c r="M73" s="22">
        <f t="shared" si="23"/>
        <v>1.5140452631862139E-5</v>
      </c>
      <c r="O73" s="2">
        <v>0.77183760000000001</v>
      </c>
      <c r="P73">
        <v>241.74143900000001</v>
      </c>
      <c r="Q73">
        <f t="shared" si="24"/>
        <v>243.64120113509009</v>
      </c>
      <c r="R73">
        <f t="shared" si="25"/>
        <v>3.6090961699219872</v>
      </c>
      <c r="S73" s="22">
        <f t="shared" si="26"/>
        <v>6.1758430242710478E-5</v>
      </c>
      <c r="U73" s="2">
        <v>0.77314822999999999</v>
      </c>
      <c r="V73">
        <v>263.39631100000003</v>
      </c>
      <c r="W73">
        <f t="shared" si="27"/>
        <v>266.84866214154692</v>
      </c>
      <c r="X73">
        <f t="shared" si="28"/>
        <v>11.918728404540175</v>
      </c>
      <c r="Y73" s="22">
        <f t="shared" si="29"/>
        <v>1.7179501084538262E-4</v>
      </c>
      <c r="AA73" s="2">
        <v>0.77132593999999999</v>
      </c>
      <c r="AB73">
        <v>294.12323099999998</v>
      </c>
      <c r="AC73">
        <f t="shared" si="30"/>
        <v>293.70053943348603</v>
      </c>
      <c r="AD73">
        <f t="shared" si="31"/>
        <v>0.17866816040201469</v>
      </c>
      <c r="AE73" s="22">
        <f t="shared" si="32"/>
        <v>2.0653255114409228E-6</v>
      </c>
      <c r="AG73" s="2">
        <v>0.76893761000000005</v>
      </c>
      <c r="AH73">
        <v>328.93898999999999</v>
      </c>
      <c r="AI73">
        <f t="shared" si="33"/>
        <v>324.9652032132193</v>
      </c>
      <c r="AJ73">
        <f t="shared" si="34"/>
        <v>15.790981426792822</v>
      </c>
      <c r="AK73" s="22">
        <f t="shared" si="35"/>
        <v>1.4594136822922103E-4</v>
      </c>
    </row>
    <row r="74" spans="3:37" x14ac:dyDescent="0.25">
      <c r="C74" s="2">
        <v>0.77654911000000004</v>
      </c>
      <c r="D74">
        <v>197.18598499999999</v>
      </c>
      <c r="E74">
        <f t="shared" si="18"/>
        <v>197.24015884870053</v>
      </c>
      <c r="F74">
        <f t="shared" si="19"/>
        <v>2.9348058830293467E-3</v>
      </c>
      <c r="G74" s="22">
        <f t="shared" si="20"/>
        <v>7.5479200713984593E-8</v>
      </c>
      <c r="I74" s="2">
        <v>0.77572828000000005</v>
      </c>
      <c r="J74">
        <v>223.792385</v>
      </c>
      <c r="K74">
        <f t="shared" si="21"/>
        <v>224.53922338281347</v>
      </c>
      <c r="L74">
        <f t="shared" si="22"/>
        <v>0.55776757004345268</v>
      </c>
      <c r="M74" s="22">
        <f t="shared" si="23"/>
        <v>1.1136857183017922E-5</v>
      </c>
      <c r="O74" s="2">
        <v>0.77551298999999996</v>
      </c>
      <c r="P74">
        <v>242.430803</v>
      </c>
      <c r="Q74">
        <f t="shared" si="24"/>
        <v>244.21210655144563</v>
      </c>
      <c r="R74">
        <f t="shared" si="25"/>
        <v>3.17304234239282</v>
      </c>
      <c r="S74" s="22">
        <f t="shared" si="26"/>
        <v>5.3988376460359433E-5</v>
      </c>
      <c r="U74" s="2">
        <v>0.77716901999999999</v>
      </c>
      <c r="V74">
        <v>264.39978200000002</v>
      </c>
      <c r="W74">
        <f t="shared" si="27"/>
        <v>267.89538317003303</v>
      </c>
      <c r="X74">
        <f t="shared" si="28"/>
        <v>12.219227539936165</v>
      </c>
      <c r="Y74" s="22">
        <f t="shared" si="29"/>
        <v>1.7479200601582787E-4</v>
      </c>
      <c r="AA74" s="2">
        <v>0.77466261999999997</v>
      </c>
      <c r="AB74">
        <v>295.47452800000002</v>
      </c>
      <c r="AC74">
        <f t="shared" si="30"/>
        <v>295.0343314030921</v>
      </c>
      <c r="AD74">
        <f t="shared" si="31"/>
        <v>0.19377304392931752</v>
      </c>
      <c r="AE74" s="22">
        <f t="shared" si="32"/>
        <v>2.2194903769842755E-6</v>
      </c>
      <c r="AG74" s="2">
        <v>0.77177384999999998</v>
      </c>
      <c r="AH74">
        <v>330.47915799999998</v>
      </c>
      <c r="AI74">
        <f t="shared" si="33"/>
        <v>326.68688325427149</v>
      </c>
      <c r="AJ74">
        <f t="shared" si="34"/>
        <v>14.381347747090093</v>
      </c>
      <c r="AK74" s="22">
        <f t="shared" si="35"/>
        <v>1.3167745887761944E-4</v>
      </c>
    </row>
    <row r="75" spans="3:37" x14ac:dyDescent="0.25">
      <c r="C75" s="2">
        <v>0.78056590000000003</v>
      </c>
      <c r="D75">
        <v>197.60799399999999</v>
      </c>
      <c r="E75">
        <f t="shared" si="18"/>
        <v>197.61489272022527</v>
      </c>
      <c r="F75">
        <f t="shared" si="19"/>
        <v>4.7592340746686375E-5</v>
      </c>
      <c r="G75" s="22">
        <f t="shared" si="20"/>
        <v>1.2187876542739202E-9</v>
      </c>
      <c r="I75" s="2">
        <v>0.77974551000000003</v>
      </c>
      <c r="J75">
        <v>224.277254</v>
      </c>
      <c r="K75">
        <f t="shared" si="21"/>
        <v>224.95131765440323</v>
      </c>
      <c r="L75">
        <f t="shared" si="22"/>
        <v>0.45436181018743305</v>
      </c>
      <c r="M75" s="22">
        <f t="shared" si="23"/>
        <v>9.0329864965296343E-6</v>
      </c>
      <c r="O75" s="2">
        <v>0.77953216000000003</v>
      </c>
      <c r="P75">
        <v>243.19939500000001</v>
      </c>
      <c r="Q75">
        <f t="shared" si="24"/>
        <v>244.91737373077765</v>
      </c>
      <c r="R75">
        <f t="shared" si="25"/>
        <v>2.9514509194043681</v>
      </c>
      <c r="S75" s="22">
        <f t="shared" si="26"/>
        <v>4.9901153545827408E-5</v>
      </c>
      <c r="U75" s="2">
        <v>0.78084580999999997</v>
      </c>
      <c r="V75">
        <v>265.29429299999998</v>
      </c>
      <c r="W75">
        <f t="shared" si="27"/>
        <v>268.97901927380786</v>
      </c>
      <c r="X75">
        <f t="shared" si="28"/>
        <v>13.577207712890123</v>
      </c>
      <c r="Y75" s="22">
        <f t="shared" si="29"/>
        <v>1.929099582568901E-4</v>
      </c>
      <c r="AA75" s="2">
        <v>0.77800016000000005</v>
      </c>
      <c r="AB75">
        <v>296.951548</v>
      </c>
      <c r="AC75">
        <f t="shared" si="30"/>
        <v>296.52366438631083</v>
      </c>
      <c r="AD75">
        <f t="shared" si="31"/>
        <v>0.18308438686370757</v>
      </c>
      <c r="AE75" s="22">
        <f t="shared" si="32"/>
        <v>2.076252282005154E-6</v>
      </c>
      <c r="AG75" s="2">
        <v>0.7749606</v>
      </c>
      <c r="AH75">
        <v>332.09048100000001</v>
      </c>
      <c r="AI75">
        <f t="shared" si="33"/>
        <v>328.82908960415318</v>
      </c>
      <c r="AJ75">
        <f t="shared" si="34"/>
        <v>10.636673836903727</v>
      </c>
      <c r="AK75" s="22">
        <f t="shared" si="35"/>
        <v>9.6447947035642066E-5</v>
      </c>
    </row>
    <row r="76" spans="3:37" x14ac:dyDescent="0.25">
      <c r="C76" s="2">
        <v>0.78458291000000002</v>
      </c>
      <c r="D76">
        <v>198.06143299999999</v>
      </c>
      <c r="E76">
        <f t="shared" si="18"/>
        <v>198.04106182728725</v>
      </c>
      <c r="F76">
        <f t="shared" si="19"/>
        <v>4.1498467769239241E-4</v>
      </c>
      <c r="G76" s="22">
        <f t="shared" si="20"/>
        <v>1.0578698215129388E-8</v>
      </c>
      <c r="I76" s="2">
        <v>0.78376349999999995</v>
      </c>
      <c r="J76">
        <v>224.87213</v>
      </c>
      <c r="K76">
        <f t="shared" si="21"/>
        <v>225.41994869117775</v>
      </c>
      <c r="L76">
        <f t="shared" si="22"/>
        <v>0.30010531840370602</v>
      </c>
      <c r="M76" s="22">
        <f t="shared" si="23"/>
        <v>5.9347499413317581E-6</v>
      </c>
      <c r="O76" s="2">
        <v>0.78355262999999997</v>
      </c>
      <c r="P76">
        <v>244.15572</v>
      </c>
      <c r="Q76">
        <f t="shared" si="24"/>
        <v>245.71930139042752</v>
      </c>
      <c r="R76">
        <f t="shared" si="25"/>
        <v>2.444786764491242</v>
      </c>
      <c r="S76" s="22">
        <f t="shared" si="26"/>
        <v>4.1011644037308582E-5</v>
      </c>
      <c r="U76" s="2">
        <v>0.78452345999999995</v>
      </c>
      <c r="V76">
        <v>266.314525</v>
      </c>
      <c r="W76">
        <f t="shared" si="27"/>
        <v>270.20022239782503</v>
      </c>
      <c r="X76">
        <f t="shared" si="28"/>
        <v>15.098644267464184</v>
      </c>
      <c r="Y76" s="22">
        <f t="shared" si="29"/>
        <v>2.1288656049070454E-4</v>
      </c>
      <c r="AA76" s="2">
        <v>0.78118944000000001</v>
      </c>
      <c r="AB76">
        <v>298.40944500000001</v>
      </c>
      <c r="AC76">
        <f t="shared" si="30"/>
        <v>298.10896144002635</v>
      </c>
      <c r="AD76">
        <f t="shared" si="31"/>
        <v>9.0290369814442092E-2</v>
      </c>
      <c r="AE76" s="22">
        <f t="shared" si="32"/>
        <v>1.0139494452775315E-6</v>
      </c>
      <c r="AG76" s="2">
        <v>0.77806282999999998</v>
      </c>
      <c r="AH76">
        <v>333.98090400000001</v>
      </c>
      <c r="AI76">
        <f t="shared" si="33"/>
        <v>331.14900870418364</v>
      </c>
      <c r="AJ76">
        <f t="shared" si="34"/>
        <v>8.019630966466865</v>
      </c>
      <c r="AK76" s="22">
        <f t="shared" si="35"/>
        <v>7.1897056799351361E-5</v>
      </c>
    </row>
    <row r="77" spans="3:37" x14ac:dyDescent="0.25">
      <c r="C77" s="2">
        <v>0.78860047</v>
      </c>
      <c r="D77">
        <v>198.593448</v>
      </c>
      <c r="E77">
        <f t="shared" si="18"/>
        <v>198.52613723799098</v>
      </c>
      <c r="F77">
        <f t="shared" si="19"/>
        <v>4.5307386822342546E-3</v>
      </c>
      <c r="G77" s="22">
        <f t="shared" si="20"/>
        <v>1.1487861261594334E-7</v>
      </c>
      <c r="I77" s="2">
        <v>0.78778201999999997</v>
      </c>
      <c r="J77">
        <v>225.545582</v>
      </c>
      <c r="K77">
        <f t="shared" si="21"/>
        <v>225.95351034317579</v>
      </c>
      <c r="L77">
        <f t="shared" si="22"/>
        <v>0.16640553316615095</v>
      </c>
      <c r="M77" s="22">
        <f t="shared" si="23"/>
        <v>3.2711398659933388E-6</v>
      </c>
      <c r="O77" s="2">
        <v>0.78723082</v>
      </c>
      <c r="P77">
        <v>245.25452899999999</v>
      </c>
      <c r="Q77">
        <f t="shared" si="24"/>
        <v>246.54941922292335</v>
      </c>
      <c r="R77">
        <f t="shared" si="25"/>
        <v>1.6767406894225005</v>
      </c>
      <c r="S77" s="22">
        <f t="shared" si="26"/>
        <v>2.7876088292545677E-5</v>
      </c>
      <c r="U77" s="2">
        <v>0.78785959000000005</v>
      </c>
      <c r="V77">
        <v>267.58639699999998</v>
      </c>
      <c r="W77">
        <f t="shared" si="27"/>
        <v>271.44217002035577</v>
      </c>
      <c r="X77">
        <f t="shared" si="28"/>
        <v>14.866985584503674</v>
      </c>
      <c r="Y77" s="22">
        <f t="shared" si="29"/>
        <v>2.0763227214599459E-4</v>
      </c>
      <c r="AA77" s="2">
        <v>0.78410345999999997</v>
      </c>
      <c r="AB77">
        <v>299.82563900000002</v>
      </c>
      <c r="AC77">
        <f t="shared" si="30"/>
        <v>299.71165974740933</v>
      </c>
      <c r="AD77">
        <f t="shared" si="31"/>
        <v>1.2991270021133572E-2</v>
      </c>
      <c r="AE77" s="22">
        <f t="shared" si="32"/>
        <v>1.4451538150525169E-7</v>
      </c>
      <c r="AG77" s="2">
        <v>0.78125177000000001</v>
      </c>
      <c r="AH77">
        <v>336.03480000000002</v>
      </c>
      <c r="AI77">
        <f t="shared" si="33"/>
        <v>333.80281682710449</v>
      </c>
      <c r="AJ77">
        <f t="shared" si="34"/>
        <v>4.9817488840887751</v>
      </c>
      <c r="AK77" s="22">
        <f t="shared" si="35"/>
        <v>4.4117746516151946E-5</v>
      </c>
    </row>
    <row r="78" spans="3:37" x14ac:dyDescent="0.25">
      <c r="C78" s="2">
        <v>0.79261930999999997</v>
      </c>
      <c r="D78">
        <v>199.31404499999999</v>
      </c>
      <c r="E78">
        <f t="shared" si="18"/>
        <v>199.07886555002068</v>
      </c>
      <c r="F78">
        <f t="shared" si="19"/>
        <v>5.5309373692572161E-2</v>
      </c>
      <c r="G78" s="22">
        <f t="shared" si="20"/>
        <v>1.3922682985733731E-6</v>
      </c>
      <c r="I78" s="2">
        <v>0.79180043</v>
      </c>
      <c r="J78">
        <v>226.20331899999999</v>
      </c>
      <c r="K78">
        <f t="shared" si="21"/>
        <v>226.56183481556945</v>
      </c>
      <c r="L78">
        <f t="shared" si="22"/>
        <v>0.12853359001343609</v>
      </c>
      <c r="M78" s="22">
        <f t="shared" si="23"/>
        <v>2.5119945453849742E-6</v>
      </c>
      <c r="O78" s="2">
        <v>0.79090945000000001</v>
      </c>
      <c r="P78">
        <v>246.41619800000001</v>
      </c>
      <c r="Q78">
        <f t="shared" si="24"/>
        <v>247.48475321109498</v>
      </c>
      <c r="R78">
        <f t="shared" si="25"/>
        <v>1.1418102391582252</v>
      </c>
      <c r="S78" s="22">
        <f t="shared" si="26"/>
        <v>1.8804224532355922E-5</v>
      </c>
      <c r="U78" s="2">
        <v>0.79153952000000005</v>
      </c>
      <c r="V78">
        <v>268.93749800000001</v>
      </c>
      <c r="W78">
        <f t="shared" si="27"/>
        <v>272.97959577180308</v>
      </c>
      <c r="X78">
        <f t="shared" si="28"/>
        <v>16.338554396815354</v>
      </c>
      <c r="Y78" s="22">
        <f t="shared" si="29"/>
        <v>2.258972312684269E-4</v>
      </c>
      <c r="AA78" s="2">
        <v>0.78722097999999996</v>
      </c>
      <c r="AB78">
        <v>301.47480300000001</v>
      </c>
      <c r="AC78">
        <f t="shared" si="30"/>
        <v>301.60755520122967</v>
      </c>
      <c r="AD78">
        <f t="shared" si="31"/>
        <v>1.762314693132121E-2</v>
      </c>
      <c r="AE78" s="22">
        <f t="shared" si="32"/>
        <v>1.9390161309317586E-7</v>
      </c>
      <c r="AG78" s="2">
        <v>0.78389622999999997</v>
      </c>
      <c r="AH78">
        <v>337.946055</v>
      </c>
      <c r="AI78">
        <f t="shared" si="33"/>
        <v>336.23295456319511</v>
      </c>
      <c r="AJ78">
        <f t="shared" si="34"/>
        <v>2.9347131065811167</v>
      </c>
      <c r="AK78" s="22">
        <f t="shared" si="35"/>
        <v>2.5696317485273724E-5</v>
      </c>
    </row>
    <row r="79" spans="3:37" x14ac:dyDescent="0.25">
      <c r="C79" s="2">
        <v>0.79663923999999997</v>
      </c>
      <c r="D79">
        <v>200.19179500000001</v>
      </c>
      <c r="E79">
        <f t="shared" si="18"/>
        <v>199.70933264971558</v>
      </c>
      <c r="F79">
        <f t="shared" si="19"/>
        <v>0.23276991944198189</v>
      </c>
      <c r="G79" s="22">
        <f t="shared" si="20"/>
        <v>5.8081029935895168E-6</v>
      </c>
      <c r="I79" s="2">
        <v>0.79582014000000001</v>
      </c>
      <c r="J79">
        <v>227.04963799999999</v>
      </c>
      <c r="K79">
        <f t="shared" si="21"/>
        <v>227.25694985749573</v>
      </c>
      <c r="L79">
        <f t="shared" si="22"/>
        <v>4.2978206258333637E-2</v>
      </c>
      <c r="M79" s="22">
        <f t="shared" si="23"/>
        <v>8.3369396586543408E-7</v>
      </c>
      <c r="O79" s="2">
        <v>0.79424622</v>
      </c>
      <c r="P79">
        <v>247.78236100000001</v>
      </c>
      <c r="Q79">
        <f t="shared" si="24"/>
        <v>248.43628666667206</v>
      </c>
      <c r="R79">
        <f t="shared" si="25"/>
        <v>0.4276187775324875</v>
      </c>
      <c r="S79" s="22">
        <f t="shared" si="26"/>
        <v>6.9649177800872255E-6</v>
      </c>
      <c r="U79" s="2">
        <v>0.79487750000000001</v>
      </c>
      <c r="V79">
        <v>270.478228</v>
      </c>
      <c r="W79">
        <f t="shared" si="27"/>
        <v>274.54577856573826</v>
      </c>
      <c r="X79">
        <f t="shared" si="28"/>
        <v>16.544967604837627</v>
      </c>
      <c r="Y79" s="22">
        <f t="shared" si="29"/>
        <v>2.2615244950835285E-4</v>
      </c>
      <c r="AA79" s="2">
        <v>0.79024284</v>
      </c>
      <c r="AB79">
        <v>303.14058599999998</v>
      </c>
      <c r="AC79">
        <f t="shared" si="30"/>
        <v>303.64393264237401</v>
      </c>
      <c r="AD79">
        <f t="shared" si="31"/>
        <v>0.25335784238920611</v>
      </c>
      <c r="AE79" s="22">
        <f t="shared" si="32"/>
        <v>2.7570597639784612E-6</v>
      </c>
      <c r="AG79" s="2">
        <v>0.78626925999999997</v>
      </c>
      <c r="AH79">
        <v>339.87862200000001</v>
      </c>
      <c r="AI79">
        <f t="shared" si="33"/>
        <v>338.60850153366869</v>
      </c>
      <c r="AJ79">
        <f t="shared" si="34"/>
        <v>1.6132059989936913</v>
      </c>
      <c r="AK79" s="22">
        <f t="shared" si="35"/>
        <v>1.396503828871922E-5</v>
      </c>
    </row>
    <row r="80" spans="3:37" x14ac:dyDescent="0.25">
      <c r="C80" s="2">
        <v>0.80065969999999997</v>
      </c>
      <c r="D80">
        <v>201.14812000000001</v>
      </c>
      <c r="E80">
        <f t="shared" si="18"/>
        <v>200.42927808311299</v>
      </c>
      <c r="F80">
        <f t="shared" si="19"/>
        <v>0.51673370147379893</v>
      </c>
      <c r="G80" s="22">
        <f t="shared" si="20"/>
        <v>1.2771291908791208E-5</v>
      </c>
      <c r="I80" s="2">
        <v>0.79984082000000001</v>
      </c>
      <c r="J80">
        <v>228.03739300000001</v>
      </c>
      <c r="K80">
        <f t="shared" si="21"/>
        <v>228.05299173263171</v>
      </c>
      <c r="L80">
        <f t="shared" si="22"/>
        <v>2.4332045971531702E-4</v>
      </c>
      <c r="M80" s="22">
        <f t="shared" si="23"/>
        <v>4.6791448926581103E-9</v>
      </c>
      <c r="O80" s="2">
        <v>0.79758333000000003</v>
      </c>
      <c r="P80">
        <v>249.19651999999999</v>
      </c>
      <c r="Q80">
        <f t="shared" si="24"/>
        <v>249.49904552384314</v>
      </c>
      <c r="R80">
        <f t="shared" si="25"/>
        <v>9.1521692576568767E-2</v>
      </c>
      <c r="S80" s="22">
        <f t="shared" si="26"/>
        <v>1.4738052421632721E-6</v>
      </c>
      <c r="U80" s="2">
        <v>0.79796560999999999</v>
      </c>
      <c r="V80">
        <v>272.16502800000001</v>
      </c>
      <c r="W80">
        <f t="shared" si="27"/>
        <v>276.15873823354161</v>
      </c>
      <c r="X80">
        <f t="shared" si="28"/>
        <v>15.949721429494947</v>
      </c>
      <c r="Y80" s="22">
        <f t="shared" si="29"/>
        <v>2.1532202882070279E-4</v>
      </c>
      <c r="AA80" s="2">
        <v>0.79337426</v>
      </c>
      <c r="AB80">
        <v>305.10404699999998</v>
      </c>
      <c r="AC80">
        <f t="shared" si="30"/>
        <v>305.98414105717455</v>
      </c>
      <c r="AD80">
        <f t="shared" si="31"/>
        <v>0.77456554947400258</v>
      </c>
      <c r="AE80" s="22">
        <f t="shared" si="32"/>
        <v>8.3207455280127442E-6</v>
      </c>
      <c r="AG80" s="2">
        <v>0.78823061999999999</v>
      </c>
      <c r="AH80">
        <v>341.87942299999997</v>
      </c>
      <c r="AI80">
        <f t="shared" si="33"/>
        <v>340.72289813198086</v>
      </c>
      <c r="AJ80">
        <f t="shared" si="34"/>
        <v>1.3375497703466404</v>
      </c>
      <c r="AK80" s="22">
        <f t="shared" si="35"/>
        <v>1.1443635768531202E-5</v>
      </c>
    </row>
    <row r="81" spans="3:37" x14ac:dyDescent="0.25">
      <c r="C81" s="2">
        <v>0.80467973999999998</v>
      </c>
      <c r="D81">
        <v>202.041584</v>
      </c>
      <c r="E81">
        <f t="shared" si="18"/>
        <v>201.2524127516823</v>
      </c>
      <c r="F81">
        <f t="shared" si="19"/>
        <v>0.62279125917131728</v>
      </c>
      <c r="G81" s="22">
        <f t="shared" si="20"/>
        <v>1.5256713091497359E-5</v>
      </c>
      <c r="I81" s="2">
        <v>0.80386215000000005</v>
      </c>
      <c r="J81">
        <v>229.11944</v>
      </c>
      <c r="K81">
        <f t="shared" si="21"/>
        <v>228.96702608723922</v>
      </c>
      <c r="L81">
        <f t="shared" si="22"/>
        <v>2.323000080305011E-2</v>
      </c>
      <c r="M81" s="22">
        <f t="shared" si="23"/>
        <v>4.4251229972292164E-7</v>
      </c>
      <c r="O81" s="2">
        <v>0.80126454999999996</v>
      </c>
      <c r="P81">
        <v>250.73620299999999</v>
      </c>
      <c r="Q81">
        <f t="shared" si="24"/>
        <v>250.81790876228507</v>
      </c>
      <c r="R81">
        <f t="shared" si="25"/>
        <v>6.6758315905864141E-3</v>
      </c>
      <c r="S81" s="22">
        <f t="shared" si="26"/>
        <v>1.0618698319986038E-7</v>
      </c>
      <c r="U81" s="2">
        <v>0.80070987999999998</v>
      </c>
      <c r="V81">
        <v>273.76531799999998</v>
      </c>
      <c r="W81">
        <f t="shared" si="27"/>
        <v>277.73999439064841</v>
      </c>
      <c r="X81">
        <f t="shared" si="28"/>
        <v>15.798052410378</v>
      </c>
      <c r="Y81" s="22">
        <f t="shared" si="29"/>
        <v>2.107883930617251E-4</v>
      </c>
      <c r="AA81" s="2">
        <v>0.79619762000000005</v>
      </c>
      <c r="AB81">
        <v>306.97339299999999</v>
      </c>
      <c r="AC81">
        <f t="shared" si="30"/>
        <v>308.31732044256933</v>
      </c>
      <c r="AD81">
        <f t="shared" si="31"/>
        <v>1.8061409708909624</v>
      </c>
      <c r="AE81" s="22">
        <f t="shared" si="32"/>
        <v>1.9166824899491209E-5</v>
      </c>
      <c r="AG81" s="2">
        <v>0.79044300000000001</v>
      </c>
      <c r="AH81">
        <v>343.90273200000001</v>
      </c>
      <c r="AI81">
        <f t="shared" si="33"/>
        <v>343.28501633123244</v>
      </c>
      <c r="AJ81">
        <f t="shared" si="34"/>
        <v>0.38157264744097036</v>
      </c>
      <c r="AK81" s="22">
        <f t="shared" si="35"/>
        <v>3.226309176967945E-6</v>
      </c>
    </row>
    <row r="82" spans="3:37" x14ac:dyDescent="0.25">
      <c r="C82" s="2">
        <v>0.80835760999999995</v>
      </c>
      <c r="D82">
        <v>203.09324699999999</v>
      </c>
      <c r="E82">
        <f t="shared" si="18"/>
        <v>202.10988572638271</v>
      </c>
      <c r="F82">
        <f t="shared" si="19"/>
        <v>0.96699939445019267</v>
      </c>
      <c r="G82" s="22">
        <f t="shared" si="20"/>
        <v>2.3444190197266097E-5</v>
      </c>
      <c r="I82" s="2">
        <v>0.80753958999999997</v>
      </c>
      <c r="J82">
        <v>230.10824199999999</v>
      </c>
      <c r="K82">
        <f t="shared" si="21"/>
        <v>229.92370483419629</v>
      </c>
      <c r="L82">
        <f t="shared" si="22"/>
        <v>3.4053965562863678E-2</v>
      </c>
      <c r="M82" s="22">
        <f t="shared" si="23"/>
        <v>6.4313677502252772E-7</v>
      </c>
      <c r="O82" s="2">
        <v>0.80496292999999997</v>
      </c>
      <c r="P82">
        <v>252.42878200000001</v>
      </c>
      <c r="Q82">
        <f t="shared" si="24"/>
        <v>252.3202740400535</v>
      </c>
      <c r="R82">
        <f t="shared" si="25"/>
        <v>1.1773977371752882E-2</v>
      </c>
      <c r="S82" s="22">
        <f t="shared" si="26"/>
        <v>1.847759540183856E-7</v>
      </c>
      <c r="U82" s="2">
        <v>0.80384281999999996</v>
      </c>
      <c r="V82">
        <v>275.60447199999999</v>
      </c>
      <c r="W82">
        <f t="shared" si="27"/>
        <v>279.73538182115647</v>
      </c>
      <c r="X82">
        <f t="shared" si="28"/>
        <v>17.064415950527053</v>
      </c>
      <c r="Y82" s="22">
        <f t="shared" si="29"/>
        <v>2.2465645841732111E-4</v>
      </c>
      <c r="AA82" s="2">
        <v>0.79848412000000002</v>
      </c>
      <c r="AB82">
        <v>308.68249700000001</v>
      </c>
      <c r="AC82">
        <f t="shared" si="30"/>
        <v>310.37801821220569</v>
      </c>
      <c r="AD82">
        <f t="shared" si="31"/>
        <v>2.8747921810394064</v>
      </c>
      <c r="AE82" s="22">
        <f t="shared" si="32"/>
        <v>3.0170495693971483E-5</v>
      </c>
      <c r="AG82" s="2">
        <v>0.79258746999999996</v>
      </c>
      <c r="AH82">
        <v>346.06871100000001</v>
      </c>
      <c r="AI82">
        <f t="shared" si="33"/>
        <v>345.96164462733913</v>
      </c>
      <c r="AJ82">
        <f t="shared" si="34"/>
        <v>1.1463208154758726E-2</v>
      </c>
      <c r="AK82" s="22">
        <f t="shared" si="35"/>
        <v>9.5715331527409091E-8</v>
      </c>
    </row>
    <row r="83" spans="3:37" x14ac:dyDescent="0.25">
      <c r="C83" s="2">
        <v>0.81203729999999996</v>
      </c>
      <c r="D83">
        <v>204.41121899999999</v>
      </c>
      <c r="E83">
        <f t="shared" si="18"/>
        <v>203.08297033499051</v>
      </c>
      <c r="F83">
        <f t="shared" si="19"/>
        <v>1.7642445160994724</v>
      </c>
      <c r="G83" s="22">
        <f t="shared" si="20"/>
        <v>4.2223022616620706E-5</v>
      </c>
      <c r="I83" s="2">
        <v>0.81121971999999998</v>
      </c>
      <c r="J83">
        <v>231.489924</v>
      </c>
      <c r="K83">
        <f t="shared" si="21"/>
        <v>231.01660162893421</v>
      </c>
      <c r="L83">
        <f t="shared" si="22"/>
        <v>0.22403406695134234</v>
      </c>
      <c r="M83" s="22">
        <f t="shared" si="23"/>
        <v>4.1807084105929742E-6</v>
      </c>
      <c r="O83" s="2">
        <v>0.80823389999999995</v>
      </c>
      <c r="P83">
        <v>254.332133</v>
      </c>
      <c r="Q83">
        <f t="shared" si="24"/>
        <v>253.81926774490921</v>
      </c>
      <c r="R83">
        <f t="shared" si="25"/>
        <v>0.26303076987933832</v>
      </c>
      <c r="S83" s="22">
        <f t="shared" si="26"/>
        <v>4.0663437488642898E-6</v>
      </c>
      <c r="U83" s="2">
        <v>0.80648366999999999</v>
      </c>
      <c r="V83">
        <v>277.57147099999997</v>
      </c>
      <c r="W83">
        <f t="shared" si="27"/>
        <v>281.59279895636206</v>
      </c>
      <c r="X83">
        <f t="shared" si="28"/>
        <v>16.171078532619269</v>
      </c>
      <c r="Y83" s="22">
        <f t="shared" si="29"/>
        <v>2.0988883272515498E-4</v>
      </c>
      <c r="AA83" s="2">
        <v>0.80090103000000001</v>
      </c>
      <c r="AB83">
        <v>310.74533100000002</v>
      </c>
      <c r="AC83">
        <f t="shared" si="30"/>
        <v>312.73869519649838</v>
      </c>
      <c r="AD83">
        <f t="shared" si="31"/>
        <v>3.9735008198815609</v>
      </c>
      <c r="AE83" s="22">
        <f t="shared" si="32"/>
        <v>4.1149454556253276E-5</v>
      </c>
      <c r="AG83" s="2">
        <v>0.79461201999999997</v>
      </c>
      <c r="AH83">
        <v>348.22727600000002</v>
      </c>
      <c r="AI83">
        <f t="shared" si="33"/>
        <v>348.67686901803938</v>
      </c>
      <c r="AJ83">
        <f t="shared" si="34"/>
        <v>0.2021338818697454</v>
      </c>
      <c r="AK83" s="22">
        <f t="shared" si="35"/>
        <v>1.6669153477084202E-6</v>
      </c>
    </row>
    <row r="84" spans="3:37" x14ac:dyDescent="0.25">
      <c r="C84" s="2">
        <v>0.81571744000000002</v>
      </c>
      <c r="D84">
        <v>205.792901</v>
      </c>
      <c r="E84">
        <f t="shared" si="18"/>
        <v>204.18915186394955</v>
      </c>
      <c r="F84">
        <f t="shared" si="19"/>
        <v>2.5720112913825752</v>
      </c>
      <c r="G84" s="22">
        <f t="shared" si="20"/>
        <v>6.0731232117203881E-5</v>
      </c>
      <c r="I84" s="2">
        <v>0.81455650999999996</v>
      </c>
      <c r="J84">
        <v>232.85693699999999</v>
      </c>
      <c r="K84">
        <f t="shared" si="21"/>
        <v>232.14455986418022</v>
      </c>
      <c r="L84">
        <f t="shared" si="22"/>
        <v>0.50748118363877104</v>
      </c>
      <c r="M84" s="22">
        <f t="shared" si="23"/>
        <v>9.3592615322025206E-6</v>
      </c>
      <c r="O84" s="2">
        <v>0.81150727</v>
      </c>
      <c r="P84">
        <v>256.09196300000002</v>
      </c>
      <c r="Q84">
        <f t="shared" si="24"/>
        <v>255.50308154611139</v>
      </c>
      <c r="R84">
        <f t="shared" si="25"/>
        <v>0.34678136673398929</v>
      </c>
      <c r="S84" s="22">
        <f t="shared" si="26"/>
        <v>5.2876640633645494E-6</v>
      </c>
      <c r="U84" s="2">
        <v>0.80913332000000004</v>
      </c>
      <c r="V84">
        <v>279.54625099999998</v>
      </c>
      <c r="W84">
        <f t="shared" si="27"/>
        <v>283.63627648527154</v>
      </c>
      <c r="X84">
        <f t="shared" si="28"/>
        <v>16.728308470170806</v>
      </c>
      <c r="Y84" s="22">
        <f t="shared" si="29"/>
        <v>2.1406451620553844E-4</v>
      </c>
      <c r="AA84" s="2">
        <v>0.80331792999999996</v>
      </c>
      <c r="AB84">
        <v>312.80816600000003</v>
      </c>
      <c r="AC84">
        <f t="shared" si="30"/>
        <v>315.30401528059014</v>
      </c>
      <c r="AD84">
        <f t="shared" si="31"/>
        <v>6.2292636314221568</v>
      </c>
      <c r="AE84" s="22">
        <f t="shared" si="32"/>
        <v>6.3662039430634283E-5</v>
      </c>
      <c r="AG84" s="2">
        <v>0.79641454</v>
      </c>
      <c r="AH84">
        <v>350.17663299999998</v>
      </c>
      <c r="AI84">
        <f t="shared" si="33"/>
        <v>351.25960428846895</v>
      </c>
      <c r="AJ84">
        <f t="shared" si="34"/>
        <v>1.1728268116481375</v>
      </c>
      <c r="AK84" s="22">
        <f t="shared" si="35"/>
        <v>9.5644402954872917E-6</v>
      </c>
    </row>
    <row r="85" spans="3:37" x14ac:dyDescent="0.25">
      <c r="C85" s="2">
        <v>0.81905422000000006</v>
      </c>
      <c r="D85">
        <v>207.15991399999999</v>
      </c>
      <c r="E85">
        <f t="shared" si="18"/>
        <v>205.32478735700636</v>
      </c>
      <c r="F85">
        <f t="shared" si="19"/>
        <v>3.3676897958250658</v>
      </c>
      <c r="G85" s="22">
        <f t="shared" si="20"/>
        <v>7.8473068845208498E-5</v>
      </c>
      <c r="I85" s="2">
        <v>0.81753792999999997</v>
      </c>
      <c r="J85">
        <v>234.18762699999999</v>
      </c>
      <c r="K85">
        <f t="shared" si="21"/>
        <v>233.28077649093291</v>
      </c>
      <c r="L85">
        <f t="shared" si="22"/>
        <v>0.82237784579522932</v>
      </c>
      <c r="M85" s="22">
        <f t="shared" si="23"/>
        <v>1.4994897808405393E-5</v>
      </c>
      <c r="O85" s="2">
        <v>0.81468898999999995</v>
      </c>
      <c r="P85">
        <v>257.958009</v>
      </c>
      <c r="Q85">
        <f t="shared" si="24"/>
        <v>257.34159694083542</v>
      </c>
      <c r="R85">
        <f t="shared" si="25"/>
        <v>0.37996382668352791</v>
      </c>
      <c r="S85" s="22">
        <f t="shared" si="26"/>
        <v>5.7101066571863977E-6</v>
      </c>
      <c r="U85" s="2">
        <v>0.81137636000000002</v>
      </c>
      <c r="V85">
        <v>281.45396799999997</v>
      </c>
      <c r="W85">
        <f t="shared" si="27"/>
        <v>285.52175509445152</v>
      </c>
      <c r="X85">
        <f t="shared" si="28"/>
        <v>16.546891845786551</v>
      </c>
      <c r="Y85" s="22">
        <f t="shared" si="29"/>
        <v>2.0888231720643023E-4</v>
      </c>
      <c r="AA85" s="2">
        <v>0.80521474999999998</v>
      </c>
      <c r="AB85">
        <v>314.66685799999999</v>
      </c>
      <c r="AC85">
        <f t="shared" si="30"/>
        <v>317.47314342806828</v>
      </c>
      <c r="AD85">
        <f t="shared" si="31"/>
        <v>7.8752379037884408</v>
      </c>
      <c r="AE85" s="22">
        <f t="shared" si="32"/>
        <v>7.95356207586307E-5</v>
      </c>
      <c r="AG85" s="2">
        <v>0.79802090999999997</v>
      </c>
      <c r="AH85">
        <v>352.26668999999998</v>
      </c>
      <c r="AI85">
        <f t="shared" si="33"/>
        <v>353.70136414446881</v>
      </c>
      <c r="AJ85">
        <f t="shared" si="34"/>
        <v>2.0582899008073667</v>
      </c>
      <c r="AK85" s="22">
        <f t="shared" si="35"/>
        <v>1.658682970522934E-5</v>
      </c>
    </row>
    <row r="86" spans="3:37" x14ac:dyDescent="0.25">
      <c r="C86" s="2">
        <v>0.82239154999999997</v>
      </c>
      <c r="D86">
        <v>208.60635199999999</v>
      </c>
      <c r="E86">
        <f t="shared" si="18"/>
        <v>206.60634470204556</v>
      </c>
      <c r="F86">
        <f t="shared" si="19"/>
        <v>4.0000291918709632</v>
      </c>
      <c r="G86" s="22">
        <f t="shared" si="20"/>
        <v>9.1919595372014844E-5</v>
      </c>
      <c r="I86" s="2">
        <v>0.82049192000000004</v>
      </c>
      <c r="J86">
        <v>235.843963</v>
      </c>
      <c r="K86">
        <f t="shared" si="21"/>
        <v>234.54507056194507</v>
      </c>
      <c r="L86">
        <f t="shared" si="22"/>
        <v>1.687121565636293</v>
      </c>
      <c r="M86" s="22">
        <f t="shared" si="23"/>
        <v>3.0331706784698796E-5</v>
      </c>
      <c r="O86" s="2">
        <v>0.81746067</v>
      </c>
      <c r="P86">
        <v>259.72411299999999</v>
      </c>
      <c r="Q86">
        <f t="shared" si="24"/>
        <v>259.12855437699784</v>
      </c>
      <c r="R86">
        <f t="shared" si="25"/>
        <v>0.35469007343221481</v>
      </c>
      <c r="S86" s="22">
        <f t="shared" si="26"/>
        <v>5.25804732562757E-6</v>
      </c>
      <c r="U86" s="2">
        <v>0.81383574000000003</v>
      </c>
      <c r="V86">
        <v>283.667663</v>
      </c>
      <c r="W86">
        <f t="shared" si="27"/>
        <v>287.7702366469473</v>
      </c>
      <c r="X86">
        <f t="shared" si="28"/>
        <v>16.8311105286264</v>
      </c>
      <c r="Y86" s="22">
        <f t="shared" si="29"/>
        <v>2.0916697251899852E-4</v>
      </c>
      <c r="AA86" s="2">
        <v>0.80674206000000004</v>
      </c>
      <c r="AB86">
        <v>316.49194599999998</v>
      </c>
      <c r="AC86">
        <f t="shared" si="30"/>
        <v>319.32688553605084</v>
      </c>
      <c r="AD86">
        <f t="shared" si="31"/>
        <v>8.0368821730642299</v>
      </c>
      <c r="AE86" s="22">
        <f t="shared" si="32"/>
        <v>8.0234707905665217E-5</v>
      </c>
      <c r="AG86" s="2">
        <v>0.79961311999999996</v>
      </c>
      <c r="AH86">
        <v>354.49904299999997</v>
      </c>
      <c r="AI86">
        <f t="shared" si="33"/>
        <v>356.26001805736939</v>
      </c>
      <c r="AJ86">
        <f t="shared" si="34"/>
        <v>3.1010331526772368</v>
      </c>
      <c r="AK86" s="22">
        <f t="shared" si="35"/>
        <v>2.4676085992506361E-5</v>
      </c>
    </row>
    <row r="87" spans="3:37" x14ac:dyDescent="0.25">
      <c r="C87" s="2">
        <v>0.82561174000000004</v>
      </c>
      <c r="D87">
        <v>210.272447</v>
      </c>
      <c r="E87">
        <f t="shared" si="18"/>
        <v>208.00237798146568</v>
      </c>
      <c r="F87">
        <f t="shared" si="19"/>
        <v>5.1532133489093477</v>
      </c>
      <c r="G87" s="22">
        <f t="shared" si="20"/>
        <v>1.165502972918849E-4</v>
      </c>
      <c r="I87" s="2">
        <v>0.82342230000000005</v>
      </c>
      <c r="J87">
        <v>237.63990999999999</v>
      </c>
      <c r="K87">
        <f t="shared" si="21"/>
        <v>235.95721658998269</v>
      </c>
      <c r="L87">
        <f t="shared" si="22"/>
        <v>2.8314571121156273</v>
      </c>
      <c r="M87" s="22">
        <f t="shared" si="23"/>
        <v>5.0138487572939129E-5</v>
      </c>
      <c r="O87" s="2">
        <v>0.82000729999999999</v>
      </c>
      <c r="P87">
        <v>261.42329899999999</v>
      </c>
      <c r="Q87">
        <f t="shared" si="24"/>
        <v>260.94331473620514</v>
      </c>
      <c r="R87">
        <f t="shared" si="25"/>
        <v>0.23038489349068153</v>
      </c>
      <c r="S87" s="22">
        <f t="shared" si="26"/>
        <v>3.3710517294748169E-6</v>
      </c>
      <c r="U87" s="2">
        <v>0.81627269999999996</v>
      </c>
      <c r="V87">
        <v>285.86460599999998</v>
      </c>
      <c r="W87">
        <f t="shared" si="27"/>
        <v>290.20464406093265</v>
      </c>
      <c r="X87">
        <f t="shared" si="28"/>
        <v>18.835930370344212</v>
      </c>
      <c r="Y87" s="22">
        <f t="shared" si="29"/>
        <v>2.3049754403750119E-4</v>
      </c>
      <c r="AA87" s="2">
        <v>0.80863476999999995</v>
      </c>
      <c r="AB87">
        <v>318.52835800000003</v>
      </c>
      <c r="AC87">
        <f t="shared" si="30"/>
        <v>321.7660726170439</v>
      </c>
      <c r="AD87">
        <f t="shared" si="31"/>
        <v>10.482795941419583</v>
      </c>
      <c r="AE87" s="22">
        <f t="shared" si="32"/>
        <v>1.033191741707017E-4</v>
      </c>
      <c r="AG87" s="2">
        <v>0.80127682</v>
      </c>
      <c r="AH87">
        <v>356.819954</v>
      </c>
      <c r="AI87">
        <f t="shared" si="33"/>
        <v>359.08977866152816</v>
      </c>
      <c r="AJ87">
        <f t="shared" si="34"/>
        <v>5.1521039940814344</v>
      </c>
      <c r="AK87" s="22">
        <f t="shared" si="35"/>
        <v>4.0465634526181326E-5</v>
      </c>
    </row>
    <row r="88" spans="3:37" x14ac:dyDescent="0.25">
      <c r="C88" s="2">
        <v>0.82857992000000003</v>
      </c>
      <c r="D88">
        <v>211.89706100000001</v>
      </c>
      <c r="E88">
        <f t="shared" si="18"/>
        <v>209.44935679318999</v>
      </c>
      <c r="F88">
        <f t="shared" si="19"/>
        <v>5.99125588403545</v>
      </c>
      <c r="G88" s="22">
        <f t="shared" si="20"/>
        <v>1.3343445996556266E-4</v>
      </c>
      <c r="I88" s="2">
        <v>0.82635442999999997</v>
      </c>
      <c r="J88">
        <v>239.691689</v>
      </c>
      <c r="K88">
        <f t="shared" si="21"/>
        <v>237.55388178345368</v>
      </c>
      <c r="L88">
        <f t="shared" si="22"/>
        <v>4.5702196951175278</v>
      </c>
      <c r="M88" s="22">
        <f t="shared" si="23"/>
        <v>7.9548340890452156E-5</v>
      </c>
      <c r="O88" s="2">
        <v>0.82241109999999995</v>
      </c>
      <c r="P88">
        <v>263.42922600000003</v>
      </c>
      <c r="Q88">
        <f t="shared" si="24"/>
        <v>262.82767044488094</v>
      </c>
      <c r="R88">
        <f t="shared" si="25"/>
        <v>0.36186908589463823</v>
      </c>
      <c r="S88" s="22">
        <f t="shared" si="26"/>
        <v>5.2146308746329733E-6</v>
      </c>
      <c r="U88" s="2">
        <v>0.81834848000000004</v>
      </c>
      <c r="V88">
        <v>288.059911</v>
      </c>
      <c r="W88">
        <f t="shared" si="27"/>
        <v>292.45721977730238</v>
      </c>
      <c r="X88">
        <f t="shared" si="28"/>
        <v>19.336324482940594</v>
      </c>
      <c r="Y88" s="22">
        <f t="shared" si="29"/>
        <v>2.3302809294929334E-4</v>
      </c>
      <c r="AA88" s="2">
        <v>0.81030484000000003</v>
      </c>
      <c r="AB88">
        <v>320.73253</v>
      </c>
      <c r="AC88">
        <f t="shared" si="30"/>
        <v>324.05766888221899</v>
      </c>
      <c r="AD88">
        <f t="shared" si="31"/>
        <v>11.056548586044579</v>
      </c>
      <c r="AE88" s="22">
        <f t="shared" si="32"/>
        <v>1.074814603439267E-4</v>
      </c>
      <c r="AG88" s="2">
        <v>0.80269670000000004</v>
      </c>
      <c r="AH88">
        <v>359.00670400000001</v>
      </c>
      <c r="AI88">
        <f t="shared" si="33"/>
        <v>361.63855348582217</v>
      </c>
      <c r="AJ88">
        <f t="shared" si="34"/>
        <v>6.9266317160223592</v>
      </c>
      <c r="AK88" s="22">
        <f t="shared" si="35"/>
        <v>5.3742390469621143E-5</v>
      </c>
    </row>
    <row r="89" spans="3:37" x14ac:dyDescent="0.25">
      <c r="C89" s="2">
        <v>0.83185385999999994</v>
      </c>
      <c r="D89">
        <v>213.73910799999999</v>
      </c>
      <c r="E89">
        <f t="shared" si="18"/>
        <v>211.25260053802305</v>
      </c>
      <c r="F89">
        <f t="shared" si="19"/>
        <v>6.1827193584670121</v>
      </c>
      <c r="G89" s="22">
        <f t="shared" si="20"/>
        <v>1.3533544289498649E-4</v>
      </c>
      <c r="I89" s="2">
        <v>0.82886643999999998</v>
      </c>
      <c r="J89">
        <v>241.452056</v>
      </c>
      <c r="K89">
        <f t="shared" si="21"/>
        <v>239.09205695288526</v>
      </c>
      <c r="L89">
        <f t="shared" si="22"/>
        <v>5.5695955023824846</v>
      </c>
      <c r="M89" s="22">
        <f t="shared" si="23"/>
        <v>9.5534852972717872E-5</v>
      </c>
      <c r="O89" s="2">
        <v>0.82449424999999998</v>
      </c>
      <c r="P89">
        <v>265.39243800000003</v>
      </c>
      <c r="Q89">
        <f t="shared" si="24"/>
        <v>264.61149787341191</v>
      </c>
      <c r="R89">
        <f t="shared" si="25"/>
        <v>0.60986748131546986</v>
      </c>
      <c r="S89" s="22">
        <f t="shared" si="26"/>
        <v>8.6588135653853763E-6</v>
      </c>
      <c r="U89" s="2">
        <v>0.82011966999999997</v>
      </c>
      <c r="V89">
        <v>290.26073000000002</v>
      </c>
      <c r="W89">
        <f t="shared" si="27"/>
        <v>294.52194502296692</v>
      </c>
      <c r="X89">
        <f t="shared" si="28"/>
        <v>18.157953471958749</v>
      </c>
      <c r="Y89" s="22">
        <f t="shared" si="29"/>
        <v>2.1552136678869386E-4</v>
      </c>
      <c r="AA89" s="2">
        <v>0.81222077000000004</v>
      </c>
      <c r="AB89">
        <v>323.313401</v>
      </c>
      <c r="AC89">
        <f t="shared" si="30"/>
        <v>326.85943775679874</v>
      </c>
      <c r="AD89">
        <f t="shared" si="31"/>
        <v>12.57437668056774</v>
      </c>
      <c r="AE89" s="22">
        <f t="shared" si="32"/>
        <v>1.2029263937140729E-4</v>
      </c>
      <c r="AG89" s="2">
        <v>0.80411138000000004</v>
      </c>
      <c r="AH89">
        <v>361.596362</v>
      </c>
      <c r="AI89">
        <f t="shared" si="33"/>
        <v>364.30745545080356</v>
      </c>
      <c r="AJ89">
        <f t="shared" si="34"/>
        <v>7.3500276989899538</v>
      </c>
      <c r="AK89" s="22">
        <f t="shared" si="35"/>
        <v>5.6213531643849839E-5</v>
      </c>
    </row>
    <row r="90" spans="3:37" x14ac:dyDescent="0.25">
      <c r="C90" s="2">
        <v>0.83512923999999999</v>
      </c>
      <c r="D90">
        <v>215.79069000000001</v>
      </c>
      <c r="E90">
        <f t="shared" si="18"/>
        <v>213.31197532394754</v>
      </c>
      <c r="F90">
        <f t="shared" si="19"/>
        <v>6.144026445277933</v>
      </c>
      <c r="G90" s="22">
        <f t="shared" si="20"/>
        <v>1.3194339935376572E-4</v>
      </c>
      <c r="I90" s="2">
        <v>0.83107911000000001</v>
      </c>
      <c r="J90">
        <v>243.229726</v>
      </c>
      <c r="K90">
        <f t="shared" si="21"/>
        <v>240.6086405626543</v>
      </c>
      <c r="L90">
        <f t="shared" si="22"/>
        <v>6.8700888698656897</v>
      </c>
      <c r="M90" s="22">
        <f t="shared" si="23"/>
        <v>1.1612588957112938E-4</v>
      </c>
      <c r="O90" s="2">
        <v>0.82689356000000003</v>
      </c>
      <c r="P90">
        <v>267.731786</v>
      </c>
      <c r="Q90">
        <f t="shared" si="24"/>
        <v>266.86090929502132</v>
      </c>
      <c r="R90">
        <f t="shared" si="25"/>
        <v>0.75842623527453035</v>
      </c>
      <c r="S90" s="22">
        <f t="shared" si="26"/>
        <v>1.058067750225126E-5</v>
      </c>
      <c r="U90" s="2">
        <v>0.82185399000000003</v>
      </c>
      <c r="V90">
        <v>292.716655</v>
      </c>
      <c r="W90">
        <f t="shared" si="27"/>
        <v>296.68210308460698</v>
      </c>
      <c r="X90">
        <f t="shared" si="28"/>
        <v>15.724778511713135</v>
      </c>
      <c r="Y90" s="22">
        <f t="shared" si="29"/>
        <v>1.8352264918145011E-4</v>
      </c>
      <c r="AA90" s="2">
        <v>0.81364771999999996</v>
      </c>
      <c r="AB90">
        <v>325.53839599999998</v>
      </c>
      <c r="AC90">
        <f t="shared" si="30"/>
        <v>329.07434695487211</v>
      </c>
      <c r="AD90">
        <f t="shared" si="31"/>
        <v>12.502949155261161</v>
      </c>
      <c r="AE90" s="22">
        <f t="shared" si="32"/>
        <v>1.1797990075339729E-4</v>
      </c>
      <c r="AG90" s="2">
        <v>0.80513049999999997</v>
      </c>
      <c r="AH90">
        <v>363.875339</v>
      </c>
      <c r="AI90">
        <f t="shared" si="33"/>
        <v>366.31409896928477</v>
      </c>
      <c r="AJ90">
        <f t="shared" si="34"/>
        <v>5.9475501877858736</v>
      </c>
      <c r="AK90" s="22">
        <f t="shared" si="35"/>
        <v>4.4919288576735555E-5</v>
      </c>
    </row>
    <row r="91" spans="3:37" x14ac:dyDescent="0.25">
      <c r="C91" s="2">
        <v>0.83805973</v>
      </c>
      <c r="D91">
        <v>217.60320100000001</v>
      </c>
      <c r="E91">
        <f t="shared" si="18"/>
        <v>215.41094154198663</v>
      </c>
      <c r="F91">
        <f t="shared" si="19"/>
        <v>4.8060015312491267</v>
      </c>
      <c r="G91" s="22">
        <f t="shared" si="20"/>
        <v>1.0149703266099074E-4</v>
      </c>
      <c r="I91" s="2">
        <v>0.83330853999999999</v>
      </c>
      <c r="J91">
        <v>245.126475</v>
      </c>
      <c r="K91">
        <f t="shared" si="21"/>
        <v>242.30082473913319</v>
      </c>
      <c r="L91">
        <f t="shared" si="22"/>
        <v>7.9842993967366631</v>
      </c>
      <c r="M91" s="22">
        <f t="shared" si="23"/>
        <v>1.3287900697599964E-4</v>
      </c>
      <c r="O91" s="2">
        <v>0.82903360999999998</v>
      </c>
      <c r="P91">
        <v>269.86344500000001</v>
      </c>
      <c r="Q91">
        <f t="shared" si="24"/>
        <v>269.0648379172311</v>
      </c>
      <c r="R91">
        <f t="shared" si="25"/>
        <v>0.63777327264866945</v>
      </c>
      <c r="S91" s="22">
        <f t="shared" si="26"/>
        <v>8.7574606566191235E-6</v>
      </c>
      <c r="U91" s="2">
        <v>0.82386559000000004</v>
      </c>
      <c r="V91">
        <v>295.59952399999997</v>
      </c>
      <c r="W91">
        <f t="shared" si="27"/>
        <v>299.37439043600585</v>
      </c>
      <c r="X91">
        <f t="shared" si="28"/>
        <v>14.249616609683732</v>
      </c>
      <c r="Y91" s="22">
        <f t="shared" si="29"/>
        <v>1.6307812853811967E-4</v>
      </c>
      <c r="AA91" s="2">
        <v>0.81501126999999995</v>
      </c>
      <c r="AB91">
        <v>327.98978899999997</v>
      </c>
      <c r="AC91">
        <f t="shared" si="30"/>
        <v>331.29975557948296</v>
      </c>
      <c r="AD91">
        <f t="shared" si="31"/>
        <v>10.955878757294318</v>
      </c>
      <c r="AE91" s="22">
        <f t="shared" si="32"/>
        <v>1.0184191818681285E-4</v>
      </c>
      <c r="AG91" s="2">
        <v>0.80605561999999997</v>
      </c>
      <c r="AH91">
        <v>365.91949099999999</v>
      </c>
      <c r="AI91">
        <f t="shared" si="33"/>
        <v>368.19917096483033</v>
      </c>
      <c r="AJ91">
        <f t="shared" si="34"/>
        <v>5.1969407420488434</v>
      </c>
      <c r="AK91" s="22">
        <f t="shared" si="35"/>
        <v>3.8812952299276505E-5</v>
      </c>
    </row>
    <row r="92" spans="3:37" x14ac:dyDescent="0.25">
      <c r="C92" s="2">
        <v>0.84107613000000003</v>
      </c>
      <c r="D92">
        <v>219.63437500000001</v>
      </c>
      <c r="E92">
        <f t="shared" si="18"/>
        <v>217.87328980539192</v>
      </c>
      <c r="F92">
        <f t="shared" si="19"/>
        <v>3.1014210626677992</v>
      </c>
      <c r="G92" s="22">
        <f t="shared" si="20"/>
        <v>6.4292469399994501E-5</v>
      </c>
      <c r="I92" s="2">
        <v>0.83534262000000004</v>
      </c>
      <c r="J92">
        <v>246.87279599999999</v>
      </c>
      <c r="K92">
        <f t="shared" si="21"/>
        <v>244.00935889823825</v>
      </c>
      <c r="L92">
        <f t="shared" si="22"/>
        <v>8.1992720357457127</v>
      </c>
      <c r="M92" s="22">
        <f t="shared" si="23"/>
        <v>1.3453299919499468E-4</v>
      </c>
      <c r="O92" s="2">
        <v>0.83107209999999998</v>
      </c>
      <c r="P92">
        <v>272.137247</v>
      </c>
      <c r="Q92">
        <f t="shared" si="24"/>
        <v>271.35933701464523</v>
      </c>
      <c r="R92">
        <f t="shared" si="25"/>
        <v>0.60514394531465499</v>
      </c>
      <c r="S92" s="22">
        <f t="shared" si="26"/>
        <v>8.1711412554282936E-6</v>
      </c>
      <c r="U92" s="2">
        <v>0.82540362</v>
      </c>
      <c r="V92">
        <v>298.17454900000001</v>
      </c>
      <c r="W92">
        <f t="shared" si="27"/>
        <v>301.57993258926405</v>
      </c>
      <c r="X92">
        <f t="shared" si="28"/>
        <v>11.596637390028793</v>
      </c>
      <c r="Y92" s="22">
        <f t="shared" si="29"/>
        <v>1.3043403682441636E-4</v>
      </c>
      <c r="AA92" s="2">
        <v>0.81618807999999998</v>
      </c>
      <c r="AB92">
        <v>330.15153299999997</v>
      </c>
      <c r="AC92">
        <f t="shared" si="30"/>
        <v>333.31068962927202</v>
      </c>
      <c r="AD92">
        <f t="shared" si="31"/>
        <v>9.9802706082735231</v>
      </c>
      <c r="AE92" s="22">
        <f t="shared" si="32"/>
        <v>9.1562086488079057E-5</v>
      </c>
      <c r="AG92" s="2">
        <v>0.80691566000000003</v>
      </c>
      <c r="AH92">
        <v>368.11134700000002</v>
      </c>
      <c r="AI92">
        <f t="shared" si="33"/>
        <v>370.00778664832791</v>
      </c>
      <c r="AJ92">
        <f t="shared" si="34"/>
        <v>3.5964833397499909</v>
      </c>
      <c r="AK92" s="22">
        <f t="shared" si="35"/>
        <v>2.6541144309482443E-5</v>
      </c>
    </row>
    <row r="93" spans="3:37" x14ac:dyDescent="0.25">
      <c r="C93" s="2">
        <v>0.84369905999999995</v>
      </c>
      <c r="D93">
        <v>221.65879200000001</v>
      </c>
      <c r="E93">
        <f t="shared" si="18"/>
        <v>220.31146973477993</v>
      </c>
      <c r="F93">
        <f t="shared" si="19"/>
        <v>1.8152772863577455</v>
      </c>
      <c r="G93" s="22">
        <f t="shared" si="20"/>
        <v>3.6946478403518218E-5</v>
      </c>
      <c r="I93" s="2">
        <v>0.83761487999999995</v>
      </c>
      <c r="J93">
        <v>248.977338</v>
      </c>
      <c r="K93">
        <f t="shared" si="21"/>
        <v>246.13238142184974</v>
      </c>
      <c r="L93">
        <f t="shared" si="22"/>
        <v>8.0937779315604352</v>
      </c>
      <c r="M93" s="22">
        <f t="shared" si="23"/>
        <v>1.3056646498163182E-4</v>
      </c>
      <c r="O93" s="2">
        <v>0.83280343000000001</v>
      </c>
      <c r="P93">
        <v>274.15848599999998</v>
      </c>
      <c r="Q93">
        <f t="shared" si="24"/>
        <v>273.47523794644894</v>
      </c>
      <c r="R93">
        <f t="shared" si="25"/>
        <v>0.46682790268128471</v>
      </c>
      <c r="S93" s="22">
        <f t="shared" si="26"/>
        <v>6.2108840290156122E-6</v>
      </c>
      <c r="U93" s="2">
        <v>0.82699871999999996</v>
      </c>
      <c r="V93">
        <v>300.82856600000002</v>
      </c>
      <c r="W93">
        <f t="shared" si="27"/>
        <v>304.01362265436308</v>
      </c>
      <c r="X93">
        <f t="shared" si="28"/>
        <v>10.144585891502359</v>
      </c>
      <c r="Y93" s="22">
        <f t="shared" si="29"/>
        <v>1.1209756439750784E-4</v>
      </c>
      <c r="AA93" s="2">
        <v>0.81755186000000002</v>
      </c>
      <c r="AB93">
        <v>332.636056</v>
      </c>
      <c r="AC93">
        <f t="shared" si="30"/>
        <v>335.75153978677736</v>
      </c>
      <c r="AD93">
        <f t="shared" si="31"/>
        <v>9.7062392256726042</v>
      </c>
      <c r="AE93" s="22">
        <f t="shared" si="32"/>
        <v>8.7722771779433518E-5</v>
      </c>
    </row>
    <row r="94" spans="3:37" x14ac:dyDescent="0.25">
      <c r="C94" s="2">
        <v>0.84606490999999995</v>
      </c>
      <c r="D94">
        <v>223.93893800000001</v>
      </c>
      <c r="E94">
        <f t="shared" si="18"/>
        <v>222.79379611343037</v>
      </c>
      <c r="F94">
        <f t="shared" si="19"/>
        <v>1.3113499403762572</v>
      </c>
      <c r="G94" s="22">
        <f t="shared" si="20"/>
        <v>2.6149258133869789E-5</v>
      </c>
      <c r="I94" s="2">
        <v>0.83988951999999995</v>
      </c>
      <c r="J94">
        <v>251.42676399999999</v>
      </c>
      <c r="K94">
        <f t="shared" si="21"/>
        <v>248.521435911406</v>
      </c>
      <c r="L94">
        <f t="shared" si="22"/>
        <v>8.4409313023732064</v>
      </c>
      <c r="M94" s="22">
        <f t="shared" si="23"/>
        <v>1.3352646578041315E-4</v>
      </c>
      <c r="O94" s="2">
        <v>0.83454123000000002</v>
      </c>
      <c r="P94">
        <v>276.30963000000003</v>
      </c>
      <c r="Q94">
        <f t="shared" si="24"/>
        <v>275.77098530368573</v>
      </c>
      <c r="R94">
        <f t="shared" si="25"/>
        <v>0.29013810886751695</v>
      </c>
      <c r="S94" s="22">
        <f t="shared" si="26"/>
        <v>3.8002549500013283E-6</v>
      </c>
      <c r="U94" s="2">
        <v>0.82836385999999995</v>
      </c>
      <c r="V94">
        <v>303.51024999999998</v>
      </c>
      <c r="W94">
        <f t="shared" si="27"/>
        <v>306.22393979273585</v>
      </c>
      <c r="X94">
        <f t="shared" si="28"/>
        <v>7.3641122911988122</v>
      </c>
      <c r="Y94" s="22">
        <f t="shared" si="29"/>
        <v>7.9941754817485167E-5</v>
      </c>
      <c r="AA94" s="2">
        <v>0.81882345999999995</v>
      </c>
      <c r="AB94">
        <v>335.149767</v>
      </c>
      <c r="AC94">
        <f t="shared" si="30"/>
        <v>338.1400281962334</v>
      </c>
      <c r="AD94">
        <f t="shared" si="31"/>
        <v>8.9416620216992335</v>
      </c>
      <c r="AE94" s="22">
        <f t="shared" si="32"/>
        <v>7.9605011001819025E-5</v>
      </c>
    </row>
    <row r="95" spans="3:37" x14ac:dyDescent="0.25">
      <c r="C95" s="2">
        <v>0.84830828000000003</v>
      </c>
      <c r="D95">
        <v>226.15435299999999</v>
      </c>
      <c r="E95">
        <f t="shared" si="18"/>
        <v>225.4427499584408</v>
      </c>
      <c r="F95">
        <f t="shared" si="19"/>
        <v>0.50637888875628534</v>
      </c>
      <c r="G95" s="22">
        <f t="shared" si="20"/>
        <v>9.900695151740238E-6</v>
      </c>
      <c r="I95" s="2">
        <v>0.84216256</v>
      </c>
      <c r="J95">
        <v>253.64385999999999</v>
      </c>
      <c r="K95">
        <f t="shared" si="21"/>
        <v>251.21989790645142</v>
      </c>
      <c r="L95">
        <f t="shared" si="22"/>
        <v>5.8755922309603541</v>
      </c>
      <c r="M95" s="22">
        <f t="shared" si="23"/>
        <v>9.1327788307218684E-5</v>
      </c>
      <c r="O95" s="2">
        <v>0.83606084999999997</v>
      </c>
      <c r="P95">
        <v>278.40851500000002</v>
      </c>
      <c r="Q95">
        <f t="shared" si="24"/>
        <v>277.93472166244885</v>
      </c>
      <c r="R95">
        <f t="shared" si="25"/>
        <v>0.22448012670787842</v>
      </c>
      <c r="S95" s="22">
        <f t="shared" si="26"/>
        <v>2.8960954488131971E-6</v>
      </c>
      <c r="U95" s="2">
        <v>0.82961525000000003</v>
      </c>
      <c r="V95">
        <v>306.09541400000001</v>
      </c>
      <c r="W95">
        <f t="shared" si="27"/>
        <v>308.36104268207305</v>
      </c>
      <c r="X95">
        <f t="shared" si="28"/>
        <v>5.1330733250320337</v>
      </c>
      <c r="Y95" s="22">
        <f t="shared" si="29"/>
        <v>5.4785272007847613E-5</v>
      </c>
      <c r="AA95" s="2">
        <v>0.81993985999999996</v>
      </c>
      <c r="AB95">
        <v>337.64870300000001</v>
      </c>
      <c r="AC95">
        <f t="shared" si="30"/>
        <v>340.33145075734512</v>
      </c>
      <c r="AD95">
        <f t="shared" si="31"/>
        <v>7.1971355295402279</v>
      </c>
      <c r="AE95" s="22">
        <f t="shared" si="32"/>
        <v>6.3129087134887249E-5</v>
      </c>
    </row>
    <row r="96" spans="3:37" x14ac:dyDescent="0.25">
      <c r="C96" s="2">
        <v>0.85035097000000004</v>
      </c>
      <c r="D96">
        <v>228.31664799999999</v>
      </c>
      <c r="E96">
        <f t="shared" si="18"/>
        <v>228.15177558709627</v>
      </c>
      <c r="F96">
        <f t="shared" si="19"/>
        <v>2.7182912536694449E-2</v>
      </c>
      <c r="G96" s="22">
        <f t="shared" si="20"/>
        <v>5.2145979333138105E-7</v>
      </c>
      <c r="I96" s="2">
        <v>0.84415046999999999</v>
      </c>
      <c r="J96">
        <v>256.091206</v>
      </c>
      <c r="K96">
        <f t="shared" si="21"/>
        <v>253.8810813686072</v>
      </c>
      <c r="L96">
        <f t="shared" si="22"/>
        <v>4.8846508862891671</v>
      </c>
      <c r="M96" s="22">
        <f t="shared" si="23"/>
        <v>7.4480777019025814E-5</v>
      </c>
      <c r="O96" s="2">
        <v>0.83783271000000004</v>
      </c>
      <c r="P96">
        <v>280.70801499999999</v>
      </c>
      <c r="Q96">
        <f t="shared" si="24"/>
        <v>280.66226285193824</v>
      </c>
      <c r="R96">
        <f t="shared" si="25"/>
        <v>2.0932590522644351E-3</v>
      </c>
      <c r="S96" s="22">
        <f t="shared" si="26"/>
        <v>2.6565216014293144E-8</v>
      </c>
      <c r="U96" s="2">
        <v>0.83077942999999999</v>
      </c>
      <c r="V96">
        <v>308.62435699999997</v>
      </c>
      <c r="W96">
        <f t="shared" si="27"/>
        <v>310.45099576821781</v>
      </c>
      <c r="X96">
        <f t="shared" si="28"/>
        <v>3.3366091895563637</v>
      </c>
      <c r="Y96" s="22">
        <f t="shared" si="29"/>
        <v>3.5030387815815006E-5</v>
      </c>
      <c r="AA96" s="2">
        <v>0.82098671999999995</v>
      </c>
      <c r="AB96">
        <v>340.05368900000002</v>
      </c>
      <c r="AC96">
        <f t="shared" si="30"/>
        <v>342.47063080747819</v>
      </c>
      <c r="AD96">
        <f t="shared" si="31"/>
        <v>5.8416077007358309</v>
      </c>
      <c r="AE96" s="22">
        <f t="shared" si="32"/>
        <v>5.0516983173267004E-5</v>
      </c>
    </row>
    <row r="97" spans="3:31" x14ac:dyDescent="0.25">
      <c r="C97" s="2">
        <v>0.85241551000000004</v>
      </c>
      <c r="D97">
        <v>230.61428100000001</v>
      </c>
      <c r="E97">
        <f t="shared" si="18"/>
        <v>231.23375440573278</v>
      </c>
      <c r="F97">
        <f t="shared" si="19"/>
        <v>0.38374730041016503</v>
      </c>
      <c r="G97" s="22">
        <f t="shared" si="20"/>
        <v>7.2156081025019593E-6</v>
      </c>
      <c r="I97" s="2">
        <v>0.84574249999999995</v>
      </c>
      <c r="J97">
        <v>258.29661800000002</v>
      </c>
      <c r="K97">
        <f t="shared" si="21"/>
        <v>256.2494477907706</v>
      </c>
      <c r="L97">
        <f t="shared" si="22"/>
        <v>4.1909058655564309</v>
      </c>
      <c r="M97" s="22">
        <f t="shared" si="23"/>
        <v>6.2816027264650217E-5</v>
      </c>
      <c r="O97" s="2">
        <v>0.83947737</v>
      </c>
      <c r="P97">
        <v>283.15446500000002</v>
      </c>
      <c r="Q97">
        <f t="shared" si="24"/>
        <v>283.41370807285836</v>
      </c>
      <c r="R97">
        <f t="shared" si="25"/>
        <v>6.720697082503431E-2</v>
      </c>
      <c r="S97" s="22">
        <f t="shared" si="26"/>
        <v>8.3823828499960628E-7</v>
      </c>
      <c r="U97" s="2">
        <v>0.83192750000000004</v>
      </c>
      <c r="V97">
        <v>311.00922600000001</v>
      </c>
      <c r="W97">
        <f t="shared" si="27"/>
        <v>312.61441368827349</v>
      </c>
      <c r="X97">
        <f t="shared" si="28"/>
        <v>2.5766275145847413</v>
      </c>
      <c r="Y97" s="22">
        <f t="shared" si="29"/>
        <v>2.6638213490464891E-5</v>
      </c>
      <c r="AA97" s="2">
        <v>0.82186539000000003</v>
      </c>
      <c r="AB97">
        <v>342.29124400000001</v>
      </c>
      <c r="AC97">
        <f t="shared" si="30"/>
        <v>344.3319027040526</v>
      </c>
      <c r="AD97">
        <f t="shared" si="31"/>
        <v>4.1642879464255929</v>
      </c>
      <c r="AE97" s="22">
        <f t="shared" si="32"/>
        <v>3.5542598224709061E-5</v>
      </c>
    </row>
    <row r="98" spans="3:31" x14ac:dyDescent="0.25">
      <c r="C98" s="2">
        <v>0.85409703999999997</v>
      </c>
      <c r="D98">
        <v>232.806172</v>
      </c>
      <c r="E98">
        <f t="shared" si="18"/>
        <v>234.04863558217585</v>
      </c>
      <c r="F98">
        <f t="shared" si="19"/>
        <v>1.5437157530332311</v>
      </c>
      <c r="G98" s="22">
        <f t="shared" si="20"/>
        <v>2.8482516411210255E-5</v>
      </c>
      <c r="I98" s="2">
        <v>0.84727794000000001</v>
      </c>
      <c r="J98">
        <v>260.61221499999999</v>
      </c>
      <c r="K98">
        <f t="shared" si="21"/>
        <v>258.76449418660241</v>
      </c>
      <c r="L98">
        <f t="shared" si="22"/>
        <v>3.4140722042626384</v>
      </c>
      <c r="M98" s="22">
        <f t="shared" si="23"/>
        <v>5.0267023173258422E-5</v>
      </c>
      <c r="O98" s="2">
        <v>0.84095187999999998</v>
      </c>
      <c r="P98">
        <v>285.642516</v>
      </c>
      <c r="Q98">
        <f t="shared" si="24"/>
        <v>286.08149000564453</v>
      </c>
      <c r="R98">
        <f t="shared" si="25"/>
        <v>0.1926981776315993</v>
      </c>
      <c r="S98" s="22">
        <f t="shared" si="26"/>
        <v>2.3617390363160533E-6</v>
      </c>
      <c r="U98" s="2">
        <v>0.83279038999999999</v>
      </c>
      <c r="V98">
        <v>313.61695400000002</v>
      </c>
      <c r="W98">
        <f t="shared" si="27"/>
        <v>314.31134494246271</v>
      </c>
      <c r="X98">
        <f t="shared" si="28"/>
        <v>0.48217878097422218</v>
      </c>
      <c r="Y98" s="22">
        <f t="shared" si="29"/>
        <v>4.9024032306393158E-6</v>
      </c>
      <c r="AA98" s="2">
        <v>0.82281413000000003</v>
      </c>
      <c r="AB98">
        <v>344.72911399999998</v>
      </c>
      <c r="AC98">
        <f t="shared" si="30"/>
        <v>346.41189435328471</v>
      </c>
      <c r="AD98">
        <f t="shared" si="31"/>
        <v>2.8317497174010704</v>
      </c>
      <c r="AE98" s="22">
        <f t="shared" si="32"/>
        <v>2.3828622631056796E-5</v>
      </c>
    </row>
    <row r="99" spans="3:31" x14ac:dyDescent="0.25">
      <c r="C99" s="2">
        <v>0.85570546000000003</v>
      </c>
      <c r="D99">
        <v>235.19396800000001</v>
      </c>
      <c r="E99">
        <f t="shared" si="18"/>
        <v>237.04619379476657</v>
      </c>
      <c r="F99">
        <f t="shared" si="19"/>
        <v>3.4307403947985913</v>
      </c>
      <c r="G99" s="22">
        <f t="shared" si="20"/>
        <v>6.2020533488621219E-5</v>
      </c>
      <c r="I99" s="2">
        <v>0.84893116999999996</v>
      </c>
      <c r="J99">
        <v>263.38034399999998</v>
      </c>
      <c r="K99">
        <f t="shared" si="21"/>
        <v>261.76466996714726</v>
      </c>
      <c r="L99">
        <f t="shared" si="22"/>
        <v>2.6104025804345836</v>
      </c>
      <c r="M99" s="22">
        <f t="shared" si="23"/>
        <v>3.7630567593315797E-5</v>
      </c>
      <c r="O99" s="2">
        <v>0.84214758000000001</v>
      </c>
      <c r="P99">
        <v>288.005405</v>
      </c>
      <c r="Q99">
        <f t="shared" si="24"/>
        <v>288.39931192410091</v>
      </c>
      <c r="R99">
        <f t="shared" si="25"/>
        <v>0.15516266485464628</v>
      </c>
      <c r="S99" s="22">
        <f t="shared" si="26"/>
        <v>1.8706216366592994E-6</v>
      </c>
      <c r="U99" s="2">
        <v>0.83387381999999999</v>
      </c>
      <c r="V99">
        <v>316.12822599999998</v>
      </c>
      <c r="W99">
        <f t="shared" si="27"/>
        <v>316.5332532520606</v>
      </c>
      <c r="X99">
        <f t="shared" si="28"/>
        <v>0.16404707491177697</v>
      </c>
      <c r="Y99" s="22">
        <f t="shared" si="29"/>
        <v>1.6415039893076437E-6</v>
      </c>
      <c r="AA99" s="2">
        <v>0.82364561000000003</v>
      </c>
      <c r="AB99">
        <v>347.08303699999999</v>
      </c>
      <c r="AC99">
        <f t="shared" si="30"/>
        <v>348.29722573656375</v>
      </c>
      <c r="AD99">
        <f t="shared" si="31"/>
        <v>1.4742542879982896</v>
      </c>
      <c r="AE99" s="22">
        <f t="shared" si="32"/>
        <v>1.2237863979699466E-5</v>
      </c>
    </row>
    <row r="100" spans="3:31" x14ac:dyDescent="0.25">
      <c r="C100" s="2">
        <v>0.85726267</v>
      </c>
      <c r="D100">
        <v>237.548867</v>
      </c>
      <c r="E100">
        <f t="shared" si="18"/>
        <v>240.28587992716464</v>
      </c>
      <c r="F100">
        <f t="shared" si="19"/>
        <v>7.4912397634663614</v>
      </c>
      <c r="G100" s="22">
        <f t="shared" si="20"/>
        <v>1.3275404733938134E-4</v>
      </c>
      <c r="I100" s="2">
        <v>0.85052642000000001</v>
      </c>
      <c r="J100">
        <v>266.05411700000002</v>
      </c>
      <c r="K100">
        <f t="shared" si="21"/>
        <v>264.99314849201926</v>
      </c>
      <c r="L100">
        <f t="shared" si="22"/>
        <v>1.1256541749269211</v>
      </c>
      <c r="M100" s="22">
        <f t="shared" si="23"/>
        <v>1.5902485893846742E-5</v>
      </c>
      <c r="O100" s="2">
        <v>0.84341805999999997</v>
      </c>
      <c r="P100">
        <v>290.35567900000001</v>
      </c>
      <c r="Q100">
        <f t="shared" si="24"/>
        <v>291.02906744010153</v>
      </c>
      <c r="R100">
        <f t="shared" si="25"/>
        <v>0.45345199126235686</v>
      </c>
      <c r="S100" s="22">
        <f t="shared" si="26"/>
        <v>5.3786175418264124E-6</v>
      </c>
      <c r="U100" s="2">
        <v>0.83483320999999999</v>
      </c>
      <c r="V100">
        <v>318.84222799999998</v>
      </c>
      <c r="W100">
        <f t="shared" si="27"/>
        <v>318.59042360689028</v>
      </c>
      <c r="X100">
        <f t="shared" si="28"/>
        <v>6.3405452389341338E-2</v>
      </c>
      <c r="Y100" s="22">
        <f t="shared" si="29"/>
        <v>6.2369883822080749E-7</v>
      </c>
      <c r="AA100" s="2">
        <v>0.82450811999999996</v>
      </c>
      <c r="AB100">
        <v>349.63529499999999</v>
      </c>
      <c r="AC100">
        <f t="shared" si="30"/>
        <v>350.31700675548484</v>
      </c>
      <c r="AD100">
        <f t="shared" si="31"/>
        <v>0.46473091756624285</v>
      </c>
      <c r="AE100" s="22">
        <f t="shared" si="32"/>
        <v>3.8016403754141798E-6</v>
      </c>
    </row>
    <row r="101" spans="3:31" x14ac:dyDescent="0.25">
      <c r="C101" s="2">
        <v>0.85887579999999997</v>
      </c>
      <c r="D101">
        <v>239.811137</v>
      </c>
      <c r="E101">
        <f t="shared" si="18"/>
        <v>244.06264929723821</v>
      </c>
      <c r="F101">
        <f t="shared" si="19"/>
        <v>18.075356813567698</v>
      </c>
      <c r="G101" s="22">
        <f t="shared" si="20"/>
        <v>3.1430275138344226E-4</v>
      </c>
      <c r="I101" s="2">
        <v>0.85194844999999997</v>
      </c>
      <c r="J101">
        <v>268.55517099999997</v>
      </c>
      <c r="K101">
        <f t="shared" si="21"/>
        <v>268.19283112014944</v>
      </c>
      <c r="L101">
        <f t="shared" si="22"/>
        <v>0.1312901885301021</v>
      </c>
      <c r="M101" s="22">
        <f t="shared" si="23"/>
        <v>1.8203933225981566E-6</v>
      </c>
      <c r="O101" s="2">
        <v>0.84476443999999995</v>
      </c>
      <c r="P101">
        <v>293.322542</v>
      </c>
      <c r="Q101">
        <f t="shared" si="24"/>
        <v>294.02283769483074</v>
      </c>
      <c r="R101">
        <f t="shared" si="25"/>
        <v>0.49041406019847289</v>
      </c>
      <c r="S101" s="22">
        <f t="shared" si="26"/>
        <v>5.6999629515357776E-6</v>
      </c>
      <c r="U101" s="2">
        <v>0.83560097</v>
      </c>
      <c r="V101">
        <v>321.049509</v>
      </c>
      <c r="W101">
        <f t="shared" si="27"/>
        <v>320.30073333060346</v>
      </c>
      <c r="X101">
        <f t="shared" si="28"/>
        <v>0.56066500308023148</v>
      </c>
      <c r="Y101" s="22">
        <f t="shared" si="29"/>
        <v>5.4395055974746985E-6</v>
      </c>
      <c r="AA101" s="2">
        <v>0.82486459999999995</v>
      </c>
      <c r="AB101">
        <v>351.56322499999999</v>
      </c>
      <c r="AC101">
        <f t="shared" si="30"/>
        <v>351.17145232608993</v>
      </c>
      <c r="AD101">
        <f t="shared" si="31"/>
        <v>0.15348582802263386</v>
      </c>
      <c r="AE101" s="22">
        <f t="shared" si="32"/>
        <v>1.2418278689213715E-6</v>
      </c>
    </row>
    <row r="102" spans="3:31" x14ac:dyDescent="0.25">
      <c r="I102" s="2">
        <v>0.85325766000000003</v>
      </c>
      <c r="J102">
        <v>271.065718</v>
      </c>
      <c r="K102">
        <f t="shared" si="21"/>
        <v>271.44983823364919</v>
      </c>
      <c r="L102">
        <f t="shared" si="22"/>
        <v>0.14754835389870424</v>
      </c>
      <c r="M102" s="22">
        <f t="shared" si="23"/>
        <v>2.0080992691396174E-6</v>
      </c>
      <c r="O102" s="2">
        <v>0.84578491</v>
      </c>
      <c r="P102">
        <v>295.797686</v>
      </c>
      <c r="Q102">
        <f t="shared" si="24"/>
        <v>296.44799990665769</v>
      </c>
      <c r="R102">
        <f t="shared" si="25"/>
        <v>0.42290817719238205</v>
      </c>
      <c r="S102" s="22">
        <f t="shared" si="26"/>
        <v>4.8334422958981124E-6</v>
      </c>
      <c r="U102" s="2">
        <v>0.83637008999999995</v>
      </c>
      <c r="V102">
        <v>323.45435099999997</v>
      </c>
      <c r="W102">
        <f t="shared" si="27"/>
        <v>322.07404309763876</v>
      </c>
      <c r="X102">
        <f t="shared" si="28"/>
        <v>1.9052499053208034</v>
      </c>
      <c r="Y102" s="22">
        <f t="shared" si="29"/>
        <v>1.8210671225712351E-5</v>
      </c>
      <c r="AA102" s="2">
        <v>0.82530924999999999</v>
      </c>
      <c r="AB102">
        <v>353.91856000000001</v>
      </c>
      <c r="AC102">
        <f t="shared" si="30"/>
        <v>352.25376047543028</v>
      </c>
      <c r="AD102">
        <f t="shared" si="31"/>
        <v>2.7715574570075998</v>
      </c>
      <c r="AE102" s="22">
        <f t="shared" si="32"/>
        <v>2.2126728644430594E-5</v>
      </c>
    </row>
    <row r="103" spans="3:31" x14ac:dyDescent="0.25">
      <c r="I103" s="2">
        <v>0.85417377000000005</v>
      </c>
      <c r="J103">
        <v>273.56561699999997</v>
      </c>
      <c r="K103">
        <f t="shared" si="21"/>
        <v>273.93115186442594</v>
      </c>
      <c r="L103">
        <f t="shared" si="22"/>
        <v>0.13361573711091043</v>
      </c>
      <c r="M103" s="22">
        <f t="shared" si="23"/>
        <v>1.7853961223785176E-6</v>
      </c>
      <c r="O103" s="2">
        <v>0.84672747999999998</v>
      </c>
      <c r="P103">
        <v>298.64265899999998</v>
      </c>
      <c r="Q103">
        <f t="shared" si="24"/>
        <v>298.81884178156105</v>
      </c>
      <c r="R103">
        <f t="shared" si="25"/>
        <v>3.104037251859474E-2</v>
      </c>
      <c r="S103" s="22">
        <f t="shared" si="26"/>
        <v>3.4803525354148272E-7</v>
      </c>
      <c r="U103" s="2">
        <v>0.83688819000000003</v>
      </c>
      <c r="V103">
        <v>325.83838400000002</v>
      </c>
      <c r="W103">
        <f t="shared" si="27"/>
        <v>323.3038520894944</v>
      </c>
      <c r="X103">
        <f t="shared" si="28"/>
        <v>6.4238520053712707</v>
      </c>
      <c r="Y103" s="22">
        <f t="shared" si="29"/>
        <v>6.0504968697574678E-5</v>
      </c>
      <c r="AA103" s="2">
        <v>0.82605932999999998</v>
      </c>
      <c r="AB103">
        <v>356.33558900000003</v>
      </c>
      <c r="AC103">
        <f t="shared" si="30"/>
        <v>354.12208840519054</v>
      </c>
      <c r="AD103">
        <f t="shared" si="31"/>
        <v>4.8995848832219595</v>
      </c>
      <c r="AE103" s="22">
        <f t="shared" si="32"/>
        <v>3.8586988597460025E-5</v>
      </c>
    </row>
    <row r="104" spans="3:31" x14ac:dyDescent="0.25">
      <c r="I104" s="2">
        <v>0.85527089999999995</v>
      </c>
      <c r="J104">
        <v>276.30199099999999</v>
      </c>
      <c r="K104">
        <f t="shared" si="21"/>
        <v>277.15105989744768</v>
      </c>
      <c r="L104">
        <f t="shared" si="22"/>
        <v>0.72091799261304246</v>
      </c>
      <c r="M104" s="22">
        <f t="shared" si="23"/>
        <v>9.4431706050536888E-6</v>
      </c>
      <c r="O104" s="2">
        <v>0.84775712000000003</v>
      </c>
      <c r="P104">
        <v>301.17845399999999</v>
      </c>
      <c r="Q104">
        <f t="shared" si="24"/>
        <v>301.56486857683109</v>
      </c>
      <c r="R104">
        <f t="shared" si="25"/>
        <v>0.14931622518755847</v>
      </c>
      <c r="S104" s="22">
        <f t="shared" si="26"/>
        <v>1.6461113250982943E-6</v>
      </c>
      <c r="U104" s="2">
        <v>0.83752185000000001</v>
      </c>
      <c r="V104">
        <v>328.81344300000001</v>
      </c>
      <c r="W104">
        <f t="shared" si="27"/>
        <v>324.84809214419204</v>
      </c>
      <c r="X104">
        <f t="shared" si="28"/>
        <v>15.724007409656995</v>
      </c>
      <c r="Y104" s="22">
        <f t="shared" si="29"/>
        <v>1.4543338431196362E-4</v>
      </c>
      <c r="AA104" s="2">
        <v>0.82659210999999999</v>
      </c>
      <c r="AB104">
        <v>358.65296999999998</v>
      </c>
      <c r="AC104">
        <f t="shared" si="30"/>
        <v>355.48251344878457</v>
      </c>
      <c r="AD104">
        <f t="shared" si="31"/>
        <v>10.051794743144706</v>
      </c>
      <c r="AE104" s="22">
        <f t="shared" si="32"/>
        <v>7.8143839981614254E-5</v>
      </c>
    </row>
    <row r="105" spans="3:31" x14ac:dyDescent="0.25">
      <c r="I105" s="2">
        <v>0.85629487000000004</v>
      </c>
      <c r="J105">
        <v>279.28815200000003</v>
      </c>
      <c r="K105">
        <f t="shared" si="21"/>
        <v>280.4313880876976</v>
      </c>
      <c r="L105">
        <f t="shared" si="22"/>
        <v>1.3069887522140542</v>
      </c>
      <c r="M105" s="22">
        <f t="shared" si="23"/>
        <v>1.6755863946035356E-5</v>
      </c>
      <c r="O105" s="2">
        <v>0.84838864999999997</v>
      </c>
      <c r="P105">
        <v>303.84359799999999</v>
      </c>
      <c r="Q105">
        <f t="shared" si="24"/>
        <v>303.33613242658504</v>
      </c>
      <c r="R105">
        <f t="shared" si="25"/>
        <v>0.25752130820136132</v>
      </c>
      <c r="S105" s="22">
        <f t="shared" si="26"/>
        <v>2.7894140851416473E-6</v>
      </c>
      <c r="U105" s="2">
        <v>0.83792897</v>
      </c>
      <c r="V105">
        <v>331.27257600000002</v>
      </c>
      <c r="W105">
        <f t="shared" si="27"/>
        <v>325.86431072788417</v>
      </c>
      <c r="X105">
        <f t="shared" si="28"/>
        <v>29.249333253574232</v>
      </c>
      <c r="Y105" s="22">
        <f t="shared" si="29"/>
        <v>2.6652932597987606E-4</v>
      </c>
      <c r="AA105" s="2">
        <v>0.82693457000000004</v>
      </c>
      <c r="AB105">
        <v>360.74272100000002</v>
      </c>
      <c r="AC105">
        <f t="shared" si="30"/>
        <v>356.37196890612671</v>
      </c>
      <c r="AD105">
        <f t="shared" si="31"/>
        <v>19.103473866097897</v>
      </c>
      <c r="AE105" s="22">
        <f t="shared" si="32"/>
        <v>1.4679700501994369E-4</v>
      </c>
    </row>
    <row r="106" spans="3:31" x14ac:dyDescent="0.25">
      <c r="I106" s="2">
        <v>0.85723417000000002</v>
      </c>
      <c r="J106">
        <v>282.12074899999999</v>
      </c>
      <c r="K106">
        <f t="shared" si="21"/>
        <v>283.7051617016607</v>
      </c>
      <c r="L106">
        <f t="shared" si="22"/>
        <v>2.5103636091837913</v>
      </c>
      <c r="M106" s="22">
        <f t="shared" si="23"/>
        <v>3.1540354790022996E-5</v>
      </c>
      <c r="O106" s="2">
        <v>0.84904826</v>
      </c>
      <c r="P106">
        <v>306.53746599999999</v>
      </c>
      <c r="Q106">
        <f t="shared" si="24"/>
        <v>305.2617986450125</v>
      </c>
      <c r="R106">
        <f t="shared" si="25"/>
        <v>1.62732720058078</v>
      </c>
      <c r="S106" s="22">
        <f t="shared" si="26"/>
        <v>1.7318399660523476E-5</v>
      </c>
      <c r="U106" s="2">
        <v>0.83828599999999998</v>
      </c>
      <c r="V106">
        <v>333.27953500000001</v>
      </c>
      <c r="W106">
        <f t="shared" si="27"/>
        <v>326.77144988243833</v>
      </c>
      <c r="X106">
        <f t="shared" si="28"/>
        <v>42.355171897427788</v>
      </c>
      <c r="Y106" s="22">
        <f t="shared" si="29"/>
        <v>3.8131962330531125E-4</v>
      </c>
      <c r="AA106" s="2">
        <v>0.82745504999999997</v>
      </c>
      <c r="AB106">
        <v>363.47220499999997</v>
      </c>
      <c r="AC106">
        <f t="shared" si="30"/>
        <v>357.74676556648524</v>
      </c>
      <c r="AD106">
        <f t="shared" si="31"/>
        <v>32.780656706845548</v>
      </c>
      <c r="AE106" s="22">
        <f t="shared" si="32"/>
        <v>2.4812769344931745E-4</v>
      </c>
    </row>
    <row r="107" spans="3:31" x14ac:dyDescent="0.25">
      <c r="I107" s="2">
        <v>0.85774178000000001</v>
      </c>
      <c r="J107">
        <v>284.251645</v>
      </c>
      <c r="K107">
        <f t="shared" si="21"/>
        <v>285.59135317580848</v>
      </c>
      <c r="L107">
        <f t="shared" si="22"/>
        <v>1.7948179963280915</v>
      </c>
      <c r="M107" s="22">
        <f t="shared" si="23"/>
        <v>2.2213369568280122E-5</v>
      </c>
      <c r="U107" s="2">
        <v>0.83871720000000005</v>
      </c>
      <c r="V107">
        <v>336.46184</v>
      </c>
      <c r="W107">
        <f t="shared" si="27"/>
        <v>327.88742048070674</v>
      </c>
      <c r="X107">
        <f t="shared" si="28"/>
        <v>73.520670092837221</v>
      </c>
      <c r="Y107" s="22">
        <f t="shared" si="29"/>
        <v>6.494381928380203E-4</v>
      </c>
      <c r="AA107" s="2">
        <v>0.82793053000000005</v>
      </c>
      <c r="AB107">
        <v>365.79600699999997</v>
      </c>
      <c r="AC107">
        <f t="shared" si="30"/>
        <v>359.02744444462923</v>
      </c>
      <c r="AD107">
        <f t="shared" si="31"/>
        <v>45.81343906596701</v>
      </c>
      <c r="AE107" s="22">
        <f t="shared" si="32"/>
        <v>3.4238519185247342E-4</v>
      </c>
    </row>
    <row r="108" spans="3:31" x14ac:dyDescent="0.25">
      <c r="I108" s="2">
        <v>0.85853562999999999</v>
      </c>
      <c r="J108">
        <v>286.43306200000001</v>
      </c>
      <c r="K108">
        <f t="shared" si="21"/>
        <v>288.72274447715841</v>
      </c>
      <c r="L108">
        <f t="shared" si="22"/>
        <v>5.2426458462062628</v>
      </c>
      <c r="M108" s="22">
        <f t="shared" si="23"/>
        <v>6.3900496071967461E-5</v>
      </c>
      <c r="U108" s="2">
        <v>0.83898265000000005</v>
      </c>
      <c r="V108">
        <v>338.58579600000002</v>
      </c>
      <c r="W108">
        <f t="shared" si="27"/>
        <v>328.5857615420544</v>
      </c>
      <c r="X108">
        <f t="shared" si="28"/>
        <v>100.00068916009968</v>
      </c>
      <c r="Y108" s="22">
        <f t="shared" si="29"/>
        <v>8.722992976743538E-4</v>
      </c>
      <c r="AA108" s="2">
        <v>0.82842393000000003</v>
      </c>
      <c r="AB108">
        <v>368.06347799999998</v>
      </c>
      <c r="AC108">
        <f t="shared" si="30"/>
        <v>360.38196848572397</v>
      </c>
      <c r="AD108">
        <f t="shared" si="31"/>
        <v>59.005588417912733</v>
      </c>
      <c r="AE108" s="22">
        <f t="shared" si="32"/>
        <v>4.3555970431449195E-4</v>
      </c>
    </row>
    <row r="109" spans="3:31" x14ac:dyDescent="0.25">
      <c r="I109" s="2">
        <v>0.85932582000000002</v>
      </c>
      <c r="J109">
        <v>289.12265500000001</v>
      </c>
      <c r="K109">
        <f t="shared" si="21"/>
        <v>292.08169481485277</v>
      </c>
      <c r="L109">
        <f t="shared" si="22"/>
        <v>8.755916625883847</v>
      </c>
      <c r="M109" s="22">
        <f t="shared" si="23"/>
        <v>1.0474598156920678E-4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9ED4D-09B1-E043-A4A9-2F7E1445BE82}">
  <dimension ref="A1:BB100"/>
  <sheetViews>
    <sheetView topLeftCell="G1" workbookViewId="0">
      <selection activeCell="U21" sqref="U21:U23"/>
    </sheetView>
  </sheetViews>
  <sheetFormatPr baseColWidth="10" defaultRowHeight="15.75" x14ac:dyDescent="0.25"/>
  <cols>
    <col min="3" max="3" width="10.875" style="2"/>
    <col min="6" max="7" width="17.125" customWidth="1"/>
    <col min="8" max="8" width="6.375" customWidth="1"/>
    <col min="9" max="9" width="10.875" style="2"/>
    <col min="12" max="13" width="17.125" customWidth="1"/>
    <col min="14" max="14" width="5.625" customWidth="1"/>
    <col min="15" max="15" width="10.875" style="2"/>
    <col min="18" max="19" width="17.125" customWidth="1"/>
    <col min="53" max="53" width="10.875" style="2"/>
  </cols>
  <sheetData>
    <row r="1" spans="1:54" x14ac:dyDescent="0.25">
      <c r="A1" t="s">
        <v>21</v>
      </c>
      <c r="C1" t="s">
        <v>1</v>
      </c>
      <c r="D1">
        <v>0.3</v>
      </c>
      <c r="E1">
        <v>0.3</v>
      </c>
      <c r="F1">
        <f>_xlfn.XLOOKUP(D3+20,D3:D150,C3:C150,,-1,1)-X9</f>
        <v>0.52404807404427634</v>
      </c>
      <c r="I1" t="s">
        <v>2</v>
      </c>
      <c r="J1">
        <v>0.4</v>
      </c>
      <c r="K1">
        <v>0.3</v>
      </c>
      <c r="L1">
        <f>_xlfn.XLOOKUP(J3+20,J3:J150,I3:I150,,-1,1)-X10</f>
        <v>0.5603773008959021</v>
      </c>
      <c r="O1" t="s">
        <v>3</v>
      </c>
      <c r="P1">
        <v>0.5</v>
      </c>
      <c r="Q1">
        <v>0.3</v>
      </c>
      <c r="R1">
        <f>_xlfn.XLOOKUP(P3+20,P3:P150,O3:O150,,-1,1)-X11</f>
        <v>0.54871519273513347</v>
      </c>
      <c r="W1" t="s">
        <v>38</v>
      </c>
      <c r="AZ1" s="4" t="s">
        <v>13</v>
      </c>
      <c r="BA1" s="30" t="s">
        <v>3</v>
      </c>
      <c r="BB1" s="30"/>
    </row>
    <row r="2" spans="1:54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W2" t="s">
        <v>29</v>
      </c>
      <c r="X2">
        <v>8.2346721743025277</v>
      </c>
      <c r="AJ2" t="s">
        <v>62</v>
      </c>
      <c r="AK2" s="11" t="s">
        <v>63</v>
      </c>
      <c r="AL2" s="12">
        <v>9.39</v>
      </c>
      <c r="BA2" s="3" t="s">
        <v>4</v>
      </c>
      <c r="BB2" s="1" t="s">
        <v>5</v>
      </c>
    </row>
    <row r="3" spans="1:54" x14ac:dyDescent="0.25">
      <c r="C3" s="2">
        <v>0.50122902000000003</v>
      </c>
      <c r="D3">
        <v>228.269498</v>
      </c>
      <c r="E3">
        <f>IF(C3&lt;F$1,$X$6+D$1^2*$X$5/((-$X$7*(C3/E$1-1)^$X$8+1)),$X$6+$X$2*SINH($X$3*(C3/F$1)-$X$3)+D$1^2*$X$5/((-$X$7*(C3/E$1-1)^$X$8+1)))</f>
        <v>225.84610610460942</v>
      </c>
      <c r="F3">
        <f>(E3-D3)^2</f>
        <v>5.8728282786447474</v>
      </c>
      <c r="G3" s="22">
        <f>((E3-D3)/D3)^2</f>
        <v>1.1270716732837266E-4</v>
      </c>
      <c r="I3" s="2">
        <v>0.50094760000000005</v>
      </c>
      <c r="J3">
        <v>251.15225899999999</v>
      </c>
      <c r="K3">
        <f>IF(I3&lt;L$1,$X$6+J$1^2*$X$5/((-$X$7*(I3/K$1-1)^$X$8+1)),$X$6+$X$2*SINH($X$3*(I3/L$1)-$X$3)+J$1^2*$X$5/((-$X$7*(I3/K$1-1)^$X$8+1)))</f>
        <v>251.29157008897522</v>
      </c>
      <c r="L3">
        <f>(K3-J3)^2</f>
        <v>1.9407579511465451E-2</v>
      </c>
      <c r="M3" s="22">
        <f>((K3-J3)/J3)^2</f>
        <v>3.0767853323070164E-7</v>
      </c>
      <c r="O3" s="2">
        <v>0.50142982999999997</v>
      </c>
      <c r="P3">
        <v>283.68812800000001</v>
      </c>
      <c r="Q3">
        <f>IF(O3&lt;R$1,$X$6+P$1^2*$X$5/((-$X$7*(O3/Q$1-1)^$X$8+1)),$X$6+$X$2*SINH($X$3*(O3/R$1)-$X$3)+P$1^2*$X$5/((-$X$7*(O3/Q$1-1)^$X$8+1)))</f>
        <v>284.00716667336667</v>
      </c>
      <c r="R3">
        <f>(Q3-P3)^2</f>
        <v>0.10178567510356015</v>
      </c>
      <c r="S3" s="22">
        <f>((Q3-P3)/P3)^2</f>
        <v>1.264748981999064E-6</v>
      </c>
      <c r="W3" t="s">
        <v>30</v>
      </c>
      <c r="X3">
        <v>3.1783389638981712</v>
      </c>
      <c r="AJ3" t="s">
        <v>64</v>
      </c>
      <c r="AK3" s="11" t="s">
        <v>65</v>
      </c>
      <c r="AL3">
        <v>35.799999999999997</v>
      </c>
      <c r="BA3" s="2">
        <v>0.50050161999999998</v>
      </c>
      <c r="BB3">
        <v>280.49303800000001</v>
      </c>
    </row>
    <row r="4" spans="1:54" x14ac:dyDescent="0.25">
      <c r="C4" s="2">
        <v>0.50588694999999995</v>
      </c>
      <c r="D4">
        <v>228.17163199999999</v>
      </c>
      <c r="E4">
        <f t="shared" ref="E4:E67" si="0">IF(C4&lt;F$1,$X$6+D$1^2*$X$5/((-$X$7*(C4/E$1-1)^$X$8+1)),$X$6+$X$2*SINH($X$3*(C4/F$1)-$X$3)+D$1^2*$X$5/((-$X$7*(C4/E$1-1)^$X$8+1)))</f>
        <v>225.84610621725488</v>
      </c>
      <c r="F4">
        <f t="shared" ref="F4:F67" si="1">(E4-D4)^2</f>
        <v>5.4080701662122248</v>
      </c>
      <c r="G4" s="22">
        <f t="shared" ref="G4:G67" si="2">((E4-D4)/D4)^2</f>
        <v>1.0387690950799387E-4</v>
      </c>
      <c r="I4" s="2">
        <v>0.50560565000000002</v>
      </c>
      <c r="J4">
        <v>251.081084</v>
      </c>
      <c r="K4">
        <f t="shared" ref="K4:K67" si="3">IF(I4&lt;L$1,$X$6+J$1^2*$X$5/((-$X$7*(I4/K$1-1)^$X$8+1)),$X$6+$X$2*SINH($X$3*(I4/L$1)-$X$3)+J$1^2*$X$5/((-$X$7*(I4/K$1-1)^$X$8+1)))</f>
        <v>251.29157028433087</v>
      </c>
      <c r="L4">
        <f t="shared" ref="L4:L67" si="4">(K4-J4)^2</f>
        <v>4.4304475891415625E-2</v>
      </c>
      <c r="M4" s="22">
        <f t="shared" ref="M4:M67" si="5">((K4-J4)/J4)^2</f>
        <v>7.0278035556967525E-7</v>
      </c>
      <c r="O4" s="2">
        <v>0.50572936000000002</v>
      </c>
      <c r="P4">
        <v>283.66143799999998</v>
      </c>
      <c r="Q4">
        <f t="shared" ref="Q4:Q67" si="6">IF(O4&lt;R$1,$X$6+P$1^2*$X$5/((-$X$7*(O4/Q$1-1)^$X$8+1)),$X$6+$X$2*SINH($X$3*(O4/R$1)-$X$3)+P$1^2*$X$5/((-$X$7*(O4/Q$1-1)^$X$8+1)))</f>
        <v>284.00716696246201</v>
      </c>
      <c r="R4">
        <f t="shared" ref="R4:R67" si="7">(Q4-P4)^2</f>
        <v>0.11952851548507382</v>
      </c>
      <c r="S4" s="22">
        <f t="shared" ref="S4:S67" si="8">((Q4-P4)/P4)^2</f>
        <v>1.4854940798000953E-6</v>
      </c>
      <c r="W4" t="s">
        <v>31</v>
      </c>
      <c r="X4">
        <v>0</v>
      </c>
      <c r="AJ4" t="s">
        <v>66</v>
      </c>
      <c r="AK4" s="11" t="s">
        <v>67</v>
      </c>
      <c r="AL4">
        <v>0.25</v>
      </c>
      <c r="BA4" s="2">
        <v>0.50362881999999998</v>
      </c>
      <c r="BB4">
        <v>280.52973800000001</v>
      </c>
    </row>
    <row r="5" spans="1:54" x14ac:dyDescent="0.25">
      <c r="C5" s="2">
        <v>0.51054513000000001</v>
      </c>
      <c r="D5">
        <v>228.12714800000001</v>
      </c>
      <c r="E5">
        <f t="shared" si="0"/>
        <v>225.84610638630602</v>
      </c>
      <c r="F5">
        <f t="shared" si="1"/>
        <v>5.2031508434036651</v>
      </c>
      <c r="G5" s="22">
        <f t="shared" si="2"/>
        <v>9.9979848542613818E-5</v>
      </c>
      <c r="I5" s="2">
        <v>0.51026413000000004</v>
      </c>
      <c r="J5">
        <v>251.09887800000001</v>
      </c>
      <c r="K5">
        <f t="shared" si="3"/>
        <v>251.29157057768771</v>
      </c>
      <c r="L5">
        <f t="shared" si="4"/>
        <v>3.7130429495928069E-2</v>
      </c>
      <c r="M5" s="22">
        <f t="shared" si="5"/>
        <v>5.8889847349269477E-7</v>
      </c>
      <c r="O5" s="2">
        <v>0.51002901</v>
      </c>
      <c r="P5">
        <v>283.66143799999998</v>
      </c>
      <c r="Q5">
        <f t="shared" si="6"/>
        <v>284.00716738310064</v>
      </c>
      <c r="R5">
        <f t="shared" si="7"/>
        <v>0.11952880633916357</v>
      </c>
      <c r="S5" s="22">
        <f t="shared" si="8"/>
        <v>1.4854976945193666E-6</v>
      </c>
      <c r="W5" t="s">
        <v>32</v>
      </c>
      <c r="X5">
        <v>363.5066261809053</v>
      </c>
      <c r="AJ5" t="s">
        <v>68</v>
      </c>
      <c r="AK5" s="11" t="s">
        <v>69</v>
      </c>
      <c r="AL5">
        <v>3.95</v>
      </c>
      <c r="BA5" s="2">
        <v>0.50630107999999996</v>
      </c>
      <c r="BB5">
        <v>280.611513</v>
      </c>
    </row>
    <row r="6" spans="1:54" x14ac:dyDescent="0.25">
      <c r="C6" s="2">
        <v>0.51484452000000003</v>
      </c>
      <c r="D6">
        <v>228.073767</v>
      </c>
      <c r="E6">
        <f t="shared" si="0"/>
        <v>225.84610661467656</v>
      </c>
      <c r="F6">
        <f t="shared" si="1"/>
        <v>4.9624707923394054</v>
      </c>
      <c r="G6" s="22">
        <f t="shared" si="2"/>
        <v>9.5399762228227922E-5</v>
      </c>
      <c r="I6" s="2">
        <v>0.51456411999999996</v>
      </c>
      <c r="J6">
        <v>251.170053</v>
      </c>
      <c r="K6">
        <f t="shared" si="3"/>
        <v>251.29157097422868</v>
      </c>
      <c r="L6">
        <f t="shared" si="4"/>
        <v>1.4766618060642309E-2</v>
      </c>
      <c r="M6" s="22">
        <f t="shared" si="5"/>
        <v>2.3406976952771533E-7</v>
      </c>
      <c r="O6" s="2">
        <v>0.51432865999999999</v>
      </c>
      <c r="P6">
        <v>283.66143799999998</v>
      </c>
      <c r="Q6">
        <f t="shared" si="6"/>
        <v>284.00716799044773</v>
      </c>
      <c r="R6">
        <f t="shared" si="7"/>
        <v>0.11952922629500191</v>
      </c>
      <c r="S6" s="22">
        <f t="shared" si="8"/>
        <v>1.4855029137083536E-6</v>
      </c>
      <c r="W6" t="s">
        <v>56</v>
      </c>
      <c r="X6">
        <v>193.13050954086961</v>
      </c>
      <c r="AJ6" t="s">
        <v>70</v>
      </c>
      <c r="AK6" s="11" t="s">
        <v>71</v>
      </c>
      <c r="AL6">
        <v>23.5</v>
      </c>
      <c r="BA6" s="2">
        <v>0.51027453</v>
      </c>
      <c r="BB6">
        <v>280.69714599999998</v>
      </c>
    </row>
    <row r="7" spans="1:54" x14ac:dyDescent="0.25">
      <c r="C7" s="2">
        <v>0.51914442999999999</v>
      </c>
      <c r="D7">
        <v>228.12714800000001</v>
      </c>
      <c r="E7">
        <f t="shared" si="0"/>
        <v>225.84610694175285</v>
      </c>
      <c r="F7">
        <f t="shared" si="1"/>
        <v>5.2031483094092996</v>
      </c>
      <c r="G7" s="22">
        <f t="shared" si="2"/>
        <v>9.9979799851276506E-5</v>
      </c>
      <c r="I7" s="2">
        <v>0.51886376999999995</v>
      </c>
      <c r="J7">
        <v>251.170053</v>
      </c>
      <c r="K7">
        <f t="shared" si="3"/>
        <v>251.29157154232138</v>
      </c>
      <c r="L7">
        <f t="shared" si="4"/>
        <v>1.4766756127913627E-2</v>
      </c>
      <c r="M7" s="22">
        <f t="shared" si="5"/>
        <v>2.3407195807042993E-7</v>
      </c>
      <c r="O7" s="2">
        <v>0.51862869</v>
      </c>
      <c r="P7">
        <v>283.74151000000001</v>
      </c>
      <c r="Q7">
        <f t="shared" si="6"/>
        <v>284.00716886103748</v>
      </c>
      <c r="R7">
        <f t="shared" si="7"/>
        <v>7.0574630447730949E-2</v>
      </c>
      <c r="S7" s="22">
        <f t="shared" si="8"/>
        <v>8.7660281609387777E-7</v>
      </c>
      <c r="W7" t="s">
        <v>37</v>
      </c>
      <c r="X7">
        <v>1.2280785519728949E-5</v>
      </c>
      <c r="AQ7" t="s">
        <v>72</v>
      </c>
      <c r="BA7" s="2">
        <v>0.51304327999999999</v>
      </c>
      <c r="BB7">
        <v>280.79501099999999</v>
      </c>
    </row>
    <row r="8" spans="1:54" x14ac:dyDescent="0.25">
      <c r="C8" s="2">
        <v>0.52344407999999998</v>
      </c>
      <c r="D8">
        <v>228.12714800000001</v>
      </c>
      <c r="E8">
        <f t="shared" si="0"/>
        <v>225.84610740683141</v>
      </c>
      <c r="F8">
        <f t="shared" si="1"/>
        <v>5.2031461876829486</v>
      </c>
      <c r="G8" s="22">
        <f t="shared" si="2"/>
        <v>9.9979759081772482E-5</v>
      </c>
      <c r="I8" s="2">
        <v>0.52316368000000002</v>
      </c>
      <c r="J8">
        <v>251.223434</v>
      </c>
      <c r="K8">
        <f t="shared" si="3"/>
        <v>251.29157235057062</v>
      </c>
      <c r="L8">
        <f t="shared" si="4"/>
        <v>4.6428348184848183E-3</v>
      </c>
      <c r="M8" s="22">
        <f t="shared" si="5"/>
        <v>7.3563593732967337E-8</v>
      </c>
      <c r="O8" s="2">
        <v>0.52292799999999995</v>
      </c>
      <c r="P8">
        <v>283.67033500000002</v>
      </c>
      <c r="Q8">
        <f t="shared" si="6"/>
        <v>284.00717009983521</v>
      </c>
      <c r="R8">
        <f t="shared" si="7"/>
        <v>0.1134578844809786</v>
      </c>
      <c r="S8" s="22">
        <f t="shared" si="8"/>
        <v>1.409960150407622E-6</v>
      </c>
      <c r="W8" t="s">
        <v>57</v>
      </c>
      <c r="X8">
        <v>18.953110482093557</v>
      </c>
      <c r="BA8" s="2">
        <v>0.51571537000000001</v>
      </c>
      <c r="BB8">
        <v>280.84008699999998</v>
      </c>
    </row>
    <row r="9" spans="1:54" x14ac:dyDescent="0.25">
      <c r="C9" s="2">
        <v>0.52774381999999997</v>
      </c>
      <c r="D9">
        <v>228.14494199999999</v>
      </c>
      <c r="E9">
        <f t="shared" si="0"/>
        <v>226.03070048776343</v>
      </c>
      <c r="F9">
        <f t="shared" si="1"/>
        <v>4.4700171720643382</v>
      </c>
      <c r="G9" s="22">
        <f t="shared" si="2"/>
        <v>8.5879103433976996E-5</v>
      </c>
      <c r="I9" s="2">
        <v>0.52746353999999995</v>
      </c>
      <c r="J9">
        <v>251.26791800000001</v>
      </c>
      <c r="K9">
        <f t="shared" si="3"/>
        <v>251.29157349265051</v>
      </c>
      <c r="L9">
        <f t="shared" si="4"/>
        <v>5.5958233253809795E-4</v>
      </c>
      <c r="M9" s="22">
        <f t="shared" si="5"/>
        <v>8.8631869884224937E-9</v>
      </c>
      <c r="O9" s="2">
        <v>0.52722760999999996</v>
      </c>
      <c r="P9">
        <v>283.66143799999998</v>
      </c>
      <c r="Q9">
        <f t="shared" si="6"/>
        <v>284.00717185101587</v>
      </c>
      <c r="R9">
        <f t="shared" si="7"/>
        <v>0.11953189573827996</v>
      </c>
      <c r="S9" s="22">
        <f t="shared" si="8"/>
        <v>1.4855360894084769E-6</v>
      </c>
      <c r="V9">
        <v>0.3</v>
      </c>
      <c r="W9" t="s">
        <v>60</v>
      </c>
      <c r="X9">
        <v>0.2606907859557237</v>
      </c>
      <c r="BA9" s="2">
        <v>0.52079629999999999</v>
      </c>
      <c r="BB9">
        <v>280.74155999999999</v>
      </c>
    </row>
    <row r="10" spans="1:54" x14ac:dyDescent="0.25">
      <c r="C10" s="2">
        <v>0.53204359000000001</v>
      </c>
      <c r="D10">
        <v>228.17163199999999</v>
      </c>
      <c r="E10">
        <f t="shared" si="0"/>
        <v>226.24558626890806</v>
      </c>
      <c r="F10">
        <f t="shared" si="1"/>
        <v>3.7096521582574553</v>
      </c>
      <c r="G10" s="22">
        <f t="shared" si="2"/>
        <v>7.1254105384386729E-5</v>
      </c>
      <c r="I10" s="2">
        <v>0.53176319000000005</v>
      </c>
      <c r="J10">
        <v>251.26791800000001</v>
      </c>
      <c r="K10">
        <f t="shared" si="3"/>
        <v>251.29157509586338</v>
      </c>
      <c r="L10">
        <f t="shared" si="4"/>
        <v>5.5965818468870702E-4</v>
      </c>
      <c r="M10" s="22">
        <f t="shared" si="5"/>
        <v>8.8643884055424266E-9</v>
      </c>
      <c r="O10" s="2">
        <v>0.53152725999999995</v>
      </c>
      <c r="P10">
        <v>283.66143799999998</v>
      </c>
      <c r="Q10">
        <f t="shared" si="6"/>
        <v>284.00717431024862</v>
      </c>
      <c r="R10">
        <f t="shared" si="7"/>
        <v>0.11953359622434365</v>
      </c>
      <c r="S10" s="22">
        <f t="shared" si="8"/>
        <v>1.4855572229594972E-6</v>
      </c>
      <c r="V10">
        <v>0.4</v>
      </c>
      <c r="W10" t="s">
        <v>60</v>
      </c>
      <c r="X10">
        <v>0.21726987910409792</v>
      </c>
      <c r="AJ10" t="s">
        <v>73</v>
      </c>
      <c r="BA10" s="2">
        <v>0.52356457000000001</v>
      </c>
      <c r="BB10">
        <v>280.74155999999999</v>
      </c>
    </row>
    <row r="11" spans="1:54" x14ac:dyDescent="0.25">
      <c r="C11" s="2">
        <v>0.53634349999999997</v>
      </c>
      <c r="D11">
        <v>228.22501299999999</v>
      </c>
      <c r="E11">
        <f t="shared" si="0"/>
        <v>226.46075110999601</v>
      </c>
      <c r="F11">
        <f t="shared" si="1"/>
        <v>3.1126200165204132</v>
      </c>
      <c r="G11" s="22">
        <f t="shared" si="2"/>
        <v>5.9758491371079194E-5</v>
      </c>
      <c r="I11" s="2">
        <v>0.53606310000000001</v>
      </c>
      <c r="J11">
        <v>251.32129900000001</v>
      </c>
      <c r="K11">
        <f t="shared" si="3"/>
        <v>251.29157733254451</v>
      </c>
      <c r="L11">
        <f t="shared" si="4"/>
        <v>8.8337751633559719E-4</v>
      </c>
      <c r="M11" s="22">
        <f t="shared" si="5"/>
        <v>1.3985814054480197E-8</v>
      </c>
      <c r="O11" s="2">
        <v>0.53582708000000001</v>
      </c>
      <c r="P11">
        <v>283.697025</v>
      </c>
      <c r="Q11">
        <f t="shared" si="6"/>
        <v>284.00717774226263</v>
      </c>
      <c r="R11">
        <f t="shared" si="7"/>
        <v>9.6194723533029672E-2</v>
      </c>
      <c r="S11" s="22">
        <f t="shared" si="8"/>
        <v>1.1952030360068256E-6</v>
      </c>
      <c r="V11">
        <v>0.5</v>
      </c>
      <c r="W11" t="s">
        <v>60</v>
      </c>
      <c r="X11">
        <v>0.22153422726486649</v>
      </c>
      <c r="AJ11" t="s">
        <v>74</v>
      </c>
      <c r="AK11">
        <f>1-2*(AL5/AL3)^2</f>
        <v>0.97565228925439285</v>
      </c>
      <c r="AM11" t="s">
        <v>75</v>
      </c>
      <c r="AN11">
        <f>-0.357+0.45*EXP(-0.0375*AL6)</f>
        <v>-0.17058085936973211</v>
      </c>
      <c r="BA11" s="2">
        <v>0.52643189000000001</v>
      </c>
      <c r="BB11">
        <v>280.74155999999999</v>
      </c>
    </row>
    <row r="12" spans="1:54" x14ac:dyDescent="0.25">
      <c r="C12" s="2">
        <v>0.54064336000000002</v>
      </c>
      <c r="D12">
        <v>228.269498</v>
      </c>
      <c r="E12">
        <f t="shared" si="0"/>
        <v>226.67633198244735</v>
      </c>
      <c r="F12">
        <f t="shared" si="1"/>
        <v>2.5381779594845626</v>
      </c>
      <c r="G12" s="22">
        <f t="shared" si="2"/>
        <v>4.8710916515139382E-5</v>
      </c>
      <c r="I12" s="2">
        <v>0.54036295999999995</v>
      </c>
      <c r="J12">
        <v>251.36578399999999</v>
      </c>
      <c r="K12">
        <f t="shared" si="3"/>
        <v>251.2915804339431</v>
      </c>
      <c r="L12">
        <f t="shared" si="4"/>
        <v>5.5061692155599041E-3</v>
      </c>
      <c r="M12" s="22">
        <f t="shared" si="5"/>
        <v>8.7143948083410576E-8</v>
      </c>
      <c r="O12" s="2">
        <v>0.54012716000000005</v>
      </c>
      <c r="P12">
        <v>283.78599400000002</v>
      </c>
      <c r="Q12">
        <f t="shared" si="6"/>
        <v>284.0071825030434</v>
      </c>
      <c r="R12">
        <f t="shared" si="7"/>
        <v>4.8924353878570935E-2</v>
      </c>
      <c r="S12" s="22">
        <f t="shared" si="8"/>
        <v>6.0749566603454662E-7</v>
      </c>
      <c r="AJ12" t="s">
        <v>76</v>
      </c>
      <c r="AK12">
        <f>0.0524*AL4^4-0.15*AL4^3+0.1659*AL4^2-0.0706*AL4+0.0119</f>
        <v>2.479687500000001E-3</v>
      </c>
      <c r="AM12" t="s">
        <v>77</v>
      </c>
      <c r="AN12">
        <f>0.0524*(AL4-AN11)^4-0.15*(AL4-AN11)^3+0.1659*(AL4-AN11)^2-0.0706*(AL4-AN11)+0.0119</f>
        <v>2.0329486351611629E-3</v>
      </c>
      <c r="BA12" s="2">
        <v>0.53210155999999997</v>
      </c>
      <c r="BB12">
        <v>281.14977399999998</v>
      </c>
    </row>
    <row r="13" spans="1:54" x14ac:dyDescent="0.25">
      <c r="C13" s="2">
        <v>0.54494339999999997</v>
      </c>
      <c r="D13">
        <v>228.34957</v>
      </c>
      <c r="E13">
        <f t="shared" si="0"/>
        <v>226.89248724741685</v>
      </c>
      <c r="F13">
        <f t="shared" si="1"/>
        <v>2.1230901478752822</v>
      </c>
      <c r="G13" s="22">
        <f t="shared" si="2"/>
        <v>4.0716274979611409E-5</v>
      </c>
      <c r="I13" s="2">
        <v>0.54466261000000005</v>
      </c>
      <c r="J13">
        <v>251.36578399999999</v>
      </c>
      <c r="K13">
        <f t="shared" si="3"/>
        <v>251.29158470911224</v>
      </c>
      <c r="L13">
        <f t="shared" si="4"/>
        <v>5.5055347682446123E-3</v>
      </c>
      <c r="M13" s="22">
        <f t="shared" si="5"/>
        <v>8.7133906938334782E-8</v>
      </c>
      <c r="O13" s="2">
        <v>0.54442714999999997</v>
      </c>
      <c r="P13">
        <v>283.857169</v>
      </c>
      <c r="Q13">
        <f t="shared" si="6"/>
        <v>284.00718906800159</v>
      </c>
      <c r="R13">
        <f t="shared" si="7"/>
        <v>2.2506020803203207E-2</v>
      </c>
      <c r="S13" s="22">
        <f t="shared" si="8"/>
        <v>2.7931803735481931E-7</v>
      </c>
      <c r="AJ13" t="s">
        <v>78</v>
      </c>
      <c r="AK13">
        <f>1/(1+AK12*AL2)</f>
        <v>0.97724555491842868</v>
      </c>
      <c r="AM13" t="s">
        <v>79</v>
      </c>
      <c r="AN13">
        <f>1/(1+AN12*AL2)</f>
        <v>0.98126819107836738</v>
      </c>
      <c r="BA13" s="2">
        <v>0.53594584999999995</v>
      </c>
      <c r="BB13">
        <v>281.10469899999998</v>
      </c>
    </row>
    <row r="14" spans="1:54" x14ac:dyDescent="0.25">
      <c r="C14" s="2">
        <v>0.54924313000000002</v>
      </c>
      <c r="D14">
        <v>228.36736300000001</v>
      </c>
      <c r="E14">
        <f t="shared" si="0"/>
        <v>227.10933948614803</v>
      </c>
      <c r="F14">
        <f t="shared" si="1"/>
        <v>1.5826231614044857</v>
      </c>
      <c r="G14" s="22">
        <f t="shared" si="2"/>
        <v>3.0346558278339601E-5</v>
      </c>
      <c r="I14" s="2">
        <v>0.54896217999999997</v>
      </c>
      <c r="J14">
        <v>251.34799000000001</v>
      </c>
      <c r="K14">
        <f t="shared" si="3"/>
        <v>251.29159056927367</v>
      </c>
      <c r="L14">
        <f t="shared" si="4"/>
        <v>3.180895786255702E-3</v>
      </c>
      <c r="M14" s="22">
        <f t="shared" si="5"/>
        <v>5.0349899457987825E-8</v>
      </c>
      <c r="O14" s="2">
        <v>0.54872679999999996</v>
      </c>
      <c r="P14">
        <v>283.857169</v>
      </c>
      <c r="Q14">
        <f t="shared" si="6"/>
        <v>284.00775171171966</v>
      </c>
      <c r="R14">
        <f t="shared" si="7"/>
        <v>2.2675153068847594E-2</v>
      </c>
      <c r="S14" s="22">
        <f t="shared" si="8"/>
        <v>2.8141710643976571E-7</v>
      </c>
      <c r="U14">
        <v>0.3</v>
      </c>
      <c r="V14" t="s">
        <v>35</v>
      </c>
      <c r="X14">
        <f>SUM(F3:F150)</f>
        <v>325.35730949984571</v>
      </c>
      <c r="BA14" s="2">
        <v>0.53943156000000003</v>
      </c>
      <c r="BB14">
        <v>281.092465</v>
      </c>
    </row>
    <row r="15" spans="1:54" x14ac:dyDescent="0.25">
      <c r="C15" s="2">
        <v>0.55354300000000001</v>
      </c>
      <c r="D15">
        <v>228.41184799999999</v>
      </c>
      <c r="E15">
        <f t="shared" si="0"/>
        <v>227.32705915202649</v>
      </c>
      <c r="F15">
        <f t="shared" si="1"/>
        <v>1.1767668446876713</v>
      </c>
      <c r="G15" s="22">
        <f t="shared" si="2"/>
        <v>2.2555536865046888E-5</v>
      </c>
      <c r="I15" s="2">
        <v>0.55326224999999996</v>
      </c>
      <c r="J15">
        <v>251.436959</v>
      </c>
      <c r="K15">
        <f t="shared" si="3"/>
        <v>251.29159855966259</v>
      </c>
      <c r="L15">
        <f t="shared" si="4"/>
        <v>2.1129657615086578E-2</v>
      </c>
      <c r="M15" s="22">
        <f t="shared" si="5"/>
        <v>3.3422138059613714E-7</v>
      </c>
      <c r="O15" s="2">
        <v>0.55302709000000005</v>
      </c>
      <c r="P15">
        <v>283.99062199999997</v>
      </c>
      <c r="Q15">
        <f t="shared" si="6"/>
        <v>284.21290030821007</v>
      </c>
      <c r="R15">
        <f t="shared" si="7"/>
        <v>4.9407646300741188E-2</v>
      </c>
      <c r="S15" s="22">
        <f t="shared" si="8"/>
        <v>6.1261294205852893E-7</v>
      </c>
      <c r="U15">
        <v>0.4</v>
      </c>
      <c r="V15" t="s">
        <v>35</v>
      </c>
      <c r="X15">
        <f>SUM(L3:L150)</f>
        <v>154.55192042789949</v>
      </c>
      <c r="AJ15" t="s">
        <v>80</v>
      </c>
      <c r="AK15">
        <f>1/(X5*10^-4*PI()*AL2*AK13*AK11)</f>
        <v>0.97807786769332172</v>
      </c>
      <c r="AM15" t="s">
        <v>81</v>
      </c>
      <c r="AN15">
        <f>1/(X5*10^-4*PI()*AL2*AN13*AK11)</f>
        <v>0.97406831002744543</v>
      </c>
      <c r="BA15" s="2">
        <v>0.54428281000000001</v>
      </c>
      <c r="BB15">
        <v>281.10469899999998</v>
      </c>
    </row>
    <row r="16" spans="1:54" x14ac:dyDescent="0.25">
      <c r="C16" s="2">
        <v>0.55784290000000003</v>
      </c>
      <c r="D16">
        <v>228.46522899999999</v>
      </c>
      <c r="E16">
        <f t="shared" si="0"/>
        <v>227.54578921204356</v>
      </c>
      <c r="F16">
        <f t="shared" si="1"/>
        <v>0.84536952367737395</v>
      </c>
      <c r="G16" s="22">
        <f t="shared" si="2"/>
        <v>1.6195947566384007E-5</v>
      </c>
      <c r="I16" s="2">
        <v>0.55756203000000004</v>
      </c>
      <c r="J16">
        <v>251.463649</v>
      </c>
      <c r="K16">
        <f t="shared" si="3"/>
        <v>251.2916093955763</v>
      </c>
      <c r="L16">
        <f t="shared" si="4"/>
        <v>2.9597625490263874E-2</v>
      </c>
      <c r="M16" s="22">
        <f t="shared" si="5"/>
        <v>4.6806529785914019E-7</v>
      </c>
      <c r="O16" s="2">
        <v>0.55732704</v>
      </c>
      <c r="P16">
        <v>284.05290000000002</v>
      </c>
      <c r="Q16">
        <f t="shared" si="6"/>
        <v>284.41816466967367</v>
      </c>
      <c r="R16">
        <f t="shared" si="7"/>
        <v>0.13341827891180041</v>
      </c>
      <c r="S16" s="22">
        <f t="shared" si="8"/>
        <v>1.6535482764917792E-6</v>
      </c>
      <c r="U16">
        <v>0.5</v>
      </c>
      <c r="V16" t="s">
        <v>35</v>
      </c>
      <c r="X16">
        <f>SUM(R3:R150)</f>
        <v>146.16068137404434</v>
      </c>
      <c r="BA16" s="2">
        <v>0.54776897999999996</v>
      </c>
      <c r="BB16">
        <v>281.19033100000001</v>
      </c>
    </row>
    <row r="17" spans="3:54" x14ac:dyDescent="0.25">
      <c r="C17" s="2">
        <v>0.56214255000000002</v>
      </c>
      <c r="D17">
        <v>228.46522899999999</v>
      </c>
      <c r="E17">
        <f t="shared" si="0"/>
        <v>227.76566463021277</v>
      </c>
      <c r="F17">
        <f t="shared" si="1"/>
        <v>0.48939030747579776</v>
      </c>
      <c r="G17" s="22">
        <f t="shared" si="2"/>
        <v>9.3759468934906786E-6</v>
      </c>
      <c r="I17" s="2">
        <v>0.56150319000000004</v>
      </c>
      <c r="J17">
        <v>251.517031</v>
      </c>
      <c r="K17">
        <f t="shared" si="3"/>
        <v>251.34420794942091</v>
      </c>
      <c r="L17">
        <f t="shared" si="4"/>
        <v>2.9867806811465301E-2</v>
      </c>
      <c r="M17" s="22">
        <f t="shared" si="5"/>
        <v>4.7213754553121637E-7</v>
      </c>
      <c r="O17" s="2">
        <v>0.56162668999999998</v>
      </c>
      <c r="P17">
        <v>284.05290000000002</v>
      </c>
      <c r="Q17">
        <f t="shared" si="6"/>
        <v>284.62367544031099</v>
      </c>
      <c r="R17">
        <f t="shared" si="7"/>
        <v>0.32578460326217884</v>
      </c>
      <c r="S17" s="22">
        <f t="shared" si="8"/>
        <v>4.0376818950561917E-6</v>
      </c>
      <c r="U17" t="s">
        <v>36</v>
      </c>
      <c r="V17" t="s">
        <v>35</v>
      </c>
      <c r="X17">
        <f>SUM(X14:X16)</f>
        <v>626.06991130178949</v>
      </c>
      <c r="BA17" s="2">
        <v>0.55161378000000005</v>
      </c>
      <c r="BB17">
        <v>281.25149699999997</v>
      </c>
    </row>
    <row r="18" spans="3:54" x14ac:dyDescent="0.25">
      <c r="C18" s="2">
        <v>0.56644220000000001</v>
      </c>
      <c r="D18">
        <v>228.46522899999999</v>
      </c>
      <c r="E18">
        <f t="shared" si="0"/>
        <v>227.98684831756407</v>
      </c>
      <c r="F18">
        <f t="shared" si="1"/>
        <v>0.2288480773278623</v>
      </c>
      <c r="G18" s="22">
        <f t="shared" si="2"/>
        <v>4.3843684415625596E-6</v>
      </c>
      <c r="I18" s="2">
        <v>0.56652161999999995</v>
      </c>
      <c r="J18">
        <v>251.78564</v>
      </c>
      <c r="K18">
        <f t="shared" si="3"/>
        <v>251.5786758085294</v>
      </c>
      <c r="L18">
        <f t="shared" si="4"/>
        <v>4.2834176551080821E-2</v>
      </c>
      <c r="M18" s="22">
        <f t="shared" si="5"/>
        <v>6.7566046439946761E-7</v>
      </c>
      <c r="O18" s="2">
        <v>0.56592633999999997</v>
      </c>
      <c r="P18">
        <v>284.05290000000002</v>
      </c>
      <c r="Q18">
        <f t="shared" si="6"/>
        <v>284.82957628464675</v>
      </c>
      <c r="R18">
        <f t="shared" si="7"/>
        <v>0.60322605113264194</v>
      </c>
      <c r="S18" s="22">
        <f t="shared" si="8"/>
        <v>7.4762124449583182E-6</v>
      </c>
      <c r="V18" s="9" t="s">
        <v>47</v>
      </c>
      <c r="X18">
        <f>X17/3</f>
        <v>208.68997043392983</v>
      </c>
      <c r="BA18" s="2">
        <v>0.55562007000000002</v>
      </c>
      <c r="BB18">
        <v>281.48392799999999</v>
      </c>
    </row>
    <row r="19" spans="3:54" x14ac:dyDescent="0.25">
      <c r="C19" s="2">
        <v>0.57074201999999996</v>
      </c>
      <c r="D19">
        <v>228.50081700000001</v>
      </c>
      <c r="E19">
        <f t="shared" si="0"/>
        <v>228.20950042975284</v>
      </c>
      <c r="F19">
        <f t="shared" si="1"/>
        <v>8.4865344100577736E-2</v>
      </c>
      <c r="G19" s="22">
        <f t="shared" si="2"/>
        <v>1.6253798147572023E-6</v>
      </c>
      <c r="I19" s="2">
        <v>0.57046293999999997</v>
      </c>
      <c r="J19">
        <v>251.872906</v>
      </c>
      <c r="K19">
        <f t="shared" si="3"/>
        <v>251.76297944706232</v>
      </c>
      <c r="L19">
        <f t="shared" si="4"/>
        <v>1.208384704076043E-2</v>
      </c>
      <c r="M19" s="22">
        <f t="shared" si="5"/>
        <v>1.9047689961944827E-7</v>
      </c>
      <c r="O19" s="2">
        <v>0.57022620000000002</v>
      </c>
      <c r="P19">
        <v>284.09738499999997</v>
      </c>
      <c r="Q19">
        <f t="shared" si="6"/>
        <v>285.03600745132326</v>
      </c>
      <c r="R19">
        <f t="shared" si="7"/>
        <v>0.8810121061281293</v>
      </c>
      <c r="S19" s="22">
        <f t="shared" si="8"/>
        <v>1.0915594747767211E-5</v>
      </c>
      <c r="AJ19" t="s">
        <v>82</v>
      </c>
      <c r="BA19" s="2">
        <v>0.55874743999999998</v>
      </c>
      <c r="BB19">
        <v>281.55732699999999</v>
      </c>
    </row>
    <row r="20" spans="3:54" x14ac:dyDescent="0.25">
      <c r="C20" s="2">
        <v>0.57504239999999995</v>
      </c>
      <c r="D20">
        <v>228.652063</v>
      </c>
      <c r="E20">
        <f t="shared" si="0"/>
        <v>228.43379416508145</v>
      </c>
      <c r="F20">
        <f t="shared" si="1"/>
        <v>4.7641284296699865E-2</v>
      </c>
      <c r="G20" s="22">
        <f t="shared" si="2"/>
        <v>9.1124091666919704E-7</v>
      </c>
      <c r="I20" s="2">
        <v>0.57476305999999999</v>
      </c>
      <c r="J20">
        <v>251.97077100000001</v>
      </c>
      <c r="K20">
        <f t="shared" si="3"/>
        <v>251.96434147909423</v>
      </c>
      <c r="L20">
        <f t="shared" si="4"/>
        <v>4.1338739077903122E-5</v>
      </c>
      <c r="M20" s="22">
        <f t="shared" si="5"/>
        <v>6.5111379361601288E-10</v>
      </c>
      <c r="O20" s="2">
        <v>0.57452632000000003</v>
      </c>
      <c r="P20">
        <v>284.19524999999999</v>
      </c>
      <c r="Q20">
        <f t="shared" si="6"/>
        <v>285.24310264698545</v>
      </c>
      <c r="R20">
        <f t="shared" si="7"/>
        <v>1.0979951697944381</v>
      </c>
      <c r="S20" s="22">
        <f t="shared" si="8"/>
        <v>1.3594611460187159E-5</v>
      </c>
      <c r="AJ20" t="s">
        <v>83</v>
      </c>
      <c r="AK20">
        <f>1/(AK13*AK11)</f>
        <v>1.0488206473712149</v>
      </c>
      <c r="AM20" t="s">
        <v>84</v>
      </c>
      <c r="AN20">
        <f>1/(AN13*AK11)</f>
        <v>1.04452108492767</v>
      </c>
      <c r="BA20" s="2">
        <v>0.56173490000000004</v>
      </c>
      <c r="BB20">
        <v>281.56642699999998</v>
      </c>
    </row>
    <row r="21" spans="3:54" x14ac:dyDescent="0.25">
      <c r="C21" s="2">
        <v>0.57934333000000005</v>
      </c>
      <c r="D21">
        <v>228.92067299999999</v>
      </c>
      <c r="E21">
        <f t="shared" si="0"/>
        <v>228.65988374595082</v>
      </c>
      <c r="F21">
        <f t="shared" si="1"/>
        <v>6.8011035027523495E-2</v>
      </c>
      <c r="G21" s="22">
        <f t="shared" si="2"/>
        <v>1.297804740544233E-6</v>
      </c>
      <c r="I21" s="2">
        <v>0.57906347999999996</v>
      </c>
      <c r="J21">
        <v>252.13091499999999</v>
      </c>
      <c r="K21">
        <f t="shared" si="3"/>
        <v>252.16612905573683</v>
      </c>
      <c r="L21">
        <f t="shared" si="4"/>
        <v>1.2400297214375791E-3</v>
      </c>
      <c r="M21" s="22">
        <f t="shared" si="5"/>
        <v>1.9506524376644689E-8</v>
      </c>
      <c r="O21" s="2">
        <v>0.57846748000000003</v>
      </c>
      <c r="P21">
        <v>284.24863199999999</v>
      </c>
      <c r="Q21">
        <f t="shared" si="6"/>
        <v>285.43359560198553</v>
      </c>
      <c r="R21">
        <f t="shared" si="7"/>
        <v>1.4041387380305543</v>
      </c>
      <c r="S21" s="22">
        <f t="shared" si="8"/>
        <v>1.737853866763924E-5</v>
      </c>
      <c r="U21" t="s">
        <v>122</v>
      </c>
      <c r="V21" t="s">
        <v>58</v>
      </c>
      <c r="X21">
        <f>X17/COUNT(E3:E88,K3:K89,Q3:Q100)</f>
        <v>2.3102210749143524</v>
      </c>
      <c r="AJ21" t="s">
        <v>85</v>
      </c>
      <c r="AK21">
        <f>(X5*10^-4*PI()*AL2-AK20)/(X6*10^-4*PI()*AL2)</f>
        <v>4.126142665100592E-2</v>
      </c>
      <c r="AM21" t="s">
        <v>86</v>
      </c>
      <c r="AN21">
        <f>(X5*10^-4*PI()*AL2-AN20)/(X6*10^-4*PI()*AL2)</f>
        <v>4.8808140958680225E-2</v>
      </c>
      <c r="AQ21" t="s">
        <v>87</v>
      </c>
      <c r="BA21" s="2">
        <v>0.56571921999999997</v>
      </c>
      <c r="BB21">
        <v>281.610117</v>
      </c>
    </row>
    <row r="22" spans="3:54" x14ac:dyDescent="0.25">
      <c r="C22" s="2">
        <v>0.58364320000000003</v>
      </c>
      <c r="D22">
        <v>228.965157</v>
      </c>
      <c r="E22">
        <f t="shared" si="0"/>
        <v>228.88783992420548</v>
      </c>
      <c r="F22">
        <f t="shared" si="1"/>
        <v>5.9779302094163517E-3</v>
      </c>
      <c r="G22" s="22">
        <f t="shared" si="2"/>
        <v>1.140281410113297E-7</v>
      </c>
      <c r="I22" s="2">
        <v>0.58336354999999995</v>
      </c>
      <c r="J22">
        <v>252.21988400000001</v>
      </c>
      <c r="K22">
        <f t="shared" si="3"/>
        <v>252.36843508269743</v>
      </c>
      <c r="L22">
        <f t="shared" si="4"/>
        <v>2.2067424170576742E-2</v>
      </c>
      <c r="M22" s="22">
        <f t="shared" si="5"/>
        <v>3.4689097392603977E-7</v>
      </c>
      <c r="O22" s="2">
        <v>0.58312702999999999</v>
      </c>
      <c r="P22">
        <v>284.48884700000002</v>
      </c>
      <c r="Q22">
        <f t="shared" si="6"/>
        <v>285.65980242027462</v>
      </c>
      <c r="R22">
        <f t="shared" si="7"/>
        <v>1.3711365962704531</v>
      </c>
      <c r="S22" s="22">
        <f t="shared" si="8"/>
        <v>1.694143649772263E-5</v>
      </c>
      <c r="U22" t="s">
        <v>123</v>
      </c>
      <c r="W22" t="s">
        <v>59</v>
      </c>
      <c r="X22">
        <f>SQRT(X21)</f>
        <v>1.5199411419243682</v>
      </c>
      <c r="BA22" s="2">
        <v>0.56884668000000005</v>
      </c>
      <c r="BB22">
        <v>281.70412499999998</v>
      </c>
    </row>
    <row r="23" spans="3:54" x14ac:dyDescent="0.25">
      <c r="C23" s="2">
        <v>0.58794369000000002</v>
      </c>
      <c r="D23">
        <v>229.141392</v>
      </c>
      <c r="E23">
        <f t="shared" si="0"/>
        <v>229.11790902905352</v>
      </c>
      <c r="F23">
        <f t="shared" si="1"/>
        <v>5.5144992447297861E-4</v>
      </c>
      <c r="G23" s="22">
        <f t="shared" si="2"/>
        <v>1.0502652287780704E-8</v>
      </c>
      <c r="I23" s="2">
        <v>0.58766362000000005</v>
      </c>
      <c r="J23">
        <v>252.30714900000001</v>
      </c>
      <c r="K23">
        <f t="shared" si="3"/>
        <v>252.57140062622125</v>
      </c>
      <c r="L23">
        <f t="shared" si="4"/>
        <v>6.9828921960568988E-2</v>
      </c>
      <c r="M23" s="22">
        <f t="shared" si="5"/>
        <v>1.0969232074780216E-6</v>
      </c>
      <c r="O23" s="2">
        <v>0.58742709999999998</v>
      </c>
      <c r="P23">
        <v>284.57781599999998</v>
      </c>
      <c r="Q23">
        <f t="shared" si="6"/>
        <v>285.8696521770737</v>
      </c>
      <c r="R23">
        <f t="shared" si="7"/>
        <v>1.6688407083964416</v>
      </c>
      <c r="S23" s="22">
        <f t="shared" si="8"/>
        <v>2.0606906518702344E-5</v>
      </c>
      <c r="U23" t="s">
        <v>124</v>
      </c>
      <c r="X23">
        <f>SQRT(SUM(G3:G88,M3:M89,S3:S100)/COUNT(G3:G88,M3:M89,S3:S100))</f>
        <v>5.7366535774023208E-3</v>
      </c>
      <c r="BA23" s="2">
        <v>0.57197416999999995</v>
      </c>
      <c r="BB23">
        <v>281.80199099999999</v>
      </c>
    </row>
    <row r="24" spans="3:54" x14ac:dyDescent="0.25">
      <c r="C24" s="2">
        <v>0.59224337999999999</v>
      </c>
      <c r="D24">
        <v>229.15028799999999</v>
      </c>
      <c r="E24">
        <f t="shared" si="0"/>
        <v>229.35017456160276</v>
      </c>
      <c r="F24">
        <f t="shared" si="1"/>
        <v>3.995463750937684E-2</v>
      </c>
      <c r="G24" s="22">
        <f t="shared" si="2"/>
        <v>7.6089789044489449E-7</v>
      </c>
      <c r="I24" s="2">
        <v>0.59196433000000004</v>
      </c>
      <c r="J24">
        <v>252.529571</v>
      </c>
      <c r="K24">
        <f t="shared" si="3"/>
        <v>252.77518231085855</v>
      </c>
      <c r="L24">
        <f t="shared" si="4"/>
        <v>6.0324916021655191E-2</v>
      </c>
      <c r="M24" s="22">
        <f t="shared" si="5"/>
        <v>9.4595884882128837E-7</v>
      </c>
      <c r="O24" s="2">
        <v>0.59208724000000001</v>
      </c>
      <c r="P24">
        <v>284.942588</v>
      </c>
      <c r="Q24">
        <f t="shared" si="6"/>
        <v>286.09842551706737</v>
      </c>
      <c r="R24">
        <f t="shared" si="7"/>
        <v>1.3359603658604593</v>
      </c>
      <c r="S24" s="22">
        <f t="shared" si="8"/>
        <v>1.6454278550418824E-5</v>
      </c>
      <c r="BA24" s="2">
        <v>0.57490622000000002</v>
      </c>
      <c r="BB24">
        <v>281.899857</v>
      </c>
    </row>
    <row r="25" spans="3:54" x14ac:dyDescent="0.25">
      <c r="C25" s="2">
        <v>0.59654346000000003</v>
      </c>
      <c r="D25">
        <v>229.23925700000001</v>
      </c>
      <c r="E25">
        <f t="shared" si="0"/>
        <v>229.58486245852643</v>
      </c>
      <c r="F25">
        <f t="shared" si="1"/>
        <v>0.11944313296325786</v>
      </c>
      <c r="G25" s="22">
        <f t="shared" si="2"/>
        <v>2.2729150376826739E-6</v>
      </c>
      <c r="I25" s="2">
        <v>0.59626506000000001</v>
      </c>
      <c r="J25">
        <v>252.75369599999999</v>
      </c>
      <c r="K25">
        <f t="shared" si="3"/>
        <v>252.97987917186259</v>
      </c>
      <c r="L25">
        <f t="shared" si="4"/>
        <v>5.1158827233827031E-2</v>
      </c>
      <c r="M25" s="22">
        <f t="shared" si="5"/>
        <v>8.0080273956929826E-7</v>
      </c>
      <c r="O25" s="2">
        <v>0.59602900000000003</v>
      </c>
      <c r="P25">
        <v>285.12052499999999</v>
      </c>
      <c r="Q25">
        <f t="shared" si="6"/>
        <v>286.29316004429148</v>
      </c>
      <c r="R25">
        <f t="shared" si="7"/>
        <v>1.3750729471005196</v>
      </c>
      <c r="S25" s="22">
        <f t="shared" si="8"/>
        <v>1.6914874265491048E-5</v>
      </c>
      <c r="BA25" s="2">
        <v>0.58037687000000004</v>
      </c>
      <c r="BB25">
        <v>282.11167799999998</v>
      </c>
    </row>
    <row r="26" spans="3:54" x14ac:dyDescent="0.25">
      <c r="C26" s="2">
        <v>0.60084378999999999</v>
      </c>
      <c r="D26">
        <v>229.381607</v>
      </c>
      <c r="E26">
        <f t="shared" si="0"/>
        <v>229.82213029309565</v>
      </c>
      <c r="F26">
        <f t="shared" si="1"/>
        <v>0.1940607717598373</v>
      </c>
      <c r="G26" s="22">
        <f t="shared" si="2"/>
        <v>3.6882518779173017E-6</v>
      </c>
      <c r="I26" s="2">
        <v>0.60056556000000005</v>
      </c>
      <c r="J26">
        <v>252.931634</v>
      </c>
      <c r="K26">
        <f t="shared" si="3"/>
        <v>253.18560985847139</v>
      </c>
      <c r="L26">
        <f t="shared" si="4"/>
        <v>6.4503736686280677E-2</v>
      </c>
      <c r="M26" s="22">
        <f t="shared" si="5"/>
        <v>1.0082740145027125E-6</v>
      </c>
      <c r="O26" s="2">
        <v>0.60033018000000005</v>
      </c>
      <c r="P26">
        <v>285.44081299999999</v>
      </c>
      <c r="Q26">
        <f t="shared" si="6"/>
        <v>286.50707403490469</v>
      </c>
      <c r="R26">
        <f t="shared" si="7"/>
        <v>1.1369125945560388</v>
      </c>
      <c r="S26" s="22">
        <f t="shared" si="8"/>
        <v>1.3953878534803178E-5</v>
      </c>
      <c r="BA26" s="2">
        <v>0.58386309999999997</v>
      </c>
      <c r="BB26">
        <v>282.20954399999999</v>
      </c>
    </row>
    <row r="27" spans="3:54" x14ac:dyDescent="0.25">
      <c r="C27" s="2">
        <v>0.60514374000000004</v>
      </c>
      <c r="D27">
        <v>229.44388499999999</v>
      </c>
      <c r="E27">
        <f t="shared" si="0"/>
        <v>230.06211090527296</v>
      </c>
      <c r="F27">
        <f t="shared" si="1"/>
        <v>0.38220326995057691</v>
      </c>
      <c r="G27" s="22">
        <f t="shared" si="2"/>
        <v>7.2600802809221086E-6</v>
      </c>
      <c r="I27" s="2">
        <v>0.60486614000000005</v>
      </c>
      <c r="J27">
        <v>253.12566200000001</v>
      </c>
      <c r="K27">
        <f t="shared" si="3"/>
        <v>253.39252267654444</v>
      </c>
      <c r="L27">
        <f t="shared" si="4"/>
        <v>7.1214620685755944E-2</v>
      </c>
      <c r="M27" s="22">
        <f t="shared" si="5"/>
        <v>1.1114676138907238E-6</v>
      </c>
      <c r="O27" s="2">
        <v>0.60463085000000005</v>
      </c>
      <c r="P27">
        <v>285.654338</v>
      </c>
      <c r="Q27">
        <f t="shared" si="6"/>
        <v>286.72259333292243</v>
      </c>
      <c r="R27">
        <f t="shared" si="7"/>
        <v>1.141169456317219</v>
      </c>
      <c r="S27" s="22">
        <f t="shared" si="8"/>
        <v>1.3985193887064919E-5</v>
      </c>
      <c r="BA27" s="2">
        <v>0.58689458000000005</v>
      </c>
      <c r="BB27">
        <v>282.389185</v>
      </c>
    </row>
    <row r="28" spans="3:54" x14ac:dyDescent="0.25">
      <c r="C28" s="2">
        <v>0.60944365</v>
      </c>
      <c r="D28">
        <v>229.497266</v>
      </c>
      <c r="E28">
        <f t="shared" si="0"/>
        <v>230.30499405289817</v>
      </c>
      <c r="F28">
        <f t="shared" si="1"/>
        <v>0.65242460743866937</v>
      </c>
      <c r="G28" s="22">
        <f t="shared" si="2"/>
        <v>1.2387261351420794E-5</v>
      </c>
      <c r="I28" s="2">
        <v>0.60916698000000002</v>
      </c>
      <c r="J28">
        <v>253.374774</v>
      </c>
      <c r="K28">
        <f t="shared" si="3"/>
        <v>253.60076351805833</v>
      </c>
      <c r="L28">
        <f t="shared" si="4"/>
        <v>5.1071262272234963E-2</v>
      </c>
      <c r="M28" s="22">
        <f t="shared" si="5"/>
        <v>7.9551769325072987E-7</v>
      </c>
      <c r="O28" s="2">
        <v>0.60893153</v>
      </c>
      <c r="P28">
        <v>285.867863</v>
      </c>
      <c r="Q28">
        <f t="shared" si="6"/>
        <v>286.93989901139798</v>
      </c>
      <c r="R28">
        <f t="shared" si="7"/>
        <v>1.1492612097340977</v>
      </c>
      <c r="S28" s="22">
        <f t="shared" si="8"/>
        <v>1.4063327102717843E-5</v>
      </c>
      <c r="BA28" s="2">
        <v>0.59200929000000002</v>
      </c>
      <c r="BB28">
        <v>282.633849</v>
      </c>
    </row>
    <row r="29" spans="3:54" x14ac:dyDescent="0.25">
      <c r="C29" s="2">
        <v>0.61374474000000001</v>
      </c>
      <c r="D29">
        <v>229.79975999999999</v>
      </c>
      <c r="E29">
        <f t="shared" si="0"/>
        <v>230.55102504559218</v>
      </c>
      <c r="F29">
        <f t="shared" si="1"/>
        <v>0.56439916872863749</v>
      </c>
      <c r="G29" s="22">
        <f t="shared" si="2"/>
        <v>1.0687773066982648E-5</v>
      </c>
      <c r="I29" s="2">
        <v>0.61346825999999999</v>
      </c>
      <c r="J29">
        <v>253.71455900000001</v>
      </c>
      <c r="K29">
        <f t="shared" si="3"/>
        <v>253.81048284674938</v>
      </c>
      <c r="L29">
        <f t="shared" si="4"/>
        <v>9.2013843751969915E-3</v>
      </c>
      <c r="M29" s="22">
        <f t="shared" si="5"/>
        <v>1.4294283612930561E-7</v>
      </c>
      <c r="O29" s="2">
        <v>0.61323211</v>
      </c>
      <c r="P29">
        <v>286.06359400000002</v>
      </c>
      <c r="Q29">
        <f t="shared" si="6"/>
        <v>287.15914728134555</v>
      </c>
      <c r="R29">
        <f t="shared" si="7"/>
        <v>1.2002369922669593</v>
      </c>
      <c r="S29" s="22">
        <f t="shared" si="8"/>
        <v>1.4667018055951344E-5</v>
      </c>
      <c r="BA29" s="2">
        <v>0.59549598999999998</v>
      </c>
      <c r="BB29">
        <v>282.82958000000002</v>
      </c>
    </row>
    <row r="30" spans="3:54" x14ac:dyDescent="0.25">
      <c r="C30" s="2">
        <v>0.61804537000000004</v>
      </c>
      <c r="D30">
        <v>230.00438800000001</v>
      </c>
      <c r="E30">
        <f t="shared" si="0"/>
        <v>230.80029065634244</v>
      </c>
      <c r="F30">
        <f t="shared" si="1"/>
        <v>0.63346103837294343</v>
      </c>
      <c r="G30" s="22">
        <f t="shared" si="2"/>
        <v>1.1974231916724873E-5</v>
      </c>
      <c r="I30" s="2">
        <v>0.61776947999999998</v>
      </c>
      <c r="J30">
        <v>254.04374300000001</v>
      </c>
      <c r="K30">
        <f t="shared" si="3"/>
        <v>254.02180312030487</v>
      </c>
      <c r="L30">
        <f t="shared" si="4"/>
        <v>4.8135832103719681E-4</v>
      </c>
      <c r="M30" s="22">
        <f t="shared" si="5"/>
        <v>7.4584997230425091E-9</v>
      </c>
      <c r="O30" s="2">
        <v>0.61753347000000003</v>
      </c>
      <c r="P30">
        <v>286.41946899999999</v>
      </c>
      <c r="Q30">
        <f t="shared" si="6"/>
        <v>287.38055324978291</v>
      </c>
      <c r="R30">
        <f t="shared" si="7"/>
        <v>0.92368293518078659</v>
      </c>
      <c r="S30" s="22">
        <f t="shared" si="8"/>
        <v>1.1259467448657983E-5</v>
      </c>
      <c r="BA30" s="2">
        <v>0.59862364999999995</v>
      </c>
      <c r="BB30">
        <v>282.96414499999997</v>
      </c>
    </row>
    <row r="31" spans="3:54" x14ac:dyDescent="0.25">
      <c r="C31" s="2">
        <v>0.62234586999999997</v>
      </c>
      <c r="D31">
        <v>230.18232599999999</v>
      </c>
      <c r="E31">
        <f t="shared" si="0"/>
        <v>231.05299439211799</v>
      </c>
      <c r="F31">
        <f t="shared" si="1"/>
        <v>0.75806344903335354</v>
      </c>
      <c r="G31" s="22">
        <f t="shared" si="2"/>
        <v>1.4307429298521709E-5</v>
      </c>
      <c r="I31" s="2">
        <v>0.62207003000000005</v>
      </c>
      <c r="J31">
        <v>254.23057700000001</v>
      </c>
      <c r="K31">
        <f t="shared" si="3"/>
        <v>254.23484684939285</v>
      </c>
      <c r="L31">
        <f t="shared" si="4"/>
        <v>1.8231613837546807E-5</v>
      </c>
      <c r="M31" s="22">
        <f t="shared" si="5"/>
        <v>2.8207821533152399E-10</v>
      </c>
      <c r="O31" s="2">
        <v>0.62147551000000001</v>
      </c>
      <c r="P31">
        <v>286.65798100000001</v>
      </c>
      <c r="Q31">
        <f t="shared" si="6"/>
        <v>287.58547679505489</v>
      </c>
      <c r="R31">
        <f t="shared" si="7"/>
        <v>0.86024844984448579</v>
      </c>
      <c r="S31" s="22">
        <f t="shared" si="8"/>
        <v>1.0468773974341738E-5</v>
      </c>
      <c r="BA31" s="2">
        <v>0.60132819000000004</v>
      </c>
      <c r="BB31">
        <v>283.07424400000002</v>
      </c>
    </row>
    <row r="32" spans="3:54" x14ac:dyDescent="0.25">
      <c r="C32" s="2">
        <v>0.62664573999999995</v>
      </c>
      <c r="D32">
        <v>230.22681</v>
      </c>
      <c r="E32">
        <f t="shared" si="0"/>
        <v>231.30929700596346</v>
      </c>
      <c r="F32">
        <f t="shared" si="1"/>
        <v>1.1717781180797309</v>
      </c>
      <c r="G32" s="22">
        <f t="shared" si="2"/>
        <v>2.2107192437781591E-5</v>
      </c>
      <c r="I32" s="2">
        <v>0.62637047999999995</v>
      </c>
      <c r="J32">
        <v>254.399618</v>
      </c>
      <c r="K32">
        <f t="shared" si="3"/>
        <v>254.44980223627428</v>
      </c>
      <c r="L32">
        <f t="shared" si="4"/>
        <v>2.5184575704323966E-3</v>
      </c>
      <c r="M32" s="22">
        <f t="shared" si="5"/>
        <v>3.8913628530038319E-8</v>
      </c>
      <c r="O32" s="2">
        <v>0.62613578999999997</v>
      </c>
      <c r="P32">
        <v>287.05114700000001</v>
      </c>
      <c r="Q32">
        <f t="shared" si="6"/>
        <v>287.83042735029193</v>
      </c>
      <c r="R32">
        <f t="shared" si="7"/>
        <v>0.60727786435108633</v>
      </c>
      <c r="S32" s="22">
        <f t="shared" si="8"/>
        <v>7.3700235905807808E-6</v>
      </c>
      <c r="BA32" s="2">
        <v>0.60526915000000003</v>
      </c>
      <c r="BB32">
        <v>283.086477</v>
      </c>
    </row>
    <row r="33" spans="3:54" x14ac:dyDescent="0.25">
      <c r="C33" s="2">
        <v>0.63094678999999998</v>
      </c>
      <c r="D33">
        <v>230.52040700000001</v>
      </c>
      <c r="E33">
        <f t="shared" si="0"/>
        <v>231.56950521630228</v>
      </c>
      <c r="F33">
        <f t="shared" si="1"/>
        <v>1.100607067448603</v>
      </c>
      <c r="G33" s="22">
        <f t="shared" si="2"/>
        <v>2.0711594842194397E-5</v>
      </c>
      <c r="I33" s="2">
        <v>0.63067200999999995</v>
      </c>
      <c r="J33">
        <v>254.79107999999999</v>
      </c>
      <c r="K33">
        <f t="shared" si="3"/>
        <v>254.66689854351137</v>
      </c>
      <c r="L33">
        <f t="shared" si="4"/>
        <v>1.542103413563709E-2</v>
      </c>
      <c r="M33" s="22">
        <f t="shared" si="5"/>
        <v>2.3754454361372176E-7</v>
      </c>
      <c r="O33" s="2">
        <v>0.63043676000000004</v>
      </c>
      <c r="P33">
        <v>287.32695000000001</v>
      </c>
      <c r="Q33">
        <f t="shared" si="6"/>
        <v>288.05929114685307</v>
      </c>
      <c r="R33">
        <f t="shared" si="7"/>
        <v>0.53632355537405429</v>
      </c>
      <c r="S33" s="22">
        <f t="shared" si="8"/>
        <v>6.4964207674339255E-6</v>
      </c>
      <c r="BA33" s="2">
        <v>0.60839721000000002</v>
      </c>
      <c r="BB33">
        <v>283.302818</v>
      </c>
    </row>
    <row r="34" spans="3:54" x14ac:dyDescent="0.25">
      <c r="C34" s="2">
        <v>0.63524716999999997</v>
      </c>
      <c r="D34">
        <v>230.67165399999999</v>
      </c>
      <c r="E34">
        <f t="shared" si="0"/>
        <v>231.83371403482619</v>
      </c>
      <c r="F34">
        <f t="shared" si="1"/>
        <v>1.3503835245402631</v>
      </c>
      <c r="G34" s="22">
        <f t="shared" si="2"/>
        <v>2.537865905337121E-5</v>
      </c>
      <c r="I34" s="2">
        <v>0.63497267999999996</v>
      </c>
      <c r="J34">
        <v>255.004605</v>
      </c>
      <c r="K34">
        <f t="shared" si="3"/>
        <v>254.88621859306156</v>
      </c>
      <c r="L34">
        <f t="shared" si="4"/>
        <v>1.4015341347794214E-2</v>
      </c>
      <c r="M34" s="22">
        <f t="shared" si="5"/>
        <v>2.15529952485256E-7</v>
      </c>
      <c r="O34" s="2">
        <v>0.63473793999999994</v>
      </c>
      <c r="P34">
        <v>287.64723800000002</v>
      </c>
      <c r="Q34">
        <f t="shared" si="6"/>
        <v>288.2910803758939</v>
      </c>
      <c r="R34">
        <f t="shared" si="7"/>
        <v>0.4145330049966795</v>
      </c>
      <c r="S34" s="22">
        <f t="shared" si="8"/>
        <v>5.0100112159267057E-6</v>
      </c>
      <c r="BA34" s="2">
        <v>0.61152470999999997</v>
      </c>
      <c r="BB34">
        <v>283.40454099999999</v>
      </c>
    </row>
    <row r="35" spans="3:54" x14ac:dyDescent="0.25">
      <c r="C35" s="2">
        <v>0.63954767000000001</v>
      </c>
      <c r="D35">
        <v>230.849591</v>
      </c>
      <c r="E35">
        <f t="shared" si="0"/>
        <v>232.10218695294282</v>
      </c>
      <c r="F35">
        <f t="shared" si="1"/>
        <v>1.5689966213287116</v>
      </c>
      <c r="G35" s="22">
        <f t="shared" si="2"/>
        <v>2.9441761447430077E-5</v>
      </c>
      <c r="I35" s="2">
        <v>0.63927361000000005</v>
      </c>
      <c r="J35">
        <v>255.271512</v>
      </c>
      <c r="K35">
        <f t="shared" si="3"/>
        <v>255.1080127905837</v>
      </c>
      <c r="L35">
        <f t="shared" si="4"/>
        <v>2.6731991479755458E-2</v>
      </c>
      <c r="M35" s="22">
        <f t="shared" si="5"/>
        <v>4.1022924007431299E-7</v>
      </c>
      <c r="O35" s="2">
        <v>0.63939846</v>
      </c>
      <c r="P35">
        <v>288.09208100000001</v>
      </c>
      <c r="Q35">
        <f t="shared" si="6"/>
        <v>288.54580486073894</v>
      </c>
      <c r="R35">
        <f t="shared" si="7"/>
        <v>0.20586534180384236</v>
      </c>
      <c r="S35" s="22">
        <f t="shared" si="8"/>
        <v>2.4803935671254795E-6</v>
      </c>
      <c r="BA35" s="2">
        <v>0.61934454000000005</v>
      </c>
      <c r="BB35">
        <v>283.88163600000001</v>
      </c>
    </row>
    <row r="36" spans="3:54" x14ac:dyDescent="0.25">
      <c r="C36" s="2">
        <v>0.64384894000000004</v>
      </c>
      <c r="D36">
        <v>231.18767299999999</v>
      </c>
      <c r="E36">
        <f t="shared" si="0"/>
        <v>232.37519272324545</v>
      </c>
      <c r="F36">
        <f t="shared" si="1"/>
        <v>1.4102030930969696</v>
      </c>
      <c r="G36" s="22">
        <f t="shared" si="2"/>
        <v>2.6384709422967742E-5</v>
      </c>
      <c r="I36" s="2">
        <v>0.64357500000000001</v>
      </c>
      <c r="J36">
        <v>255.63628299999999</v>
      </c>
      <c r="K36">
        <f t="shared" si="3"/>
        <v>255.33250169367994</v>
      </c>
      <c r="L36">
        <f t="shared" si="4"/>
        <v>9.228308206951448E-2</v>
      </c>
      <c r="M36" s="22">
        <f t="shared" si="5"/>
        <v>1.4121378777555395E-6</v>
      </c>
      <c r="O36" s="2">
        <v>0.64334077000000001</v>
      </c>
      <c r="P36">
        <v>288.38567799999998</v>
      </c>
      <c r="Q36">
        <f t="shared" si="6"/>
        <v>288.76441842749324</v>
      </c>
      <c r="R36">
        <f t="shared" si="7"/>
        <v>0.14344431141777395</v>
      </c>
      <c r="S36" s="22">
        <f t="shared" si="8"/>
        <v>1.724788918917273E-6</v>
      </c>
      <c r="BA36" s="2">
        <v>0.62247202999999995</v>
      </c>
      <c r="BB36">
        <v>283.97950100000003</v>
      </c>
    </row>
    <row r="37" spans="3:54" x14ac:dyDescent="0.25">
      <c r="C37" s="2">
        <v>0.64814961000000004</v>
      </c>
      <c r="D37">
        <v>231.40119799999999</v>
      </c>
      <c r="E37">
        <f t="shared" si="0"/>
        <v>232.65288441124409</v>
      </c>
      <c r="F37">
        <f t="shared" si="1"/>
        <v>1.5667188720931198</v>
      </c>
      <c r="G37" s="22">
        <f t="shared" si="2"/>
        <v>2.9259026261560295E-5</v>
      </c>
      <c r="I37" s="2">
        <v>0.64787592999999999</v>
      </c>
      <c r="J37">
        <v>255.90319</v>
      </c>
      <c r="K37">
        <f t="shared" si="3"/>
        <v>255.5598658645593</v>
      </c>
      <c r="L37">
        <f t="shared" si="4"/>
        <v>0.11787146197610134</v>
      </c>
      <c r="M37" s="22">
        <f t="shared" si="5"/>
        <v>1.7999368602469736E-6</v>
      </c>
      <c r="O37" s="2">
        <v>0.64764195999999996</v>
      </c>
      <c r="P37">
        <v>288.70596599999999</v>
      </c>
      <c r="Q37">
        <f t="shared" si="6"/>
        <v>289.00650240111418</v>
      </c>
      <c r="R37">
        <f t="shared" si="7"/>
        <v>9.0322128394667162E-2</v>
      </c>
      <c r="S37" s="22">
        <f t="shared" si="8"/>
        <v>1.0836340573774653E-6</v>
      </c>
      <c r="BA37" s="2">
        <v>0.62559940000000003</v>
      </c>
      <c r="BB37">
        <v>284.05290000000002</v>
      </c>
    </row>
    <row r="38" spans="3:54" x14ac:dyDescent="0.25">
      <c r="C38" s="2">
        <v>0.65245001999999996</v>
      </c>
      <c r="D38">
        <v>231.561341</v>
      </c>
      <c r="E38">
        <f t="shared" si="0"/>
        <v>232.93553739933355</v>
      </c>
      <c r="F38">
        <f t="shared" si="1"/>
        <v>1.8884157439413101</v>
      </c>
      <c r="G38" s="22">
        <f t="shared" si="2"/>
        <v>3.5218065807260785E-5</v>
      </c>
      <c r="I38" s="2">
        <v>0.65217749999999997</v>
      </c>
      <c r="J38">
        <v>256.30354899999998</v>
      </c>
      <c r="K38">
        <f t="shared" si="3"/>
        <v>255.79041498034829</v>
      </c>
      <c r="L38">
        <f t="shared" si="4"/>
        <v>0.26330652212389827</v>
      </c>
      <c r="M38" s="22">
        <f t="shared" si="5"/>
        <v>4.0082276265266547E-6</v>
      </c>
      <c r="O38" s="2">
        <v>0.65194403000000001</v>
      </c>
      <c r="P38">
        <v>289.21308699999997</v>
      </c>
      <c r="Q38">
        <f t="shared" si="6"/>
        <v>289.25268295727699</v>
      </c>
      <c r="R38">
        <f t="shared" si="7"/>
        <v>1.5678398326832176E-3</v>
      </c>
      <c r="S38" s="22">
        <f t="shared" si="8"/>
        <v>1.8744152625209958E-8</v>
      </c>
      <c r="BA38" s="2">
        <v>0.62905310000000003</v>
      </c>
      <c r="BB38">
        <v>284.069211</v>
      </c>
    </row>
    <row r="39" spans="3:54" x14ac:dyDescent="0.25">
      <c r="C39" s="2">
        <v>0.65675090999999997</v>
      </c>
      <c r="D39">
        <v>231.81935100000001</v>
      </c>
      <c r="E39">
        <f t="shared" si="0"/>
        <v>233.22347332606375</v>
      </c>
      <c r="F39">
        <f t="shared" si="1"/>
        <v>1.9715595065506544</v>
      </c>
      <c r="G39" s="22">
        <f t="shared" si="2"/>
        <v>3.6686857970809863E-5</v>
      </c>
      <c r="I39" s="2">
        <v>0.65647838000000003</v>
      </c>
      <c r="J39">
        <v>256.56155799999999</v>
      </c>
      <c r="K39">
        <f t="shared" si="3"/>
        <v>256.02435615829086</v>
      </c>
      <c r="L39">
        <f t="shared" si="4"/>
        <v>0.28858581873568545</v>
      </c>
      <c r="M39" s="22">
        <f t="shared" si="5"/>
        <v>4.3842147348888956E-6</v>
      </c>
      <c r="O39" s="2">
        <v>0.65624590000000005</v>
      </c>
      <c r="P39">
        <v>289.675725</v>
      </c>
      <c r="Q39">
        <f t="shared" si="6"/>
        <v>289.50327048745345</v>
      </c>
      <c r="R39">
        <f t="shared" si="7"/>
        <v>2.9740558897668547E-2</v>
      </c>
      <c r="S39" s="22">
        <f t="shared" si="8"/>
        <v>3.5442546721732197E-7</v>
      </c>
      <c r="BA39" s="2">
        <v>0.63495047999999998</v>
      </c>
      <c r="BB39">
        <v>284.50552900000002</v>
      </c>
    </row>
    <row r="40" spans="3:54" x14ac:dyDescent="0.25">
      <c r="C40" s="2">
        <v>0.66105221999999997</v>
      </c>
      <c r="D40">
        <v>232.16632899999999</v>
      </c>
      <c r="E40">
        <f t="shared" si="0"/>
        <v>233.51698334887467</v>
      </c>
      <c r="F40">
        <f t="shared" si="1"/>
        <v>1.8242671701340973</v>
      </c>
      <c r="G40" s="22">
        <f t="shared" si="2"/>
        <v>3.3844645831261696E-5</v>
      </c>
      <c r="I40" s="2">
        <v>0.66077965000000005</v>
      </c>
      <c r="J40">
        <v>256.89963999999998</v>
      </c>
      <c r="K40">
        <f t="shared" si="3"/>
        <v>256.26205871168253</v>
      </c>
      <c r="L40">
        <f t="shared" si="4"/>
        <v>0.406509899212538</v>
      </c>
      <c r="M40" s="22">
        <f t="shared" si="5"/>
        <v>6.1594812072537137E-6</v>
      </c>
      <c r="O40" s="2">
        <v>0.66090603999999997</v>
      </c>
      <c r="P40">
        <v>290.04049700000002</v>
      </c>
      <c r="Q40">
        <f t="shared" si="6"/>
        <v>289.78020279739729</v>
      </c>
      <c r="R40">
        <f t="shared" si="7"/>
        <v>6.7753071908586981E-2</v>
      </c>
      <c r="S40" s="22">
        <f t="shared" si="8"/>
        <v>8.0540015623604467E-7</v>
      </c>
      <c r="BA40" s="2">
        <v>0.63807773999999995</v>
      </c>
      <c r="BB40">
        <v>284.554462</v>
      </c>
    </row>
    <row r="41" spans="3:54" x14ac:dyDescent="0.25">
      <c r="C41" s="2">
        <v>0.66535268000000003</v>
      </c>
      <c r="D41">
        <v>232.33536899999999</v>
      </c>
      <c r="E41">
        <f t="shared" si="0"/>
        <v>233.81629791029104</v>
      </c>
      <c r="F41">
        <f t="shared" si="1"/>
        <v>2.193150437335853</v>
      </c>
      <c r="G41" s="22">
        <f t="shared" si="2"/>
        <v>4.0629152716625079E-5</v>
      </c>
      <c r="I41" s="2">
        <v>0.66508062000000001</v>
      </c>
      <c r="J41">
        <v>257.17544299999997</v>
      </c>
      <c r="K41">
        <f t="shared" si="3"/>
        <v>256.50383423117188</v>
      </c>
      <c r="L41">
        <f t="shared" si="4"/>
        <v>0.45105833836678771</v>
      </c>
      <c r="M41" s="22">
        <f t="shared" si="5"/>
        <v>6.819832724304001E-6</v>
      </c>
      <c r="O41" s="2">
        <v>0.66484829999999995</v>
      </c>
      <c r="P41">
        <v>290.325197</v>
      </c>
      <c r="Q41">
        <f t="shared" si="6"/>
        <v>290.01936196286351</v>
      </c>
      <c r="R41">
        <f t="shared" si="7"/>
        <v>9.3535069940277923E-2</v>
      </c>
      <c r="S41" s="22">
        <f t="shared" si="8"/>
        <v>1.1096985447845604E-6</v>
      </c>
      <c r="BA41" s="2">
        <v>0.64084695000000003</v>
      </c>
      <c r="BB41">
        <v>284.75019300000002</v>
      </c>
    </row>
    <row r="42" spans="3:54" x14ac:dyDescent="0.25">
      <c r="C42" s="2">
        <v>0.66965368999999997</v>
      </c>
      <c r="D42">
        <v>232.620069</v>
      </c>
      <c r="E42">
        <f t="shared" si="0"/>
        <v>234.12186059842745</v>
      </c>
      <c r="F42">
        <f t="shared" si="1"/>
        <v>2.2553780051072612</v>
      </c>
      <c r="G42" s="22">
        <f t="shared" si="2"/>
        <v>4.1679738005383732E-5</v>
      </c>
      <c r="I42" s="2">
        <v>0.66938206</v>
      </c>
      <c r="J42">
        <v>257.54911099999998</v>
      </c>
      <c r="K42">
        <f t="shared" si="3"/>
        <v>256.7501220521255</v>
      </c>
      <c r="L42">
        <f t="shared" si="4"/>
        <v>0.63838333882556397</v>
      </c>
      <c r="M42" s="22">
        <f t="shared" si="5"/>
        <v>9.6241289555011301E-6</v>
      </c>
      <c r="O42" s="2">
        <v>0.66915038000000004</v>
      </c>
      <c r="P42">
        <v>290.83231899999998</v>
      </c>
      <c r="Q42">
        <f t="shared" si="6"/>
        <v>290.28599115978341</v>
      </c>
      <c r="R42">
        <f t="shared" si="7"/>
        <v>0.2984741089957097</v>
      </c>
      <c r="S42" s="22">
        <f t="shared" si="8"/>
        <v>3.5287535816405272E-6</v>
      </c>
      <c r="BA42" s="2">
        <v>0.64355101000000003</v>
      </c>
      <c r="BB42">
        <v>284.762426</v>
      </c>
    </row>
    <row r="43" spans="3:54" x14ac:dyDescent="0.25">
      <c r="C43" s="2">
        <v>0.67395444999999998</v>
      </c>
      <c r="D43">
        <v>232.85138799999999</v>
      </c>
      <c r="E43">
        <f t="shared" si="0"/>
        <v>234.43399584020045</v>
      </c>
      <c r="F43">
        <f t="shared" si="1"/>
        <v>2.5046475758639866</v>
      </c>
      <c r="G43" s="22">
        <f t="shared" si="2"/>
        <v>4.6194360967905636E-5</v>
      </c>
      <c r="I43" s="2">
        <v>0.67368362000000004</v>
      </c>
      <c r="J43">
        <v>257.94947100000002</v>
      </c>
      <c r="K43">
        <f t="shared" si="3"/>
        <v>257.00135385304952</v>
      </c>
      <c r="L43">
        <f t="shared" si="4"/>
        <v>0.89892612434154529</v>
      </c>
      <c r="M43" s="22">
        <f t="shared" si="5"/>
        <v>1.3509980396019493E-5</v>
      </c>
      <c r="O43" s="2">
        <v>0.67345219999999995</v>
      </c>
      <c r="P43">
        <v>291.28605900000002</v>
      </c>
      <c r="Q43">
        <f t="shared" si="6"/>
        <v>290.55911127862959</v>
      </c>
      <c r="R43">
        <f t="shared" si="7"/>
        <v>0.52845298960566944</v>
      </c>
      <c r="S43" s="22">
        <f t="shared" si="8"/>
        <v>6.2282632374432817E-6</v>
      </c>
      <c r="BA43" s="2">
        <v>0.65055689999999999</v>
      </c>
      <c r="BB43">
        <v>285.22728799999999</v>
      </c>
    </row>
    <row r="44" spans="3:54" x14ac:dyDescent="0.25">
      <c r="C44" s="2">
        <v>0.67825511999999999</v>
      </c>
      <c r="D44">
        <v>233.06491299999999</v>
      </c>
      <c r="E44">
        <f t="shared" si="0"/>
        <v>234.7531349323416</v>
      </c>
      <c r="F44">
        <f t="shared" si="1"/>
        <v>2.8500932928392233</v>
      </c>
      <c r="G44" s="22">
        <f t="shared" si="2"/>
        <v>5.2469301402133078E-5</v>
      </c>
      <c r="I44" s="2">
        <v>0.67798513999999999</v>
      </c>
      <c r="J44">
        <v>258.34093300000001</v>
      </c>
      <c r="K44">
        <f t="shared" si="3"/>
        <v>257.25803658296638</v>
      </c>
      <c r="L44">
        <f t="shared" si="4"/>
        <v>1.1726646500242595</v>
      </c>
      <c r="M44" s="22">
        <f t="shared" si="5"/>
        <v>1.7570632128499938E-5</v>
      </c>
      <c r="O44" s="2">
        <v>0.67775395000000005</v>
      </c>
      <c r="P44">
        <v>291.72370899999999</v>
      </c>
      <c r="Q44">
        <f t="shared" si="6"/>
        <v>290.83947009909372</v>
      </c>
      <c r="R44">
        <f t="shared" si="7"/>
        <v>0.78187843387592582</v>
      </c>
      <c r="S44" s="22">
        <f t="shared" si="8"/>
        <v>9.187466768311528E-6</v>
      </c>
      <c r="BA44" s="2">
        <v>0.65368444000000003</v>
      </c>
      <c r="BB44">
        <v>285.33738699999998</v>
      </c>
    </row>
    <row r="45" spans="3:54" x14ac:dyDescent="0.25">
      <c r="C45" s="2">
        <v>0.68255694</v>
      </c>
      <c r="D45">
        <v>233.518654</v>
      </c>
      <c r="E45">
        <f t="shared" si="0"/>
        <v>235.07984011016717</v>
      </c>
      <c r="F45">
        <f t="shared" si="1"/>
        <v>2.4373020705789012</v>
      </c>
      <c r="G45" s="22">
        <f t="shared" si="2"/>
        <v>4.469574699670566E-5</v>
      </c>
      <c r="I45" s="2">
        <v>0.68228633000000005</v>
      </c>
      <c r="J45">
        <v>258.66122100000001</v>
      </c>
      <c r="K45">
        <f t="shared" si="3"/>
        <v>257.52074593996298</v>
      </c>
      <c r="L45">
        <f t="shared" si="4"/>
        <v>1.3006833625664751</v>
      </c>
      <c r="M45" s="22">
        <f t="shared" si="5"/>
        <v>1.9440567498480727E-5</v>
      </c>
      <c r="O45" s="2">
        <v>0.68205521000000002</v>
      </c>
      <c r="P45">
        <v>292.06008700000001</v>
      </c>
      <c r="Q45">
        <f t="shared" si="6"/>
        <v>291.1278946779683</v>
      </c>
      <c r="R45">
        <f t="shared" si="7"/>
        <v>0.86898252525487196</v>
      </c>
      <c r="S45" s="22">
        <f t="shared" si="8"/>
        <v>1.0187476563255725E-5</v>
      </c>
      <c r="BA45" s="2">
        <v>0.65645313000000005</v>
      </c>
      <c r="BB45">
        <v>285.42301900000001</v>
      </c>
    </row>
    <row r="46" spans="3:54" x14ac:dyDescent="0.25">
      <c r="C46" s="2">
        <v>0.68685753000000005</v>
      </c>
      <c r="D46">
        <v>233.71438499999999</v>
      </c>
      <c r="E46">
        <f t="shared" si="0"/>
        <v>235.41445319833076</v>
      </c>
      <c r="F46">
        <f t="shared" si="1"/>
        <v>2.8902318789756256</v>
      </c>
      <c r="G46" s="22">
        <f t="shared" si="2"/>
        <v>5.2912928599057855E-5</v>
      </c>
      <c r="I46" s="2">
        <v>0.68694692999999996</v>
      </c>
      <c r="J46">
        <v>259.12385799999998</v>
      </c>
      <c r="K46">
        <f t="shared" si="3"/>
        <v>257.81303074863467</v>
      </c>
      <c r="L46">
        <f t="shared" si="4"/>
        <v>1.718268082921935</v>
      </c>
      <c r="M46" s="22">
        <f t="shared" si="5"/>
        <v>2.5590343818736262E-5</v>
      </c>
      <c r="O46" s="2">
        <v>0.68635672000000003</v>
      </c>
      <c r="P46">
        <v>292.44984699999998</v>
      </c>
      <c r="Q46">
        <f t="shared" si="6"/>
        <v>291.42543182047916</v>
      </c>
      <c r="R46">
        <f t="shared" si="7"/>
        <v>1.0494264600326644</v>
      </c>
      <c r="S46" s="22">
        <f t="shared" si="8"/>
        <v>1.2270131390174168E-5</v>
      </c>
      <c r="BA46" s="2">
        <v>0.65915771999999995</v>
      </c>
      <c r="BB46">
        <v>285.54535099999998</v>
      </c>
    </row>
    <row r="47" spans="3:54" x14ac:dyDescent="0.25">
      <c r="C47" s="2">
        <v>0.69115870999999995</v>
      </c>
      <c r="D47">
        <v>234.034672</v>
      </c>
      <c r="E47">
        <f t="shared" si="0"/>
        <v>235.75770201426712</v>
      </c>
      <c r="F47">
        <f t="shared" si="1"/>
        <v>2.9688324300653655</v>
      </c>
      <c r="G47" s="22">
        <f t="shared" si="2"/>
        <v>5.4203244140931161E-5</v>
      </c>
      <c r="I47" s="2">
        <v>0.69088936999999995</v>
      </c>
      <c r="J47">
        <v>259.44414599999999</v>
      </c>
      <c r="K47">
        <f t="shared" si="3"/>
        <v>258.06719852857009</v>
      </c>
      <c r="L47">
        <f t="shared" si="4"/>
        <v>1.8959843390771975</v>
      </c>
      <c r="M47" s="22">
        <f t="shared" si="5"/>
        <v>2.8167415098680113E-5</v>
      </c>
      <c r="O47" s="2">
        <v>0.69065858999999996</v>
      </c>
      <c r="P47">
        <v>292.91418700000003</v>
      </c>
      <c r="Q47">
        <f t="shared" si="6"/>
        <v>291.73325768054394</v>
      </c>
      <c r="R47">
        <f t="shared" si="7"/>
        <v>1.394594057551009</v>
      </c>
      <c r="S47" s="22">
        <f t="shared" si="8"/>
        <v>1.6254252303257944E-5</v>
      </c>
      <c r="BA47" s="2">
        <v>0.66609434999999995</v>
      </c>
      <c r="BB47">
        <v>286.07137899999998</v>
      </c>
    </row>
    <row r="48" spans="3:54" x14ac:dyDescent="0.25">
      <c r="C48" s="2">
        <v>0.69545946999999997</v>
      </c>
      <c r="D48">
        <v>234.26599100000001</v>
      </c>
      <c r="E48">
        <f t="shared" si="0"/>
        <v>236.11017114097578</v>
      </c>
      <c r="F48">
        <f t="shared" si="1"/>
        <v>3.4010003923693959</v>
      </c>
      <c r="G48" s="22">
        <f t="shared" si="2"/>
        <v>6.1970955303292097E-5</v>
      </c>
      <c r="I48" s="2">
        <v>0.69554981000000005</v>
      </c>
      <c r="J48">
        <v>259.871196</v>
      </c>
      <c r="K48">
        <f t="shared" si="3"/>
        <v>258.37687418809105</v>
      </c>
      <c r="L48">
        <f t="shared" si="4"/>
        <v>2.232997677546837</v>
      </c>
      <c r="M48" s="22">
        <f t="shared" si="5"/>
        <v>3.3065262970518201E-5</v>
      </c>
      <c r="O48" s="2">
        <v>0.69496049999999998</v>
      </c>
      <c r="P48">
        <v>293.38572199999999</v>
      </c>
      <c r="Q48">
        <f t="shared" si="6"/>
        <v>292.05271752138646</v>
      </c>
      <c r="R48">
        <f t="shared" si="7"/>
        <v>1.7769009400037337</v>
      </c>
      <c r="S48" s="22">
        <f t="shared" si="8"/>
        <v>2.0643592047426027E-5</v>
      </c>
      <c r="BA48" s="2">
        <v>0.66906604000000003</v>
      </c>
      <c r="BB48">
        <v>286.08361200000002</v>
      </c>
    </row>
    <row r="49" spans="3:54" x14ac:dyDescent="0.25">
      <c r="C49" s="2">
        <v>0.69976052</v>
      </c>
      <c r="D49">
        <v>234.55958799999999</v>
      </c>
      <c r="E49">
        <f t="shared" si="0"/>
        <v>236.47267359382289</v>
      </c>
      <c r="F49">
        <f t="shared" si="1"/>
        <v>3.6598964892927142</v>
      </c>
      <c r="G49" s="22">
        <f t="shared" si="2"/>
        <v>6.6521559553461016E-5</v>
      </c>
      <c r="I49" s="2">
        <v>0.69949225000000004</v>
      </c>
      <c r="J49">
        <v>260.19148300000001</v>
      </c>
      <c r="K49">
        <f t="shared" si="3"/>
        <v>258.64760583871453</v>
      </c>
      <c r="L49">
        <f t="shared" si="4"/>
        <v>2.3835566891389099</v>
      </c>
      <c r="M49" s="22">
        <f t="shared" si="5"/>
        <v>3.520783599329338E-5</v>
      </c>
      <c r="O49" s="2">
        <v>0.69926222999999998</v>
      </c>
      <c r="P49">
        <v>293.81996500000002</v>
      </c>
      <c r="Q49">
        <f t="shared" si="6"/>
        <v>292.38539824046666</v>
      </c>
      <c r="R49">
        <f t="shared" si="7"/>
        <v>2.0579817875580679</v>
      </c>
      <c r="S49" s="22">
        <f t="shared" si="8"/>
        <v>2.3838499841615087E-5</v>
      </c>
      <c r="BA49" s="2">
        <v>0.67225526999999996</v>
      </c>
      <c r="BB49">
        <v>286.20594399999999</v>
      </c>
    </row>
    <row r="50" spans="3:54" x14ac:dyDescent="0.25">
      <c r="C50" s="2">
        <v>0.70406234000000001</v>
      </c>
      <c r="D50">
        <v>235.013329</v>
      </c>
      <c r="E50">
        <f t="shared" si="0"/>
        <v>236.84611585277025</v>
      </c>
      <c r="F50">
        <f t="shared" si="1"/>
        <v>3.3591076476874959</v>
      </c>
      <c r="G50" s="22">
        <f t="shared" si="2"/>
        <v>6.0818952080588365E-5</v>
      </c>
      <c r="I50" s="2">
        <v>0.70379424000000002</v>
      </c>
      <c r="J50">
        <v>260.68081100000001</v>
      </c>
      <c r="K50">
        <f t="shared" si="3"/>
        <v>258.95340655361554</v>
      </c>
      <c r="L50">
        <f t="shared" si="4"/>
        <v>2.9839261213888335</v>
      </c>
      <c r="M50" s="22">
        <f t="shared" si="5"/>
        <v>4.3910657428566086E-5</v>
      </c>
      <c r="O50" s="2">
        <v>0.70356421999999996</v>
      </c>
      <c r="P50">
        <v>294.31099699999999</v>
      </c>
      <c r="Q50">
        <f t="shared" si="6"/>
        <v>292.73321930786847</v>
      </c>
      <c r="R50">
        <f t="shared" si="7"/>
        <v>2.4893824457878635</v>
      </c>
      <c r="S50" s="22">
        <f t="shared" si="8"/>
        <v>2.873946259408911E-5</v>
      </c>
      <c r="BA50" s="2">
        <v>0.67900192000000004</v>
      </c>
      <c r="BB50">
        <v>286.76867099999998</v>
      </c>
    </row>
    <row r="51" spans="3:54" x14ac:dyDescent="0.25">
      <c r="C51" s="2">
        <v>0.70836326999999999</v>
      </c>
      <c r="D51">
        <v>235.280235</v>
      </c>
      <c r="E51">
        <f t="shared" si="0"/>
        <v>237.23134156045478</v>
      </c>
      <c r="F51">
        <f t="shared" si="1"/>
        <v>3.8068168102496638</v>
      </c>
      <c r="G51" s="22">
        <f t="shared" si="2"/>
        <v>6.8768743279369249E-5</v>
      </c>
      <c r="I51" s="2">
        <v>0.70809593000000004</v>
      </c>
      <c r="J51">
        <v>261.10786100000001</v>
      </c>
      <c r="K51">
        <f t="shared" si="3"/>
        <v>259.27145576864467</v>
      </c>
      <c r="L51">
        <f t="shared" si="4"/>
        <v>3.3723841737492708</v>
      </c>
      <c r="M51" s="22">
        <f t="shared" si="5"/>
        <v>4.9464901485049227E-5</v>
      </c>
      <c r="O51" s="2">
        <v>0.70786625999999997</v>
      </c>
      <c r="P51">
        <v>294.80922099999998</v>
      </c>
      <c r="Q51">
        <f t="shared" si="6"/>
        <v>293.09838391559117</v>
      </c>
      <c r="R51">
        <f t="shared" si="7"/>
        <v>2.9269635293884328</v>
      </c>
      <c r="S51" s="22">
        <f t="shared" si="8"/>
        <v>3.3677138629638066E-5</v>
      </c>
      <c r="BA51" s="2">
        <v>0.68284769000000001</v>
      </c>
      <c r="BB51">
        <v>287.03394400000002</v>
      </c>
    </row>
    <row r="52" spans="3:54" x14ac:dyDescent="0.25">
      <c r="C52" s="2">
        <v>0.71266470999999998</v>
      </c>
      <c r="D52">
        <v>235.65390400000001</v>
      </c>
      <c r="E52">
        <f t="shared" si="0"/>
        <v>237.6296118257533</v>
      </c>
      <c r="F52">
        <f t="shared" si="1"/>
        <v>3.9034214127427909</v>
      </c>
      <c r="G52" s="22">
        <f t="shared" si="2"/>
        <v>7.0290423870422261E-5</v>
      </c>
      <c r="I52" s="2">
        <v>0.71239757999999997</v>
      </c>
      <c r="J52">
        <v>261.52601399999998</v>
      </c>
      <c r="K52">
        <f t="shared" si="3"/>
        <v>259.6035036025288</v>
      </c>
      <c r="L52">
        <f t="shared" si="4"/>
        <v>3.6960462283847617</v>
      </c>
      <c r="M52" s="22">
        <f t="shared" si="5"/>
        <v>5.4039037517908826E-5</v>
      </c>
      <c r="O52" s="2">
        <v>0.71216884999999996</v>
      </c>
      <c r="P52">
        <v>295.42310600000002</v>
      </c>
      <c r="Q52">
        <f t="shared" si="6"/>
        <v>293.48355279125866</v>
      </c>
      <c r="R52">
        <f t="shared" si="7"/>
        <v>3.7618666495388999</v>
      </c>
      <c r="S52" s="22">
        <f t="shared" si="8"/>
        <v>4.3103692604472293E-5</v>
      </c>
      <c r="BA52" s="2">
        <v>0.68669301999999999</v>
      </c>
      <c r="BB52">
        <v>287.20520900000002</v>
      </c>
    </row>
    <row r="53" spans="3:54" x14ac:dyDescent="0.25">
      <c r="C53" s="2">
        <v>0.71696559000000004</v>
      </c>
      <c r="D53">
        <v>235.911913</v>
      </c>
      <c r="E53">
        <f t="shared" si="0"/>
        <v>238.04214064211467</v>
      </c>
      <c r="F53">
        <f t="shared" si="1"/>
        <v>4.537869807229451</v>
      </c>
      <c r="G53" s="22">
        <f t="shared" si="2"/>
        <v>8.1536541664976124E-5</v>
      </c>
      <c r="I53" s="2">
        <v>0.71669974999999997</v>
      </c>
      <c r="J53">
        <v>262.05092999999999</v>
      </c>
      <c r="K53">
        <f t="shared" si="3"/>
        <v>259.95163209317792</v>
      </c>
      <c r="L53">
        <f t="shared" si="4"/>
        <v>4.4070517015875383</v>
      </c>
      <c r="M53" s="22">
        <f t="shared" si="5"/>
        <v>6.4176604416169353E-5</v>
      </c>
      <c r="O53" s="2">
        <v>0.71647028000000001</v>
      </c>
      <c r="P53">
        <v>295.79677500000003</v>
      </c>
      <c r="Q53">
        <f t="shared" si="6"/>
        <v>293.891651647961</v>
      </c>
      <c r="R53">
        <f t="shared" si="7"/>
        <v>3.6294949864844184</v>
      </c>
      <c r="S53" s="22">
        <f t="shared" si="8"/>
        <v>4.148196602686405E-5</v>
      </c>
      <c r="BA53" s="2">
        <v>0.69356474999999995</v>
      </c>
      <c r="BB53">
        <v>287.60052899999999</v>
      </c>
    </row>
    <row r="54" spans="3:54" x14ac:dyDescent="0.25">
      <c r="C54" s="2">
        <v>0.72126732999999998</v>
      </c>
      <c r="D54">
        <v>236.34786</v>
      </c>
      <c r="E54">
        <f t="shared" si="0"/>
        <v>238.47058836291922</v>
      </c>
      <c r="F54">
        <f t="shared" si="1"/>
        <v>4.505975702741706</v>
      </c>
      <c r="G54" s="22">
        <f t="shared" si="2"/>
        <v>8.0665066627791745E-5</v>
      </c>
      <c r="I54" s="2">
        <v>0.72100134999999999</v>
      </c>
      <c r="J54">
        <v>262.46018600000002</v>
      </c>
      <c r="K54">
        <f t="shared" si="3"/>
        <v>260.31814992753124</v>
      </c>
      <c r="L54">
        <f t="shared" si="4"/>
        <v>4.5883185357574936</v>
      </c>
      <c r="M54" s="22">
        <f t="shared" si="5"/>
        <v>6.6608046365480475E-5</v>
      </c>
      <c r="O54" s="2">
        <v>0.72077232000000002</v>
      </c>
      <c r="P54">
        <v>296.29500000000002</v>
      </c>
      <c r="Q54">
        <f t="shared" si="6"/>
        <v>294.32648528072787</v>
      </c>
      <c r="R54">
        <f t="shared" si="7"/>
        <v>3.875050199991112</v>
      </c>
      <c r="S54" s="22">
        <f t="shared" si="8"/>
        <v>4.4139629905190568E-5</v>
      </c>
      <c r="BA54" s="2">
        <v>0.69633402</v>
      </c>
      <c r="BB54">
        <v>287.808493</v>
      </c>
    </row>
    <row r="55" spans="3:54" x14ac:dyDescent="0.25">
      <c r="C55" s="2">
        <v>0.72556889000000002</v>
      </c>
      <c r="D55">
        <v>236.74821900000001</v>
      </c>
      <c r="E55">
        <f t="shared" si="0"/>
        <v>238.91662616363078</v>
      </c>
      <c r="F55">
        <f t="shared" si="1"/>
        <v>4.7019896272852622</v>
      </c>
      <c r="G55" s="22">
        <f t="shared" si="2"/>
        <v>8.3889619688099726E-5</v>
      </c>
      <c r="I55" s="2">
        <v>0.72530309000000004</v>
      </c>
      <c r="J55">
        <v>262.89613300000002</v>
      </c>
      <c r="K55">
        <f t="shared" si="3"/>
        <v>260.70594183531267</v>
      </c>
      <c r="L55">
        <f t="shared" si="4"/>
        <v>4.7969373378745246</v>
      </c>
      <c r="M55" s="22">
        <f t="shared" si="5"/>
        <v>6.9405781599956323E-5</v>
      </c>
      <c r="O55" s="2">
        <v>0.72507485999999999</v>
      </c>
      <c r="P55">
        <v>296.89998700000001</v>
      </c>
      <c r="Q55">
        <f t="shared" si="6"/>
        <v>294.79235976495499</v>
      </c>
      <c r="R55">
        <f t="shared" si="7"/>
        <v>4.4420925619034968</v>
      </c>
      <c r="S55" s="22">
        <f t="shared" si="8"/>
        <v>5.0392655746344819E-5</v>
      </c>
      <c r="BA55" s="2">
        <v>0.70294920000000005</v>
      </c>
      <c r="BB55">
        <v>288.31005499999998</v>
      </c>
    </row>
    <row r="56" spans="3:54" x14ac:dyDescent="0.25">
      <c r="C56" s="2">
        <v>0.72987038000000004</v>
      </c>
      <c r="D56">
        <v>237.130785</v>
      </c>
      <c r="E56">
        <f t="shared" si="0"/>
        <v>239.38233070624202</v>
      </c>
      <c r="F56">
        <f t="shared" si="1"/>
        <v>5.0694580672968428</v>
      </c>
      <c r="G56" s="22">
        <f t="shared" si="2"/>
        <v>9.015413630124208E-5</v>
      </c>
      <c r="I56" s="2">
        <v>0.72960541999999995</v>
      </c>
      <c r="J56">
        <v>263.456636</v>
      </c>
      <c r="K56">
        <f t="shared" si="3"/>
        <v>261.11839471867444</v>
      </c>
      <c r="L56">
        <f t="shared" si="4"/>
        <v>5.4673722896950228</v>
      </c>
      <c r="M56" s="22">
        <f t="shared" si="5"/>
        <v>7.8769912495058549E-5</v>
      </c>
      <c r="O56" s="2">
        <v>0.72937660000000004</v>
      </c>
      <c r="P56">
        <v>297.33593400000001</v>
      </c>
      <c r="Q56">
        <f t="shared" si="6"/>
        <v>295.29423042876323</v>
      </c>
      <c r="R56">
        <f t="shared" si="7"/>
        <v>4.1685534728010234</v>
      </c>
      <c r="S56" s="22">
        <f t="shared" si="8"/>
        <v>4.7150964438511828E-5</v>
      </c>
      <c r="BA56" s="2">
        <v>0.70529459000000005</v>
      </c>
      <c r="BB56">
        <v>288.334521</v>
      </c>
    </row>
    <row r="57" spans="3:54" x14ac:dyDescent="0.25">
      <c r="C57" s="2">
        <v>0.73417266000000003</v>
      </c>
      <c r="D57">
        <v>237.682391</v>
      </c>
      <c r="E57">
        <f t="shared" si="0"/>
        <v>239.87022120355061</v>
      </c>
      <c r="F57">
        <f t="shared" si="1"/>
        <v>4.7866009995683392</v>
      </c>
      <c r="G57" s="22">
        <f t="shared" si="2"/>
        <v>8.4729220670833055E-5</v>
      </c>
      <c r="I57" s="2">
        <v>0.73390710999999997</v>
      </c>
      <c r="J57">
        <v>263.88368600000001</v>
      </c>
      <c r="K57">
        <f t="shared" si="3"/>
        <v>261.5593451722217</v>
      </c>
      <c r="L57">
        <f t="shared" si="4"/>
        <v>5.4025602836771807</v>
      </c>
      <c r="M57" s="22">
        <f t="shared" si="5"/>
        <v>7.7584423606741855E-5</v>
      </c>
      <c r="O57" s="2">
        <v>0.73367943999999996</v>
      </c>
      <c r="P57">
        <v>298.003199</v>
      </c>
      <c r="Q57">
        <f t="shared" si="6"/>
        <v>295.83837422306641</v>
      </c>
      <c r="R57">
        <f t="shared" si="7"/>
        <v>4.6864663148255472</v>
      </c>
      <c r="S57" s="22">
        <f t="shared" si="8"/>
        <v>5.2772011384143813E-5</v>
      </c>
      <c r="BA57" s="2">
        <v>0.70995397999999998</v>
      </c>
      <c r="BB57">
        <v>288.542486</v>
      </c>
    </row>
    <row r="58" spans="3:54" x14ac:dyDescent="0.25">
      <c r="C58" s="2">
        <v>0.73847443999999995</v>
      </c>
      <c r="D58">
        <v>238.12723500000001</v>
      </c>
      <c r="E58">
        <f t="shared" si="0"/>
        <v>240.38299922567339</v>
      </c>
      <c r="F58">
        <f t="shared" si="1"/>
        <v>5.0884722418277981</v>
      </c>
      <c r="G58" s="22">
        <f t="shared" si="2"/>
        <v>8.9736529879130912E-5</v>
      </c>
      <c r="I58" s="2">
        <v>0.73820936000000004</v>
      </c>
      <c r="J58">
        <v>264.42639500000001</v>
      </c>
      <c r="K58">
        <f t="shared" si="3"/>
        <v>262.03360987198084</v>
      </c>
      <c r="L58">
        <f t="shared" si="4"/>
        <v>5.7254206688697176</v>
      </c>
      <c r="M58" s="22">
        <f t="shared" si="5"/>
        <v>8.1883763094282128E-5</v>
      </c>
      <c r="O58" s="2">
        <v>0.73798160000000002</v>
      </c>
      <c r="P58">
        <v>298.52811500000001</v>
      </c>
      <c r="Q58">
        <f t="shared" si="6"/>
        <v>296.43176518301237</v>
      </c>
      <c r="R58">
        <f t="shared" si="7"/>
        <v>4.3946825551841124</v>
      </c>
      <c r="S58" s="22">
        <f t="shared" si="8"/>
        <v>4.9312501344047309E-5</v>
      </c>
      <c r="BA58" s="2">
        <v>0.71272323999999998</v>
      </c>
      <c r="BB58">
        <v>288.75045</v>
      </c>
    </row>
    <row r="59" spans="3:54" x14ac:dyDescent="0.25">
      <c r="C59" s="2">
        <v>0.74277625999999997</v>
      </c>
      <c r="D59">
        <v>238.580975</v>
      </c>
      <c r="E59">
        <f t="shared" si="0"/>
        <v>240.9240830117142</v>
      </c>
      <c r="F59">
        <f t="shared" si="1"/>
        <v>5.4901551545593064</v>
      </c>
      <c r="G59" s="22">
        <f t="shared" si="2"/>
        <v>9.6452391409861652E-5</v>
      </c>
      <c r="I59" s="2">
        <v>0.74287048</v>
      </c>
      <c r="J59">
        <v>264.99579499999999</v>
      </c>
      <c r="K59">
        <f t="shared" si="3"/>
        <v>262.59147770927581</v>
      </c>
      <c r="L59">
        <f t="shared" si="4"/>
        <v>5.7807416344752598</v>
      </c>
      <c r="M59" s="22">
        <f t="shared" si="5"/>
        <v>8.2320044080967132E-5</v>
      </c>
      <c r="O59" s="2">
        <v>0.74228362999999997</v>
      </c>
      <c r="P59">
        <v>299.02634</v>
      </c>
      <c r="Q59">
        <f t="shared" si="6"/>
        <v>297.08303689963543</v>
      </c>
      <c r="R59">
        <f t="shared" si="7"/>
        <v>3.7764269398865649</v>
      </c>
      <c r="S59" s="22">
        <f t="shared" si="8"/>
        <v>4.2233998158464988E-5</v>
      </c>
      <c r="BA59" s="2">
        <v>0.71565555999999997</v>
      </c>
      <c r="BB59">
        <v>288.90423900000002</v>
      </c>
    </row>
    <row r="60" spans="3:54" x14ac:dyDescent="0.25">
      <c r="C60" s="2">
        <v>0.74707919</v>
      </c>
      <c r="D60">
        <v>239.26603499999999</v>
      </c>
      <c r="E60">
        <f t="shared" si="0"/>
        <v>241.4975999487028</v>
      </c>
      <c r="F60">
        <f t="shared" si="1"/>
        <v>4.9798821202789796</v>
      </c>
      <c r="G60" s="22">
        <f t="shared" si="2"/>
        <v>8.698752156085215E-5</v>
      </c>
      <c r="I60" s="2">
        <v>0.74717268000000003</v>
      </c>
      <c r="J60">
        <v>265.529608</v>
      </c>
      <c r="K60">
        <f t="shared" si="3"/>
        <v>263.15423816970014</v>
      </c>
      <c r="L60">
        <f t="shared" si="4"/>
        <v>5.6423818306987856</v>
      </c>
      <c r="M60" s="22">
        <f t="shared" si="5"/>
        <v>8.0027004984890144E-5</v>
      </c>
      <c r="O60" s="2">
        <v>0.74658579000000003</v>
      </c>
      <c r="P60">
        <v>299.54955200000001</v>
      </c>
      <c r="Q60">
        <f t="shared" si="6"/>
        <v>297.80247561437312</v>
      </c>
      <c r="R60">
        <f t="shared" si="7"/>
        <v>3.0522758972150936</v>
      </c>
      <c r="S60" s="22">
        <f t="shared" si="8"/>
        <v>3.4016250292770628E-5</v>
      </c>
      <c r="BA60" s="2">
        <v>0.72409456000000005</v>
      </c>
      <c r="BB60">
        <v>289.53337499999998</v>
      </c>
    </row>
    <row r="61" spans="3:54" x14ac:dyDescent="0.25">
      <c r="C61" s="2">
        <v>0.75138126999999999</v>
      </c>
      <c r="D61">
        <v>239.773156</v>
      </c>
      <c r="E61">
        <f t="shared" si="0"/>
        <v>242.10803278308344</v>
      </c>
      <c r="F61">
        <f t="shared" si="1"/>
        <v>5.4516495921820951</v>
      </c>
      <c r="G61" s="22">
        <f t="shared" si="2"/>
        <v>9.4825865248792415E-5</v>
      </c>
      <c r="I61" s="2">
        <v>0.75183396999999996</v>
      </c>
      <c r="J61">
        <v>266.13459499999999</v>
      </c>
      <c r="K61">
        <f t="shared" si="3"/>
        <v>263.82549653552246</v>
      </c>
      <c r="L61">
        <f t="shared" si="4"/>
        <v>5.3319357186524821</v>
      </c>
      <c r="M61" s="22">
        <f t="shared" si="5"/>
        <v>7.5280455826718341E-5</v>
      </c>
      <c r="O61" s="2">
        <v>0.75088847000000003</v>
      </c>
      <c r="P61">
        <v>300.18293399999999</v>
      </c>
      <c r="Q61">
        <f t="shared" si="6"/>
        <v>298.60246026883254</v>
      </c>
      <c r="R61">
        <f t="shared" si="7"/>
        <v>2.4978972149103433</v>
      </c>
      <c r="S61" s="22">
        <f t="shared" si="8"/>
        <v>2.7720596261232465E-5</v>
      </c>
      <c r="BA61" s="2">
        <v>0.72722246000000001</v>
      </c>
      <c r="BB61">
        <v>289.71687300000002</v>
      </c>
    </row>
    <row r="62" spans="3:54" x14ac:dyDescent="0.25">
      <c r="C62" s="2">
        <v>0.75568427999999999</v>
      </c>
      <c r="D62">
        <v>240.476009</v>
      </c>
      <c r="E62">
        <f t="shared" si="0"/>
        <v>242.76131462982289</v>
      </c>
      <c r="F62">
        <f t="shared" si="1"/>
        <v>5.2226218217001792</v>
      </c>
      <c r="G62" s="22">
        <f t="shared" si="2"/>
        <v>9.0311918422646823E-5</v>
      </c>
      <c r="I62" s="2">
        <v>0.75613613000000002</v>
      </c>
      <c r="J62">
        <v>266.65951100000001</v>
      </c>
      <c r="K62">
        <f t="shared" si="3"/>
        <v>264.51238745500126</v>
      </c>
      <c r="L62">
        <f t="shared" si="4"/>
        <v>4.6101395174879949</v>
      </c>
      <c r="M62" s="22">
        <f t="shared" si="5"/>
        <v>6.483356637341485E-5</v>
      </c>
      <c r="O62" s="2">
        <v>0.75519117999999996</v>
      </c>
      <c r="P62">
        <v>300.823509</v>
      </c>
      <c r="Q62">
        <f t="shared" si="6"/>
        <v>299.49774018665113</v>
      </c>
      <c r="R62">
        <f t="shared" si="7"/>
        <v>1.7576629464484783</v>
      </c>
      <c r="S62" s="22">
        <f t="shared" si="8"/>
        <v>1.9422809549522048E-5</v>
      </c>
      <c r="BA62" s="2">
        <v>0.73031756000000003</v>
      </c>
      <c r="BB62">
        <v>289.76172800000001</v>
      </c>
    </row>
    <row r="63" spans="3:54" x14ac:dyDescent="0.25">
      <c r="C63" s="2">
        <v>0.75998745999999995</v>
      </c>
      <c r="D63">
        <v>241.21445</v>
      </c>
      <c r="E63">
        <f t="shared" si="0"/>
        <v>243.46419251543847</v>
      </c>
      <c r="F63">
        <f t="shared" si="1"/>
        <v>5.0613413857714145</v>
      </c>
      <c r="G63" s="22">
        <f t="shared" si="2"/>
        <v>8.6987928698706844E-5</v>
      </c>
      <c r="I63" s="2">
        <v>0.76007959000000003</v>
      </c>
      <c r="J63">
        <v>267.19332300000002</v>
      </c>
      <c r="K63">
        <f t="shared" si="3"/>
        <v>265.20929884936828</v>
      </c>
      <c r="L63">
        <f t="shared" si="4"/>
        <v>3.9363518302899965</v>
      </c>
      <c r="M63" s="22">
        <f t="shared" si="5"/>
        <v>5.5136945890189873E-5</v>
      </c>
      <c r="O63" s="2">
        <v>0.75949359999999999</v>
      </c>
      <c r="P63">
        <v>301.40180500000002</v>
      </c>
      <c r="Q63">
        <f t="shared" si="6"/>
        <v>300.50620357121659</v>
      </c>
      <c r="R63">
        <f t="shared" si="7"/>
        <v>0.8021019192389327</v>
      </c>
      <c r="S63" s="22">
        <f t="shared" si="8"/>
        <v>8.8295355163927433E-6</v>
      </c>
      <c r="BA63" s="2">
        <v>0.73696536000000001</v>
      </c>
      <c r="BB63">
        <v>290.36523299999999</v>
      </c>
    </row>
    <row r="64" spans="3:54" x14ac:dyDescent="0.25">
      <c r="C64" s="2">
        <v>0.76357268</v>
      </c>
      <c r="D64">
        <v>241.85332199999999</v>
      </c>
      <c r="E64">
        <f t="shared" si="0"/>
        <v>244.09359609963983</v>
      </c>
      <c r="F64">
        <f t="shared" si="1"/>
        <v>5.0188280415170672</v>
      </c>
      <c r="G64" s="22">
        <f t="shared" si="2"/>
        <v>8.5802156192309767E-5</v>
      </c>
      <c r="I64" s="2">
        <v>0.76402334999999999</v>
      </c>
      <c r="J64">
        <v>267.78941400000002</v>
      </c>
      <c r="K64">
        <f t="shared" si="3"/>
        <v>265.98215320948708</v>
      </c>
      <c r="L64">
        <f t="shared" si="4"/>
        <v>3.2661915649254629</v>
      </c>
      <c r="M64" s="22">
        <f t="shared" si="5"/>
        <v>4.5546482556591048E-5</v>
      </c>
      <c r="O64" s="2">
        <v>0.76307839</v>
      </c>
      <c r="P64">
        <v>301.951708</v>
      </c>
      <c r="Q64">
        <f t="shared" si="6"/>
        <v>301.44859987964264</v>
      </c>
      <c r="R64">
        <f t="shared" si="7"/>
        <v>0.2531177807695093</v>
      </c>
      <c r="S64" s="22">
        <f t="shared" si="8"/>
        <v>2.7761803313963395E-6</v>
      </c>
      <c r="BA64" s="2">
        <v>0.74009285000000002</v>
      </c>
      <c r="BB64">
        <v>290.463098</v>
      </c>
    </row>
    <row r="65" spans="3:54" x14ac:dyDescent="0.25">
      <c r="C65" s="2">
        <v>0.76715807000000003</v>
      </c>
      <c r="D65">
        <v>242.527781</v>
      </c>
      <c r="E65">
        <f t="shared" si="0"/>
        <v>244.76895227509527</v>
      </c>
      <c r="F65">
        <f t="shared" si="1"/>
        <v>5.0228486843121534</v>
      </c>
      <c r="G65" s="22">
        <f t="shared" si="2"/>
        <v>8.5393951130511428E-5</v>
      </c>
      <c r="I65" s="2">
        <v>0.76760823</v>
      </c>
      <c r="J65">
        <v>268.35711099999997</v>
      </c>
      <c r="K65">
        <f t="shared" si="3"/>
        <v>266.76188332179095</v>
      </c>
      <c r="L65">
        <f t="shared" si="4"/>
        <v>2.5447513453241664</v>
      </c>
      <c r="M65" s="22">
        <f t="shared" si="5"/>
        <v>3.533614244651683E-5</v>
      </c>
      <c r="O65" s="2">
        <v>0.76702296000000003</v>
      </c>
      <c r="P65">
        <v>302.71683999999999</v>
      </c>
      <c r="Q65">
        <f t="shared" si="6"/>
        <v>302.61221646778677</v>
      </c>
      <c r="R65">
        <f t="shared" si="7"/>
        <v>1.0946083492771673E-2</v>
      </c>
      <c r="S65" s="22">
        <f t="shared" si="8"/>
        <v>1.194498459505104E-7</v>
      </c>
      <c r="BA65" s="2">
        <v>0.74563237999999998</v>
      </c>
      <c r="BB65">
        <v>291.08699200000001</v>
      </c>
    </row>
    <row r="66" spans="3:54" x14ac:dyDescent="0.25">
      <c r="C66" s="2">
        <v>0.77110318</v>
      </c>
      <c r="D66">
        <v>243.406868</v>
      </c>
      <c r="E66">
        <f t="shared" si="0"/>
        <v>245.57338529794674</v>
      </c>
      <c r="F66">
        <f t="shared" si="1"/>
        <v>4.6937972023024432</v>
      </c>
      <c r="G66" s="22">
        <f t="shared" si="2"/>
        <v>7.9224346485065397E-5</v>
      </c>
      <c r="I66" s="2">
        <v>0.77119391000000004</v>
      </c>
      <c r="J66">
        <v>269.09384799999998</v>
      </c>
      <c r="K66">
        <f t="shared" si="3"/>
        <v>267.6279761604381</v>
      </c>
      <c r="L66">
        <f t="shared" si="4"/>
        <v>2.1487802500205442</v>
      </c>
      <c r="M66" s="22">
        <f t="shared" si="5"/>
        <v>2.9674572115781851E-5</v>
      </c>
      <c r="O66" s="2">
        <v>0.77024941999999996</v>
      </c>
      <c r="P66">
        <v>303.35400800000002</v>
      </c>
      <c r="Q66">
        <f t="shared" si="6"/>
        <v>303.67914745981659</v>
      </c>
      <c r="R66">
        <f t="shared" si="7"/>
        <v>0.10571566832981022</v>
      </c>
      <c r="S66" s="22">
        <f t="shared" si="8"/>
        <v>1.1487879859117762E-6</v>
      </c>
      <c r="BA66" s="2">
        <v>0.74911890999999997</v>
      </c>
      <c r="BB66">
        <v>291.24602299999998</v>
      </c>
    </row>
    <row r="67" spans="3:54" x14ac:dyDescent="0.25">
      <c r="C67" s="2">
        <v>0.77465342000000004</v>
      </c>
      <c r="D67">
        <v>244.37125700000001</v>
      </c>
      <c r="E67">
        <f t="shared" si="0"/>
        <v>246.3611093587391</v>
      </c>
      <c r="F67">
        <f t="shared" si="1"/>
        <v>3.959512409579502</v>
      </c>
      <c r="G67" s="22">
        <f t="shared" si="2"/>
        <v>6.6304264657059879E-5</v>
      </c>
      <c r="I67" s="2">
        <v>0.77442056000000004</v>
      </c>
      <c r="J67">
        <v>269.76830699999999</v>
      </c>
      <c r="K67">
        <f t="shared" si="3"/>
        <v>268.49319892108042</v>
      </c>
      <c r="L67">
        <f t="shared" si="4"/>
        <v>1.625900612925963</v>
      </c>
      <c r="M67" s="22">
        <f t="shared" si="5"/>
        <v>2.2341490421752164E-5</v>
      </c>
      <c r="O67" s="2">
        <v>0.77347630999999994</v>
      </c>
      <c r="P67">
        <v>304.08014500000002</v>
      </c>
      <c r="Q67">
        <f t="shared" si="6"/>
        <v>304.86703783188528</v>
      </c>
      <c r="R67">
        <f t="shared" si="7"/>
        <v>0.61920032887241694</v>
      </c>
      <c r="S67" s="22">
        <f t="shared" si="8"/>
        <v>6.6966106771778821E-6</v>
      </c>
      <c r="BA67" s="2">
        <v>0.75501615</v>
      </c>
      <c r="BB67">
        <v>291.65357599999999</v>
      </c>
    </row>
    <row r="68" spans="3:54" x14ac:dyDescent="0.25">
      <c r="C68" s="2">
        <v>0.77792304999999995</v>
      </c>
      <c r="D68">
        <v>245.29092199999999</v>
      </c>
      <c r="E68">
        <f t="shared" ref="E68:E88" si="9">IF(C68&lt;F$1,$X$6+D$1^2*$X$5/((-$X$7*(C68/E$1-1)^$X$8+1)),$X$6+$X$2*SINH($X$3*(C68/F$1)-$X$3)+D$1^2*$X$5/((-$X$7*(C68/E$1-1)^$X$8+1)))</f>
        <v>247.14879492032486</v>
      </c>
      <c r="F68">
        <f t="shared" ref="F68:F88" si="10">(E68-D68)^2</f>
        <v>3.4516917880764444</v>
      </c>
      <c r="G68" s="22">
        <f t="shared" ref="G68:G88" si="11">((E68-D68)/D68)^2</f>
        <v>5.7367913943532049E-5</v>
      </c>
      <c r="I68" s="2">
        <v>0.77764717999999999</v>
      </c>
      <c r="J68">
        <v>270.43936000000002</v>
      </c>
      <c r="K68">
        <f t="shared" ref="K68:K89" si="12">IF(I68&lt;L$1,$X$6+J$1^2*$X$5/((-$X$7*(I68/K$1-1)^$X$8+1)),$X$6+$X$2*SINH($X$3*(I68/L$1)-$X$3)+J$1^2*$X$5/((-$X$7*(I68/K$1-1)^$X$8+1)))</f>
        <v>269.45311247915981</v>
      </c>
      <c r="L68">
        <f t="shared" ref="L68:L89" si="13">(K68-J68)^2</f>
        <v>0.97268417236345817</v>
      </c>
      <c r="M68" s="22">
        <f t="shared" ref="M68:M89" si="14">((K68-J68)/J68)^2</f>
        <v>1.3299400053557141E-5</v>
      </c>
      <c r="O68" s="2">
        <v>0.77670391999999999</v>
      </c>
      <c r="P68">
        <v>304.955826</v>
      </c>
      <c r="Q68">
        <f t="shared" ref="Q68:Q100" si="15">IF(O68&lt;R$1,$X$6+P$1^2*$X$5/((-$X$7*(O68/Q$1-1)^$X$8+1)),$X$6+$X$2*SINH($X$3*(O68/R$1)-$X$3)+P$1^2*$X$5/((-$X$7*(O68/Q$1-1)^$X$8+1)))</f>
        <v>306.19525183520727</v>
      </c>
      <c r="R68">
        <f t="shared" ref="R68:R100" si="16">(Q68-P68)^2</f>
        <v>1.5361764009792416</v>
      </c>
      <c r="S68" s="22">
        <f t="shared" ref="S68:S100" si="17">((Q68-P68)/P68)^2</f>
        <v>1.651837113773174E-5</v>
      </c>
      <c r="BA68" s="2">
        <v>0.7582757</v>
      </c>
      <c r="BB68">
        <v>291.937387</v>
      </c>
    </row>
    <row r="69" spans="3:54" x14ac:dyDescent="0.25">
      <c r="C69" s="2">
        <v>0.78115139</v>
      </c>
      <c r="D69">
        <v>246.31955300000001</v>
      </c>
      <c r="E69">
        <f t="shared" si="9"/>
        <v>247.99441432704288</v>
      </c>
      <c r="F69">
        <f t="shared" si="10"/>
        <v>2.8051604648237771</v>
      </c>
      <c r="G69" s="22">
        <f t="shared" si="11"/>
        <v>4.6233836611646363E-5</v>
      </c>
      <c r="I69" s="2">
        <v>0.78123370999999997</v>
      </c>
      <c r="J69">
        <v>271.35233199999999</v>
      </c>
      <c r="K69">
        <f t="shared" si="12"/>
        <v>270.65026166404505</v>
      </c>
      <c r="L69">
        <f t="shared" si="13"/>
        <v>0.49290275662788646</v>
      </c>
      <c r="M69" s="22">
        <f t="shared" si="14"/>
        <v>6.6941298212275432E-6</v>
      </c>
      <c r="O69" s="2">
        <v>0.78002055000000003</v>
      </c>
      <c r="P69">
        <v>306.01628799999997</v>
      </c>
      <c r="Q69">
        <f t="shared" si="15"/>
        <v>307.73022907373485</v>
      </c>
      <c r="R69">
        <f t="shared" si="16"/>
        <v>2.9375940042354478</v>
      </c>
      <c r="S69" s="22">
        <f t="shared" si="17"/>
        <v>3.1369145416733218E-5</v>
      </c>
      <c r="BA69" s="2">
        <v>0.76277247000000004</v>
      </c>
      <c r="BB69">
        <v>292.28970299999997</v>
      </c>
    </row>
    <row r="70" spans="3:54" x14ac:dyDescent="0.25">
      <c r="C70" s="2">
        <v>0.78473886000000004</v>
      </c>
      <c r="D70">
        <v>247.428256</v>
      </c>
      <c r="E70">
        <f t="shared" si="9"/>
        <v>249.02658681516846</v>
      </c>
      <c r="F70">
        <f t="shared" si="10"/>
        <v>2.55466139471705</v>
      </c>
      <c r="G70" s="22">
        <f t="shared" si="11"/>
        <v>4.1728690584288502E-5</v>
      </c>
      <c r="I70" s="2">
        <v>0.78446196999999995</v>
      </c>
      <c r="J70">
        <v>272.36316900000003</v>
      </c>
      <c r="K70">
        <f t="shared" si="12"/>
        <v>271.86587712201788</v>
      </c>
      <c r="L70">
        <f t="shared" si="13"/>
        <v>0.24729921190701337</v>
      </c>
      <c r="M70" s="22">
        <f t="shared" si="14"/>
        <v>3.33369585512488E-6</v>
      </c>
      <c r="O70" s="2">
        <v>0.78288376000000004</v>
      </c>
      <c r="P70">
        <v>307.14692200000002</v>
      </c>
      <c r="Q70">
        <f t="shared" si="15"/>
        <v>309.21689477913998</v>
      </c>
      <c r="R70">
        <f t="shared" si="16"/>
        <v>4.2847873063804078</v>
      </c>
      <c r="S70" s="22">
        <f t="shared" si="17"/>
        <v>4.5418933665638033E-5</v>
      </c>
      <c r="BA70" s="2">
        <v>0.76511918000000001</v>
      </c>
      <c r="BB70">
        <v>292.59167600000001</v>
      </c>
    </row>
    <row r="71" spans="3:54" x14ac:dyDescent="0.25">
      <c r="C71" s="2">
        <v>0.78760967000000004</v>
      </c>
      <c r="D71">
        <v>248.71319299999999</v>
      </c>
      <c r="E71">
        <f t="shared" si="9"/>
        <v>249.93458283023764</v>
      </c>
      <c r="F71">
        <f t="shared" si="10"/>
        <v>1.4917931174079675</v>
      </c>
      <c r="G71" s="22">
        <f t="shared" si="11"/>
        <v>2.411631528854942E-5</v>
      </c>
      <c r="I71" s="2">
        <v>0.78770655999999994</v>
      </c>
      <c r="J71">
        <v>273.29341299999999</v>
      </c>
      <c r="K71">
        <f t="shared" si="12"/>
        <v>273.24397321693021</v>
      </c>
      <c r="L71">
        <f t="shared" si="13"/>
        <v>2.4442921499861288E-3</v>
      </c>
      <c r="M71" s="22">
        <f t="shared" si="14"/>
        <v>3.2726140031996573E-8</v>
      </c>
      <c r="O71" s="2">
        <v>0.78572251000000004</v>
      </c>
      <c r="P71">
        <v>308.502994</v>
      </c>
      <c r="Q71">
        <f t="shared" si="15"/>
        <v>310.86277621279459</v>
      </c>
      <c r="R71">
        <f t="shared" si="16"/>
        <v>5.5685720918217063</v>
      </c>
      <c r="S71" s="22">
        <f t="shared" si="17"/>
        <v>5.8509323958823043E-5</v>
      </c>
      <c r="BA71" s="2">
        <v>0.77020496999999999</v>
      </c>
      <c r="BB71">
        <v>293.50916599999999</v>
      </c>
    </row>
    <row r="72" spans="3:54" x14ac:dyDescent="0.25">
      <c r="C72" s="2">
        <v>0.79082355000000004</v>
      </c>
      <c r="D72">
        <v>249.94012000000001</v>
      </c>
      <c r="E72">
        <f t="shared" si="9"/>
        <v>251.05305558642212</v>
      </c>
      <c r="F72">
        <f t="shared" si="10"/>
        <v>1.2386256195247283</v>
      </c>
      <c r="G72" s="22">
        <f t="shared" si="11"/>
        <v>1.9827506943821307E-5</v>
      </c>
      <c r="I72" s="2">
        <v>0.79094041999999998</v>
      </c>
      <c r="J72">
        <v>274.37125700000001</v>
      </c>
      <c r="K72">
        <f t="shared" si="12"/>
        <v>274.80284484797414</v>
      </c>
      <c r="L72">
        <f t="shared" si="13"/>
        <v>0.18626807051893957</v>
      </c>
      <c r="M72" s="22">
        <f t="shared" si="14"/>
        <v>2.4743503353839811E-6</v>
      </c>
      <c r="O72" s="2">
        <v>0.78824059999999996</v>
      </c>
      <c r="P72">
        <v>309.94011999999998</v>
      </c>
      <c r="Q72">
        <f t="shared" si="15"/>
        <v>312.48804782211113</v>
      </c>
      <c r="R72">
        <f t="shared" si="16"/>
        <v>6.4919361866880605</v>
      </c>
      <c r="S72" s="22">
        <f t="shared" si="17"/>
        <v>6.7580071749050047E-5</v>
      </c>
      <c r="BA72" s="2">
        <v>0.77255193</v>
      </c>
      <c r="BB72">
        <v>293.86392899999998</v>
      </c>
    </row>
    <row r="73" spans="3:54" x14ac:dyDescent="0.25">
      <c r="C73" s="2">
        <v>0.79370037999999998</v>
      </c>
      <c r="D73">
        <v>251.37724600000001</v>
      </c>
      <c r="E73">
        <f t="shared" si="9"/>
        <v>252.16152814319955</v>
      </c>
      <c r="F73">
        <f t="shared" si="10"/>
        <v>0.61509848014165325</v>
      </c>
      <c r="G73" s="22">
        <f t="shared" si="11"/>
        <v>9.7340310227666228E-6</v>
      </c>
      <c r="I73" s="2">
        <v>0.79345677999999997</v>
      </c>
      <c r="J73">
        <v>275.44910199999998</v>
      </c>
      <c r="K73">
        <f t="shared" si="12"/>
        <v>276.16708091992621</v>
      </c>
      <c r="L73">
        <f t="shared" si="13"/>
        <v>0.51549372945842797</v>
      </c>
      <c r="M73" s="22">
        <f t="shared" si="14"/>
        <v>6.7942365782673562E-6</v>
      </c>
      <c r="O73" s="2">
        <v>0.79039994000000002</v>
      </c>
      <c r="P73">
        <v>311.37724600000001</v>
      </c>
      <c r="Q73">
        <f t="shared" si="15"/>
        <v>314.02348162868878</v>
      </c>
      <c r="R73">
        <f t="shared" si="16"/>
        <v>7.0025630025418559</v>
      </c>
      <c r="S73" s="22">
        <f t="shared" si="17"/>
        <v>7.222428955693826E-5</v>
      </c>
      <c r="BA73" s="2">
        <v>0.77799636000000005</v>
      </c>
      <c r="BB73">
        <v>294.75695200000001</v>
      </c>
    </row>
    <row r="74" spans="3:54" x14ac:dyDescent="0.25">
      <c r="C74" s="2">
        <v>0.79620212999999995</v>
      </c>
      <c r="D74">
        <v>252.895118</v>
      </c>
      <c r="E74">
        <f t="shared" si="9"/>
        <v>253.2223327796822</v>
      </c>
      <c r="F74">
        <f t="shared" si="10"/>
        <v>0.10706951204247608</v>
      </c>
      <c r="G74" s="22">
        <f t="shared" si="11"/>
        <v>1.6741136297396618E-6</v>
      </c>
      <c r="I74" s="2">
        <v>0.79597401000000001</v>
      </c>
      <c r="J74">
        <v>276.70658700000001</v>
      </c>
      <c r="K74">
        <f t="shared" si="12"/>
        <v>277.68727813151929</v>
      </c>
      <c r="L74">
        <f t="shared" si="13"/>
        <v>0.96175509544056426</v>
      </c>
      <c r="M74" s="22">
        <f t="shared" si="14"/>
        <v>1.2561037166015883E-5</v>
      </c>
      <c r="O74" s="2">
        <v>0.79220139000000001</v>
      </c>
      <c r="P74">
        <v>312.994012</v>
      </c>
      <c r="Q74">
        <f t="shared" si="15"/>
        <v>315.41738116199542</v>
      </c>
      <c r="R74">
        <f t="shared" si="16"/>
        <v>5.8727180953104048</v>
      </c>
      <c r="S74" s="22">
        <f t="shared" si="17"/>
        <v>5.9946950602597857E-5</v>
      </c>
      <c r="BA74" s="2">
        <v>0.78076738000000001</v>
      </c>
      <c r="BB74">
        <v>295.33191299999999</v>
      </c>
    </row>
    <row r="75" spans="3:54" x14ac:dyDescent="0.25">
      <c r="C75" s="2">
        <v>0.79881508000000001</v>
      </c>
      <c r="D75">
        <v>254.563829</v>
      </c>
      <c r="E75">
        <f t="shared" si="9"/>
        <v>254.44304813960642</v>
      </c>
      <c r="F75">
        <f t="shared" si="10"/>
        <v>1.4588016237413527E-2</v>
      </c>
      <c r="G75" s="22">
        <f t="shared" si="11"/>
        <v>2.2511417810666956E-7</v>
      </c>
      <c r="I75" s="2">
        <v>0.79883490000000001</v>
      </c>
      <c r="J75">
        <v>278.30986799999999</v>
      </c>
      <c r="K75">
        <f t="shared" si="12"/>
        <v>279.6369766615291</v>
      </c>
      <c r="L75">
        <f t="shared" si="13"/>
        <v>1.7612173995055849</v>
      </c>
      <c r="M75" s="22">
        <f t="shared" si="14"/>
        <v>2.2738182959119475E-5</v>
      </c>
      <c r="O75" s="2">
        <v>0.79400285000000004</v>
      </c>
      <c r="P75">
        <v>314.61077799999998</v>
      </c>
      <c r="Q75">
        <f t="shared" si="15"/>
        <v>316.92609443887443</v>
      </c>
      <c r="R75">
        <f t="shared" si="16"/>
        <v>5.3606902121222513</v>
      </c>
      <c r="S75" s="22">
        <f t="shared" si="17"/>
        <v>5.4159359195798377E-5</v>
      </c>
      <c r="BA75" s="2">
        <v>0.78497004000000004</v>
      </c>
      <c r="BB75">
        <v>296.661475</v>
      </c>
    </row>
    <row r="76" spans="3:54" x14ac:dyDescent="0.25">
      <c r="C76" s="2">
        <v>0.80103778000000003</v>
      </c>
      <c r="D76">
        <v>256.36458199999998</v>
      </c>
      <c r="E76">
        <f t="shared" si="9"/>
        <v>255.58718282588157</v>
      </c>
      <c r="F76">
        <f t="shared" si="10"/>
        <v>0.60434947591999333</v>
      </c>
      <c r="G76" s="22">
        <f t="shared" si="11"/>
        <v>9.1954312049679361E-6</v>
      </c>
      <c r="I76" s="2">
        <v>0.80187288000000001</v>
      </c>
      <c r="J76">
        <v>280.39885399999997</v>
      </c>
      <c r="K76">
        <f t="shared" si="12"/>
        <v>282.01742999676947</v>
      </c>
      <c r="L76">
        <f t="shared" si="13"/>
        <v>2.6197882573183593</v>
      </c>
      <c r="M76" s="22">
        <f t="shared" si="14"/>
        <v>3.3320669774990596E-5</v>
      </c>
      <c r="O76" s="2">
        <v>0.79581241000000003</v>
      </c>
      <c r="P76">
        <v>316.44110999999998</v>
      </c>
      <c r="Q76">
        <f t="shared" si="15"/>
        <v>318.57032581779436</v>
      </c>
      <c r="R76">
        <f t="shared" si="16"/>
        <v>4.5335599987457682</v>
      </c>
      <c r="S76" s="22">
        <f t="shared" si="17"/>
        <v>4.5274490247118204E-5</v>
      </c>
      <c r="BA76" s="2">
        <v>0.78710420999999997</v>
      </c>
      <c r="BB76">
        <v>297.36526900000001</v>
      </c>
    </row>
    <row r="77" spans="3:54" x14ac:dyDescent="0.25">
      <c r="C77" s="2">
        <v>0.80306509000000004</v>
      </c>
      <c r="D77">
        <v>258.17443500000002</v>
      </c>
      <c r="E77">
        <f t="shared" si="9"/>
        <v>256.72929309229767</v>
      </c>
      <c r="F77">
        <f t="shared" si="10"/>
        <v>2.0884351333975881</v>
      </c>
      <c r="G77" s="22">
        <f t="shared" si="11"/>
        <v>3.1332461892074099E-5</v>
      </c>
      <c r="I77" s="2">
        <v>0.80429170999999999</v>
      </c>
      <c r="J77">
        <v>282.34311700000001</v>
      </c>
      <c r="K77">
        <f t="shared" si="12"/>
        <v>284.18859628377214</v>
      </c>
      <c r="L77">
        <f t="shared" si="13"/>
        <v>3.4057937868321146</v>
      </c>
      <c r="M77" s="22">
        <f t="shared" si="14"/>
        <v>4.2723216214176321E-5</v>
      </c>
      <c r="O77" s="2">
        <v>0.79729141999999997</v>
      </c>
      <c r="P77">
        <v>318.05284399999999</v>
      </c>
      <c r="Q77">
        <f t="shared" si="15"/>
        <v>320.02056125383194</v>
      </c>
      <c r="R77">
        <f t="shared" si="16"/>
        <v>3.8719111910279493</v>
      </c>
      <c r="S77" s="22">
        <f t="shared" si="17"/>
        <v>3.8276024222856228E-5</v>
      </c>
      <c r="BA77" s="2">
        <v>0.78918695999999999</v>
      </c>
      <c r="BB77">
        <v>298.06509699999998</v>
      </c>
    </row>
    <row r="78" spans="3:54" x14ac:dyDescent="0.25">
      <c r="C78" s="2">
        <v>0.80525614000000001</v>
      </c>
      <c r="D78">
        <v>260.07538299999999</v>
      </c>
      <c r="E78">
        <f t="shared" si="9"/>
        <v>258.08640360248557</v>
      </c>
      <c r="F78">
        <f t="shared" si="10"/>
        <v>3.9560390437367974</v>
      </c>
      <c r="G78" s="22">
        <f t="shared" si="11"/>
        <v>5.8487367687761895E-5</v>
      </c>
      <c r="I78" s="2">
        <v>0.80648412000000003</v>
      </c>
      <c r="J78">
        <v>284.52878299999998</v>
      </c>
      <c r="K78">
        <f t="shared" si="12"/>
        <v>286.41037811600057</v>
      </c>
      <c r="L78">
        <f t="shared" si="13"/>
        <v>3.5404001805572984</v>
      </c>
      <c r="M78" s="22">
        <f t="shared" si="14"/>
        <v>4.3732060641313437E-5</v>
      </c>
      <c r="O78" s="2">
        <v>0.79906345000000001</v>
      </c>
      <c r="P78">
        <v>319.92395599999998</v>
      </c>
      <c r="Q78">
        <f t="shared" si="15"/>
        <v>321.89833231526308</v>
      </c>
      <c r="R78">
        <f t="shared" si="16"/>
        <v>3.8981618342718978</v>
      </c>
      <c r="S78" s="22">
        <f t="shared" si="17"/>
        <v>3.8086085876494956E-5</v>
      </c>
      <c r="BA78" s="2">
        <v>0.79229201000000005</v>
      </c>
      <c r="BB78">
        <v>299.30938800000001</v>
      </c>
    </row>
    <row r="79" spans="3:54" x14ac:dyDescent="0.25">
      <c r="C79" s="2">
        <v>0.80725131999999999</v>
      </c>
      <c r="D79">
        <v>261.88545599999998</v>
      </c>
      <c r="E79">
        <f t="shared" si="9"/>
        <v>259.45128789863583</v>
      </c>
      <c r="F79">
        <f t="shared" si="10"/>
        <v>5.9251743456987533</v>
      </c>
      <c r="G79" s="22">
        <f t="shared" si="11"/>
        <v>8.6392963829537282E-5</v>
      </c>
      <c r="I79" s="2">
        <v>0.80848149999999996</v>
      </c>
      <c r="J79">
        <v>286.79926499999999</v>
      </c>
      <c r="K79">
        <f t="shared" si="12"/>
        <v>288.68313251760355</v>
      </c>
      <c r="L79">
        <f t="shared" si="13"/>
        <v>3.5489568238818077</v>
      </c>
      <c r="M79" s="22">
        <f t="shared" si="14"/>
        <v>4.3146408187731184E-5</v>
      </c>
      <c r="O79" s="2">
        <v>0.80064146999999997</v>
      </c>
      <c r="P79">
        <v>322.076999</v>
      </c>
      <c r="Q79">
        <f t="shared" si="15"/>
        <v>323.71352003221921</v>
      </c>
      <c r="R79">
        <f t="shared" si="16"/>
        <v>2.6782010888958188</v>
      </c>
      <c r="S79" s="22">
        <f t="shared" si="17"/>
        <v>2.5818069191352943E-5</v>
      </c>
      <c r="BA79" s="2">
        <v>0.79401566999999995</v>
      </c>
      <c r="BB79">
        <v>300.08291400000002</v>
      </c>
    </row>
    <row r="80" spans="3:54" x14ac:dyDescent="0.25">
      <c r="C80" s="2">
        <v>0.80882522000000001</v>
      </c>
      <c r="D80">
        <v>263.41317400000003</v>
      </c>
      <c r="E80">
        <f t="shared" si="9"/>
        <v>260.62856149530006</v>
      </c>
      <c r="F80">
        <f t="shared" si="10"/>
        <v>7.75406680133141</v>
      </c>
      <c r="G80" s="22">
        <f t="shared" si="11"/>
        <v>1.1175180726616404E-4</v>
      </c>
      <c r="I80" s="2">
        <v>0.81028363999999997</v>
      </c>
      <c r="J80">
        <v>289.11237599999998</v>
      </c>
      <c r="K80">
        <f t="shared" si="12"/>
        <v>290.9726244392026</v>
      </c>
      <c r="L80">
        <f t="shared" si="13"/>
        <v>3.4605242555557885</v>
      </c>
      <c r="M80" s="22">
        <f t="shared" si="14"/>
        <v>4.1400780812442795E-5</v>
      </c>
      <c r="O80" s="2">
        <v>0.80224304000000002</v>
      </c>
      <c r="P80">
        <v>324.19720100000001</v>
      </c>
      <c r="Q80">
        <f t="shared" si="15"/>
        <v>325.70983517720339</v>
      </c>
      <c r="R80">
        <f t="shared" si="16"/>
        <v>2.2880621540437498</v>
      </c>
      <c r="S80" s="22">
        <f t="shared" si="17"/>
        <v>2.1769542174873174E-5</v>
      </c>
      <c r="BA80" s="2">
        <v>0.79669299999999998</v>
      </c>
      <c r="BB80">
        <v>301.40817800000002</v>
      </c>
    </row>
    <row r="81" spans="3:54" x14ac:dyDescent="0.25">
      <c r="C81" s="2">
        <v>0.81026706999999998</v>
      </c>
      <c r="D81">
        <v>264.85029900000001</v>
      </c>
      <c r="E81">
        <f t="shared" si="9"/>
        <v>261.79610946401743</v>
      </c>
      <c r="F81">
        <f t="shared" si="10"/>
        <v>9.3280737217054455</v>
      </c>
      <c r="G81" s="22">
        <f t="shared" si="11"/>
        <v>1.3298144097583761E-4</v>
      </c>
      <c r="I81" s="2">
        <v>0.81205304</v>
      </c>
      <c r="J81">
        <v>291.29760099999999</v>
      </c>
      <c r="K81">
        <f t="shared" si="12"/>
        <v>293.47862050837892</v>
      </c>
      <c r="L81">
        <f t="shared" si="13"/>
        <v>4.7568460959295047</v>
      </c>
      <c r="M81" s="22">
        <f t="shared" si="14"/>
        <v>5.6058992000087208E-5</v>
      </c>
      <c r="O81" s="2">
        <v>0.80355547000000005</v>
      </c>
      <c r="P81">
        <v>326.276184</v>
      </c>
      <c r="Q81">
        <f t="shared" si="15"/>
        <v>327.47419961449373</v>
      </c>
      <c r="R81">
        <f t="shared" si="16"/>
        <v>1.435241412570782</v>
      </c>
      <c r="S81" s="22">
        <f t="shared" si="17"/>
        <v>1.3481996448524311E-5</v>
      </c>
      <c r="BA81" s="2">
        <v>0.79838629000000005</v>
      </c>
      <c r="BB81">
        <v>302.36564199999998</v>
      </c>
    </row>
    <row r="82" spans="3:54" x14ac:dyDescent="0.25">
      <c r="C82" s="2">
        <v>0.81157486000000001</v>
      </c>
      <c r="D82">
        <v>266.32793800000002</v>
      </c>
      <c r="E82">
        <f t="shared" si="9"/>
        <v>262.93823795664616</v>
      </c>
      <c r="F82">
        <f t="shared" si="10"/>
        <v>11.490066383913128</v>
      </c>
      <c r="G82" s="22">
        <f t="shared" si="11"/>
        <v>1.6199032791230605E-4</v>
      </c>
      <c r="I82" s="2">
        <v>0.81369148999999996</v>
      </c>
      <c r="J82">
        <v>293.52827600000001</v>
      </c>
      <c r="K82">
        <f t="shared" si="12"/>
        <v>296.06547435936363</v>
      </c>
      <c r="L82">
        <f t="shared" si="13"/>
        <v>6.4373755147574894</v>
      </c>
      <c r="M82" s="22">
        <f t="shared" si="14"/>
        <v>7.4715198770110077E-5</v>
      </c>
      <c r="O82" s="2">
        <v>0.80478439999999996</v>
      </c>
      <c r="P82">
        <v>328.69769700000001</v>
      </c>
      <c r="Q82">
        <f t="shared" si="15"/>
        <v>329.24219677025764</v>
      </c>
      <c r="R82">
        <f t="shared" si="16"/>
        <v>0.29647999981061207</v>
      </c>
      <c r="S82" s="22">
        <f t="shared" si="17"/>
        <v>2.7441135559381337E-6</v>
      </c>
      <c r="BA82" s="2">
        <v>0.79992728999999996</v>
      </c>
      <c r="BB82">
        <v>303.49597699999998</v>
      </c>
    </row>
    <row r="83" spans="3:54" x14ac:dyDescent="0.25">
      <c r="C83" s="2">
        <v>0.81326697999999997</v>
      </c>
      <c r="D83">
        <v>268.10634599999997</v>
      </c>
      <c r="E83">
        <f t="shared" si="9"/>
        <v>264.54975991974698</v>
      </c>
      <c r="F83">
        <f t="shared" si="10"/>
        <v>12.649304546249386</v>
      </c>
      <c r="G83" s="22">
        <f t="shared" si="11"/>
        <v>1.759756027300373E-4</v>
      </c>
      <c r="I83" s="2">
        <v>0.81490633000000001</v>
      </c>
      <c r="J83">
        <v>295.63520799999998</v>
      </c>
      <c r="K83">
        <f t="shared" si="12"/>
        <v>298.17445391871149</v>
      </c>
      <c r="L83">
        <f t="shared" si="13"/>
        <v>6.4477698356930864</v>
      </c>
      <c r="M83" s="22">
        <f t="shared" si="14"/>
        <v>7.3772961512795393E-5</v>
      </c>
      <c r="O83" s="2">
        <v>0.80628074000000005</v>
      </c>
      <c r="P83">
        <v>330.99687699999998</v>
      </c>
      <c r="Q83">
        <f t="shared" si="15"/>
        <v>331.56223166465787</v>
      </c>
      <c r="R83">
        <f t="shared" si="16"/>
        <v>0.31962589685043397</v>
      </c>
      <c r="S83" s="22">
        <f t="shared" si="17"/>
        <v>2.9173878323987286E-6</v>
      </c>
      <c r="BA83" s="2">
        <v>0.80326218999999999</v>
      </c>
      <c r="BB83">
        <v>306.09851600000002</v>
      </c>
    </row>
    <row r="84" spans="3:54" x14ac:dyDescent="0.25">
      <c r="C84" s="2">
        <v>0.81497998000000005</v>
      </c>
      <c r="D84">
        <v>270.17339600000003</v>
      </c>
      <c r="E84">
        <f t="shared" si="9"/>
        <v>266.35894701669787</v>
      </c>
      <c r="F84">
        <f t="shared" si="10"/>
        <v>14.550021046214857</v>
      </c>
      <c r="G84" s="22">
        <f t="shared" si="11"/>
        <v>1.9933265803615062E-4</v>
      </c>
      <c r="I84" s="2">
        <v>0.81592633999999997</v>
      </c>
      <c r="J84">
        <v>297.86936600000001</v>
      </c>
      <c r="K84">
        <f t="shared" si="12"/>
        <v>300.08763753817851</v>
      </c>
      <c r="L84">
        <f t="shared" si="13"/>
        <v>4.9207286170928031</v>
      </c>
      <c r="M84" s="22">
        <f t="shared" si="14"/>
        <v>5.5459727563907937E-5</v>
      </c>
      <c r="O84" s="2">
        <v>0.80724441999999996</v>
      </c>
      <c r="P84">
        <v>333.12894999999997</v>
      </c>
      <c r="Q84">
        <f t="shared" si="15"/>
        <v>333.16330114317952</v>
      </c>
      <c r="R84">
        <f t="shared" si="16"/>
        <v>1.1800010377418845E-3</v>
      </c>
      <c r="S84" s="22">
        <f t="shared" si="17"/>
        <v>1.0633044644800672E-8</v>
      </c>
      <c r="BA84" s="2">
        <v>0.80465971000000003</v>
      </c>
      <c r="BB84">
        <v>307.71507300000002</v>
      </c>
    </row>
    <row r="85" spans="3:54" x14ac:dyDescent="0.25">
      <c r="C85" s="2">
        <v>0.81674997999999999</v>
      </c>
      <c r="D85">
        <v>272.483024</v>
      </c>
      <c r="E85">
        <f t="shared" si="9"/>
        <v>268.45063959323858</v>
      </c>
      <c r="F85">
        <f t="shared" si="10"/>
        <v>16.260124003892674</v>
      </c>
      <c r="G85" s="22">
        <f t="shared" si="11"/>
        <v>2.1900042239095103E-4</v>
      </c>
      <c r="I85" s="2">
        <v>0.81694619999999996</v>
      </c>
      <c r="J85">
        <v>300.07090099999999</v>
      </c>
      <c r="K85">
        <f t="shared" si="12"/>
        <v>302.14572609953893</v>
      </c>
      <c r="L85">
        <f t="shared" si="13"/>
        <v>4.3048991936767775</v>
      </c>
      <c r="M85" s="22">
        <f t="shared" si="14"/>
        <v>4.7809612263874321E-5</v>
      </c>
      <c r="O85" s="2">
        <v>0.80848494999999998</v>
      </c>
      <c r="P85">
        <v>335.64935200000002</v>
      </c>
      <c r="Q85">
        <f t="shared" si="15"/>
        <v>335.36029895064627</v>
      </c>
      <c r="R85">
        <f t="shared" si="16"/>
        <v>8.3551665340703726E-2</v>
      </c>
      <c r="S85" s="22">
        <f t="shared" si="17"/>
        <v>7.4162350258046061E-7</v>
      </c>
      <c r="BA85" s="2">
        <v>0.80585019999999996</v>
      </c>
      <c r="BB85">
        <v>309.27004899999997</v>
      </c>
    </row>
    <row r="86" spans="3:54" x14ac:dyDescent="0.25">
      <c r="C86" s="2">
        <v>0.81815937000000005</v>
      </c>
      <c r="D86">
        <v>274.40542199999999</v>
      </c>
      <c r="E86">
        <f t="shared" si="9"/>
        <v>270.30724231742221</v>
      </c>
      <c r="F86">
        <f t="shared" si="10"/>
        <v>16.795076710693309</v>
      </c>
      <c r="G86" s="22">
        <f t="shared" si="11"/>
        <v>2.2304711746594906E-4</v>
      </c>
      <c r="I86" s="2">
        <v>0.81813005000000005</v>
      </c>
      <c r="J86">
        <v>302.41597300000001</v>
      </c>
      <c r="K86">
        <f t="shared" si="12"/>
        <v>304.73883514874103</v>
      </c>
      <c r="L86">
        <f t="shared" si="13"/>
        <v>5.395688562053766</v>
      </c>
      <c r="M86" s="22">
        <f t="shared" si="14"/>
        <v>5.8998018042545065E-5</v>
      </c>
      <c r="O86" s="2">
        <v>0.80966950999999998</v>
      </c>
      <c r="P86">
        <v>338.143889</v>
      </c>
      <c r="Q86">
        <f t="shared" si="15"/>
        <v>337.61487637821</v>
      </c>
      <c r="R86">
        <f t="shared" si="16"/>
        <v>0.27985435401313213</v>
      </c>
      <c r="S86" s="22">
        <f t="shared" si="17"/>
        <v>2.4475353988537772E-6</v>
      </c>
      <c r="BA86" s="2">
        <v>0.80868682000000003</v>
      </c>
      <c r="BB86">
        <v>312.76524999999998</v>
      </c>
    </row>
    <row r="87" spans="3:54" x14ac:dyDescent="0.25">
      <c r="C87" s="2">
        <v>0.81956912000000004</v>
      </c>
      <c r="D87">
        <v>276.399809</v>
      </c>
      <c r="E87">
        <f t="shared" si="9"/>
        <v>272.36441378575756</v>
      </c>
      <c r="F87">
        <f t="shared" si="10"/>
        <v>16.284414535130804</v>
      </c>
      <c r="G87" s="22">
        <f t="shared" si="11"/>
        <v>2.1315556327255092E-4</v>
      </c>
      <c r="I87" s="2">
        <v>0.81892248000000001</v>
      </c>
      <c r="J87">
        <v>304.64730900000001</v>
      </c>
      <c r="K87">
        <f t="shared" si="12"/>
        <v>306.61127657672716</v>
      </c>
      <c r="L87">
        <f t="shared" si="13"/>
        <v>3.8571686424355409</v>
      </c>
      <c r="M87" s="22">
        <f t="shared" si="14"/>
        <v>4.155984650254267E-5</v>
      </c>
      <c r="O87" s="2">
        <v>0.81085383</v>
      </c>
      <c r="P87">
        <v>340.58748800000001</v>
      </c>
      <c r="Q87">
        <f t="shared" si="15"/>
        <v>340.03839217117712</v>
      </c>
      <c r="R87">
        <f t="shared" si="16"/>
        <v>0.30150622923069137</v>
      </c>
      <c r="S87" s="22">
        <f t="shared" si="17"/>
        <v>2.599195284016534E-6</v>
      </c>
      <c r="BA87" s="2">
        <v>0.80961890999999997</v>
      </c>
      <c r="BB87">
        <v>314.130267</v>
      </c>
    </row>
    <row r="88" spans="3:54" x14ac:dyDescent="0.25">
      <c r="C88" s="2">
        <v>0.82078311000000004</v>
      </c>
      <c r="D88">
        <v>278.32798200000002</v>
      </c>
      <c r="E88">
        <f t="shared" si="9"/>
        <v>274.32308034393742</v>
      </c>
      <c r="F88">
        <f t="shared" si="10"/>
        <v>16.039237274732958</v>
      </c>
      <c r="G88" s="22">
        <f t="shared" si="11"/>
        <v>2.0704749026457254E-4</v>
      </c>
      <c r="I88" s="2">
        <v>0.81980191999999996</v>
      </c>
      <c r="J88">
        <v>306.67805800000002</v>
      </c>
      <c r="K88">
        <f t="shared" si="12"/>
        <v>308.83232171698637</v>
      </c>
      <c r="L88">
        <f t="shared" si="13"/>
        <v>4.640852162323843</v>
      </c>
      <c r="M88" s="22">
        <f t="shared" si="14"/>
        <v>4.9343769682366756E-5</v>
      </c>
      <c r="O88" s="2">
        <v>0.81175823999999996</v>
      </c>
      <c r="P88">
        <v>342.580397</v>
      </c>
      <c r="Q88">
        <f t="shared" si="15"/>
        <v>342.01452665555644</v>
      </c>
      <c r="R88">
        <f t="shared" si="16"/>
        <v>0.32020924672068152</v>
      </c>
      <c r="S88" s="22">
        <f t="shared" si="17"/>
        <v>2.7284050978499783E-6</v>
      </c>
      <c r="BA88" s="2">
        <v>0.81155412000000005</v>
      </c>
      <c r="BB88">
        <v>316.83788299999998</v>
      </c>
    </row>
    <row r="89" spans="3:54" x14ac:dyDescent="0.25">
      <c r="I89" s="2">
        <v>0.82016111000000003</v>
      </c>
      <c r="J89">
        <v>308.323353</v>
      </c>
      <c r="K89">
        <f t="shared" si="12"/>
        <v>309.78630441325811</v>
      </c>
      <c r="L89">
        <f t="shared" si="13"/>
        <v>2.1402268375539033</v>
      </c>
      <c r="M89" s="22">
        <f t="shared" si="14"/>
        <v>2.2513704684928055E-5</v>
      </c>
      <c r="O89" s="2">
        <v>0.81266527</v>
      </c>
      <c r="P89">
        <v>344.84354000000002</v>
      </c>
      <c r="Q89">
        <f t="shared" si="15"/>
        <v>344.11566576278358</v>
      </c>
      <c r="R89">
        <f t="shared" si="16"/>
        <v>0.52980090520341461</v>
      </c>
      <c r="S89" s="22">
        <f t="shared" si="17"/>
        <v>4.4552133534221229E-6</v>
      </c>
      <c r="BA89" s="2">
        <v>0.81215062999999998</v>
      </c>
      <c r="BB89">
        <v>318.088503</v>
      </c>
    </row>
    <row r="90" spans="3:54" x14ac:dyDescent="0.25">
      <c r="O90" s="2">
        <v>0.81351817999999998</v>
      </c>
      <c r="P90">
        <v>347.16435300000001</v>
      </c>
      <c r="Q90">
        <f t="shared" si="15"/>
        <v>346.20971965451395</v>
      </c>
      <c r="R90">
        <f t="shared" si="16"/>
        <v>0.91132482431390471</v>
      </c>
      <c r="S90" s="22">
        <f t="shared" si="17"/>
        <v>7.5614128336967621E-6</v>
      </c>
      <c r="BA90" s="2">
        <v>0.81289350000000005</v>
      </c>
      <c r="BB90">
        <v>319.56436600000001</v>
      </c>
    </row>
    <row r="91" spans="3:54" x14ac:dyDescent="0.25">
      <c r="O91" s="2">
        <v>0.81436702999999999</v>
      </c>
      <c r="P91">
        <v>349.51734699999997</v>
      </c>
      <c r="Q91">
        <f t="shared" si="15"/>
        <v>348.41741830339748</v>
      </c>
      <c r="R91">
        <f t="shared" si="16"/>
        <v>1.2098431376096519</v>
      </c>
      <c r="S91" s="22">
        <f t="shared" si="17"/>
        <v>9.9035658823169962E-6</v>
      </c>
      <c r="BA91" s="2">
        <v>0.81448823000000004</v>
      </c>
      <c r="BB91">
        <v>322.335329</v>
      </c>
    </row>
    <row r="92" spans="3:54" x14ac:dyDescent="0.25">
      <c r="O92" s="2">
        <v>0.81527055999999998</v>
      </c>
      <c r="P92">
        <v>351.62778700000001</v>
      </c>
      <c r="Q92">
        <f t="shared" si="15"/>
        <v>350.91479950877846</v>
      </c>
      <c r="R92">
        <f t="shared" si="16"/>
        <v>0.50835116263840574</v>
      </c>
      <c r="S92" s="22">
        <f t="shared" si="17"/>
        <v>4.1114730355640147E-6</v>
      </c>
      <c r="BA92" s="2">
        <v>0.81557133000000004</v>
      </c>
      <c r="BB92">
        <v>323.77245499999998</v>
      </c>
    </row>
    <row r="93" spans="3:54" x14ac:dyDescent="0.25">
      <c r="O93" s="2">
        <v>0.81609653999999998</v>
      </c>
      <c r="P93">
        <v>354.15554200000003</v>
      </c>
      <c r="Q93">
        <f t="shared" si="15"/>
        <v>353.34285885883389</v>
      </c>
      <c r="R93">
        <f t="shared" si="16"/>
        <v>0.66045388793565263</v>
      </c>
      <c r="S93" s="22">
        <f t="shared" si="17"/>
        <v>5.265679436379274E-6</v>
      </c>
      <c r="BA93" s="2">
        <v>0.81629483999999997</v>
      </c>
      <c r="BB93">
        <v>325.02994000000001</v>
      </c>
    </row>
    <row r="94" spans="3:54" x14ac:dyDescent="0.25">
      <c r="O94" s="2">
        <v>0.81672098999999998</v>
      </c>
      <c r="P94">
        <v>356.29117200000002</v>
      </c>
      <c r="Q94">
        <f t="shared" si="15"/>
        <v>355.27817058935864</v>
      </c>
      <c r="R94">
        <f t="shared" si="16"/>
        <v>1.026171857961425</v>
      </c>
      <c r="S94" s="22">
        <f t="shared" si="17"/>
        <v>8.0836960729233306E-6</v>
      </c>
      <c r="BA94" s="2">
        <v>0.81737183999999996</v>
      </c>
      <c r="BB94">
        <v>327.49178899999998</v>
      </c>
    </row>
    <row r="95" spans="3:54" x14ac:dyDescent="0.25">
      <c r="O95" s="2">
        <v>0.81717043</v>
      </c>
      <c r="P95">
        <v>358.08383199999997</v>
      </c>
      <c r="Q95">
        <f t="shared" si="15"/>
        <v>356.72785847760002</v>
      </c>
      <c r="R95">
        <f t="shared" si="16"/>
        <v>1.8386641934497268</v>
      </c>
      <c r="S95" s="22">
        <f t="shared" si="17"/>
        <v>1.4339466501258219E-5</v>
      </c>
      <c r="BA95" s="2">
        <v>0.81796884999999997</v>
      </c>
      <c r="BB95">
        <v>328.84660500000001</v>
      </c>
    </row>
    <row r="96" spans="3:54" x14ac:dyDescent="0.25">
      <c r="O96" s="2">
        <v>0.81789822999999995</v>
      </c>
      <c r="P96">
        <v>360.23952100000002</v>
      </c>
      <c r="Q96">
        <f t="shared" si="15"/>
        <v>359.18294741061499</v>
      </c>
      <c r="R96">
        <f t="shared" si="16"/>
        <v>1.1163477497859844</v>
      </c>
      <c r="S96" s="22">
        <f t="shared" si="17"/>
        <v>8.6023436578631834E-6</v>
      </c>
      <c r="BA96" s="2">
        <v>0.81877045999999998</v>
      </c>
      <c r="BB96">
        <v>330.65820500000001</v>
      </c>
    </row>
    <row r="97" spans="15:54" x14ac:dyDescent="0.25">
      <c r="O97" s="2">
        <v>0.81826471000000001</v>
      </c>
      <c r="P97">
        <v>361.85628700000001</v>
      </c>
      <c r="Q97">
        <f t="shared" si="15"/>
        <v>360.47246137157322</v>
      </c>
      <c r="R97">
        <f t="shared" si="16"/>
        <v>1.914973369890804</v>
      </c>
      <c r="S97" s="22">
        <f t="shared" si="17"/>
        <v>1.4624818794332897E-5</v>
      </c>
      <c r="BA97" s="2">
        <v>0.81977646000000004</v>
      </c>
      <c r="BB97">
        <v>333.18276300000002</v>
      </c>
    </row>
    <row r="98" spans="15:54" x14ac:dyDescent="0.25">
      <c r="O98" s="2">
        <v>0.81899730999999998</v>
      </c>
      <c r="P98">
        <v>364.15410600000001</v>
      </c>
      <c r="Q98">
        <f t="shared" si="15"/>
        <v>363.16475009189753</v>
      </c>
      <c r="R98">
        <f t="shared" si="16"/>
        <v>0.97882511289728658</v>
      </c>
      <c r="S98" s="22">
        <f t="shared" si="17"/>
        <v>7.3813310003087992E-6</v>
      </c>
      <c r="BA98" s="2">
        <v>0.82040270999999998</v>
      </c>
      <c r="BB98">
        <v>334.81363700000003</v>
      </c>
    </row>
    <row r="99" spans="15:54" x14ac:dyDescent="0.25">
      <c r="O99" s="2">
        <v>0.81968750000000001</v>
      </c>
      <c r="P99">
        <v>366.23759999999999</v>
      </c>
      <c r="Q99">
        <f t="shared" si="15"/>
        <v>365.85082072382193</v>
      </c>
      <c r="R99">
        <f t="shared" si="16"/>
        <v>0.1495982084808245</v>
      </c>
      <c r="S99" s="22">
        <f t="shared" si="17"/>
        <v>1.1153226807831764E-6</v>
      </c>
      <c r="BA99" s="2">
        <v>0.82083203999999999</v>
      </c>
      <c r="BB99">
        <v>336.13416100000001</v>
      </c>
    </row>
    <row r="100" spans="15:54" x14ac:dyDescent="0.25">
      <c r="O100" s="2">
        <v>0.82020327999999998</v>
      </c>
      <c r="P100">
        <v>368.12012800000002</v>
      </c>
      <c r="Q100">
        <f t="shared" si="15"/>
        <v>367.96038534480613</v>
      </c>
      <c r="R100">
        <f t="shared" si="16"/>
        <v>2.551771588839569E-2</v>
      </c>
      <c r="S100" s="22">
        <f t="shared" si="17"/>
        <v>1.8830535431125333E-7</v>
      </c>
    </row>
  </sheetData>
  <mergeCells count="1">
    <mergeCell ref="BA1:BB1"/>
  </mergeCells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535E8-3EBF-D34E-B527-F17405CD0BBB}">
  <dimension ref="A1:AQ138"/>
  <sheetViews>
    <sheetView topLeftCell="L1" workbookViewId="0">
      <selection activeCell="V21" sqref="V21:V23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8" max="19" width="16.875" customWidth="1"/>
  </cols>
  <sheetData>
    <row r="1" spans="1:43" x14ac:dyDescent="0.25">
      <c r="A1" t="s">
        <v>22</v>
      </c>
      <c r="C1" t="s">
        <v>1</v>
      </c>
      <c r="D1">
        <v>0.3</v>
      </c>
      <c r="E1">
        <v>0.3</v>
      </c>
      <c r="F1">
        <f>_xlfn.XLOOKUP(D3+20,D3:D150,C3:C150,,-1,1)-Y9</f>
        <v>0.54432994006253455</v>
      </c>
      <c r="I1" t="s">
        <v>2</v>
      </c>
      <c r="J1">
        <v>0.4</v>
      </c>
      <c r="K1">
        <v>0.3</v>
      </c>
      <c r="L1">
        <f>_xlfn.XLOOKUP(J3+20,J3:J150,I3:I150,,-1,1)-Y10</f>
        <v>0.83212297000000002</v>
      </c>
      <c r="O1" t="s">
        <v>3</v>
      </c>
      <c r="P1">
        <v>0.5</v>
      </c>
      <c r="Q1">
        <v>0.3</v>
      </c>
      <c r="R1">
        <f>_xlfn.XLOOKUP(P3+20,P3:P150,O3:O150,,-1,1)-Y11</f>
        <v>0.7962766168525941</v>
      </c>
      <c r="T1">
        <f>_xlfn.XLOOKUP(0.1,T3:T150,O3:O150,,-1,1)-0.08</f>
        <v>0.74545660000000002</v>
      </c>
      <c r="X1" t="s">
        <v>38</v>
      </c>
    </row>
    <row r="2" spans="1:4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T2" t="s">
        <v>55</v>
      </c>
      <c r="X2" t="s">
        <v>29</v>
      </c>
      <c r="Y2">
        <v>0.7902288404940282</v>
      </c>
      <c r="AJ2" t="s">
        <v>62</v>
      </c>
      <c r="AK2" s="11" t="s">
        <v>63</v>
      </c>
      <c r="AL2" s="12">
        <v>9.26</v>
      </c>
    </row>
    <row r="3" spans="1:43" x14ac:dyDescent="0.25">
      <c r="C3" s="2">
        <v>0.50022199000000001</v>
      </c>
      <c r="D3">
        <v>179.23995099999999</v>
      </c>
      <c r="E3">
        <f>IF(C3&lt;F$1,$Y$6+D$1^2*$Y$5/((-$Y$7*(C3/E$1-1)^$Y$8+1)),$Y$6+$Y$2*SINH($Y$3*(C3/F$1)-$Y$3)+D$1^2*$Y$5/((-$Y$7*(C3/E$1-1)^$Y$8+1)))</f>
        <v>178.70977605223408</v>
      </c>
      <c r="F3">
        <f>(E3-D3)^2</f>
        <v>0.28108547523859001</v>
      </c>
      <c r="G3" s="22">
        <f>((E3-D3)/D3)^2</f>
        <v>8.7492086066312014E-6</v>
      </c>
      <c r="I3" s="2">
        <v>0.50043932000000002</v>
      </c>
      <c r="J3">
        <v>202.79690099999999</v>
      </c>
      <c r="K3">
        <f>IF(I3&lt;L$1,$Y$6+J$1^2*$Y$5/((-$Y$7*(I3/K$1-1)^$Y$8+1)),$Y$6+$Y$2*SINH($Y$3*(I3/L$1)-$Y$3)+J$1^2*$Y$5/((-$Y$7*(I3/K$1-1)^$Y$8+1)))</f>
        <v>204.34371969375889</v>
      </c>
      <c r="L3">
        <f>(K3-J3)^2</f>
        <v>2.3926480713619709</v>
      </c>
      <c r="M3" s="22">
        <f>((K3-J3)/J3)^2</f>
        <v>5.8177652837104006E-5</v>
      </c>
      <c r="O3" s="2">
        <v>0.49929329</v>
      </c>
      <c r="P3">
        <v>235.932131</v>
      </c>
      <c r="Q3">
        <f>IF(O3&lt;R$1,$Y$6+P$1^2*$Y$5/((-$Y$7*(O3/Q$1-1)^$Y$8+1)),$Y$6+$Y$2*SINH($Y$3*(O3/R$1)-$Y$3)+P$1^2*$Y$5/((-$Y$7*(O3/Q$1-1)^$Y$8+1)))</f>
        <v>237.30164403959941</v>
      </c>
      <c r="R3">
        <f>(Q3-P3)^2</f>
        <v>1.8755659656328187</v>
      </c>
      <c r="S3" s="22">
        <f>((Q3-P3)/P3)^2</f>
        <v>3.3694433775885525E-5</v>
      </c>
      <c r="T3">
        <f>(P4-P3)/(O4-O3)/10^4</f>
        <v>1.5018275428387887E-3</v>
      </c>
      <c r="X3" t="s">
        <v>30</v>
      </c>
      <c r="Y3">
        <v>6.8463714538200486</v>
      </c>
      <c r="AJ3" t="s">
        <v>64</v>
      </c>
      <c r="AK3" s="11" t="s">
        <v>65</v>
      </c>
      <c r="AL3" s="12">
        <v>58</v>
      </c>
    </row>
    <row r="4" spans="1:43" x14ac:dyDescent="0.25">
      <c r="C4" s="2">
        <v>0.50327569000000005</v>
      </c>
      <c r="D4">
        <v>179.071156</v>
      </c>
      <c r="E4">
        <f t="shared" ref="E4:E67" si="0">IF(C4&lt;F$1,$Y$6+D$1^2*$Y$5/((-$Y$7*(C4/E$1-1)^$Y$8+1)),$Y$6+$Y$2*SINH($Y$3*(C4/F$1)-$Y$3)+D$1^2*$Y$5/((-$Y$7*(C4/E$1-1)^$Y$8+1)))</f>
        <v>178.70977921812877</v>
      </c>
      <c r="F4">
        <f t="shared" ref="F4:F67" si="1">(E4-D4)^2</f>
        <v>0.13059317847560584</v>
      </c>
      <c r="G4" s="22">
        <f t="shared" ref="G4:G67" si="2">((E4-D4)/D4)^2</f>
        <v>4.0725761889026536E-6</v>
      </c>
      <c r="I4" s="2">
        <v>0.50378469999999997</v>
      </c>
      <c r="J4">
        <v>202.77946</v>
      </c>
      <c r="K4">
        <f t="shared" ref="K4:K67" si="3">IF(I4&lt;L$1,$Y$6+J$1^2*$Y$5/((-$Y$7*(I4/K$1-1)^$Y$8+1)),$Y$6+$Y$2*SINH($Y$3*(I4/L$1)-$Y$3)+J$1^2*$Y$5/((-$Y$7*(I4/K$1-1)^$Y$8+1)))</f>
        <v>204.34372600288111</v>
      </c>
      <c r="L4">
        <f t="shared" ref="L4:L67" si="4">(K4-J4)^2</f>
        <v>2.4469281277696515</v>
      </c>
      <c r="M4" s="22">
        <f t="shared" ref="M4:M67" si="5">((K4-J4)/J4)^2</f>
        <v>5.9507716983975437E-5</v>
      </c>
      <c r="O4" s="2">
        <v>0.50234657000000005</v>
      </c>
      <c r="P4">
        <v>235.97798599999999</v>
      </c>
      <c r="Q4">
        <f t="shared" ref="Q4:Q67" si="6">IF(O4&lt;R$1,$Y$6+P$1^2*$Y$5/((-$Y$7*(O4/Q$1-1)^$Y$8+1)),$Y$6+$Y$2*SINH($Y$3*(O4/R$1)-$Y$3)+P$1^2*$Y$5/((-$Y$7*(O4/Q$1-1)^$Y$8+1)))</f>
        <v>237.30165233517977</v>
      </c>
      <c r="R4">
        <f t="shared" ref="R4:R67" si="7">(Q4-P4)^2</f>
        <v>1.7520925668882701</v>
      </c>
      <c r="S4" s="22">
        <f t="shared" ref="S4:S67" si="8">((Q4-P4)/P4)^2</f>
        <v>3.1464009656541777E-5</v>
      </c>
      <c r="T4">
        <f t="shared" ref="T4:T67" si="9">(P5-P4)/(O5-O4)/10^4</f>
        <v>-1.4547812587962158E-4</v>
      </c>
      <c r="X4" t="s">
        <v>31</v>
      </c>
      <c r="Y4">
        <v>0</v>
      </c>
      <c r="AJ4" t="s">
        <v>66</v>
      </c>
      <c r="AK4" s="11" t="s">
        <v>67</v>
      </c>
      <c r="AL4" s="12">
        <v>0.251</v>
      </c>
    </row>
    <row r="5" spans="1:43" x14ac:dyDescent="0.25">
      <c r="C5" s="2">
        <v>0.50662119999999999</v>
      </c>
      <c r="D5">
        <v>178.984555</v>
      </c>
      <c r="E5">
        <f t="shared" si="0"/>
        <v>178.70978344938661</v>
      </c>
      <c r="F5">
        <f t="shared" si="1"/>
        <v>7.5499405026489108E-2</v>
      </c>
      <c r="G5" s="22">
        <f t="shared" si="2"/>
        <v>2.3567440352253019E-6</v>
      </c>
      <c r="I5" s="2">
        <v>0.50683807999999997</v>
      </c>
      <c r="J5">
        <v>202.77501799999999</v>
      </c>
      <c r="K5">
        <f t="shared" si="3"/>
        <v>204.34373302135401</v>
      </c>
      <c r="L5">
        <f t="shared" si="4"/>
        <v>2.4608668182217546</v>
      </c>
      <c r="M5" s="22">
        <f t="shared" si="5"/>
        <v>5.9849319001837819E-5</v>
      </c>
      <c r="O5" s="2">
        <v>0.50539995000000004</v>
      </c>
      <c r="P5">
        <v>235.973544</v>
      </c>
      <c r="Q5">
        <f t="shared" si="6"/>
        <v>237.30166237083466</v>
      </c>
      <c r="R5">
        <f t="shared" si="7"/>
        <v>1.7638984069485084</v>
      </c>
      <c r="S5" s="22">
        <f t="shared" si="8"/>
        <v>3.1677211028803266E-5</v>
      </c>
      <c r="T5">
        <f t="shared" si="9"/>
        <v>-1.3809252454595597E-3</v>
      </c>
      <c r="X5" t="s">
        <v>32</v>
      </c>
      <c r="Y5">
        <v>366.19903600322175</v>
      </c>
      <c r="AJ5" t="s">
        <v>68</v>
      </c>
      <c r="AK5" s="11" t="s">
        <v>69</v>
      </c>
      <c r="AL5" s="12">
        <v>5.64</v>
      </c>
    </row>
    <row r="6" spans="1:43" x14ac:dyDescent="0.25">
      <c r="C6" s="2">
        <v>0.50967457999999999</v>
      </c>
      <c r="D6">
        <v>178.98011299999999</v>
      </c>
      <c r="E6">
        <f t="shared" si="0"/>
        <v>178.70978814346074</v>
      </c>
      <c r="F6">
        <f t="shared" si="1"/>
        <v>7.3075528062964523E-2</v>
      </c>
      <c r="G6" s="22">
        <f t="shared" si="2"/>
        <v>2.2811949762284772E-6</v>
      </c>
      <c r="I6" s="2">
        <v>0.51018342999999999</v>
      </c>
      <c r="J6">
        <v>202.77015</v>
      </c>
      <c r="K6">
        <f t="shared" si="3"/>
        <v>204.34374236994691</v>
      </c>
      <c r="L6">
        <f t="shared" si="4"/>
        <v>2.4761929467551274</v>
      </c>
      <c r="M6" s="22">
        <f t="shared" si="5"/>
        <v>6.0224948506435115E-5</v>
      </c>
      <c r="O6" s="2">
        <v>0.50845340999999999</v>
      </c>
      <c r="P6">
        <v>235.931378</v>
      </c>
      <c r="Q6">
        <f t="shared" si="6"/>
        <v>237.30167447724978</v>
      </c>
      <c r="R6">
        <f t="shared" si="7"/>
        <v>1.8777124355631589</v>
      </c>
      <c r="S6" s="22">
        <f t="shared" si="8"/>
        <v>3.3733210308874479E-5</v>
      </c>
      <c r="T6">
        <f t="shared" si="9"/>
        <v>6.0425038564043985E-5</v>
      </c>
      <c r="X6" t="s">
        <v>56</v>
      </c>
      <c r="Y6">
        <v>145.75184898361482</v>
      </c>
      <c r="AJ6" t="s">
        <v>70</v>
      </c>
      <c r="AK6" s="11" t="s">
        <v>71</v>
      </c>
      <c r="AL6" s="12">
        <v>29.7</v>
      </c>
    </row>
    <row r="7" spans="1:43" x14ac:dyDescent="0.25">
      <c r="C7" s="2">
        <v>0.51272795999999998</v>
      </c>
      <c r="D7">
        <v>178.97567100000001</v>
      </c>
      <c r="E7">
        <f t="shared" si="0"/>
        <v>178.7097937843466</v>
      </c>
      <c r="F7">
        <f t="shared" si="1"/>
        <v>7.0690693803606791E-2</v>
      </c>
      <c r="G7" s="22">
        <f t="shared" si="2"/>
        <v>2.2068572685959245E-6</v>
      </c>
      <c r="I7" s="2">
        <v>0.51323680999999999</v>
      </c>
      <c r="J7">
        <v>202.76570799999999</v>
      </c>
      <c r="K7">
        <f t="shared" si="3"/>
        <v>204.34375270733773</v>
      </c>
      <c r="L7">
        <f t="shared" si="4"/>
        <v>2.4902250983566496</v>
      </c>
      <c r="M7" s="22">
        <f t="shared" si="5"/>
        <v>6.0568886423179643E-5</v>
      </c>
      <c r="O7" s="2">
        <v>0.51150678000000005</v>
      </c>
      <c r="P7">
        <v>235.933223</v>
      </c>
      <c r="Q7">
        <f t="shared" si="6"/>
        <v>237.30168904083524</v>
      </c>
      <c r="R7">
        <f t="shared" si="7"/>
        <v>1.8726993049192884</v>
      </c>
      <c r="S7" s="22">
        <f t="shared" si="8"/>
        <v>3.3642622955357804E-5</v>
      </c>
      <c r="T7">
        <f t="shared" si="9"/>
        <v>8.8408683007358264E-4</v>
      </c>
      <c r="X7" t="s">
        <v>37</v>
      </c>
      <c r="Y7">
        <v>1.0341003451760629E-4</v>
      </c>
      <c r="AQ7" t="s">
        <v>72</v>
      </c>
    </row>
    <row r="8" spans="1:43" x14ac:dyDescent="0.25">
      <c r="C8" s="2">
        <v>0.51578133999999998</v>
      </c>
      <c r="D8">
        <v>178.971228</v>
      </c>
      <c r="E8">
        <f t="shared" si="0"/>
        <v>178.70980054517264</v>
      </c>
      <c r="F8">
        <f t="shared" si="1"/>
        <v>6.8344314137509063E-2</v>
      </c>
      <c r="G8" s="22">
        <f t="shared" si="2"/>
        <v>2.1337127559946532E-6</v>
      </c>
      <c r="I8" s="2">
        <v>0.51629018999999998</v>
      </c>
      <c r="J8">
        <v>202.76126600000001</v>
      </c>
      <c r="K8">
        <f t="shared" si="3"/>
        <v>204.34376509176047</v>
      </c>
      <c r="L8">
        <f t="shared" si="4"/>
        <v>2.504303375422706</v>
      </c>
      <c r="M8" s="22">
        <f t="shared" si="5"/>
        <v>6.091397636470245E-5</v>
      </c>
      <c r="O8" s="2">
        <v>0.51456009999999996</v>
      </c>
      <c r="P8">
        <v>235.960217</v>
      </c>
      <c r="Q8">
        <f t="shared" si="6"/>
        <v>237.30170651380251</v>
      </c>
      <c r="R8">
        <f t="shared" si="7"/>
        <v>1.7995941156421067</v>
      </c>
      <c r="S8" s="22">
        <f t="shared" si="8"/>
        <v>3.2321908064704645E-5</v>
      </c>
      <c r="T8">
        <f t="shared" si="9"/>
        <v>-1.4551087647161792E-4</v>
      </c>
      <c r="X8" t="s">
        <v>57</v>
      </c>
      <c r="Y8">
        <v>13.619725095982483</v>
      </c>
    </row>
    <row r="9" spans="1:43" x14ac:dyDescent="0.25">
      <c r="C9" s="2">
        <v>0.51883477</v>
      </c>
      <c r="D9">
        <v>178.94163699999999</v>
      </c>
      <c r="E9">
        <f t="shared" si="0"/>
        <v>178.70980862770483</v>
      </c>
      <c r="F9">
        <f t="shared" si="1"/>
        <v>5.3744394201020923E-2</v>
      </c>
      <c r="G9" s="22">
        <f t="shared" si="2"/>
        <v>1.6784575418514557E-6</v>
      </c>
      <c r="I9" s="2">
        <v>0.51934349000000002</v>
      </c>
      <c r="J9">
        <v>202.80083400000001</v>
      </c>
      <c r="K9">
        <f t="shared" si="3"/>
        <v>204.34377989037054</v>
      </c>
      <c r="L9">
        <f t="shared" si="4"/>
        <v>2.3806820206113151</v>
      </c>
      <c r="M9" s="22">
        <f t="shared" si="5"/>
        <v>5.7884451018450116E-5</v>
      </c>
      <c r="O9" s="2">
        <v>0.51761347999999996</v>
      </c>
      <c r="P9">
        <v>235.95577399999999</v>
      </c>
      <c r="Q9">
        <f t="shared" si="6"/>
        <v>237.30172742387518</v>
      </c>
      <c r="R9">
        <f t="shared" si="7"/>
        <v>1.8115906192413391</v>
      </c>
      <c r="S9" s="22">
        <f t="shared" si="8"/>
        <v>3.2538598609794992E-5</v>
      </c>
      <c r="T9">
        <f t="shared" si="9"/>
        <v>-5.5731315910070346E-4</v>
      </c>
      <c r="W9">
        <v>0.3</v>
      </c>
      <c r="X9" t="s">
        <v>60</v>
      </c>
      <c r="Y9">
        <v>0.28096587993746541</v>
      </c>
    </row>
    <row r="10" spans="1:43" x14ac:dyDescent="0.25">
      <c r="C10" s="2">
        <v>0.52188818000000003</v>
      </c>
      <c r="D10">
        <v>178.92462</v>
      </c>
      <c r="E10">
        <f t="shared" si="0"/>
        <v>178.70981826608403</v>
      </c>
      <c r="F10">
        <f t="shared" si="1"/>
        <v>4.613978489330995E-2</v>
      </c>
      <c r="G10" s="22">
        <f t="shared" si="2"/>
        <v>1.4412368521374272E-6</v>
      </c>
      <c r="I10" s="2">
        <v>0.52239681999999998</v>
      </c>
      <c r="J10">
        <v>202.82154</v>
      </c>
      <c r="K10">
        <f t="shared" si="3"/>
        <v>204.34379753062032</v>
      </c>
      <c r="L10">
        <f t="shared" si="4"/>
        <v>2.3172679895302823</v>
      </c>
      <c r="M10" s="22">
        <f t="shared" si="5"/>
        <v>5.6331084245894996E-5</v>
      </c>
      <c r="O10" s="2">
        <v>0.52066688000000005</v>
      </c>
      <c r="P10">
        <v>235.93875700000001</v>
      </c>
      <c r="Q10">
        <f t="shared" si="6"/>
        <v>237.30175238395617</v>
      </c>
      <c r="R10">
        <f t="shared" si="7"/>
        <v>1.8577564166858023</v>
      </c>
      <c r="S10" s="22">
        <f t="shared" si="8"/>
        <v>3.337261173975269E-5</v>
      </c>
      <c r="T10">
        <f t="shared" si="9"/>
        <v>1.295942095437761E-3</v>
      </c>
      <c r="W10">
        <v>0.4</v>
      </c>
      <c r="X10" t="s">
        <v>60</v>
      </c>
      <c r="Y10">
        <v>0</v>
      </c>
      <c r="AJ10" t="s">
        <v>73</v>
      </c>
    </row>
    <row r="11" spans="1:43" x14ac:dyDescent="0.25">
      <c r="C11" s="2">
        <v>0.52494149000000001</v>
      </c>
      <c r="D11">
        <v>178.95161400000001</v>
      </c>
      <c r="E11">
        <f t="shared" si="0"/>
        <v>178.70982973166153</v>
      </c>
      <c r="F11">
        <f t="shared" si="1"/>
        <v>5.8459632415972969E-2</v>
      </c>
      <c r="G11" s="22">
        <f t="shared" si="2"/>
        <v>1.8255126249167899E-6</v>
      </c>
      <c r="I11" s="2">
        <v>0.52545030999999998</v>
      </c>
      <c r="J11">
        <v>202.75962899999999</v>
      </c>
      <c r="K11">
        <f t="shared" si="3"/>
        <v>204.34381850854587</v>
      </c>
      <c r="L11">
        <f t="shared" si="4"/>
        <v>2.5096563989868237</v>
      </c>
      <c r="M11" s="22">
        <f t="shared" si="5"/>
        <v>6.1045167512379763E-5</v>
      </c>
      <c r="O11" s="2">
        <v>0.52372017999999998</v>
      </c>
      <c r="P11">
        <v>235.97832600000001</v>
      </c>
      <c r="Q11">
        <f t="shared" si="6"/>
        <v>237.30178210436981</v>
      </c>
      <c r="R11">
        <f t="shared" si="7"/>
        <v>1.7515360601936778</v>
      </c>
      <c r="S11" s="22">
        <f t="shared" si="8"/>
        <v>3.1453925292653992E-5</v>
      </c>
      <c r="T11">
        <f t="shared" si="9"/>
        <v>1.0900009825430756E-3</v>
      </c>
      <c r="W11">
        <v>0.5</v>
      </c>
      <c r="X11" t="s">
        <v>60</v>
      </c>
      <c r="Y11">
        <v>3.0551033147405982E-2</v>
      </c>
      <c r="AJ11" t="s">
        <v>74</v>
      </c>
      <c r="AK11">
        <f>1-2*(AL5/AL3)^2</f>
        <v>0.98108822829964326</v>
      </c>
      <c r="AM11" t="s">
        <v>75</v>
      </c>
      <c r="AN11">
        <f>-0.357+0.45*EXP(-0.0375*AL6)</f>
        <v>-0.20925355682003938</v>
      </c>
    </row>
    <row r="12" spans="1:43" x14ac:dyDescent="0.25">
      <c r="C12" s="2">
        <v>0.52799492000000003</v>
      </c>
      <c r="D12">
        <v>178.922023</v>
      </c>
      <c r="E12">
        <f t="shared" si="0"/>
        <v>178.70984333972399</v>
      </c>
      <c r="F12">
        <f t="shared" si="1"/>
        <v>4.5020208234841784E-2</v>
      </c>
      <c r="G12" s="22">
        <f t="shared" si="2"/>
        <v>1.4063062263805678E-6</v>
      </c>
      <c r="I12" s="2">
        <v>0.52850359000000002</v>
      </c>
      <c r="J12">
        <v>202.80548400000001</v>
      </c>
      <c r="K12">
        <f t="shared" si="3"/>
        <v>204.34384339416422</v>
      </c>
      <c r="L12">
        <f t="shared" si="4"/>
        <v>2.3665496256132985</v>
      </c>
      <c r="M12" s="22">
        <f t="shared" si="5"/>
        <v>5.7538194105971358E-5</v>
      </c>
      <c r="O12" s="2">
        <v>0.52677348000000002</v>
      </c>
      <c r="P12">
        <v>236.011607</v>
      </c>
      <c r="Q12">
        <f t="shared" si="6"/>
        <v>237.30181740986495</v>
      </c>
      <c r="R12">
        <f t="shared" si="7"/>
        <v>1.664642901723894</v>
      </c>
      <c r="S12" s="22">
        <f t="shared" si="8"/>
        <v>2.9885075628255776E-5</v>
      </c>
      <c r="T12">
        <f t="shared" si="9"/>
        <v>-1.4551087647161792E-4</v>
      </c>
      <c r="AJ12" t="s">
        <v>76</v>
      </c>
      <c r="AK12">
        <f>0.0524*AL4^4-0.15*AL4^3+0.1659*AL4^2-0.0706*AL4+0.0119</f>
        <v>2.4672604524524008E-3</v>
      </c>
      <c r="AM12" t="s">
        <v>77</v>
      </c>
      <c r="AN12">
        <f>0.0524*(AL4-AN11)^4-0.15*(AL4-AN11)^3+0.1659*(AL4-AN11)^2-0.0706*(AL4-AN11)+0.0119</f>
        <v>2.2760566275989158E-3</v>
      </c>
    </row>
    <row r="13" spans="1:43" x14ac:dyDescent="0.25">
      <c r="C13" s="2">
        <v>0.53104837999999999</v>
      </c>
      <c r="D13">
        <v>178.87985699999999</v>
      </c>
      <c r="E13">
        <f t="shared" si="0"/>
        <v>178.70985945322221</v>
      </c>
      <c r="F13">
        <f t="shared" si="1"/>
        <v>2.8899165910463161E-2</v>
      </c>
      <c r="G13" s="22">
        <f t="shared" si="2"/>
        <v>9.031552904535455E-7</v>
      </c>
      <c r="I13" s="2">
        <v>0.53155697000000002</v>
      </c>
      <c r="J13">
        <v>202.801042</v>
      </c>
      <c r="K13">
        <f t="shared" si="3"/>
        <v>204.34387285098597</v>
      </c>
      <c r="L13">
        <f t="shared" si="4"/>
        <v>2.3803270347541199</v>
      </c>
      <c r="M13" s="22">
        <f t="shared" si="5"/>
        <v>5.7875701091590867E-5</v>
      </c>
      <c r="O13" s="2">
        <v>0.52982686000000001</v>
      </c>
      <c r="P13">
        <v>236.00716399999999</v>
      </c>
      <c r="Q13">
        <f t="shared" si="6"/>
        <v>237.30185925409376</v>
      </c>
      <c r="R13">
        <f t="shared" si="7"/>
        <v>1.6762358009729246</v>
      </c>
      <c r="S13" s="22">
        <f t="shared" si="8"/>
        <v>3.0094334210821981E-5</v>
      </c>
      <c r="T13">
        <f t="shared" si="9"/>
        <v>-1.4547764943171742E-4</v>
      </c>
      <c r="AJ13" t="s">
        <v>78</v>
      </c>
      <c r="AK13">
        <f>1/(1+AK12*AL2)</f>
        <v>0.97766348677080672</v>
      </c>
      <c r="AM13" t="s">
        <v>79</v>
      </c>
      <c r="AN13">
        <f>1/(1+AN12*AL2)</f>
        <v>0.97935875634939695</v>
      </c>
    </row>
    <row r="14" spans="1:43" x14ac:dyDescent="0.25">
      <c r="C14" s="2">
        <v>0.53410175999999998</v>
      </c>
      <c r="D14">
        <v>178.875415</v>
      </c>
      <c r="E14">
        <f t="shared" si="0"/>
        <v>178.70987849018249</v>
      </c>
      <c r="F14">
        <f t="shared" si="1"/>
        <v>2.7402336082563872E-2</v>
      </c>
      <c r="G14" s="22">
        <f t="shared" si="2"/>
        <v>8.5641897258449463E-7</v>
      </c>
      <c r="I14" s="2">
        <v>0.53461035999999995</v>
      </c>
      <c r="J14">
        <v>202.79660000000001</v>
      </c>
      <c r="K14">
        <f t="shared" si="3"/>
        <v>204.3439076403628</v>
      </c>
      <c r="L14">
        <f t="shared" si="4"/>
        <v>2.3941609339250607</v>
      </c>
      <c r="M14" s="22">
        <f t="shared" si="5"/>
        <v>5.8214611161915525E-5</v>
      </c>
      <c r="O14" s="2">
        <v>0.53288025000000006</v>
      </c>
      <c r="P14">
        <v>236.00272200000001</v>
      </c>
      <c r="Q14">
        <f t="shared" si="6"/>
        <v>237.30190873527692</v>
      </c>
      <c r="R14">
        <f t="shared" si="7"/>
        <v>1.6878861731194994</v>
      </c>
      <c r="S14" s="22">
        <f t="shared" si="8"/>
        <v>3.0304640153299496E-5</v>
      </c>
      <c r="T14">
        <f t="shared" si="9"/>
        <v>-1.4547812588055242E-4</v>
      </c>
      <c r="V14">
        <v>0.3</v>
      </c>
      <c r="W14" t="s">
        <v>35</v>
      </c>
      <c r="Y14">
        <f>SUM(F3:F150)</f>
        <v>78.891165125063864</v>
      </c>
    </row>
    <row r="15" spans="1:43" x14ac:dyDescent="0.25">
      <c r="C15" s="2">
        <v>0.53715513999999998</v>
      </c>
      <c r="D15">
        <v>178.87097199999999</v>
      </c>
      <c r="E15">
        <f t="shared" si="0"/>
        <v>178.70990093270387</v>
      </c>
      <c r="F15">
        <f t="shared" si="1"/>
        <v>2.5943888719911351E-2</v>
      </c>
      <c r="G15" s="22">
        <f t="shared" si="2"/>
        <v>8.1087766614191785E-7</v>
      </c>
      <c r="I15" s="2">
        <v>0.53766345000000004</v>
      </c>
      <c r="J15">
        <v>202.937647</v>
      </c>
      <c r="K15">
        <f t="shared" si="3"/>
        <v>204.34394863431635</v>
      </c>
      <c r="L15">
        <f t="shared" si="4"/>
        <v>1.9776842866808362</v>
      </c>
      <c r="M15" s="22">
        <f t="shared" si="5"/>
        <v>4.8021057738049063E-5</v>
      </c>
      <c r="O15" s="2">
        <v>0.53593363000000005</v>
      </c>
      <c r="P15">
        <v>235.99827999999999</v>
      </c>
      <c r="Q15">
        <f t="shared" si="6"/>
        <v>237.30196711843169</v>
      </c>
      <c r="R15">
        <f t="shared" si="7"/>
        <v>1.6996001027647403</v>
      </c>
      <c r="S15" s="22">
        <f t="shared" si="8"/>
        <v>3.0516103075042768E-5</v>
      </c>
      <c r="T15">
        <f t="shared" si="9"/>
        <v>-1.4551087647068708E-4</v>
      </c>
      <c r="V15">
        <v>0.4</v>
      </c>
      <c r="W15" t="s">
        <v>35</v>
      </c>
      <c r="Y15">
        <f>SUM(L3:L150)</f>
        <v>635.08646335364324</v>
      </c>
      <c r="AJ15" t="s">
        <v>80</v>
      </c>
      <c r="AK15">
        <f>1/(Y5*10^-4*PI()*AL2*AK13*AK11)</f>
        <v>0.97864342669230198</v>
      </c>
      <c r="AM15" t="s">
        <v>81</v>
      </c>
      <c r="AN15">
        <f>1/(Y5*10^-4*PI()*AL2*AN13*AK11)</f>
        <v>0.97694939534903502</v>
      </c>
    </row>
    <row r="16" spans="1:43" x14ac:dyDescent="0.25">
      <c r="C16" s="2">
        <v>0.54020851999999997</v>
      </c>
      <c r="D16">
        <v>178.86653000000001</v>
      </c>
      <c r="E16">
        <f t="shared" si="0"/>
        <v>178.70992733403574</v>
      </c>
      <c r="F16">
        <f t="shared" si="1"/>
        <v>2.4524394987117244E-2</v>
      </c>
      <c r="G16" s="22">
        <f t="shared" si="2"/>
        <v>7.6654938340134155E-7</v>
      </c>
      <c r="I16" s="2">
        <v>0.54071683000000004</v>
      </c>
      <c r="J16">
        <v>202.93320499999999</v>
      </c>
      <c r="K16">
        <f t="shared" si="3"/>
        <v>204.34399684697993</v>
      </c>
      <c r="L16">
        <f t="shared" si="4"/>
        <v>1.9903336355050907</v>
      </c>
      <c r="M16" s="22">
        <f t="shared" si="5"/>
        <v>4.8330318101786617E-5</v>
      </c>
      <c r="O16" s="2">
        <v>0.53898701000000004</v>
      </c>
      <c r="P16">
        <v>235.99383700000001</v>
      </c>
      <c r="Q16">
        <f t="shared" si="6"/>
        <v>237.30203585801246</v>
      </c>
      <c r="R16">
        <f t="shared" si="7"/>
        <v>1.7113842521050677</v>
      </c>
      <c r="S16" s="22">
        <f t="shared" si="8"/>
        <v>3.0728842990080425E-5</v>
      </c>
      <c r="T16">
        <f t="shared" si="9"/>
        <v>-1.4547812588055242E-4</v>
      </c>
      <c r="V16">
        <v>0.5</v>
      </c>
      <c r="W16" t="s">
        <v>35</v>
      </c>
      <c r="Y16">
        <f>SUM(R3:R150)</f>
        <v>2222.7732102106052</v>
      </c>
    </row>
    <row r="17" spans="3:43" x14ac:dyDescent="0.25">
      <c r="C17" s="2">
        <v>0.54326189999999996</v>
      </c>
      <c r="D17">
        <v>178.862088</v>
      </c>
      <c r="E17">
        <f t="shared" si="0"/>
        <v>178.70995832845924</v>
      </c>
      <c r="F17">
        <f t="shared" si="1"/>
        <v>2.3143436963100422E-2</v>
      </c>
      <c r="G17" s="22">
        <f t="shared" si="2"/>
        <v>7.2342125141764912E-7</v>
      </c>
      <c r="I17" s="2">
        <v>0.54377021000000003</v>
      </c>
      <c r="J17">
        <v>202.928763</v>
      </c>
      <c r="K17">
        <f t="shared" si="3"/>
        <v>204.3440534281369</v>
      </c>
      <c r="L17">
        <f t="shared" si="4"/>
        <v>2.0030469959759269</v>
      </c>
      <c r="M17" s="22">
        <f t="shared" si="5"/>
        <v>4.8641159930160292E-5</v>
      </c>
      <c r="O17" s="2">
        <v>0.54204039000000004</v>
      </c>
      <c r="P17">
        <v>235.989395</v>
      </c>
      <c r="Q17">
        <f t="shared" si="6"/>
        <v>237.30211662250838</v>
      </c>
      <c r="R17">
        <f t="shared" si="7"/>
        <v>1.723238058201026</v>
      </c>
      <c r="S17" s="22">
        <f t="shared" si="8"/>
        <v>3.0942849414865054E-5</v>
      </c>
      <c r="T17">
        <f t="shared" si="9"/>
        <v>-1.4551087647161792E-4</v>
      </c>
      <c r="V17" t="s">
        <v>36</v>
      </c>
      <c r="W17" t="s">
        <v>35</v>
      </c>
      <c r="Y17">
        <f>SUM(Y14:Y16)</f>
        <v>2936.7508386893123</v>
      </c>
    </row>
    <row r="18" spans="3:43" x14ac:dyDescent="0.25">
      <c r="C18" s="2">
        <v>0.54631532999999999</v>
      </c>
      <c r="D18">
        <v>178.83249599999999</v>
      </c>
      <c r="E18">
        <f t="shared" si="0"/>
        <v>178.7297298666567</v>
      </c>
      <c r="F18">
        <f t="shared" si="1"/>
        <v>1.0560878162331795E-2</v>
      </c>
      <c r="G18" s="22">
        <f t="shared" si="2"/>
        <v>3.3022287646265586E-7</v>
      </c>
      <c r="I18" s="2">
        <v>0.54682341999999995</v>
      </c>
      <c r="J18">
        <v>203.01234099999999</v>
      </c>
      <c r="K18">
        <f t="shared" si="3"/>
        <v>204.34411969342898</v>
      </c>
      <c r="L18">
        <f t="shared" si="4"/>
        <v>1.7736344882714199</v>
      </c>
      <c r="M18" s="22">
        <f t="shared" si="5"/>
        <v>4.3034746255550459E-5</v>
      </c>
      <c r="O18" s="2">
        <v>0.54509377000000003</v>
      </c>
      <c r="P18">
        <v>235.98495199999999</v>
      </c>
      <c r="Q18">
        <f t="shared" si="6"/>
        <v>237.30221132278416</v>
      </c>
      <c r="R18">
        <f t="shared" si="7"/>
        <v>1.7351721234618032</v>
      </c>
      <c r="S18" s="22">
        <f t="shared" si="8"/>
        <v>3.1158313401103696E-5</v>
      </c>
      <c r="T18">
        <f t="shared" si="9"/>
        <v>2.3255699701631824E-3</v>
      </c>
      <c r="W18" s="9" t="s">
        <v>47</v>
      </c>
      <c r="Y18">
        <f>Y17/3</f>
        <v>978.91694622977082</v>
      </c>
    </row>
    <row r="19" spans="3:43" x14ac:dyDescent="0.25">
      <c r="C19" s="2">
        <v>0.54936879999999999</v>
      </c>
      <c r="D19">
        <v>178.78404399999999</v>
      </c>
      <c r="E19">
        <f t="shared" si="0"/>
        <v>178.76015283944901</v>
      </c>
      <c r="F19">
        <f t="shared" si="1"/>
        <v>5.7078755247310384E-4</v>
      </c>
      <c r="G19" s="22">
        <f t="shared" si="2"/>
        <v>1.7857348754269556E-8</v>
      </c>
      <c r="I19" s="2">
        <v>0.54987675000000003</v>
      </c>
      <c r="J19">
        <v>203.03304800000001</v>
      </c>
      <c r="K19">
        <f t="shared" si="3"/>
        <v>204.34419715610559</v>
      </c>
      <c r="L19">
        <f t="shared" si="4"/>
        <v>1.7191121095563895</v>
      </c>
      <c r="M19" s="22">
        <f t="shared" si="5"/>
        <v>4.1703329614515963E-5</v>
      </c>
      <c r="O19" s="2">
        <v>0.54814700000000005</v>
      </c>
      <c r="P19">
        <v>236.05595700000001</v>
      </c>
      <c r="Q19">
        <f t="shared" si="6"/>
        <v>237.30232213767363</v>
      </c>
      <c r="R19">
        <f t="shared" si="7"/>
        <v>1.5534260564081839</v>
      </c>
      <c r="S19" s="22">
        <f t="shared" si="8"/>
        <v>2.787793854596687E-5</v>
      </c>
      <c r="T19">
        <f t="shared" si="9"/>
        <v>2.7374140658516233E-3</v>
      </c>
      <c r="AJ19" t="s">
        <v>82</v>
      </c>
    </row>
    <row r="20" spans="3:43" x14ac:dyDescent="0.25">
      <c r="C20" s="2">
        <v>0.55242217999999998</v>
      </c>
      <c r="D20">
        <v>178.77960100000001</v>
      </c>
      <c r="E20">
        <f t="shared" si="0"/>
        <v>178.79065593482767</v>
      </c>
      <c r="F20">
        <f t="shared" si="1"/>
        <v>1.2221158404369863E-4</v>
      </c>
      <c r="G20" s="22">
        <f t="shared" si="2"/>
        <v>3.8236351545937884E-9</v>
      </c>
      <c r="I20" s="2">
        <v>0.55293018000000005</v>
      </c>
      <c r="J20">
        <v>203.003457</v>
      </c>
      <c r="K20">
        <f t="shared" si="3"/>
        <v>204.34428753572655</v>
      </c>
      <c r="L20">
        <f t="shared" si="4"/>
        <v>1.797826525536756</v>
      </c>
      <c r="M20" s="22">
        <f t="shared" si="5"/>
        <v>4.3625550115837144E-5</v>
      </c>
      <c r="O20" s="2">
        <v>0.55120020999999997</v>
      </c>
      <c r="P20">
        <v>236.13953599999999</v>
      </c>
      <c r="Q20">
        <f t="shared" si="6"/>
        <v>237.30245156383015</v>
      </c>
      <c r="R20">
        <f t="shared" si="7"/>
        <v>1.3523726085984051</v>
      </c>
      <c r="S20" s="22">
        <f t="shared" si="8"/>
        <v>2.4252636342005071E-5</v>
      </c>
      <c r="T20">
        <f t="shared" si="9"/>
        <v>4.722369601814296E-4</v>
      </c>
      <c r="AJ20" t="s">
        <v>83</v>
      </c>
      <c r="AK20">
        <f>1/(AK13*AK11)</f>
        <v>1.0425635557389565</v>
      </c>
      <c r="AM20" t="s">
        <v>84</v>
      </c>
      <c r="AN20">
        <f>1/(AN13*AK11)</f>
        <v>1.0407588786802868</v>
      </c>
    </row>
    <row r="21" spans="3:43" x14ac:dyDescent="0.25">
      <c r="C21" s="2">
        <v>0.55547541</v>
      </c>
      <c r="D21">
        <v>178.85149000000001</v>
      </c>
      <c r="E21">
        <f t="shared" si="0"/>
        <v>178.82128453854565</v>
      </c>
      <c r="F21">
        <f t="shared" si="1"/>
        <v>9.1236990167069926E-4</v>
      </c>
      <c r="G21" s="22">
        <f t="shared" si="2"/>
        <v>2.8522384139739564E-8</v>
      </c>
      <c r="I21" s="2">
        <v>0.55598329999999996</v>
      </c>
      <c r="J21">
        <v>203.13733300000001</v>
      </c>
      <c r="K21">
        <f t="shared" si="3"/>
        <v>204.34439277549674</v>
      </c>
      <c r="L21">
        <f t="shared" si="4"/>
        <v>1.4569933016222185</v>
      </c>
      <c r="M21" s="22">
        <f t="shared" si="5"/>
        <v>3.5308402002760685E-5</v>
      </c>
      <c r="O21" s="2">
        <v>0.55425354999999998</v>
      </c>
      <c r="P21">
        <v>236.153955</v>
      </c>
      <c r="Q21">
        <f t="shared" si="6"/>
        <v>237.30260245000079</v>
      </c>
      <c r="R21">
        <f t="shared" si="7"/>
        <v>1.3193909643933275</v>
      </c>
      <c r="S21" s="22">
        <f t="shared" si="8"/>
        <v>2.365827408640663E-5</v>
      </c>
      <c r="T21">
        <f t="shared" si="9"/>
        <v>-1.5868176206085187E-3</v>
      </c>
      <c r="V21" t="s">
        <v>122</v>
      </c>
      <c r="W21" t="s">
        <v>58</v>
      </c>
      <c r="Y21">
        <f>Y17/COUNT(E3:E133,K3:K134,Q3:Q138)</f>
        <v>7.360277791201284</v>
      </c>
      <c r="AJ21" t="s">
        <v>85</v>
      </c>
      <c r="AK21">
        <f>(Y5*10^-4*PI()*AL2-AK20)/(Y6*10^-4*PI()*AL2)</f>
        <v>5.3658026379414081E-2</v>
      </c>
      <c r="AM21" t="s">
        <v>86</v>
      </c>
      <c r="AN21">
        <f>(Y5*10^-4*PI()*AL2-AN20)/(Y6*10^-4*PI()*AL2)</f>
        <v>5.7914251251959585E-2</v>
      </c>
      <c r="AQ21" t="s">
        <v>87</v>
      </c>
    </row>
    <row r="22" spans="3:43" x14ac:dyDescent="0.25">
      <c r="C22" s="2">
        <v>0.55852871999999998</v>
      </c>
      <c r="D22">
        <v>178.884771</v>
      </c>
      <c r="E22">
        <f t="shared" si="0"/>
        <v>178.85208727098828</v>
      </c>
      <c r="F22">
        <f t="shared" si="1"/>
        <v>1.068226142111715E-3</v>
      </c>
      <c r="G22" s="22">
        <f t="shared" si="2"/>
        <v>3.3382315956666518E-8</v>
      </c>
      <c r="I22" s="2">
        <v>0.55903658000000001</v>
      </c>
      <c r="J22">
        <v>203.183189</v>
      </c>
      <c r="K22">
        <f t="shared" si="3"/>
        <v>204.34451511481075</v>
      </c>
      <c r="L22">
        <f t="shared" si="4"/>
        <v>1.3486783449414275</v>
      </c>
      <c r="M22" s="22">
        <f t="shared" si="5"/>
        <v>3.2668774229959264E-5</v>
      </c>
      <c r="O22" s="2">
        <v>0.55730701999999999</v>
      </c>
      <c r="P22">
        <v>236.105502</v>
      </c>
      <c r="Q22">
        <f t="shared" si="6"/>
        <v>237.30277803206502</v>
      </c>
      <c r="R22">
        <f t="shared" si="7"/>
        <v>1.4334698969573576</v>
      </c>
      <c r="S22" s="22">
        <f t="shared" si="8"/>
        <v>2.5714398023205833E-5</v>
      </c>
      <c r="T22">
        <f t="shared" si="9"/>
        <v>1.7077755979654924E-3</v>
      </c>
      <c r="V22" t="s">
        <v>123</v>
      </c>
      <c r="X22" t="s">
        <v>59</v>
      </c>
      <c r="Y22">
        <f>SQRT(Y21)</f>
        <v>2.7129831903646737</v>
      </c>
    </row>
    <row r="23" spans="3:43" x14ac:dyDescent="0.25">
      <c r="C23" s="2">
        <v>0.56158231000000003</v>
      </c>
      <c r="D23">
        <v>178.772561</v>
      </c>
      <c r="E23">
        <f t="shared" si="0"/>
        <v>178.88311291362371</v>
      </c>
      <c r="F23">
        <f t="shared" si="1"/>
        <v>1.222172560586406E-2</v>
      </c>
      <c r="G23" s="22">
        <f t="shared" si="2"/>
        <v>3.8241137816837248E-7</v>
      </c>
      <c r="I23" s="2">
        <v>0.56208996</v>
      </c>
      <c r="J23">
        <v>203.17874599999999</v>
      </c>
      <c r="K23">
        <f t="shared" si="3"/>
        <v>204.34465707822451</v>
      </c>
      <c r="L23">
        <f t="shared" si="4"/>
        <v>1.3593486423266745</v>
      </c>
      <c r="M23" s="22">
        <f t="shared" si="5"/>
        <v>3.292867886094203E-5</v>
      </c>
      <c r="O23" s="2">
        <v>0.56036028999999998</v>
      </c>
      <c r="P23">
        <v>236.157645</v>
      </c>
      <c r="Q23">
        <f t="shared" si="6"/>
        <v>237.30298196275652</v>
      </c>
      <c r="R23">
        <f t="shared" si="7"/>
        <v>1.3117967582563224</v>
      </c>
      <c r="S23" s="22">
        <f t="shared" si="8"/>
        <v>2.3521365727774668E-5</v>
      </c>
      <c r="T23">
        <f t="shared" si="9"/>
        <v>1.0899974126436028E-3</v>
      </c>
      <c r="V23" t="s">
        <v>124</v>
      </c>
      <c r="Y23">
        <f>SQRT(SUM(G3:G133,M3:M134,S3:S138)/COUNT(G3:G133,M3:M134,S3:S138))</f>
        <v>1.0658218285961429E-2</v>
      </c>
    </row>
    <row r="24" spans="3:43" x14ac:dyDescent="0.25">
      <c r="C24" s="2">
        <v>0.56463549000000002</v>
      </c>
      <c r="D24">
        <v>178.86959899999999</v>
      </c>
      <c r="E24">
        <f t="shared" si="0"/>
        <v>178.91440166183745</v>
      </c>
      <c r="F24">
        <f t="shared" si="1"/>
        <v>2.0072785077210149E-3</v>
      </c>
      <c r="G24" s="22">
        <f t="shared" si="2"/>
        <v>6.2738563098446689E-8</v>
      </c>
      <c r="I24" s="2">
        <v>0.56514333999999999</v>
      </c>
      <c r="J24">
        <v>203.17430400000001</v>
      </c>
      <c r="K24">
        <f t="shared" si="3"/>
        <v>204.34482152357342</v>
      </c>
      <c r="L24">
        <f t="shared" si="4"/>
        <v>1.3701112729924259</v>
      </c>
      <c r="M24" s="22">
        <f t="shared" si="5"/>
        <v>3.3190842635307605E-5</v>
      </c>
      <c r="O24" s="2">
        <v>0.56341359999999996</v>
      </c>
      <c r="P24">
        <v>236.19092599999999</v>
      </c>
      <c r="Q24">
        <f t="shared" si="6"/>
        <v>237.30321842151349</v>
      </c>
      <c r="R24">
        <f t="shared" si="7"/>
        <v>1.2371944309563689</v>
      </c>
      <c r="S24" s="22">
        <f t="shared" si="8"/>
        <v>2.217744642329131E-5</v>
      </c>
      <c r="T24">
        <f t="shared" si="9"/>
        <v>1.0899682310948375E-3</v>
      </c>
    </row>
    <row r="25" spans="3:43" x14ac:dyDescent="0.25">
      <c r="C25" s="2">
        <v>0.56768892999999998</v>
      </c>
      <c r="D25">
        <v>178.83372</v>
      </c>
      <c r="E25">
        <f t="shared" si="0"/>
        <v>178.94600816974938</v>
      </c>
      <c r="F25">
        <f t="shared" si="1"/>
        <v>1.2608633065664841E-2</v>
      </c>
      <c r="G25" s="22">
        <f t="shared" si="2"/>
        <v>3.9424771504307496E-7</v>
      </c>
      <c r="I25" s="2">
        <v>0.56819671999999999</v>
      </c>
      <c r="J25">
        <v>203.16986199999999</v>
      </c>
      <c r="K25">
        <f t="shared" si="3"/>
        <v>204.34501168922407</v>
      </c>
      <c r="L25">
        <f t="shared" si="4"/>
        <v>1.3809767920834304</v>
      </c>
      <c r="M25" s="22">
        <f t="shared" si="5"/>
        <v>3.3455521879051466E-5</v>
      </c>
      <c r="O25" s="2">
        <v>0.5664669</v>
      </c>
      <c r="P25">
        <v>236.22420600000001</v>
      </c>
      <c r="Q25">
        <f t="shared" si="6"/>
        <v>237.30349212289957</v>
      </c>
      <c r="R25">
        <f t="shared" si="7"/>
        <v>1.1648585350835652</v>
      </c>
      <c r="S25" s="22">
        <f t="shared" si="8"/>
        <v>2.0874899358475276E-5</v>
      </c>
      <c r="T25">
        <f t="shared" si="9"/>
        <v>2.663623025122033E-4</v>
      </c>
    </row>
    <row r="26" spans="3:43" x14ac:dyDescent="0.25">
      <c r="C26" s="2">
        <v>0.57074230999999997</v>
      </c>
      <c r="D26">
        <v>178.82927799999999</v>
      </c>
      <c r="E26">
        <f t="shared" si="0"/>
        <v>178.97797763973364</v>
      </c>
      <c r="F26">
        <f t="shared" si="1"/>
        <v>2.2111582856917226E-2</v>
      </c>
      <c r="G26" s="22">
        <f t="shared" si="2"/>
        <v>6.9142103256901748E-7</v>
      </c>
      <c r="I26" s="2">
        <v>0.57125009999999998</v>
      </c>
      <c r="J26">
        <v>203.16541900000001</v>
      </c>
      <c r="K26">
        <f t="shared" si="3"/>
        <v>204.34523123478138</v>
      </c>
      <c r="L26">
        <f t="shared" si="4"/>
        <v>1.391956909339801</v>
      </c>
      <c r="M26" s="22">
        <f t="shared" si="5"/>
        <v>3.372300094577301E-5</v>
      </c>
      <c r="O26" s="2">
        <v>0.56952026</v>
      </c>
      <c r="P26">
        <v>236.232339</v>
      </c>
      <c r="Q26">
        <f t="shared" si="6"/>
        <v>237.3038084102144</v>
      </c>
      <c r="R26">
        <f t="shared" si="7"/>
        <v>1.1480466970252052</v>
      </c>
      <c r="S26" s="22">
        <f t="shared" si="8"/>
        <v>2.0572205472619234E-5</v>
      </c>
      <c r="T26">
        <f t="shared" si="9"/>
        <v>1.9136594983728565E-3</v>
      </c>
    </row>
    <row r="27" spans="3:43" x14ac:dyDescent="0.25">
      <c r="C27" s="2">
        <v>0.57379568999999997</v>
      </c>
      <c r="D27">
        <v>178.824836</v>
      </c>
      <c r="E27">
        <f t="shared" si="0"/>
        <v>179.01035994585803</v>
      </c>
      <c r="F27">
        <f t="shared" si="1"/>
        <v>3.4419134486730611E-2</v>
      </c>
      <c r="G27" s="22">
        <f t="shared" si="2"/>
        <v>1.0763270980435102E-6</v>
      </c>
      <c r="I27" s="2">
        <v>0.57430342000000001</v>
      </c>
      <c r="J27">
        <v>203.19241299999999</v>
      </c>
      <c r="K27">
        <f t="shared" si="3"/>
        <v>204.34548428481952</v>
      </c>
      <c r="L27">
        <f t="shared" si="4"/>
        <v>1.3295733878753666</v>
      </c>
      <c r="M27" s="22">
        <f t="shared" si="5"/>
        <v>3.2203074614988189E-5</v>
      </c>
      <c r="O27" s="2">
        <v>0.57257351999999995</v>
      </c>
      <c r="P27">
        <v>236.29076800000001</v>
      </c>
      <c r="Q27">
        <f t="shared" si="6"/>
        <v>237.30417329232961</v>
      </c>
      <c r="R27">
        <f t="shared" si="7"/>
        <v>1.0269902865216298</v>
      </c>
      <c r="S27" s="22">
        <f t="shared" si="8"/>
        <v>1.839385795062041E-5</v>
      </c>
      <c r="T27">
        <f t="shared" si="9"/>
        <v>-1.4547812588054713E-4</v>
      </c>
    </row>
    <row r="28" spans="3:43" x14ac:dyDescent="0.25">
      <c r="C28" s="2">
        <v>0.57684906999999996</v>
      </c>
      <c r="D28">
        <v>178.820393</v>
      </c>
      <c r="E28">
        <f t="shared" si="0"/>
        <v>179.04320521585225</v>
      </c>
      <c r="F28">
        <f t="shared" si="1"/>
        <v>4.9645283532993245E-2</v>
      </c>
      <c r="G28" s="22">
        <f t="shared" si="2"/>
        <v>1.5525439577103842E-6</v>
      </c>
      <c r="I28" s="2">
        <v>0.57735661999999999</v>
      </c>
      <c r="J28">
        <v>203.28227899999999</v>
      </c>
      <c r="K28">
        <f t="shared" si="3"/>
        <v>204.34577548514443</v>
      </c>
      <c r="L28">
        <f t="shared" si="4"/>
        <v>1.1310247739145798</v>
      </c>
      <c r="M28" s="22">
        <f t="shared" si="5"/>
        <v>2.7369891507360757E-5</v>
      </c>
      <c r="O28" s="2">
        <v>0.57562690000000005</v>
      </c>
      <c r="P28">
        <v>236.286326</v>
      </c>
      <c r="Q28">
        <f t="shared" si="6"/>
        <v>237.30459359305678</v>
      </c>
      <c r="R28">
        <f t="shared" si="7"/>
        <v>1.0368688910696418</v>
      </c>
      <c r="S28" s="22">
        <f t="shared" si="8"/>
        <v>1.8571486440712698E-5</v>
      </c>
      <c r="T28">
        <f t="shared" si="9"/>
        <v>-1.4547812588055242E-4</v>
      </c>
    </row>
    <row r="29" spans="3:43" x14ac:dyDescent="0.25">
      <c r="C29" s="2">
        <v>0.57990259</v>
      </c>
      <c r="D29">
        <v>178.74590699999999</v>
      </c>
      <c r="E29">
        <f t="shared" si="0"/>
        <v>179.07656609422838</v>
      </c>
      <c r="F29">
        <f t="shared" si="1"/>
        <v>0.10933543659594239</v>
      </c>
      <c r="G29" s="22">
        <f t="shared" si="2"/>
        <v>3.422068760242068E-6</v>
      </c>
      <c r="I29" s="2">
        <v>0.58040997000000005</v>
      </c>
      <c r="J29">
        <v>203.29041100000001</v>
      </c>
      <c r="K29">
        <f t="shared" si="3"/>
        <v>204.34611010007211</v>
      </c>
      <c r="L29">
        <f t="shared" si="4"/>
        <v>1.1145005898930505</v>
      </c>
      <c r="M29" s="22">
        <f t="shared" si="5"/>
        <v>2.6967861859984027E-5</v>
      </c>
      <c r="O29" s="2">
        <v>0.57868028000000005</v>
      </c>
      <c r="P29">
        <v>236.28188399999999</v>
      </c>
      <c r="Q29">
        <f t="shared" si="6"/>
        <v>237.30507695503138</v>
      </c>
      <c r="R29">
        <f t="shared" si="7"/>
        <v>1.0469238232258695</v>
      </c>
      <c r="S29" s="22">
        <f t="shared" si="8"/>
        <v>1.8752286619552822E-5</v>
      </c>
      <c r="T29">
        <f t="shared" si="9"/>
        <v>-1.4551087647068708E-4</v>
      </c>
    </row>
    <row r="30" spans="3:43" x14ac:dyDescent="0.25">
      <c r="C30" s="2">
        <v>0.58295600999999997</v>
      </c>
      <c r="D30">
        <v>178.72260299999999</v>
      </c>
      <c r="E30">
        <f t="shared" si="0"/>
        <v>179.11049215677951</v>
      </c>
      <c r="F30">
        <f t="shared" si="1"/>
        <v>0.15045799794712875</v>
      </c>
      <c r="G30" s="22">
        <f t="shared" si="2"/>
        <v>4.7103840360380902E-6</v>
      </c>
      <c r="I30" s="2">
        <v>0.58346323</v>
      </c>
      <c r="J30">
        <v>203.34884099999999</v>
      </c>
      <c r="K30">
        <f t="shared" si="3"/>
        <v>204.34649399211202</v>
      </c>
      <c r="L30">
        <f t="shared" si="4"/>
        <v>0.99531149267007257</v>
      </c>
      <c r="M30" s="22">
        <f t="shared" si="5"/>
        <v>2.40699737084706E-5</v>
      </c>
      <c r="O30" s="2">
        <v>0.58173366000000004</v>
      </c>
      <c r="P30">
        <v>236.27744100000001</v>
      </c>
      <c r="Q30">
        <f t="shared" si="6"/>
        <v>237.30563199013574</v>
      </c>
      <c r="R30">
        <f t="shared" si="7"/>
        <v>1.0571767121962861</v>
      </c>
      <c r="S30" s="22">
        <f t="shared" si="8"/>
        <v>1.8936646437330138E-5</v>
      </c>
      <c r="T30">
        <f t="shared" si="9"/>
        <v>-1.4547812588055242E-4</v>
      </c>
    </row>
    <row r="31" spans="3:43" x14ac:dyDescent="0.25">
      <c r="C31" s="2">
        <v>0.58600923999999999</v>
      </c>
      <c r="D31">
        <v>178.79360800000001</v>
      </c>
      <c r="E31">
        <f t="shared" si="0"/>
        <v>179.1450356982939</v>
      </c>
      <c r="F31">
        <f t="shared" si="1"/>
        <v>0.12350142712814105</v>
      </c>
      <c r="G31" s="22">
        <f t="shared" si="2"/>
        <v>3.8633850894970734E-6</v>
      </c>
      <c r="I31" s="2">
        <v>0.58651660000000005</v>
      </c>
      <c r="J31">
        <v>203.350686</v>
      </c>
      <c r="K31">
        <f t="shared" si="3"/>
        <v>204.34693379669417</v>
      </c>
      <c r="L31">
        <f t="shared" si="4"/>
        <v>0.99250967241800347</v>
      </c>
      <c r="M31" s="22">
        <f t="shared" si="5"/>
        <v>2.4001780745444399E-5</v>
      </c>
      <c r="O31" s="2">
        <v>0.58478704000000004</v>
      </c>
      <c r="P31">
        <v>236.272999</v>
      </c>
      <c r="Q31">
        <f t="shared" si="6"/>
        <v>237.30626837310319</v>
      </c>
      <c r="R31">
        <f t="shared" si="7"/>
        <v>1.0676455973930701</v>
      </c>
      <c r="S31" s="22">
        <f t="shared" si="8"/>
        <v>1.9124889118775311E-5</v>
      </c>
      <c r="T31">
        <f t="shared" si="9"/>
        <v>1.7077755979654924E-3</v>
      </c>
    </row>
    <row r="32" spans="3:43" x14ac:dyDescent="0.25">
      <c r="C32" s="2">
        <v>0.58906261000000004</v>
      </c>
      <c r="D32">
        <v>178.79545200000001</v>
      </c>
      <c r="E32">
        <f t="shared" si="0"/>
        <v>179.18025512522411</v>
      </c>
      <c r="F32">
        <f t="shared" si="1"/>
        <v>0.14807344518223112</v>
      </c>
      <c r="G32" s="22">
        <f t="shared" si="2"/>
        <v>4.6319540890771949E-6</v>
      </c>
      <c r="I32" s="2">
        <v>0.58956989000000004</v>
      </c>
      <c r="J32">
        <v>203.390254</v>
      </c>
      <c r="K32">
        <f t="shared" si="3"/>
        <v>204.34743689814979</v>
      </c>
      <c r="L32">
        <f t="shared" si="4"/>
        <v>0.9161991005104424</v>
      </c>
      <c r="M32" s="22">
        <f t="shared" si="5"/>
        <v>2.2147748525385771E-5</v>
      </c>
      <c r="O32" s="2">
        <v>0.58784031000000003</v>
      </c>
      <c r="P32">
        <v>236.325142</v>
      </c>
      <c r="Q32">
        <f t="shared" si="6"/>
        <v>237.30699693103753</v>
      </c>
      <c r="R32">
        <f t="shared" si="7"/>
        <v>0.96403910560271622</v>
      </c>
      <c r="S32" s="22">
        <f t="shared" si="8"/>
        <v>1.7261351489077271E-5</v>
      </c>
      <c r="T32">
        <f t="shared" si="9"/>
        <v>1.9136594983719256E-3</v>
      </c>
    </row>
    <row r="33" spans="3:20" x14ac:dyDescent="0.25">
      <c r="C33" s="2">
        <v>0.59211599000000004</v>
      </c>
      <c r="D33">
        <v>178.79101</v>
      </c>
      <c r="E33">
        <f t="shared" si="0"/>
        <v>179.2162051116259</v>
      </c>
      <c r="F33">
        <f t="shared" si="1"/>
        <v>0.18079088295055859</v>
      </c>
      <c r="G33" s="22">
        <f t="shared" si="2"/>
        <v>5.6556844450061005E-6</v>
      </c>
      <c r="I33" s="2">
        <v>0.59262318999999997</v>
      </c>
      <c r="J33">
        <v>203.429822</v>
      </c>
      <c r="K33">
        <f t="shared" si="3"/>
        <v>204.34801160832529</v>
      </c>
      <c r="L33">
        <f t="shared" si="4"/>
        <v>0.84307215683655368</v>
      </c>
      <c r="M33" s="22">
        <f t="shared" si="5"/>
        <v>2.0372086354192579E-5</v>
      </c>
      <c r="O33" s="2">
        <v>0.59089356999999998</v>
      </c>
      <c r="P33">
        <v>236.38357099999999</v>
      </c>
      <c r="Q33">
        <f t="shared" si="6"/>
        <v>237.30782984577925</v>
      </c>
      <c r="R33">
        <f t="shared" si="7"/>
        <v>0.85425441400121649</v>
      </c>
      <c r="S33" s="22">
        <f t="shared" si="8"/>
        <v>1.528806966958079E-5</v>
      </c>
      <c r="T33">
        <f t="shared" si="9"/>
        <v>4.7226971120154111E-4</v>
      </c>
    </row>
    <row r="34" spans="3:20" x14ac:dyDescent="0.25">
      <c r="C34" s="2">
        <v>0.59516937000000003</v>
      </c>
      <c r="D34">
        <v>178.78656799999999</v>
      </c>
      <c r="E34">
        <f t="shared" si="0"/>
        <v>179.25294323164402</v>
      </c>
      <c r="F34">
        <f t="shared" si="1"/>
        <v>0.21750585669102879</v>
      </c>
      <c r="G34" s="22">
        <f t="shared" si="2"/>
        <v>6.8045777397820196E-6</v>
      </c>
      <c r="I34" s="2">
        <v>0.59567641999999998</v>
      </c>
      <c r="J34">
        <v>203.50082599999999</v>
      </c>
      <c r="K34">
        <f t="shared" si="3"/>
        <v>204.34866719265318</v>
      </c>
      <c r="L34">
        <f t="shared" si="4"/>
        <v>0.71883468795958683</v>
      </c>
      <c r="M34" s="22">
        <f t="shared" si="5"/>
        <v>1.7357879674276076E-5</v>
      </c>
      <c r="O34" s="2">
        <v>0.59394690999999999</v>
      </c>
      <c r="P34">
        <v>236.39799099999999</v>
      </c>
      <c r="Q34">
        <f t="shared" si="6"/>
        <v>237.30878076036112</v>
      </c>
      <c r="R34">
        <f t="shared" si="7"/>
        <v>0.82953798757867803</v>
      </c>
      <c r="S34" s="22">
        <f t="shared" si="8"/>
        <v>1.4843923787311729E-5</v>
      </c>
      <c r="T34">
        <f t="shared" si="9"/>
        <v>3.3551903261518092E-3</v>
      </c>
    </row>
    <row r="35" spans="3:20" x14ac:dyDescent="0.25">
      <c r="C35" s="2">
        <v>0.59822266000000002</v>
      </c>
      <c r="D35">
        <v>178.82613599999999</v>
      </c>
      <c r="E35">
        <f t="shared" si="0"/>
        <v>179.29052775164774</v>
      </c>
      <c r="F35">
        <f t="shared" si="1"/>
        <v>0.21565969899846824</v>
      </c>
      <c r="G35" s="22">
        <f t="shared" si="2"/>
        <v>6.7438361423869489E-6</v>
      </c>
      <c r="I35" s="2">
        <v>0.59872966000000005</v>
      </c>
      <c r="J35">
        <v>203.571831</v>
      </c>
      <c r="K35">
        <f t="shared" si="3"/>
        <v>204.34941403683288</v>
      </c>
      <c r="L35">
        <f t="shared" si="4"/>
        <v>0.60463537917024368</v>
      </c>
      <c r="M35" s="22">
        <f t="shared" si="5"/>
        <v>1.4590097355917042E-5</v>
      </c>
      <c r="O35" s="2">
        <v>0.59700008999999998</v>
      </c>
      <c r="P35">
        <v>236.50043099999999</v>
      </c>
      <c r="Q35">
        <f t="shared" si="6"/>
        <v>237.3098648154712</v>
      </c>
      <c r="R35">
        <f t="shared" si="7"/>
        <v>0.65518310162827931</v>
      </c>
      <c r="S35" s="22">
        <f t="shared" si="8"/>
        <v>1.171382723938588E-5</v>
      </c>
      <c r="T35">
        <f t="shared" si="9"/>
        <v>8.8408683007355044E-4</v>
      </c>
    </row>
    <row r="36" spans="3:20" x14ac:dyDescent="0.25">
      <c r="C36" s="2">
        <v>0.60127600999999997</v>
      </c>
      <c r="D36">
        <v>178.84055499999999</v>
      </c>
      <c r="E36">
        <f t="shared" si="0"/>
        <v>179.32902173183629</v>
      </c>
      <c r="F36">
        <f t="shared" si="1"/>
        <v>0.23859974811083307</v>
      </c>
      <c r="G36" s="22">
        <f t="shared" si="2"/>
        <v>7.4599851497374091E-6</v>
      </c>
      <c r="I36" s="2">
        <v>0.60178295999999998</v>
      </c>
      <c r="J36">
        <v>203.60511199999999</v>
      </c>
      <c r="K36">
        <f t="shared" si="3"/>
        <v>204.3502637304523</v>
      </c>
      <c r="L36">
        <f t="shared" si="4"/>
        <v>0.55525110139606693</v>
      </c>
      <c r="M36" s="22">
        <f t="shared" si="5"/>
        <v>1.3394054849056628E-5</v>
      </c>
      <c r="O36" s="2">
        <v>0.60005341000000001</v>
      </c>
      <c r="P36">
        <v>236.52742499999999</v>
      </c>
      <c r="Q36">
        <f t="shared" si="6"/>
        <v>237.31109911347232</v>
      </c>
      <c r="R36">
        <f t="shared" si="7"/>
        <v>0.61414511612664191</v>
      </c>
      <c r="S36" s="22">
        <f t="shared" si="8"/>
        <v>1.0977614989097748E-5</v>
      </c>
      <c r="T36">
        <f t="shared" si="9"/>
        <v>-1.4547812587962158E-4</v>
      </c>
    </row>
    <row r="37" spans="3:20" x14ac:dyDescent="0.25">
      <c r="C37" s="2">
        <v>0.60432927999999997</v>
      </c>
      <c r="D37">
        <v>178.892698</v>
      </c>
      <c r="E37">
        <f t="shared" si="0"/>
        <v>179.36848661371258</v>
      </c>
      <c r="F37">
        <f t="shared" si="1"/>
        <v>0.22637480493853948</v>
      </c>
      <c r="G37" s="22">
        <f t="shared" si="2"/>
        <v>7.0736384964388243E-6</v>
      </c>
      <c r="I37" s="2">
        <v>0.60483626999999995</v>
      </c>
      <c r="J37">
        <v>203.63839300000001</v>
      </c>
      <c r="K37">
        <f t="shared" si="3"/>
        <v>204.35122916592013</v>
      </c>
      <c r="L37">
        <f t="shared" si="4"/>
        <v>0.50813539944370145</v>
      </c>
      <c r="M37" s="22">
        <f t="shared" si="5"/>
        <v>1.2253499260680615E-5</v>
      </c>
      <c r="O37" s="2">
        <v>0.60310679</v>
      </c>
      <c r="P37">
        <v>236.52298300000001</v>
      </c>
      <c r="Q37">
        <f t="shared" si="6"/>
        <v>237.31250259744687</v>
      </c>
      <c r="R37">
        <f t="shared" si="7"/>
        <v>0.62334119475264393</v>
      </c>
      <c r="S37" s="22">
        <f t="shared" si="8"/>
        <v>1.1142409972512223E-5</v>
      </c>
      <c r="T37">
        <f t="shared" si="9"/>
        <v>1.7077428461945232E-3</v>
      </c>
    </row>
    <row r="38" spans="3:20" x14ac:dyDescent="0.25">
      <c r="C38" s="2">
        <v>0.60738250000000005</v>
      </c>
      <c r="D38">
        <v>178.969989</v>
      </c>
      <c r="E38">
        <f t="shared" si="0"/>
        <v>179.40898808573121</v>
      </c>
      <c r="F38">
        <f t="shared" si="1"/>
        <v>0.19272019727283948</v>
      </c>
      <c r="G38" s="22">
        <f t="shared" si="2"/>
        <v>6.0168170832193662E-6</v>
      </c>
      <c r="I38" s="2">
        <v>0.60788958999999998</v>
      </c>
      <c r="J38">
        <v>203.66538600000001</v>
      </c>
      <c r="K38">
        <f t="shared" si="3"/>
        <v>204.35232471259002</v>
      </c>
      <c r="L38">
        <f t="shared" si="4"/>
        <v>0.4718847948548151</v>
      </c>
      <c r="M38" s="22">
        <f t="shared" si="5"/>
        <v>1.1376313050834493E-5</v>
      </c>
      <c r="O38" s="2">
        <v>0.60616006</v>
      </c>
      <c r="P38">
        <v>236.57512500000001</v>
      </c>
      <c r="Q38">
        <f t="shared" si="6"/>
        <v>237.31409631102639</v>
      </c>
      <c r="R38">
        <f t="shared" si="7"/>
        <v>0.54607859852004037</v>
      </c>
      <c r="S38" s="22">
        <f t="shared" si="8"/>
        <v>9.7570156115901235E-6</v>
      </c>
      <c r="T38">
        <f t="shared" si="9"/>
        <v>2.5314913435651783E-3</v>
      </c>
    </row>
    <row r="39" spans="3:20" x14ac:dyDescent="0.25">
      <c r="C39" s="2">
        <v>0.61043572999999995</v>
      </c>
      <c r="D39">
        <v>179.04099400000001</v>
      </c>
      <c r="E39">
        <f t="shared" si="0"/>
        <v>179.45059460282604</v>
      </c>
      <c r="F39">
        <f t="shared" si="1"/>
        <v>0.16777265383544876</v>
      </c>
      <c r="G39" s="22">
        <f t="shared" si="2"/>
        <v>5.2337890429958478E-6</v>
      </c>
      <c r="I39" s="2">
        <v>0.61094296999999997</v>
      </c>
      <c r="J39">
        <v>203.660944</v>
      </c>
      <c r="K39">
        <f t="shared" si="3"/>
        <v>204.35356637647584</v>
      </c>
      <c r="L39">
        <f t="shared" si="4"/>
        <v>0.47972575639503889</v>
      </c>
      <c r="M39" s="22">
        <f t="shared" si="5"/>
        <v>1.156584935624721E-5</v>
      </c>
      <c r="O39" s="2">
        <v>0.60921327999999997</v>
      </c>
      <c r="P39">
        <v>236.65241700000001</v>
      </c>
      <c r="Q39">
        <f t="shared" si="6"/>
        <v>237.31590378341338</v>
      </c>
      <c r="R39">
        <f t="shared" si="7"/>
        <v>0.4402147117642089</v>
      </c>
      <c r="S39" s="22">
        <f t="shared" si="8"/>
        <v>7.8603641018733031E-6</v>
      </c>
      <c r="T39">
        <f t="shared" si="9"/>
        <v>1.7077428461935924E-3</v>
      </c>
    </row>
    <row r="40" spans="3:20" x14ac:dyDescent="0.25">
      <c r="C40" s="2">
        <v>0.61348910999999995</v>
      </c>
      <c r="D40">
        <v>179.036551</v>
      </c>
      <c r="E40">
        <f t="shared" si="0"/>
        <v>179.49337834012064</v>
      </c>
      <c r="F40">
        <f t="shared" si="1"/>
        <v>0.20869121868169868</v>
      </c>
      <c r="G40" s="22">
        <f t="shared" si="2"/>
        <v>6.5105963344131331E-6</v>
      </c>
      <c r="I40" s="2">
        <v>0.61399627000000001</v>
      </c>
      <c r="J40">
        <v>203.700512</v>
      </c>
      <c r="K40">
        <f t="shared" si="3"/>
        <v>204.3549718602012</v>
      </c>
      <c r="L40">
        <f t="shared" si="4"/>
        <v>0.42831770861457447</v>
      </c>
      <c r="M40" s="22">
        <f t="shared" si="5"/>
        <v>1.0322426264556393E-5</v>
      </c>
      <c r="O40" s="2">
        <v>0.61226654999999996</v>
      </c>
      <c r="P40">
        <v>236.70455899999999</v>
      </c>
      <c r="Q40">
        <f t="shared" si="6"/>
        <v>237.317951217386</v>
      </c>
      <c r="R40">
        <f t="shared" si="7"/>
        <v>0.37625001234972261</v>
      </c>
      <c r="S40" s="22">
        <f t="shared" si="8"/>
        <v>6.7152668855199672E-6</v>
      </c>
      <c r="T40">
        <f t="shared" si="9"/>
        <v>2.6633042396113758E-4</v>
      </c>
    </row>
    <row r="41" spans="3:20" x14ac:dyDescent="0.25">
      <c r="C41" s="2">
        <v>0.61654246999999995</v>
      </c>
      <c r="D41">
        <v>179.04468299999999</v>
      </c>
      <c r="E41">
        <f t="shared" si="0"/>
        <v>179.53740985614252</v>
      </c>
      <c r="F41">
        <f t="shared" si="1"/>
        <v>0.24277975476409661</v>
      </c>
      <c r="G41" s="22">
        <f t="shared" si="2"/>
        <v>7.5733776100105677E-6</v>
      </c>
      <c r="I41" s="2">
        <v>0.61704946000000005</v>
      </c>
      <c r="J41">
        <v>203.790378</v>
      </c>
      <c r="K41">
        <f t="shared" si="3"/>
        <v>204.35656084975528</v>
      </c>
      <c r="L41">
        <f t="shared" si="4"/>
        <v>0.32056301935700882</v>
      </c>
      <c r="M41" s="22">
        <f t="shared" si="5"/>
        <v>7.7187339218947929E-6</v>
      </c>
      <c r="O41" s="2">
        <v>0.61531990000000003</v>
      </c>
      <c r="P41">
        <v>236.71269100000001</v>
      </c>
      <c r="Q41">
        <f t="shared" si="6"/>
        <v>237.32026768883142</v>
      </c>
      <c r="R41">
        <f t="shared" si="7"/>
        <v>0.36914943281134599</v>
      </c>
      <c r="S41" s="22">
        <f t="shared" si="8"/>
        <v>6.5880838838865502E-6</v>
      </c>
      <c r="T41">
        <f t="shared" si="9"/>
        <v>-1.4547764943265355E-4</v>
      </c>
    </row>
    <row r="42" spans="3:20" x14ac:dyDescent="0.25">
      <c r="C42" s="2">
        <v>0.61959573999999995</v>
      </c>
      <c r="D42">
        <v>179.09682599999999</v>
      </c>
      <c r="E42">
        <f t="shared" si="0"/>
        <v>179.5827638180204</v>
      </c>
      <c r="F42">
        <f t="shared" si="1"/>
        <v>0.23613556298243055</v>
      </c>
      <c r="G42" s="22">
        <f t="shared" si="2"/>
        <v>7.3618272130838765E-6</v>
      </c>
      <c r="I42" s="2">
        <v>0.62010255999999997</v>
      </c>
      <c r="J42">
        <v>203.93142599999999</v>
      </c>
      <c r="K42">
        <f t="shared" si="3"/>
        <v>204.35835519982996</v>
      </c>
      <c r="L42">
        <f t="shared" si="4"/>
        <v>0.18226854166745904</v>
      </c>
      <c r="M42" s="22">
        <f t="shared" si="5"/>
        <v>4.3827167808000564E-6</v>
      </c>
      <c r="O42" s="2">
        <v>0.61837328999999996</v>
      </c>
      <c r="P42">
        <v>236.708249</v>
      </c>
      <c r="Q42">
        <f t="shared" si="6"/>
        <v>237.3228854092128</v>
      </c>
      <c r="R42">
        <f t="shared" si="7"/>
        <v>0.37777791553001278</v>
      </c>
      <c r="S42" s="22">
        <f t="shared" si="8"/>
        <v>6.7423265108903447E-6</v>
      </c>
      <c r="T42">
        <f t="shared" si="9"/>
        <v>-1.4547812587962158E-4</v>
      </c>
    </row>
    <row r="43" spans="3:20" x14ac:dyDescent="0.25">
      <c r="C43" s="2">
        <v>0.62264896999999997</v>
      </c>
      <c r="D43">
        <v>179.16783000000001</v>
      </c>
      <c r="E43">
        <f t="shared" si="0"/>
        <v>179.62951971649551</v>
      </c>
      <c r="F43">
        <f t="shared" si="1"/>
        <v>0.2131573943176944</v>
      </c>
      <c r="G43" s="22">
        <f t="shared" si="2"/>
        <v>6.6401873841613059E-6</v>
      </c>
      <c r="I43" s="2">
        <v>0.62315593999999996</v>
      </c>
      <c r="J43">
        <v>203.926984</v>
      </c>
      <c r="K43">
        <f t="shared" si="3"/>
        <v>204.3603793725415</v>
      </c>
      <c r="L43">
        <f t="shared" si="4"/>
        <v>0.18783154894038312</v>
      </c>
      <c r="M43" s="22">
        <f t="shared" si="5"/>
        <v>4.5166781787823202E-6</v>
      </c>
      <c r="O43" s="2">
        <v>0.62142666999999996</v>
      </c>
      <c r="P43">
        <v>236.70380700000001</v>
      </c>
      <c r="Q43">
        <f t="shared" si="6"/>
        <v>237.3258400647795</v>
      </c>
      <c r="R43">
        <f t="shared" si="7"/>
        <v>0.38692513367896114</v>
      </c>
      <c r="S43" s="22">
        <f t="shared" si="8"/>
        <v>6.9058391005145699E-6</v>
      </c>
      <c r="T43">
        <f t="shared" si="9"/>
        <v>5.3317349229736639E-3</v>
      </c>
    </row>
    <row r="44" spans="3:20" x14ac:dyDescent="0.25">
      <c r="C44" s="2">
        <v>0.62570216000000001</v>
      </c>
      <c r="D44">
        <v>179.263983</v>
      </c>
      <c r="E44">
        <f t="shared" si="0"/>
        <v>179.67775964152378</v>
      </c>
      <c r="F44">
        <f t="shared" si="1"/>
        <v>0.17121110907070042</v>
      </c>
      <c r="G44" s="22">
        <f t="shared" si="2"/>
        <v>5.3277747751075991E-6</v>
      </c>
      <c r="I44" s="2">
        <v>0.62620924</v>
      </c>
      <c r="J44">
        <v>203.96566799999999</v>
      </c>
      <c r="K44">
        <f t="shared" si="3"/>
        <v>204.36265996761227</v>
      </c>
      <c r="L44">
        <f t="shared" si="4"/>
        <v>0.15760262234866954</v>
      </c>
      <c r="M44" s="22">
        <f t="shared" si="5"/>
        <v>3.7883430154628947E-6</v>
      </c>
      <c r="O44" s="2">
        <v>0.62477165999999995</v>
      </c>
      <c r="P44">
        <v>236.88215299999999</v>
      </c>
      <c r="Q44">
        <f t="shared" si="6"/>
        <v>237.32951062697217</v>
      </c>
      <c r="R44">
        <f t="shared" si="7"/>
        <v>0.20012884641017792</v>
      </c>
      <c r="S44" s="22">
        <f t="shared" si="8"/>
        <v>3.5665228325644516E-6</v>
      </c>
      <c r="T44">
        <f t="shared" si="9"/>
        <v>7.3322565692309437E-4</v>
      </c>
    </row>
    <row r="45" spans="3:20" x14ac:dyDescent="0.25">
      <c r="C45" s="2">
        <v>0.62875548000000003</v>
      </c>
      <c r="D45">
        <v>179.290977</v>
      </c>
      <c r="E45">
        <f t="shared" si="0"/>
        <v>179.72757204895049</v>
      </c>
      <c r="F45">
        <f t="shared" si="1"/>
        <v>0.1906152367680842</v>
      </c>
      <c r="G45" s="22">
        <f t="shared" si="2"/>
        <v>5.929809551258567E-6</v>
      </c>
      <c r="I45" s="2">
        <v>0.62926230999999999</v>
      </c>
      <c r="J45">
        <v>204.11840599999999</v>
      </c>
      <c r="K45">
        <f t="shared" si="3"/>
        <v>204.36522648537044</v>
      </c>
      <c r="L45">
        <f t="shared" si="4"/>
        <v>6.0920351998504131E-2</v>
      </c>
      <c r="M45" s="22">
        <f t="shared" si="5"/>
        <v>1.4621706686990246E-6</v>
      </c>
      <c r="O45" s="2">
        <v>0.62753302</v>
      </c>
      <c r="P45">
        <v>236.9024</v>
      </c>
      <c r="Q45">
        <f t="shared" si="6"/>
        <v>237.33292214393475</v>
      </c>
      <c r="R45">
        <f t="shared" si="7"/>
        <v>0.18534931641817529</v>
      </c>
      <c r="S45" s="22">
        <f t="shared" si="8"/>
        <v>3.3025702751656837E-6</v>
      </c>
      <c r="T45">
        <f t="shared" si="9"/>
        <v>4.7226816447513135E-4</v>
      </c>
    </row>
    <row r="46" spans="3:20" x14ac:dyDescent="0.25">
      <c r="C46" s="2">
        <v>0.63180864999999997</v>
      </c>
      <c r="D46">
        <v>179.393418</v>
      </c>
      <c r="E46">
        <f t="shared" si="0"/>
        <v>179.77904186099414</v>
      </c>
      <c r="F46">
        <f t="shared" si="1"/>
        <v>0.14870576216803108</v>
      </c>
      <c r="G46" s="22">
        <f t="shared" si="2"/>
        <v>4.6207746398885925E-6</v>
      </c>
      <c r="I46" s="2">
        <v>0.63231552999999996</v>
      </c>
      <c r="J46">
        <v>204.195697</v>
      </c>
      <c r="K46">
        <f t="shared" si="3"/>
        <v>204.36811199639095</v>
      </c>
      <c r="L46">
        <f t="shared" si="4"/>
        <v>2.9726930980493151E-2</v>
      </c>
      <c r="M46" s="22">
        <f t="shared" si="5"/>
        <v>7.1294643678373436E-7</v>
      </c>
      <c r="O46" s="2">
        <v>0.63058636999999995</v>
      </c>
      <c r="P46">
        <v>236.91682</v>
      </c>
      <c r="Q46">
        <f t="shared" si="6"/>
        <v>237.33714216267498</v>
      </c>
      <c r="R46">
        <f t="shared" si="7"/>
        <v>0.17667072043577067</v>
      </c>
      <c r="S46" s="22">
        <f t="shared" si="8"/>
        <v>3.1475511076016313E-6</v>
      </c>
      <c r="T46">
        <f t="shared" si="9"/>
        <v>3.5611301078223093E-3</v>
      </c>
    </row>
    <row r="47" spans="3:20" x14ac:dyDescent="0.25">
      <c r="C47" s="2">
        <v>0.63486197</v>
      </c>
      <c r="D47">
        <v>179.420411</v>
      </c>
      <c r="E47">
        <f t="shared" si="0"/>
        <v>179.83226772177636</v>
      </c>
      <c r="F47">
        <f t="shared" si="1"/>
        <v>0.16962595927236984</v>
      </c>
      <c r="G47" s="22">
        <f t="shared" si="2"/>
        <v>5.269247793520746E-6</v>
      </c>
      <c r="I47" s="2">
        <v>0.63536873000000005</v>
      </c>
      <c r="J47">
        <v>204.285563</v>
      </c>
      <c r="K47">
        <f t="shared" si="3"/>
        <v>204.37135252787232</v>
      </c>
      <c r="L47">
        <f t="shared" si="4"/>
        <v>7.3598430925559078E-3</v>
      </c>
      <c r="M47" s="22">
        <f t="shared" si="5"/>
        <v>1.7635720361639135E-7</v>
      </c>
      <c r="O47" s="2">
        <v>0.63363952999999995</v>
      </c>
      <c r="P47">
        <v>237.02554699999999</v>
      </c>
      <c r="Q47">
        <f t="shared" si="6"/>
        <v>237.3418839805249</v>
      </c>
      <c r="R47">
        <f t="shared" si="7"/>
        <v>0.10006908524761665</v>
      </c>
      <c r="S47" s="22">
        <f t="shared" si="8"/>
        <v>1.7811874021560523E-6</v>
      </c>
      <c r="T47">
        <f t="shared" si="9"/>
        <v>3.1492738718323886E-3</v>
      </c>
    </row>
    <row r="48" spans="3:20" x14ac:dyDescent="0.25">
      <c r="C48" s="2">
        <v>0.63791534999999999</v>
      </c>
      <c r="D48">
        <v>179.41596899999999</v>
      </c>
      <c r="E48">
        <f t="shared" si="0"/>
        <v>179.88734619760325</v>
      </c>
      <c r="F48">
        <f t="shared" si="1"/>
        <v>0.22219646242030316</v>
      </c>
      <c r="G48" s="22">
        <f t="shared" si="2"/>
        <v>6.9026356524085527E-6</v>
      </c>
      <c r="I48" s="2">
        <v>0.63842204999999996</v>
      </c>
      <c r="J48">
        <v>204.312557</v>
      </c>
      <c r="K48">
        <f t="shared" si="3"/>
        <v>204.37498814151661</v>
      </c>
      <c r="L48">
        <f t="shared" si="4"/>
        <v>3.8976474310672203E-3</v>
      </c>
      <c r="M48" s="22">
        <f t="shared" si="5"/>
        <v>9.3371091020922331E-8</v>
      </c>
      <c r="O48" s="2">
        <v>0.63669271000000005</v>
      </c>
      <c r="P48">
        <v>237.1217</v>
      </c>
      <c r="Q48">
        <f t="shared" si="6"/>
        <v>237.34720685183493</v>
      </c>
      <c r="R48">
        <f t="shared" si="7"/>
        <v>5.0853340224497424E-2</v>
      </c>
      <c r="S48" s="22">
        <f t="shared" si="8"/>
        <v>9.0443400861134898E-7</v>
      </c>
      <c r="T48">
        <f t="shared" si="9"/>
        <v>2.1196102513716167E-3</v>
      </c>
    </row>
    <row r="49" spans="3:20" x14ac:dyDescent="0.25">
      <c r="C49" s="2">
        <v>0.64096865000000003</v>
      </c>
      <c r="D49">
        <v>179.45553699999999</v>
      </c>
      <c r="E49">
        <f t="shared" si="0"/>
        <v>179.94437736402614</v>
      </c>
      <c r="F49">
        <f t="shared" si="1"/>
        <v>0.23896490150121477</v>
      </c>
      <c r="G49" s="22">
        <f t="shared" si="2"/>
        <v>7.420281685526721E-6</v>
      </c>
      <c r="I49" s="2">
        <v>0.64176708000000005</v>
      </c>
      <c r="J49">
        <v>204.47204199999999</v>
      </c>
      <c r="K49">
        <f t="shared" si="3"/>
        <v>204.37947666548365</v>
      </c>
      <c r="L49">
        <f t="shared" si="4"/>
        <v>8.5683411541213443E-3</v>
      </c>
      <c r="M49" s="22">
        <f t="shared" si="5"/>
        <v>2.0494101441166771E-7</v>
      </c>
      <c r="O49" s="2">
        <v>0.63974595999999995</v>
      </c>
      <c r="P49">
        <v>237.18641700000001</v>
      </c>
      <c r="Q49">
        <f t="shared" si="6"/>
        <v>237.35317591294904</v>
      </c>
      <c r="R49">
        <f t="shared" si="7"/>
        <v>2.7808535047943908E-2</v>
      </c>
      <c r="S49" s="22">
        <f t="shared" si="8"/>
        <v>4.9430895887225723E-7</v>
      </c>
      <c r="T49">
        <f t="shared" si="9"/>
        <v>5.2087413938795932E-3</v>
      </c>
    </row>
    <row r="50" spans="3:20" x14ac:dyDescent="0.25">
      <c r="C50" s="2">
        <v>0.64402168000000004</v>
      </c>
      <c r="D50">
        <v>179.627137</v>
      </c>
      <c r="E50">
        <f t="shared" si="0"/>
        <v>180.00346492692447</v>
      </c>
      <c r="F50">
        <f t="shared" si="1"/>
        <v>0.14162270858326215</v>
      </c>
      <c r="G50" s="22">
        <f t="shared" si="2"/>
        <v>4.3892366847696115E-6</v>
      </c>
      <c r="I50" s="2">
        <v>0.64452841999999999</v>
      </c>
      <c r="J50">
        <v>204.504864</v>
      </c>
      <c r="K50">
        <f t="shared" si="3"/>
        <v>204.38362415745598</v>
      </c>
      <c r="L50">
        <f t="shared" si="4"/>
        <v>1.4699099420097358E-2</v>
      </c>
      <c r="M50" s="22">
        <f t="shared" si="5"/>
        <v>3.5146610107677269E-7</v>
      </c>
      <c r="O50" s="2">
        <v>0.64279902</v>
      </c>
      <c r="P50">
        <v>237.34544299999999</v>
      </c>
      <c r="Q50">
        <f t="shared" si="6"/>
        <v>237.35986224614919</v>
      </c>
      <c r="R50">
        <f t="shared" si="7"/>
        <v>2.0791465951129216E-4</v>
      </c>
      <c r="S50" s="22">
        <f t="shared" si="8"/>
        <v>3.6908238290649858E-9</v>
      </c>
      <c r="T50">
        <f t="shared" si="9"/>
        <v>2.1196102513715395E-3</v>
      </c>
    </row>
    <row r="51" spans="3:20" x14ac:dyDescent="0.25">
      <c r="C51" s="2">
        <v>0.64707482000000005</v>
      </c>
      <c r="D51">
        <v>179.74843899999999</v>
      </c>
      <c r="E51">
        <f t="shared" si="0"/>
        <v>180.0647290031539</v>
      </c>
      <c r="F51">
        <f t="shared" si="1"/>
        <v>0.1000393660951001</v>
      </c>
      <c r="G51" s="22">
        <f t="shared" si="2"/>
        <v>3.0962831984064557E-6</v>
      </c>
      <c r="I51" s="2">
        <v>0.64758165000000001</v>
      </c>
      <c r="J51">
        <v>204.57586800000001</v>
      </c>
      <c r="K51">
        <f t="shared" si="3"/>
        <v>204.38872647300801</v>
      </c>
      <c r="L51">
        <f t="shared" si="4"/>
        <v>3.5021951124900391E-2</v>
      </c>
      <c r="M51" s="22">
        <f t="shared" si="5"/>
        <v>8.3681900047423551E-7</v>
      </c>
      <c r="O51" s="2">
        <v>0.64585227000000001</v>
      </c>
      <c r="P51">
        <v>237.41015999999999</v>
      </c>
      <c r="Q51">
        <f t="shared" si="6"/>
        <v>237.36734553842118</v>
      </c>
      <c r="R51">
        <f t="shared" si="7"/>
        <v>1.8330781202837564E-3</v>
      </c>
      <c r="S51" s="22">
        <f t="shared" si="8"/>
        <v>3.2522383920215758E-8</v>
      </c>
      <c r="T51">
        <f t="shared" si="9"/>
        <v>4.3849058828544108E-3</v>
      </c>
    </row>
    <row r="52" spans="3:20" x14ac:dyDescent="0.25">
      <c r="C52" s="2">
        <v>0.65012798999999999</v>
      </c>
      <c r="D52">
        <v>179.85087899999999</v>
      </c>
      <c r="E52">
        <f t="shared" si="0"/>
        <v>180.12828676772665</v>
      </c>
      <c r="F52">
        <f t="shared" si="1"/>
        <v>7.6955069595087175E-2</v>
      </c>
      <c r="G52" s="22">
        <f t="shared" si="2"/>
        <v>2.3790967615643495E-6</v>
      </c>
      <c r="I52" s="2">
        <v>0.65063499999999996</v>
      </c>
      <c r="J52">
        <v>204.59028699999999</v>
      </c>
      <c r="K52">
        <f t="shared" si="3"/>
        <v>204.39442818777576</v>
      </c>
      <c r="L52">
        <f t="shared" si="4"/>
        <v>3.8360674325886343E-2</v>
      </c>
      <c r="M52" s="22">
        <f t="shared" si="5"/>
        <v>9.1646568769049615E-7</v>
      </c>
      <c r="O52" s="2">
        <v>0.64890537999999998</v>
      </c>
      <c r="P52">
        <v>237.54403600000001</v>
      </c>
      <c r="Q52">
        <f t="shared" si="6"/>
        <v>237.37571173242983</v>
      </c>
      <c r="R52">
        <f t="shared" si="7"/>
        <v>2.8333059053034387E-2</v>
      </c>
      <c r="S52" s="22">
        <f t="shared" si="8"/>
        <v>5.0211732283373641E-7</v>
      </c>
      <c r="T52">
        <f t="shared" si="9"/>
        <v>3.1493066245679804E-3</v>
      </c>
    </row>
    <row r="53" spans="3:20" x14ac:dyDescent="0.25">
      <c r="C53" s="2">
        <v>0.65318103999999999</v>
      </c>
      <c r="D53">
        <v>180.01619199999999</v>
      </c>
      <c r="E53">
        <f t="shared" si="0"/>
        <v>180.19425971832339</v>
      </c>
      <c r="F53">
        <f t="shared" si="1"/>
        <v>3.1708112308903406E-2</v>
      </c>
      <c r="G53" s="22">
        <f t="shared" si="2"/>
        <v>9.7846939619878697E-7</v>
      </c>
      <c r="I53" s="2">
        <v>0.65368817000000001</v>
      </c>
      <c r="J53">
        <v>204.69272799999999</v>
      </c>
      <c r="K53">
        <f t="shared" si="3"/>
        <v>204.40079307444063</v>
      </c>
      <c r="L53">
        <f t="shared" si="4"/>
        <v>8.5226000761349174E-2</v>
      </c>
      <c r="M53" s="22">
        <f t="shared" si="5"/>
        <v>2.0340764963861259E-6</v>
      </c>
      <c r="O53" s="2">
        <v>0.65195855999999996</v>
      </c>
      <c r="P53">
        <v>237.64018999999999</v>
      </c>
      <c r="Q53">
        <f t="shared" si="6"/>
        <v>237.38505670479839</v>
      </c>
      <c r="R53">
        <f t="shared" si="7"/>
        <v>6.5092998320428072E-2</v>
      </c>
      <c r="S53" s="22">
        <f t="shared" si="8"/>
        <v>1.1526421440664103E-6</v>
      </c>
      <c r="T53">
        <f t="shared" si="9"/>
        <v>1.7077428461945232E-3</v>
      </c>
    </row>
    <row r="54" spans="3:20" x14ac:dyDescent="0.25">
      <c r="C54" s="2">
        <v>0.65623429</v>
      </c>
      <c r="D54">
        <v>180.08090899999999</v>
      </c>
      <c r="E54">
        <f t="shared" si="0"/>
        <v>180.26278611528608</v>
      </c>
      <c r="F54">
        <f t="shared" si="1"/>
        <v>3.3079285064787758E-2</v>
      </c>
      <c r="G54" s="22">
        <f t="shared" si="2"/>
        <v>1.0200483701725276E-6</v>
      </c>
      <c r="I54" s="2">
        <v>0.65644941999999995</v>
      </c>
      <c r="J54">
        <v>204.770444</v>
      </c>
      <c r="K54">
        <f t="shared" si="3"/>
        <v>204.40717953059331</v>
      </c>
      <c r="L54">
        <f t="shared" si="4"/>
        <v>0.13196107473332175</v>
      </c>
      <c r="M54" s="22">
        <f t="shared" si="5"/>
        <v>3.1471054858255012E-6</v>
      </c>
      <c r="O54" s="2">
        <v>0.65501182999999996</v>
      </c>
      <c r="P54">
        <v>237.69233199999999</v>
      </c>
      <c r="Q54">
        <f t="shared" si="6"/>
        <v>237.39548530488855</v>
      </c>
      <c r="R54">
        <f t="shared" si="7"/>
        <v>8.8117960398584688E-2</v>
      </c>
      <c r="S54" s="22">
        <f t="shared" si="8"/>
        <v>1.5596749365321548E-6</v>
      </c>
      <c r="T54">
        <f t="shared" si="9"/>
        <v>-1.4547812587962158E-4</v>
      </c>
    </row>
    <row r="55" spans="3:20" x14ac:dyDescent="0.25">
      <c r="C55" s="2">
        <v>0.65928755999999999</v>
      </c>
      <c r="D55">
        <v>180.13305199999999</v>
      </c>
      <c r="E55">
        <f t="shared" si="0"/>
        <v>180.33400041811859</v>
      </c>
      <c r="F55">
        <f t="shared" si="1"/>
        <v>4.0380266744367545E-2</v>
      </c>
      <c r="G55" s="22">
        <f t="shared" si="2"/>
        <v>1.2444640887927886E-6</v>
      </c>
      <c r="I55" s="2">
        <v>0.66008635000000004</v>
      </c>
      <c r="J55">
        <v>204.96634299999999</v>
      </c>
      <c r="K55">
        <f t="shared" si="3"/>
        <v>204.41660445118146</v>
      </c>
      <c r="L55">
        <f t="shared" si="4"/>
        <v>0.30221247205711282</v>
      </c>
      <c r="M55" s="22">
        <f t="shared" si="5"/>
        <v>7.1936164493337834E-6</v>
      </c>
      <c r="O55" s="2">
        <v>0.65806520999999996</v>
      </c>
      <c r="P55">
        <v>237.68789000000001</v>
      </c>
      <c r="Q55">
        <f t="shared" si="6"/>
        <v>237.40711264497395</v>
      </c>
      <c r="R55">
        <f t="shared" si="7"/>
        <v>7.8835923095430485E-2</v>
      </c>
      <c r="S55" s="22">
        <f t="shared" si="8"/>
        <v>1.3954363971034278E-6</v>
      </c>
      <c r="T55">
        <f t="shared" si="9"/>
        <v>6.7814484513594613E-4</v>
      </c>
    </row>
    <row r="56" spans="3:20" x14ac:dyDescent="0.25">
      <c r="C56" s="2">
        <v>0.66234075999999997</v>
      </c>
      <c r="D56">
        <v>180.22291799999999</v>
      </c>
      <c r="E56">
        <f t="shared" si="0"/>
        <v>180.40804612882167</v>
      </c>
      <c r="F56">
        <f t="shared" si="1"/>
        <v>3.4272424081014309E-2</v>
      </c>
      <c r="G56" s="22">
        <f t="shared" si="2"/>
        <v>1.0551757187915562E-6</v>
      </c>
      <c r="I56" s="2">
        <v>0.66313940000000005</v>
      </c>
      <c r="J56">
        <v>205.13165599999999</v>
      </c>
      <c r="K56">
        <f t="shared" si="3"/>
        <v>204.42550181426017</v>
      </c>
      <c r="L56">
        <f t="shared" si="4"/>
        <v>0.49865373403786778</v>
      </c>
      <c r="M56" s="22">
        <f t="shared" si="5"/>
        <v>1.1850418925444708E-5</v>
      </c>
      <c r="O56" s="2">
        <v>0.66111854000000003</v>
      </c>
      <c r="P56">
        <v>237.708596</v>
      </c>
      <c r="Q56">
        <f t="shared" si="6"/>
        <v>237.42006421691258</v>
      </c>
      <c r="R56">
        <f t="shared" si="7"/>
        <v>8.3250589851606827E-2</v>
      </c>
      <c r="S56" s="22">
        <f t="shared" si="8"/>
        <v>1.473321564119934E-6</v>
      </c>
      <c r="T56">
        <f t="shared" si="9"/>
        <v>3.5611511969531888E-3</v>
      </c>
    </row>
    <row r="57" spans="3:20" x14ac:dyDescent="0.25">
      <c r="C57" s="2">
        <v>0.66539398000000005</v>
      </c>
      <c r="D57">
        <v>180.300209</v>
      </c>
      <c r="E57">
        <f t="shared" si="0"/>
        <v>180.48507898444203</v>
      </c>
      <c r="F57">
        <f t="shared" si="1"/>
        <v>3.4176911147596765E-2</v>
      </c>
      <c r="G57" s="22">
        <f t="shared" si="2"/>
        <v>1.0513331270280472E-6</v>
      </c>
      <c r="I57" s="2">
        <v>0.66590059999999995</v>
      </c>
      <c r="J57">
        <v>205.234521</v>
      </c>
      <c r="K57">
        <f t="shared" si="3"/>
        <v>204.43440622008004</v>
      </c>
      <c r="L57">
        <f t="shared" si="4"/>
        <v>0.64018366104637514</v>
      </c>
      <c r="M57" s="22">
        <f t="shared" si="5"/>
        <v>1.5198606169455396E-5</v>
      </c>
      <c r="O57" s="2">
        <v>0.66417170999999997</v>
      </c>
      <c r="P57">
        <v>237.81732400000001</v>
      </c>
      <c r="Q57">
        <f t="shared" si="6"/>
        <v>237.4344775836482</v>
      </c>
      <c r="R57">
        <f t="shared" si="7"/>
        <v>0.14657137851342392</v>
      </c>
      <c r="S57" s="22">
        <f t="shared" si="8"/>
        <v>2.5915655398802302E-6</v>
      </c>
      <c r="T57">
        <f t="shared" si="9"/>
        <v>3.149273871831572E-3</v>
      </c>
    </row>
    <row r="58" spans="3:20" x14ac:dyDescent="0.25">
      <c r="C58" s="2">
        <v>0.66844727000000004</v>
      </c>
      <c r="D58">
        <v>180.339777</v>
      </c>
      <c r="E58">
        <f t="shared" si="0"/>
        <v>180.56526251424751</v>
      </c>
      <c r="F58">
        <f t="shared" si="1"/>
        <v>5.0843717135463762E-2</v>
      </c>
      <c r="G58" s="22">
        <f t="shared" si="2"/>
        <v>1.5633428699967154E-6</v>
      </c>
      <c r="I58" s="2">
        <v>0.66895397000000001</v>
      </c>
      <c r="J58">
        <v>205.236366</v>
      </c>
      <c r="K58">
        <f t="shared" si="3"/>
        <v>204.44529558538747</v>
      </c>
      <c r="L58">
        <f t="shared" si="4"/>
        <v>0.62579240087524646</v>
      </c>
      <c r="M58" s="22">
        <f t="shared" si="5"/>
        <v>1.4856676013929759E-5</v>
      </c>
      <c r="O58" s="2">
        <v>0.66722488999999996</v>
      </c>
      <c r="P58">
        <v>237.913477</v>
      </c>
      <c r="Q58">
        <f t="shared" si="6"/>
        <v>237.45050478086031</v>
      </c>
      <c r="R58">
        <f t="shared" si="7"/>
        <v>0.21434327569512596</v>
      </c>
      <c r="S58" s="22">
        <f t="shared" si="8"/>
        <v>3.786794829009782E-6</v>
      </c>
      <c r="T58">
        <f t="shared" si="9"/>
        <v>5.0027677059484334E-3</v>
      </c>
    </row>
    <row r="59" spans="3:20" x14ac:dyDescent="0.25">
      <c r="C59" s="2">
        <v>0.67120844999999996</v>
      </c>
      <c r="D59">
        <v>180.455217</v>
      </c>
      <c r="E59">
        <f t="shared" si="0"/>
        <v>180.64062885226522</v>
      </c>
      <c r="F59">
        <f t="shared" si="1"/>
        <v>3.4377554960419256E-2</v>
      </c>
      <c r="G59" s="22">
        <f t="shared" si="2"/>
        <v>1.0556892539381237E-6</v>
      </c>
      <c r="I59" s="2">
        <v>0.67200718000000004</v>
      </c>
      <c r="J59">
        <v>205.31994399999999</v>
      </c>
      <c r="K59">
        <f t="shared" si="3"/>
        <v>204.45738770976652</v>
      </c>
      <c r="L59">
        <f t="shared" si="4"/>
        <v>0.74400335382132732</v>
      </c>
      <c r="M59" s="22">
        <f t="shared" si="5"/>
        <v>1.7648695860665864E-5</v>
      </c>
      <c r="O59" s="2">
        <v>0.67027795999999995</v>
      </c>
      <c r="P59">
        <v>238.066215</v>
      </c>
      <c r="Q59">
        <f t="shared" si="6"/>
        <v>237.4683107648778</v>
      </c>
      <c r="R59">
        <f t="shared" si="7"/>
        <v>0.35748947437706374</v>
      </c>
      <c r="S59" s="22">
        <f t="shared" si="8"/>
        <v>6.3076520019989428E-6</v>
      </c>
      <c r="T59">
        <f t="shared" si="9"/>
        <v>4.7968124097228981E-3</v>
      </c>
    </row>
    <row r="60" spans="3:20" x14ac:dyDescent="0.25">
      <c r="C60" s="2">
        <v>0.67455337000000004</v>
      </c>
      <c r="D60">
        <v>180.67040299999999</v>
      </c>
      <c r="E60">
        <f t="shared" si="0"/>
        <v>180.73575708930363</v>
      </c>
      <c r="F60">
        <f t="shared" si="1"/>
        <v>4.2711569887080589E-3</v>
      </c>
      <c r="G60" s="22">
        <f t="shared" si="2"/>
        <v>1.3084933140140946E-7</v>
      </c>
      <c r="I60" s="2">
        <v>0.67506027000000002</v>
      </c>
      <c r="J60">
        <v>205.46639500000001</v>
      </c>
      <c r="K60">
        <f t="shared" si="3"/>
        <v>204.4708046274007</v>
      </c>
      <c r="L60">
        <f t="shared" si="4"/>
        <v>0.99120019001243209</v>
      </c>
      <c r="M60" s="22">
        <f t="shared" si="5"/>
        <v>2.3479009654898442E-5</v>
      </c>
      <c r="O60" s="2">
        <v>0.67333105000000004</v>
      </c>
      <c r="P60">
        <v>238.21266600000001</v>
      </c>
      <c r="Q60">
        <f t="shared" si="6"/>
        <v>237.48807746833108</v>
      </c>
      <c r="R60">
        <f t="shared" si="7"/>
        <v>0.52502854022613343</v>
      </c>
      <c r="S60" s="22">
        <f t="shared" si="8"/>
        <v>9.252374708410112E-6</v>
      </c>
      <c r="T60">
        <f t="shared" si="9"/>
        <v>4.7968124097221409E-3</v>
      </c>
    </row>
    <row r="61" spans="3:20" x14ac:dyDescent="0.25">
      <c r="C61" s="2">
        <v>0.67760644000000003</v>
      </c>
      <c r="D61">
        <v>180.82942800000001</v>
      </c>
      <c r="E61">
        <f t="shared" si="0"/>
        <v>180.82644712554878</v>
      </c>
      <c r="F61">
        <f t="shared" si="1"/>
        <v>8.8856124939670817E-6</v>
      </c>
      <c r="G61" s="22">
        <f t="shared" si="2"/>
        <v>2.7173723525781459E-10</v>
      </c>
      <c r="I61" s="2">
        <v>0.67811350000000004</v>
      </c>
      <c r="J61">
        <v>205.53739999999999</v>
      </c>
      <c r="K61">
        <f t="shared" si="3"/>
        <v>204.48568091302704</v>
      </c>
      <c r="L61">
        <f t="shared" si="4"/>
        <v>1.1061130379032194</v>
      </c>
      <c r="M61" s="22">
        <f t="shared" si="5"/>
        <v>2.618290285770592E-5</v>
      </c>
      <c r="O61" s="2">
        <v>0.67638414000000002</v>
      </c>
      <c r="P61">
        <v>238.359117</v>
      </c>
      <c r="Q61">
        <f t="shared" si="6"/>
        <v>237.51000298217431</v>
      </c>
      <c r="R61">
        <f t="shared" si="7"/>
        <v>0.72099461526807629</v>
      </c>
      <c r="S61" s="22">
        <f t="shared" si="8"/>
        <v>1.2690200545572957E-5</v>
      </c>
      <c r="T61">
        <f t="shared" si="9"/>
        <v>4.1790037731892962E-3</v>
      </c>
    </row>
    <row r="62" spans="3:20" x14ac:dyDescent="0.25">
      <c r="C62" s="2">
        <v>0.68095147</v>
      </c>
      <c r="D62">
        <v>180.98802900000001</v>
      </c>
      <c r="E62">
        <f t="shared" si="0"/>
        <v>180.9302881777225</v>
      </c>
      <c r="F62">
        <f t="shared" si="1"/>
        <v>3.3340025572828908E-3</v>
      </c>
      <c r="G62" s="22">
        <f t="shared" si="2"/>
        <v>1.0178088612590536E-7</v>
      </c>
      <c r="I62" s="2">
        <v>0.68116673000000005</v>
      </c>
      <c r="J62">
        <v>205.60840400000001</v>
      </c>
      <c r="K62">
        <f t="shared" si="3"/>
        <v>204.50216176857032</v>
      </c>
      <c r="L62">
        <f t="shared" si="4"/>
        <v>1.2237718745985389</v>
      </c>
      <c r="M62" s="22">
        <f t="shared" si="5"/>
        <v>2.8948011991832547E-5</v>
      </c>
      <c r="O62" s="2">
        <v>0.67943726000000004</v>
      </c>
      <c r="P62">
        <v>238.486707</v>
      </c>
      <c r="Q62">
        <f t="shared" si="6"/>
        <v>237.53430418164174</v>
      </c>
      <c r="R62">
        <f t="shared" si="7"/>
        <v>0.90707112841674076</v>
      </c>
      <c r="S62" s="22">
        <f t="shared" si="8"/>
        <v>1.5948248348646041E-5</v>
      </c>
      <c r="T62">
        <f t="shared" si="9"/>
        <v>2.5314585912578607E-3</v>
      </c>
    </row>
    <row r="63" spans="3:20" x14ac:dyDescent="0.25">
      <c r="C63" s="2">
        <v>0.68342084999999997</v>
      </c>
      <c r="D63">
        <v>181.015872</v>
      </c>
      <c r="E63">
        <f t="shared" si="0"/>
        <v>181.01011038270508</v>
      </c>
      <c r="F63">
        <f t="shared" si="1"/>
        <v>3.3196233853149104E-5</v>
      </c>
      <c r="G63" s="22">
        <f t="shared" si="2"/>
        <v>1.0131074333206839E-9</v>
      </c>
      <c r="I63" s="2">
        <v>0.68421973999999997</v>
      </c>
      <c r="J63">
        <v>205.79886500000001</v>
      </c>
      <c r="K63">
        <f t="shared" si="3"/>
        <v>204.52040503027098</v>
      </c>
      <c r="L63">
        <f t="shared" si="4"/>
        <v>1.6344598941995461</v>
      </c>
      <c r="M63" s="22">
        <f t="shared" si="5"/>
        <v>3.8591203085444658E-5</v>
      </c>
      <c r="O63" s="2">
        <v>0.68249048000000001</v>
      </c>
      <c r="P63">
        <v>238.563998</v>
      </c>
      <c r="Q63">
        <f t="shared" si="6"/>
        <v>237.56121844057844</v>
      </c>
      <c r="R63">
        <f t="shared" si="7"/>
        <v>1.0055668447936874</v>
      </c>
      <c r="S63" s="22">
        <f t="shared" si="8"/>
        <v>1.766855923433569E-5</v>
      </c>
      <c r="T63">
        <f t="shared" si="9"/>
        <v>1.7077755979654924E-3</v>
      </c>
    </row>
    <row r="64" spans="3:20" x14ac:dyDescent="0.25">
      <c r="C64" s="2">
        <v>0.68676588999999999</v>
      </c>
      <c r="D64">
        <v>181.16818499999999</v>
      </c>
      <c r="E64">
        <f t="shared" si="0"/>
        <v>181.12276133997079</v>
      </c>
      <c r="F64">
        <f t="shared" si="1"/>
        <v>2.063308890448398E-3</v>
      </c>
      <c r="G64" s="22">
        <f t="shared" si="2"/>
        <v>6.2863764219672175E-8</v>
      </c>
      <c r="I64" s="2">
        <v>0.68727267999999997</v>
      </c>
      <c r="J64">
        <v>206.02076299999999</v>
      </c>
      <c r="K64">
        <f t="shared" si="3"/>
        <v>204.54058511529306</v>
      </c>
      <c r="L64">
        <f t="shared" si="4"/>
        <v>2.1909265703754905</v>
      </c>
      <c r="M64" s="22">
        <f t="shared" si="5"/>
        <v>5.1618554638279727E-5</v>
      </c>
      <c r="O64" s="2">
        <v>0.68554375000000001</v>
      </c>
      <c r="P64">
        <v>238.616141</v>
      </c>
      <c r="Q64">
        <f t="shared" si="6"/>
        <v>237.59100394772872</v>
      </c>
      <c r="R64">
        <f t="shared" si="7"/>
        <v>1.0509059759394412</v>
      </c>
      <c r="S64" s="22">
        <f t="shared" si="8"/>
        <v>1.8457132331414825E-5</v>
      </c>
      <c r="T64">
        <f t="shared" si="9"/>
        <v>6.7814262414240775E-4</v>
      </c>
    </row>
    <row r="65" spans="3:20" x14ac:dyDescent="0.25">
      <c r="C65" s="2">
        <v>0.69011093999999995</v>
      </c>
      <c r="D65">
        <v>181.32049900000001</v>
      </c>
      <c r="E65">
        <f t="shared" si="0"/>
        <v>181.24090634179169</v>
      </c>
      <c r="F65">
        <f t="shared" si="1"/>
        <v>6.3349912406675379E-3</v>
      </c>
      <c r="G65" s="22">
        <f t="shared" si="2"/>
        <v>1.9268690790739092E-7</v>
      </c>
      <c r="I65" s="2">
        <v>0.68974197999999998</v>
      </c>
      <c r="J65">
        <v>206.08633</v>
      </c>
      <c r="K65">
        <f t="shared" si="3"/>
        <v>204.55845372988381</v>
      </c>
      <c r="L65">
        <f t="shared" si="4"/>
        <v>2.3344058967841765</v>
      </c>
      <c r="M65" s="22">
        <f t="shared" si="5"/>
        <v>5.4963958225972733E-5</v>
      </c>
      <c r="O65" s="2">
        <v>0.68859709000000002</v>
      </c>
      <c r="P65">
        <v>238.63684699999999</v>
      </c>
      <c r="Q65">
        <f t="shared" si="6"/>
        <v>237.62394316397294</v>
      </c>
      <c r="R65">
        <f t="shared" si="7"/>
        <v>1.0259741810383127</v>
      </c>
      <c r="S65" s="22">
        <f t="shared" si="8"/>
        <v>1.8016126693654349E-5</v>
      </c>
      <c r="T65">
        <f t="shared" si="9"/>
        <v>7.0913378863071133E-3</v>
      </c>
    </row>
    <row r="66" spans="3:20" x14ac:dyDescent="0.25">
      <c r="C66" s="2">
        <v>0.69287208</v>
      </c>
      <c r="D66">
        <v>181.45480000000001</v>
      </c>
      <c r="E66">
        <f t="shared" si="0"/>
        <v>181.342805123565</v>
      </c>
      <c r="F66">
        <f t="shared" si="1"/>
        <v>1.2542852347692174E-2</v>
      </c>
      <c r="G66" s="22">
        <f t="shared" si="2"/>
        <v>3.809424651018642E-7</v>
      </c>
      <c r="I66" s="2">
        <v>0.69337912999999995</v>
      </c>
      <c r="J66">
        <v>206.169059</v>
      </c>
      <c r="K66">
        <f t="shared" si="3"/>
        <v>204.58753746595551</v>
      </c>
      <c r="L66">
        <f t="shared" si="4"/>
        <v>2.5012103626464621</v>
      </c>
      <c r="M66" s="22">
        <f t="shared" si="5"/>
        <v>5.8844142955417409E-5</v>
      </c>
      <c r="O66" s="2">
        <v>0.69165003999999997</v>
      </c>
      <c r="P66">
        <v>238.853342</v>
      </c>
      <c r="Q66">
        <f t="shared" si="6"/>
        <v>237.66033835067907</v>
      </c>
      <c r="R66">
        <f t="shared" si="7"/>
        <v>1.4232577072930532</v>
      </c>
      <c r="S66" s="22">
        <f t="shared" si="8"/>
        <v>2.4947147787014855E-5</v>
      </c>
      <c r="T66">
        <f t="shared" si="9"/>
        <v>3.5611301078232399E-3</v>
      </c>
    </row>
    <row r="67" spans="3:20" x14ac:dyDescent="0.25">
      <c r="C67" s="2">
        <v>0.69592518999999997</v>
      </c>
      <c r="D67">
        <v>181.58867699999999</v>
      </c>
      <c r="E67">
        <f t="shared" si="0"/>
        <v>181.46034571166862</v>
      </c>
      <c r="F67">
        <f t="shared" si="1"/>
        <v>1.6468919564788447E-2</v>
      </c>
      <c r="G67" s="22">
        <f t="shared" si="2"/>
        <v>4.9944489615927317E-7</v>
      </c>
      <c r="I67" s="2">
        <v>0.69643233000000004</v>
      </c>
      <c r="J67">
        <v>206.258925</v>
      </c>
      <c r="K67">
        <f t="shared" si="3"/>
        <v>204.61474022627164</v>
      </c>
      <c r="L67">
        <f t="shared" si="4"/>
        <v>2.7033435701602095</v>
      </c>
      <c r="M67" s="22">
        <f t="shared" si="5"/>
        <v>6.3544174798105366E-5</v>
      </c>
      <c r="O67" s="2">
        <v>0.69470319999999997</v>
      </c>
      <c r="P67">
        <v>238.96206900000001</v>
      </c>
      <c r="Q67">
        <f t="shared" si="6"/>
        <v>237.7005319887617</v>
      </c>
      <c r="R67">
        <f t="shared" si="7"/>
        <v>1.5914756307241069</v>
      </c>
      <c r="S67" s="22">
        <f t="shared" si="8"/>
        <v>2.7870326290033528E-5</v>
      </c>
      <c r="T67">
        <f t="shared" si="9"/>
        <v>2.2966170252486681E-3</v>
      </c>
    </row>
    <row r="68" spans="3:20" x14ac:dyDescent="0.25">
      <c r="C68" s="2">
        <v>0.69927008000000002</v>
      </c>
      <c r="D68">
        <v>181.82272399999999</v>
      </c>
      <c r="E68">
        <f t="shared" ref="E68:E131" si="10">IF(C68&lt;F$1,$Y$6+D$1^2*$Y$5/((-$Y$7*(C68/E$1-1)^$Y$8+1)),$Y$6+$Y$2*SINH($Y$3*(C68/F$1)-$Y$3)+D$1^2*$Y$5/((-$Y$7*(C68/E$1-1)^$Y$8+1)))</f>
        <v>181.59531762965162</v>
      </c>
      <c r="F68">
        <f t="shared" ref="F68:F131" si="11">(E68-D68)^2</f>
        <v>5.1713657275022827E-2</v>
      </c>
      <c r="G68" s="22">
        <f t="shared" ref="G68:G131" si="12">((E68-D68)/D68)^2</f>
        <v>1.5642599749077992E-6</v>
      </c>
      <c r="I68" s="2">
        <v>0.69948537</v>
      </c>
      <c r="J68">
        <v>206.43052499999999</v>
      </c>
      <c r="K68">
        <f t="shared" ref="K68:K131" si="13">IF(I68&lt;L$1,$Y$6+J$1^2*$Y$5/((-$Y$7*(I68/K$1-1)^$Y$8+1)),$Y$6+$Y$2*SINH($Y$3*(I68/L$1)-$Y$3)+J$1^2*$Y$5/((-$Y$7*(I68/K$1-1)^$Y$8+1)))</f>
        <v>204.64474701069662</v>
      </c>
      <c r="L68">
        <f t="shared" ref="L68:L131" si="14">(K68-J68)^2</f>
        <v>3.1890030270803851</v>
      </c>
      <c r="M68" s="22">
        <f t="shared" ref="M68:M131" si="15">((K68-J68)/J68)^2</f>
        <v>7.4835402239782184E-5</v>
      </c>
      <c r="O68" s="2">
        <v>0.69775642999999998</v>
      </c>
      <c r="P68">
        <v>239.03219000000001</v>
      </c>
      <c r="Q68">
        <f t="shared" ref="Q68:Q131" si="16">IF(O68&lt;R$1,$Y$6+P$1^2*$Y$5/((-$Y$7*(O68/Q$1-1)^$Y$8+1)),$Y$6+$Y$2*SINH($Y$3*(O68/R$1)-$Y$3)+P$1^2*$Y$5/((-$Y$7*(O68/Q$1-1)^$Y$8+1)))</f>
        <v>237.74488873844894</v>
      </c>
      <c r="R68">
        <f t="shared" ref="R68:R131" si="17">(Q68-P68)^2</f>
        <v>1.657144537990999</v>
      </c>
      <c r="S68" s="22">
        <f t="shared" ref="S68:S131" si="18">((Q68-P68)/P68)^2</f>
        <v>2.9003312952890693E-5</v>
      </c>
      <c r="T68">
        <f t="shared" ref="T68:T131" si="19">(P69-P68)/(O69-O68)/10^4</f>
        <v>3.3552013153532669E-3</v>
      </c>
    </row>
    <row r="69" spans="3:20" x14ac:dyDescent="0.25">
      <c r="C69" s="2">
        <v>0.70203125</v>
      </c>
      <c r="D69">
        <v>181.938163</v>
      </c>
      <c r="E69">
        <f t="shared" si="10"/>
        <v>181.71189517850792</v>
      </c>
      <c r="F69">
        <f t="shared" si="11"/>
        <v>5.1197127042774855E-2</v>
      </c>
      <c r="G69" s="22">
        <f t="shared" si="12"/>
        <v>1.5466711337896058E-6</v>
      </c>
      <c r="I69" s="2">
        <v>0.70253843000000005</v>
      </c>
      <c r="J69">
        <v>206.58955</v>
      </c>
      <c r="K69">
        <f t="shared" si="13"/>
        <v>204.67782744434641</v>
      </c>
      <c r="L69">
        <f t="shared" si="14"/>
        <v>3.6546831297947207</v>
      </c>
      <c r="M69" s="22">
        <f t="shared" si="15"/>
        <v>8.5631396998701946E-5</v>
      </c>
      <c r="O69" s="2">
        <v>0.70080960000000003</v>
      </c>
      <c r="P69">
        <v>239.13462999999999</v>
      </c>
      <c r="Q69">
        <f t="shared" si="16"/>
        <v>237.79380567899707</v>
      </c>
      <c r="R69">
        <f t="shared" si="17"/>
        <v>1.797809859792922</v>
      </c>
      <c r="S69" s="22">
        <f t="shared" si="18"/>
        <v>3.1438282554017692E-5</v>
      </c>
      <c r="T69">
        <f t="shared" si="19"/>
        <v>4.7968124097230724E-3</v>
      </c>
    </row>
    <row r="70" spans="3:20" x14ac:dyDescent="0.25">
      <c r="C70" s="2">
        <v>0.70508428999999995</v>
      </c>
      <c r="D70">
        <v>182.10976299999999</v>
      </c>
      <c r="E70">
        <f t="shared" si="10"/>
        <v>181.84653760126213</v>
      </c>
      <c r="F70">
        <f t="shared" si="11"/>
        <v>6.9287610540704855E-2</v>
      </c>
      <c r="G70" s="22">
        <f t="shared" si="12"/>
        <v>2.0892438196479168E-6</v>
      </c>
      <c r="I70" s="2">
        <v>0.70559161000000004</v>
      </c>
      <c r="J70">
        <v>206.68570299999999</v>
      </c>
      <c r="K70">
        <f t="shared" si="13"/>
        <v>204.71427493935806</v>
      </c>
      <c r="L70">
        <f t="shared" si="14"/>
        <v>3.8865285982863877</v>
      </c>
      <c r="M70" s="22">
        <f t="shared" si="15"/>
        <v>9.0978965655165824E-5</v>
      </c>
      <c r="O70" s="2">
        <v>0.70386269000000001</v>
      </c>
      <c r="P70">
        <v>239.281081</v>
      </c>
      <c r="Q70">
        <f t="shared" si="16"/>
        <v>237.84771693903991</v>
      </c>
      <c r="R70">
        <f t="shared" si="17"/>
        <v>2.054532531251994</v>
      </c>
      <c r="S70" s="22">
        <f t="shared" si="18"/>
        <v>3.5883624065615491E-5</v>
      </c>
      <c r="T70">
        <f t="shared" si="19"/>
        <v>4.5908748485145329E-3</v>
      </c>
    </row>
    <row r="71" spans="3:20" x14ac:dyDescent="0.25">
      <c r="C71" s="2">
        <v>0.70842919999999998</v>
      </c>
      <c r="D71">
        <v>182.33123599999999</v>
      </c>
      <c r="E71">
        <f t="shared" si="10"/>
        <v>182.00137194087671</v>
      </c>
      <c r="F71">
        <f t="shared" si="11"/>
        <v>0.10881029750128748</v>
      </c>
      <c r="G71" s="22">
        <f t="shared" si="12"/>
        <v>3.2730138699129639E-6</v>
      </c>
      <c r="I71" s="2">
        <v>0.70864464999999999</v>
      </c>
      <c r="J71">
        <v>206.857303</v>
      </c>
      <c r="K71">
        <f t="shared" si="13"/>
        <v>204.75440462587954</v>
      </c>
      <c r="L71">
        <f t="shared" si="14"/>
        <v>4.4221815718784612</v>
      </c>
      <c r="M71" s="22">
        <f t="shared" si="15"/>
        <v>1.0334628136202981E-4</v>
      </c>
      <c r="O71" s="2">
        <v>0.70691579000000004</v>
      </c>
      <c r="P71">
        <v>239.421245</v>
      </c>
      <c r="Q71">
        <f t="shared" si="16"/>
        <v>237.90709766600372</v>
      </c>
      <c r="R71">
        <f t="shared" si="17"/>
        <v>2.2926421490480338</v>
      </c>
      <c r="S71" s="22">
        <f t="shared" si="18"/>
        <v>3.9995479033559658E-5</v>
      </c>
      <c r="T71">
        <f t="shared" si="19"/>
        <v>1.2669570628497111E-3</v>
      </c>
    </row>
    <row r="72" spans="3:20" x14ac:dyDescent="0.25">
      <c r="C72" s="2">
        <v>0.71119038000000001</v>
      </c>
      <c r="D72">
        <v>182.446676</v>
      </c>
      <c r="E72">
        <f t="shared" si="10"/>
        <v>182.13528554628172</v>
      </c>
      <c r="F72">
        <f t="shared" si="11"/>
        <v>9.696401466687303E-2</v>
      </c>
      <c r="G72" s="22">
        <f t="shared" si="12"/>
        <v>2.9129878813872151E-6</v>
      </c>
      <c r="I72" s="2">
        <v>0.71169769000000005</v>
      </c>
      <c r="J72">
        <v>207.02890300000001</v>
      </c>
      <c r="K72">
        <f t="shared" si="13"/>
        <v>204.79856482618663</v>
      </c>
      <c r="L72">
        <f t="shared" si="14"/>
        <v>4.9744083695692005</v>
      </c>
      <c r="M72" s="22">
        <f t="shared" si="15"/>
        <v>1.1605917353688765E-4</v>
      </c>
      <c r="O72" s="2">
        <v>0.70996908999999997</v>
      </c>
      <c r="P72">
        <v>239.45992899999999</v>
      </c>
      <c r="Q72">
        <f t="shared" si="16"/>
        <v>237.97246831940924</v>
      </c>
      <c r="R72">
        <f t="shared" si="17"/>
        <v>2.2125392763034775</v>
      </c>
      <c r="S72" s="22">
        <f t="shared" si="18"/>
        <v>3.8585602865326071E-5</v>
      </c>
      <c r="T72">
        <f t="shared" si="19"/>
        <v>4.5798256523092344E-3</v>
      </c>
    </row>
    <row r="73" spans="3:20" x14ac:dyDescent="0.25">
      <c r="C73" s="2">
        <v>0.71424323999999995</v>
      </c>
      <c r="D73">
        <v>182.70629700000001</v>
      </c>
      <c r="E73">
        <f t="shared" si="10"/>
        <v>182.29014001289062</v>
      </c>
      <c r="F73">
        <f t="shared" si="11"/>
        <v>0.17318663791996405</v>
      </c>
      <c r="G73" s="22">
        <f t="shared" si="12"/>
        <v>5.1880881923685778E-6</v>
      </c>
      <c r="I73" s="2">
        <v>0.71475082000000001</v>
      </c>
      <c r="J73">
        <v>207.150205</v>
      </c>
      <c r="K73">
        <f t="shared" si="13"/>
        <v>204.84713478263168</v>
      </c>
      <c r="L73">
        <f t="shared" si="14"/>
        <v>5.3041324261289393</v>
      </c>
      <c r="M73" s="22">
        <f t="shared" si="15"/>
        <v>1.2360715867971872E-4</v>
      </c>
      <c r="O73" s="2">
        <v>0.71331412999999999</v>
      </c>
      <c r="P73">
        <v>239.61312599999999</v>
      </c>
      <c r="Q73">
        <f t="shared" si="16"/>
        <v>238.05162415083646</v>
      </c>
      <c r="R73">
        <f t="shared" si="17"/>
        <v>2.4382880249411358</v>
      </c>
      <c r="S73" s="22">
        <f t="shared" si="18"/>
        <v>4.2468194304875338E-5</v>
      </c>
      <c r="T73">
        <f t="shared" si="19"/>
        <v>5.8956758825221781E-3</v>
      </c>
    </row>
    <row r="74" spans="3:20" x14ac:dyDescent="0.25">
      <c r="C74" s="2">
        <v>0.71758805999999997</v>
      </c>
      <c r="D74">
        <v>182.97806700000001</v>
      </c>
      <c r="E74">
        <f t="shared" si="10"/>
        <v>182.46847592470775</v>
      </c>
      <c r="F74">
        <f t="shared" si="11"/>
        <v>0.25968306401752533</v>
      </c>
      <c r="G74" s="22">
        <f t="shared" si="12"/>
        <v>7.7561385086932419E-6</v>
      </c>
      <c r="I74" s="2">
        <v>0.71780385999999996</v>
      </c>
      <c r="J74">
        <v>207.32180500000001</v>
      </c>
      <c r="K74">
        <f t="shared" si="13"/>
        <v>204.90052317929499</v>
      </c>
      <c r="L74">
        <f t="shared" si="14"/>
        <v>5.8626056552766119</v>
      </c>
      <c r="M74" s="22">
        <f t="shared" si="15"/>
        <v>1.3639571289593861E-4</v>
      </c>
      <c r="O74" s="2">
        <v>0.71665909000000005</v>
      </c>
      <c r="P74">
        <v>239.81033400000001</v>
      </c>
      <c r="Q74">
        <f t="shared" si="16"/>
        <v>238.13944777640393</v>
      </c>
      <c r="R74">
        <f t="shared" si="17"/>
        <v>2.7918607722031865</v>
      </c>
      <c r="S74" s="22">
        <f t="shared" si="18"/>
        <v>4.8546504932371989E-5</v>
      </c>
      <c r="T74">
        <f t="shared" si="19"/>
        <v>4.4328360653022106E-4</v>
      </c>
    </row>
    <row r="75" spans="3:20" x14ac:dyDescent="0.25">
      <c r="C75" s="2">
        <v>0.72034911000000001</v>
      </c>
      <c r="D75">
        <v>183.15637899999999</v>
      </c>
      <c r="E75">
        <f t="shared" si="10"/>
        <v>182.62292150787974</v>
      </c>
      <c r="F75">
        <f t="shared" si="11"/>
        <v>0.28457689589922536</v>
      </c>
      <c r="G75" s="22">
        <f t="shared" si="12"/>
        <v>8.4831186234727152E-6</v>
      </c>
      <c r="I75" s="2">
        <v>0.72085690000000002</v>
      </c>
      <c r="J75">
        <v>207.493405</v>
      </c>
      <c r="K75">
        <f t="shared" si="13"/>
        <v>204.95917977703468</v>
      </c>
      <c r="L75">
        <f t="shared" si="14"/>
        <v>6.4222974807136177</v>
      </c>
      <c r="M75" s="22">
        <f t="shared" si="15"/>
        <v>1.4917011448143267E-4</v>
      </c>
      <c r="O75" s="2">
        <v>0.71971244000000001</v>
      </c>
      <c r="P75">
        <v>239.823869</v>
      </c>
      <c r="Q75">
        <f t="shared" si="16"/>
        <v>238.2279356403875</v>
      </c>
      <c r="R75">
        <f t="shared" si="17"/>
        <v>2.5470032883240479</v>
      </c>
      <c r="S75" s="22">
        <f t="shared" si="18"/>
        <v>4.4283781127442252E-5</v>
      </c>
      <c r="T75">
        <f t="shared" si="19"/>
        <v>8.2801209728537144E-3</v>
      </c>
    </row>
    <row r="76" spans="3:20" x14ac:dyDescent="0.25">
      <c r="C76" s="2">
        <v>0.72340214000000003</v>
      </c>
      <c r="D76">
        <v>183.33426600000001</v>
      </c>
      <c r="E76">
        <f t="shared" si="10"/>
        <v>182.80176930810001</v>
      </c>
      <c r="F76">
        <f t="shared" si="11"/>
        <v>0.2835527268844516</v>
      </c>
      <c r="G76" s="22">
        <f t="shared" si="12"/>
        <v>8.4361936428999177E-6</v>
      </c>
      <c r="I76" s="2">
        <v>0.72391006000000002</v>
      </c>
      <c r="J76">
        <v>207.60213200000001</v>
      </c>
      <c r="K76">
        <f t="shared" si="13"/>
        <v>205.02359585753558</v>
      </c>
      <c r="L76">
        <f t="shared" si="14"/>
        <v>6.6488486379953393</v>
      </c>
      <c r="M76" s="22">
        <f t="shared" si="15"/>
        <v>1.5427047893159257E-4</v>
      </c>
      <c r="O76" s="2">
        <v>0.72247338999999999</v>
      </c>
      <c r="P76">
        <v>240.05247900000001</v>
      </c>
      <c r="Q76">
        <f t="shared" si="16"/>
        <v>238.31542062763208</v>
      </c>
      <c r="R76">
        <f t="shared" si="17"/>
        <v>3.0173717890135086</v>
      </c>
      <c r="S76" s="22">
        <f t="shared" si="18"/>
        <v>5.2362025166339123E-5</v>
      </c>
      <c r="T76">
        <f t="shared" si="19"/>
        <v>7.5968402638181701E-3</v>
      </c>
    </row>
    <row r="77" spans="3:20" x14ac:dyDescent="0.25">
      <c r="C77" s="2">
        <v>0.72674689000000003</v>
      </c>
      <c r="D77">
        <v>183.637473</v>
      </c>
      <c r="E77">
        <f t="shared" si="10"/>
        <v>183.00801764146235</v>
      </c>
      <c r="F77">
        <f t="shared" si="11"/>
        <v>0.39621404839176755</v>
      </c>
      <c r="G77" s="22">
        <f t="shared" si="12"/>
        <v>1.1749171801312265E-5</v>
      </c>
      <c r="I77" s="2">
        <v>0.72696296000000005</v>
      </c>
      <c r="J77">
        <v>207.84289200000001</v>
      </c>
      <c r="K77">
        <f t="shared" si="13"/>
        <v>205.09429557318987</v>
      </c>
      <c r="L77">
        <f t="shared" si="14"/>
        <v>7.5547823174734603</v>
      </c>
      <c r="M77" s="22">
        <f t="shared" si="15"/>
        <v>1.7488461357960251E-4</v>
      </c>
      <c r="O77" s="2">
        <v>0.72523437999999996</v>
      </c>
      <c r="P77">
        <v>240.262227</v>
      </c>
      <c r="Q77">
        <f t="shared" si="16"/>
        <v>238.4106154107385</v>
      </c>
      <c r="R77">
        <f t="shared" si="17"/>
        <v>3.4284654774874785</v>
      </c>
      <c r="S77" s="22">
        <f t="shared" si="18"/>
        <v>5.9392114060392096E-5</v>
      </c>
      <c r="T77">
        <f t="shared" si="19"/>
        <v>6.2451942336783414E-3</v>
      </c>
    </row>
    <row r="78" spans="3:20" x14ac:dyDescent="0.25">
      <c r="C78" s="2">
        <v>0.73009162000000005</v>
      </c>
      <c r="D78">
        <v>183.95325399999999</v>
      </c>
      <c r="E78">
        <f t="shared" si="10"/>
        <v>183.22574056053483</v>
      </c>
      <c r="F78">
        <f t="shared" si="11"/>
        <v>0.52927580460242107</v>
      </c>
      <c r="G78" s="22">
        <f t="shared" si="12"/>
        <v>1.5641092768194126E-5</v>
      </c>
      <c r="I78" s="2">
        <v>0.73001587000000001</v>
      </c>
      <c r="J78">
        <v>208.083651</v>
      </c>
      <c r="K78">
        <f t="shared" si="13"/>
        <v>205.17186502706164</v>
      </c>
      <c r="L78">
        <f t="shared" si="14"/>
        <v>8.4784975522005972</v>
      </c>
      <c r="M78" s="22">
        <f t="shared" si="15"/>
        <v>1.958136579729668E-4</v>
      </c>
      <c r="O78" s="2">
        <v>0.72857932000000003</v>
      </c>
      <c r="P78">
        <v>240.471125</v>
      </c>
      <c r="Q78">
        <f t="shared" si="16"/>
        <v>238.53719431993517</v>
      </c>
      <c r="R78">
        <f t="shared" si="17"/>
        <v>3.7400878752960276</v>
      </c>
      <c r="S78" s="22">
        <f t="shared" si="18"/>
        <v>6.4677903790021939E-5</v>
      </c>
      <c r="T78">
        <f t="shared" si="19"/>
        <v>4.3849386363417559E-3</v>
      </c>
    </row>
    <row r="79" spans="3:20" x14ac:dyDescent="0.25">
      <c r="C79" s="2">
        <v>0.73256063999999999</v>
      </c>
      <c r="D79">
        <v>184.16342700000001</v>
      </c>
      <c r="E79">
        <f t="shared" si="10"/>
        <v>183.39426978545399</v>
      </c>
      <c r="F79">
        <f t="shared" si="11"/>
        <v>0.59160282068820302</v>
      </c>
      <c r="G79" s="22">
        <f t="shared" si="12"/>
        <v>1.7443091548627229E-5</v>
      </c>
      <c r="I79" s="2">
        <v>0.73306895000000005</v>
      </c>
      <c r="J79">
        <v>208.23010199999999</v>
      </c>
      <c r="K79">
        <f t="shared" si="13"/>
        <v>205.25694222766742</v>
      </c>
      <c r="L79">
        <f t="shared" si="14"/>
        <v>8.8396790318166296</v>
      </c>
      <c r="M79" s="22">
        <f t="shared" si="15"/>
        <v>2.0386819245636709E-4</v>
      </c>
      <c r="O79" s="2">
        <v>0.73163243</v>
      </c>
      <c r="P79">
        <v>240.60500200000001</v>
      </c>
      <c r="Q79">
        <f t="shared" si="16"/>
        <v>238.66448331534261</v>
      </c>
      <c r="R79">
        <f t="shared" si="17"/>
        <v>3.7656127655045069</v>
      </c>
      <c r="S79" s="22">
        <f t="shared" si="18"/>
        <v>6.5046862590761582E-5</v>
      </c>
      <c r="T79">
        <f t="shared" si="19"/>
        <v>1.676016093810387E-3</v>
      </c>
    </row>
    <row r="80" spans="3:20" x14ac:dyDescent="0.25">
      <c r="C80" s="2">
        <v>0.73561359000000004</v>
      </c>
      <c r="D80">
        <v>184.37903700000001</v>
      </c>
      <c r="E80">
        <f t="shared" si="10"/>
        <v>183.61237408494799</v>
      </c>
      <c r="F80">
        <f t="shared" si="11"/>
        <v>0.58777202531606643</v>
      </c>
      <c r="G80" s="22">
        <f t="shared" si="12"/>
        <v>1.7289635099491803E-5</v>
      </c>
      <c r="I80" s="2">
        <v>0.73612200000000005</v>
      </c>
      <c r="J80">
        <v>208.39541399999999</v>
      </c>
      <c r="K80">
        <f t="shared" si="13"/>
        <v>205.35021323585451</v>
      </c>
      <c r="L80">
        <f t="shared" si="14"/>
        <v>9.2732476939521966</v>
      </c>
      <c r="M80" s="22">
        <f t="shared" si="15"/>
        <v>2.135283504775571E-4</v>
      </c>
      <c r="O80" s="2">
        <v>0.73439374000000002</v>
      </c>
      <c r="P80">
        <v>240.65128200000001</v>
      </c>
      <c r="Q80">
        <f t="shared" si="16"/>
        <v>238.79015603948102</v>
      </c>
      <c r="R80">
        <f t="shared" si="17"/>
        <v>3.4637898409177335</v>
      </c>
      <c r="S80" s="22">
        <f t="shared" si="18"/>
        <v>5.9810189020185732E-5</v>
      </c>
      <c r="T80">
        <f t="shared" si="19"/>
        <v>5.0027513199786067E-3</v>
      </c>
    </row>
    <row r="81" spans="3:20" x14ac:dyDescent="0.25">
      <c r="C81" s="2">
        <v>0.73866624999999997</v>
      </c>
      <c r="D81">
        <v>184.745541</v>
      </c>
      <c r="E81">
        <f t="shared" si="10"/>
        <v>183.84182443016397</v>
      </c>
      <c r="F81">
        <f t="shared" si="11"/>
        <v>0.81670363859620987</v>
      </c>
      <c r="G81" s="22">
        <f t="shared" si="12"/>
        <v>2.3928559797628224E-5</v>
      </c>
      <c r="I81" s="2">
        <v>0.73888319999999996</v>
      </c>
      <c r="J81">
        <v>208.49827999999999</v>
      </c>
      <c r="K81">
        <f t="shared" si="13"/>
        <v>205.44225297440241</v>
      </c>
      <c r="L81">
        <f t="shared" si="14"/>
        <v>9.3393011811828313</v>
      </c>
      <c r="M81" s="22">
        <f t="shared" si="15"/>
        <v>2.1483717245739133E-4</v>
      </c>
      <c r="O81" s="2">
        <v>0.73744681999999995</v>
      </c>
      <c r="P81">
        <v>240.80402000000001</v>
      </c>
      <c r="Q81">
        <f t="shared" si="16"/>
        <v>238.94181017344084</v>
      </c>
      <c r="R81">
        <f t="shared" si="17"/>
        <v>3.4678254381335192</v>
      </c>
      <c r="S81" s="22">
        <f t="shared" si="18"/>
        <v>5.9803935228962954E-5</v>
      </c>
      <c r="T81">
        <f t="shared" si="19"/>
        <v>7.6802788159486095E-3</v>
      </c>
    </row>
    <row r="82" spans="3:20" x14ac:dyDescent="0.25">
      <c r="C82" s="2">
        <v>0.74171914000000005</v>
      </c>
      <c r="D82">
        <v>184.99258699999999</v>
      </c>
      <c r="E82">
        <f t="shared" si="10"/>
        <v>184.08337123024444</v>
      </c>
      <c r="F82">
        <f t="shared" si="11"/>
        <v>0.82667331597217342</v>
      </c>
      <c r="G82" s="22">
        <f t="shared" si="12"/>
        <v>2.4156013732673914E-5</v>
      </c>
      <c r="I82" s="2">
        <v>0.74193619</v>
      </c>
      <c r="J82">
        <v>208.69502800000001</v>
      </c>
      <c r="K82">
        <f t="shared" si="13"/>
        <v>205.55327244536309</v>
      </c>
      <c r="L82">
        <f t="shared" si="14"/>
        <v>9.8706279650919146</v>
      </c>
      <c r="M82" s="22">
        <f t="shared" si="15"/>
        <v>2.2663165917179972E-4</v>
      </c>
      <c r="O82" s="2">
        <v>0.74049973000000002</v>
      </c>
      <c r="P82">
        <v>241.03849199999999</v>
      </c>
      <c r="Q82">
        <f t="shared" si="16"/>
        <v>239.10798291577186</v>
      </c>
      <c r="R82">
        <f t="shared" si="17"/>
        <v>3.7268653242873504</v>
      </c>
      <c r="S82" s="22">
        <f t="shared" si="18"/>
        <v>6.4146194377934584E-5</v>
      </c>
      <c r="T82">
        <f t="shared" si="19"/>
        <v>8.7101603086950467E-3</v>
      </c>
    </row>
    <row r="83" spans="3:20" x14ac:dyDescent="0.25">
      <c r="C83" s="2">
        <v>0.74477190999999998</v>
      </c>
      <c r="D83">
        <v>185.30250599999999</v>
      </c>
      <c r="E83">
        <f t="shared" si="10"/>
        <v>184.33775145322355</v>
      </c>
      <c r="F83">
        <f t="shared" si="11"/>
        <v>0.93075133552582834</v>
      </c>
      <c r="G83" s="22">
        <f t="shared" si="12"/>
        <v>2.7106352559253768E-5</v>
      </c>
      <c r="I83" s="2">
        <v>0.74498902</v>
      </c>
      <c r="J83">
        <v>208.973511</v>
      </c>
      <c r="K83">
        <f t="shared" si="13"/>
        <v>205.67486995083408</v>
      </c>
      <c r="L83">
        <f t="shared" si="14"/>
        <v>10.881032771242459</v>
      </c>
      <c r="M83" s="22">
        <f t="shared" si="15"/>
        <v>2.491653454655523E-4</v>
      </c>
      <c r="O83" s="2">
        <v>0.74355258999999996</v>
      </c>
      <c r="P83">
        <v>241.30440100000001</v>
      </c>
      <c r="Q83">
        <f t="shared" si="16"/>
        <v>239.29001780816557</v>
      </c>
      <c r="R83">
        <f t="shared" si="17"/>
        <v>4.0577396435451076</v>
      </c>
      <c r="S83" s="22">
        <f t="shared" si="18"/>
        <v>6.9687308673293914E-5</v>
      </c>
      <c r="T83">
        <f t="shared" si="19"/>
        <v>4.3849058828533205E-3</v>
      </c>
    </row>
    <row r="84" spans="3:20" x14ac:dyDescent="0.25">
      <c r="C84" s="2">
        <v>0.74782472</v>
      </c>
      <c r="D84">
        <v>185.59356299999999</v>
      </c>
      <c r="E84">
        <f t="shared" si="10"/>
        <v>184.60579913076469</v>
      </c>
      <c r="F84">
        <f t="shared" si="11"/>
        <v>0.9756774613666801</v>
      </c>
      <c r="G84" s="22">
        <f t="shared" si="12"/>
        <v>2.8325687135320019E-5</v>
      </c>
      <c r="I84" s="2">
        <v>0.74804203999999996</v>
      </c>
      <c r="J84">
        <v>209.15768499999999</v>
      </c>
      <c r="K84">
        <f t="shared" si="13"/>
        <v>205.80803722956347</v>
      </c>
      <c r="L84">
        <f t="shared" si="14"/>
        <v>11.220140185990344</v>
      </c>
      <c r="M84" s="22">
        <f t="shared" si="15"/>
        <v>2.5647830238012152E-4</v>
      </c>
      <c r="O84" s="2">
        <v>0.74660570000000004</v>
      </c>
      <c r="P84">
        <v>241.438277</v>
      </c>
      <c r="Q84">
        <f t="shared" si="16"/>
        <v>239.48939846859417</v>
      </c>
      <c r="R84">
        <f t="shared" si="17"/>
        <v>3.7981275301745243</v>
      </c>
      <c r="S84" s="22">
        <f t="shared" si="18"/>
        <v>6.5156432392892647E-5</v>
      </c>
      <c r="T84">
        <f t="shared" si="19"/>
        <v>5.0027677059484334E-3</v>
      </c>
    </row>
    <row r="85" spans="3:20" x14ac:dyDescent="0.25">
      <c r="C85" s="2">
        <v>0.75087747000000005</v>
      </c>
      <c r="D85">
        <v>185.90976900000001</v>
      </c>
      <c r="E85">
        <f t="shared" si="10"/>
        <v>184.88838908708584</v>
      </c>
      <c r="F85">
        <f t="shared" si="11"/>
        <v>1.0432169265045586</v>
      </c>
      <c r="G85" s="22">
        <f t="shared" si="12"/>
        <v>3.0183542012948072E-5</v>
      </c>
      <c r="I85" s="2">
        <v>0.75167892999999997</v>
      </c>
      <c r="J85">
        <v>209.372446</v>
      </c>
      <c r="K85">
        <f t="shared" si="13"/>
        <v>205.98325605476134</v>
      </c>
      <c r="L85">
        <f t="shared" si="14"/>
        <v>11.4866084849068</v>
      </c>
      <c r="M85" s="22">
        <f t="shared" si="15"/>
        <v>2.6203105483329467E-4</v>
      </c>
      <c r="O85" s="2">
        <v>0.74965877000000003</v>
      </c>
      <c r="P85">
        <v>241.591015</v>
      </c>
      <c r="Q85">
        <f t="shared" si="16"/>
        <v>239.7077105945869</v>
      </c>
      <c r="R85">
        <f t="shared" si="17"/>
        <v>3.5468354834483877</v>
      </c>
      <c r="S85" s="22">
        <f t="shared" si="18"/>
        <v>6.0768635913983206E-5</v>
      </c>
      <c r="T85">
        <f t="shared" si="19"/>
        <v>3.9730244928176846E-3</v>
      </c>
    </row>
    <row r="86" spans="3:20" x14ac:dyDescent="0.25">
      <c r="C86" s="2">
        <v>0.75393023999999997</v>
      </c>
      <c r="D86">
        <v>186.21968799999999</v>
      </c>
      <c r="E86">
        <f t="shared" si="10"/>
        <v>185.18648079765006</v>
      </c>
      <c r="F86">
        <f t="shared" si="11"/>
        <v>1.0675171229877649</v>
      </c>
      <c r="G86" s="22">
        <f t="shared" si="12"/>
        <v>3.0783901482119191E-5</v>
      </c>
      <c r="I86" s="2">
        <v>0.75443996000000002</v>
      </c>
      <c r="J86">
        <v>209.563332</v>
      </c>
      <c r="K86">
        <f t="shared" si="13"/>
        <v>206.12947388033868</v>
      </c>
      <c r="L86">
        <f t="shared" si="14"/>
        <v>11.791381585963999</v>
      </c>
      <c r="M86" s="22">
        <f t="shared" si="15"/>
        <v>2.6849370261416554E-4</v>
      </c>
      <c r="O86" s="2">
        <v>0.75271191000000004</v>
      </c>
      <c r="P86">
        <v>241.71231700000001</v>
      </c>
      <c r="Q86">
        <f t="shared" si="16"/>
        <v>239.94671879507993</v>
      </c>
      <c r="R86">
        <f t="shared" si="17"/>
        <v>3.1173370212170144</v>
      </c>
      <c r="S86" s="22">
        <f t="shared" si="18"/>
        <v>5.3356360029057689E-5</v>
      </c>
      <c r="T86">
        <f t="shared" si="19"/>
        <v>8.9161567589518126E-3</v>
      </c>
    </row>
    <row r="87" spans="3:20" x14ac:dyDescent="0.25">
      <c r="C87" s="2">
        <v>0.75698303</v>
      </c>
      <c r="D87">
        <v>186.517032</v>
      </c>
      <c r="E87">
        <f t="shared" si="10"/>
        <v>185.50110237711218</v>
      </c>
      <c r="F87">
        <f t="shared" si="11"/>
        <v>1.0321129986609978</v>
      </c>
      <c r="G87" s="22">
        <f t="shared" si="12"/>
        <v>2.9668135623421207E-5</v>
      </c>
      <c r="I87" s="2">
        <v>0.75749294</v>
      </c>
      <c r="J87">
        <v>209.766368</v>
      </c>
      <c r="K87">
        <f t="shared" si="13"/>
        <v>206.30569017301707</v>
      </c>
      <c r="L87">
        <f t="shared" si="14"/>
        <v>11.976291022171299</v>
      </c>
      <c r="M87" s="22">
        <f t="shared" si="15"/>
        <v>2.7217649896671555E-4</v>
      </c>
      <c r="O87" s="2">
        <v>0.75576474999999999</v>
      </c>
      <c r="P87">
        <v>241.98451299999999</v>
      </c>
      <c r="Q87">
        <f t="shared" si="16"/>
        <v>240.20831831073357</v>
      </c>
      <c r="R87">
        <f t="shared" si="17"/>
        <v>3.1548675741782288</v>
      </c>
      <c r="S87" s="22">
        <f t="shared" si="18"/>
        <v>5.3877320707597712E-5</v>
      </c>
      <c r="T87">
        <f t="shared" si="19"/>
        <v>9.5340686121964148E-3</v>
      </c>
    </row>
    <row r="88" spans="3:20" x14ac:dyDescent="0.25">
      <c r="C88" s="2">
        <v>0.76032750000000004</v>
      </c>
      <c r="D88">
        <v>186.964845</v>
      </c>
      <c r="E88">
        <f t="shared" si="10"/>
        <v>185.86607521908337</v>
      </c>
      <c r="F88">
        <f t="shared" si="11"/>
        <v>1.207295031455571</v>
      </c>
      <c r="G88" s="22">
        <f t="shared" si="12"/>
        <v>3.4537707384022118E-5</v>
      </c>
      <c r="I88" s="2">
        <v>0.76083772000000005</v>
      </c>
      <c r="J88">
        <v>210.05699999999999</v>
      </c>
      <c r="K88">
        <f t="shared" si="13"/>
        <v>206.51792305082276</v>
      </c>
      <c r="L88">
        <f t="shared" si="14"/>
        <v>12.525065652197602</v>
      </c>
      <c r="M88" s="22">
        <f t="shared" si="15"/>
        <v>2.8386097728202173E-4</v>
      </c>
      <c r="O88" s="2">
        <v>0.75881756</v>
      </c>
      <c r="P88">
        <v>242.27556999999999</v>
      </c>
      <c r="Q88">
        <f t="shared" si="16"/>
        <v>240.49464450651129</v>
      </c>
      <c r="R88">
        <f t="shared" si="17"/>
        <v>3.1716956133579521</v>
      </c>
      <c r="S88" s="22">
        <f t="shared" si="18"/>
        <v>5.4034638899618403E-5</v>
      </c>
      <c r="T88">
        <f t="shared" si="19"/>
        <v>6.4444364377220882E-3</v>
      </c>
    </row>
    <row r="89" spans="3:20" x14ac:dyDescent="0.25">
      <c r="C89" s="2">
        <v>0.76308838999999995</v>
      </c>
      <c r="D89">
        <v>187.231178</v>
      </c>
      <c r="E89">
        <f t="shared" si="10"/>
        <v>186.18443934766771</v>
      </c>
      <c r="F89">
        <f t="shared" si="11"/>
        <v>1.0956618062864278</v>
      </c>
      <c r="G89" s="22">
        <f t="shared" si="12"/>
        <v>3.1255048943491043E-5</v>
      </c>
      <c r="I89" s="2">
        <v>0.76359882000000001</v>
      </c>
      <c r="J89">
        <v>210.21016299999999</v>
      </c>
      <c r="K89">
        <f t="shared" si="13"/>
        <v>206.70965238033656</v>
      </c>
      <c r="L89">
        <f t="shared" si="14"/>
        <v>12.253574598376451</v>
      </c>
      <c r="M89" s="22">
        <f t="shared" si="15"/>
        <v>2.7730351917708268E-4</v>
      </c>
      <c r="O89" s="2">
        <v>0.76187055000000004</v>
      </c>
      <c r="P89">
        <v>242.472318</v>
      </c>
      <c r="Q89">
        <f t="shared" si="16"/>
        <v>240.80804636217323</v>
      </c>
      <c r="R89">
        <f t="shared" si="17"/>
        <v>2.7698000844746065</v>
      </c>
      <c r="S89" s="22">
        <f t="shared" si="18"/>
        <v>4.7111192303639806E-5</v>
      </c>
      <c r="T89">
        <f t="shared" si="19"/>
        <v>3.7671053407311583E-3</v>
      </c>
    </row>
    <row r="90" spans="3:20" x14ac:dyDescent="0.25">
      <c r="C90" s="2">
        <v>0.76614101000000001</v>
      </c>
      <c r="D90">
        <v>187.61654300000001</v>
      </c>
      <c r="E90">
        <f t="shared" si="10"/>
        <v>186.55566584806911</v>
      </c>
      <c r="F90">
        <f t="shared" si="11"/>
        <v>1.1254603314890093</v>
      </c>
      <c r="G90" s="22">
        <f t="shared" si="12"/>
        <v>3.1973334658577069E-5</v>
      </c>
      <c r="I90" s="2">
        <v>0.76665176999999995</v>
      </c>
      <c r="J90">
        <v>210.42577399999999</v>
      </c>
      <c r="K90">
        <f t="shared" si="13"/>
        <v>206.94070907185585</v>
      </c>
      <c r="L90">
        <f t="shared" si="14"/>
        <v>12.145677553380324</v>
      </c>
      <c r="M90" s="22">
        <f t="shared" si="15"/>
        <v>2.7429878289663887E-4</v>
      </c>
      <c r="O90" s="2">
        <v>0.76492369000000004</v>
      </c>
      <c r="P90">
        <v>242.587333</v>
      </c>
      <c r="Q90">
        <f t="shared" si="16"/>
        <v>241.15108947140851</v>
      </c>
      <c r="R90">
        <f t="shared" si="17"/>
        <v>2.0627954734209335</v>
      </c>
      <c r="S90" s="22">
        <f t="shared" si="18"/>
        <v>3.5052575219394973E-5</v>
      </c>
      <c r="T90">
        <f t="shared" si="19"/>
        <v>5.7748932486806912E-3</v>
      </c>
    </row>
    <row r="91" spans="3:20" x14ac:dyDescent="0.25">
      <c r="C91" s="2">
        <v>0.76919360999999997</v>
      </c>
      <c r="D91">
        <v>188.01448300000001</v>
      </c>
      <c r="E91">
        <f t="shared" si="10"/>
        <v>186.94845228482009</v>
      </c>
      <c r="F91">
        <f t="shared" si="11"/>
        <v>1.1364214857070121</v>
      </c>
      <c r="G91" s="22">
        <f t="shared" si="12"/>
        <v>3.2148212211466889E-5</v>
      </c>
      <c r="I91" s="2">
        <v>0.76970486000000005</v>
      </c>
      <c r="J91">
        <v>210.572225</v>
      </c>
      <c r="K91">
        <f t="shared" si="13"/>
        <v>207.19365548992275</v>
      </c>
      <c r="L91">
        <f t="shared" si="14"/>
        <v>11.414731934423667</v>
      </c>
      <c r="M91" s="22">
        <f t="shared" si="15"/>
        <v>2.574326010174631E-4</v>
      </c>
      <c r="O91" s="2">
        <v>0.76768477999999996</v>
      </c>
      <c r="P91">
        <v>242.74678299999999</v>
      </c>
      <c r="Q91">
        <f t="shared" si="16"/>
        <v>241.48918297873104</v>
      </c>
      <c r="R91">
        <f t="shared" si="17"/>
        <v>1.5815578134956796</v>
      </c>
      <c r="S91" s="22">
        <f t="shared" si="18"/>
        <v>2.6839727724027236E-5</v>
      </c>
      <c r="T91">
        <f t="shared" si="19"/>
        <v>9.4411806035169105E-3</v>
      </c>
    </row>
    <row r="92" spans="3:20" x14ac:dyDescent="0.25">
      <c r="C92" s="2">
        <v>0.77224630000000005</v>
      </c>
      <c r="D92">
        <v>188.36212499999999</v>
      </c>
      <c r="E92">
        <f t="shared" si="10"/>
        <v>187.36435832468263</v>
      </c>
      <c r="F92">
        <f t="shared" si="11"/>
        <v>0.99553833837386818</v>
      </c>
      <c r="G92" s="22">
        <f t="shared" si="12"/>
        <v>2.8058911993095495E-5</v>
      </c>
      <c r="I92" s="2">
        <v>0.77275755999999995</v>
      </c>
      <c r="J92">
        <v>210.91358</v>
      </c>
      <c r="K92">
        <f t="shared" si="13"/>
        <v>207.47056536679139</v>
      </c>
      <c r="L92">
        <f t="shared" si="14"/>
        <v>11.854349764488587</v>
      </c>
      <c r="M92" s="22">
        <f t="shared" si="15"/>
        <v>2.6648247315999145E-4</v>
      </c>
      <c r="O92" s="2">
        <v>0.77102950999999997</v>
      </c>
      <c r="P92">
        <v>243.06256500000001</v>
      </c>
      <c r="Q92">
        <f t="shared" si="16"/>
        <v>241.93760830908349</v>
      </c>
      <c r="R92">
        <f t="shared" si="17"/>
        <v>1.2655275564378459</v>
      </c>
      <c r="S92" s="22">
        <f t="shared" si="18"/>
        <v>2.1420788488470776E-5</v>
      </c>
      <c r="T92">
        <f t="shared" si="19"/>
        <v>9.6291468344134636E-3</v>
      </c>
    </row>
    <row r="93" spans="3:20" x14ac:dyDescent="0.25">
      <c r="C93" s="2">
        <v>0.77529881</v>
      </c>
      <c r="D93">
        <v>188.80407500000001</v>
      </c>
      <c r="E93">
        <f t="shared" si="10"/>
        <v>187.80503263330391</v>
      </c>
      <c r="F93">
        <f t="shared" si="11"/>
        <v>0.99808565045374897</v>
      </c>
      <c r="G93" s="22">
        <f t="shared" si="12"/>
        <v>2.799916531015354E-5</v>
      </c>
      <c r="I93" s="2">
        <v>0.77581043999999999</v>
      </c>
      <c r="J93">
        <v>211.16691299999999</v>
      </c>
      <c r="K93">
        <f t="shared" si="13"/>
        <v>207.77383956775759</v>
      </c>
      <c r="L93">
        <f t="shared" si="14"/>
        <v>11.512947316589241</v>
      </c>
      <c r="M93" s="22">
        <f t="shared" si="15"/>
        <v>2.5818724006728479E-4</v>
      </c>
      <c r="O93" s="2">
        <v>0.77437423000000005</v>
      </c>
      <c r="P93">
        <v>243.38463300000001</v>
      </c>
      <c r="Q93">
        <f t="shared" si="16"/>
        <v>242.43290427974716</v>
      </c>
      <c r="R93">
        <f t="shared" si="17"/>
        <v>0.90578755695411817</v>
      </c>
      <c r="S93" s="22">
        <f t="shared" si="18"/>
        <v>1.5291146263697236E-5</v>
      </c>
      <c r="T93">
        <f t="shared" si="19"/>
        <v>4.8639692301004839E-3</v>
      </c>
    </row>
    <row r="94" spans="3:20" x14ac:dyDescent="0.25">
      <c r="C94" s="2">
        <v>0.77835136000000005</v>
      </c>
      <c r="D94">
        <v>189.22716399999999</v>
      </c>
      <c r="E94">
        <f t="shared" si="10"/>
        <v>188.27235121831367</v>
      </c>
      <c r="F94">
        <f t="shared" si="11"/>
        <v>0.91166744807155742</v>
      </c>
      <c r="G94" s="22">
        <f t="shared" si="12"/>
        <v>2.5460650018790387E-5</v>
      </c>
      <c r="I94" s="2">
        <v>0.77886336</v>
      </c>
      <c r="J94">
        <v>211.401385</v>
      </c>
      <c r="K94">
        <f t="shared" si="13"/>
        <v>208.10608124275592</v>
      </c>
      <c r="L94">
        <f t="shared" si="14"/>
        <v>10.859026852506982</v>
      </c>
      <c r="M94" s="22">
        <f t="shared" si="15"/>
        <v>2.4298264233736509E-4</v>
      </c>
      <c r="O94" s="2">
        <v>0.77713536999999999</v>
      </c>
      <c r="P94">
        <v>243.518934</v>
      </c>
      <c r="Q94">
        <f t="shared" si="16"/>
        <v>242.88069014607169</v>
      </c>
      <c r="R94">
        <f t="shared" si="17"/>
        <v>0.40735521707726924</v>
      </c>
      <c r="S94" s="22">
        <f t="shared" si="18"/>
        <v>6.8692261544423892E-6</v>
      </c>
      <c r="T94">
        <f t="shared" si="19"/>
        <v>4.4085456836978308E-3</v>
      </c>
    </row>
    <row r="95" spans="3:20" x14ac:dyDescent="0.25">
      <c r="C95" s="2">
        <v>0.78140394999999996</v>
      </c>
      <c r="D95">
        <v>189.63139100000001</v>
      </c>
      <c r="E95">
        <f t="shared" si="10"/>
        <v>188.7683412170268</v>
      </c>
      <c r="F95">
        <f t="shared" si="11"/>
        <v>0.74485492789009877</v>
      </c>
      <c r="G95" s="22">
        <f t="shared" si="12"/>
        <v>2.0713392459905614E-5</v>
      </c>
      <c r="I95" s="2">
        <v>0.78191630999999995</v>
      </c>
      <c r="J95">
        <v>211.616996</v>
      </c>
      <c r="K95">
        <f t="shared" si="13"/>
        <v>208.47020369980723</v>
      </c>
      <c r="L95">
        <f t="shared" si="14"/>
        <v>9.9023017805525146</v>
      </c>
      <c r="M95" s="22">
        <f t="shared" si="15"/>
        <v>2.211235853456396E-4</v>
      </c>
      <c r="O95" s="2">
        <v>0.77989653000000003</v>
      </c>
      <c r="P95">
        <v>243.64066099999999</v>
      </c>
      <c r="Q95">
        <f t="shared" si="16"/>
        <v>243.36705815482935</v>
      </c>
      <c r="R95">
        <f t="shared" si="17"/>
        <v>7.4858516885470933E-2</v>
      </c>
      <c r="S95" s="22">
        <f t="shared" si="18"/>
        <v>1.2610772190299485E-6</v>
      </c>
      <c r="T95">
        <f t="shared" si="19"/>
        <v>1.0945276458084087E-2</v>
      </c>
    </row>
    <row r="96" spans="3:20" x14ac:dyDescent="0.25">
      <c r="C96" s="2">
        <v>0.78474838000000002</v>
      </c>
      <c r="D96">
        <v>190.09806499999999</v>
      </c>
      <c r="E96">
        <f t="shared" si="10"/>
        <v>189.34730557571166</v>
      </c>
      <c r="F96">
        <f t="shared" si="11"/>
        <v>0.56363971315774897</v>
      </c>
      <c r="G96" s="22">
        <f t="shared" si="12"/>
        <v>1.5597183899854515E-5</v>
      </c>
      <c r="I96" s="2">
        <v>0.78496895</v>
      </c>
      <c r="J96">
        <v>211.99607399999999</v>
      </c>
      <c r="K96">
        <f t="shared" si="13"/>
        <v>208.86941688436153</v>
      </c>
      <c r="L96">
        <f t="shared" si="14"/>
        <v>9.7759847187726496</v>
      </c>
      <c r="M96" s="22">
        <f t="shared" si="15"/>
        <v>2.1752284641265919E-4</v>
      </c>
      <c r="O96" s="2">
        <v>0.78324115999999999</v>
      </c>
      <c r="P96">
        <v>244.00674000000001</v>
      </c>
      <c r="Q96">
        <f t="shared" si="16"/>
        <v>244.01293502301337</v>
      </c>
      <c r="R96">
        <f t="shared" si="17"/>
        <v>3.8378310136082733E-5</v>
      </c>
      <c r="S96" s="22">
        <f t="shared" si="18"/>
        <v>6.4458798003869483E-10</v>
      </c>
      <c r="T96">
        <f t="shared" si="19"/>
        <v>9.4411507057366451E-3</v>
      </c>
    </row>
    <row r="97" spans="3:20" x14ac:dyDescent="0.25">
      <c r="C97" s="2">
        <v>0.78750891000000001</v>
      </c>
      <c r="D97">
        <v>190.546728</v>
      </c>
      <c r="E97">
        <f t="shared" si="10"/>
        <v>189.85543008389899</v>
      </c>
      <c r="F97">
        <f t="shared" si="11"/>
        <v>0.47789280880559504</v>
      </c>
      <c r="G97" s="22">
        <f t="shared" si="12"/>
        <v>1.3162170255238937E-5</v>
      </c>
      <c r="I97" s="2">
        <v>0.78802190999999999</v>
      </c>
      <c r="J97">
        <v>212.205397</v>
      </c>
      <c r="K97">
        <f t="shared" si="13"/>
        <v>209.30745141893252</v>
      </c>
      <c r="L97">
        <f t="shared" si="14"/>
        <v>8.3980885908285874</v>
      </c>
      <c r="M97" s="22">
        <f t="shared" si="15"/>
        <v>1.8649517555101498E-4</v>
      </c>
      <c r="O97" s="2">
        <v>0.78658589000000001</v>
      </c>
      <c r="P97">
        <v>244.32252099999999</v>
      </c>
      <c r="Q97">
        <f t="shared" si="16"/>
        <v>244.72760596732653</v>
      </c>
      <c r="R97">
        <f t="shared" si="17"/>
        <v>0.16409383075393622</v>
      </c>
      <c r="S97" s="22">
        <f t="shared" si="18"/>
        <v>2.7489399434012465E-6</v>
      </c>
      <c r="T97">
        <f t="shared" si="19"/>
        <v>7.3690787067054384E-3</v>
      </c>
    </row>
    <row r="98" spans="3:20" x14ac:dyDescent="0.25">
      <c r="C98" s="2">
        <v>0.79026931</v>
      </c>
      <c r="D98">
        <v>191.05826200000001</v>
      </c>
      <c r="E98">
        <f t="shared" si="10"/>
        <v>190.39303747721021</v>
      </c>
      <c r="F98">
        <f t="shared" si="11"/>
        <v>0.44252366572091617</v>
      </c>
      <c r="G98" s="22">
        <f t="shared" si="12"/>
        <v>1.2122853466881076E-5</v>
      </c>
      <c r="I98" s="2">
        <v>0.79107483999999995</v>
      </c>
      <c r="J98">
        <v>212.433582</v>
      </c>
      <c r="K98">
        <f t="shared" si="13"/>
        <v>209.7883639509285</v>
      </c>
      <c r="L98">
        <f t="shared" si="14"/>
        <v>6.9971785271336442</v>
      </c>
      <c r="M98" s="22">
        <f t="shared" si="15"/>
        <v>1.5505172792368313E-4</v>
      </c>
      <c r="O98" s="2">
        <v>0.78934689999999996</v>
      </c>
      <c r="P98">
        <v>244.525982</v>
      </c>
      <c r="Q98">
        <f t="shared" si="16"/>
        <v>245.37496745782227</v>
      </c>
      <c r="R98">
        <f t="shared" si="17"/>
        <v>0.72077630759368294</v>
      </c>
      <c r="S98" s="22">
        <f t="shared" si="18"/>
        <v>1.2054535472770967E-5</v>
      </c>
      <c r="T98">
        <f t="shared" si="19"/>
        <v>8.7101560836594129E-3</v>
      </c>
    </row>
    <row r="99" spans="3:20" x14ac:dyDescent="0.25">
      <c r="C99" s="2">
        <v>0.79361369000000004</v>
      </c>
      <c r="D99">
        <v>191.55637300000001</v>
      </c>
      <c r="E99">
        <f t="shared" si="10"/>
        <v>191.08712751577656</v>
      </c>
      <c r="F99">
        <f t="shared" si="11"/>
        <v>0.22019132446409978</v>
      </c>
      <c r="G99" s="22">
        <f t="shared" si="12"/>
        <v>6.0007701630437116E-6</v>
      </c>
      <c r="I99" s="2">
        <v>0.79412755999999995</v>
      </c>
      <c r="J99">
        <v>212.76864900000001</v>
      </c>
      <c r="K99">
        <f t="shared" si="13"/>
        <v>210.31674709302177</v>
      </c>
      <c r="L99">
        <f t="shared" si="14"/>
        <v>6.0118229614435101</v>
      </c>
      <c r="M99" s="22">
        <f t="shared" si="15"/>
        <v>1.3279780933278068E-4</v>
      </c>
      <c r="O99" s="2">
        <v>0.79239974999999996</v>
      </c>
      <c r="P99">
        <v>244.79189</v>
      </c>
      <c r="Q99">
        <f t="shared" si="16"/>
        <v>246.15764847786875</v>
      </c>
      <c r="R99">
        <f t="shared" si="17"/>
        <v>1.8652962198703709</v>
      </c>
      <c r="S99" s="22">
        <f t="shared" si="18"/>
        <v>3.1128182154937866E-5</v>
      </c>
      <c r="T99">
        <f t="shared" si="19"/>
        <v>1.200605373674065E-2</v>
      </c>
    </row>
    <row r="100" spans="3:20" x14ac:dyDescent="0.25">
      <c r="C100" s="2">
        <v>0.79666605000000001</v>
      </c>
      <c r="D100">
        <v>192.07377</v>
      </c>
      <c r="E100">
        <f t="shared" si="10"/>
        <v>191.76503504908843</v>
      </c>
      <c r="F100">
        <f t="shared" si="11"/>
        <v>9.5317269914370215E-2</v>
      </c>
      <c r="G100" s="22">
        <f t="shared" si="12"/>
        <v>2.5836606646462365E-6</v>
      </c>
      <c r="I100" s="2">
        <v>0.79718029999999995</v>
      </c>
      <c r="J100">
        <v>213.09114299999999</v>
      </c>
      <c r="K100">
        <f t="shared" si="13"/>
        <v>210.89787351027951</v>
      </c>
      <c r="L100">
        <f t="shared" si="14"/>
        <v>4.8104310545387277</v>
      </c>
      <c r="M100" s="22">
        <f t="shared" si="15"/>
        <v>1.0593834810000695E-4</v>
      </c>
      <c r="O100" s="2">
        <v>0.79545241</v>
      </c>
      <c r="P100">
        <v>245.15839399999999</v>
      </c>
      <c r="Q100">
        <f t="shared" si="16"/>
        <v>247.0179274158661</v>
      </c>
      <c r="R100">
        <f t="shared" si="17"/>
        <v>3.4578645247226842</v>
      </c>
      <c r="S100" s="22">
        <f t="shared" si="18"/>
        <v>5.753265798699092E-5</v>
      </c>
      <c r="T100">
        <f t="shared" si="19"/>
        <v>8.7101560836603444E-3</v>
      </c>
    </row>
    <row r="101" spans="3:20" x14ac:dyDescent="0.25">
      <c r="C101" s="2">
        <v>0.79971837000000001</v>
      </c>
      <c r="D101">
        <v>192.61631600000001</v>
      </c>
      <c r="E101">
        <f t="shared" si="10"/>
        <v>192.48923877964924</v>
      </c>
      <c r="F101">
        <f t="shared" si="11"/>
        <v>1.6148619932078254E-2</v>
      </c>
      <c r="G101" s="22">
        <f t="shared" si="12"/>
        <v>4.3526051219405689E-7</v>
      </c>
      <c r="I101" s="2">
        <v>0.80023312999999996</v>
      </c>
      <c r="J101">
        <v>213.36962500000001</v>
      </c>
      <c r="K101">
        <f t="shared" si="13"/>
        <v>211.53771272120582</v>
      </c>
      <c r="L101">
        <f t="shared" si="14"/>
        <v>3.3559025971969301</v>
      </c>
      <c r="M101" s="22">
        <f t="shared" si="15"/>
        <v>7.3713012342762477E-5</v>
      </c>
      <c r="O101" s="2">
        <v>0.79850525999999999</v>
      </c>
      <c r="P101">
        <v>245.42430200000001</v>
      </c>
      <c r="Q101">
        <f t="shared" si="16"/>
        <v>247.97970166748507</v>
      </c>
      <c r="R101">
        <f t="shared" si="17"/>
        <v>6.5300674605827673</v>
      </c>
      <c r="S101" s="22">
        <f t="shared" si="18"/>
        <v>1.0841329369102761E-4</v>
      </c>
      <c r="T101">
        <f t="shared" si="19"/>
        <v>9.2795852592425666E-3</v>
      </c>
    </row>
    <row r="102" spans="3:20" x14ac:dyDescent="0.25">
      <c r="C102" s="2">
        <v>0.80277069999999995</v>
      </c>
      <c r="D102">
        <v>193.15257399999999</v>
      </c>
      <c r="E102">
        <f t="shared" si="10"/>
        <v>193.26403106415506</v>
      </c>
      <c r="F102">
        <f t="shared" si="11"/>
        <v>1.2422677150068642E-2</v>
      </c>
      <c r="G102" s="22">
        <f t="shared" si="12"/>
        <v>3.329769711454043E-7</v>
      </c>
      <c r="I102" s="2">
        <v>0.8032859</v>
      </c>
      <c r="J102">
        <v>213.67954399999999</v>
      </c>
      <c r="K102">
        <f t="shared" si="13"/>
        <v>212.24303006865767</v>
      </c>
      <c r="L102">
        <f t="shared" si="14"/>
        <v>2.0635722749405634</v>
      </c>
      <c r="M102" s="22">
        <f t="shared" si="15"/>
        <v>4.5195353525258299E-5</v>
      </c>
      <c r="O102" s="2">
        <v>0.80184999999999995</v>
      </c>
      <c r="P102">
        <v>245.73468</v>
      </c>
      <c r="Q102">
        <f t="shared" si="16"/>
        <v>249.15035784840592</v>
      </c>
      <c r="R102">
        <f t="shared" si="17"/>
        <v>11.666855164090897</v>
      </c>
      <c r="S102" s="22">
        <f t="shared" si="18"/>
        <v>1.9320613056181306E-4</v>
      </c>
      <c r="T102">
        <f t="shared" si="19"/>
        <v>7.564795363998714E-3</v>
      </c>
    </row>
    <row r="103" spans="3:20" x14ac:dyDescent="0.25">
      <c r="C103" s="2">
        <v>0.80582290999999995</v>
      </c>
      <c r="D103">
        <v>193.745418</v>
      </c>
      <c r="E103">
        <f t="shared" si="10"/>
        <v>194.09422315562949</v>
      </c>
      <c r="F103">
        <f t="shared" si="11"/>
        <v>0.12166503659371412</v>
      </c>
      <c r="G103" s="22">
        <f t="shared" si="12"/>
        <v>3.2411782078629163E-6</v>
      </c>
      <c r="I103" s="2">
        <v>0.80633860999999996</v>
      </c>
      <c r="J103">
        <v>214.02089899999999</v>
      </c>
      <c r="K103">
        <f t="shared" si="13"/>
        <v>213.02161496211278</v>
      </c>
      <c r="L103">
        <f t="shared" si="14"/>
        <v>0.9985685883761618</v>
      </c>
      <c r="M103" s="22">
        <f t="shared" si="15"/>
        <v>2.1800453724481507E-5</v>
      </c>
      <c r="O103" s="2">
        <v>0.80461099999999997</v>
      </c>
      <c r="P103">
        <v>245.943544</v>
      </c>
      <c r="Q103">
        <f t="shared" si="16"/>
        <v>250.21422054722927</v>
      </c>
      <c r="R103">
        <f t="shared" si="17"/>
        <v>18.238678171054133</v>
      </c>
      <c r="S103" s="22">
        <f t="shared" si="18"/>
        <v>3.0152443087348642E-4</v>
      </c>
      <c r="T103">
        <f t="shared" si="19"/>
        <v>1.1209074214264623E-2</v>
      </c>
    </row>
    <row r="104" spans="3:20" x14ac:dyDescent="0.25">
      <c r="C104" s="2">
        <v>0.80887525000000005</v>
      </c>
      <c r="D104">
        <v>194.27538899999999</v>
      </c>
      <c r="E104">
        <f t="shared" si="10"/>
        <v>194.98540110753183</v>
      </c>
      <c r="F104">
        <f t="shared" si="11"/>
        <v>0.5041171928418029</v>
      </c>
      <c r="G104" s="22">
        <f t="shared" si="12"/>
        <v>1.3356600453884011E-5</v>
      </c>
      <c r="I104" s="2">
        <v>0.80909938999999997</v>
      </c>
      <c r="J104">
        <v>214.33752899999999</v>
      </c>
      <c r="K104">
        <f t="shared" si="13"/>
        <v>213.79630860089679</v>
      </c>
      <c r="L104">
        <f t="shared" si="14"/>
        <v>0.29291952040542263</v>
      </c>
      <c r="M104" s="22">
        <f t="shared" si="15"/>
        <v>6.3760523649382925E-6</v>
      </c>
      <c r="O104" s="2">
        <v>0.80737179000000003</v>
      </c>
      <c r="P104">
        <v>246.25300300000001</v>
      </c>
      <c r="Q104">
        <f t="shared" si="16"/>
        <v>251.37644197034842</v>
      </c>
      <c r="R104">
        <f t="shared" si="17"/>
        <v>26.249626882884847</v>
      </c>
      <c r="S104" s="22">
        <f t="shared" si="18"/>
        <v>4.3287256741796786E-4</v>
      </c>
      <c r="T104">
        <f t="shared" si="19"/>
        <v>1.0785488421959883E-2</v>
      </c>
    </row>
    <row r="105" spans="3:20" x14ac:dyDescent="0.25">
      <c r="C105" s="2">
        <v>0.81192735999999999</v>
      </c>
      <c r="D105">
        <v>194.92481799999999</v>
      </c>
      <c r="E105">
        <f t="shared" si="10"/>
        <v>195.9437736660546</v>
      </c>
      <c r="F105">
        <f t="shared" si="11"/>
        <v>1.0382706493847915</v>
      </c>
      <c r="G105" s="22">
        <f t="shared" si="12"/>
        <v>2.7326015002456768E-5</v>
      </c>
      <c r="I105" s="2">
        <v>0.81186027999999999</v>
      </c>
      <c r="J105">
        <v>214.60297800000001</v>
      </c>
      <c r="K105">
        <f t="shared" si="13"/>
        <v>214.64593924979226</v>
      </c>
      <c r="L105">
        <f t="shared" si="14"/>
        <v>1.8456689837126367E-3</v>
      </c>
      <c r="M105" s="22">
        <f t="shared" si="15"/>
        <v>4.007581152203566E-8</v>
      </c>
      <c r="O105" s="2">
        <v>0.81013261999999997</v>
      </c>
      <c r="P105">
        <v>246.55077199999999</v>
      </c>
      <c r="Q105">
        <f t="shared" si="16"/>
        <v>252.64810374045572</v>
      </c>
      <c r="R105">
        <f t="shared" si="17"/>
        <v>37.177454353168891</v>
      </c>
      <c r="S105" s="22">
        <f t="shared" si="18"/>
        <v>6.1159920977016532E-4</v>
      </c>
      <c r="T105">
        <f t="shared" si="19"/>
        <v>2.2593797381116869E-2</v>
      </c>
    </row>
    <row r="106" spans="3:20" x14ac:dyDescent="0.25">
      <c r="C106" s="2">
        <v>0.81497951000000002</v>
      </c>
      <c r="D106">
        <v>195.555385</v>
      </c>
      <c r="E106">
        <f t="shared" si="10"/>
        <v>196.97669694688642</v>
      </c>
      <c r="F106">
        <f t="shared" si="11"/>
        <v>2.0201276503620633</v>
      </c>
      <c r="G106" s="22">
        <f t="shared" si="12"/>
        <v>5.2824969364371495E-5</v>
      </c>
      <c r="I106" s="2">
        <v>0.81520466999999996</v>
      </c>
      <c r="J106">
        <v>215.088514</v>
      </c>
      <c r="K106">
        <f t="shared" si="13"/>
        <v>215.78813293982063</v>
      </c>
      <c r="L106">
        <f t="shared" si="14"/>
        <v>0.48946666095573399</v>
      </c>
      <c r="M106" s="22">
        <f t="shared" si="15"/>
        <v>1.0580073330040432E-5</v>
      </c>
      <c r="O106" s="2">
        <v>0.81230912</v>
      </c>
      <c r="P106">
        <v>247.04252600000001</v>
      </c>
      <c r="Q106">
        <f t="shared" si="16"/>
        <v>253.73592744246429</v>
      </c>
      <c r="R106">
        <f t="shared" si="17"/>
        <v>44.801622869982879</v>
      </c>
      <c r="S106" s="22">
        <f t="shared" si="18"/>
        <v>7.3409168907409008E-4</v>
      </c>
      <c r="T106">
        <f t="shared" si="19"/>
        <v>2.8568794923948433E-2</v>
      </c>
    </row>
    <row r="107" spans="3:20" x14ac:dyDescent="0.25">
      <c r="C107" s="2">
        <v>0.81773965000000004</v>
      </c>
      <c r="D107">
        <v>196.204354</v>
      </c>
      <c r="E107">
        <f t="shared" si="10"/>
        <v>197.98198928986866</v>
      </c>
      <c r="F107">
        <f t="shared" si="11"/>
        <v>3.159987223786469</v>
      </c>
      <c r="G107" s="22">
        <f t="shared" si="12"/>
        <v>8.2085801945675648E-5</v>
      </c>
      <c r="I107" s="2">
        <v>0.81767312999999997</v>
      </c>
      <c r="J107">
        <v>215.58701500000001</v>
      </c>
      <c r="K107">
        <f t="shared" si="13"/>
        <v>216.72055669500594</v>
      </c>
      <c r="L107">
        <f t="shared" si="14"/>
        <v>1.2849167743169194</v>
      </c>
      <c r="M107" s="22">
        <f t="shared" si="15"/>
        <v>2.7645840626978543E-5</v>
      </c>
      <c r="O107" s="2">
        <v>0.81477717999999999</v>
      </c>
      <c r="P107">
        <v>247.74762100000001</v>
      </c>
      <c r="Q107">
        <f t="shared" si="16"/>
        <v>255.07000587139561</v>
      </c>
      <c r="R107">
        <f t="shared" si="17"/>
        <v>53.617320204843139</v>
      </c>
      <c r="S107" s="22">
        <f t="shared" si="18"/>
        <v>8.7354668190380708E-4</v>
      </c>
      <c r="T107">
        <f t="shared" si="19"/>
        <v>3.8990624138246464E-2</v>
      </c>
    </row>
    <row r="108" spans="3:20" x14ac:dyDescent="0.25">
      <c r="C108" s="2">
        <v>0.82020753999999996</v>
      </c>
      <c r="D108">
        <v>196.99206699999999</v>
      </c>
      <c r="E108">
        <f t="shared" si="10"/>
        <v>198.94417350623439</v>
      </c>
      <c r="F108">
        <f t="shared" si="11"/>
        <v>3.8107198116826786</v>
      </c>
      <c r="G108" s="22">
        <f t="shared" si="12"/>
        <v>9.8199560366023751E-5</v>
      </c>
      <c r="I108" s="2">
        <v>0.82014127999999997</v>
      </c>
      <c r="J108">
        <v>216.248099</v>
      </c>
      <c r="K108">
        <f t="shared" si="13"/>
        <v>217.73825233813369</v>
      </c>
      <c r="L108">
        <f t="shared" si="14"/>
        <v>2.2205569711509932</v>
      </c>
      <c r="M108" s="22">
        <f t="shared" si="15"/>
        <v>4.7485096325722379E-5</v>
      </c>
      <c r="O108" s="2">
        <v>0.81695298000000005</v>
      </c>
      <c r="P108">
        <v>248.595979</v>
      </c>
      <c r="Q108">
        <f t="shared" si="16"/>
        <v>256.34348321710371</v>
      </c>
      <c r="R108">
        <f t="shared" si="17"/>
        <v>60.023821594039774</v>
      </c>
      <c r="S108" s="22">
        <f t="shared" si="18"/>
        <v>9.7125986556211409E-4</v>
      </c>
      <c r="T108">
        <f t="shared" si="19"/>
        <v>4.5821995638955414E-2</v>
      </c>
    </row>
    <row r="109" spans="3:20" x14ac:dyDescent="0.25">
      <c r="C109" s="2">
        <v>0.82296722</v>
      </c>
      <c r="D109">
        <v>197.87906699999999</v>
      </c>
      <c r="E109">
        <f t="shared" si="10"/>
        <v>200.09852900041159</v>
      </c>
      <c r="F109">
        <f t="shared" si="11"/>
        <v>4.9260115712710437</v>
      </c>
      <c r="G109" s="22">
        <f t="shared" si="12"/>
        <v>1.2580436781081162E-4</v>
      </c>
      <c r="I109" s="2">
        <v>0.82231723000000001</v>
      </c>
      <c r="J109">
        <v>217.02277900000001</v>
      </c>
      <c r="K109">
        <f t="shared" si="13"/>
        <v>218.71410336839782</v>
      </c>
      <c r="L109">
        <f t="shared" si="14"/>
        <v>2.8605781191362203</v>
      </c>
      <c r="M109" s="22">
        <f t="shared" si="15"/>
        <v>6.0735578382858372E-5</v>
      </c>
      <c r="O109" s="2">
        <v>0.81890664000000002</v>
      </c>
      <c r="P109">
        <v>249.491185</v>
      </c>
      <c r="Q109">
        <f t="shared" si="16"/>
        <v>257.57230608908299</v>
      </c>
      <c r="R109">
        <f t="shared" si="17"/>
        <v>65.304518056421756</v>
      </c>
      <c r="S109" s="22">
        <f t="shared" si="18"/>
        <v>1.0491384822487306E-3</v>
      </c>
      <c r="T109">
        <f t="shared" si="19"/>
        <v>4.7562233130972395E-2</v>
      </c>
    </row>
    <row r="110" spans="3:20" x14ac:dyDescent="0.25">
      <c r="C110" s="2">
        <v>0.82529582000000001</v>
      </c>
      <c r="D110">
        <v>198.92827500000001</v>
      </c>
      <c r="E110">
        <f t="shared" si="10"/>
        <v>201.14376905063989</v>
      </c>
      <c r="F110">
        <f t="shared" si="11"/>
        <v>4.9084138884206849</v>
      </c>
      <c r="G110" s="22">
        <f t="shared" si="12"/>
        <v>1.2403611154718366E-4</v>
      </c>
      <c r="I110" s="2">
        <v>0.82450747000000002</v>
      </c>
      <c r="J110">
        <v>217.848062</v>
      </c>
      <c r="K110">
        <f t="shared" si="13"/>
        <v>219.77891727769713</v>
      </c>
      <c r="L110">
        <f t="shared" si="14"/>
        <v>3.7282021034108763</v>
      </c>
      <c r="M110" s="22">
        <f t="shared" si="15"/>
        <v>7.8558294368676789E-5</v>
      </c>
      <c r="O110" s="2">
        <v>0.82097226000000001</v>
      </c>
      <c r="P110">
        <v>250.47363999999999</v>
      </c>
      <c r="Q110">
        <f t="shared" si="16"/>
        <v>258.96768761070018</v>
      </c>
      <c r="R110">
        <f t="shared" si="17"/>
        <v>72.148844812841659</v>
      </c>
      <c r="S110" s="22">
        <f t="shared" si="18"/>
        <v>1.1500198260497891E-3</v>
      </c>
      <c r="T110">
        <f t="shared" si="19"/>
        <v>5.8055765098523338E-2</v>
      </c>
    </row>
    <row r="111" spans="3:20" x14ac:dyDescent="0.25">
      <c r="C111" s="2">
        <v>0.8274939</v>
      </c>
      <c r="D111">
        <v>199.979185</v>
      </c>
      <c r="E111">
        <f t="shared" si="10"/>
        <v>202.196561931611</v>
      </c>
      <c r="F111">
        <f t="shared" si="11"/>
        <v>4.9167604568406116</v>
      </c>
      <c r="G111" s="22">
        <f t="shared" si="12"/>
        <v>1.2294460100802771E-4</v>
      </c>
      <c r="I111" s="2">
        <v>0.82640559999999996</v>
      </c>
      <c r="J111">
        <v>218.75131300000001</v>
      </c>
      <c r="K111">
        <f t="shared" si="13"/>
        <v>220.77560651057416</v>
      </c>
      <c r="L111">
        <f t="shared" si="14"/>
        <v>4.0977642169526316</v>
      </c>
      <c r="M111" s="22">
        <f t="shared" si="15"/>
        <v>8.5633881349063241E-5</v>
      </c>
      <c r="O111" s="2">
        <v>0.82272210000000001</v>
      </c>
      <c r="P111">
        <v>251.48952299999999</v>
      </c>
      <c r="Q111">
        <f t="shared" si="16"/>
        <v>260.2340149351819</v>
      </c>
      <c r="R111">
        <f t="shared" si="17"/>
        <v>76.466139204461513</v>
      </c>
      <c r="S111" s="22">
        <f t="shared" si="18"/>
        <v>1.2090085406185407E-3</v>
      </c>
      <c r="T111">
        <f t="shared" si="19"/>
        <v>8.9705553382606246E-2</v>
      </c>
    </row>
    <row r="112" spans="3:20" x14ac:dyDescent="0.25">
      <c r="C112" s="2">
        <v>0.82953544000000001</v>
      </c>
      <c r="D112">
        <v>201.14013399999999</v>
      </c>
      <c r="E112">
        <f t="shared" si="10"/>
        <v>203.23763878274283</v>
      </c>
      <c r="F112">
        <f t="shared" si="11"/>
        <v>4.399526313629111</v>
      </c>
      <c r="G112" s="22">
        <f t="shared" si="12"/>
        <v>1.0874478759533513E-4</v>
      </c>
      <c r="I112" s="2">
        <v>0.82862327000000002</v>
      </c>
      <c r="J112">
        <v>219.76415700000001</v>
      </c>
      <c r="K112">
        <f t="shared" si="13"/>
        <v>222.03630469991106</v>
      </c>
      <c r="L112">
        <f t="shared" si="14"/>
        <v>5.1626551702110524</v>
      </c>
      <c r="M112" s="22">
        <f t="shared" si="15"/>
        <v>1.0689549314350764E-4</v>
      </c>
      <c r="O112" s="2">
        <v>0.82417940999999995</v>
      </c>
      <c r="P112">
        <v>252.79681099999999</v>
      </c>
      <c r="Q112">
        <f t="shared" si="16"/>
        <v>261.3525765428069</v>
      </c>
      <c r="R112">
        <f t="shared" si="17"/>
        <v>73.201124023482009</v>
      </c>
      <c r="S112" s="22">
        <f t="shared" si="18"/>
        <v>1.1454458620584046E-3</v>
      </c>
      <c r="T112">
        <f t="shared" si="19"/>
        <v>0.10755611929313207</v>
      </c>
    </row>
    <row r="113" spans="3:20" x14ac:dyDescent="0.25">
      <c r="C113" s="2">
        <v>0.83113826000000002</v>
      </c>
      <c r="D113">
        <v>202.13105999999999</v>
      </c>
      <c r="E113">
        <f t="shared" si="10"/>
        <v>204.10159126106424</v>
      </c>
      <c r="F113">
        <f t="shared" si="11"/>
        <v>3.8829934508314721</v>
      </c>
      <c r="G113" s="22">
        <f t="shared" si="12"/>
        <v>9.5038713992255612E-5</v>
      </c>
      <c r="I113" s="2">
        <v>0.83037311999999996</v>
      </c>
      <c r="J113">
        <v>220.78004000000001</v>
      </c>
      <c r="K113">
        <f t="shared" si="13"/>
        <v>223.1117443386355</v>
      </c>
      <c r="L113">
        <f t="shared" si="14"/>
        <v>5.4368451228115662</v>
      </c>
      <c r="M113" s="22">
        <f t="shared" si="15"/>
        <v>1.1153915402232364E-4</v>
      </c>
      <c r="O113" s="2">
        <v>0.82545659999999998</v>
      </c>
      <c r="P113">
        <v>254.17050699999999</v>
      </c>
      <c r="Q113">
        <f t="shared" si="16"/>
        <v>262.3841265670705</v>
      </c>
      <c r="R113">
        <f t="shared" si="17"/>
        <v>67.463546392563543</v>
      </c>
      <c r="S113" s="22">
        <f t="shared" si="18"/>
        <v>1.044284559739048E-3</v>
      </c>
      <c r="T113">
        <f t="shared" si="19"/>
        <v>9.2024433828086449E-2</v>
      </c>
    </row>
    <row r="114" spans="3:20" x14ac:dyDescent="0.25">
      <c r="C114" s="2">
        <v>0.83291113999999999</v>
      </c>
      <c r="D114">
        <v>203.468954</v>
      </c>
      <c r="E114">
        <f t="shared" si="10"/>
        <v>205.10915397280229</v>
      </c>
      <c r="F114">
        <f t="shared" si="11"/>
        <v>2.6902559507806423</v>
      </c>
      <c r="G114" s="22">
        <f t="shared" si="12"/>
        <v>6.4982631724095149E-5</v>
      </c>
      <c r="I114" s="2">
        <v>0.83212297000000002</v>
      </c>
      <c r="J114">
        <v>221.79592299999999</v>
      </c>
      <c r="K114">
        <f t="shared" si="13"/>
        <v>224.26567105067693</v>
      </c>
      <c r="L114">
        <f t="shared" si="14"/>
        <v>6.0996554338225497</v>
      </c>
      <c r="M114" s="22">
        <f t="shared" si="15"/>
        <v>1.2399329042240038E-4</v>
      </c>
      <c r="O114" s="2">
        <v>0.82682765000000003</v>
      </c>
      <c r="P114">
        <v>255.432208</v>
      </c>
      <c r="Q114">
        <f t="shared" si="16"/>
        <v>263.548365620548</v>
      </c>
      <c r="R114">
        <f t="shared" si="17"/>
        <v>65.872014521579288</v>
      </c>
      <c r="S114" s="22">
        <f t="shared" si="18"/>
        <v>1.0096006706066208E-3</v>
      </c>
      <c r="T114">
        <f t="shared" si="19"/>
        <v>0.12512390883596028</v>
      </c>
    </row>
    <row r="115" spans="3:20" x14ac:dyDescent="0.25">
      <c r="C115" s="2">
        <v>0.83469846000000003</v>
      </c>
      <c r="D115">
        <v>204.77962099999999</v>
      </c>
      <c r="E115">
        <f t="shared" si="10"/>
        <v>206.18495963636119</v>
      </c>
      <c r="F115">
        <f t="shared" si="11"/>
        <v>1.9749766828495388</v>
      </c>
      <c r="G115" s="22">
        <f t="shared" si="12"/>
        <v>4.7096485826616137E-5</v>
      </c>
      <c r="I115" s="2">
        <v>0.8336789</v>
      </c>
      <c r="J115">
        <v>222.975359</v>
      </c>
      <c r="K115">
        <f t="shared" si="13"/>
        <v>225.37390640860727</v>
      </c>
      <c r="L115">
        <f t="shared" si="14"/>
        <v>5.7530296713366562</v>
      </c>
      <c r="M115" s="22">
        <f t="shared" si="15"/>
        <v>1.1571319101240673E-4</v>
      </c>
      <c r="O115" s="2">
        <v>0.82809350000000004</v>
      </c>
      <c r="P115">
        <v>257.01608900000002</v>
      </c>
      <c r="Q115">
        <f t="shared" si="16"/>
        <v>264.6790089749295</v>
      </c>
      <c r="R115">
        <f t="shared" si="17"/>
        <v>58.720342542173221</v>
      </c>
      <c r="S115" s="22">
        <f t="shared" si="18"/>
        <v>8.8893081015695369E-4</v>
      </c>
      <c r="T115">
        <f t="shared" si="19"/>
        <v>0.17269971110103507</v>
      </c>
    </row>
    <row r="116" spans="3:20" x14ac:dyDescent="0.25">
      <c r="C116" s="2">
        <v>0.83663860000000001</v>
      </c>
      <c r="D116">
        <v>206.27854199999999</v>
      </c>
      <c r="E116">
        <f t="shared" si="10"/>
        <v>207.42757211535252</v>
      </c>
      <c r="F116">
        <f t="shared" si="11"/>
        <v>1.3202702059870504</v>
      </c>
      <c r="G116" s="22">
        <f t="shared" si="12"/>
        <v>3.1028066719607163E-5</v>
      </c>
      <c r="I116" s="2">
        <v>0.83508254999999998</v>
      </c>
      <c r="J116">
        <v>224.156237</v>
      </c>
      <c r="K116">
        <f t="shared" si="13"/>
        <v>226.43707169124556</v>
      </c>
      <c r="L116">
        <f t="shared" si="14"/>
        <v>5.2022068887892248</v>
      </c>
      <c r="M116" s="22">
        <f t="shared" si="15"/>
        <v>1.0353470852392458E-4</v>
      </c>
      <c r="O116" s="2">
        <v>0.82899692999999997</v>
      </c>
      <c r="P116">
        <v>258.57630999999998</v>
      </c>
      <c r="Q116">
        <f t="shared" si="16"/>
        <v>265.52064320774065</v>
      </c>
      <c r="R116">
        <f t="shared" si="17"/>
        <v>48.223763700129815</v>
      </c>
      <c r="S116" s="22">
        <f t="shared" si="18"/>
        <v>7.2124636171271668E-4</v>
      </c>
      <c r="T116">
        <f t="shared" si="19"/>
        <v>0.16188008746833613</v>
      </c>
    </row>
    <row r="117" spans="3:20" x14ac:dyDescent="0.25">
      <c r="C117" s="2">
        <v>0.83833446</v>
      </c>
      <c r="D117">
        <v>207.571879</v>
      </c>
      <c r="E117">
        <f t="shared" si="10"/>
        <v>208.58384016657934</v>
      </c>
      <c r="F117">
        <f t="shared" si="11"/>
        <v>1.0240654026646188</v>
      </c>
      <c r="G117" s="22">
        <f t="shared" si="12"/>
        <v>2.3767891740806967E-5</v>
      </c>
      <c r="I117" s="2">
        <v>0.83672497999999995</v>
      </c>
      <c r="J117">
        <v>225.81202200000001</v>
      </c>
      <c r="K117">
        <f t="shared" si="13"/>
        <v>227.76428935586802</v>
      </c>
      <c r="L117">
        <f t="shared" si="14"/>
        <v>3.8113478287878424</v>
      </c>
      <c r="M117" s="22">
        <f t="shared" si="15"/>
        <v>7.47453991968559E-5</v>
      </c>
      <c r="O117" s="2">
        <v>0.83003501999999996</v>
      </c>
      <c r="P117">
        <v>260.25677100000001</v>
      </c>
      <c r="Q117">
        <f t="shared" si="16"/>
        <v>266.52539756850354</v>
      </c>
      <c r="R117">
        <f t="shared" si="17"/>
        <v>39.295679055348231</v>
      </c>
      <c r="S117" s="22">
        <f t="shared" si="18"/>
        <v>5.8015057052256331E-4</v>
      </c>
      <c r="T117">
        <f t="shared" si="19"/>
        <v>0.34129593113241019</v>
      </c>
    </row>
    <row r="118" spans="3:20" x14ac:dyDescent="0.25">
      <c r="C118" s="2">
        <v>0.83971293000000002</v>
      </c>
      <c r="D118">
        <v>208.981875</v>
      </c>
      <c r="E118">
        <f t="shared" si="10"/>
        <v>209.57644883741051</v>
      </c>
      <c r="F118">
        <f t="shared" si="11"/>
        <v>0.35351804813305676</v>
      </c>
      <c r="G118" s="22">
        <f t="shared" si="12"/>
        <v>8.0945805279088195E-6</v>
      </c>
      <c r="I118" s="2">
        <v>0.83838727999999996</v>
      </c>
      <c r="J118">
        <v>227.44201699999999</v>
      </c>
      <c r="K118">
        <f t="shared" si="13"/>
        <v>229.20756403859505</v>
      </c>
      <c r="L118">
        <f t="shared" si="14"/>
        <v>3.1171563454917841</v>
      </c>
      <c r="M118" s="22">
        <f t="shared" si="15"/>
        <v>6.0258343571841121E-5</v>
      </c>
      <c r="O118" s="2">
        <v>0.83050665000000001</v>
      </c>
      <c r="P118">
        <v>261.86642499999999</v>
      </c>
      <c r="Q118">
        <f t="shared" si="16"/>
        <v>266.99575168134322</v>
      </c>
      <c r="R118">
        <f t="shared" si="17"/>
        <v>26.309992203939551</v>
      </c>
      <c r="S118" s="22">
        <f t="shared" si="18"/>
        <v>3.8367286125546879E-4</v>
      </c>
      <c r="T118">
        <f t="shared" si="19"/>
        <v>0.32695315407932624</v>
      </c>
    </row>
    <row r="119" spans="3:20" x14ac:dyDescent="0.25">
      <c r="C119" s="2">
        <v>0.84125099999999997</v>
      </c>
      <c r="D119">
        <v>210.52560099999999</v>
      </c>
      <c r="E119">
        <f t="shared" si="10"/>
        <v>210.74484905388741</v>
      </c>
      <c r="F119">
        <f t="shared" si="11"/>
        <v>4.8069709133417605E-2</v>
      </c>
      <c r="G119" s="22">
        <f t="shared" si="12"/>
        <v>1.0845801771519248E-6</v>
      </c>
      <c r="I119" s="2">
        <v>0.83955438000000004</v>
      </c>
      <c r="J119">
        <v>228.83009100000001</v>
      </c>
      <c r="K119">
        <f t="shared" si="13"/>
        <v>230.28652801308004</v>
      </c>
      <c r="L119">
        <f t="shared" si="14"/>
        <v>2.1212087730694917</v>
      </c>
      <c r="M119" s="22">
        <f t="shared" si="15"/>
        <v>4.050952473899166E-5</v>
      </c>
      <c r="O119" s="2">
        <v>0.83107083999999998</v>
      </c>
      <c r="P119">
        <v>263.71106200000003</v>
      </c>
      <c r="Q119">
        <f t="shared" si="16"/>
        <v>267.57021466995837</v>
      </c>
      <c r="R119">
        <f t="shared" si="17"/>
        <v>14.893059330046649</v>
      </c>
      <c r="S119" s="22">
        <f t="shared" si="18"/>
        <v>2.141545096662423E-4</v>
      </c>
      <c r="T119">
        <f t="shared" si="19"/>
        <v>0.2388941070433229</v>
      </c>
    </row>
    <row r="120" spans="3:20" x14ac:dyDescent="0.25">
      <c r="C120" s="2">
        <v>0.84256677999999996</v>
      </c>
      <c r="D120">
        <v>211.924162</v>
      </c>
      <c r="E120">
        <f t="shared" si="10"/>
        <v>211.79969507708148</v>
      </c>
      <c r="F120">
        <f t="shared" si="11"/>
        <v>1.5492014900803533E-2</v>
      </c>
      <c r="G120" s="22">
        <f t="shared" si="12"/>
        <v>3.4494269884751884E-7</v>
      </c>
      <c r="I120" s="2">
        <v>0.84076638999999997</v>
      </c>
      <c r="J120">
        <v>230.305848</v>
      </c>
      <c r="K120">
        <f t="shared" si="13"/>
        <v>231.4692113765073</v>
      </c>
      <c r="L120">
        <f t="shared" si="14"/>
        <v>1.3534143457984791</v>
      </c>
      <c r="M120" s="22">
        <f t="shared" si="15"/>
        <v>2.5516484737823947E-5</v>
      </c>
      <c r="O120" s="2">
        <v>0.83191404999999996</v>
      </c>
      <c r="P120">
        <v>265.72544099999999</v>
      </c>
      <c r="Q120">
        <f t="shared" si="16"/>
        <v>268.45354350714865</v>
      </c>
      <c r="R120">
        <f t="shared" si="17"/>
        <v>7.4425432895108177</v>
      </c>
      <c r="S120" s="22">
        <f t="shared" si="18"/>
        <v>1.054035155932609E-4</v>
      </c>
      <c r="T120">
        <f t="shared" si="19"/>
        <v>0.25940256981561038</v>
      </c>
    </row>
    <row r="121" spans="3:20" x14ac:dyDescent="0.25">
      <c r="C121" s="2">
        <v>0.84412997999999995</v>
      </c>
      <c r="D121">
        <v>213.537488</v>
      </c>
      <c r="E121">
        <f t="shared" si="10"/>
        <v>213.12533309007102</v>
      </c>
      <c r="F121">
        <f t="shared" si="11"/>
        <v>0.16987166977855928</v>
      </c>
      <c r="G121" s="22">
        <f t="shared" si="12"/>
        <v>3.7253981691081021E-6</v>
      </c>
      <c r="I121" s="2">
        <v>0.84199281000000004</v>
      </c>
      <c r="J121">
        <v>231.77616800000001</v>
      </c>
      <c r="K121">
        <f t="shared" si="13"/>
        <v>232.73549329992966</v>
      </c>
      <c r="L121">
        <f t="shared" si="14"/>
        <v>0.92030503108510398</v>
      </c>
      <c r="M121" s="22">
        <f t="shared" si="15"/>
        <v>1.713145459683346E-5</v>
      </c>
      <c r="O121" s="2">
        <v>0.83278026000000005</v>
      </c>
      <c r="P121">
        <v>267.97241200000002</v>
      </c>
      <c r="Q121">
        <f t="shared" si="16"/>
        <v>269.39314141551279</v>
      </c>
      <c r="R121">
        <f t="shared" si="17"/>
        <v>2.0184720721032483</v>
      </c>
      <c r="S121" s="22">
        <f t="shared" si="18"/>
        <v>2.8108817394113091E-5</v>
      </c>
      <c r="T121">
        <f t="shared" si="19"/>
        <v>0.29581219698905142</v>
      </c>
    </row>
    <row r="122" spans="3:20" x14ac:dyDescent="0.25">
      <c r="C122" s="2">
        <v>0.84546118000000003</v>
      </c>
      <c r="D122">
        <v>214.90168499999999</v>
      </c>
      <c r="E122">
        <f t="shared" si="10"/>
        <v>214.32192365945701</v>
      </c>
      <c r="F122">
        <f t="shared" si="11"/>
        <v>0.33612321198818501</v>
      </c>
      <c r="G122" s="22">
        <f t="shared" si="12"/>
        <v>7.2781141631260407E-6</v>
      </c>
      <c r="I122" s="2">
        <v>0.84329845999999997</v>
      </c>
      <c r="J122">
        <v>233.28589099999999</v>
      </c>
      <c r="K122">
        <f t="shared" si="13"/>
        <v>234.16684978962155</v>
      </c>
      <c r="L122">
        <f t="shared" si="14"/>
        <v>0.77608838901148214</v>
      </c>
      <c r="M122" s="22">
        <f t="shared" si="15"/>
        <v>1.4260483111675225E-5</v>
      </c>
      <c r="O122" s="2">
        <v>0.83336811</v>
      </c>
      <c r="P122">
        <v>269.711344</v>
      </c>
      <c r="Q122">
        <f t="shared" si="16"/>
        <v>270.05015102680807</v>
      </c>
      <c r="R122">
        <f t="shared" si="17"/>
        <v>0.11479020141452401</v>
      </c>
      <c r="S122" s="22">
        <f t="shared" si="18"/>
        <v>1.577997793400659E-6</v>
      </c>
      <c r="T122">
        <f t="shared" si="19"/>
        <v>0.28513290939580543</v>
      </c>
    </row>
    <row r="123" spans="3:20" x14ac:dyDescent="0.25">
      <c r="C123" s="2">
        <v>0.84656883000000005</v>
      </c>
      <c r="D123">
        <v>216.26967300000001</v>
      </c>
      <c r="E123">
        <f t="shared" si="10"/>
        <v>215.36928711019453</v>
      </c>
      <c r="F123">
        <f t="shared" si="11"/>
        <v>0.81069475056080109</v>
      </c>
      <c r="G123" s="22">
        <f t="shared" si="12"/>
        <v>1.7332695750164359E-5</v>
      </c>
      <c r="I123" s="2">
        <v>0.84480193000000003</v>
      </c>
      <c r="J123">
        <v>235.025273</v>
      </c>
      <c r="K123">
        <f t="shared" si="13"/>
        <v>235.93131306003852</v>
      </c>
      <c r="L123">
        <f t="shared" si="14"/>
        <v>0.82090859039460629</v>
      </c>
      <c r="M123" s="22">
        <f t="shared" si="15"/>
        <v>1.4861603443537097E-5</v>
      </c>
      <c r="O123" s="2">
        <v>0.8339704</v>
      </c>
      <c r="P123">
        <v>271.42867100000001</v>
      </c>
      <c r="Q123">
        <f t="shared" si="16"/>
        <v>270.74014865985026</v>
      </c>
      <c r="R123">
        <f t="shared" si="17"/>
        <v>0.47406301288528191</v>
      </c>
      <c r="S123" s="22">
        <f t="shared" si="18"/>
        <v>6.4346455924025969E-6</v>
      </c>
      <c r="T123">
        <f t="shared" si="19"/>
        <v>0.22346774993974669</v>
      </c>
    </row>
    <row r="124" spans="3:20" x14ac:dyDescent="0.25">
      <c r="C124" s="2">
        <v>0.84796811000000005</v>
      </c>
      <c r="D124">
        <v>217.818533</v>
      </c>
      <c r="E124">
        <f t="shared" si="10"/>
        <v>216.76556272847193</v>
      </c>
      <c r="F124">
        <f t="shared" si="11"/>
        <v>1.1087463927218928</v>
      </c>
      <c r="G124" s="22">
        <f t="shared" si="12"/>
        <v>2.3369130960028333E-5</v>
      </c>
      <c r="I124" s="2">
        <v>0.84598867</v>
      </c>
      <c r="J124">
        <v>236.508239</v>
      </c>
      <c r="K124">
        <f t="shared" si="13"/>
        <v>237.42022112738732</v>
      </c>
      <c r="L124">
        <f t="shared" si="14"/>
        <v>0.83171140067389926</v>
      </c>
      <c r="M124" s="22">
        <f t="shared" si="15"/>
        <v>1.4868943314342663E-5</v>
      </c>
      <c r="O124" s="2">
        <v>0.83467566999999998</v>
      </c>
      <c r="P124">
        <v>273.00472200000002</v>
      </c>
      <c r="Q124">
        <f t="shared" si="16"/>
        <v>271.57056943736944</v>
      </c>
      <c r="R124">
        <f t="shared" si="17"/>
        <v>2.0567935728998381</v>
      </c>
      <c r="S124" s="22">
        <f t="shared" si="18"/>
        <v>2.7596270220309932E-5</v>
      </c>
      <c r="T124">
        <f t="shared" si="19"/>
        <v>0.24782251947870437</v>
      </c>
    </row>
    <row r="125" spans="3:20" x14ac:dyDescent="0.25">
      <c r="C125" s="2">
        <v>0.84924608000000001</v>
      </c>
      <c r="D125">
        <v>219.35969299999999</v>
      </c>
      <c r="E125">
        <f t="shared" si="10"/>
        <v>218.11865065781683</v>
      </c>
      <c r="F125">
        <f t="shared" si="11"/>
        <v>1.540186095091473</v>
      </c>
      <c r="G125" s="22">
        <f t="shared" si="12"/>
        <v>3.2008073744225891E-5</v>
      </c>
      <c r="I125" s="2">
        <v>0.84735850000000001</v>
      </c>
      <c r="J125">
        <v>238.39800700000001</v>
      </c>
      <c r="K125">
        <f t="shared" si="13"/>
        <v>239.25475665603071</v>
      </c>
      <c r="L125">
        <f t="shared" si="14"/>
        <v>0.7340199731087238</v>
      </c>
      <c r="M125" s="22">
        <f t="shared" si="15"/>
        <v>1.2915244631590076E-5</v>
      </c>
      <c r="O125" s="2">
        <v>0.83540082000000004</v>
      </c>
      <c r="P125">
        <v>274.801807</v>
      </c>
      <c r="Q125">
        <f t="shared" si="16"/>
        <v>272.4506208077679</v>
      </c>
      <c r="R125">
        <f t="shared" si="17"/>
        <v>5.5280765105428431</v>
      </c>
      <c r="S125" s="22">
        <f t="shared" si="18"/>
        <v>7.3204010875309915E-5</v>
      </c>
      <c r="T125">
        <f t="shared" si="19"/>
        <v>0.28334594207102837</v>
      </c>
    </row>
    <row r="126" spans="3:20" x14ac:dyDescent="0.25">
      <c r="C126" s="2">
        <v>0.85075761999999999</v>
      </c>
      <c r="D126">
        <v>221.19981899999999</v>
      </c>
      <c r="E126">
        <f t="shared" si="10"/>
        <v>219.82510178155039</v>
      </c>
      <c r="F126">
        <f t="shared" si="11"/>
        <v>1.8898474307018154</v>
      </c>
      <c r="G126" s="22">
        <f t="shared" si="12"/>
        <v>3.8623996585571031E-5</v>
      </c>
      <c r="I126" s="2">
        <v>0.84868816999999996</v>
      </c>
      <c r="J126">
        <v>240.05441999999999</v>
      </c>
      <c r="K126">
        <f t="shared" si="13"/>
        <v>241.16594685580935</v>
      </c>
      <c r="L126">
        <f t="shared" si="14"/>
        <v>1.2354919511854394</v>
      </c>
      <c r="M126" s="22">
        <f t="shared" si="15"/>
        <v>2.1439788994765944E-5</v>
      </c>
      <c r="O126" s="2">
        <v>0.83605644999999995</v>
      </c>
      <c r="P126">
        <v>276.65950800000002</v>
      </c>
      <c r="Q126">
        <f t="shared" si="16"/>
        <v>273.27010554550691</v>
      </c>
      <c r="R126">
        <f t="shared" si="17"/>
        <v>11.488048998523908</v>
      </c>
      <c r="S126" s="22">
        <f t="shared" si="18"/>
        <v>1.5009114775863336E-4</v>
      </c>
      <c r="T126">
        <f t="shared" si="19"/>
        <v>0.23333289906050436</v>
      </c>
    </row>
    <row r="127" spans="3:20" x14ac:dyDescent="0.25">
      <c r="C127" s="2">
        <v>0.85207283</v>
      </c>
      <c r="D127">
        <v>222.89083400000001</v>
      </c>
      <c r="E127">
        <f t="shared" si="10"/>
        <v>221.41346810821878</v>
      </c>
      <c r="F127">
        <f t="shared" si="11"/>
        <v>2.1826099781985571</v>
      </c>
      <c r="G127" s="22">
        <f t="shared" si="12"/>
        <v>4.3933086737057587E-5</v>
      </c>
      <c r="I127" s="2">
        <v>0.85010752999999994</v>
      </c>
      <c r="J127">
        <v>241.71365</v>
      </c>
      <c r="K127">
        <f t="shared" si="13"/>
        <v>243.36308889809422</v>
      </c>
      <c r="L127">
        <f t="shared" si="14"/>
        <v>2.7206486785462669</v>
      </c>
      <c r="M127" s="22">
        <f t="shared" si="15"/>
        <v>4.6566126256024395E-5</v>
      </c>
      <c r="O127" s="2">
        <v>0.83674725999999999</v>
      </c>
      <c r="P127">
        <v>278.27139499999998</v>
      </c>
      <c r="Q127">
        <f t="shared" si="16"/>
        <v>274.15900603051512</v>
      </c>
      <c r="R127">
        <f t="shared" si="17"/>
        <v>16.91174303634082</v>
      </c>
      <c r="S127" s="22">
        <f t="shared" si="18"/>
        <v>2.1839929936857445E-4</v>
      </c>
      <c r="T127">
        <f t="shared" si="19"/>
        <v>0.31160276309054896</v>
      </c>
    </row>
    <row r="128" spans="3:20" x14ac:dyDescent="0.25">
      <c r="C128" s="2">
        <v>0.85353754999999998</v>
      </c>
      <c r="D128">
        <v>224.48608899999999</v>
      </c>
      <c r="E128">
        <f t="shared" si="10"/>
        <v>223.3091338180414</v>
      </c>
      <c r="F128">
        <f t="shared" si="11"/>
        <v>1.3852235003391775</v>
      </c>
      <c r="G128" s="22">
        <f t="shared" si="12"/>
        <v>2.7487863359535098E-5</v>
      </c>
      <c r="I128" s="2">
        <v>0.85146513999999995</v>
      </c>
      <c r="J128">
        <v>243.40799799999999</v>
      </c>
      <c r="K128">
        <f t="shared" si="13"/>
        <v>245.63322972649382</v>
      </c>
      <c r="L128">
        <f t="shared" si="14"/>
        <v>4.951656236594717</v>
      </c>
      <c r="M128" s="22">
        <f t="shared" si="15"/>
        <v>8.3575849169614005E-5</v>
      </c>
      <c r="O128" s="2">
        <v>0.83733356000000003</v>
      </c>
      <c r="P128">
        <v>280.098322</v>
      </c>
      <c r="Q128">
        <f t="shared" si="16"/>
        <v>274.93468971472225</v>
      </c>
      <c r="R128">
        <f t="shared" si="17"/>
        <v>26.66309837756264</v>
      </c>
      <c r="S128" s="22">
        <f t="shared" si="18"/>
        <v>3.3985182069058657E-4</v>
      </c>
      <c r="T128">
        <f t="shared" si="19"/>
        <v>0.3385868177774618</v>
      </c>
    </row>
    <row r="129" spans="3:20" x14ac:dyDescent="0.25">
      <c r="C129" s="2">
        <v>0.85489103</v>
      </c>
      <c r="D129">
        <v>226.322474</v>
      </c>
      <c r="E129">
        <f t="shared" si="10"/>
        <v>225.19356927508863</v>
      </c>
      <c r="F129">
        <f t="shared" si="11"/>
        <v>1.2744258779272049</v>
      </c>
      <c r="G129" s="22">
        <f t="shared" si="12"/>
        <v>2.4880506530952845E-5</v>
      </c>
      <c r="I129" s="2">
        <v>0.85263389999999994</v>
      </c>
      <c r="J129">
        <v>245.07431600000001</v>
      </c>
      <c r="K129">
        <f t="shared" si="13"/>
        <v>247.73416892862559</v>
      </c>
      <c r="L129">
        <f t="shared" si="14"/>
        <v>7.0748176019180882</v>
      </c>
      <c r="M129" s="22">
        <f t="shared" si="15"/>
        <v>1.1779304517233823E-4</v>
      </c>
      <c r="O129" s="2">
        <v>0.83785061999999999</v>
      </c>
      <c r="P129">
        <v>281.849019</v>
      </c>
      <c r="Q129">
        <f t="shared" si="16"/>
        <v>275.63554512796736</v>
      </c>
      <c r="R129">
        <f t="shared" si="17"/>
        <v>38.607257558432245</v>
      </c>
      <c r="S129" s="22">
        <f t="shared" si="18"/>
        <v>4.8599958428359496E-4</v>
      </c>
      <c r="T129">
        <f t="shared" si="19"/>
        <v>0.2424022424017849</v>
      </c>
    </row>
    <row r="130" spans="3:20" x14ac:dyDescent="0.25">
      <c r="C130" s="2">
        <v>0.85627534000000005</v>
      </c>
      <c r="D130">
        <v>228.167012</v>
      </c>
      <c r="E130">
        <f t="shared" si="10"/>
        <v>227.2693813613873</v>
      </c>
      <c r="F130">
        <f t="shared" si="11"/>
        <v>0.80574076337623723</v>
      </c>
      <c r="G130" s="22">
        <f t="shared" si="12"/>
        <v>1.5477101315083094E-5</v>
      </c>
      <c r="I130" s="2">
        <v>0.85415664000000002</v>
      </c>
      <c r="J130">
        <v>247.103588</v>
      </c>
      <c r="K130">
        <f t="shared" si="13"/>
        <v>250.69889866141585</v>
      </c>
      <c r="L130">
        <f t="shared" si="14"/>
        <v>12.926258752090487</v>
      </c>
      <c r="M130" s="22">
        <f t="shared" si="15"/>
        <v>2.1169701881220039E-4</v>
      </c>
      <c r="O130" s="2">
        <v>0.83871397999999997</v>
      </c>
      <c r="P130">
        <v>283.941823</v>
      </c>
      <c r="Q130">
        <f t="shared" si="16"/>
        <v>276.84223868234062</v>
      </c>
      <c r="R130">
        <f t="shared" si="17"/>
        <v>50.404097483554978</v>
      </c>
      <c r="S130" s="22">
        <f t="shared" si="18"/>
        <v>6.2518292808169695E-4</v>
      </c>
      <c r="T130">
        <f t="shared" si="19"/>
        <v>0.41504793851186461</v>
      </c>
    </row>
    <row r="131" spans="3:20" x14ac:dyDescent="0.25">
      <c r="C131" s="2">
        <v>0.85765986000000005</v>
      </c>
      <c r="D131">
        <v>229.90089399999999</v>
      </c>
      <c r="E131">
        <f t="shared" si="10"/>
        <v>229.51506029946498</v>
      </c>
      <c r="F131">
        <f t="shared" si="11"/>
        <v>0.14886764446854481</v>
      </c>
      <c r="G131" s="22">
        <f t="shared" si="12"/>
        <v>2.8165599296588689E-6</v>
      </c>
      <c r="I131" s="2">
        <v>0.85521795</v>
      </c>
      <c r="J131">
        <v>248.51263700000001</v>
      </c>
      <c r="K131">
        <f t="shared" si="13"/>
        <v>252.93463948893057</v>
      </c>
      <c r="L131">
        <f t="shared" si="14"/>
        <v>19.554106012108061</v>
      </c>
      <c r="M131" s="22">
        <f t="shared" si="15"/>
        <v>3.1662194315595243E-4</v>
      </c>
      <c r="O131" s="2">
        <v>0.83909259000000003</v>
      </c>
      <c r="P131">
        <v>285.51323600000001</v>
      </c>
      <c r="Q131">
        <f t="shared" si="16"/>
        <v>277.38630387885053</v>
      </c>
      <c r="R131">
        <f t="shared" si="17"/>
        <v>66.04702570177119</v>
      </c>
      <c r="S131" s="22">
        <f t="shared" si="18"/>
        <v>8.10215919416292E-4</v>
      </c>
      <c r="T131">
        <f t="shared" si="19"/>
        <v>0.21722429241585159</v>
      </c>
    </row>
    <row r="132" spans="3:20" x14ac:dyDescent="0.25">
      <c r="C132" s="2">
        <v>0.85887117999999996</v>
      </c>
      <c r="D132">
        <v>231.49126799999999</v>
      </c>
      <c r="E132">
        <f t="shared" ref="E132:E133" si="20">IF(C132&lt;F$1,$Y$6+D$1^2*$Y$5/((-$Y$7*(C132/E$1-1)^$Y$8+1)),$Y$6+$Y$2*SINH($Y$3*(C132/F$1)-$Y$3)+D$1^2*$Y$5/((-$Y$7*(C132/E$1-1)^$Y$8+1)))</f>
        <v>231.63699309030872</v>
      </c>
      <c r="F132">
        <f t="shared" ref="F132:F133" si="21">(E132-D132)^2</f>
        <v>2.1235801945487496E-2</v>
      </c>
      <c r="G132" s="22">
        <f t="shared" ref="G132:G133" si="22">((E132-D132)/D132)^2</f>
        <v>3.9627752206721319E-7</v>
      </c>
      <c r="I132" s="2">
        <v>0.85650994000000003</v>
      </c>
      <c r="J132">
        <v>250.24690899999999</v>
      </c>
      <c r="K132">
        <f t="shared" ref="K132:K134" si="23">IF(I132&lt;L$1,$Y$6+J$1^2*$Y$5/((-$Y$7*(I132/K$1-1)^$Y$8+1)),$Y$6+$Y$2*SINH($Y$3*(I132/L$1)-$Y$3)+J$1^2*$Y$5/((-$Y$7*(I132/K$1-1)^$Y$8+1)))</f>
        <v>255.86690841532652</v>
      </c>
      <c r="L132">
        <f t="shared" ref="L132:L134" si="24">(K132-J132)^2</f>
        <v>31.584393428270563</v>
      </c>
      <c r="M132" s="22">
        <f t="shared" ref="M132:M134" si="25">((K132-J132)/J132)^2</f>
        <v>5.0435356741350488E-4</v>
      </c>
      <c r="O132" s="2">
        <v>0.83992182000000004</v>
      </c>
      <c r="P132">
        <v>287.314525</v>
      </c>
      <c r="Q132">
        <f t="shared" ref="Q132:Q138" si="26">IF(O132&lt;R$1,$Y$6+P$1^2*$Y$5/((-$Y$7*(O132/Q$1-1)^$Y$8+1)),$Y$6+$Y$2*SINH($Y$3*(O132/R$1)-$Y$3)+P$1^2*$Y$5/((-$Y$7*(O132/Q$1-1)^$Y$8+1)))</f>
        <v>278.61099503965204</v>
      </c>
      <c r="R132">
        <f t="shared" ref="R132:R138" si="27">(Q132-P132)^2</f>
        <v>75.751433770674637</v>
      </c>
      <c r="S132" s="22">
        <f t="shared" ref="S132:S138" si="28">((Q132-P132)/P132)^2</f>
        <v>9.1764709316739324E-4</v>
      </c>
      <c r="T132">
        <f t="shared" ref="T132:T138" si="29">(P133-P132)/(O133-O132)/10^4</f>
        <v>0.37202034910178639</v>
      </c>
    </row>
    <row r="133" spans="3:20" x14ac:dyDescent="0.25">
      <c r="C133" s="2">
        <v>0.85973569000000005</v>
      </c>
      <c r="D133">
        <v>232.98980299999999</v>
      </c>
      <c r="E133">
        <f t="shared" si="20"/>
        <v>233.25160049681458</v>
      </c>
      <c r="F133">
        <f t="shared" si="21"/>
        <v>6.8537929338380127E-2</v>
      </c>
      <c r="G133" s="22">
        <f t="shared" si="22"/>
        <v>1.2625748993908743E-6</v>
      </c>
      <c r="I133" s="2">
        <v>0.85789422999999998</v>
      </c>
      <c r="J133">
        <v>252.10066800000001</v>
      </c>
      <c r="K133">
        <f t="shared" si="23"/>
        <v>259.29660573625961</v>
      </c>
      <c r="L133">
        <f t="shared" si="24"/>
        <v>51.781519904124856</v>
      </c>
      <c r="M133" s="22">
        <f t="shared" si="25"/>
        <v>8.1475456211240317E-4</v>
      </c>
      <c r="O133" s="2">
        <v>0.84047123000000001</v>
      </c>
      <c r="P133">
        <v>289.35844200000003</v>
      </c>
      <c r="Q133">
        <f t="shared" si="26"/>
        <v>279.4483577358061</v>
      </c>
      <c r="R133">
        <f t="shared" si="27"/>
        <v>98.209770123424079</v>
      </c>
      <c r="S133" s="22">
        <f t="shared" si="28"/>
        <v>1.1729577787986758E-3</v>
      </c>
      <c r="T133">
        <f t="shared" si="29"/>
        <v>0.33718552875698504</v>
      </c>
    </row>
    <row r="134" spans="3:20" x14ac:dyDescent="0.25">
      <c r="I134" s="2">
        <v>0.85922911999999996</v>
      </c>
      <c r="J134">
        <v>254.112989</v>
      </c>
      <c r="K134">
        <f t="shared" si="23"/>
        <v>262.92471368479869</v>
      </c>
      <c r="L134">
        <f t="shared" si="24"/>
        <v>77.646491920690579</v>
      </c>
      <c r="M134" s="22">
        <f t="shared" si="25"/>
        <v>1.2024529988981956E-3</v>
      </c>
      <c r="O134" s="2">
        <v>0.84101022999999997</v>
      </c>
      <c r="P134">
        <v>291.17587200000003</v>
      </c>
      <c r="Q134">
        <f t="shared" si="26"/>
        <v>280.29075929789929</v>
      </c>
      <c r="R134">
        <f t="shared" si="27"/>
        <v>118.48567853743491</v>
      </c>
      <c r="S134" s="22">
        <f t="shared" si="28"/>
        <v>1.3975105350776164E-3</v>
      </c>
      <c r="T134">
        <f t="shared" si="29"/>
        <v>0.27196936366560731</v>
      </c>
    </row>
    <row r="135" spans="3:20" x14ac:dyDescent="0.25">
      <c r="O135" s="2">
        <v>0.84175575000000002</v>
      </c>
      <c r="P135">
        <v>293.20345800000001</v>
      </c>
      <c r="Q135">
        <f t="shared" si="26"/>
        <v>281.49139985195819</v>
      </c>
      <c r="R135">
        <f t="shared" si="27"/>
        <v>137.17230606311279</v>
      </c>
      <c r="S135" s="22">
        <f t="shared" si="28"/>
        <v>1.5956155637462605E-3</v>
      </c>
      <c r="T135">
        <f t="shared" si="29"/>
        <v>0.28746940095744788</v>
      </c>
    </row>
    <row r="136" spans="3:20" x14ac:dyDescent="0.25">
      <c r="O136" s="2">
        <v>0.84252864999999999</v>
      </c>
      <c r="P136">
        <v>295.42530900000003</v>
      </c>
      <c r="Q136">
        <f t="shared" si="26"/>
        <v>282.78155693129287</v>
      </c>
      <c r="R136">
        <f t="shared" si="27"/>
        <v>159.86446637493654</v>
      </c>
      <c r="S136" s="22">
        <f t="shared" si="28"/>
        <v>1.8317092789492616E-3</v>
      </c>
      <c r="T136">
        <f t="shared" si="29"/>
        <v>0.36269618691720584</v>
      </c>
    </row>
    <row r="137" spans="3:20" x14ac:dyDescent="0.25">
      <c r="O137" s="2">
        <v>0.84307991000000004</v>
      </c>
      <c r="P137">
        <v>297.42470800000001</v>
      </c>
      <c r="Q137">
        <f t="shared" si="26"/>
        <v>283.73128749798059</v>
      </c>
      <c r="R137">
        <f t="shared" si="27"/>
        <v>187.50976504512582</v>
      </c>
      <c r="S137" s="22">
        <f t="shared" si="28"/>
        <v>2.1196775585085163E-3</v>
      </c>
      <c r="T137">
        <f t="shared" si="29"/>
        <v>0.30159242271481723</v>
      </c>
    </row>
    <row r="138" spans="3:20" x14ac:dyDescent="0.25">
      <c r="O138" s="2">
        <v>0.84378412000000003</v>
      </c>
      <c r="P138">
        <v>299.54855199999997</v>
      </c>
      <c r="Q138">
        <f t="shared" si="26"/>
        <v>284.9819386930489</v>
      </c>
      <c r="R138">
        <f t="shared" si="27"/>
        <v>212.18622323424395</v>
      </c>
      <c r="S138" s="22">
        <f t="shared" si="28"/>
        <v>2.3647363843911102E-3</v>
      </c>
      <c r="T138">
        <f t="shared" si="29"/>
        <v>3.5500615015129695E-2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DD0F4-32BE-2248-8994-AD5C3DD27B21}">
  <dimension ref="A1:AU115"/>
  <sheetViews>
    <sheetView topLeftCell="M1" workbookViewId="0">
      <selection activeCell="AA24" sqref="AA24:AA26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8" max="19" width="16.875" customWidth="1"/>
    <col min="20" max="20" width="5.625" customWidth="1"/>
    <col min="21" max="21" width="10.875" style="2"/>
    <col min="24" max="25" width="16.875" customWidth="1"/>
  </cols>
  <sheetData>
    <row r="1" spans="1:47" x14ac:dyDescent="0.25">
      <c r="A1" t="s">
        <v>23</v>
      </c>
      <c r="C1" t="s">
        <v>8</v>
      </c>
      <c r="D1">
        <v>0.2</v>
      </c>
      <c r="E1">
        <v>0.3</v>
      </c>
      <c r="F1">
        <f>_xlfn.XLOOKUP(D3+20,D3:D150,C3:C150,,-1,1)-AD9</f>
        <v>0.61485374304113016</v>
      </c>
      <c r="I1" t="s">
        <v>24</v>
      </c>
      <c r="J1">
        <v>0.25</v>
      </c>
      <c r="K1">
        <v>0.3</v>
      </c>
      <c r="L1">
        <f>_xlfn.XLOOKUP(J3+20,J3:J150,I3:I150,,-1,1)-AD10</f>
        <v>0.5890009188352201</v>
      </c>
      <c r="O1" t="s">
        <v>1</v>
      </c>
      <c r="P1">
        <v>0.3</v>
      </c>
      <c r="Q1">
        <v>0.3</v>
      </c>
      <c r="R1">
        <f>_xlfn.XLOOKUP(P3+20,P3:P150,O3:O150,,-1,1)-AD11</f>
        <v>0.56478621941722684</v>
      </c>
      <c r="U1" t="s">
        <v>15</v>
      </c>
      <c r="V1">
        <v>0.35</v>
      </c>
      <c r="W1">
        <v>0.3</v>
      </c>
      <c r="X1">
        <f>_xlfn.XLOOKUP(V3+20,V3:V150,U3:U150,,-1,1)-AD12</f>
        <v>0.54017399940743838</v>
      </c>
      <c r="AC1" t="s">
        <v>38</v>
      </c>
      <c r="AN1" t="s">
        <v>91</v>
      </c>
      <c r="AO1" s="11" t="s">
        <v>90</v>
      </c>
      <c r="AP1" s="12">
        <v>79</v>
      </c>
    </row>
    <row r="2" spans="1:47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128</v>
      </c>
      <c r="AC2" t="s">
        <v>29</v>
      </c>
      <c r="AD2">
        <v>31.189342504753863</v>
      </c>
      <c r="AN2" t="s">
        <v>62</v>
      </c>
      <c r="AO2" s="11" t="s">
        <v>63</v>
      </c>
      <c r="AP2" s="13">
        <f>AP3^2/AP1</f>
        <v>7.9557582278481016</v>
      </c>
    </row>
    <row r="3" spans="1:47" x14ac:dyDescent="0.25">
      <c r="C3" s="2">
        <v>0.44023329999999999</v>
      </c>
      <c r="D3">
        <v>219.936958</v>
      </c>
      <c r="E3">
        <f>IF(C3&lt;F$1,$AD$6+D$1^2*$AD$5/((-$AD$7*(C3/E$1-1)^$AD$8+1)),$AD$6+$AD$2*SINH($AD$3*(C3/F$1)-$AD$3)+D$1^2*$AD$5/((-$AD$7*(C3/E$1-1)^$AD$8+1)))</f>
        <v>220.62853148528106</v>
      </c>
      <c r="F3">
        <f>(E3-D3)^2</f>
        <v>0.4782738855437848</v>
      </c>
      <c r="G3" s="22">
        <f>((E3-D3)/D3)^2</f>
        <v>9.8873575727025726E-6</v>
      </c>
      <c r="I3" s="2">
        <v>0.44124434000000001</v>
      </c>
      <c r="J3">
        <v>230.92895100000001</v>
      </c>
      <c r="K3">
        <f>IF(I3&lt;L$1,$AD$6+J$1^2*$AD$5/((-$AD$7*(I3/K$1-1)^$AD$8+1)),$AD$6+$AD$2*SINH($AD$3*(I3/L$1)-$AD$3)+J$1^2*$AD$5/((-$AD$7*(I3/K$1-1)^$AD$8+1)))</f>
        <v>231.46010171980208</v>
      </c>
      <c r="L3">
        <f>(K3-J3)^2</f>
        <v>0.28212108714625772</v>
      </c>
      <c r="M3" s="22">
        <f>((K3-J3)/J3)^2</f>
        <v>5.290281516778781E-6</v>
      </c>
      <c r="O3" s="2">
        <v>0.44084536000000002</v>
      </c>
      <c r="P3">
        <v>244.64601999999999</v>
      </c>
      <c r="Q3">
        <f>IF(O3&lt;R$1,$AD$6+P$1^2*$AD$5/((-$AD$7*(O3/Q$1-1)^$AD$8+1)),$AD$6+$AD$2*SINH($AD$3*(O3/R$1)-$AD$3)+P$1^2*$AD$5/((-$AD$7*(O3/Q$1-1)^$AD$8+1)))</f>
        <v>244.69868756199446</v>
      </c>
      <c r="R3">
        <f>(Q3-P3)^2</f>
        <v>2.7738720864411634E-3</v>
      </c>
      <c r="S3" s="22">
        <f>((Q3-P3)/P3)^2</f>
        <v>4.6345771972485177E-8</v>
      </c>
      <c r="U3" s="2">
        <v>0.44144132000000003</v>
      </c>
      <c r="V3">
        <v>260.497568</v>
      </c>
      <c r="W3">
        <f>IF(U3&lt;X$1,$AD$6+V$1^2*$AD$5/((-$AD$7*(U3/W$1-1)^$AD$8+1)),$AD$6+$AD$2*SINH($AD$3*(U3/X$1)-$AD$3)+V$1^2*$AD$5/((-$AD$7*(U3/W$1-1)^$AD$8+1)))</f>
        <v>260.34428901185817</v>
      </c>
      <c r="X3">
        <f t="shared" ref="X3:X34" si="0">(W3-V3)^2</f>
        <v>2.3494448205784876E-2</v>
      </c>
      <c r="Y3" s="22">
        <f>((W3-V3)/V3)^2</f>
        <v>3.4622458501426784E-7</v>
      </c>
      <c r="AC3" t="s">
        <v>30</v>
      </c>
      <c r="AD3">
        <v>4.0130955719243646</v>
      </c>
      <c r="AN3" t="s">
        <v>64</v>
      </c>
      <c r="AO3" s="11" t="s">
        <v>65</v>
      </c>
      <c r="AP3" s="12">
        <v>25.07</v>
      </c>
    </row>
    <row r="4" spans="1:47" x14ac:dyDescent="0.25">
      <c r="C4" s="2">
        <v>0.44372683000000002</v>
      </c>
      <c r="D4">
        <v>219.99041500000001</v>
      </c>
      <c r="E4">
        <f t="shared" ref="E4:E67" si="1">IF(C4&lt;F$1,$AD$6+D$1^2*$AD$5/((-$AD$7*(C4/E$1-1)^$AD$8+1)),$AD$6+$AD$2*SINH($AD$3*(C4/F$1)-$AD$3)+D$1^2*$AD$5/((-$AD$7*(C4/E$1-1)^$AD$8+1)))</f>
        <v>220.62853148528106</v>
      </c>
      <c r="F4">
        <f t="shared" ref="F4:F67" si="2">(E4-D4)^2</f>
        <v>0.407192648787435</v>
      </c>
      <c r="G4" s="22">
        <f t="shared" ref="G4:G67" si="3">((E4-D4)/D4)^2</f>
        <v>8.4138043882865115E-6</v>
      </c>
      <c r="I4" s="2">
        <v>0.4444824</v>
      </c>
      <c r="J4">
        <v>230.91558699999999</v>
      </c>
      <c r="K4">
        <f t="shared" ref="K4:K67" si="4">IF(I4&lt;L$1,$AD$6+J$1^2*$AD$5/((-$AD$7*(I4/K$1-1)^$AD$8+1)),$AD$6+$AD$2*SINH($AD$3*(I4/L$1)-$AD$3)+J$1^2*$AD$5/((-$AD$7*(I4/K$1-1)^$AD$8+1)))</f>
        <v>231.46010171980208</v>
      </c>
      <c r="L4">
        <f t="shared" ref="L4:L67" si="5">(K4-J4)^2</f>
        <v>0.29649628008115375</v>
      </c>
      <c r="M4" s="22">
        <f t="shared" ref="M4:M67" si="6">((K4-J4)/J4)^2</f>
        <v>5.5604859874045832E-6</v>
      </c>
      <c r="O4" s="2">
        <v>0.44406487</v>
      </c>
      <c r="P4">
        <v>244.74758800000001</v>
      </c>
      <c r="Q4">
        <f t="shared" ref="Q4:Q67" si="7">IF(O4&lt;R$1,$AD$6+P$1^2*$AD$5/((-$AD$7*(O4/Q$1-1)^$AD$8+1)),$AD$6+$AD$2*SINH($AD$3*(O4/R$1)-$AD$3)+P$1^2*$AD$5/((-$AD$7*(O4/Q$1-1)^$AD$8+1)))</f>
        <v>244.69868756199446</v>
      </c>
      <c r="R4">
        <f t="shared" ref="R4:R67" si="8">(Q4-P4)^2</f>
        <v>2.3912528371342694E-3</v>
      </c>
      <c r="S4" s="22">
        <f t="shared" ref="S4:S67" si="9">((Q4-P4)/P4)^2</f>
        <v>3.9919827623477464E-8</v>
      </c>
      <c r="U4" s="2">
        <v>0.44518766999999998</v>
      </c>
      <c r="V4">
        <v>260.444006</v>
      </c>
      <c r="W4">
        <f t="shared" ref="W4:W67" si="10">IF(U4&lt;X$1,$AD$6+V$1^2*$AD$5/((-$AD$7*(U4/W$1-1)^$AD$8+1)),$AD$6+$AD$2*SINH($AD$3*(U4/X$1)-$AD$3)+V$1^2*$AD$5/((-$AD$7*(U4/W$1-1)^$AD$8+1)))</f>
        <v>260.34428901185817</v>
      </c>
      <c r="X4">
        <f t="shared" si="0"/>
        <v>9.9434777240790268E-3</v>
      </c>
      <c r="Y4" s="22">
        <f t="shared" ref="Y4:Y67" si="11">((W4-V4)/V4)^2</f>
        <v>1.4659176421443516E-7</v>
      </c>
      <c r="AC4" t="s">
        <v>31</v>
      </c>
      <c r="AD4">
        <v>0</v>
      </c>
      <c r="AN4" t="s">
        <v>66</v>
      </c>
      <c r="AO4" s="11" t="s">
        <v>67</v>
      </c>
      <c r="AP4" s="12">
        <v>0.25</v>
      </c>
      <c r="AQ4" t="s">
        <v>92</v>
      </c>
    </row>
    <row r="5" spans="1:47" x14ac:dyDescent="0.25">
      <c r="C5" s="2">
        <v>0.44721955000000002</v>
      </c>
      <c r="D5">
        <v>219.99041500000001</v>
      </c>
      <c r="E5">
        <f t="shared" si="1"/>
        <v>220.62853148528106</v>
      </c>
      <c r="F5">
        <f t="shared" si="2"/>
        <v>0.407192648787435</v>
      </c>
      <c r="G5" s="22">
        <f t="shared" si="3"/>
        <v>8.4138043882865115E-6</v>
      </c>
      <c r="I5" s="2">
        <v>0.44797512</v>
      </c>
      <c r="J5">
        <v>230.91558699999999</v>
      </c>
      <c r="K5">
        <f t="shared" si="4"/>
        <v>231.46010171980208</v>
      </c>
      <c r="L5">
        <f t="shared" si="5"/>
        <v>0.29649628008115375</v>
      </c>
      <c r="M5" s="22">
        <f t="shared" si="6"/>
        <v>5.5604859874045832E-6</v>
      </c>
      <c r="O5" s="2">
        <v>0.44730292999999999</v>
      </c>
      <c r="P5">
        <v>244.73422400000001</v>
      </c>
      <c r="Q5">
        <f t="shared" si="7"/>
        <v>244.69868756199446</v>
      </c>
      <c r="R5">
        <f t="shared" si="8"/>
        <v>1.2628384261223345E-3</v>
      </c>
      <c r="S5" s="22">
        <f t="shared" si="9"/>
        <v>2.1084260643393772E-8</v>
      </c>
      <c r="U5" s="2">
        <v>0.44842594000000002</v>
      </c>
      <c r="V5">
        <v>260.444006</v>
      </c>
      <c r="W5">
        <f t="shared" si="10"/>
        <v>260.34428901185817</v>
      </c>
      <c r="X5">
        <f t="shared" si="0"/>
        <v>9.9434777240790268E-3</v>
      </c>
      <c r="Y5" s="22">
        <f t="shared" si="11"/>
        <v>1.4659176421443516E-7</v>
      </c>
      <c r="AC5" t="s">
        <v>32</v>
      </c>
      <c r="AD5">
        <v>478.57024247939847</v>
      </c>
      <c r="AN5" t="s">
        <v>68</v>
      </c>
      <c r="AO5" s="11" t="s">
        <v>69</v>
      </c>
      <c r="AP5" s="12">
        <v>3.3</v>
      </c>
      <c r="AQ5" t="s">
        <v>92</v>
      </c>
    </row>
    <row r="6" spans="1:47" x14ac:dyDescent="0.25">
      <c r="C6" s="2">
        <v>0.45045903999999998</v>
      </c>
      <c r="D6">
        <v>220.070705</v>
      </c>
      <c r="E6">
        <f t="shared" si="1"/>
        <v>220.62853148528106</v>
      </c>
      <c r="F6">
        <f t="shared" si="2"/>
        <v>0.3111703876810149</v>
      </c>
      <c r="G6" s="22">
        <f t="shared" si="3"/>
        <v>6.4250097566651527E-6</v>
      </c>
      <c r="I6" s="2">
        <v>0.45121338</v>
      </c>
      <c r="J6">
        <v>230.91558699999999</v>
      </c>
      <c r="K6">
        <f t="shared" si="4"/>
        <v>231.46010171980208</v>
      </c>
      <c r="L6">
        <f t="shared" si="5"/>
        <v>0.29649628008115375</v>
      </c>
      <c r="M6" s="22">
        <f t="shared" si="6"/>
        <v>5.5604859874045832E-6</v>
      </c>
      <c r="O6" s="2">
        <v>0.45054128999999998</v>
      </c>
      <c r="P6">
        <v>244.740906</v>
      </c>
      <c r="Q6">
        <f t="shared" si="7"/>
        <v>244.69868756199446</v>
      </c>
      <c r="R6">
        <f t="shared" si="8"/>
        <v>1.7823965076271305E-3</v>
      </c>
      <c r="S6" s="22">
        <f t="shared" si="9"/>
        <v>2.9757140514047813E-8</v>
      </c>
      <c r="U6" s="2">
        <v>0.45166420000000002</v>
      </c>
      <c r="V6">
        <v>260.444006</v>
      </c>
      <c r="W6">
        <f t="shared" si="10"/>
        <v>260.34428901185817</v>
      </c>
      <c r="X6">
        <f t="shared" si="0"/>
        <v>9.9434777240790268E-3</v>
      </c>
      <c r="Y6" s="22">
        <f t="shared" si="11"/>
        <v>1.4659176421443516E-7</v>
      </c>
      <c r="AC6" t="s">
        <v>56</v>
      </c>
      <c r="AD6">
        <v>201.37240662391034</v>
      </c>
      <c r="AN6" t="s">
        <v>70</v>
      </c>
      <c r="AO6" s="11" t="s">
        <v>71</v>
      </c>
      <c r="AP6" t="s">
        <v>88</v>
      </c>
    </row>
    <row r="7" spans="1:47" x14ac:dyDescent="0.25">
      <c r="C7" s="2">
        <v>0.45369638000000001</v>
      </c>
      <c r="D7">
        <v>220.01046199999999</v>
      </c>
      <c r="E7">
        <f t="shared" si="1"/>
        <v>220.62853148528106</v>
      </c>
      <c r="F7">
        <f t="shared" si="2"/>
        <v>0.38200988863560542</v>
      </c>
      <c r="G7" s="22">
        <f t="shared" si="3"/>
        <v>7.8920156738406213E-6</v>
      </c>
      <c r="I7" s="2">
        <v>0.45445164999999998</v>
      </c>
      <c r="J7">
        <v>230.91558699999999</v>
      </c>
      <c r="K7">
        <f t="shared" si="4"/>
        <v>231.46010171980208</v>
      </c>
      <c r="L7">
        <f t="shared" si="5"/>
        <v>0.29649628008115375</v>
      </c>
      <c r="M7" s="22">
        <f t="shared" si="6"/>
        <v>5.5604859874045832E-6</v>
      </c>
      <c r="O7" s="2">
        <v>0.45377946000000002</v>
      </c>
      <c r="P7">
        <v>244.73422400000001</v>
      </c>
      <c r="Q7">
        <f t="shared" si="7"/>
        <v>244.69868756199446</v>
      </c>
      <c r="R7">
        <f t="shared" si="8"/>
        <v>1.2628384261223345E-3</v>
      </c>
      <c r="S7" s="22">
        <f t="shared" si="9"/>
        <v>2.1084260643393772E-8</v>
      </c>
      <c r="U7" s="2">
        <v>0.45490246000000001</v>
      </c>
      <c r="V7">
        <v>260.444006</v>
      </c>
      <c r="W7">
        <f t="shared" si="10"/>
        <v>260.34428901185817</v>
      </c>
      <c r="X7">
        <f t="shared" si="0"/>
        <v>9.9434777240790268E-3</v>
      </c>
      <c r="Y7" s="22">
        <f t="shared" si="11"/>
        <v>1.4659176421443516E-7</v>
      </c>
      <c r="AC7" t="s">
        <v>37</v>
      </c>
      <c r="AD7">
        <v>5.8846295924320034E-3</v>
      </c>
      <c r="AU7" t="s">
        <v>72</v>
      </c>
    </row>
    <row r="8" spans="1:47" x14ac:dyDescent="0.25">
      <c r="C8" s="2">
        <v>0.45693475</v>
      </c>
      <c r="D8">
        <v>220.017144</v>
      </c>
      <c r="E8">
        <f t="shared" si="1"/>
        <v>220.62853148528106</v>
      </c>
      <c r="F8">
        <f t="shared" si="2"/>
        <v>0.37379465715829446</v>
      </c>
      <c r="G8" s="22">
        <f t="shared" si="3"/>
        <v>7.721826577912925E-6</v>
      </c>
      <c r="I8" s="2">
        <v>0.45768990999999998</v>
      </c>
      <c r="J8">
        <v>230.91558699999999</v>
      </c>
      <c r="K8">
        <f t="shared" si="4"/>
        <v>231.46010171980208</v>
      </c>
      <c r="L8">
        <f t="shared" si="5"/>
        <v>0.29649628008115375</v>
      </c>
      <c r="M8" s="22">
        <f t="shared" si="6"/>
        <v>5.5604859874045832E-6</v>
      </c>
      <c r="O8" s="2">
        <v>0.45701792000000002</v>
      </c>
      <c r="P8">
        <v>244.74758800000001</v>
      </c>
      <c r="Q8">
        <f t="shared" si="7"/>
        <v>244.69868756199446</v>
      </c>
      <c r="R8">
        <f t="shared" si="8"/>
        <v>2.3912528371342694E-3</v>
      </c>
      <c r="S8" s="22">
        <f t="shared" si="9"/>
        <v>3.9919827623477464E-8</v>
      </c>
      <c r="U8" s="2">
        <v>0.45814073</v>
      </c>
      <c r="V8">
        <v>260.444006</v>
      </c>
      <c r="W8">
        <f t="shared" si="10"/>
        <v>260.34428901185817</v>
      </c>
      <c r="X8">
        <f t="shared" si="0"/>
        <v>9.9434777240790268E-3</v>
      </c>
      <c r="Y8" s="22">
        <f t="shared" si="11"/>
        <v>1.4659176421443516E-7</v>
      </c>
      <c r="AC8" t="s">
        <v>57</v>
      </c>
      <c r="AD8">
        <v>0</v>
      </c>
    </row>
    <row r="9" spans="1:47" x14ac:dyDescent="0.25">
      <c r="C9" s="2">
        <v>0.46017300999999999</v>
      </c>
      <c r="D9">
        <v>220.017144</v>
      </c>
      <c r="E9">
        <f t="shared" si="1"/>
        <v>220.62853148528106</v>
      </c>
      <c r="F9">
        <f t="shared" si="2"/>
        <v>0.37379465715829446</v>
      </c>
      <c r="G9" s="22">
        <f t="shared" si="3"/>
        <v>7.721826577912925E-6</v>
      </c>
      <c r="I9" s="2">
        <v>0.46092817000000003</v>
      </c>
      <c r="J9">
        <v>230.91558699999999</v>
      </c>
      <c r="K9">
        <f t="shared" si="4"/>
        <v>231.46010171980208</v>
      </c>
      <c r="L9">
        <f t="shared" si="5"/>
        <v>0.29649628008115375</v>
      </c>
      <c r="M9" s="22">
        <f t="shared" si="6"/>
        <v>5.5604859874045832E-6</v>
      </c>
      <c r="O9" s="2">
        <v>0.46025721000000003</v>
      </c>
      <c r="P9">
        <v>244.81440900000001</v>
      </c>
      <c r="Q9">
        <f t="shared" si="7"/>
        <v>244.69868756199446</v>
      </c>
      <c r="R9">
        <f t="shared" si="8"/>
        <v>1.339145121407251E-2</v>
      </c>
      <c r="S9" s="22">
        <f t="shared" si="9"/>
        <v>2.2343628024565811E-7</v>
      </c>
      <c r="U9" s="2">
        <v>0.46137898999999999</v>
      </c>
      <c r="V9">
        <v>260.444006</v>
      </c>
      <c r="W9">
        <f t="shared" si="10"/>
        <v>260.34428901185817</v>
      </c>
      <c r="X9">
        <f t="shared" si="0"/>
        <v>9.9434777240790268E-3</v>
      </c>
      <c r="Y9" s="22">
        <f t="shared" si="11"/>
        <v>1.4659176421443516E-7</v>
      </c>
      <c r="AB9">
        <v>0.2</v>
      </c>
      <c r="AC9" t="s">
        <v>60</v>
      </c>
      <c r="AD9">
        <v>9.0081716958869781E-2</v>
      </c>
    </row>
    <row r="10" spans="1:47" x14ac:dyDescent="0.25">
      <c r="C10" s="2">
        <v>0.46341126999999999</v>
      </c>
      <c r="D10">
        <v>220.017144</v>
      </c>
      <c r="E10">
        <f t="shared" si="1"/>
        <v>220.62853148528106</v>
      </c>
      <c r="F10">
        <f t="shared" si="2"/>
        <v>0.37379465715829446</v>
      </c>
      <c r="G10" s="22">
        <f t="shared" si="3"/>
        <v>7.721826577912925E-6</v>
      </c>
      <c r="I10" s="2">
        <v>0.46416644000000001</v>
      </c>
      <c r="J10">
        <v>230.91558699999999</v>
      </c>
      <c r="K10">
        <f t="shared" si="4"/>
        <v>231.46010171980208</v>
      </c>
      <c r="L10">
        <f t="shared" si="5"/>
        <v>0.29649628008115375</v>
      </c>
      <c r="M10" s="22">
        <f t="shared" si="6"/>
        <v>5.5604859874045832E-6</v>
      </c>
      <c r="O10" s="2">
        <v>0.46349638999999998</v>
      </c>
      <c r="P10">
        <v>244.874548</v>
      </c>
      <c r="Q10">
        <f t="shared" si="7"/>
        <v>244.69868756199446</v>
      </c>
      <c r="R10">
        <f t="shared" si="8"/>
        <v>3.0926893655501459E-2</v>
      </c>
      <c r="S10" s="22">
        <f t="shared" si="9"/>
        <v>5.1576160212160899E-7</v>
      </c>
      <c r="U10" s="2">
        <v>0.46461724999999998</v>
      </c>
      <c r="V10">
        <v>260.444006</v>
      </c>
      <c r="W10">
        <f t="shared" si="10"/>
        <v>260.34428901185817</v>
      </c>
      <c r="X10">
        <f t="shared" si="0"/>
        <v>9.9434777240790268E-3</v>
      </c>
      <c r="Y10" s="22">
        <f t="shared" si="11"/>
        <v>1.4659176421443516E-7</v>
      </c>
      <c r="AB10">
        <v>0.25</v>
      </c>
      <c r="AC10" t="s">
        <v>60</v>
      </c>
      <c r="AD10">
        <v>8.537933116477997E-2</v>
      </c>
      <c r="AN10" t="s">
        <v>73</v>
      </c>
    </row>
    <row r="11" spans="1:47" x14ac:dyDescent="0.25">
      <c r="C11" s="2">
        <v>0.46664953999999997</v>
      </c>
      <c r="D11">
        <v>220.017144</v>
      </c>
      <c r="E11">
        <f t="shared" si="1"/>
        <v>220.62853148528106</v>
      </c>
      <c r="F11">
        <f t="shared" si="2"/>
        <v>0.37379465715829446</v>
      </c>
      <c r="G11" s="22">
        <f t="shared" si="3"/>
        <v>7.721826577912925E-6</v>
      </c>
      <c r="I11" s="2">
        <v>0.46740470000000001</v>
      </c>
      <c r="J11">
        <v>230.91558699999999</v>
      </c>
      <c r="K11">
        <f t="shared" si="4"/>
        <v>231.46010171980208</v>
      </c>
      <c r="L11">
        <f t="shared" si="5"/>
        <v>0.29649628008115375</v>
      </c>
      <c r="M11" s="22">
        <f t="shared" si="6"/>
        <v>5.5604859874045832E-6</v>
      </c>
      <c r="O11" s="2">
        <v>0.46673476000000003</v>
      </c>
      <c r="P11">
        <v>244.88122999999999</v>
      </c>
      <c r="Q11">
        <f t="shared" si="7"/>
        <v>244.69868756199446</v>
      </c>
      <c r="R11">
        <f t="shared" si="8"/>
        <v>3.3321741673001566E-2</v>
      </c>
      <c r="S11" s="22">
        <f t="shared" si="9"/>
        <v>5.5566967612484105E-7</v>
      </c>
      <c r="U11" s="2">
        <v>0.46785552000000002</v>
      </c>
      <c r="V11">
        <v>260.444006</v>
      </c>
      <c r="W11">
        <f t="shared" si="10"/>
        <v>260.34428901185817</v>
      </c>
      <c r="X11">
        <f t="shared" si="0"/>
        <v>9.9434777240790268E-3</v>
      </c>
      <c r="Y11" s="22">
        <f t="shared" si="11"/>
        <v>1.4659176421443516E-7</v>
      </c>
      <c r="AB11">
        <v>0.3</v>
      </c>
      <c r="AC11" t="s">
        <v>60</v>
      </c>
      <c r="AD11">
        <v>8.0303060582773145E-2</v>
      </c>
      <c r="AN11" t="s">
        <v>74</v>
      </c>
      <c r="AO11">
        <f>1-2*(AP5/AP3)^2</f>
        <v>0.96534633222429933</v>
      </c>
      <c r="AQ11" t="s">
        <v>75</v>
      </c>
      <c r="AR11" t="e">
        <f>-0.357+0.45*EXP(-0.0375*AP6)</f>
        <v>#VALUE!</v>
      </c>
    </row>
    <row r="12" spans="1:47" x14ac:dyDescent="0.25">
      <c r="C12" s="2">
        <v>0.46988688000000001</v>
      </c>
      <c r="D12">
        <v>219.95700500000001</v>
      </c>
      <c r="E12">
        <f t="shared" si="1"/>
        <v>220.62853148528106</v>
      </c>
      <c r="F12">
        <f t="shared" si="2"/>
        <v>0.45094782043391918</v>
      </c>
      <c r="G12" s="22">
        <f t="shared" si="3"/>
        <v>9.3207465128563534E-6</v>
      </c>
      <c r="I12" s="2">
        <v>0.47064296999999999</v>
      </c>
      <c r="J12">
        <v>230.91558699999999</v>
      </c>
      <c r="K12">
        <f t="shared" si="4"/>
        <v>231.46010171980208</v>
      </c>
      <c r="L12">
        <f t="shared" si="5"/>
        <v>0.29649628008115375</v>
      </c>
      <c r="M12" s="22">
        <f t="shared" si="6"/>
        <v>5.5604859874045832E-6</v>
      </c>
      <c r="O12" s="2">
        <v>0.46997302000000002</v>
      </c>
      <c r="P12">
        <v>244.88122999999999</v>
      </c>
      <c r="Q12">
        <f t="shared" si="7"/>
        <v>244.69868756199446</v>
      </c>
      <c r="R12">
        <f t="shared" si="8"/>
        <v>3.3321741673001566E-2</v>
      </c>
      <c r="S12" s="22">
        <f t="shared" si="9"/>
        <v>5.5566967612484105E-7</v>
      </c>
      <c r="U12" s="2">
        <v>0.47109378000000002</v>
      </c>
      <c r="V12">
        <v>260.444006</v>
      </c>
      <c r="W12">
        <f t="shared" si="10"/>
        <v>260.34428901185817</v>
      </c>
      <c r="X12">
        <f t="shared" si="0"/>
        <v>9.9434777240790268E-3</v>
      </c>
      <c r="Y12" s="22">
        <f t="shared" si="11"/>
        <v>1.4659176421443516E-7</v>
      </c>
      <c r="AB12">
        <v>0.35</v>
      </c>
      <c r="AC12" t="s">
        <v>60</v>
      </c>
      <c r="AD12">
        <v>8.6561390592561585E-2</v>
      </c>
      <c r="AN12" t="s">
        <v>76</v>
      </c>
      <c r="AO12">
        <f>0.0524*AP4^4-0.15*AP4^3+0.1659*AP4^2-0.0706*AP4+0.0119</f>
        <v>2.479687500000001E-3</v>
      </c>
      <c r="AQ12" t="s">
        <v>77</v>
      </c>
      <c r="AR12" t="e">
        <f>0.0524*(AP4-AR11)^4-0.15*(AP4-AR11)^3+0.1659*(AP4-AR11)^2-0.0706*(AP4-AR11)+0.0119</f>
        <v>#VALUE!</v>
      </c>
    </row>
    <row r="13" spans="1:47" x14ac:dyDescent="0.25">
      <c r="C13" s="2">
        <v>0.47312596000000001</v>
      </c>
      <c r="D13">
        <v>220.01046199999999</v>
      </c>
      <c r="E13">
        <f t="shared" si="1"/>
        <v>220.62853148528106</v>
      </c>
      <c r="F13">
        <f t="shared" si="2"/>
        <v>0.38200988863560542</v>
      </c>
      <c r="G13" s="22">
        <f t="shared" si="3"/>
        <v>7.8920156738406213E-6</v>
      </c>
      <c r="I13" s="2">
        <v>0.47388122999999999</v>
      </c>
      <c r="J13">
        <v>230.91558699999999</v>
      </c>
      <c r="K13">
        <f t="shared" si="4"/>
        <v>231.46010171980208</v>
      </c>
      <c r="L13">
        <f t="shared" si="5"/>
        <v>0.29649628008115375</v>
      </c>
      <c r="M13" s="22">
        <f t="shared" si="6"/>
        <v>5.5604859874045832E-6</v>
      </c>
      <c r="O13" s="2">
        <v>0.47321128000000001</v>
      </c>
      <c r="P13">
        <v>244.88122999999999</v>
      </c>
      <c r="Q13">
        <f t="shared" si="7"/>
        <v>244.69868756199446</v>
      </c>
      <c r="R13">
        <f t="shared" si="8"/>
        <v>3.3321741673001566E-2</v>
      </c>
      <c r="S13" s="22">
        <f t="shared" si="9"/>
        <v>5.5566967612484105E-7</v>
      </c>
      <c r="U13" s="2">
        <v>0.47433205000000001</v>
      </c>
      <c r="V13">
        <v>260.444006</v>
      </c>
      <c r="W13">
        <f t="shared" si="10"/>
        <v>260.34428901185817</v>
      </c>
      <c r="X13">
        <f t="shared" si="0"/>
        <v>9.9434777240790268E-3</v>
      </c>
      <c r="Y13" s="22">
        <f t="shared" si="11"/>
        <v>1.4659176421443516E-7</v>
      </c>
      <c r="AN13" t="s">
        <v>78</v>
      </c>
      <c r="AO13">
        <f>1/(1+AO12*AP2)</f>
        <v>0.98065386239128483</v>
      </c>
      <c r="AQ13" t="s">
        <v>79</v>
      </c>
      <c r="AR13" t="e">
        <f>1/(1+AR12*AP2)</f>
        <v>#VALUE!</v>
      </c>
    </row>
    <row r="14" spans="1:47" x14ac:dyDescent="0.25">
      <c r="C14" s="2">
        <v>0.47636433</v>
      </c>
      <c r="D14">
        <v>220.017144</v>
      </c>
      <c r="E14">
        <f t="shared" si="1"/>
        <v>220.62853148528106</v>
      </c>
      <c r="F14">
        <f t="shared" si="2"/>
        <v>0.37379465715829446</v>
      </c>
      <c r="G14" s="22">
        <f t="shared" si="3"/>
        <v>7.721826577912925E-6</v>
      </c>
      <c r="I14" s="2">
        <v>0.47711948999999998</v>
      </c>
      <c r="J14">
        <v>230.91558699999999</v>
      </c>
      <c r="K14">
        <f t="shared" si="4"/>
        <v>231.46010171980208</v>
      </c>
      <c r="L14">
        <f t="shared" si="5"/>
        <v>0.29649628008115375</v>
      </c>
      <c r="M14" s="22">
        <f t="shared" si="6"/>
        <v>5.5604859874045832E-6</v>
      </c>
      <c r="O14" s="2">
        <v>0.47644955</v>
      </c>
      <c r="P14">
        <v>244.88122999999999</v>
      </c>
      <c r="Q14">
        <f t="shared" si="7"/>
        <v>244.69868756199446</v>
      </c>
      <c r="R14">
        <f t="shared" si="8"/>
        <v>3.3321741673001566E-2</v>
      </c>
      <c r="S14" s="22">
        <f t="shared" si="9"/>
        <v>5.5566967612484105E-7</v>
      </c>
      <c r="U14" s="2">
        <v>0.47757031</v>
      </c>
      <c r="V14">
        <v>260.444006</v>
      </c>
      <c r="W14">
        <f t="shared" si="10"/>
        <v>260.34428901185817</v>
      </c>
      <c r="X14">
        <f t="shared" si="0"/>
        <v>9.9434777240790268E-3</v>
      </c>
      <c r="Y14" s="22">
        <f t="shared" si="11"/>
        <v>1.4659176421443516E-7</v>
      </c>
    </row>
    <row r="15" spans="1:47" x14ac:dyDescent="0.25">
      <c r="C15" s="2">
        <v>0.47960259</v>
      </c>
      <c r="D15">
        <v>220.017144</v>
      </c>
      <c r="E15">
        <f t="shared" si="1"/>
        <v>220.62853148528106</v>
      </c>
      <c r="F15">
        <f t="shared" si="2"/>
        <v>0.37379465715829446</v>
      </c>
      <c r="G15" s="22">
        <f t="shared" si="3"/>
        <v>7.721826577912925E-6</v>
      </c>
      <c r="I15" s="2">
        <v>0.48035776000000002</v>
      </c>
      <c r="J15">
        <v>230.91558699999999</v>
      </c>
      <c r="K15">
        <f t="shared" si="4"/>
        <v>231.46010171980208</v>
      </c>
      <c r="L15">
        <f t="shared" si="5"/>
        <v>0.29649628008115375</v>
      </c>
      <c r="M15" s="22">
        <f t="shared" si="6"/>
        <v>5.5604859874045832E-6</v>
      </c>
      <c r="O15" s="2">
        <v>0.47968780999999999</v>
      </c>
      <c r="P15">
        <v>244.88122999999999</v>
      </c>
      <c r="Q15">
        <f t="shared" si="7"/>
        <v>244.69868756199446</v>
      </c>
      <c r="R15">
        <f t="shared" si="8"/>
        <v>3.3321741673001566E-2</v>
      </c>
      <c r="S15" s="22">
        <f t="shared" si="9"/>
        <v>5.5566967612484105E-7</v>
      </c>
      <c r="U15" s="2">
        <v>0.48080856999999999</v>
      </c>
      <c r="V15">
        <v>260.444006</v>
      </c>
      <c r="W15">
        <f t="shared" si="10"/>
        <v>260.34428901185817</v>
      </c>
      <c r="X15">
        <f t="shared" si="0"/>
        <v>9.9434777240790268E-3</v>
      </c>
      <c r="Y15" s="22">
        <f t="shared" si="11"/>
        <v>1.4659176421443516E-7</v>
      </c>
      <c r="AA15">
        <v>0.2</v>
      </c>
      <c r="AB15" t="s">
        <v>35</v>
      </c>
      <c r="AD15">
        <f>SUM(F3:F150)</f>
        <v>62.459762038098987</v>
      </c>
      <c r="AN15" t="s">
        <v>80</v>
      </c>
      <c r="AO15">
        <f>1/(AD5*10^-4*PI()*AP2*AO13*AO11)</f>
        <v>0.88312863340426195</v>
      </c>
      <c r="AQ15" t="s">
        <v>81</v>
      </c>
      <c r="AR15" t="e">
        <f>1/(AD5*10^-4*PI()*AP2*AR13*AO11)</f>
        <v>#VALUE!</v>
      </c>
    </row>
    <row r="16" spans="1:47" x14ac:dyDescent="0.25">
      <c r="C16" s="2">
        <v>0.48284085999999998</v>
      </c>
      <c r="D16">
        <v>220.017144</v>
      </c>
      <c r="E16">
        <f t="shared" si="1"/>
        <v>220.62853148528106</v>
      </c>
      <c r="F16">
        <f t="shared" si="2"/>
        <v>0.37379465715829446</v>
      </c>
      <c r="G16" s="22">
        <f t="shared" si="3"/>
        <v>7.721826577912925E-6</v>
      </c>
      <c r="I16" s="2">
        <v>0.48359602000000002</v>
      </c>
      <c r="J16">
        <v>230.91558699999999</v>
      </c>
      <c r="K16">
        <f t="shared" si="4"/>
        <v>231.46010171980208</v>
      </c>
      <c r="L16">
        <f t="shared" si="5"/>
        <v>0.29649628008115375</v>
      </c>
      <c r="M16" s="22">
        <f t="shared" si="6"/>
        <v>5.5604859874045832E-6</v>
      </c>
      <c r="O16" s="2">
        <v>0.48292606999999999</v>
      </c>
      <c r="P16">
        <v>244.88122999999999</v>
      </c>
      <c r="Q16">
        <f t="shared" si="7"/>
        <v>244.69868756199446</v>
      </c>
      <c r="R16">
        <f t="shared" si="8"/>
        <v>3.3321741673001566E-2</v>
      </c>
      <c r="S16" s="22">
        <f t="shared" si="9"/>
        <v>5.5566967612484105E-7</v>
      </c>
      <c r="U16" s="2">
        <v>0.48404683999999998</v>
      </c>
      <c r="V16">
        <v>260.444006</v>
      </c>
      <c r="W16">
        <f t="shared" si="10"/>
        <v>260.34428901185817</v>
      </c>
      <c r="X16">
        <f t="shared" si="0"/>
        <v>9.9434777240790268E-3</v>
      </c>
      <c r="Y16" s="22">
        <f t="shared" si="11"/>
        <v>1.4659176421443516E-7</v>
      </c>
      <c r="AA16">
        <v>0.25</v>
      </c>
      <c r="AB16" t="s">
        <v>35</v>
      </c>
      <c r="AD16">
        <f>SUM(L3:L150)</f>
        <v>67.141829131677582</v>
      </c>
    </row>
    <row r="17" spans="3:47" x14ac:dyDescent="0.25">
      <c r="C17" s="2">
        <v>0.48607911999999998</v>
      </c>
      <c r="D17">
        <v>220.017144</v>
      </c>
      <c r="E17">
        <f t="shared" si="1"/>
        <v>220.62853148528106</v>
      </c>
      <c r="F17">
        <f t="shared" si="2"/>
        <v>0.37379465715829446</v>
      </c>
      <c r="G17" s="22">
        <f t="shared" si="3"/>
        <v>7.721826577912925E-6</v>
      </c>
      <c r="I17" s="2">
        <v>0.48683428000000001</v>
      </c>
      <c r="J17">
        <v>230.91558699999999</v>
      </c>
      <c r="K17">
        <f t="shared" si="4"/>
        <v>231.46010171980208</v>
      </c>
      <c r="L17">
        <f t="shared" si="5"/>
        <v>0.29649628008115375</v>
      </c>
      <c r="M17" s="22">
        <f t="shared" si="6"/>
        <v>5.5604859874045832E-6</v>
      </c>
      <c r="O17" s="2">
        <v>0.48616433999999997</v>
      </c>
      <c r="P17">
        <v>244.88122999999999</v>
      </c>
      <c r="Q17">
        <f t="shared" si="7"/>
        <v>244.69868756199446</v>
      </c>
      <c r="R17">
        <f t="shared" si="8"/>
        <v>3.3321741673001566E-2</v>
      </c>
      <c r="S17" s="22">
        <f t="shared" si="9"/>
        <v>5.5566967612484105E-7</v>
      </c>
      <c r="U17" s="2">
        <v>0.48728510000000003</v>
      </c>
      <c r="V17">
        <v>260.444006</v>
      </c>
      <c r="W17">
        <f t="shared" si="10"/>
        <v>260.34428901185817</v>
      </c>
      <c r="X17">
        <f t="shared" si="0"/>
        <v>9.9434777240790268E-3</v>
      </c>
      <c r="Y17" s="22">
        <f t="shared" si="11"/>
        <v>1.4659176421443516E-7</v>
      </c>
      <c r="AA17">
        <v>0.3</v>
      </c>
      <c r="AB17" t="s">
        <v>35</v>
      </c>
      <c r="AD17">
        <f>SUM(R3:R150)</f>
        <v>94.954464739229081</v>
      </c>
    </row>
    <row r="18" spans="3:47" x14ac:dyDescent="0.25">
      <c r="C18" s="2">
        <v>0.48931738000000002</v>
      </c>
      <c r="D18">
        <v>220.017144</v>
      </c>
      <c r="E18">
        <f t="shared" si="1"/>
        <v>220.62853148528106</v>
      </c>
      <c r="F18">
        <f t="shared" si="2"/>
        <v>0.37379465715829446</v>
      </c>
      <c r="G18" s="22">
        <f t="shared" si="3"/>
        <v>7.721826577912925E-6</v>
      </c>
      <c r="I18" s="2">
        <v>0.49007255</v>
      </c>
      <c r="J18">
        <v>230.91558699999999</v>
      </c>
      <c r="K18">
        <f t="shared" si="4"/>
        <v>231.46010171980208</v>
      </c>
      <c r="L18">
        <f t="shared" si="5"/>
        <v>0.29649628008115375</v>
      </c>
      <c r="M18" s="22">
        <f t="shared" si="6"/>
        <v>5.5604859874045832E-6</v>
      </c>
      <c r="O18" s="2">
        <v>0.48940260000000002</v>
      </c>
      <c r="P18">
        <v>244.88122999999999</v>
      </c>
      <c r="Q18">
        <f t="shared" si="7"/>
        <v>244.69868756199446</v>
      </c>
      <c r="R18">
        <f t="shared" si="8"/>
        <v>3.3321741673001566E-2</v>
      </c>
      <c r="S18" s="22">
        <f t="shared" si="9"/>
        <v>5.5566967612484105E-7</v>
      </c>
      <c r="U18" s="2">
        <v>0.49052398000000003</v>
      </c>
      <c r="V18">
        <v>260.48409900000001</v>
      </c>
      <c r="W18">
        <f t="shared" si="10"/>
        <v>260.34428901185817</v>
      </c>
      <c r="X18">
        <f t="shared" si="0"/>
        <v>1.9546832784223919E-2</v>
      </c>
      <c r="Y18" s="22">
        <f t="shared" si="11"/>
        <v>2.8808056693106027E-7</v>
      </c>
      <c r="AA18">
        <v>0.35</v>
      </c>
      <c r="AB18" t="s">
        <v>35</v>
      </c>
      <c r="AD18">
        <f>SUM(X3:X150)</f>
        <v>296.32690997089304</v>
      </c>
    </row>
    <row r="19" spans="3:47" x14ac:dyDescent="0.25">
      <c r="C19" s="2">
        <v>0.49255565000000001</v>
      </c>
      <c r="D19">
        <v>220.017144</v>
      </c>
      <c r="E19">
        <f t="shared" si="1"/>
        <v>220.62853148528106</v>
      </c>
      <c r="F19">
        <f t="shared" si="2"/>
        <v>0.37379465715829446</v>
      </c>
      <c r="G19" s="22">
        <f t="shared" si="3"/>
        <v>7.721826577912925E-6</v>
      </c>
      <c r="I19" s="2">
        <v>0.49331080999999999</v>
      </c>
      <c r="J19">
        <v>230.91558699999999</v>
      </c>
      <c r="K19">
        <f t="shared" si="4"/>
        <v>231.46010171980208</v>
      </c>
      <c r="L19">
        <f t="shared" si="5"/>
        <v>0.29649628008115375</v>
      </c>
      <c r="M19" s="22">
        <f t="shared" si="6"/>
        <v>5.5604859874045832E-6</v>
      </c>
      <c r="O19" s="2">
        <v>0.49264086000000001</v>
      </c>
      <c r="P19">
        <v>244.88122999999999</v>
      </c>
      <c r="Q19">
        <f t="shared" si="7"/>
        <v>244.69868756199446</v>
      </c>
      <c r="R19">
        <f t="shared" si="8"/>
        <v>3.3321741673001566E-2</v>
      </c>
      <c r="S19" s="22">
        <f t="shared" si="9"/>
        <v>5.5566967612484105E-7</v>
      </c>
      <c r="U19" s="2">
        <v>0.49376274999999997</v>
      </c>
      <c r="V19">
        <v>260.517405</v>
      </c>
      <c r="W19">
        <f t="shared" si="10"/>
        <v>260.34428901185817</v>
      </c>
      <c r="X19">
        <f t="shared" si="0"/>
        <v>2.9969145350322472E-2</v>
      </c>
      <c r="Y19" s="22">
        <f t="shared" si="11"/>
        <v>4.4157133293055391E-7</v>
      </c>
      <c r="AN19" t="s">
        <v>82</v>
      </c>
    </row>
    <row r="20" spans="3:47" x14ac:dyDescent="0.25">
      <c r="C20" s="2">
        <v>0.49579391</v>
      </c>
      <c r="D20">
        <v>220.017144</v>
      </c>
      <c r="E20">
        <f t="shared" si="1"/>
        <v>220.62853148528106</v>
      </c>
      <c r="F20">
        <f t="shared" si="2"/>
        <v>0.37379465715829446</v>
      </c>
      <c r="G20" s="22">
        <f t="shared" si="3"/>
        <v>7.721826577912925E-6</v>
      </c>
      <c r="I20" s="2">
        <v>0.49654907999999998</v>
      </c>
      <c r="J20">
        <v>230.91558699999999</v>
      </c>
      <c r="K20">
        <f t="shared" si="4"/>
        <v>231.46010171980208</v>
      </c>
      <c r="L20">
        <f t="shared" si="5"/>
        <v>0.29649628008115375</v>
      </c>
      <c r="M20" s="22">
        <f t="shared" si="6"/>
        <v>5.5604859874045832E-6</v>
      </c>
      <c r="O20" s="2">
        <v>0.49587913</v>
      </c>
      <c r="P20">
        <v>244.88122999999999</v>
      </c>
      <c r="Q20">
        <f t="shared" si="7"/>
        <v>244.69868756199446</v>
      </c>
      <c r="R20">
        <f t="shared" si="8"/>
        <v>3.3321741673001566E-2</v>
      </c>
      <c r="S20" s="22">
        <f t="shared" si="9"/>
        <v>5.5566967612484105E-7</v>
      </c>
      <c r="U20" s="2">
        <v>0.49700132000000002</v>
      </c>
      <c r="V20">
        <v>260.53745199999997</v>
      </c>
      <c r="W20">
        <f t="shared" si="10"/>
        <v>260.34428901185817</v>
      </c>
      <c r="X20">
        <f t="shared" si="0"/>
        <v>3.7311939987872085E-2</v>
      </c>
      <c r="Y20" s="22">
        <f t="shared" si="11"/>
        <v>5.4967692648105378E-7</v>
      </c>
      <c r="AA20" t="s">
        <v>46</v>
      </c>
      <c r="AB20" t="s">
        <v>35</v>
      </c>
      <c r="AD20">
        <f>SUM(AD15:AD18)</f>
        <v>520.88296587989862</v>
      </c>
      <c r="AN20" t="s">
        <v>83</v>
      </c>
      <c r="AO20">
        <f>1/(AO13*AO11)</f>
        <v>1.0563336288656269</v>
      </c>
      <c r="AQ20" t="s">
        <v>84</v>
      </c>
      <c r="AR20" t="e">
        <f>1/(AR13*AO11)</f>
        <v>#VALUE!</v>
      </c>
    </row>
    <row r="21" spans="3:47" x14ac:dyDescent="0.25">
      <c r="C21" s="2">
        <v>0.49903217999999999</v>
      </c>
      <c r="D21">
        <v>220.017144</v>
      </c>
      <c r="E21">
        <f t="shared" si="1"/>
        <v>220.62853148528106</v>
      </c>
      <c r="F21">
        <f t="shared" si="2"/>
        <v>0.37379465715829446</v>
      </c>
      <c r="G21" s="22">
        <f t="shared" si="3"/>
        <v>7.721826577912925E-6</v>
      </c>
      <c r="I21" s="2">
        <v>0.49978734000000002</v>
      </c>
      <c r="J21">
        <v>230.91558699999999</v>
      </c>
      <c r="K21">
        <f t="shared" si="4"/>
        <v>231.46010171980208</v>
      </c>
      <c r="L21">
        <f t="shared" si="5"/>
        <v>0.29649628008115375</v>
      </c>
      <c r="M21" s="22">
        <f t="shared" si="6"/>
        <v>5.5604859874045832E-6</v>
      </c>
      <c r="O21" s="2">
        <v>0.49911738999999999</v>
      </c>
      <c r="P21">
        <v>244.88122999999999</v>
      </c>
      <c r="Q21">
        <f t="shared" si="7"/>
        <v>244.69868756199446</v>
      </c>
      <c r="R21">
        <f t="shared" si="8"/>
        <v>3.3321741673001566E-2</v>
      </c>
      <c r="S21" s="22">
        <f t="shared" si="9"/>
        <v>5.5566967612484105E-7</v>
      </c>
      <c r="U21" s="2">
        <v>0.50023958000000002</v>
      </c>
      <c r="V21">
        <v>260.53745199999997</v>
      </c>
      <c r="W21">
        <f t="shared" si="10"/>
        <v>260.34428901185817</v>
      </c>
      <c r="X21">
        <f t="shared" si="0"/>
        <v>3.7311939987872085E-2</v>
      </c>
      <c r="Y21" s="22">
        <f t="shared" si="11"/>
        <v>5.4967692648105378E-7</v>
      </c>
      <c r="AB21" s="9" t="s">
        <v>47</v>
      </c>
      <c r="AD21">
        <f>AD20/4</f>
        <v>130.22074146997466</v>
      </c>
      <c r="AN21" t="s">
        <v>85</v>
      </c>
      <c r="AO21">
        <f>(AD5*10^-4*PI()*AP2-AO20)/(AD6*10^-4*PI()*AP2)</f>
        <v>0.27774986249769507</v>
      </c>
      <c r="AQ21" t="s">
        <v>86</v>
      </c>
      <c r="AR21" t="e">
        <f>(AD5*10^-4*PI()*AP2-AR20)/(AD6*10^-4*PI()*AP2)</f>
        <v>#VALUE!</v>
      </c>
      <c r="AU21" t="s">
        <v>87</v>
      </c>
    </row>
    <row r="22" spans="3:47" x14ac:dyDescent="0.25">
      <c r="C22" s="2">
        <v>0.50227043999999998</v>
      </c>
      <c r="D22">
        <v>220.017144</v>
      </c>
      <c r="E22">
        <f t="shared" si="1"/>
        <v>220.62853148528106</v>
      </c>
      <c r="F22">
        <f t="shared" si="2"/>
        <v>0.37379465715829446</v>
      </c>
      <c r="G22" s="22">
        <f t="shared" si="3"/>
        <v>7.721826577912925E-6</v>
      </c>
      <c r="I22" s="2">
        <v>0.50302559999999996</v>
      </c>
      <c r="J22">
        <v>230.91558699999999</v>
      </c>
      <c r="K22">
        <f t="shared" si="4"/>
        <v>231.46010171980208</v>
      </c>
      <c r="L22">
        <f t="shared" si="5"/>
        <v>0.29649628008115375</v>
      </c>
      <c r="M22" s="22">
        <f t="shared" si="6"/>
        <v>5.5604859874045832E-6</v>
      </c>
      <c r="O22" s="2">
        <v>0.50235554999999998</v>
      </c>
      <c r="P22">
        <v>244.874548</v>
      </c>
      <c r="Q22">
        <f t="shared" si="7"/>
        <v>244.69868756199446</v>
      </c>
      <c r="R22">
        <f t="shared" si="8"/>
        <v>3.0926893655501459E-2</v>
      </c>
      <c r="S22" s="22">
        <f t="shared" si="9"/>
        <v>5.1576160212160899E-7</v>
      </c>
      <c r="U22" s="2">
        <v>0.50347805000000001</v>
      </c>
      <c r="V22">
        <v>260.550816</v>
      </c>
      <c r="W22">
        <f t="shared" si="10"/>
        <v>260.34428901185817</v>
      </c>
      <c r="X22">
        <f t="shared" si="0"/>
        <v>4.2653396830936281E-2</v>
      </c>
      <c r="Y22" s="22">
        <f t="shared" si="11"/>
        <v>6.2830244238535886E-7</v>
      </c>
    </row>
    <row r="23" spans="3:47" x14ac:dyDescent="0.25">
      <c r="C23" s="2">
        <v>0.50550870000000003</v>
      </c>
      <c r="D23">
        <v>220.017144</v>
      </c>
      <c r="E23">
        <f t="shared" si="1"/>
        <v>220.62853148528106</v>
      </c>
      <c r="F23">
        <f t="shared" si="2"/>
        <v>0.37379465715829446</v>
      </c>
      <c r="G23" s="22">
        <f t="shared" si="3"/>
        <v>7.721826577912925E-6</v>
      </c>
      <c r="I23" s="2">
        <v>0.50626386999999995</v>
      </c>
      <c r="J23">
        <v>230.91558699999999</v>
      </c>
      <c r="K23">
        <f t="shared" si="4"/>
        <v>231.46010171980208</v>
      </c>
      <c r="L23">
        <f t="shared" si="5"/>
        <v>0.29649628008115375</v>
      </c>
      <c r="M23" s="22">
        <f t="shared" si="6"/>
        <v>5.5604859874045832E-6</v>
      </c>
      <c r="O23" s="2">
        <v>0.50559392000000003</v>
      </c>
      <c r="P23">
        <v>244.88122999999999</v>
      </c>
      <c r="Q23">
        <f t="shared" si="7"/>
        <v>244.69868756199446</v>
      </c>
      <c r="R23">
        <f t="shared" si="8"/>
        <v>3.3321741673001566E-2</v>
      </c>
      <c r="S23" s="22">
        <f t="shared" si="9"/>
        <v>5.5566967612484105E-7</v>
      </c>
      <c r="U23" s="2">
        <v>0.50671692000000002</v>
      </c>
      <c r="V23">
        <v>260.59090900000001</v>
      </c>
      <c r="W23">
        <f t="shared" si="10"/>
        <v>260.34428901185817</v>
      </c>
      <c r="X23">
        <f t="shared" si="0"/>
        <v>6.0821418551083625E-2</v>
      </c>
      <c r="Y23" s="22">
        <f t="shared" si="11"/>
        <v>8.9564936734707576E-7</v>
      </c>
    </row>
    <row r="24" spans="3:47" x14ac:dyDescent="0.25">
      <c r="C24" s="2">
        <v>0.50874808999999999</v>
      </c>
      <c r="D24">
        <v>220.09064699999999</v>
      </c>
      <c r="E24">
        <f t="shared" si="1"/>
        <v>220.62853148528106</v>
      </c>
      <c r="F24">
        <f t="shared" si="2"/>
        <v>0.28931971950608021</v>
      </c>
      <c r="G24" s="22">
        <f t="shared" si="3"/>
        <v>5.9727572090631852E-6</v>
      </c>
      <c r="I24" s="2">
        <v>0.50950213</v>
      </c>
      <c r="J24">
        <v>230.91558699999999</v>
      </c>
      <c r="K24">
        <f t="shared" si="4"/>
        <v>231.46010171980208</v>
      </c>
      <c r="L24">
        <f t="shared" si="5"/>
        <v>0.29649628008115375</v>
      </c>
      <c r="M24" s="22">
        <f t="shared" si="6"/>
        <v>5.5604859874045832E-6</v>
      </c>
      <c r="O24" s="2">
        <v>0.50883217999999997</v>
      </c>
      <c r="P24">
        <v>244.88122999999999</v>
      </c>
      <c r="Q24">
        <f t="shared" si="7"/>
        <v>244.69868756199446</v>
      </c>
      <c r="R24">
        <f t="shared" si="8"/>
        <v>3.3321741673001566E-2</v>
      </c>
      <c r="S24" s="22">
        <f t="shared" si="9"/>
        <v>5.5566967612484105E-7</v>
      </c>
      <c r="U24" s="2">
        <v>0.50995509000000006</v>
      </c>
      <c r="V24">
        <v>260.584227</v>
      </c>
      <c r="W24">
        <f t="shared" si="10"/>
        <v>260.34428901185817</v>
      </c>
      <c r="X24">
        <f t="shared" si="0"/>
        <v>5.7570238153550224E-2</v>
      </c>
      <c r="Y24" s="22">
        <f t="shared" si="11"/>
        <v>8.4781632894762933E-7</v>
      </c>
      <c r="AA24" t="s">
        <v>122</v>
      </c>
      <c r="AB24" t="s">
        <v>58</v>
      </c>
      <c r="AD24">
        <f>AD20/COUNT(E3:E104,K3:K105,Q3:Q107,W3:W115)</f>
        <v>1.2314018105907769</v>
      </c>
    </row>
    <row r="25" spans="3:47" x14ac:dyDescent="0.25">
      <c r="C25" s="2">
        <v>0.51198635000000003</v>
      </c>
      <c r="D25">
        <v>220.09064699999999</v>
      </c>
      <c r="E25">
        <f t="shared" si="1"/>
        <v>220.62853148528106</v>
      </c>
      <c r="F25">
        <f t="shared" si="2"/>
        <v>0.28931971950608021</v>
      </c>
      <c r="G25" s="22">
        <f t="shared" si="3"/>
        <v>5.9727572090631852E-6</v>
      </c>
      <c r="I25" s="2">
        <v>0.51274039000000005</v>
      </c>
      <c r="J25">
        <v>230.91558699999999</v>
      </c>
      <c r="K25">
        <f t="shared" si="4"/>
        <v>231.46010171980208</v>
      </c>
      <c r="L25">
        <f t="shared" si="5"/>
        <v>0.29649628008115375</v>
      </c>
      <c r="M25" s="22">
        <f t="shared" si="6"/>
        <v>5.5604859874045832E-6</v>
      </c>
      <c r="O25" s="2">
        <v>0.51207044999999995</v>
      </c>
      <c r="P25">
        <v>244.88122999999999</v>
      </c>
      <c r="Q25">
        <f t="shared" si="7"/>
        <v>244.69868756199446</v>
      </c>
      <c r="R25">
        <f t="shared" si="8"/>
        <v>3.3321741673001566E-2</v>
      </c>
      <c r="S25" s="22">
        <f t="shared" si="9"/>
        <v>5.5566967612484105E-7</v>
      </c>
      <c r="U25" s="2">
        <v>0.51319488000000002</v>
      </c>
      <c r="V25">
        <v>260.684459</v>
      </c>
      <c r="W25">
        <f t="shared" si="10"/>
        <v>260.34428901185817</v>
      </c>
      <c r="X25">
        <f t="shared" si="0"/>
        <v>0.11571562083241825</v>
      </c>
      <c r="Y25" s="22">
        <f t="shared" si="11"/>
        <v>1.702792418215986E-6</v>
      </c>
      <c r="AA25" t="s">
        <v>123</v>
      </c>
      <c r="AC25" t="s">
        <v>59</v>
      </c>
      <c r="AD25">
        <f>SQRT(AD24)</f>
        <v>1.1096854556993963</v>
      </c>
    </row>
    <row r="26" spans="3:47" x14ac:dyDescent="0.25">
      <c r="C26" s="2">
        <v>0.51540949999999996</v>
      </c>
      <c r="D26">
        <v>220.14880299999999</v>
      </c>
      <c r="E26">
        <f t="shared" si="1"/>
        <v>220.62853148528106</v>
      </c>
      <c r="F26">
        <f t="shared" si="2"/>
        <v>0.23013941959007164</v>
      </c>
      <c r="G26" s="22">
        <f t="shared" si="3"/>
        <v>4.7485209300900505E-6</v>
      </c>
      <c r="I26" s="2">
        <v>0.51597866000000003</v>
      </c>
      <c r="J26">
        <v>230.91558699999999</v>
      </c>
      <c r="K26">
        <f t="shared" si="4"/>
        <v>231.46010171980208</v>
      </c>
      <c r="L26">
        <f t="shared" si="5"/>
        <v>0.29649628008115375</v>
      </c>
      <c r="M26" s="22">
        <f t="shared" si="6"/>
        <v>5.5604859874045832E-6</v>
      </c>
      <c r="O26" s="2">
        <v>0.51530871</v>
      </c>
      <c r="P26">
        <v>244.88122999999999</v>
      </c>
      <c r="Q26">
        <f t="shared" si="7"/>
        <v>244.69868756199446</v>
      </c>
      <c r="R26">
        <f t="shared" si="8"/>
        <v>3.3321741673001566E-2</v>
      </c>
      <c r="S26" s="22">
        <f t="shared" si="9"/>
        <v>5.5566967612484105E-7</v>
      </c>
      <c r="U26" s="2">
        <v>0.51643313999999996</v>
      </c>
      <c r="V26">
        <v>260.684459</v>
      </c>
      <c r="W26">
        <f t="shared" si="10"/>
        <v>260.34428901185817</v>
      </c>
      <c r="X26">
        <f t="shared" si="0"/>
        <v>0.11571562083241825</v>
      </c>
      <c r="Y26" s="22">
        <f t="shared" si="11"/>
        <v>1.702792418215986E-6</v>
      </c>
      <c r="AA26" t="s">
        <v>124</v>
      </c>
      <c r="AD26">
        <f>SQRT(SUM(G3:G104,M3:M105,S3:S107,Y3:Y115)/COUNT(G3:G104,M3:M105,S3:S107,Y3:Y115))</f>
        <v>4.1791765745140637E-3</v>
      </c>
    </row>
    <row r="27" spans="3:47" x14ac:dyDescent="0.25">
      <c r="C27" s="2">
        <v>0.51839323000000004</v>
      </c>
      <c r="D27">
        <v>220.119708</v>
      </c>
      <c r="E27">
        <f t="shared" si="1"/>
        <v>220.62853148528106</v>
      </c>
      <c r="F27">
        <f t="shared" si="2"/>
        <v>0.25890133917356084</v>
      </c>
      <c r="G27" s="22">
        <f t="shared" si="3"/>
        <v>5.3433846778905177E-6</v>
      </c>
      <c r="I27" s="2">
        <v>0.51921691999999997</v>
      </c>
      <c r="J27">
        <v>230.91558699999999</v>
      </c>
      <c r="K27">
        <f t="shared" si="4"/>
        <v>231.46010171980208</v>
      </c>
      <c r="L27">
        <f t="shared" si="5"/>
        <v>0.29649628008115375</v>
      </c>
      <c r="M27" s="22">
        <f t="shared" si="6"/>
        <v>5.5604859874045832E-6</v>
      </c>
      <c r="O27" s="2">
        <v>0.51854697000000005</v>
      </c>
      <c r="P27">
        <v>244.88122999999999</v>
      </c>
      <c r="Q27">
        <f t="shared" si="7"/>
        <v>244.69868756199446</v>
      </c>
      <c r="R27">
        <f t="shared" si="8"/>
        <v>3.3321741673001566E-2</v>
      </c>
      <c r="S27" s="22">
        <f t="shared" si="9"/>
        <v>5.5566967612484105E-7</v>
      </c>
      <c r="U27" s="2">
        <v>0.51967140999999994</v>
      </c>
      <c r="V27">
        <v>260.684459</v>
      </c>
      <c r="W27">
        <f t="shared" si="10"/>
        <v>260.34428901185817</v>
      </c>
      <c r="X27">
        <f t="shared" si="0"/>
        <v>0.11571562083241825</v>
      </c>
      <c r="Y27" s="22">
        <f t="shared" si="11"/>
        <v>1.702792418215986E-6</v>
      </c>
    </row>
    <row r="28" spans="3:47" x14ac:dyDescent="0.25">
      <c r="C28" s="2">
        <v>0.52170145000000001</v>
      </c>
      <c r="D28">
        <v>220.110589</v>
      </c>
      <c r="E28">
        <f t="shared" si="1"/>
        <v>220.62853148528106</v>
      </c>
      <c r="F28">
        <f t="shared" si="2"/>
        <v>0.268264418059115</v>
      </c>
      <c r="G28" s="22">
        <f t="shared" si="3"/>
        <v>5.5370851328420631E-6</v>
      </c>
      <c r="I28" s="2">
        <v>0.52245518000000002</v>
      </c>
      <c r="J28">
        <v>230.91558699999999</v>
      </c>
      <c r="K28">
        <f t="shared" si="4"/>
        <v>231.46010171980208</v>
      </c>
      <c r="L28">
        <f t="shared" si="5"/>
        <v>0.29649628008115375</v>
      </c>
      <c r="M28" s="22">
        <f t="shared" si="6"/>
        <v>5.5604859874045832E-6</v>
      </c>
      <c r="O28" s="2">
        <v>0.52178524000000004</v>
      </c>
      <c r="P28">
        <v>244.88122999999999</v>
      </c>
      <c r="Q28">
        <f t="shared" si="7"/>
        <v>244.69868756199446</v>
      </c>
      <c r="R28">
        <f t="shared" si="8"/>
        <v>3.3321741673001566E-2</v>
      </c>
      <c r="S28" s="22">
        <f t="shared" si="9"/>
        <v>5.5566967612484105E-7</v>
      </c>
      <c r="U28" s="2">
        <v>0.52291049000000001</v>
      </c>
      <c r="V28">
        <v>260.73791599999998</v>
      </c>
      <c r="W28">
        <f t="shared" si="10"/>
        <v>260.34428901185817</v>
      </c>
      <c r="X28">
        <f t="shared" si="0"/>
        <v>0.15494220579359924</v>
      </c>
      <c r="Y28" s="22">
        <f t="shared" si="11"/>
        <v>2.2790893639073467E-6</v>
      </c>
    </row>
    <row r="29" spans="3:47" x14ac:dyDescent="0.25">
      <c r="C29" s="2">
        <v>0.52494012000000001</v>
      </c>
      <c r="D29">
        <v>220.13731799999999</v>
      </c>
      <c r="E29">
        <f t="shared" si="1"/>
        <v>220.62853148528106</v>
      </c>
      <c r="F29">
        <f t="shared" si="2"/>
        <v>0.2412906881219713</v>
      </c>
      <c r="G29" s="22">
        <f t="shared" si="3"/>
        <v>4.9791271852930397E-6</v>
      </c>
      <c r="I29" s="2">
        <v>0.52569345000000001</v>
      </c>
      <c r="J29">
        <v>230.91558699999999</v>
      </c>
      <c r="K29">
        <f t="shared" si="4"/>
        <v>231.46010171980208</v>
      </c>
      <c r="L29">
        <f t="shared" si="5"/>
        <v>0.29649628008115375</v>
      </c>
      <c r="M29" s="22">
        <f t="shared" si="6"/>
        <v>5.5604859874045832E-6</v>
      </c>
      <c r="O29" s="2">
        <v>0.52502349999999998</v>
      </c>
      <c r="P29">
        <v>244.88122999999999</v>
      </c>
      <c r="Q29">
        <f t="shared" si="7"/>
        <v>244.69868756199446</v>
      </c>
      <c r="R29">
        <f t="shared" si="8"/>
        <v>3.3321741673001566E-2</v>
      </c>
      <c r="S29" s="22">
        <f t="shared" si="9"/>
        <v>5.5566967612484105E-7</v>
      </c>
      <c r="U29" s="2">
        <v>0.52615007999999996</v>
      </c>
      <c r="V29">
        <v>260.82478300000002</v>
      </c>
      <c r="W29">
        <f t="shared" si="10"/>
        <v>260.34428901185817</v>
      </c>
      <c r="X29">
        <f t="shared" si="0"/>
        <v>0.23087447264046901</v>
      </c>
      <c r="Y29" s="22">
        <f t="shared" si="11"/>
        <v>3.3937371847648695E-6</v>
      </c>
    </row>
    <row r="30" spans="3:47" x14ac:dyDescent="0.25">
      <c r="C30" s="2">
        <v>0.52817910000000001</v>
      </c>
      <c r="D30">
        <v>220.18409299999999</v>
      </c>
      <c r="E30">
        <f t="shared" si="1"/>
        <v>220.62853148528106</v>
      </c>
      <c r="F30">
        <f t="shared" si="2"/>
        <v>0.19752556719893058</v>
      </c>
      <c r="G30" s="22">
        <f t="shared" si="3"/>
        <v>4.0742852946950696E-6</v>
      </c>
      <c r="I30" s="2">
        <v>0.52893171000000005</v>
      </c>
      <c r="J30">
        <v>230.91558699999999</v>
      </c>
      <c r="K30">
        <f t="shared" si="4"/>
        <v>231.46010171980208</v>
      </c>
      <c r="L30">
        <f t="shared" si="5"/>
        <v>0.29649628008115375</v>
      </c>
      <c r="M30" s="22">
        <f t="shared" si="6"/>
        <v>5.5604859874045832E-6</v>
      </c>
      <c r="O30" s="2">
        <v>0.52826176999999996</v>
      </c>
      <c r="P30">
        <v>244.88122999999999</v>
      </c>
      <c r="Q30">
        <f t="shared" si="7"/>
        <v>244.69868756199446</v>
      </c>
      <c r="R30">
        <f t="shared" si="8"/>
        <v>3.3321741673001566E-2</v>
      </c>
      <c r="S30" s="22">
        <f t="shared" si="9"/>
        <v>5.5566967612484105E-7</v>
      </c>
      <c r="U30" s="2">
        <v>0.52938865000000002</v>
      </c>
      <c r="V30">
        <v>260.84483</v>
      </c>
      <c r="W30">
        <f t="shared" si="10"/>
        <v>260.34428901185817</v>
      </c>
      <c r="X30">
        <f t="shared" si="0"/>
        <v>0.25054128081000548</v>
      </c>
      <c r="Y30" s="22">
        <f t="shared" si="11"/>
        <v>3.6822631909144478E-6</v>
      </c>
    </row>
    <row r="31" spans="3:47" x14ac:dyDescent="0.25">
      <c r="C31" s="2">
        <v>0.53141735999999995</v>
      </c>
      <c r="D31">
        <v>220.18409299999999</v>
      </c>
      <c r="E31">
        <f t="shared" si="1"/>
        <v>220.62853148528106</v>
      </c>
      <c r="F31">
        <f t="shared" si="2"/>
        <v>0.19752556719893058</v>
      </c>
      <c r="G31" s="22">
        <f t="shared" si="3"/>
        <v>4.0742852946950696E-6</v>
      </c>
      <c r="I31" s="2">
        <v>0.53216998000000004</v>
      </c>
      <c r="J31">
        <v>230.91558699999999</v>
      </c>
      <c r="K31">
        <f t="shared" si="4"/>
        <v>231.46010171980208</v>
      </c>
      <c r="L31">
        <f t="shared" si="5"/>
        <v>0.29649628008115375</v>
      </c>
      <c r="M31" s="22">
        <f t="shared" si="6"/>
        <v>5.5604859874045832E-6</v>
      </c>
      <c r="O31" s="2">
        <v>0.53150003000000001</v>
      </c>
      <c r="P31">
        <v>244.88122999999999</v>
      </c>
      <c r="Q31">
        <f t="shared" si="7"/>
        <v>244.69868756199446</v>
      </c>
      <c r="R31">
        <f t="shared" si="8"/>
        <v>3.3321741673001566E-2</v>
      </c>
      <c r="S31" s="22">
        <f t="shared" si="9"/>
        <v>5.5566967612484105E-7</v>
      </c>
      <c r="U31" s="2">
        <v>0.53237338000000001</v>
      </c>
      <c r="V31">
        <v>260.90496899999999</v>
      </c>
      <c r="W31">
        <f t="shared" si="10"/>
        <v>260.34428901185817</v>
      </c>
      <c r="X31">
        <f t="shared" si="0"/>
        <v>0.3143620491027207</v>
      </c>
      <c r="Y31" s="22">
        <f t="shared" si="11"/>
        <v>4.6181220886627046E-6</v>
      </c>
    </row>
    <row r="32" spans="3:47" x14ac:dyDescent="0.25">
      <c r="C32" s="2">
        <v>0.53465562</v>
      </c>
      <c r="D32">
        <v>220.18409299999999</v>
      </c>
      <c r="E32">
        <f t="shared" si="1"/>
        <v>220.62853148528106</v>
      </c>
      <c r="F32">
        <f t="shared" si="2"/>
        <v>0.19752556719893058</v>
      </c>
      <c r="G32" s="22">
        <f t="shared" si="3"/>
        <v>4.0742852946950696E-6</v>
      </c>
      <c r="I32" s="2">
        <v>0.53540823999999998</v>
      </c>
      <c r="J32">
        <v>230.91558699999999</v>
      </c>
      <c r="K32">
        <f t="shared" si="4"/>
        <v>231.46010171980208</v>
      </c>
      <c r="L32">
        <f t="shared" si="5"/>
        <v>0.29649628008115375</v>
      </c>
      <c r="M32" s="22">
        <f t="shared" si="6"/>
        <v>5.5604859874045832E-6</v>
      </c>
      <c r="O32" s="2">
        <v>0.53473828999999995</v>
      </c>
      <c r="P32">
        <v>244.88122999999999</v>
      </c>
      <c r="Q32">
        <f t="shared" si="7"/>
        <v>244.69868756199446</v>
      </c>
      <c r="R32">
        <f t="shared" si="8"/>
        <v>3.3321741673001566E-2</v>
      </c>
      <c r="S32" s="22">
        <f t="shared" si="9"/>
        <v>5.5566967612484105E-7</v>
      </c>
      <c r="U32" s="2">
        <v>0.53637836999999999</v>
      </c>
      <c r="V32">
        <v>261.12547899999998</v>
      </c>
      <c r="W32">
        <f t="shared" si="10"/>
        <v>260.34428901185817</v>
      </c>
      <c r="X32">
        <f t="shared" si="0"/>
        <v>0.61025779757301457</v>
      </c>
      <c r="Y32" s="22">
        <f t="shared" si="11"/>
        <v>8.9498310709306814E-6</v>
      </c>
    </row>
    <row r="33" spans="3:25" x14ac:dyDescent="0.25">
      <c r="C33" s="2">
        <v>0.53789388999999999</v>
      </c>
      <c r="D33">
        <v>220.18409299999999</v>
      </c>
      <c r="E33">
        <f t="shared" si="1"/>
        <v>220.62853148528106</v>
      </c>
      <c r="F33">
        <f t="shared" si="2"/>
        <v>0.19752556719893058</v>
      </c>
      <c r="G33" s="22">
        <f t="shared" si="3"/>
        <v>4.0742852946950696E-6</v>
      </c>
      <c r="I33" s="2">
        <v>0.53864650000000003</v>
      </c>
      <c r="J33">
        <v>230.91558699999999</v>
      </c>
      <c r="K33">
        <f t="shared" si="4"/>
        <v>231.46010171980208</v>
      </c>
      <c r="L33">
        <f t="shared" si="5"/>
        <v>0.29649628008115375</v>
      </c>
      <c r="M33" s="22">
        <f t="shared" si="6"/>
        <v>5.5604859874045832E-6</v>
      </c>
      <c r="O33" s="2">
        <v>0.53797768000000001</v>
      </c>
      <c r="P33">
        <v>244.954734</v>
      </c>
      <c r="Q33">
        <f t="shared" si="7"/>
        <v>244.69868756199446</v>
      </c>
      <c r="R33">
        <f t="shared" si="8"/>
        <v>6.5559778415325204E-2</v>
      </c>
      <c r="S33" s="22">
        <f t="shared" si="9"/>
        <v>1.0926115897226207E-6</v>
      </c>
      <c r="U33" s="2">
        <v>0.53910986999999999</v>
      </c>
      <c r="V33">
        <v>261.26580300000001</v>
      </c>
      <c r="W33">
        <f t="shared" si="10"/>
        <v>260.34428901185817</v>
      </c>
      <c r="X33">
        <f t="shared" si="0"/>
        <v>0.84918803034107826</v>
      </c>
      <c r="Y33" s="22">
        <f t="shared" si="11"/>
        <v>1.2440525518742554E-5</v>
      </c>
    </row>
    <row r="34" spans="3:25" x14ac:dyDescent="0.25">
      <c r="C34" s="2">
        <v>0.54113215000000003</v>
      </c>
      <c r="D34">
        <v>220.18409299999999</v>
      </c>
      <c r="E34">
        <f t="shared" si="1"/>
        <v>220.62853148528106</v>
      </c>
      <c r="F34">
        <f t="shared" si="2"/>
        <v>0.19752556719893058</v>
      </c>
      <c r="G34" s="22">
        <f t="shared" si="3"/>
        <v>4.0742852946950696E-6</v>
      </c>
      <c r="I34" s="2">
        <v>0.54188477000000002</v>
      </c>
      <c r="J34">
        <v>230.91558699999999</v>
      </c>
      <c r="K34">
        <f t="shared" si="4"/>
        <v>231.46010171980208</v>
      </c>
      <c r="L34">
        <f t="shared" si="5"/>
        <v>0.29649628008115375</v>
      </c>
      <c r="M34" s="22">
        <f t="shared" si="6"/>
        <v>5.5604859874045832E-6</v>
      </c>
      <c r="O34" s="2">
        <v>0.54121717000000003</v>
      </c>
      <c r="P34">
        <v>245.034919</v>
      </c>
      <c r="Q34">
        <f t="shared" si="7"/>
        <v>244.69868756199446</v>
      </c>
      <c r="R34">
        <f t="shared" si="8"/>
        <v>0.11305157990327389</v>
      </c>
      <c r="S34" s="22">
        <f t="shared" si="9"/>
        <v>1.882871488422537E-6</v>
      </c>
      <c r="U34" s="2">
        <v>0.54235323000000002</v>
      </c>
      <c r="V34">
        <v>261.60001399999999</v>
      </c>
      <c r="W34">
        <f t="shared" si="10"/>
        <v>260.84926904403005</v>
      </c>
      <c r="X34">
        <f t="shared" si="0"/>
        <v>0.56361798891430004</v>
      </c>
      <c r="Y34" s="22">
        <f t="shared" si="11"/>
        <v>8.235866915608437E-6</v>
      </c>
    </row>
    <row r="35" spans="3:25" x14ac:dyDescent="0.25">
      <c r="C35" s="2">
        <v>0.54437042000000002</v>
      </c>
      <c r="D35">
        <v>220.18409299999999</v>
      </c>
      <c r="E35">
        <f t="shared" si="1"/>
        <v>220.62853148528106</v>
      </c>
      <c r="F35">
        <f t="shared" si="2"/>
        <v>0.19752556719893058</v>
      </c>
      <c r="G35" s="22">
        <f t="shared" si="3"/>
        <v>4.0742852946950696E-6</v>
      </c>
      <c r="I35" s="2">
        <v>0.54512313000000001</v>
      </c>
      <c r="J35">
        <v>230.922269</v>
      </c>
      <c r="K35">
        <f t="shared" si="4"/>
        <v>231.46010171980208</v>
      </c>
      <c r="L35">
        <f t="shared" si="5"/>
        <v>0.28926403448970561</v>
      </c>
      <c r="M35" s="22">
        <f t="shared" si="6"/>
        <v>5.4245386375364926E-6</v>
      </c>
      <c r="O35" s="2">
        <v>0.54445940999999998</v>
      </c>
      <c r="P35">
        <v>245.29552200000001</v>
      </c>
      <c r="Q35">
        <f t="shared" si="7"/>
        <v>244.69868756199446</v>
      </c>
      <c r="R35">
        <f t="shared" si="8"/>
        <v>0.35621134638939372</v>
      </c>
      <c r="S35" s="22">
        <f t="shared" si="9"/>
        <v>5.9200927234311104E-6</v>
      </c>
      <c r="U35" s="2">
        <v>0.54559557000000003</v>
      </c>
      <c r="V35">
        <v>261.86719499999998</v>
      </c>
      <c r="W35">
        <f t="shared" si="10"/>
        <v>261.60088186556271</v>
      </c>
      <c r="X35">
        <f t="shared" ref="X35:X66" si="12">(W35-V35)^2</f>
        <v>7.0922685573802741E-2</v>
      </c>
      <c r="Y35" s="22">
        <f t="shared" si="11"/>
        <v>1.0342439278224181E-6</v>
      </c>
    </row>
    <row r="36" spans="3:25" x14ac:dyDescent="0.25">
      <c r="C36" s="2">
        <v>0.54760867999999996</v>
      </c>
      <c r="D36">
        <v>220.18409299999999</v>
      </c>
      <c r="E36">
        <f t="shared" si="1"/>
        <v>220.62853148528106</v>
      </c>
      <c r="F36">
        <f t="shared" si="2"/>
        <v>0.19752556719893058</v>
      </c>
      <c r="G36" s="22">
        <f t="shared" si="3"/>
        <v>4.0742852946950696E-6</v>
      </c>
      <c r="I36" s="2">
        <v>0.54836333000000004</v>
      </c>
      <c r="J36">
        <v>231.04922999999999</v>
      </c>
      <c r="K36">
        <f t="shared" si="4"/>
        <v>231.46010171980208</v>
      </c>
      <c r="L36">
        <f t="shared" si="5"/>
        <v>0.16881557013312581</v>
      </c>
      <c r="M36" s="22">
        <f t="shared" si="6"/>
        <v>3.1623027722969855E-6</v>
      </c>
      <c r="O36" s="2">
        <v>0.54770021999999996</v>
      </c>
      <c r="P36">
        <v>245.46257499999999</v>
      </c>
      <c r="Q36">
        <f t="shared" si="7"/>
        <v>244.69868756199446</v>
      </c>
      <c r="R36">
        <f t="shared" si="8"/>
        <v>0.58352401794264575</v>
      </c>
      <c r="S36" s="22">
        <f t="shared" si="9"/>
        <v>9.6847444318554174E-6</v>
      </c>
      <c r="U36" s="2">
        <v>0.54883740999999997</v>
      </c>
      <c r="V36">
        <v>262.101069</v>
      </c>
      <c r="W36">
        <f t="shared" si="10"/>
        <v>262.35310775262212</v>
      </c>
      <c r="X36">
        <f t="shared" si="12"/>
        <v>6.3523532823317755E-2</v>
      </c>
      <c r="Y36" s="22">
        <f t="shared" si="11"/>
        <v>9.2469191116158382E-7</v>
      </c>
    </row>
    <row r="37" spans="3:25" x14ac:dyDescent="0.25">
      <c r="C37" s="2">
        <v>0.55084694000000001</v>
      </c>
      <c r="D37">
        <v>220.18409299999999</v>
      </c>
      <c r="E37">
        <f t="shared" si="1"/>
        <v>220.62853148528106</v>
      </c>
      <c r="F37">
        <f t="shared" si="2"/>
        <v>0.19752556719893058</v>
      </c>
      <c r="G37" s="22">
        <f t="shared" si="3"/>
        <v>4.0742852946950696E-6</v>
      </c>
      <c r="I37" s="2">
        <v>0.55160363999999995</v>
      </c>
      <c r="J37">
        <v>231.182872</v>
      </c>
      <c r="K37">
        <f t="shared" si="4"/>
        <v>231.46010171980208</v>
      </c>
      <c r="L37">
        <f t="shared" si="5"/>
        <v>7.6856317541539473E-2</v>
      </c>
      <c r="M37" s="22">
        <f t="shared" si="6"/>
        <v>1.4380310473405412E-6</v>
      </c>
      <c r="O37" s="2">
        <v>0.55094164999999995</v>
      </c>
      <c r="P37">
        <v>245.66972100000001</v>
      </c>
      <c r="Q37">
        <f t="shared" si="7"/>
        <v>244.69868756199446</v>
      </c>
      <c r="R37">
        <f t="shared" si="8"/>
        <v>0.94290593772487552</v>
      </c>
      <c r="S37" s="22">
        <f t="shared" si="9"/>
        <v>1.5623024196068139E-5</v>
      </c>
      <c r="U37" s="2">
        <v>0.55208077</v>
      </c>
      <c r="V37">
        <v>262.43517600000001</v>
      </c>
      <c r="W37">
        <f t="shared" si="10"/>
        <v>263.10685252027747</v>
      </c>
      <c r="X37">
        <f t="shared" si="12"/>
        <v>0.45114934789203465</v>
      </c>
      <c r="Y37" s="22">
        <f t="shared" si="11"/>
        <v>6.5505270107033183E-6</v>
      </c>
    </row>
    <row r="38" spans="3:25" x14ac:dyDescent="0.25">
      <c r="C38" s="2">
        <v>0.55408520999999999</v>
      </c>
      <c r="D38">
        <v>220.18409299999999</v>
      </c>
      <c r="E38">
        <f t="shared" si="1"/>
        <v>220.62853148528106</v>
      </c>
      <c r="F38">
        <f t="shared" si="2"/>
        <v>0.19752556719893058</v>
      </c>
      <c r="G38" s="22">
        <f t="shared" si="3"/>
        <v>4.0742852946950696E-6</v>
      </c>
      <c r="I38" s="2">
        <v>0.55484557999999995</v>
      </c>
      <c r="J38">
        <v>231.423429</v>
      </c>
      <c r="K38">
        <f t="shared" si="4"/>
        <v>231.46010171980208</v>
      </c>
      <c r="L38">
        <f t="shared" si="5"/>
        <v>1.3448883776821621E-3</v>
      </c>
      <c r="M38" s="22">
        <f t="shared" si="6"/>
        <v>2.5111438510894559E-8</v>
      </c>
      <c r="O38" s="2">
        <v>0.55418511999999998</v>
      </c>
      <c r="P38">
        <v>246.01051000000001</v>
      </c>
      <c r="Q38">
        <f t="shared" si="7"/>
        <v>244.69868756199446</v>
      </c>
      <c r="R38">
        <f t="shared" si="8"/>
        <v>1.7208781088548235</v>
      </c>
      <c r="S38" s="22">
        <f t="shared" si="9"/>
        <v>2.8434316117061109E-5</v>
      </c>
      <c r="U38" s="2">
        <v>0.55532577000000005</v>
      </c>
      <c r="V38">
        <v>262.87619599999999</v>
      </c>
      <c r="W38">
        <f t="shared" si="10"/>
        <v>263.86258374877798</v>
      </c>
      <c r="X38">
        <f t="shared" si="12"/>
        <v>0.9729607909393031</v>
      </c>
      <c r="Y38" s="22">
        <f t="shared" si="11"/>
        <v>1.4079681023149547E-5</v>
      </c>
    </row>
    <row r="39" spans="3:25" x14ac:dyDescent="0.25">
      <c r="C39" s="2">
        <v>0.55732347000000004</v>
      </c>
      <c r="D39">
        <v>220.18409299999999</v>
      </c>
      <c r="E39">
        <f t="shared" si="1"/>
        <v>220.62853148528106</v>
      </c>
      <c r="F39">
        <f t="shared" si="2"/>
        <v>0.19752556719893058</v>
      </c>
      <c r="G39" s="22">
        <f t="shared" si="3"/>
        <v>4.0742852946950696E-6</v>
      </c>
      <c r="I39" s="2">
        <v>0.55808537000000003</v>
      </c>
      <c r="J39">
        <v>231.52366000000001</v>
      </c>
      <c r="K39">
        <f t="shared" si="4"/>
        <v>231.46010171980208</v>
      </c>
      <c r="L39">
        <f t="shared" si="5"/>
        <v>4.0396549817178148E-3</v>
      </c>
      <c r="M39" s="22">
        <f t="shared" si="6"/>
        <v>7.5362190958218116E-8</v>
      </c>
      <c r="O39" s="2">
        <v>0.55742796999999999</v>
      </c>
      <c r="P39">
        <v>246.311205</v>
      </c>
      <c r="Q39">
        <f t="shared" si="7"/>
        <v>244.69868756199446</v>
      </c>
      <c r="R39">
        <f t="shared" si="8"/>
        <v>2.6002124878719499</v>
      </c>
      <c r="S39" s="22">
        <f t="shared" si="9"/>
        <v>4.2858848835563791E-5</v>
      </c>
      <c r="U39" s="2">
        <v>0.55857056000000005</v>
      </c>
      <c r="V39">
        <v>263.30385200000001</v>
      </c>
      <c r="W39">
        <f t="shared" si="10"/>
        <v>264.6203107726937</v>
      </c>
      <c r="X39">
        <f t="shared" si="12"/>
        <v>1.7330637002021843</v>
      </c>
      <c r="Y39" s="22">
        <f t="shared" si="11"/>
        <v>2.4997702809271231E-5</v>
      </c>
    </row>
    <row r="40" spans="3:25" x14ac:dyDescent="0.25">
      <c r="C40" s="2">
        <v>0.56056172999999998</v>
      </c>
      <c r="D40">
        <v>220.18409299999999</v>
      </c>
      <c r="E40">
        <f t="shared" si="1"/>
        <v>220.62853148528106</v>
      </c>
      <c r="F40">
        <f t="shared" si="2"/>
        <v>0.19752556719893058</v>
      </c>
      <c r="G40" s="22">
        <f t="shared" si="3"/>
        <v>4.0742852946950696E-6</v>
      </c>
      <c r="I40" s="2">
        <v>0.56132464999999998</v>
      </c>
      <c r="J40">
        <v>231.59048200000001</v>
      </c>
      <c r="K40">
        <f t="shared" si="4"/>
        <v>231.46010171980208</v>
      </c>
      <c r="L40">
        <f t="shared" si="5"/>
        <v>1.6999017464489671E-2</v>
      </c>
      <c r="M40" s="22">
        <f t="shared" si="6"/>
        <v>3.1694390673977302E-7</v>
      </c>
      <c r="O40" s="2">
        <v>0.56067082000000001</v>
      </c>
      <c r="P40">
        <v>246.61190099999999</v>
      </c>
      <c r="Q40">
        <f t="shared" si="7"/>
        <v>244.69868756199446</v>
      </c>
      <c r="R40">
        <f t="shared" si="8"/>
        <v>3.6603856593649313</v>
      </c>
      <c r="S40" s="22">
        <f t="shared" si="9"/>
        <v>6.0186457673862156E-5</v>
      </c>
      <c r="U40" s="2">
        <v>0.56181638</v>
      </c>
      <c r="V40">
        <v>263.79832900000002</v>
      </c>
      <c r="W40">
        <f t="shared" si="10"/>
        <v>265.38076454994552</v>
      </c>
      <c r="X40">
        <f t="shared" si="12"/>
        <v>2.50410226973132</v>
      </c>
      <c r="Y40" s="22">
        <f t="shared" si="11"/>
        <v>3.5983879304745353E-5</v>
      </c>
    </row>
    <row r="41" spans="3:25" x14ac:dyDescent="0.25">
      <c r="C41" s="2">
        <v>0.56379999999999997</v>
      </c>
      <c r="D41">
        <v>220.18409299999999</v>
      </c>
      <c r="E41">
        <f t="shared" si="1"/>
        <v>220.62853148528106</v>
      </c>
      <c r="F41">
        <f t="shared" si="2"/>
        <v>0.19752556719893058</v>
      </c>
      <c r="G41" s="22">
        <f t="shared" si="3"/>
        <v>4.0742852946950696E-6</v>
      </c>
      <c r="I41" s="2">
        <v>0.56456638999999997</v>
      </c>
      <c r="J41">
        <v>231.81767400000001</v>
      </c>
      <c r="K41">
        <f t="shared" si="4"/>
        <v>231.46010171980208</v>
      </c>
      <c r="L41">
        <f t="shared" si="5"/>
        <v>0.12785793556594566</v>
      </c>
      <c r="M41" s="22">
        <f t="shared" si="6"/>
        <v>2.3792199898580219E-6</v>
      </c>
      <c r="O41" s="2">
        <v>0.56391449999999999</v>
      </c>
      <c r="P41">
        <v>246.96605400000001</v>
      </c>
      <c r="Q41">
        <f t="shared" si="7"/>
        <v>244.69868756199446</v>
      </c>
      <c r="R41">
        <f t="shared" si="8"/>
        <v>5.1409505641939877</v>
      </c>
      <c r="S41" s="22">
        <f t="shared" si="9"/>
        <v>8.4288612009866047E-5</v>
      </c>
      <c r="U41" s="2">
        <v>0.56480763</v>
      </c>
      <c r="V41">
        <v>264.28612399999997</v>
      </c>
      <c r="W41">
        <f t="shared" si="10"/>
        <v>266.08415883436129</v>
      </c>
      <c r="X41">
        <f t="shared" si="12"/>
        <v>3.2329292655767299</v>
      </c>
      <c r="Y41" s="22">
        <f t="shared" si="11"/>
        <v>4.628576854545437E-5</v>
      </c>
    </row>
    <row r="42" spans="3:25" x14ac:dyDescent="0.25">
      <c r="C42" s="2">
        <v>0.56704019999999999</v>
      </c>
      <c r="D42">
        <v>220.31115700000001</v>
      </c>
      <c r="E42">
        <f t="shared" si="1"/>
        <v>220.62853148528106</v>
      </c>
      <c r="F42">
        <f t="shared" si="2"/>
        <v>0.10072656390741146</v>
      </c>
      <c r="G42" s="22">
        <f t="shared" si="3"/>
        <v>2.0752529341772522E-6</v>
      </c>
      <c r="I42" s="2">
        <v>0.56780790999999997</v>
      </c>
      <c r="J42">
        <v>232.03150199999999</v>
      </c>
      <c r="K42">
        <f t="shared" si="4"/>
        <v>231.46010171980208</v>
      </c>
      <c r="L42">
        <f t="shared" si="5"/>
        <v>0.32649828021024585</v>
      </c>
      <c r="M42" s="22">
        <f t="shared" si="6"/>
        <v>6.0643882183810286E-6</v>
      </c>
      <c r="O42" s="2">
        <v>0.56715826999999996</v>
      </c>
      <c r="P42">
        <v>247.32688899999999</v>
      </c>
      <c r="Q42">
        <f t="shared" si="7"/>
        <v>245.2243974414844</v>
      </c>
      <c r="R42">
        <f t="shared" si="8"/>
        <v>4.4204707536293366</v>
      </c>
      <c r="S42" s="22">
        <f t="shared" si="9"/>
        <v>7.2264641423423976E-5</v>
      </c>
      <c r="U42" s="2">
        <v>0.56779745999999998</v>
      </c>
      <c r="V42">
        <v>264.68026500000002</v>
      </c>
      <c r="W42">
        <f t="shared" si="10"/>
        <v>266.79005189609995</v>
      </c>
      <c r="X42">
        <f t="shared" si="12"/>
        <v>4.4512007469549921</v>
      </c>
      <c r="Y42" s="22">
        <f t="shared" si="11"/>
        <v>6.3538075972799206E-5</v>
      </c>
    </row>
    <row r="43" spans="3:25" x14ac:dyDescent="0.25">
      <c r="C43" s="2">
        <v>0.57028029999999996</v>
      </c>
      <c r="D43">
        <v>220.43143599999999</v>
      </c>
      <c r="E43">
        <f t="shared" si="1"/>
        <v>220.62853148528106</v>
      </c>
      <c r="F43">
        <f t="shared" si="2"/>
        <v>3.8846630318179615E-2</v>
      </c>
      <c r="G43" s="22">
        <f t="shared" si="3"/>
        <v>7.9947758686876669E-7</v>
      </c>
      <c r="I43" s="2">
        <v>0.57105035999999998</v>
      </c>
      <c r="J43">
        <v>232.30546899999999</v>
      </c>
      <c r="K43">
        <f t="shared" si="4"/>
        <v>231.46010171980208</v>
      </c>
      <c r="L43">
        <f t="shared" si="5"/>
        <v>0.71464583842920371</v>
      </c>
      <c r="M43" s="22">
        <f t="shared" si="6"/>
        <v>1.3242561564405562E-5</v>
      </c>
      <c r="O43" s="2">
        <v>0.57040325999999997</v>
      </c>
      <c r="P43">
        <v>247.767909</v>
      </c>
      <c r="Q43">
        <f t="shared" si="7"/>
        <v>245.9438456351335</v>
      </c>
      <c r="R43">
        <f t="shared" si="8"/>
        <v>3.3272071590481125</v>
      </c>
      <c r="S43" s="22">
        <f t="shared" si="9"/>
        <v>5.4198807411654657E-5</v>
      </c>
      <c r="U43" s="2">
        <v>0.57078943000000004</v>
      </c>
      <c r="V43">
        <v>265.21483599999999</v>
      </c>
      <c r="W43">
        <f t="shared" si="10"/>
        <v>267.49963407049881</v>
      </c>
      <c r="X43">
        <f t="shared" si="12"/>
        <v>5.2203022229551452</v>
      </c>
      <c r="Y43" s="22">
        <f t="shared" si="11"/>
        <v>7.4216422741940502E-5</v>
      </c>
    </row>
    <row r="44" spans="3:25" x14ac:dyDescent="0.25">
      <c r="C44" s="2">
        <v>0.57351938000000002</v>
      </c>
      <c r="D44">
        <v>220.48478800000001</v>
      </c>
      <c r="E44">
        <f t="shared" si="1"/>
        <v>220.62853148528106</v>
      </c>
      <c r="F44">
        <f t="shared" si="2"/>
        <v>2.0662189560743366E-2</v>
      </c>
      <c r="G44" s="22">
        <f t="shared" si="3"/>
        <v>4.2502950456693624E-7</v>
      </c>
      <c r="I44" s="2">
        <v>0.57429342000000005</v>
      </c>
      <c r="J44">
        <v>232.619529</v>
      </c>
      <c r="K44">
        <f t="shared" si="4"/>
        <v>231.46010171980208</v>
      </c>
      <c r="L44">
        <f t="shared" si="5"/>
        <v>1.3442716180671399</v>
      </c>
      <c r="M44" s="22">
        <f t="shared" si="6"/>
        <v>2.4842464922522454E-5</v>
      </c>
      <c r="O44" s="2">
        <v>0.57364866999999997</v>
      </c>
      <c r="P44">
        <v>248.235658</v>
      </c>
      <c r="Q44">
        <f t="shared" si="7"/>
        <v>246.66404909722957</v>
      </c>
      <c r="R44">
        <f t="shared" si="8"/>
        <v>2.4699545432672925</v>
      </c>
      <c r="S44" s="22">
        <f t="shared" si="9"/>
        <v>4.0083037795294566E-5</v>
      </c>
      <c r="U44" s="2">
        <v>0.57378048999999998</v>
      </c>
      <c r="V44">
        <v>265.68916200000001</v>
      </c>
      <c r="W44">
        <f t="shared" si="10"/>
        <v>268.21253430930011</v>
      </c>
      <c r="X44">
        <f t="shared" si="12"/>
        <v>6.3674078113425212</v>
      </c>
      <c r="Y44" s="22">
        <f t="shared" si="11"/>
        <v>9.0201755085924951E-5</v>
      </c>
    </row>
    <row r="45" spans="3:25" x14ac:dyDescent="0.25">
      <c r="C45" s="2">
        <v>0.57676008999999995</v>
      </c>
      <c r="D45">
        <v>220.64515900000001</v>
      </c>
      <c r="E45">
        <f t="shared" si="1"/>
        <v>220.62853148528106</v>
      </c>
      <c r="F45">
        <f t="shared" si="2"/>
        <v>2.7647424572883498E-4</v>
      </c>
      <c r="G45" s="22">
        <f t="shared" si="3"/>
        <v>5.6789216267662144E-9</v>
      </c>
      <c r="I45" s="2">
        <v>0.57748586999999996</v>
      </c>
      <c r="J45">
        <v>232.83279999999999</v>
      </c>
      <c r="K45">
        <f t="shared" si="4"/>
        <v>231.46010171980208</v>
      </c>
      <c r="L45">
        <f t="shared" si="5"/>
        <v>1.8843005684582972</v>
      </c>
      <c r="M45" s="22">
        <f t="shared" si="6"/>
        <v>3.4758566512828268E-5</v>
      </c>
      <c r="O45" s="2">
        <v>0.57689336000000002</v>
      </c>
      <c r="P45">
        <v>248.656632</v>
      </c>
      <c r="Q45">
        <f t="shared" si="7"/>
        <v>247.38513758614192</v>
      </c>
      <c r="R45">
        <f t="shared" si="8"/>
        <v>1.6166980444723</v>
      </c>
      <c r="S45" s="22">
        <f t="shared" si="9"/>
        <v>2.6147418568832462E-5</v>
      </c>
      <c r="U45" s="2">
        <v>0.57651892000000005</v>
      </c>
      <c r="V45">
        <v>266.28387099999998</v>
      </c>
      <c r="W45">
        <f t="shared" si="10"/>
        <v>268.86862008293099</v>
      </c>
      <c r="X45">
        <f t="shared" si="12"/>
        <v>6.6809278217127064</v>
      </c>
      <c r="Y45" s="22">
        <f t="shared" si="11"/>
        <v>9.4220858362233223E-5</v>
      </c>
    </row>
    <row r="46" spans="3:25" x14ac:dyDescent="0.25">
      <c r="C46" s="2">
        <v>0.58000213</v>
      </c>
      <c r="D46">
        <v>220.89239799999999</v>
      </c>
      <c r="E46">
        <f t="shared" si="1"/>
        <v>220.62853148528106</v>
      </c>
      <c r="F46">
        <f t="shared" si="2"/>
        <v>6.9625537589913827E-2</v>
      </c>
      <c r="G46" s="22">
        <f t="shared" si="3"/>
        <v>1.4269443021099623E-6</v>
      </c>
      <c r="I46" s="2">
        <v>0.58077891999999998</v>
      </c>
      <c r="J46">
        <v>233.20755600000001</v>
      </c>
      <c r="K46">
        <f t="shared" si="4"/>
        <v>231.46010171980208</v>
      </c>
      <c r="L46">
        <f t="shared" si="5"/>
        <v>3.0535964613820594</v>
      </c>
      <c r="M46" s="22">
        <f t="shared" si="6"/>
        <v>5.614698088140583E-5</v>
      </c>
      <c r="O46" s="2">
        <v>0.57995333000000004</v>
      </c>
      <c r="P46">
        <v>249.195314</v>
      </c>
      <c r="Q46">
        <f t="shared" si="7"/>
        <v>248.06647626991992</v>
      </c>
      <c r="R46">
        <f t="shared" si="8"/>
        <v>1.2742746208523452</v>
      </c>
      <c r="S46" s="22">
        <f t="shared" si="9"/>
        <v>2.0520280395916402E-5</v>
      </c>
      <c r="U46" s="2">
        <v>0.57951140000000001</v>
      </c>
      <c r="V46">
        <v>266.85174799999999</v>
      </c>
      <c r="W46">
        <f t="shared" si="10"/>
        <v>269.58961649628026</v>
      </c>
      <c r="X46">
        <f t="shared" si="12"/>
        <v>7.495923902923991</v>
      </c>
      <c r="Y46" s="22">
        <f t="shared" si="11"/>
        <v>1.0526525941804312E-4</v>
      </c>
    </row>
    <row r="47" spans="3:25" x14ac:dyDescent="0.25">
      <c r="C47" s="2">
        <v>0.58324131000000001</v>
      </c>
      <c r="D47">
        <v>220.95253700000001</v>
      </c>
      <c r="E47">
        <f t="shared" si="1"/>
        <v>220.62853148528106</v>
      </c>
      <c r="F47">
        <f t="shared" si="2"/>
        <v>0.10497957356829044</v>
      </c>
      <c r="G47" s="22">
        <f t="shared" si="3"/>
        <v>2.1503384433801249E-6</v>
      </c>
      <c r="I47" s="2">
        <v>0.58402321000000001</v>
      </c>
      <c r="J47">
        <v>233.60180199999999</v>
      </c>
      <c r="K47">
        <f t="shared" si="4"/>
        <v>231.46010171980208</v>
      </c>
      <c r="L47">
        <f t="shared" si="5"/>
        <v>4.5868800901998039</v>
      </c>
      <c r="M47" s="22">
        <f t="shared" si="6"/>
        <v>8.4055282055139153E-5</v>
      </c>
      <c r="O47" s="2">
        <v>0.58338630999999996</v>
      </c>
      <c r="P47">
        <v>249.73245399999999</v>
      </c>
      <c r="Q47">
        <f t="shared" si="7"/>
        <v>248.83278078649735</v>
      </c>
      <c r="R47">
        <f t="shared" si="8"/>
        <v>0.80941189109416278</v>
      </c>
      <c r="S47" s="22">
        <f t="shared" si="9"/>
        <v>1.297835384674474E-5</v>
      </c>
      <c r="U47" s="2">
        <v>0.58224953000000002</v>
      </c>
      <c r="V47">
        <v>267.42630600000001</v>
      </c>
      <c r="W47">
        <f t="shared" si="10"/>
        <v>270.25332558649643</v>
      </c>
      <c r="X47">
        <f t="shared" si="12"/>
        <v>7.9920397424343861</v>
      </c>
      <c r="Y47" s="22">
        <f t="shared" si="11"/>
        <v>1.1175047661438243E-4</v>
      </c>
    </row>
    <row r="48" spans="3:25" x14ac:dyDescent="0.25">
      <c r="C48" s="2">
        <v>0.58615609000000002</v>
      </c>
      <c r="D48">
        <v>221.02169000000001</v>
      </c>
      <c r="E48">
        <f t="shared" si="1"/>
        <v>220.62853148528106</v>
      </c>
      <c r="F48">
        <f t="shared" si="2"/>
        <v>0.15457361769600927</v>
      </c>
      <c r="G48" s="22">
        <f t="shared" si="3"/>
        <v>3.164212054824861E-6</v>
      </c>
      <c r="I48" s="2">
        <v>0.58726497</v>
      </c>
      <c r="J48">
        <v>233.831221</v>
      </c>
      <c r="K48">
        <f t="shared" si="4"/>
        <v>231.46010171980208</v>
      </c>
      <c r="L48">
        <f t="shared" si="5"/>
        <v>5.6222066409262865</v>
      </c>
      <c r="M48" s="22">
        <f t="shared" si="6"/>
        <v>1.0282573178308892E-4</v>
      </c>
      <c r="O48" s="2">
        <v>0.58661030000000003</v>
      </c>
      <c r="P48">
        <v>250.280902</v>
      </c>
      <c r="Q48">
        <f t="shared" si="7"/>
        <v>249.5546663543133</v>
      </c>
      <c r="R48">
        <f t="shared" si="8"/>
        <v>0.52741821306597747</v>
      </c>
      <c r="S48" s="22">
        <f t="shared" si="9"/>
        <v>8.4197597603020587E-6</v>
      </c>
      <c r="U48" s="2">
        <v>0.58524273000000004</v>
      </c>
      <c r="V48">
        <v>268.04095699999999</v>
      </c>
      <c r="W48">
        <f t="shared" si="10"/>
        <v>270.98356354404928</v>
      </c>
      <c r="X48">
        <f t="shared" si="12"/>
        <v>8.6589332730816668</v>
      </c>
      <c r="Y48" s="22">
        <f t="shared" si="11"/>
        <v>1.205208187118891E-4</v>
      </c>
    </row>
    <row r="49" spans="3:25" x14ac:dyDescent="0.25">
      <c r="C49" s="2">
        <v>0.58972141</v>
      </c>
      <c r="D49">
        <v>221.18641099999999</v>
      </c>
      <c r="E49">
        <f t="shared" si="1"/>
        <v>220.62853148528106</v>
      </c>
      <c r="F49">
        <f t="shared" si="2"/>
        <v>0.31122955294303323</v>
      </c>
      <c r="G49" s="22">
        <f t="shared" si="3"/>
        <v>6.3615646542192952E-6</v>
      </c>
      <c r="I49" s="2">
        <v>0.59051003999999996</v>
      </c>
      <c r="J49">
        <v>234.27669599999999</v>
      </c>
      <c r="K49">
        <f t="shared" si="4"/>
        <v>231.78080360465287</v>
      </c>
      <c r="L49">
        <f t="shared" si="5"/>
        <v>6.2294788491515485</v>
      </c>
      <c r="M49" s="22">
        <f t="shared" si="6"/>
        <v>1.1349939185084443E-4</v>
      </c>
      <c r="O49" s="2">
        <v>0.58988090000000004</v>
      </c>
      <c r="P49">
        <v>250.91519</v>
      </c>
      <c r="Q49">
        <f t="shared" si="7"/>
        <v>250.28959423474106</v>
      </c>
      <c r="R49">
        <f t="shared" si="8"/>
        <v>0.3913700615099136</v>
      </c>
      <c r="S49" s="22">
        <f t="shared" si="9"/>
        <v>6.2163247323186204E-6</v>
      </c>
      <c r="U49" s="2">
        <v>0.58796537999999998</v>
      </c>
      <c r="V49">
        <v>268.61499400000002</v>
      </c>
      <c r="W49">
        <f t="shared" si="10"/>
        <v>271.65235655203486</v>
      </c>
      <c r="X49">
        <f t="shared" si="12"/>
        <v>9.2255712725035686</v>
      </c>
      <c r="Y49" s="22">
        <f t="shared" si="11"/>
        <v>1.2785943058465189E-4</v>
      </c>
    </row>
    <row r="50" spans="3:25" x14ac:dyDescent="0.25">
      <c r="C50" s="2">
        <v>0.59296161000000003</v>
      </c>
      <c r="D50">
        <v>221.31337199999999</v>
      </c>
      <c r="E50">
        <f t="shared" si="1"/>
        <v>220.62853148528106</v>
      </c>
      <c r="F50">
        <f t="shared" si="2"/>
        <v>0.46900653060048658</v>
      </c>
      <c r="G50" s="22">
        <f t="shared" si="3"/>
        <v>9.5755467174440223E-6</v>
      </c>
      <c r="I50" s="2">
        <v>0.59375533999999996</v>
      </c>
      <c r="J50">
        <v>234.737763</v>
      </c>
      <c r="K50">
        <f t="shared" si="4"/>
        <v>232.47061808820177</v>
      </c>
      <c r="L50">
        <f t="shared" si="5"/>
        <v>5.1399460510925872</v>
      </c>
      <c r="M50" s="22">
        <f t="shared" si="6"/>
        <v>9.3280880661514987E-5</v>
      </c>
      <c r="O50" s="2">
        <v>0.59293702000000004</v>
      </c>
      <c r="P50">
        <v>251.38103000000001</v>
      </c>
      <c r="Q50">
        <f t="shared" si="7"/>
        <v>250.97904806749796</v>
      </c>
      <c r="R50">
        <f t="shared" si="8"/>
        <v>0.16158947405808549</v>
      </c>
      <c r="S50" s="22">
        <f t="shared" si="9"/>
        <v>2.557102075222062E-6</v>
      </c>
      <c r="U50" s="2">
        <v>0.59051960999999997</v>
      </c>
      <c r="V50">
        <v>269.25031799999999</v>
      </c>
      <c r="W50">
        <f t="shared" si="10"/>
        <v>272.28397995555008</v>
      </c>
      <c r="X50">
        <f t="shared" si="12"/>
        <v>9.2031048605519814</v>
      </c>
      <c r="Y50" s="22">
        <f t="shared" si="11"/>
        <v>1.2694684756436127E-4</v>
      </c>
    </row>
    <row r="51" spans="3:25" x14ac:dyDescent="0.25">
      <c r="C51" s="2">
        <v>0.59620426000000004</v>
      </c>
      <c r="D51">
        <v>221.60070300000001</v>
      </c>
      <c r="E51">
        <f t="shared" si="1"/>
        <v>220.62853148528106</v>
      </c>
      <c r="F51">
        <f t="shared" si="2"/>
        <v>0.94511745403094027</v>
      </c>
      <c r="G51" s="22">
        <f t="shared" si="3"/>
        <v>1.9246134477980287E-5</v>
      </c>
      <c r="I51" s="2">
        <v>0.59699992999999996</v>
      </c>
      <c r="J51">
        <v>235.15205499999999</v>
      </c>
      <c r="K51">
        <f t="shared" si="4"/>
        <v>233.16077554944695</v>
      </c>
      <c r="L51">
        <f t="shared" si="5"/>
        <v>3.9651938501948054</v>
      </c>
      <c r="M51" s="22">
        <f t="shared" si="6"/>
        <v>7.1707877371639191E-5</v>
      </c>
      <c r="O51" s="2">
        <v>0.59586585999999997</v>
      </c>
      <c r="P51">
        <v>252.05104700000001</v>
      </c>
      <c r="Q51">
        <f t="shared" si="7"/>
        <v>251.64256276562153</v>
      </c>
      <c r="R51">
        <f t="shared" si="8"/>
        <v>0.16685936973577065</v>
      </c>
      <c r="S51" s="22">
        <f t="shared" si="9"/>
        <v>2.6264769103240592E-6</v>
      </c>
      <c r="U51" s="2">
        <v>0.59283425000000001</v>
      </c>
      <c r="V51">
        <v>269.84596699999997</v>
      </c>
      <c r="W51">
        <f t="shared" si="10"/>
        <v>272.86006357935617</v>
      </c>
      <c r="X51">
        <f t="shared" si="12"/>
        <v>9.0847781896866966</v>
      </c>
      <c r="Y51" s="22">
        <f t="shared" si="11"/>
        <v>1.2476203928681192E-4</v>
      </c>
    </row>
    <row r="52" spans="3:25" x14ac:dyDescent="0.25">
      <c r="C52" s="2">
        <v>0.59944578999999998</v>
      </c>
      <c r="D52">
        <v>221.81453099999999</v>
      </c>
      <c r="E52">
        <f t="shared" si="1"/>
        <v>220.62853148528106</v>
      </c>
      <c r="F52">
        <f t="shared" si="2"/>
        <v>1.4065948489135363</v>
      </c>
      <c r="G52" s="22">
        <f t="shared" si="3"/>
        <v>2.8588346429038716E-5</v>
      </c>
      <c r="I52" s="2">
        <v>0.60024635000000004</v>
      </c>
      <c r="J52">
        <v>235.68662499999999</v>
      </c>
      <c r="K52">
        <f t="shared" si="4"/>
        <v>233.8521541987505</v>
      </c>
      <c r="L52">
        <f t="shared" si="5"/>
        <v>3.3652831206369633</v>
      </c>
      <c r="M52" s="22">
        <f t="shared" si="6"/>
        <v>6.0583133513446581E-5</v>
      </c>
      <c r="O52" s="2">
        <v>0.59848075999999995</v>
      </c>
      <c r="P52">
        <v>252.588402</v>
      </c>
      <c r="Q52">
        <f t="shared" si="7"/>
        <v>252.23748833943961</v>
      </c>
      <c r="R52">
        <f t="shared" si="8"/>
        <v>0.12314039716789556</v>
      </c>
      <c r="S52" s="22">
        <f t="shared" si="9"/>
        <v>1.9300730173986897E-6</v>
      </c>
      <c r="U52" s="2">
        <v>0.59582979000000003</v>
      </c>
      <c r="V52">
        <v>270.61441100000002</v>
      </c>
      <c r="W52">
        <f t="shared" si="10"/>
        <v>273.6111335629646</v>
      </c>
      <c r="X52">
        <f t="shared" si="12"/>
        <v>8.9803461193809895</v>
      </c>
      <c r="Y52" s="22">
        <f t="shared" si="11"/>
        <v>1.2262844886652786E-4</v>
      </c>
    </row>
    <row r="53" spans="3:25" x14ac:dyDescent="0.25">
      <c r="C53" s="2">
        <v>0.60268639999999996</v>
      </c>
      <c r="D53">
        <v>221.96822</v>
      </c>
      <c r="E53">
        <f t="shared" si="1"/>
        <v>220.62853148528106</v>
      </c>
      <c r="F53">
        <f t="shared" si="2"/>
        <v>1.7947653164698494</v>
      </c>
      <c r="G53" s="22">
        <f t="shared" si="3"/>
        <v>3.6427223428674517E-5</v>
      </c>
      <c r="I53" s="2">
        <v>0.60323680000000002</v>
      </c>
      <c r="J53">
        <v>236.12096299999999</v>
      </c>
      <c r="K53">
        <f t="shared" si="4"/>
        <v>234.49004753359617</v>
      </c>
      <c r="L53">
        <f t="shared" si="5"/>
        <v>2.6598852585551906</v>
      </c>
      <c r="M53" s="22">
        <f t="shared" si="6"/>
        <v>4.7708285658795078E-5</v>
      </c>
      <c r="O53" s="2">
        <v>0.60115523999999998</v>
      </c>
      <c r="P53">
        <v>253.17610999999999</v>
      </c>
      <c r="Q53">
        <f t="shared" si="7"/>
        <v>252.8486630751899</v>
      </c>
      <c r="R53">
        <f t="shared" si="8"/>
        <v>0.10722148856758472</v>
      </c>
      <c r="S53" s="22">
        <f t="shared" si="9"/>
        <v>1.6727705997923109E-6</v>
      </c>
      <c r="U53" s="2">
        <v>0.59908081000000002</v>
      </c>
      <c r="V53">
        <v>271.44967700000001</v>
      </c>
      <c r="W53">
        <f t="shared" si="10"/>
        <v>274.43370740254505</v>
      </c>
      <c r="X53">
        <f t="shared" si="12"/>
        <v>8.9044374433131441</v>
      </c>
      <c r="Y53" s="22">
        <f t="shared" si="11"/>
        <v>1.2084476145282032E-4</v>
      </c>
    </row>
    <row r="54" spans="3:25" x14ac:dyDescent="0.25">
      <c r="C54" s="2">
        <v>0.60597785000000004</v>
      </c>
      <c r="D54">
        <v>222.134759</v>
      </c>
      <c r="E54">
        <f t="shared" si="1"/>
        <v>220.62853148528106</v>
      </c>
      <c r="F54">
        <f t="shared" si="2"/>
        <v>2.2687213260964065</v>
      </c>
      <c r="G54" s="22">
        <f t="shared" si="3"/>
        <v>4.5977792023659009E-5</v>
      </c>
      <c r="I54" s="2">
        <v>0.60571649000000005</v>
      </c>
      <c r="J54">
        <v>236.43481399999999</v>
      </c>
      <c r="K54">
        <f t="shared" si="4"/>
        <v>235.01993311489059</v>
      </c>
      <c r="L54">
        <f t="shared" si="5"/>
        <v>2.0018879190479519</v>
      </c>
      <c r="M54" s="22">
        <f t="shared" si="6"/>
        <v>3.5811037957970263E-5</v>
      </c>
      <c r="O54" s="2">
        <v>0.60382539000000002</v>
      </c>
      <c r="P54">
        <v>253.748098</v>
      </c>
      <c r="Q54">
        <f t="shared" si="7"/>
        <v>253.46178438153547</v>
      </c>
      <c r="R54">
        <f t="shared" si="8"/>
        <v>8.1975488118254017E-2</v>
      </c>
      <c r="S54" s="22">
        <f t="shared" si="9"/>
        <v>1.273146616127804E-6</v>
      </c>
      <c r="U54" s="2">
        <v>0.60207838999999996</v>
      </c>
      <c r="V54">
        <v>272.351764</v>
      </c>
      <c r="W54">
        <f t="shared" si="10"/>
        <v>275.1994279841071</v>
      </c>
      <c r="X54">
        <f t="shared" si="12"/>
        <v>8.1091901663807242</v>
      </c>
      <c r="Y54" s="22">
        <f t="shared" si="11"/>
        <v>1.0932439937990752E-4</v>
      </c>
    </row>
    <row r="55" spans="3:25" x14ac:dyDescent="0.25">
      <c r="C55" s="2">
        <v>0.60942441999999997</v>
      </c>
      <c r="D55">
        <v>222.42928699999999</v>
      </c>
      <c r="E55">
        <f t="shared" si="1"/>
        <v>220.62853148528106</v>
      </c>
      <c r="F55">
        <f t="shared" si="2"/>
        <v>3.2427204237906362</v>
      </c>
      <c r="G55" s="22">
        <f t="shared" si="3"/>
        <v>6.5542887065000397E-5</v>
      </c>
      <c r="I55" s="2">
        <v>0.60845329999999997</v>
      </c>
      <c r="J55">
        <v>236.92260899999999</v>
      </c>
      <c r="K55">
        <f t="shared" si="4"/>
        <v>235.60594848219387</v>
      </c>
      <c r="L55">
        <f t="shared" si="5"/>
        <v>1.7335949191494997</v>
      </c>
      <c r="M55" s="22">
        <f t="shared" si="6"/>
        <v>3.0884076003645446E-5</v>
      </c>
      <c r="O55" s="2">
        <v>0.60708653000000001</v>
      </c>
      <c r="P55">
        <v>254.383736</v>
      </c>
      <c r="Q55">
        <f t="shared" si="7"/>
        <v>254.21491039102759</v>
      </c>
      <c r="R55">
        <f t="shared" si="8"/>
        <v>2.8502086244905779E-2</v>
      </c>
      <c r="S55" s="22">
        <f t="shared" si="9"/>
        <v>4.4045137216695104E-7</v>
      </c>
      <c r="U55" s="2">
        <v>0.60507363000000003</v>
      </c>
      <c r="V55">
        <v>273.10005799999999</v>
      </c>
      <c r="W55">
        <f t="shared" si="10"/>
        <v>275.97190972850677</v>
      </c>
      <c r="X55">
        <f t="shared" si="12"/>
        <v>8.2475323505273987</v>
      </c>
      <c r="Y55" s="22">
        <f t="shared" si="11"/>
        <v>1.1058098216707055E-4</v>
      </c>
    </row>
    <row r="56" spans="3:25" x14ac:dyDescent="0.25">
      <c r="C56" s="2">
        <v>0.61266706999999998</v>
      </c>
      <c r="D56">
        <v>222.71661800000001</v>
      </c>
      <c r="E56">
        <f t="shared" si="1"/>
        <v>220.62853148528106</v>
      </c>
      <c r="F56">
        <f t="shared" si="2"/>
        <v>4.3601052929511424</v>
      </c>
      <c r="G56" s="22">
        <f t="shared" si="3"/>
        <v>8.7900578033325654E-5</v>
      </c>
      <c r="I56" s="2">
        <v>0.61166313000000005</v>
      </c>
      <c r="J56">
        <v>237.484117</v>
      </c>
      <c r="K56">
        <f t="shared" si="4"/>
        <v>236.29510040199142</v>
      </c>
      <c r="L56">
        <f t="shared" si="5"/>
        <v>1.4137604703398932</v>
      </c>
      <c r="M56" s="22">
        <f t="shared" si="6"/>
        <v>2.5067250207296728E-5</v>
      </c>
      <c r="O56" s="2">
        <v>0.60993259</v>
      </c>
      <c r="P56">
        <v>255.01308399999999</v>
      </c>
      <c r="Q56">
        <f t="shared" si="7"/>
        <v>254.87633966588288</v>
      </c>
      <c r="R56">
        <f t="shared" si="8"/>
        <v>1.8699012913132106E-2</v>
      </c>
      <c r="S56" s="22">
        <f t="shared" si="9"/>
        <v>2.8753701154073435E-7</v>
      </c>
      <c r="U56" s="2">
        <v>0.60806906999999999</v>
      </c>
      <c r="V56">
        <v>273.861715</v>
      </c>
      <c r="W56">
        <f t="shared" si="10"/>
        <v>276.75218249585896</v>
      </c>
      <c r="X56">
        <f t="shared" si="12"/>
        <v>8.3548023446171484</v>
      </c>
      <c r="Y56" s="22">
        <f t="shared" si="11"/>
        <v>1.1139700969480382E-4</v>
      </c>
    </row>
    <row r="57" spans="3:25" x14ac:dyDescent="0.25">
      <c r="C57" s="2">
        <v>0.61539979</v>
      </c>
      <c r="D57">
        <v>222.93702400000001</v>
      </c>
      <c r="E57">
        <f t="shared" si="1"/>
        <v>220.73969053184024</v>
      </c>
      <c r="F57">
        <f t="shared" si="2"/>
        <v>4.8282743702950395</v>
      </c>
      <c r="G57" s="22">
        <f t="shared" si="3"/>
        <v>9.7146585894093029E-5</v>
      </c>
      <c r="I57" s="2">
        <v>0.61450727999999999</v>
      </c>
      <c r="J57">
        <v>238.01889600000001</v>
      </c>
      <c r="K57">
        <f t="shared" si="4"/>
        <v>236.90766261186695</v>
      </c>
      <c r="L57">
        <f t="shared" si="5"/>
        <v>1.2348396429016766</v>
      </c>
      <c r="M57" s="22">
        <f t="shared" si="6"/>
        <v>2.1796546609839192E-5</v>
      </c>
      <c r="O57" s="2">
        <v>0.61262097000000004</v>
      </c>
      <c r="P57">
        <v>255.64613499999999</v>
      </c>
      <c r="Q57">
        <f t="shared" si="7"/>
        <v>255.50494207920553</v>
      </c>
      <c r="R57">
        <f t="shared" si="8"/>
        <v>1.9935440882468524E-2</v>
      </c>
      <c r="S57" s="22">
        <f t="shared" si="9"/>
        <v>3.0503339071879119E-7</v>
      </c>
      <c r="U57" s="2">
        <v>0.61091954999999998</v>
      </c>
      <c r="V57">
        <v>274.76981599999999</v>
      </c>
      <c r="W57">
        <f t="shared" si="10"/>
        <v>277.50223502010465</v>
      </c>
      <c r="X57">
        <f t="shared" si="12"/>
        <v>7.4661137014296974</v>
      </c>
      <c r="Y57" s="22">
        <f t="shared" si="11"/>
        <v>9.8890951071731973E-5</v>
      </c>
    </row>
    <row r="58" spans="3:25" x14ac:dyDescent="0.25">
      <c r="C58" s="2">
        <v>0.61864335999999998</v>
      </c>
      <c r="D58">
        <v>223.28449499999999</v>
      </c>
      <c r="E58">
        <f t="shared" si="1"/>
        <v>221.40006269463143</v>
      </c>
      <c r="F58">
        <f t="shared" si="2"/>
        <v>3.5510851135166761</v>
      </c>
      <c r="G58" s="22">
        <f t="shared" si="3"/>
        <v>7.1226884548928514E-5</v>
      </c>
      <c r="I58" s="2">
        <v>0.61749935</v>
      </c>
      <c r="J58">
        <v>238.560148</v>
      </c>
      <c r="K58">
        <f t="shared" si="4"/>
        <v>237.55429567079995</v>
      </c>
      <c r="L58">
        <f t="shared" si="5"/>
        <v>1.0117389081571717</v>
      </c>
      <c r="M58" s="22">
        <f t="shared" si="6"/>
        <v>1.7777580782294642E-5</v>
      </c>
      <c r="O58" s="2">
        <v>0.61561621</v>
      </c>
      <c r="P58">
        <v>256.39453400000002</v>
      </c>
      <c r="Q58">
        <f t="shared" si="7"/>
        <v>256.20994958882886</v>
      </c>
      <c r="R58">
        <f t="shared" si="8"/>
        <v>3.4071404847403314E-2</v>
      </c>
      <c r="S58" s="22">
        <f t="shared" si="9"/>
        <v>5.1828962612496874E-7</v>
      </c>
      <c r="U58" s="2">
        <v>0.61336694000000003</v>
      </c>
      <c r="V58">
        <v>275.583595</v>
      </c>
      <c r="W58">
        <f t="shared" si="10"/>
        <v>278.15234862758109</v>
      </c>
      <c r="X58">
        <f t="shared" si="12"/>
        <v>6.5984951992110012</v>
      </c>
      <c r="Y58" s="22">
        <f t="shared" si="11"/>
        <v>8.6883675041491809E-5</v>
      </c>
    </row>
    <row r="59" spans="3:25" x14ac:dyDescent="0.25">
      <c r="C59" s="2">
        <v>0.62185710999999999</v>
      </c>
      <c r="D59">
        <v>223.60724099999999</v>
      </c>
      <c r="E59">
        <f t="shared" si="1"/>
        <v>222.05470383349973</v>
      </c>
      <c r="F59">
        <f t="shared" si="2"/>
        <v>2.41037165336465</v>
      </c>
      <c r="G59" s="22">
        <f t="shared" si="3"/>
        <v>4.8207241947144598E-5</v>
      </c>
      <c r="I59" s="2">
        <v>0.62074669999999998</v>
      </c>
      <c r="J59">
        <v>239.15485699999999</v>
      </c>
      <c r="K59">
        <f t="shared" si="4"/>
        <v>238.25897356785646</v>
      </c>
      <c r="L59">
        <f t="shared" si="5"/>
        <v>0.80260712398927936</v>
      </c>
      <c r="M59" s="22">
        <f t="shared" si="6"/>
        <v>1.4032808527295542E-5</v>
      </c>
      <c r="O59" s="2">
        <v>0.61853091000000004</v>
      </c>
      <c r="P59">
        <v>257.09912700000001</v>
      </c>
      <c r="Q59">
        <f t="shared" si="7"/>
        <v>256.90100299673566</v>
      </c>
      <c r="R59">
        <f t="shared" si="8"/>
        <v>3.9253120669493789E-2</v>
      </c>
      <c r="S59" s="22">
        <f t="shared" si="9"/>
        <v>5.9384483763368096E-7</v>
      </c>
      <c r="U59" s="2">
        <v>0.61606855999999999</v>
      </c>
      <c r="V59">
        <v>276.38267300000001</v>
      </c>
      <c r="W59">
        <f t="shared" si="10"/>
        <v>278.87684001372048</v>
      </c>
      <c r="X59">
        <f t="shared" si="12"/>
        <v>6.2208690923312924</v>
      </c>
      <c r="Y59" s="22">
        <f t="shared" si="11"/>
        <v>8.1438438322906971E-5</v>
      </c>
    </row>
    <row r="60" spans="3:25" x14ac:dyDescent="0.25">
      <c r="C60" s="2">
        <v>0.62513019000000003</v>
      </c>
      <c r="D60">
        <v>223.95938899999999</v>
      </c>
      <c r="E60">
        <f t="shared" si="1"/>
        <v>222.72207732542782</v>
      </c>
      <c r="F60">
        <f t="shared" si="2"/>
        <v>1.5309401800325846</v>
      </c>
      <c r="G60" s="22">
        <f t="shared" si="3"/>
        <v>3.0522469850279902E-5</v>
      </c>
      <c r="I60" s="2">
        <v>0.62399393999999997</v>
      </c>
      <c r="J60">
        <v>239.742884</v>
      </c>
      <c r="K60">
        <f t="shared" si="4"/>
        <v>238.96695585488214</v>
      </c>
      <c r="L60">
        <f t="shared" si="5"/>
        <v>0.60206448638604193</v>
      </c>
      <c r="M60" s="22">
        <f t="shared" si="6"/>
        <v>1.0474940378329116E-5</v>
      </c>
      <c r="O60" s="2">
        <v>0.62171827000000002</v>
      </c>
      <c r="P60">
        <v>257.98776800000002</v>
      </c>
      <c r="Q60">
        <f t="shared" si="7"/>
        <v>257.66270404856346</v>
      </c>
      <c r="R60">
        <f t="shared" si="8"/>
        <v>0.1056665725235513</v>
      </c>
      <c r="S60" s="22">
        <f t="shared" si="9"/>
        <v>1.5875937852406411E-6</v>
      </c>
      <c r="U60" s="2">
        <v>0.61840766999999996</v>
      </c>
      <c r="V60">
        <v>277.12885699999998</v>
      </c>
      <c r="W60">
        <f t="shared" si="10"/>
        <v>279.51013727697853</v>
      </c>
      <c r="X60">
        <f t="shared" si="12"/>
        <v>5.670495757527009</v>
      </c>
      <c r="Y60" s="22">
        <f t="shared" si="11"/>
        <v>7.3834192371529755E-5</v>
      </c>
    </row>
    <row r="61" spans="3:25" x14ac:dyDescent="0.25">
      <c r="C61" s="2">
        <v>0.62862841999999997</v>
      </c>
      <c r="D61">
        <v>224.320224</v>
      </c>
      <c r="E61">
        <f t="shared" si="1"/>
        <v>223.43642245837054</v>
      </c>
      <c r="F61">
        <f t="shared" si="2"/>
        <v>0.78110516498659677</v>
      </c>
      <c r="G61" s="22">
        <f t="shared" si="3"/>
        <v>1.5522892490344827E-5</v>
      </c>
      <c r="I61" s="2">
        <v>0.62724239999999998</v>
      </c>
      <c r="J61">
        <v>240.41109700000001</v>
      </c>
      <c r="K61">
        <f t="shared" si="4"/>
        <v>239.67888102982033</v>
      </c>
      <c r="L61">
        <f t="shared" si="5"/>
        <v>0.53614022698617103</v>
      </c>
      <c r="M61" s="22">
        <f t="shared" si="6"/>
        <v>9.2761844053035803E-6</v>
      </c>
      <c r="O61" s="2">
        <v>0.62450877999999999</v>
      </c>
      <c r="P61">
        <v>258.77949599999999</v>
      </c>
      <c r="Q61">
        <f t="shared" si="7"/>
        <v>258.33501371682087</v>
      </c>
      <c r="R61">
        <f t="shared" si="8"/>
        <v>0.19756450006012971</v>
      </c>
      <c r="S61" s="22">
        <f t="shared" si="9"/>
        <v>2.9501845508894551E-6</v>
      </c>
      <c r="U61" s="2">
        <v>0.62093335999999999</v>
      </c>
      <c r="V61">
        <v>278.01778899999999</v>
      </c>
      <c r="W61">
        <f t="shared" si="10"/>
        <v>280.20045447431789</v>
      </c>
      <c r="X61">
        <f t="shared" si="12"/>
        <v>4.7640285727793863</v>
      </c>
      <c r="Y61" s="22">
        <f t="shared" si="11"/>
        <v>6.1635253590115434E-5</v>
      </c>
    </row>
    <row r="62" spans="3:25" x14ac:dyDescent="0.25">
      <c r="C62" s="2">
        <v>0.63212765999999998</v>
      </c>
      <c r="D62">
        <v>224.74788000000001</v>
      </c>
      <c r="E62">
        <f t="shared" si="1"/>
        <v>224.15243840441755</v>
      </c>
      <c r="F62">
        <f t="shared" si="2"/>
        <v>0.35455069374978254</v>
      </c>
      <c r="G62" s="22">
        <f t="shared" si="3"/>
        <v>7.0191921581331504E-6</v>
      </c>
      <c r="I62" s="2">
        <v>0.63023366000000003</v>
      </c>
      <c r="J62">
        <v>240.898788</v>
      </c>
      <c r="K62">
        <f t="shared" si="4"/>
        <v>240.33799140807099</v>
      </c>
      <c r="L62">
        <f t="shared" si="5"/>
        <v>0.31449281751918717</v>
      </c>
      <c r="M62" s="22">
        <f t="shared" si="6"/>
        <v>5.4192788881601871E-6</v>
      </c>
      <c r="O62" s="2">
        <v>0.62761621999999995</v>
      </c>
      <c r="P62">
        <v>259.53045500000002</v>
      </c>
      <c r="Q62">
        <f t="shared" si="7"/>
        <v>259.09000150950123</v>
      </c>
      <c r="R62">
        <f t="shared" si="8"/>
        <v>0.19399927729256125</v>
      </c>
      <c r="S62" s="22">
        <f t="shared" si="9"/>
        <v>2.8802053701529184E-6</v>
      </c>
      <c r="U62" s="2">
        <v>0.62392422000000003</v>
      </c>
      <c r="V62">
        <v>278.97237000000001</v>
      </c>
      <c r="W62">
        <f t="shared" si="10"/>
        <v>281.026971931915</v>
      </c>
      <c r="X62">
        <f t="shared" si="12"/>
        <v>4.2213890986287996</v>
      </c>
      <c r="Y62" s="22">
        <f t="shared" si="11"/>
        <v>5.4241663522267415E-5</v>
      </c>
    </row>
    <row r="63" spans="3:25" x14ac:dyDescent="0.25">
      <c r="C63" s="2">
        <v>0.63536996000000001</v>
      </c>
      <c r="D63">
        <v>225.15082100000001</v>
      </c>
      <c r="E63">
        <f t="shared" si="1"/>
        <v>224.8175117508799</v>
      </c>
      <c r="F63">
        <f t="shared" si="2"/>
        <v>0.1110950555490087</v>
      </c>
      <c r="G63" s="22">
        <f t="shared" si="3"/>
        <v>2.1915312134358782E-6</v>
      </c>
      <c r="I63" s="2">
        <v>0.63373800999999996</v>
      </c>
      <c r="J63">
        <v>241.66065399999999</v>
      </c>
      <c r="K63">
        <f t="shared" si="4"/>
        <v>241.11486963168733</v>
      </c>
      <c r="L63">
        <f t="shared" si="5"/>
        <v>0.29788057669445678</v>
      </c>
      <c r="M63" s="22">
        <f t="shared" si="6"/>
        <v>5.1007060129680624E-6</v>
      </c>
      <c r="O63" s="2">
        <v>0.63069008000000004</v>
      </c>
      <c r="P63">
        <v>260.30368199999998</v>
      </c>
      <c r="Q63">
        <f t="shared" si="7"/>
        <v>259.84373242554744</v>
      </c>
      <c r="R63">
        <f t="shared" si="8"/>
        <v>0.21155361103906992</v>
      </c>
      <c r="S63" s="22">
        <f t="shared" si="9"/>
        <v>3.1221935359989084E-6</v>
      </c>
      <c r="U63" s="2">
        <v>0.62673539</v>
      </c>
      <c r="V63">
        <v>279.921381</v>
      </c>
      <c r="W63">
        <f t="shared" si="10"/>
        <v>281.81313502424945</v>
      </c>
      <c r="X63">
        <f t="shared" si="12"/>
        <v>3.5787332882639928</v>
      </c>
      <c r="Y63" s="22">
        <f t="shared" si="11"/>
        <v>4.567275285473042E-5</v>
      </c>
    </row>
    <row r="64" spans="3:25" x14ac:dyDescent="0.25">
      <c r="C64" s="2">
        <v>0.63861752999999999</v>
      </c>
      <c r="D64">
        <v>225.48264599999999</v>
      </c>
      <c r="E64">
        <f t="shared" si="1"/>
        <v>225.48554689713939</v>
      </c>
      <c r="F64">
        <f t="shared" si="2"/>
        <v>8.4152042133662488E-6</v>
      </c>
      <c r="G64" s="22">
        <f t="shared" si="3"/>
        <v>1.655154024868383E-10</v>
      </c>
      <c r="I64" s="2">
        <v>0.63647675000000004</v>
      </c>
      <c r="J64">
        <v>242.275306</v>
      </c>
      <c r="K64">
        <f t="shared" si="4"/>
        <v>241.72582932071464</v>
      </c>
      <c r="L64">
        <f t="shared" si="5"/>
        <v>0.30192462107846907</v>
      </c>
      <c r="M64" s="22">
        <f t="shared" si="6"/>
        <v>5.1437544513315633E-6</v>
      </c>
      <c r="O64" s="2">
        <v>0.63360607999999996</v>
      </c>
      <c r="P64">
        <v>261.12128799999999</v>
      </c>
      <c r="Q64">
        <f t="shared" si="7"/>
        <v>260.56542738941624</v>
      </c>
      <c r="R64">
        <f t="shared" si="8"/>
        <v>0.30898101839853914</v>
      </c>
      <c r="S64" s="22">
        <f t="shared" si="9"/>
        <v>4.5315548569769963E-6</v>
      </c>
      <c r="U64" s="2">
        <v>0.62943857999999997</v>
      </c>
      <c r="V64">
        <v>280.82336299999997</v>
      </c>
      <c r="W64">
        <f t="shared" si="10"/>
        <v>282.57792856218663</v>
      </c>
      <c r="X64">
        <f t="shared" si="12"/>
        <v>3.0785003120113754</v>
      </c>
      <c r="Y64" s="22">
        <f t="shared" si="11"/>
        <v>3.9036667009569292E-5</v>
      </c>
    </row>
    <row r="65" spans="3:25" x14ac:dyDescent="0.25">
      <c r="C65" s="2">
        <v>0.64135008000000004</v>
      </c>
      <c r="D65">
        <v>225.83038500000001</v>
      </c>
      <c r="E65">
        <f t="shared" si="1"/>
        <v>226.04931915649394</v>
      </c>
      <c r="F65">
        <f t="shared" si="2"/>
        <v>4.7932164879708535E-2</v>
      </c>
      <c r="G65" s="22">
        <f t="shared" si="3"/>
        <v>9.3985811308633985E-7</v>
      </c>
      <c r="I65" s="2">
        <v>0.63921468000000004</v>
      </c>
      <c r="J65">
        <v>242.8365</v>
      </c>
      <c r="K65">
        <f t="shared" si="4"/>
        <v>242.34018133702784</v>
      </c>
      <c r="L65">
        <f t="shared" si="5"/>
        <v>0.24633221521447021</v>
      </c>
      <c r="M65" s="22">
        <f t="shared" si="6"/>
        <v>4.1772770776867535E-6</v>
      </c>
      <c r="O65" s="2">
        <v>0.63649504999999995</v>
      </c>
      <c r="P65">
        <v>261.92065200000002</v>
      </c>
      <c r="Q65">
        <f t="shared" si="7"/>
        <v>261.28714910770611</v>
      </c>
      <c r="R65">
        <f t="shared" si="8"/>
        <v>0.40132591454474242</v>
      </c>
      <c r="S65" s="22">
        <f t="shared" si="9"/>
        <v>5.8500249418537902E-6</v>
      </c>
      <c r="U65" s="2">
        <v>0.63214289999999995</v>
      </c>
      <c r="V65">
        <v>281.79884900000002</v>
      </c>
      <c r="W65">
        <f t="shared" si="10"/>
        <v>283.35201494021391</v>
      </c>
      <c r="X65">
        <f t="shared" si="12"/>
        <v>2.4123244378404878</v>
      </c>
      <c r="Y65" s="22">
        <f t="shared" si="11"/>
        <v>3.0377867717874591E-5</v>
      </c>
    </row>
    <row r="66" spans="3:25" x14ac:dyDescent="0.25">
      <c r="C66" s="2">
        <v>0.64434133000000005</v>
      </c>
      <c r="D66">
        <v>226.31818000000001</v>
      </c>
      <c r="E66">
        <f t="shared" si="1"/>
        <v>226.66844915089726</v>
      </c>
      <c r="F66">
        <f t="shared" si="2"/>
        <v>0.12268847807027876</v>
      </c>
      <c r="G66" s="22">
        <f t="shared" si="3"/>
        <v>2.3953274707828614E-6</v>
      </c>
      <c r="I66" s="2">
        <v>0.64192994999999997</v>
      </c>
      <c r="J66">
        <v>243.39717999999999</v>
      </c>
      <c r="K66">
        <f t="shared" si="4"/>
        <v>242.95318762753226</v>
      </c>
      <c r="L66">
        <f t="shared" si="5"/>
        <v>0.19712922680952599</v>
      </c>
      <c r="M66" s="22">
        <f t="shared" si="6"/>
        <v>3.3275143275467038E-6</v>
      </c>
      <c r="O66" s="2">
        <v>0.63941031999999998</v>
      </c>
      <c r="P66">
        <v>262.6764</v>
      </c>
      <c r="Q66">
        <f t="shared" si="7"/>
        <v>262.0225281118976</v>
      </c>
      <c r="R66">
        <f t="shared" si="8"/>
        <v>0.42754844605059888</v>
      </c>
      <c r="S66" s="22">
        <f t="shared" si="9"/>
        <v>6.1964538723653061E-6</v>
      </c>
      <c r="U66" s="2">
        <v>0.63469993999999996</v>
      </c>
      <c r="V66">
        <v>282.769094</v>
      </c>
      <c r="W66">
        <f t="shared" si="10"/>
        <v>284.09248103866361</v>
      </c>
      <c r="X66">
        <f t="shared" si="12"/>
        <v>1.7513532541028427</v>
      </c>
      <c r="Y66" s="22">
        <f t="shared" si="11"/>
        <v>2.1903316209568238E-5</v>
      </c>
    </row>
    <row r="67" spans="3:25" x14ac:dyDescent="0.25">
      <c r="C67" s="2">
        <v>0.64707762999999996</v>
      </c>
      <c r="D67">
        <v>226.77246</v>
      </c>
      <c r="E67">
        <f t="shared" si="1"/>
        <v>227.23681995090413</v>
      </c>
      <c r="F67">
        <f t="shared" si="2"/>
        <v>0.21563016400369475</v>
      </c>
      <c r="G67" s="22">
        <f t="shared" si="3"/>
        <v>4.1930388922544271E-6</v>
      </c>
      <c r="I67" s="2">
        <v>0.64481478999999997</v>
      </c>
      <c r="J67">
        <v>244.06357499999999</v>
      </c>
      <c r="K67">
        <f t="shared" si="4"/>
        <v>243.60879115511619</v>
      </c>
      <c r="L67">
        <f t="shared" si="5"/>
        <v>0.20682834556728516</v>
      </c>
      <c r="M67" s="22">
        <f t="shared" si="6"/>
        <v>3.472195110001084E-6</v>
      </c>
      <c r="O67" s="2">
        <v>0.64228554999999998</v>
      </c>
      <c r="P67">
        <v>263.41143399999999</v>
      </c>
      <c r="Q67">
        <f t="shared" si="7"/>
        <v>262.75508687542674</v>
      </c>
      <c r="R67">
        <f t="shared" si="8"/>
        <v>0.43079154793556601</v>
      </c>
      <c r="S67" s="22">
        <f t="shared" si="9"/>
        <v>6.2086607306692789E-6</v>
      </c>
      <c r="U67" s="2">
        <v>0.63725706000000004</v>
      </c>
      <c r="V67">
        <v>283.74457999999998</v>
      </c>
      <c r="W67">
        <f t="shared" si="10"/>
        <v>284.84154129038774</v>
      </c>
      <c r="X67">
        <f t="shared" ref="X67:X98" si="13">(W67-V67)^2</f>
        <v>1.2033240726091647</v>
      </c>
      <c r="Y67" s="22">
        <f t="shared" si="11"/>
        <v>1.4946085276550299E-5</v>
      </c>
    </row>
    <row r="68" spans="3:25" x14ac:dyDescent="0.25">
      <c r="C68" s="2">
        <v>0.65006878000000001</v>
      </c>
      <c r="D68">
        <v>227.25357299999999</v>
      </c>
      <c r="E68">
        <f t="shared" ref="E68:E104" si="14">IF(C68&lt;F$1,$AD$6+D$1^2*$AD$5/((-$AD$7*(C68/E$1-1)^$AD$8+1)),$AD$6+$AD$2*SINH($AD$3*(C68/F$1)-$AD$3)+D$1^2*$AD$5/((-$AD$7*(C68/E$1-1)^$AD$8+1)))</f>
        <v>227.86054488849445</v>
      </c>
      <c r="F68">
        <f t="shared" ref="F68:F104" si="15">(E68-D68)^2</f>
        <v>0.36841487342252677</v>
      </c>
      <c r="G68" s="22">
        <f t="shared" ref="G68:G104" si="16">((E68-D68)/D68)^2</f>
        <v>7.1337143405582751E-6</v>
      </c>
      <c r="I68" s="2">
        <v>0.64764962000000004</v>
      </c>
      <c r="J68">
        <v>244.59974600000001</v>
      </c>
      <c r="K68">
        <f t="shared" ref="K68:K105" si="17">IF(I68&lt;L$1,$AD$6+J$1^2*$AD$5/((-$AD$7*(I68/K$1-1)^$AD$8+1)),$AD$6+$AD$2*SINH($AD$3*(I68/L$1)-$AD$3)+J$1^2*$AD$5/((-$AD$7*(I68/K$1-1)^$AD$8+1)))</f>
        <v>244.25760040658764</v>
      </c>
      <c r="L68">
        <f t="shared" ref="L68:L105" si="18">(K68-J68)^2</f>
        <v>0.11706360709150178</v>
      </c>
      <c r="M68" s="22">
        <f t="shared" ref="M68:M105" si="19">((K68-J68)/J68)^2</f>
        <v>1.956635363368373E-6</v>
      </c>
      <c r="O68" s="2">
        <v>0.64508927999999999</v>
      </c>
      <c r="P68">
        <v>264.223929</v>
      </c>
      <c r="Q68">
        <f t="shared" ref="Q68:Q107" si="20">IF(O68&lt;R$1,$AD$6+P$1^2*$AD$5/((-$AD$7*(O68/Q$1-1)^$AD$8+1)),$AD$6+$AD$2*SINH($AD$3*(O68/R$1)-$AD$3)+P$1^2*$AD$5/((-$AD$7*(O68/Q$1-1)^$AD$8+1)))</f>
        <v>263.47668413742218</v>
      </c>
      <c r="R68">
        <f t="shared" ref="R68:R107" si="21">(Q68-P68)^2</f>
        <v>0.55837488464893859</v>
      </c>
      <c r="S68" s="22">
        <f t="shared" ref="S68:S107" si="22">((Q68-P68)/P68)^2</f>
        <v>7.9980033799483279E-6</v>
      </c>
      <c r="U68" s="2">
        <v>0.63955835999999999</v>
      </c>
      <c r="V68">
        <v>284.63022799999999</v>
      </c>
      <c r="W68">
        <f t="shared" ref="W68:W115" si="23">IF(U68&lt;X$1,$AD$6+V$1^2*$AD$5/((-$AD$7*(U68/W$1-1)^$AD$8+1)),$AD$6+$AD$2*SINH($AD$3*(U68/X$1)-$AD$3)+V$1^2*$AD$5/((-$AD$7*(U68/W$1-1)^$AD$8+1)))</f>
        <v>285.5232150383128</v>
      </c>
      <c r="X68">
        <f t="shared" si="13"/>
        <v>0.79742585059468485</v>
      </c>
      <c r="Y68" s="22">
        <f t="shared" ref="Y68:Y115" si="24">((W68-V68)/V68)^2</f>
        <v>9.8430177653910417E-6</v>
      </c>
    </row>
    <row r="69" spans="3:25" x14ac:dyDescent="0.25">
      <c r="C69" s="2">
        <v>0.65273513000000005</v>
      </c>
      <c r="D69">
        <v>227.70012700000001</v>
      </c>
      <c r="E69">
        <f t="shared" si="14"/>
        <v>228.41885793764507</v>
      </c>
      <c r="F69">
        <f t="shared" si="15"/>
        <v>0.5165741607281511</v>
      </c>
      <c r="G69" s="22">
        <f t="shared" si="16"/>
        <v>9.9633671208019212E-6</v>
      </c>
      <c r="I69" s="2">
        <v>0.65023662999999998</v>
      </c>
      <c r="J69">
        <v>245.121996</v>
      </c>
      <c r="K69">
        <f t="shared" si="17"/>
        <v>244.85385134424939</v>
      </c>
      <c r="L69">
        <f t="shared" si="18"/>
        <v>7.1901556407609674E-2</v>
      </c>
      <c r="M69" s="22">
        <f t="shared" si="19"/>
        <v>1.1966681236585834E-6</v>
      </c>
      <c r="O69" s="2">
        <v>0.64757812999999997</v>
      </c>
      <c r="P69">
        <v>264.92559499999999</v>
      </c>
      <c r="Q69">
        <f t="shared" si="20"/>
        <v>264.12347593986385</v>
      </c>
      <c r="R69">
        <f t="shared" si="21"/>
        <v>0.64339498663367722</v>
      </c>
      <c r="S69" s="22">
        <f t="shared" si="22"/>
        <v>9.1670549731335507E-6</v>
      </c>
      <c r="U69" s="2">
        <v>0.64185776999999999</v>
      </c>
      <c r="V69">
        <v>285.39207900000002</v>
      </c>
      <c r="W69">
        <f t="shared" si="23"/>
        <v>286.21167996236949</v>
      </c>
      <c r="X69">
        <f t="shared" si="13"/>
        <v>0.67174573751695077</v>
      </c>
      <c r="Y69" s="22">
        <f t="shared" si="24"/>
        <v>8.2474765419936786E-6</v>
      </c>
    </row>
    <row r="70" spans="3:25" x14ac:dyDescent="0.25">
      <c r="C70" s="2">
        <v>0.65535664999999999</v>
      </c>
      <c r="D70">
        <v>228.16933800000001</v>
      </c>
      <c r="E70">
        <f t="shared" si="14"/>
        <v>228.97008331272161</v>
      </c>
      <c r="F70">
        <f t="shared" si="15"/>
        <v>0.64119305584561692</v>
      </c>
      <c r="G70" s="22">
        <f t="shared" si="16"/>
        <v>1.2316129467038739E-5</v>
      </c>
      <c r="I70" s="2">
        <v>0.65342089000000003</v>
      </c>
      <c r="J70">
        <v>245.85570200000001</v>
      </c>
      <c r="K70">
        <f t="shared" si="17"/>
        <v>245.59348876672914</v>
      </c>
      <c r="L70">
        <f t="shared" si="18"/>
        <v>6.8755779702363795E-2</v>
      </c>
      <c r="M70" s="22">
        <f t="shared" si="19"/>
        <v>1.1374927602502721E-6</v>
      </c>
      <c r="O70" s="2">
        <v>0.65053673999999995</v>
      </c>
      <c r="P70">
        <v>265.75163300000003</v>
      </c>
      <c r="Q70">
        <f t="shared" si="20"/>
        <v>264.90026699433076</v>
      </c>
      <c r="R70">
        <f t="shared" si="21"/>
        <v>0.72482407560923534</v>
      </c>
      <c r="S70" s="22">
        <f t="shared" si="22"/>
        <v>1.0263151187865243E-5</v>
      </c>
      <c r="U70" s="2">
        <v>0.64426702000000002</v>
      </c>
      <c r="V70">
        <v>286.323463</v>
      </c>
      <c r="W70">
        <f t="shared" si="23"/>
        <v>286.9411339633117</v>
      </c>
      <c r="X70">
        <f t="shared" si="13"/>
        <v>0.38151741891839813</v>
      </c>
      <c r="Y70" s="22">
        <f t="shared" si="24"/>
        <v>4.6537226313693187E-6</v>
      </c>
    </row>
    <row r="71" spans="3:25" x14ac:dyDescent="0.25">
      <c r="C71" s="2">
        <v>0.65809324999999996</v>
      </c>
      <c r="D71">
        <v>228.643664</v>
      </c>
      <c r="E71">
        <f t="shared" si="14"/>
        <v>229.54811436825949</v>
      </c>
      <c r="F71">
        <f t="shared" si="15"/>
        <v>0.81803046864472584</v>
      </c>
      <c r="G71" s="22">
        <f t="shared" si="16"/>
        <v>1.564772257655554E-5</v>
      </c>
      <c r="I71" s="2">
        <v>0.65624978</v>
      </c>
      <c r="J71">
        <v>246.44898000000001</v>
      </c>
      <c r="K71">
        <f t="shared" si="17"/>
        <v>246.25615075807917</v>
      </c>
      <c r="L71">
        <f t="shared" si="18"/>
        <v>3.718311653976325E-2</v>
      </c>
      <c r="M71" s="22">
        <f t="shared" si="19"/>
        <v>6.1219776211036318E-7</v>
      </c>
      <c r="O71" s="2">
        <v>0.65346378999999999</v>
      </c>
      <c r="P71">
        <v>266.66729299999997</v>
      </c>
      <c r="Q71">
        <f t="shared" si="20"/>
        <v>265.67755659829658</v>
      </c>
      <c r="R71">
        <f t="shared" si="21"/>
        <v>0.97957814485678707</v>
      </c>
      <c r="S71" s="22">
        <f t="shared" si="22"/>
        <v>1.3775252952721834E-5</v>
      </c>
      <c r="U71" s="2">
        <v>0.64652995000000002</v>
      </c>
      <c r="V71">
        <v>287.31167499999998</v>
      </c>
      <c r="W71">
        <f t="shared" si="23"/>
        <v>287.63404256341886</v>
      </c>
      <c r="X71">
        <f t="shared" si="13"/>
        <v>0.10392084594462524</v>
      </c>
      <c r="Y71" s="22">
        <f t="shared" si="24"/>
        <v>1.2589141798474895E-6</v>
      </c>
    </row>
    <row r="72" spans="3:25" x14ac:dyDescent="0.25">
      <c r="C72" s="2">
        <v>0.66108686000000005</v>
      </c>
      <c r="D72">
        <v>229.28514799999999</v>
      </c>
      <c r="E72">
        <f t="shared" si="14"/>
        <v>230.18369748577754</v>
      </c>
      <c r="F72">
        <f t="shared" si="15"/>
        <v>0.80739117839110075</v>
      </c>
      <c r="G72" s="22">
        <f t="shared" si="16"/>
        <v>1.5357911185544408E-5</v>
      </c>
      <c r="I72" s="2">
        <v>0.65912641999999999</v>
      </c>
      <c r="J72">
        <v>247.11076399999999</v>
      </c>
      <c r="K72">
        <f t="shared" si="17"/>
        <v>246.93563639038206</v>
      </c>
      <c r="L72">
        <f t="shared" si="18"/>
        <v>3.0669679650490458E-2</v>
      </c>
      <c r="M72" s="22">
        <f t="shared" si="19"/>
        <v>5.0225690125497246E-7</v>
      </c>
      <c r="O72" s="2">
        <v>0.65597817000000003</v>
      </c>
      <c r="P72">
        <v>267.32460600000002</v>
      </c>
      <c r="Q72">
        <f t="shared" si="20"/>
        <v>266.35249341420422</v>
      </c>
      <c r="R72">
        <f t="shared" si="21"/>
        <v>0.94500287946259398</v>
      </c>
      <c r="S72" s="22">
        <f t="shared" si="22"/>
        <v>1.3223769209392501E-5</v>
      </c>
      <c r="U72" s="2">
        <v>0.64904594000000004</v>
      </c>
      <c r="V72">
        <v>288.20855299999999</v>
      </c>
      <c r="W72">
        <f t="shared" si="23"/>
        <v>288.41350216965117</v>
      </c>
      <c r="X72">
        <f t="shared" si="13"/>
        <v>4.2004162140704994E-2</v>
      </c>
      <c r="Y72" s="22">
        <f t="shared" si="24"/>
        <v>5.0568328232739878E-7</v>
      </c>
    </row>
    <row r="73" spans="3:25" x14ac:dyDescent="0.25">
      <c r="C73" s="2">
        <v>0.66433502</v>
      </c>
      <c r="D73">
        <v>229.933314</v>
      </c>
      <c r="E73">
        <f t="shared" si="14"/>
        <v>230.87745926626175</v>
      </c>
      <c r="F73">
        <f t="shared" si="15"/>
        <v>0.89141028380448295</v>
      </c>
      <c r="G73" s="22">
        <f t="shared" si="16"/>
        <v>1.6860631722966507E-5</v>
      </c>
      <c r="I73" s="2">
        <v>0.66232721000000006</v>
      </c>
      <c r="J73">
        <v>247.673677</v>
      </c>
      <c r="K73">
        <f t="shared" si="17"/>
        <v>247.69868816852284</v>
      </c>
      <c r="L73">
        <f t="shared" si="18"/>
        <v>6.2555855087778134E-4</v>
      </c>
      <c r="M73" s="22">
        <f t="shared" si="19"/>
        <v>1.019784158611136E-8</v>
      </c>
      <c r="O73" s="2">
        <v>0.65818469000000002</v>
      </c>
      <c r="P73">
        <v>267.97967</v>
      </c>
      <c r="Q73">
        <f t="shared" si="20"/>
        <v>266.95047814013378</v>
      </c>
      <c r="R73">
        <f t="shared" si="21"/>
        <v>1.0592358844148817</v>
      </c>
      <c r="S73" s="22">
        <f t="shared" si="22"/>
        <v>1.4749897056371875E-5</v>
      </c>
      <c r="U73" s="2">
        <v>0.65130737999999999</v>
      </c>
      <c r="V73">
        <v>289.09930600000001</v>
      </c>
      <c r="W73">
        <f t="shared" si="23"/>
        <v>289.12246287970578</v>
      </c>
      <c r="X73">
        <f t="shared" si="13"/>
        <v>5.3624107770732584E-4</v>
      </c>
      <c r="Y73" s="22">
        <f t="shared" si="24"/>
        <v>6.4160240169407272E-9</v>
      </c>
    </row>
    <row r="74" spans="3:25" x14ac:dyDescent="0.25">
      <c r="C74" s="2">
        <v>0.66760907000000003</v>
      </c>
      <c r="D74">
        <v>230.67057600000001</v>
      </c>
      <c r="E74">
        <f t="shared" si="14"/>
        <v>231.5814135029911</v>
      </c>
      <c r="F74">
        <f t="shared" si="15"/>
        <v>0.82962495685503657</v>
      </c>
      <c r="G74" s="22">
        <f t="shared" si="16"/>
        <v>1.5591841378275723E-5</v>
      </c>
      <c r="I74" s="2">
        <v>0.66535454999999999</v>
      </c>
      <c r="J74">
        <v>248.38176000000001</v>
      </c>
      <c r="K74">
        <f t="shared" si="17"/>
        <v>248.42749120613882</v>
      </c>
      <c r="L74">
        <f t="shared" si="18"/>
        <v>2.0913432149104135E-3</v>
      </c>
      <c r="M74" s="22">
        <f t="shared" si="19"/>
        <v>3.3898923856733145E-8</v>
      </c>
      <c r="O74" s="2">
        <v>0.66049862999999998</v>
      </c>
      <c r="P74">
        <v>268.66775200000001</v>
      </c>
      <c r="Q74">
        <f t="shared" si="20"/>
        <v>267.58345296565602</v>
      </c>
      <c r="R74">
        <f t="shared" si="21"/>
        <v>1.1757043958792985</v>
      </c>
      <c r="S74" s="22">
        <f t="shared" si="22"/>
        <v>1.6287973684508853E-5</v>
      </c>
      <c r="U74" s="2">
        <v>0.65368762999999996</v>
      </c>
      <c r="V74">
        <v>290.08894500000002</v>
      </c>
      <c r="W74">
        <f t="shared" si="23"/>
        <v>289.87744903598917</v>
      </c>
      <c r="X74">
        <f t="shared" si="13"/>
        <v>4.4730542792879142E-2</v>
      </c>
      <c r="Y74" s="22">
        <f t="shared" si="24"/>
        <v>5.3154717097604297E-7</v>
      </c>
    </row>
    <row r="75" spans="3:25" x14ac:dyDescent="0.25">
      <c r="C75" s="2">
        <v>0.67032314000000004</v>
      </c>
      <c r="D75">
        <v>231.27631700000001</v>
      </c>
      <c r="E75">
        <f t="shared" si="14"/>
        <v>232.16874411838418</v>
      </c>
      <c r="F75">
        <f t="shared" si="15"/>
        <v>0.79642616162748547</v>
      </c>
      <c r="G75" s="22">
        <f t="shared" si="16"/>
        <v>1.488960553151426E-5</v>
      </c>
      <c r="I75" s="2">
        <v>0.66835049000000002</v>
      </c>
      <c r="J75">
        <v>249.08124799999999</v>
      </c>
      <c r="K75">
        <f t="shared" si="17"/>
        <v>249.15584105217135</v>
      </c>
      <c r="L75">
        <f t="shared" si="18"/>
        <v>5.5641234322401341E-3</v>
      </c>
      <c r="M75" s="22">
        <f t="shared" si="19"/>
        <v>8.968394208212515E-8</v>
      </c>
      <c r="O75" s="2">
        <v>0.66355330999999995</v>
      </c>
      <c r="P75">
        <v>269.49542300000002</v>
      </c>
      <c r="Q75">
        <f t="shared" si="20"/>
        <v>268.42855856224014</v>
      </c>
      <c r="R75">
        <f t="shared" si="21"/>
        <v>1.1381997285566947</v>
      </c>
      <c r="S75" s="22">
        <f t="shared" si="22"/>
        <v>1.5671684874029609E-5</v>
      </c>
      <c r="U75" s="2">
        <v>0.65587461999999996</v>
      </c>
      <c r="V75">
        <v>291.01984900000002</v>
      </c>
      <c r="W75">
        <f t="shared" si="23"/>
        <v>290.57927091206591</v>
      </c>
      <c r="X75">
        <f t="shared" si="13"/>
        <v>0.1941090515676796</v>
      </c>
      <c r="Y75" s="22">
        <f t="shared" si="24"/>
        <v>2.29192586373183E-6</v>
      </c>
    </row>
    <row r="76" spans="3:25" x14ac:dyDescent="0.25">
      <c r="C76" s="2">
        <v>0.67336655000000001</v>
      </c>
      <c r="D76">
        <v>231.86280199999999</v>
      </c>
      <c r="E76">
        <f t="shared" si="14"/>
        <v>232.83166081428203</v>
      </c>
      <c r="F76">
        <f t="shared" si="15"/>
        <v>0.9386874020120074</v>
      </c>
      <c r="G76" s="22">
        <f t="shared" si="16"/>
        <v>1.74605865794626E-5</v>
      </c>
      <c r="I76" s="2">
        <v>0.67133810999999999</v>
      </c>
      <c r="J76">
        <v>249.677922</v>
      </c>
      <c r="K76">
        <f t="shared" si="17"/>
        <v>249.88951079247835</v>
      </c>
      <c r="L76">
        <f t="shared" si="18"/>
        <v>4.4769817102447179E-2</v>
      </c>
      <c r="M76" s="22">
        <f t="shared" si="19"/>
        <v>7.181663262563921E-7</v>
      </c>
      <c r="O76" s="2">
        <v>0.66642323999999997</v>
      </c>
      <c r="P76">
        <v>270.30014199999999</v>
      </c>
      <c r="Q76">
        <f t="shared" si="20"/>
        <v>269.23272998659843</v>
      </c>
      <c r="R76">
        <f t="shared" si="21"/>
        <v>1.1393684063539833</v>
      </c>
      <c r="S76" s="22">
        <f t="shared" si="22"/>
        <v>1.5594506114433464E-5</v>
      </c>
      <c r="U76" s="2">
        <v>0.65798986000000004</v>
      </c>
      <c r="V76">
        <v>291.975393</v>
      </c>
      <c r="W76">
        <f t="shared" si="23"/>
        <v>291.26565908238541</v>
      </c>
      <c r="X76">
        <f t="shared" si="13"/>
        <v>0.50372223381254677</v>
      </c>
      <c r="Y76" s="22">
        <f t="shared" si="24"/>
        <v>5.9087908430598183E-6</v>
      </c>
    </row>
    <row r="77" spans="3:25" x14ac:dyDescent="0.25">
      <c r="C77" s="2">
        <v>0.67631034999999995</v>
      </c>
      <c r="D77">
        <v>232.559181</v>
      </c>
      <c r="E77">
        <f t="shared" si="14"/>
        <v>233.47745915067983</v>
      </c>
      <c r="F77">
        <f t="shared" si="15"/>
        <v>0.84323476201598546</v>
      </c>
      <c r="G77" s="22">
        <f t="shared" si="16"/>
        <v>1.5591271104584112E-5</v>
      </c>
      <c r="I77" s="2">
        <v>0.67438025000000001</v>
      </c>
      <c r="J77">
        <v>250.44322199999999</v>
      </c>
      <c r="K77">
        <f t="shared" si="17"/>
        <v>250.64441790500024</v>
      </c>
      <c r="L77">
        <f t="shared" si="18"/>
        <v>4.0479792188868588E-2</v>
      </c>
      <c r="M77" s="22">
        <f t="shared" si="19"/>
        <v>6.4538625140683997E-7</v>
      </c>
      <c r="O77" s="2">
        <v>0.66940778999999995</v>
      </c>
      <c r="P77">
        <v>271.17025999999998</v>
      </c>
      <c r="Q77">
        <f t="shared" si="20"/>
        <v>270.07984549878137</v>
      </c>
      <c r="R77">
        <f t="shared" si="21"/>
        <v>1.1890037844678469</v>
      </c>
      <c r="S77" s="22">
        <f t="shared" si="22"/>
        <v>1.6169594241682968E-5</v>
      </c>
      <c r="U77" s="2">
        <v>0.66035913000000002</v>
      </c>
      <c r="V77">
        <v>292.90337299999999</v>
      </c>
      <c r="W77">
        <f t="shared" si="23"/>
        <v>292.04355414954529</v>
      </c>
      <c r="X77">
        <f t="shared" si="13"/>
        <v>0.73928845559724365</v>
      </c>
      <c r="Y77" s="22">
        <f t="shared" si="24"/>
        <v>8.6171802743850083E-6</v>
      </c>
    </row>
    <row r="78" spans="3:25" x14ac:dyDescent="0.25">
      <c r="C78" s="2">
        <v>0.67950931000000003</v>
      </c>
      <c r="D78">
        <v>233.30192500000001</v>
      </c>
      <c r="E78">
        <f t="shared" si="14"/>
        <v>234.18461947025952</v>
      </c>
      <c r="F78">
        <f t="shared" si="15"/>
        <v>0.77914952782671443</v>
      </c>
      <c r="G78" s="22">
        <f t="shared" si="16"/>
        <v>1.4314763174149101E-5</v>
      </c>
      <c r="I78" s="2">
        <v>0.67748993000000002</v>
      </c>
      <c r="J78">
        <v>251.25200000000001</v>
      </c>
      <c r="K78">
        <f t="shared" si="17"/>
        <v>251.42460636794578</v>
      </c>
      <c r="L78">
        <f t="shared" si="18"/>
        <v>2.979295825543234E-2</v>
      </c>
      <c r="M78" s="22">
        <f t="shared" si="19"/>
        <v>4.7194845981582514E-7</v>
      </c>
      <c r="O78" s="2">
        <v>0.67200022000000004</v>
      </c>
      <c r="P78">
        <v>271.84228200000001</v>
      </c>
      <c r="Q78">
        <f t="shared" si="20"/>
        <v>270.82491443386425</v>
      </c>
      <c r="R78">
        <f t="shared" si="21"/>
        <v>1.0350367646250014</v>
      </c>
      <c r="S78" s="22">
        <f t="shared" si="22"/>
        <v>1.4006246383528725E-5</v>
      </c>
      <c r="U78" s="2">
        <v>0.66272938000000003</v>
      </c>
      <c r="V78">
        <v>293.895669</v>
      </c>
      <c r="W78">
        <f t="shared" si="23"/>
        <v>292.8315986809713</v>
      </c>
      <c r="X78">
        <f t="shared" si="13"/>
        <v>1.1322456438378421</v>
      </c>
      <c r="Y78" s="22">
        <f t="shared" si="24"/>
        <v>1.3108538870489894E-5</v>
      </c>
    </row>
    <row r="79" spans="3:25" x14ac:dyDescent="0.25">
      <c r="C79" s="2">
        <v>0.68268508999999999</v>
      </c>
      <c r="D79">
        <v>233.926233</v>
      </c>
      <c r="E79">
        <f t="shared" si="14"/>
        <v>234.89250075077516</v>
      </c>
      <c r="F79">
        <f t="shared" si="15"/>
        <v>0.93367336618808594</v>
      </c>
      <c r="G79" s="22">
        <f t="shared" si="16"/>
        <v>1.7062282010256022E-5</v>
      </c>
      <c r="I79" s="2">
        <v>0.68054908999999997</v>
      </c>
      <c r="J79">
        <v>251.94701499999999</v>
      </c>
      <c r="K79">
        <f t="shared" si="17"/>
        <v>252.20086334496858</v>
      </c>
      <c r="L79">
        <f t="shared" si="18"/>
        <v>6.4438982243291476E-2</v>
      </c>
      <c r="M79" s="22">
        <f t="shared" si="19"/>
        <v>1.0151500441987144E-6</v>
      </c>
      <c r="O79" s="2">
        <v>0.67486349999999995</v>
      </c>
      <c r="P79">
        <v>272.71228500000001</v>
      </c>
      <c r="Q79">
        <f t="shared" si="20"/>
        <v>271.65813948964166</v>
      </c>
      <c r="R79">
        <f t="shared" si="21"/>
        <v>1.1112227570086726</v>
      </c>
      <c r="S79" s="22">
        <f t="shared" si="22"/>
        <v>1.4941414787780959E-5</v>
      </c>
      <c r="U79" s="2">
        <v>0.66499143999999999</v>
      </c>
      <c r="V79">
        <v>294.82725699999997</v>
      </c>
      <c r="W79">
        <f t="shared" si="23"/>
        <v>293.59306425803294</v>
      </c>
      <c r="X79">
        <f t="shared" si="13"/>
        <v>1.5232317243241096</v>
      </c>
      <c r="Y79" s="22">
        <f t="shared" si="24"/>
        <v>1.7523897828338817E-5</v>
      </c>
    </row>
    <row r="80" spans="3:25" x14ac:dyDescent="0.25">
      <c r="C80" s="2">
        <v>0.68582617000000001</v>
      </c>
      <c r="D80">
        <v>234.70979800000001</v>
      </c>
      <c r="E80">
        <f t="shared" si="14"/>
        <v>235.59867497619319</v>
      </c>
      <c r="F80">
        <f t="shared" si="15"/>
        <v>0.79010227880634576</v>
      </c>
      <c r="G80" s="22">
        <f t="shared" si="16"/>
        <v>1.4342368445737195E-5</v>
      </c>
      <c r="I80" s="2">
        <v>0.68337270999999999</v>
      </c>
      <c r="J80">
        <v>252.60958600000001</v>
      </c>
      <c r="K80">
        <f t="shared" si="17"/>
        <v>252.92534166217786</v>
      </c>
      <c r="L80">
        <f t="shared" si="18"/>
        <v>9.9701638197372322E-2</v>
      </c>
      <c r="M80" s="22">
        <f t="shared" si="19"/>
        <v>1.5624374503260511E-6</v>
      </c>
      <c r="O80" s="2">
        <v>0.67765892999999999</v>
      </c>
      <c r="P80">
        <v>273.50671599999998</v>
      </c>
      <c r="Q80">
        <f t="shared" si="20"/>
        <v>272.48238325456083</v>
      </c>
      <c r="R80">
        <f t="shared" si="21"/>
        <v>1.0492575733789133</v>
      </c>
      <c r="S80" s="22">
        <f t="shared" si="22"/>
        <v>1.4026396861663572E-5</v>
      </c>
      <c r="U80" s="2">
        <v>0.66725288000000005</v>
      </c>
      <c r="V80">
        <v>295.71800999999999</v>
      </c>
      <c r="W80">
        <f t="shared" si="23"/>
        <v>294.36370768374786</v>
      </c>
      <c r="X80">
        <f t="shared" si="13"/>
        <v>1.8341347638058865</v>
      </c>
      <c r="Y80" s="22">
        <f t="shared" si="24"/>
        <v>2.0973730943930482E-5</v>
      </c>
    </row>
    <row r="81" spans="3:25" x14ac:dyDescent="0.25">
      <c r="C81" s="2">
        <v>0.68895693999999996</v>
      </c>
      <c r="D81">
        <v>235.43650299999999</v>
      </c>
      <c r="E81">
        <f t="shared" si="14"/>
        <v>236.30879242088403</v>
      </c>
      <c r="F81">
        <f t="shared" si="15"/>
        <v>0.76088883378622152</v>
      </c>
      <c r="G81" s="22">
        <f t="shared" si="16"/>
        <v>1.3726936159050227E-5</v>
      </c>
      <c r="I81" s="2">
        <v>0.68623544000000003</v>
      </c>
      <c r="J81">
        <v>253.399295</v>
      </c>
      <c r="K81">
        <f t="shared" si="17"/>
        <v>253.66796674740471</v>
      </c>
      <c r="L81">
        <f t="shared" si="18"/>
        <v>7.2184507853500293E-2</v>
      </c>
      <c r="M81" s="22">
        <f t="shared" si="19"/>
        <v>1.1241731163866911E-6</v>
      </c>
      <c r="O81" s="2">
        <v>0.68002499999999999</v>
      </c>
      <c r="P81">
        <v>274.225416</v>
      </c>
      <c r="Q81">
        <f t="shared" si="20"/>
        <v>273.18858118016811</v>
      </c>
      <c r="R81">
        <f t="shared" si="21"/>
        <v>1.0750264436158097</v>
      </c>
      <c r="S81" s="22">
        <f t="shared" si="22"/>
        <v>1.4295644484333064E-5</v>
      </c>
      <c r="U81" s="2">
        <v>0.66947564000000004</v>
      </c>
      <c r="V81">
        <v>296.69061699999997</v>
      </c>
      <c r="W81">
        <f t="shared" si="23"/>
        <v>295.13052654691631</v>
      </c>
      <c r="X81">
        <f t="shared" si="13"/>
        <v>2.4338822218027798</v>
      </c>
      <c r="Y81" s="22">
        <f t="shared" si="24"/>
        <v>2.7649796223805115E-5</v>
      </c>
    </row>
    <row r="82" spans="3:25" x14ac:dyDescent="0.25">
      <c r="C82" s="2">
        <v>0.69179278</v>
      </c>
      <c r="D82">
        <v>236.127228</v>
      </c>
      <c r="E82">
        <f t="shared" si="14"/>
        <v>236.95765760372041</v>
      </c>
      <c r="F82">
        <f t="shared" si="15"/>
        <v>0.68961332673522713</v>
      </c>
      <c r="G82" s="22">
        <f t="shared" si="16"/>
        <v>1.2368399600421023E-5</v>
      </c>
      <c r="I82" s="2">
        <v>0.68876009999999999</v>
      </c>
      <c r="J82">
        <v>254.00254100000001</v>
      </c>
      <c r="K82">
        <f t="shared" si="17"/>
        <v>254.32989458885265</v>
      </c>
      <c r="L82">
        <f t="shared" si="18"/>
        <v>0.10716037213470675</v>
      </c>
      <c r="M82" s="22">
        <f t="shared" si="19"/>
        <v>1.6609558577043616E-6</v>
      </c>
      <c r="O82" s="2">
        <v>0.68244738999999999</v>
      </c>
      <c r="P82">
        <v>274.88490000000002</v>
      </c>
      <c r="Q82">
        <f t="shared" si="20"/>
        <v>273.91993312744063</v>
      </c>
      <c r="R82">
        <f t="shared" si="21"/>
        <v>0.93116106513704411</v>
      </c>
      <c r="S82" s="22">
        <f t="shared" si="22"/>
        <v>1.2323187057666435E-5</v>
      </c>
      <c r="U82" s="2">
        <v>0.67155045999999996</v>
      </c>
      <c r="V82">
        <v>297.61466000000001</v>
      </c>
      <c r="W82">
        <f t="shared" si="23"/>
        <v>295.8548642942057</v>
      </c>
      <c r="X82">
        <f t="shared" si="13"/>
        <v>3.0968809261321204</v>
      </c>
      <c r="Y82" s="22">
        <f t="shared" si="24"/>
        <v>3.4963577790160684E-5</v>
      </c>
    </row>
    <row r="83" spans="3:25" x14ac:dyDescent="0.25">
      <c r="C83" s="2">
        <v>0.69464037999999995</v>
      </c>
      <c r="D83">
        <v>236.84622400000001</v>
      </c>
      <c r="E83">
        <f t="shared" si="14"/>
        <v>237.61484314504102</v>
      </c>
      <c r="F83">
        <f t="shared" si="15"/>
        <v>0.59077539012358071</v>
      </c>
      <c r="G83" s="22">
        <f t="shared" si="16"/>
        <v>1.0531481402747651E-5</v>
      </c>
      <c r="I83" s="2">
        <v>0.69153242999999998</v>
      </c>
      <c r="J83">
        <v>254.73386099999999</v>
      </c>
      <c r="K83">
        <f t="shared" si="17"/>
        <v>255.06456071353279</v>
      </c>
      <c r="L83">
        <f t="shared" si="18"/>
        <v>0.10936230053067247</v>
      </c>
      <c r="M83" s="22">
        <f t="shared" si="19"/>
        <v>1.6853662039381126E-6</v>
      </c>
      <c r="O83" s="2">
        <v>0.68523460000000003</v>
      </c>
      <c r="P83">
        <v>275.70772499999998</v>
      </c>
      <c r="Q83">
        <f t="shared" si="20"/>
        <v>274.77215404956712</v>
      </c>
      <c r="R83">
        <f t="shared" si="21"/>
        <v>0.87529300329384785</v>
      </c>
      <c r="S83" s="22">
        <f t="shared" si="22"/>
        <v>1.1514778482013358E-5</v>
      </c>
      <c r="U83" s="2">
        <v>0.6737725</v>
      </c>
      <c r="V83">
        <v>298.54026900000002</v>
      </c>
      <c r="W83">
        <f t="shared" si="23"/>
        <v>296.63995926074239</v>
      </c>
      <c r="X83">
        <f t="shared" si="13"/>
        <v>3.6111771051174264</v>
      </c>
      <c r="Y83" s="22">
        <f t="shared" si="24"/>
        <v>4.0517528726794489E-5</v>
      </c>
    </row>
    <row r="84" spans="3:25" x14ac:dyDescent="0.25">
      <c r="C84" s="2">
        <v>0.69751006000000004</v>
      </c>
      <c r="D84">
        <v>237.528828</v>
      </c>
      <c r="E84">
        <f t="shared" si="14"/>
        <v>238.28306138895402</v>
      </c>
      <c r="F84">
        <f t="shared" si="15"/>
        <v>0.56886800501306645</v>
      </c>
      <c r="G84" s="22">
        <f t="shared" si="16"/>
        <v>1.0082746691341739E-5</v>
      </c>
      <c r="I84" s="2">
        <v>0.69436328000000003</v>
      </c>
      <c r="J84">
        <v>255.50389699999999</v>
      </c>
      <c r="K84">
        <f t="shared" si="17"/>
        <v>255.823427243889</v>
      </c>
      <c r="L84">
        <f t="shared" si="18"/>
        <v>0.10209957675976722</v>
      </c>
      <c r="M84" s="22">
        <f t="shared" si="19"/>
        <v>1.5639716804764435E-6</v>
      </c>
      <c r="O84" s="2">
        <v>0.68757480999999998</v>
      </c>
      <c r="P84">
        <v>276.36594700000001</v>
      </c>
      <c r="Q84">
        <f t="shared" si="20"/>
        <v>275.49679561143711</v>
      </c>
      <c r="R84">
        <f t="shared" si="21"/>
        <v>0.7554241362408135</v>
      </c>
      <c r="S84" s="22">
        <f t="shared" si="22"/>
        <v>9.8905808555094093E-6</v>
      </c>
      <c r="U84" s="2">
        <v>0.67588762000000002</v>
      </c>
      <c r="V84">
        <v>299.48819099999997</v>
      </c>
      <c r="W84">
        <f t="shared" si="23"/>
        <v>297.39646282202261</v>
      </c>
      <c r="X84">
        <f t="shared" si="13"/>
        <v>4.3753267705444818</v>
      </c>
      <c r="Y84" s="22">
        <f t="shared" si="24"/>
        <v>4.8781043764025016E-5</v>
      </c>
    </row>
    <row r="85" spans="3:25" x14ac:dyDescent="0.25">
      <c r="C85" s="2">
        <v>0.69996992999999996</v>
      </c>
      <c r="D85">
        <v>238.24650600000001</v>
      </c>
      <c r="E85">
        <f t="shared" si="14"/>
        <v>238.86077465380134</v>
      </c>
      <c r="F85">
        <f t="shared" si="15"/>
        <v>0.37732597904290094</v>
      </c>
      <c r="G85" s="22">
        <f t="shared" si="16"/>
        <v>6.6475808358517015E-6</v>
      </c>
      <c r="I85" s="2">
        <v>0.69726737999999999</v>
      </c>
      <c r="J85">
        <v>256.11186600000002</v>
      </c>
      <c r="K85">
        <f t="shared" si="17"/>
        <v>256.61135111182881</v>
      </c>
      <c r="L85">
        <f t="shared" si="18"/>
        <v>0.24948537693861858</v>
      </c>
      <c r="M85" s="22">
        <f t="shared" si="19"/>
        <v>3.8035199164911812E-6</v>
      </c>
      <c r="O85" s="2">
        <v>0.68969325000000004</v>
      </c>
      <c r="P85">
        <v>277.00676900000002</v>
      </c>
      <c r="Q85">
        <f t="shared" si="20"/>
        <v>276.16010470292201</v>
      </c>
      <c r="R85">
        <f t="shared" si="21"/>
        <v>0.71684043194659597</v>
      </c>
      <c r="S85" s="22">
        <f t="shared" si="22"/>
        <v>9.3420401494232449E-6</v>
      </c>
      <c r="U85" s="2">
        <v>0.67789547999999999</v>
      </c>
      <c r="V85">
        <v>300.43611299999998</v>
      </c>
      <c r="W85">
        <f t="shared" si="23"/>
        <v>298.12306536881039</v>
      </c>
      <c r="X85">
        <f t="shared" si="13"/>
        <v>5.3501893441517758</v>
      </c>
      <c r="Y85" s="22">
        <f t="shared" si="24"/>
        <v>5.9274088336126353E-5</v>
      </c>
    </row>
    <row r="86" spans="3:25" x14ac:dyDescent="0.25">
      <c r="C86" s="2">
        <v>0.70226971000000005</v>
      </c>
      <c r="D86">
        <v>238.88183000000001</v>
      </c>
      <c r="E86">
        <f t="shared" si="14"/>
        <v>239.40513805897442</v>
      </c>
      <c r="F86">
        <f t="shared" si="15"/>
        <v>0.27385132458756217</v>
      </c>
      <c r="G86" s="22">
        <f t="shared" si="16"/>
        <v>4.7989763659898866E-6</v>
      </c>
      <c r="I86" s="2">
        <v>0.70005061999999996</v>
      </c>
      <c r="J86">
        <v>256.749236</v>
      </c>
      <c r="K86">
        <f t="shared" si="17"/>
        <v>257.37572112856827</v>
      </c>
      <c r="L86">
        <f t="shared" si="18"/>
        <v>0.39248361631721013</v>
      </c>
      <c r="M86" s="22">
        <f t="shared" si="19"/>
        <v>5.9539229830005776E-6</v>
      </c>
      <c r="O86" s="2">
        <v>0.69255164000000002</v>
      </c>
      <c r="P86">
        <v>277.83490799999998</v>
      </c>
      <c r="Q86">
        <f t="shared" si="20"/>
        <v>277.06642756055555</v>
      </c>
      <c r="R86">
        <f t="shared" si="21"/>
        <v>0.59056218580870634</v>
      </c>
      <c r="S86" s="22">
        <f t="shared" si="22"/>
        <v>7.650538650258584E-6</v>
      </c>
      <c r="U86" s="2">
        <v>0.68030478000000005</v>
      </c>
      <c r="V86">
        <v>301.37076400000001</v>
      </c>
      <c r="W86">
        <f t="shared" si="23"/>
        <v>299.00605063120526</v>
      </c>
      <c r="X86">
        <f t="shared" si="13"/>
        <v>5.5918693165566298</v>
      </c>
      <c r="Y86" s="22">
        <f t="shared" si="24"/>
        <v>6.1567961594944732E-5</v>
      </c>
    </row>
    <row r="87" spans="3:25" x14ac:dyDescent="0.25">
      <c r="C87" s="2">
        <v>0.70493545999999996</v>
      </c>
      <c r="D87">
        <v>239.57748100000001</v>
      </c>
      <c r="E87">
        <f t="shared" si="14"/>
        <v>240.04142976916455</v>
      </c>
      <c r="F87">
        <f t="shared" si="15"/>
        <v>0.21524846040929685</v>
      </c>
      <c r="G87" s="22">
        <f t="shared" si="16"/>
        <v>3.7501450441150603E-6</v>
      </c>
      <c r="I87" s="2">
        <v>0.70314750000000004</v>
      </c>
      <c r="J87">
        <v>257.67349400000001</v>
      </c>
      <c r="K87">
        <f t="shared" si="17"/>
        <v>258.23719358237872</v>
      </c>
      <c r="L87">
        <f t="shared" si="18"/>
        <v>0.31775721917394045</v>
      </c>
      <c r="M87" s="22">
        <f t="shared" si="19"/>
        <v>4.7858152941418837E-6</v>
      </c>
      <c r="O87" s="2">
        <v>0.69495697000000001</v>
      </c>
      <c r="P87">
        <v>278.50903</v>
      </c>
      <c r="Q87">
        <f t="shared" si="20"/>
        <v>277.83942673442829</v>
      </c>
      <c r="R87">
        <f t="shared" si="21"/>
        <v>0.44836853326429665</v>
      </c>
      <c r="S87" s="22">
        <f t="shared" si="22"/>
        <v>5.7803823270491115E-6</v>
      </c>
      <c r="U87" s="2">
        <v>0.68246088000000005</v>
      </c>
      <c r="V87">
        <v>302.38708500000001</v>
      </c>
      <c r="W87">
        <f t="shared" si="23"/>
        <v>299.80673478299138</v>
      </c>
      <c r="X87">
        <f t="shared" si="13"/>
        <v>6.6582072424164789</v>
      </c>
      <c r="Y87" s="22">
        <f t="shared" si="24"/>
        <v>7.2816672973366069E-5</v>
      </c>
    </row>
    <row r="88" spans="3:25" x14ac:dyDescent="0.25">
      <c r="C88" s="2">
        <v>0.70770279999999997</v>
      </c>
      <c r="D88">
        <v>240.271086</v>
      </c>
      <c r="E88">
        <f t="shared" si="14"/>
        <v>240.70818996796183</v>
      </c>
      <c r="F88">
        <f t="shared" si="15"/>
        <v>0.19105987880797828</v>
      </c>
      <c r="G88" s="22">
        <f t="shared" si="16"/>
        <v>3.3095311660916642E-6</v>
      </c>
      <c r="I88" s="2">
        <v>0.70586603000000003</v>
      </c>
      <c r="J88">
        <v>258.39326199999999</v>
      </c>
      <c r="K88">
        <f t="shared" si="17"/>
        <v>259.00323210849535</v>
      </c>
      <c r="L88">
        <f t="shared" si="18"/>
        <v>0.37206353325784225</v>
      </c>
      <c r="M88" s="22">
        <f t="shared" si="19"/>
        <v>5.5725597892787877E-6</v>
      </c>
      <c r="O88" s="2">
        <v>0.69776680999999996</v>
      </c>
      <c r="P88">
        <v>279.370653</v>
      </c>
      <c r="Q88">
        <f t="shared" si="20"/>
        <v>278.75469899220536</v>
      </c>
      <c r="R88">
        <f t="shared" si="21"/>
        <v>0.37939933971828155</v>
      </c>
      <c r="S88" s="22">
        <f t="shared" si="22"/>
        <v>4.8611050330358124E-6</v>
      </c>
      <c r="U88" s="2">
        <v>0.68497847000000001</v>
      </c>
      <c r="V88">
        <v>303.38856900000002</v>
      </c>
      <c r="W88">
        <f t="shared" si="23"/>
        <v>300.75449012072175</v>
      </c>
      <c r="X88">
        <f t="shared" si="13"/>
        <v>6.9383715422598309</v>
      </c>
      <c r="Y88" s="22">
        <f t="shared" si="24"/>
        <v>7.5380519315782109E-5</v>
      </c>
    </row>
    <row r="89" spans="3:25" x14ac:dyDescent="0.25">
      <c r="C89" s="2">
        <v>0.71082774000000004</v>
      </c>
      <c r="D89">
        <v>241.11266000000001</v>
      </c>
      <c r="E89">
        <f t="shared" si="14"/>
        <v>241.46899681978121</v>
      </c>
      <c r="F89">
        <f t="shared" si="15"/>
        <v>0.12697592913178321</v>
      </c>
      <c r="G89" s="22">
        <f t="shared" si="16"/>
        <v>2.1841445176963509E-6</v>
      </c>
      <c r="I89" s="2">
        <v>0.70828716000000003</v>
      </c>
      <c r="J89">
        <v>259.10398300000003</v>
      </c>
      <c r="K89">
        <f t="shared" si="17"/>
        <v>259.6934155464096</v>
      </c>
      <c r="L89">
        <f t="shared" si="18"/>
        <v>0.34743072676686831</v>
      </c>
      <c r="M89" s="22">
        <f t="shared" si="19"/>
        <v>5.175115495612829E-6</v>
      </c>
      <c r="O89" s="2">
        <v>0.70100435999999999</v>
      </c>
      <c r="P89">
        <v>280.33279800000003</v>
      </c>
      <c r="Q89">
        <f t="shared" si="20"/>
        <v>279.8261486505541</v>
      </c>
      <c r="R89">
        <f t="shared" si="21"/>
        <v>0.2566935632939763</v>
      </c>
      <c r="S89" s="22">
        <f t="shared" si="22"/>
        <v>3.2663833654411973E-6</v>
      </c>
      <c r="U89" s="2">
        <v>0.68749461999999995</v>
      </c>
      <c r="V89">
        <v>304.44726800000001</v>
      </c>
      <c r="W89">
        <f t="shared" si="23"/>
        <v>301.71582843766885</v>
      </c>
      <c r="X89">
        <f t="shared" si="13"/>
        <v>7.4607620826678449</v>
      </c>
      <c r="Y89" s="22">
        <f t="shared" si="24"/>
        <v>8.0493169500990382E-5</v>
      </c>
    </row>
    <row r="90" spans="3:25" x14ac:dyDescent="0.25">
      <c r="C90" s="2">
        <v>0.71371825</v>
      </c>
      <c r="D90">
        <v>241.92054300000001</v>
      </c>
      <c r="E90">
        <f t="shared" si="14"/>
        <v>242.18044037845686</v>
      </c>
      <c r="F90">
        <f t="shared" si="15"/>
        <v>6.7546647328746073E-2</v>
      </c>
      <c r="G90" s="22">
        <f t="shared" si="16"/>
        <v>1.1541394884480249E-6</v>
      </c>
      <c r="I90" s="2">
        <v>0.7111343</v>
      </c>
      <c r="J90">
        <v>259.91723200000001</v>
      </c>
      <c r="K90">
        <f t="shared" si="17"/>
        <v>260.51488427037856</v>
      </c>
      <c r="L90">
        <f t="shared" si="18"/>
        <v>0.357188236288631</v>
      </c>
      <c r="M90" s="22">
        <f t="shared" si="19"/>
        <v>5.287215361444966E-6</v>
      </c>
      <c r="O90" s="2">
        <v>0.70412558999999997</v>
      </c>
      <c r="P90">
        <v>281.28555799999998</v>
      </c>
      <c r="Q90">
        <f t="shared" si="20"/>
        <v>280.87669687562169</v>
      </c>
      <c r="R90">
        <f t="shared" si="21"/>
        <v>0.1671674190278801</v>
      </c>
      <c r="S90" s="22">
        <f t="shared" si="22"/>
        <v>2.1127921159473706E-6</v>
      </c>
      <c r="U90" s="2">
        <v>0.68980005</v>
      </c>
      <c r="V90">
        <v>305.301965</v>
      </c>
      <c r="W90">
        <f t="shared" si="23"/>
        <v>302.6093408645591</v>
      </c>
      <c r="X90">
        <f t="shared" si="13"/>
        <v>7.2502247347588238</v>
      </c>
      <c r="Y90" s="22">
        <f t="shared" si="24"/>
        <v>7.7784357629583987E-5</v>
      </c>
    </row>
    <row r="91" spans="3:25" x14ac:dyDescent="0.25">
      <c r="C91" s="2">
        <v>0.71639646999999995</v>
      </c>
      <c r="D91">
        <v>242.66986399999999</v>
      </c>
      <c r="E91">
        <f t="shared" si="14"/>
        <v>242.84647403205639</v>
      </c>
      <c r="F91">
        <f t="shared" si="15"/>
        <v>3.1191103422963388E-2</v>
      </c>
      <c r="G91" s="22">
        <f t="shared" si="16"/>
        <v>5.2966227946497805E-7</v>
      </c>
      <c r="I91" s="2">
        <v>0.71371319</v>
      </c>
      <c r="J91">
        <v>260.71129100000002</v>
      </c>
      <c r="K91">
        <f t="shared" si="17"/>
        <v>261.26838512736043</v>
      </c>
      <c r="L91">
        <f t="shared" si="18"/>
        <v>0.31035386673946214</v>
      </c>
      <c r="M91" s="22">
        <f t="shared" si="19"/>
        <v>4.5660165394646162E-6</v>
      </c>
      <c r="O91" s="2">
        <v>0.70649125000000002</v>
      </c>
      <c r="P91">
        <v>281.99125299999997</v>
      </c>
      <c r="Q91">
        <f t="shared" si="20"/>
        <v>281.68476113744271</v>
      </c>
      <c r="R91">
        <f t="shared" si="21"/>
        <v>9.3937261813821976E-2</v>
      </c>
      <c r="S91" s="22">
        <f t="shared" si="22"/>
        <v>1.1813174579536398E-6</v>
      </c>
      <c r="U91" s="2">
        <v>0.69210221000000005</v>
      </c>
      <c r="V91">
        <v>306.243967</v>
      </c>
      <c r="W91">
        <f t="shared" si="23"/>
        <v>303.51395847504006</v>
      </c>
      <c r="X91">
        <f t="shared" si="13"/>
        <v>7.4529465463539584</v>
      </c>
      <c r="Y91" s="22">
        <f t="shared" si="24"/>
        <v>7.9468117031673691E-5</v>
      </c>
    </row>
    <row r="92" spans="3:25" x14ac:dyDescent="0.25">
      <c r="C92" s="2">
        <v>0.71909730999999999</v>
      </c>
      <c r="D92">
        <v>243.41815800000001</v>
      </c>
      <c r="E92">
        <f t="shared" si="14"/>
        <v>243.52500904875512</v>
      </c>
      <c r="F92">
        <f t="shared" si="15"/>
        <v>1.1417146620068598E-2</v>
      </c>
      <c r="G92" s="22">
        <f t="shared" si="16"/>
        <v>1.9268665385103861E-7</v>
      </c>
      <c r="I92" s="2">
        <v>0.71614712999999997</v>
      </c>
      <c r="J92">
        <v>261.46570300000002</v>
      </c>
      <c r="K92">
        <f t="shared" si="17"/>
        <v>261.9879722740236</v>
      </c>
      <c r="L92">
        <f t="shared" si="18"/>
        <v>0.27276519458912324</v>
      </c>
      <c r="M92" s="22">
        <f t="shared" si="19"/>
        <v>3.9898768706495056E-6</v>
      </c>
      <c r="O92" s="2">
        <v>0.70926104999999995</v>
      </c>
      <c r="P92">
        <v>282.846205</v>
      </c>
      <c r="Q92">
        <f t="shared" si="20"/>
        <v>282.64416978642259</v>
      </c>
      <c r="R92">
        <f t="shared" si="21"/>
        <v>4.081822752526696E-2</v>
      </c>
      <c r="S92" s="22">
        <f t="shared" si="22"/>
        <v>5.1021524377166864E-7</v>
      </c>
      <c r="U92" s="2">
        <v>0.69451076</v>
      </c>
      <c r="V92">
        <v>307.129411</v>
      </c>
      <c r="W92">
        <f t="shared" si="23"/>
        <v>304.47390309367535</v>
      </c>
      <c r="X92">
        <f t="shared" si="13"/>
        <v>7.0517222405527686</v>
      </c>
      <c r="Y92" s="22">
        <f t="shared" si="24"/>
        <v>7.4757089341122434E-5</v>
      </c>
    </row>
    <row r="93" spans="3:25" x14ac:dyDescent="0.25">
      <c r="C93" s="2">
        <v>0.72190573999999996</v>
      </c>
      <c r="D93">
        <v>244.18743799999999</v>
      </c>
      <c r="E93">
        <f t="shared" si="14"/>
        <v>244.23812311982115</v>
      </c>
      <c r="F93">
        <f t="shared" si="15"/>
        <v>2.5689813712861313E-3</v>
      </c>
      <c r="G93" s="22">
        <f t="shared" si="16"/>
        <v>4.3083831473164562E-8</v>
      </c>
      <c r="I93" s="2">
        <v>0.71888297999999995</v>
      </c>
      <c r="J93">
        <v>262.28159099999999</v>
      </c>
      <c r="K93">
        <f t="shared" si="17"/>
        <v>262.80685040421963</v>
      </c>
      <c r="L93">
        <f t="shared" si="18"/>
        <v>0.27589744172117037</v>
      </c>
      <c r="M93" s="22">
        <f t="shared" si="19"/>
        <v>4.0106249812596318E-6</v>
      </c>
      <c r="O93" s="2">
        <v>0.71221864000000001</v>
      </c>
      <c r="P93">
        <v>283.74457999999998</v>
      </c>
      <c r="Q93">
        <f t="shared" si="20"/>
        <v>283.68486155618655</v>
      </c>
      <c r="R93">
        <f t="shared" si="21"/>
        <v>3.5662925314987174E-3</v>
      </c>
      <c r="S93" s="22">
        <f t="shared" si="22"/>
        <v>4.4295725075398376E-8</v>
      </c>
      <c r="U93" s="2">
        <v>0.69691859</v>
      </c>
      <c r="V93">
        <v>307.96707800000001</v>
      </c>
      <c r="W93">
        <f t="shared" si="23"/>
        <v>305.44768446762276</v>
      </c>
      <c r="X93">
        <f t="shared" si="13"/>
        <v>6.3473437709843212</v>
      </c>
      <c r="Y93" s="22">
        <f t="shared" si="24"/>
        <v>6.692423805430218E-5</v>
      </c>
    </row>
    <row r="94" spans="3:25" x14ac:dyDescent="0.25">
      <c r="C94" s="2">
        <v>0.72443444999999995</v>
      </c>
      <c r="D94">
        <v>244.908725</v>
      </c>
      <c r="E94">
        <f t="shared" si="14"/>
        <v>244.88699132077005</v>
      </c>
      <c r="F94">
        <f t="shared" si="15"/>
        <v>4.7235281287050761E-4</v>
      </c>
      <c r="G94" s="22">
        <f t="shared" si="16"/>
        <v>7.8751347054175277E-9</v>
      </c>
      <c r="I94" s="2">
        <v>0.72205308000000001</v>
      </c>
      <c r="J94">
        <v>263.25551100000001</v>
      </c>
      <c r="K94">
        <f t="shared" si="17"/>
        <v>263.769347404852</v>
      </c>
      <c r="L94">
        <f t="shared" si="18"/>
        <v>0.26402785095121417</v>
      </c>
      <c r="M94" s="22">
        <f t="shared" si="19"/>
        <v>3.8097352634120026E-6</v>
      </c>
      <c r="O94" s="2">
        <v>0.71508068000000002</v>
      </c>
      <c r="P94">
        <v>284.53296599999999</v>
      </c>
      <c r="Q94">
        <f t="shared" si="20"/>
        <v>284.70832023197806</v>
      </c>
      <c r="R94">
        <f t="shared" si="21"/>
        <v>3.0749106672621002E-2</v>
      </c>
      <c r="S94" s="22">
        <f t="shared" si="22"/>
        <v>3.7981080982703533E-7</v>
      </c>
      <c r="U94" s="2">
        <v>0.69921944000000003</v>
      </c>
      <c r="V94">
        <v>308.823666</v>
      </c>
      <c r="W94">
        <f t="shared" si="23"/>
        <v>306.39168192061703</v>
      </c>
      <c r="X94">
        <f t="shared" si="13"/>
        <v>5.9145465623722382</v>
      </c>
      <c r="Y94" s="22">
        <f t="shared" si="24"/>
        <v>6.201550819138819E-5</v>
      </c>
    </row>
    <row r="95" spans="3:25" x14ac:dyDescent="0.25">
      <c r="C95" s="2">
        <v>0.72709604999999999</v>
      </c>
      <c r="D95">
        <v>245.76422199999999</v>
      </c>
      <c r="E95">
        <f t="shared" si="14"/>
        <v>245.57710082586422</v>
      </c>
      <c r="F95">
        <f t="shared" si="15"/>
        <v>3.501433380994854E-2</v>
      </c>
      <c r="G95" s="22">
        <f t="shared" si="16"/>
        <v>5.7970700649949018E-7</v>
      </c>
      <c r="I95" s="2">
        <v>0.72505940000000002</v>
      </c>
      <c r="J95">
        <v>264.13176700000002</v>
      </c>
      <c r="K95">
        <f t="shared" si="17"/>
        <v>264.69603631243638</v>
      </c>
      <c r="L95">
        <f t="shared" si="18"/>
        <v>0.3183998569573932</v>
      </c>
      <c r="M95" s="22">
        <f t="shared" si="19"/>
        <v>4.5638524007657091E-6</v>
      </c>
      <c r="O95" s="2">
        <v>0.71793660000000004</v>
      </c>
      <c r="P95">
        <v>285.43304899999998</v>
      </c>
      <c r="Q95">
        <f t="shared" si="20"/>
        <v>285.7460841636742</v>
      </c>
      <c r="R95">
        <f t="shared" si="21"/>
        <v>9.7991013696542451E-2</v>
      </c>
      <c r="S95" s="22">
        <f t="shared" si="22"/>
        <v>1.2027565675647171E-6</v>
      </c>
      <c r="U95" s="2">
        <v>0.70141145999999999</v>
      </c>
      <c r="V95">
        <v>309.57705299999998</v>
      </c>
      <c r="W95">
        <f t="shared" si="23"/>
        <v>307.30353971671082</v>
      </c>
      <c r="X95">
        <f t="shared" si="13"/>
        <v>5.1688626492922669</v>
      </c>
      <c r="Y95" s="22">
        <f t="shared" si="24"/>
        <v>5.3933358917042781E-5</v>
      </c>
    </row>
    <row r="96" spans="3:25" x14ac:dyDescent="0.25">
      <c r="C96" s="2">
        <v>0.72963749</v>
      </c>
      <c r="D96">
        <v>246.65898899999999</v>
      </c>
      <c r="E96">
        <f t="shared" si="14"/>
        <v>246.24307899831703</v>
      </c>
      <c r="F96">
        <f t="shared" si="15"/>
        <v>0.17298112949991959</v>
      </c>
      <c r="G96" s="22">
        <f t="shared" si="16"/>
        <v>2.8431831351459066E-6</v>
      </c>
      <c r="I96" s="2">
        <v>0.72786947999999996</v>
      </c>
      <c r="J96">
        <v>265.00938300000001</v>
      </c>
      <c r="K96">
        <f t="shared" si="17"/>
        <v>265.57483647039027</v>
      </c>
      <c r="L96">
        <f t="shared" si="18"/>
        <v>0.31973762717638043</v>
      </c>
      <c r="M96" s="22">
        <f t="shared" si="19"/>
        <v>4.5527231915792244E-6</v>
      </c>
      <c r="O96" s="2">
        <v>0.72083438</v>
      </c>
      <c r="P96">
        <v>286.27031899999997</v>
      </c>
      <c r="Q96">
        <f t="shared" si="20"/>
        <v>286.81633826945466</v>
      </c>
      <c r="R96">
        <f t="shared" si="21"/>
        <v>0.29813704261583229</v>
      </c>
      <c r="S96" s="22">
        <f t="shared" si="22"/>
        <v>3.638005030341641E-6</v>
      </c>
      <c r="U96" s="2">
        <v>0.70387078999999997</v>
      </c>
      <c r="V96">
        <v>310.41931399999999</v>
      </c>
      <c r="W96">
        <f t="shared" si="23"/>
        <v>308.3414323314131</v>
      </c>
      <c r="X96">
        <f t="shared" si="13"/>
        <v>4.3175922286494099</v>
      </c>
      <c r="Y96" s="22">
        <f t="shared" si="24"/>
        <v>4.4806823215369005E-5</v>
      </c>
    </row>
    <row r="97" spans="3:25" x14ac:dyDescent="0.25">
      <c r="C97" s="2">
        <v>0.73255477999999996</v>
      </c>
      <c r="D97">
        <v>247.53367900000001</v>
      </c>
      <c r="E97">
        <f t="shared" si="14"/>
        <v>247.01624764655151</v>
      </c>
      <c r="F97">
        <f t="shared" si="15"/>
        <v>0.26773520553154745</v>
      </c>
      <c r="G97" s="22">
        <f t="shared" si="16"/>
        <v>4.3695517652320014E-6</v>
      </c>
      <c r="I97" s="2">
        <v>0.73008810999999996</v>
      </c>
      <c r="J97">
        <v>265.71208999999999</v>
      </c>
      <c r="K97">
        <f t="shared" si="17"/>
        <v>266.27749027798092</v>
      </c>
      <c r="L97">
        <f t="shared" si="18"/>
        <v>0.31967747434091009</v>
      </c>
      <c r="M97" s="22">
        <f t="shared" si="19"/>
        <v>4.5278226171326287E-6</v>
      </c>
      <c r="O97" s="2">
        <v>0.72360460999999998</v>
      </c>
      <c r="P97">
        <v>287.15302800000001</v>
      </c>
      <c r="Q97">
        <f t="shared" si="20"/>
        <v>287.85617229616622</v>
      </c>
      <c r="R97">
        <f t="shared" si="21"/>
        <v>0.49441190123108203</v>
      </c>
      <c r="S97" s="22">
        <f t="shared" si="22"/>
        <v>5.996006788272285E-6</v>
      </c>
      <c r="U97" s="2">
        <v>0.70631113999999995</v>
      </c>
      <c r="V97">
        <v>311.374503</v>
      </c>
      <c r="W97">
        <f t="shared" si="23"/>
        <v>309.38715238228309</v>
      </c>
      <c r="X97">
        <f t="shared" si="13"/>
        <v>3.9495624777397969</v>
      </c>
      <c r="Y97" s="22">
        <f t="shared" si="24"/>
        <v>4.0736423182770955E-5</v>
      </c>
    </row>
    <row r="98" spans="3:25" x14ac:dyDescent="0.25">
      <c r="C98" s="2">
        <v>0.73500195000000001</v>
      </c>
      <c r="D98">
        <v>248.33275699999999</v>
      </c>
      <c r="E98">
        <f t="shared" si="14"/>
        <v>247.67218767222295</v>
      </c>
      <c r="F98">
        <f t="shared" si="15"/>
        <v>0.43635183679981038</v>
      </c>
      <c r="G98" s="22">
        <f t="shared" si="16"/>
        <v>7.0756898511600253E-6</v>
      </c>
      <c r="I98" s="2">
        <v>0.73275020000000002</v>
      </c>
      <c r="J98">
        <v>266.53716600000001</v>
      </c>
      <c r="K98">
        <f t="shared" si="17"/>
        <v>267.13110530557884</v>
      </c>
      <c r="L98">
        <f t="shared" si="18"/>
        <v>0.35276389871146124</v>
      </c>
      <c r="M98" s="22">
        <f t="shared" si="19"/>
        <v>4.9655639834274897E-6</v>
      </c>
      <c r="O98" s="2">
        <v>0.72615943999999999</v>
      </c>
      <c r="P98">
        <v>287.97871600000002</v>
      </c>
      <c r="Q98">
        <f t="shared" si="20"/>
        <v>288.8299667405123</v>
      </c>
      <c r="R98">
        <f t="shared" si="21"/>
        <v>0.72462782322271302</v>
      </c>
      <c r="S98" s="22">
        <f t="shared" si="22"/>
        <v>8.737641530608509E-6</v>
      </c>
      <c r="U98" s="2">
        <v>0.70886612999999998</v>
      </c>
      <c r="V98">
        <v>312.21033199999999</v>
      </c>
      <c r="W98">
        <f t="shared" si="23"/>
        <v>310.49927734738429</v>
      </c>
      <c r="X98">
        <f t="shared" si="13"/>
        <v>2.927708024237837</v>
      </c>
      <c r="Y98" s="22">
        <f t="shared" si="24"/>
        <v>3.0035386219025585E-5</v>
      </c>
    </row>
    <row r="99" spans="3:25" x14ac:dyDescent="0.25">
      <c r="C99" s="2">
        <v>0.73755645999999997</v>
      </c>
      <c r="D99">
        <v>249.13721100000001</v>
      </c>
      <c r="E99">
        <f t="shared" si="14"/>
        <v>248.36426186441443</v>
      </c>
      <c r="F99">
        <f t="shared" si="15"/>
        <v>0.59745036620249081</v>
      </c>
      <c r="G99" s="22">
        <f t="shared" si="16"/>
        <v>9.6255296232081998E-6</v>
      </c>
      <c r="I99" s="2">
        <v>0.73526550999999996</v>
      </c>
      <c r="J99">
        <v>267.38960100000003</v>
      </c>
      <c r="K99">
        <f t="shared" si="17"/>
        <v>267.94843236140002</v>
      </c>
      <c r="L99">
        <f t="shared" si="18"/>
        <v>0.31229249048417268</v>
      </c>
      <c r="M99" s="22">
        <f t="shared" si="19"/>
        <v>4.3678982682153194E-6</v>
      </c>
      <c r="O99" s="2">
        <v>0.72895593999999997</v>
      </c>
      <c r="P99">
        <v>288.842938</v>
      </c>
      <c r="Q99">
        <f t="shared" si="20"/>
        <v>289.91255973618814</v>
      </c>
      <c r="R99">
        <f t="shared" si="21"/>
        <v>1.1440906585261299</v>
      </c>
      <c r="S99" s="22">
        <f t="shared" si="22"/>
        <v>1.371314069915231E-5</v>
      </c>
      <c r="U99" s="2">
        <v>0.71138301999999998</v>
      </c>
      <c r="V99">
        <v>313.16587600000003</v>
      </c>
      <c r="W99">
        <f t="shared" si="23"/>
        <v>311.61248574822974</v>
      </c>
      <c r="X99">
        <f t="shared" ref="X99:X115" si="25">(W99-V99)^2</f>
        <v>2.413021274294938</v>
      </c>
      <c r="Y99" s="22">
        <f t="shared" si="24"/>
        <v>2.4604371987870422E-5</v>
      </c>
    </row>
    <row r="100" spans="3:25" x14ac:dyDescent="0.25">
      <c r="C100" s="2">
        <v>0.73988273000000004</v>
      </c>
      <c r="D100">
        <v>249.86407800000001</v>
      </c>
      <c r="E100">
        <f t="shared" si="14"/>
        <v>249.00120355007243</v>
      </c>
      <c r="F100">
        <f t="shared" si="15"/>
        <v>0.74455231633781338</v>
      </c>
      <c r="G100" s="22">
        <f t="shared" si="16"/>
        <v>1.1925801366364738E-5</v>
      </c>
      <c r="I100" s="2">
        <v>0.73763301999999997</v>
      </c>
      <c r="J100">
        <v>268.20280500000001</v>
      </c>
      <c r="K100">
        <f t="shared" si="17"/>
        <v>268.72751975397568</v>
      </c>
      <c r="L100">
        <f t="shared" si="18"/>
        <v>0.27532557303975047</v>
      </c>
      <c r="M100" s="22">
        <f t="shared" si="19"/>
        <v>3.8275416089431436E-6</v>
      </c>
      <c r="O100" s="2">
        <v>0.73192813000000001</v>
      </c>
      <c r="P100">
        <v>289.82120099999997</v>
      </c>
      <c r="Q100">
        <f t="shared" si="20"/>
        <v>291.08274696960927</v>
      </c>
      <c r="R100">
        <f t="shared" si="21"/>
        <v>1.5914982334374719</v>
      </c>
      <c r="S100" s="22">
        <f t="shared" si="22"/>
        <v>1.8947235681944081E-5</v>
      </c>
      <c r="U100" s="2">
        <v>0.71389977000000004</v>
      </c>
      <c r="V100">
        <v>314.11325299999999</v>
      </c>
      <c r="W100">
        <f t="shared" si="23"/>
        <v>312.74355661860977</v>
      </c>
      <c r="X100">
        <f t="shared" si="25"/>
        <v>1.8760681771934438</v>
      </c>
      <c r="Y100" s="22">
        <f t="shared" si="24"/>
        <v>1.9014114108905882E-5</v>
      </c>
    </row>
    <row r="101" spans="3:25" x14ac:dyDescent="0.25">
      <c r="C101" s="2">
        <v>0.74218187999999996</v>
      </c>
      <c r="D101">
        <v>250.609253</v>
      </c>
      <c r="E101">
        <f t="shared" si="14"/>
        <v>249.63714617141335</v>
      </c>
      <c r="F101">
        <f t="shared" si="15"/>
        <v>0.94499168618478779</v>
      </c>
      <c r="G101" s="22">
        <f t="shared" si="16"/>
        <v>1.5046440903651502E-5</v>
      </c>
      <c r="I101" s="2">
        <v>0.74006519000000004</v>
      </c>
      <c r="J101">
        <v>268.96584000000001</v>
      </c>
      <c r="K101">
        <f t="shared" si="17"/>
        <v>269.53798520389137</v>
      </c>
      <c r="L101">
        <f t="shared" si="18"/>
        <v>0.32735013433587745</v>
      </c>
      <c r="M101" s="22">
        <f t="shared" si="19"/>
        <v>4.5249967497394986E-6</v>
      </c>
      <c r="O101" s="2">
        <v>0.73473670999999996</v>
      </c>
      <c r="P101">
        <v>290.60033700000002</v>
      </c>
      <c r="Q101">
        <f t="shared" si="20"/>
        <v>292.20752162804297</v>
      </c>
      <c r="R101">
        <f t="shared" si="21"/>
        <v>2.5830424286175364</v>
      </c>
      <c r="S101" s="22">
        <f t="shared" si="22"/>
        <v>3.0587171114704224E-5</v>
      </c>
      <c r="U101" s="2">
        <v>0.71656397999999999</v>
      </c>
      <c r="V101">
        <v>315.07696499999997</v>
      </c>
      <c r="W101">
        <f t="shared" si="23"/>
        <v>313.96086788858668</v>
      </c>
      <c r="X101">
        <f t="shared" si="25"/>
        <v>1.2456727621051038</v>
      </c>
      <c r="Y101" s="22">
        <f t="shared" si="24"/>
        <v>1.2547888801929509E-5</v>
      </c>
    </row>
    <row r="102" spans="3:25" x14ac:dyDescent="0.25">
      <c r="C102" s="2">
        <v>0.74462905000000001</v>
      </c>
      <c r="D102">
        <v>251.408331</v>
      </c>
      <c r="E102">
        <f t="shared" si="14"/>
        <v>250.32121136041241</v>
      </c>
      <c r="F102">
        <f t="shared" si="15"/>
        <v>1.1818291107770698</v>
      </c>
      <c r="G102" s="22">
        <f t="shared" si="16"/>
        <v>1.8698008523155221E-5</v>
      </c>
      <c r="I102" s="2">
        <v>0.74221956</v>
      </c>
      <c r="J102">
        <v>269.74375099999997</v>
      </c>
      <c r="K102">
        <f t="shared" si="17"/>
        <v>270.26460640500608</v>
      </c>
      <c r="L102">
        <f t="shared" si="18"/>
        <v>0.27129035292407105</v>
      </c>
      <c r="M102" s="22">
        <f t="shared" si="19"/>
        <v>3.7284778354744318E-6</v>
      </c>
      <c r="O102" s="2">
        <v>0.73706408999999995</v>
      </c>
      <c r="P102">
        <v>291.40070700000001</v>
      </c>
      <c r="Q102">
        <f t="shared" si="20"/>
        <v>293.15390298074033</v>
      </c>
      <c r="R102">
        <f t="shared" si="21"/>
        <v>3.0736961468839965</v>
      </c>
      <c r="S102" s="22">
        <f t="shared" si="22"/>
        <v>3.6197596155247759E-5</v>
      </c>
      <c r="U102" s="2">
        <v>0.71922942000000001</v>
      </c>
      <c r="V102">
        <v>316.12234599999999</v>
      </c>
      <c r="W102">
        <f t="shared" si="23"/>
        <v>315.1997617110128</v>
      </c>
      <c r="X102">
        <f t="shared" si="25"/>
        <v>0.85116177028600926</v>
      </c>
      <c r="Y102" s="22">
        <f t="shared" si="24"/>
        <v>8.5172955330242713E-6</v>
      </c>
    </row>
    <row r="103" spans="3:25" x14ac:dyDescent="0.25">
      <c r="C103" s="2">
        <v>0.74707562999999999</v>
      </c>
      <c r="D103">
        <v>252.16854799999999</v>
      </c>
      <c r="E103">
        <f t="shared" si="14"/>
        <v>251.01268421383696</v>
      </c>
      <c r="F103">
        <f t="shared" si="15"/>
        <v>1.3360210921631221</v>
      </c>
      <c r="G103" s="22">
        <f t="shared" si="16"/>
        <v>2.1010262526447444E-5</v>
      </c>
      <c r="I103" s="2">
        <v>0.74473553999999997</v>
      </c>
      <c r="J103">
        <v>270.640084</v>
      </c>
      <c r="K103">
        <f t="shared" si="17"/>
        <v>271.12378567367386</v>
      </c>
      <c r="L103">
        <f t="shared" si="18"/>
        <v>0.23396730911489655</v>
      </c>
      <c r="M103" s="22">
        <f t="shared" si="19"/>
        <v>3.1942649866835453E-6</v>
      </c>
      <c r="O103" s="2">
        <v>0.73961913000000001</v>
      </c>
      <c r="P103">
        <v>292.239462</v>
      </c>
      <c r="Q103">
        <f t="shared" si="20"/>
        <v>294.20812706006052</v>
      </c>
      <c r="R103">
        <f t="shared" si="21"/>
        <v>3.8756421187030758</v>
      </c>
      <c r="S103" s="22">
        <f t="shared" si="22"/>
        <v>4.5380152144730546E-5</v>
      </c>
      <c r="U103" s="2">
        <v>0.72174563999999997</v>
      </c>
      <c r="V103">
        <v>317.03399200000001</v>
      </c>
      <c r="W103">
        <f t="shared" si="23"/>
        <v>316.38902826641674</v>
      </c>
      <c r="X103">
        <f t="shared" si="25"/>
        <v>0.41597821763766823</v>
      </c>
      <c r="Y103" s="22">
        <f t="shared" si="24"/>
        <v>4.1386522013357626E-6</v>
      </c>
    </row>
    <row r="104" spans="3:25" x14ac:dyDescent="0.25">
      <c r="C104" s="2">
        <v>0.74961831000000001</v>
      </c>
      <c r="D104">
        <v>253.02016399999999</v>
      </c>
      <c r="E104">
        <f t="shared" si="14"/>
        <v>251.73953061763362</v>
      </c>
      <c r="F104">
        <f t="shared" si="15"/>
        <v>1.6400218600311418</v>
      </c>
      <c r="G104" s="22">
        <f t="shared" si="16"/>
        <v>2.5617654909343708E-5</v>
      </c>
      <c r="I104" s="2">
        <v>0.74740010999999995</v>
      </c>
      <c r="J104">
        <v>271.62829599999998</v>
      </c>
      <c r="K104">
        <f t="shared" si="17"/>
        <v>272.04642103178702</v>
      </c>
      <c r="L104">
        <f t="shared" si="18"/>
        <v>0.17482854220691504</v>
      </c>
      <c r="M104" s="22">
        <f t="shared" si="19"/>
        <v>2.3695305800788337E-6</v>
      </c>
      <c r="O104" s="2">
        <v>0.74242969000000003</v>
      </c>
      <c r="P104">
        <v>293.14845400000002</v>
      </c>
      <c r="Q104">
        <f t="shared" si="20"/>
        <v>295.38664197628719</v>
      </c>
      <c r="R104">
        <f t="shared" si="21"/>
        <v>5.0094854171964975</v>
      </c>
      <c r="S104" s="22">
        <f t="shared" si="22"/>
        <v>5.8293200517720713E-5</v>
      </c>
      <c r="U104" s="2">
        <v>0.72426243999999995</v>
      </c>
      <c r="V104">
        <v>317.98443200000003</v>
      </c>
      <c r="W104">
        <f t="shared" si="23"/>
        <v>317.59816133490614</v>
      </c>
      <c r="X104">
        <f t="shared" si="25"/>
        <v>0.14920502671207533</v>
      </c>
      <c r="Y104" s="22">
        <f t="shared" si="24"/>
        <v>1.475610505320271E-6</v>
      </c>
    </row>
    <row r="105" spans="3:25" x14ac:dyDescent="0.25">
      <c r="I105" s="2">
        <v>0.75017281000000002</v>
      </c>
      <c r="J105">
        <v>272.67313200000001</v>
      </c>
      <c r="K105">
        <f t="shared" si="17"/>
        <v>273.02070470379653</v>
      </c>
      <c r="L105">
        <f t="shared" si="18"/>
        <v>0.12080678442442046</v>
      </c>
      <c r="M105" s="22">
        <f t="shared" si="19"/>
        <v>1.6248251452510787E-6</v>
      </c>
      <c r="O105" s="2">
        <v>0.74494497999999998</v>
      </c>
      <c r="P105">
        <v>293.99986799999999</v>
      </c>
      <c r="Q105">
        <f t="shared" si="20"/>
        <v>296.4584729265917</v>
      </c>
      <c r="R105">
        <f t="shared" si="21"/>
        <v>6.0447381850609982</v>
      </c>
      <c r="S105" s="22">
        <f t="shared" si="22"/>
        <v>6.9933171514100837E-5</v>
      </c>
      <c r="U105" s="2">
        <v>0.72678010000000004</v>
      </c>
      <c r="V105">
        <v>318.99101999999999</v>
      </c>
      <c r="W105">
        <f t="shared" si="23"/>
        <v>318.82773522858821</v>
      </c>
      <c r="X105">
        <f t="shared" si="25"/>
        <v>2.6661916574997752E-2</v>
      </c>
      <c r="Y105" s="22">
        <f t="shared" si="24"/>
        <v>2.6202000500547197E-7</v>
      </c>
    </row>
    <row r="106" spans="3:25" x14ac:dyDescent="0.25">
      <c r="O106" s="2">
        <v>0.74760731999999996</v>
      </c>
      <c r="P106">
        <v>294.84148199999998</v>
      </c>
      <c r="Q106">
        <f t="shared" si="20"/>
        <v>297.61098498144776</v>
      </c>
      <c r="R106">
        <f t="shared" si="21"/>
        <v>7.6701467642480985</v>
      </c>
      <c r="S106" s="22">
        <f t="shared" si="22"/>
        <v>8.8232077068290949E-5</v>
      </c>
      <c r="U106" s="2">
        <v>0.7291512</v>
      </c>
      <c r="V106">
        <v>320.03844299999997</v>
      </c>
      <c r="W106">
        <f t="shared" si="23"/>
        <v>320.00443370385699</v>
      </c>
      <c r="X106">
        <f t="shared" si="25"/>
        <v>1.1566322241411322E-3</v>
      </c>
      <c r="Y106" s="22">
        <f t="shared" si="24"/>
        <v>1.129252316047741E-8</v>
      </c>
    </row>
    <row r="107" spans="3:25" x14ac:dyDescent="0.25">
      <c r="O107" s="2">
        <v>0.74982565999999995</v>
      </c>
      <c r="P107">
        <v>295.52506399999999</v>
      </c>
      <c r="Q107">
        <f t="shared" si="20"/>
        <v>298.58573656114942</v>
      </c>
      <c r="R107">
        <f t="shared" si="21"/>
        <v>9.3677165265730196</v>
      </c>
      <c r="S107" s="22">
        <f t="shared" si="22"/>
        <v>1.0726180478130292E-4</v>
      </c>
      <c r="U107" s="2">
        <v>0.73152172999999998</v>
      </c>
      <c r="V107">
        <v>321.04911499999997</v>
      </c>
      <c r="W107">
        <f t="shared" si="23"/>
        <v>321.19935603376115</v>
      </c>
      <c r="X107">
        <f t="shared" si="25"/>
        <v>2.2572368225626936E-2</v>
      </c>
      <c r="Y107" s="22">
        <f t="shared" si="24"/>
        <v>2.1899498631292146E-7</v>
      </c>
    </row>
    <row r="108" spans="3:25" x14ac:dyDescent="0.25">
      <c r="U108" s="2">
        <v>0.73389324</v>
      </c>
      <c r="V108">
        <v>322.12410199999999</v>
      </c>
      <c r="W108">
        <f t="shared" si="23"/>
        <v>322.41365926952255</v>
      </c>
      <c r="X108">
        <f t="shared" si="25"/>
        <v>8.3843412333361039E-2</v>
      </c>
      <c r="Y108" s="22">
        <f t="shared" si="24"/>
        <v>8.0802073133751294E-7</v>
      </c>
    </row>
    <row r="109" spans="3:25" x14ac:dyDescent="0.25">
      <c r="U109" s="2">
        <v>0.73626362999999995</v>
      </c>
      <c r="V109">
        <v>323.125585</v>
      </c>
      <c r="W109">
        <f t="shared" si="23"/>
        <v>323.64664302747445</v>
      </c>
      <c r="X109">
        <f t="shared" si="25"/>
        <v>0.27150146799556779</v>
      </c>
      <c r="Y109" s="22">
        <f t="shared" si="24"/>
        <v>2.60033612082304E-6</v>
      </c>
    </row>
    <row r="110" spans="3:25" x14ac:dyDescent="0.25">
      <c r="U110" s="2">
        <v>0.73848652999999997</v>
      </c>
      <c r="V110">
        <v>324.10738099999998</v>
      </c>
      <c r="W110">
        <f t="shared" si="23"/>
        <v>324.82073859618731</v>
      </c>
      <c r="X110">
        <f t="shared" si="25"/>
        <v>0.50887906003817462</v>
      </c>
      <c r="Y110" s="22">
        <f t="shared" si="24"/>
        <v>4.844363658031584E-6</v>
      </c>
    </row>
    <row r="111" spans="3:25" x14ac:dyDescent="0.25">
      <c r="U111" s="2">
        <v>0.74071030999999998</v>
      </c>
      <c r="V111">
        <v>325.146928</v>
      </c>
      <c r="W111">
        <f t="shared" si="23"/>
        <v>326.01289445616703</v>
      </c>
      <c r="X111">
        <f t="shared" si="25"/>
        <v>0.7498979032064842</v>
      </c>
      <c r="Y111" s="22">
        <f t="shared" si="24"/>
        <v>7.0932101851688655E-6</v>
      </c>
    </row>
    <row r="112" spans="3:25" x14ac:dyDescent="0.25">
      <c r="U112" s="2">
        <v>0.74293328000000003</v>
      </c>
      <c r="V112">
        <v>326.13397400000002</v>
      </c>
      <c r="W112">
        <f t="shared" si="23"/>
        <v>327.22253057912121</v>
      </c>
      <c r="X112">
        <f t="shared" si="25"/>
        <v>1.1849554259480251</v>
      </c>
      <c r="Y112" s="22">
        <f t="shared" si="24"/>
        <v>1.1140634572989906E-5</v>
      </c>
    </row>
    <row r="113" spans="21:25" x14ac:dyDescent="0.25">
      <c r="U113" s="2">
        <v>0.74500906</v>
      </c>
      <c r="V113">
        <v>327.12101899999999</v>
      </c>
      <c r="W113">
        <f t="shared" si="23"/>
        <v>328.36853563311161</v>
      </c>
      <c r="X113">
        <f t="shared" si="25"/>
        <v>1.5562977498901414</v>
      </c>
      <c r="Y113" s="22">
        <f t="shared" si="24"/>
        <v>1.4543729509087017E-5</v>
      </c>
    </row>
    <row r="114" spans="21:25" x14ac:dyDescent="0.25">
      <c r="U114" s="2">
        <v>0.74708485000000002</v>
      </c>
      <c r="V114">
        <v>328.10806500000001</v>
      </c>
      <c r="W114">
        <f t="shared" si="23"/>
        <v>329.53072439293891</v>
      </c>
      <c r="X114">
        <f t="shared" si="25"/>
        <v>2.0239597483172704</v>
      </c>
      <c r="Y114" s="22">
        <f t="shared" si="24"/>
        <v>1.8800442011808234E-5</v>
      </c>
    </row>
    <row r="115" spans="21:25" x14ac:dyDescent="0.25">
      <c r="U115" s="2">
        <v>0.74916192999999998</v>
      </c>
      <c r="V115">
        <v>329.18017300000002</v>
      </c>
      <c r="W115">
        <f t="shared" si="23"/>
        <v>330.71010542199974</v>
      </c>
      <c r="X115">
        <f t="shared" si="25"/>
        <v>2.3406932158859215</v>
      </c>
      <c r="Y115" s="22">
        <f t="shared" si="24"/>
        <v>2.1601164196818562E-5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53694-DDAB-6748-98B6-058779FBDB2F}">
  <dimension ref="A1:BU99"/>
  <sheetViews>
    <sheetView topLeftCell="AM1" workbookViewId="0">
      <selection activeCell="BA37" sqref="BA37"/>
    </sheetView>
  </sheetViews>
  <sheetFormatPr baseColWidth="10" defaultRowHeight="15.75" x14ac:dyDescent="0.25"/>
  <cols>
    <col min="3" max="3" width="10.875" style="2"/>
    <col min="6" max="7" width="16.625" customWidth="1"/>
    <col min="8" max="8" width="6.375" customWidth="1"/>
    <col min="9" max="9" width="10.875" style="2"/>
    <col min="12" max="13" width="16.625" customWidth="1"/>
    <col min="14" max="14" width="5.625" customWidth="1"/>
    <col min="15" max="15" width="10.875" style="2"/>
    <col min="18" max="19" width="16.625" customWidth="1"/>
    <col min="20" max="20" width="6.375" customWidth="1"/>
    <col min="21" max="21" width="10.875" style="2"/>
    <col min="24" max="25" width="16.625" customWidth="1"/>
    <col min="26" max="26" width="5.625" customWidth="1"/>
    <col min="27" max="27" width="10.875" style="2"/>
    <col min="30" max="31" width="16.625" customWidth="1"/>
    <col min="32" max="32" width="6.375" customWidth="1"/>
    <col min="33" max="33" width="10.875" style="2"/>
    <col min="36" max="37" width="16.625" customWidth="1"/>
    <col min="38" max="38" width="5.625" customWidth="1"/>
    <col min="39" max="39" width="10.875" style="2"/>
    <col min="42" max="43" width="16.625" customWidth="1"/>
    <col min="44" max="44" width="6.375" customWidth="1"/>
    <col min="45" max="45" width="10.875" style="2"/>
    <col min="48" max="49" width="16.625" customWidth="1"/>
  </cols>
  <sheetData>
    <row r="1" spans="1:73" x14ac:dyDescent="0.25">
      <c r="A1" t="s">
        <v>25</v>
      </c>
      <c r="C1" t="s">
        <v>8</v>
      </c>
      <c r="D1">
        <v>0.2</v>
      </c>
      <c r="E1">
        <v>0.3</v>
      </c>
      <c r="F1">
        <f>_xlfn.XLOOKUP(D3+20,D3:D150,C3:C150,,-1,1)-BB9</f>
        <v>0.17173873313770704</v>
      </c>
      <c r="I1" t="s">
        <v>1</v>
      </c>
      <c r="J1">
        <v>0.3</v>
      </c>
      <c r="K1">
        <v>0.3</v>
      </c>
      <c r="L1">
        <f>_xlfn.XLOOKUP(J3+20,J3:J150,I3:I150,,-1,1)-BB10</f>
        <v>0.17614459133544313</v>
      </c>
      <c r="O1" t="s">
        <v>15</v>
      </c>
      <c r="P1">
        <v>0.35</v>
      </c>
      <c r="Q1">
        <v>0.3</v>
      </c>
      <c r="R1">
        <f>_xlfn.XLOOKUP(P3+20,P3:P150,O3:O150,,-1,1)-BB11</f>
        <v>0.17646385712738488</v>
      </c>
      <c r="U1" t="s">
        <v>2</v>
      </c>
      <c r="V1">
        <v>0.4</v>
      </c>
      <c r="W1">
        <v>0.3</v>
      </c>
      <c r="X1">
        <f>_xlfn.XLOOKUP(V3+20,V3:V150,U3:U150,,-1,1)-BB12</f>
        <v>0.18064773476012397</v>
      </c>
      <c r="AA1" t="s">
        <v>16</v>
      </c>
      <c r="AB1">
        <v>0.45</v>
      </c>
      <c r="AC1">
        <v>0.3</v>
      </c>
      <c r="AD1">
        <f>_xlfn.XLOOKUP(AB3+20,AB3:AB150,AA3:AA150,,-1,1)-BB13</f>
        <v>0.17609094376600154</v>
      </c>
      <c r="AG1" t="s">
        <v>3</v>
      </c>
      <c r="AH1">
        <v>0.5</v>
      </c>
      <c r="AI1">
        <v>0.3</v>
      </c>
      <c r="AJ1">
        <f>_xlfn.XLOOKUP(AH3+20,AH3:AH150,AG3:AG150,,-1,1)-BB14</f>
        <v>0.16867576617483226</v>
      </c>
      <c r="AM1" t="s">
        <v>26</v>
      </c>
      <c r="AN1">
        <v>0.55000000000000004</v>
      </c>
      <c r="AO1">
        <v>0.3</v>
      </c>
      <c r="AP1">
        <f>_xlfn.XLOOKUP(AN3+20,AN3:AN150,AM3:AM150,,-1,1)-BB15</f>
        <v>0.15886027489788279</v>
      </c>
      <c r="AS1" t="s">
        <v>27</v>
      </c>
      <c r="AT1">
        <v>0.6</v>
      </c>
      <c r="AU1">
        <v>0.3</v>
      </c>
      <c r="AV1">
        <f>_xlfn.XLOOKUP(AT3+20,AT3:AT150,AS3:AS150,,-1,1)-BB16</f>
        <v>0.14736900147375148</v>
      </c>
      <c r="BA1" t="s">
        <v>38</v>
      </c>
    </row>
    <row r="2" spans="1:7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128</v>
      </c>
      <c r="Z2" s="1"/>
      <c r="AA2" s="3" t="s">
        <v>4</v>
      </c>
      <c r="AB2" s="1" t="s">
        <v>5</v>
      </c>
      <c r="AC2" s="1" t="s">
        <v>33</v>
      </c>
      <c r="AD2" s="1" t="s">
        <v>34</v>
      </c>
      <c r="AE2" s="1" t="s">
        <v>128</v>
      </c>
      <c r="AF2" s="1"/>
      <c r="AG2" s="3" t="s">
        <v>4</v>
      </c>
      <c r="AH2" s="1" t="s">
        <v>5</v>
      </c>
      <c r="AI2" s="1" t="s">
        <v>33</v>
      </c>
      <c r="AJ2" s="1" t="s">
        <v>34</v>
      </c>
      <c r="AK2" s="1" t="s">
        <v>128</v>
      </c>
      <c r="AL2" s="1"/>
      <c r="AM2" s="3" t="s">
        <v>4</v>
      </c>
      <c r="AN2" s="1" t="s">
        <v>5</v>
      </c>
      <c r="AO2" s="1" t="s">
        <v>33</v>
      </c>
      <c r="AP2" s="1" t="s">
        <v>34</v>
      </c>
      <c r="AQ2" s="1" t="s">
        <v>128</v>
      </c>
      <c r="AR2" s="1"/>
      <c r="AS2" s="3" t="s">
        <v>4</v>
      </c>
      <c r="AT2" s="1" t="s">
        <v>5</v>
      </c>
      <c r="AU2" s="1" t="s">
        <v>33</v>
      </c>
      <c r="AV2" s="1" t="s">
        <v>34</v>
      </c>
      <c r="AW2" s="1" t="s">
        <v>128</v>
      </c>
      <c r="BA2" t="s">
        <v>29</v>
      </c>
      <c r="BB2">
        <v>0.24284852713743049</v>
      </c>
      <c r="BN2" t="s">
        <v>62</v>
      </c>
      <c r="BO2" s="11" t="s">
        <v>63</v>
      </c>
      <c r="BP2" s="12">
        <v>8.43</v>
      </c>
    </row>
    <row r="3" spans="1:73" x14ac:dyDescent="0.25">
      <c r="C3" s="2">
        <v>0.42141424999999999</v>
      </c>
      <c r="D3">
        <v>209.37025</v>
      </c>
      <c r="E3">
        <f>IF(C3&lt;F$1,$BB$6+D$1^2*$BB$5/((-$BB$7*(C3/E$1-1)^$BB$8+1)),$BB$6+$BB$2*SINH($BB$3*(C3/F$1)-$BB$3)+D$1^2*$BB$5/((-$BB$7*(C3/E$1-1)^$BB$8+1)))</f>
        <v>209.29937086106716</v>
      </c>
      <c r="F3">
        <f>(E3-D3)^2</f>
        <v>5.0238523358605881E-3</v>
      </c>
      <c r="G3" s="22">
        <f>((E3-D3)/D3)^2</f>
        <v>1.1460588591093364E-7</v>
      </c>
      <c r="I3" s="2">
        <v>0.42119461000000002</v>
      </c>
      <c r="J3">
        <v>231.12597400000001</v>
      </c>
      <c r="K3">
        <f>IF(I3&lt;L$1,$BB$6+J$1^2*$BB$5/((-$BB$7*(I3/K$1-1)^$BB$8+1)),$BB$6+$BB$2*SINH($BB$3*(I3/L$1)-$BB$3)+J$1^2*$BB$5/((-$BB$7*(I3/K$1-1)^$BB$8+1)))</f>
        <v>230.40418018801469</v>
      </c>
      <c r="L3">
        <f>(K3-J3)^2</f>
        <v>0.52098630702030169</v>
      </c>
      <c r="M3" s="22">
        <f>((K3-J3)/J3)^2</f>
        <v>9.7527883675899422E-6</v>
      </c>
      <c r="O3" s="2">
        <v>0.42126844000000002</v>
      </c>
      <c r="P3">
        <v>244.169928</v>
      </c>
      <c r="Q3">
        <f>IF(O3&lt;R$1,$BB$6+P$1^2*$BB$5/((-$BB$7*(O3/Q$1-1)^$BB$8+1)),$BB$6+$BB$2*SINH($BB$3*(O3/R$1)-$BB$3)+P$1^2*$BB$5/((-$BB$7*(O3/Q$1-1)^$BB$8+1)))</f>
        <v>244.18312437057926</v>
      </c>
      <c r="R3">
        <f>(Q3-P3)^2</f>
        <v>1.7414419646530945E-4</v>
      </c>
      <c r="S3" s="22">
        <f>((Q3-P3)/P3)^2</f>
        <v>2.9209535817442271E-9</v>
      </c>
      <c r="U3" s="2">
        <v>0.42204954</v>
      </c>
      <c r="V3">
        <v>261.045413</v>
      </c>
      <c r="W3">
        <f>IF(U3&lt;X$1,$BB$6+V$1^2*$BB$5/((-$BB$7*(U3/W$1-1)^$BB$8+1)),$BB$6+$BB$2*SINH($BB$3*(U3/X$1)-$BB$3)+V$1^2*$BB$5/((-$BB$7*(U3/W$1-1)^$BB$8+1)))</f>
        <v>260.01239164151502</v>
      </c>
      <c r="X3">
        <f>(W3-V3)^2</f>
        <v>1.0671331270861391</v>
      </c>
      <c r="Y3" s="22">
        <f>((W3-V3)/V3)^2</f>
        <v>1.5659809307467559E-5</v>
      </c>
      <c r="AA3" s="2">
        <v>0.42146618000000002</v>
      </c>
      <c r="AB3">
        <v>279.10238500000003</v>
      </c>
      <c r="AC3">
        <f>IF(AA3&lt;AD$1,$BB$6+AB$1^2*$BB$5/((-$BB$7*(AA3/AC$1-1)^$BB$8+1)),$BB$6+$BB$2*SINH($BB$3*(AA3/AD$1)-$BB$3)+AB$1^2*$BB$5/((-$BB$7*(AA3/AC$1-1)^$BB$8+1)))</f>
        <v>278.12525931792993</v>
      </c>
      <c r="AD3">
        <f>(AC3-AB3)^2</f>
        <v>0.95477459856094937</v>
      </c>
      <c r="AE3" s="22">
        <f>((AC3-AB3)/AB3)^2</f>
        <v>1.2256705775923736E-5</v>
      </c>
      <c r="AG3" s="2">
        <v>0.42089918999999998</v>
      </c>
      <c r="AH3">
        <v>300.05279999999999</v>
      </c>
      <c r="AI3">
        <f>IF(AG3&lt;AJ$1,$BB$6+AH$1^2*$BB$5/((-$BB$7*(AG3/AI$1-1)^$BB$8+1)),$BB$6+$BB$2*SINH($BB$3*(AG3/AJ$1)-$BB$3)+AH$1^2*$BB$5/((-$BB$7*(AG3/AI$1-1)^$BB$8+1)))</f>
        <v>298.44576990776039</v>
      </c>
      <c r="AJ3">
        <f>(AI3-AH3)^2</f>
        <v>2.5825457173636086</v>
      </c>
      <c r="AK3" s="22">
        <f>((AI3-AH3)/AH3)^2</f>
        <v>2.8684854457839991E-5</v>
      </c>
      <c r="AM3" s="2">
        <v>0.4220506</v>
      </c>
      <c r="AN3">
        <v>321.792236</v>
      </c>
      <c r="AO3">
        <f>IF(AM3&lt;AP$1,$BB$6+AN$1^2*$BB$5/((-$BB$7*(AM3/AO$1-1)^$BB$8+1)),$BB$6+$BB$2*SINH($BB$3*(AM3/AP$1)-$BB$3)+AN$1^2*$BB$5/((-$BB$7*(AM3/AO$1-1)^$BB$8+1)))</f>
        <v>321.04855338159746</v>
      </c>
      <c r="AP3">
        <f>(AO3-AN3)^2</f>
        <v>0.55306383691406524</v>
      </c>
      <c r="AQ3" s="22">
        <f>((AO3-AN3)/AN3)^2</f>
        <v>5.3410192008294455E-6</v>
      </c>
      <c r="AS3" s="2">
        <v>0.42150805000000002</v>
      </c>
      <c r="AT3">
        <v>347.05935499999998</v>
      </c>
      <c r="AU3">
        <f>IF(AS3&lt;AV$1,$BB$6+AT$1^2*$BB$5/((-$BB$7*(AS3/AU$1-1)^$BB$8+1)),$BB$6+$BB$2*SINH($BB$3*(AS3/AV$1)-$BB$3)+AT$1^2*$BB$5/((-$BB$7*(AS3/AU$1-1)^$BB$8+1)))</f>
        <v>345.99348647972835</v>
      </c>
      <c r="AV3">
        <f>(AU3-AT3)^2</f>
        <v>1.1360757025060459</v>
      </c>
      <c r="AW3" s="22">
        <f>((AU3-AT3)/AT3)^2</f>
        <v>9.4319124521400494E-6</v>
      </c>
      <c r="BA3" t="s">
        <v>30</v>
      </c>
      <c r="BB3">
        <v>1.5255413817837693</v>
      </c>
      <c r="BN3" t="s">
        <v>64</v>
      </c>
      <c r="BO3" s="11" t="s">
        <v>65</v>
      </c>
      <c r="BP3">
        <v>28.08</v>
      </c>
    </row>
    <row r="4" spans="1:73" x14ac:dyDescent="0.25">
      <c r="C4" s="2">
        <v>0.42518460000000002</v>
      </c>
      <c r="D4">
        <v>209.31372300000001</v>
      </c>
      <c r="E4">
        <f t="shared" ref="E4:E67" si="0">IF(C4&lt;F$1,$BB$6+D$1^2*$BB$5/((-$BB$7*(C4/E$1-1)^$BB$8+1)),$BB$6+$BB$2*SINH($BB$3*(C4/F$1)-$BB$3)+D$1^2*$BB$5/((-$BB$7*(C4/E$1-1)^$BB$8+1)))</f>
        <v>209.33781884970213</v>
      </c>
      <c r="F4">
        <f t="shared" ref="F4:F67" si="1">(E4-D4)^2</f>
        <v>5.8060997286720883E-4</v>
      </c>
      <c r="G4" s="22">
        <f t="shared" ref="G4:G67" si="2">((E4-D4)/D4)^2</f>
        <v>1.3252233712555909E-8</v>
      </c>
      <c r="I4" s="2">
        <v>0.42496549</v>
      </c>
      <c r="J4">
        <v>231.16328999999999</v>
      </c>
      <c r="K4">
        <f t="shared" ref="K4:K67" si="3">IF(I4&lt;L$1,$BB$6+J$1^2*$BB$5/((-$BB$7*(I4/K$1-1)^$BB$8+1)),$BB$6+$BB$2*SINH($BB$3*(I4/L$1)-$BB$3)+J$1^2*$BB$5/((-$BB$7*(I4/K$1-1)^$BB$8+1)))</f>
        <v>230.43834576019228</v>
      </c>
      <c r="L4">
        <f t="shared" ref="L4:L67" si="4">(K4-J4)^2</f>
        <v>0.52554415083038164</v>
      </c>
      <c r="M4" s="22">
        <f t="shared" ref="M4:M67" si="5">((K4-J4)/J4)^2</f>
        <v>9.8349345276759281E-6</v>
      </c>
      <c r="O4" s="2">
        <v>0.42503869999999999</v>
      </c>
      <c r="P4">
        <v>244.09776099999999</v>
      </c>
      <c r="Q4">
        <f t="shared" ref="Q4:Q67" si="6">IF(O4&lt;R$1,$BB$6+P$1^2*$BB$5/((-$BB$7*(O4/Q$1-1)^$BB$8+1)),$BB$6+$BB$2*SINH($BB$3*(O4/R$1)-$BB$3)+P$1^2*$BB$5/((-$BB$7*(O4/Q$1-1)^$BB$8+1)))</f>
        <v>244.21703845321858</v>
      </c>
      <c r="R4">
        <f t="shared" ref="R4:R67" si="7">(Q4-P4)^2</f>
        <v>1.4227110846312094E-2</v>
      </c>
      <c r="S4" s="22">
        <f t="shared" ref="S4:S67" si="8">((Q4-P4)/P4)^2</f>
        <v>2.3877514832062833E-7</v>
      </c>
      <c r="U4" s="2">
        <v>0.42582002000000002</v>
      </c>
      <c r="V4">
        <v>261.01234699999998</v>
      </c>
      <c r="W4">
        <f t="shared" ref="W4:W67" si="9">IF(U4&lt;X$1,$BB$6+V$1^2*$BB$5/((-$BB$7*(U4/W$1-1)^$BB$8+1)),$BB$6+$BB$2*SINH($BB$3*(U4/X$1)-$BB$3)+V$1^2*$BB$5/((-$BB$7*(U4/W$1-1)^$BB$8+1)))</f>
        <v>260.04312769356608</v>
      </c>
      <c r="X4">
        <f t="shared" ref="X4:X67" si="10">(W4-V4)^2</f>
        <v>0.93938606396420898</v>
      </c>
      <c r="Y4" s="22">
        <f t="shared" ref="Y4:Y67" si="11">((W4-V4)/V4)^2</f>
        <v>1.3788658300842929E-5</v>
      </c>
      <c r="AA4" s="2">
        <v>0.42523670000000002</v>
      </c>
      <c r="AB4">
        <v>279.07713999999999</v>
      </c>
      <c r="AC4">
        <f t="shared" ref="AC4:AC67" si="12">IF(AA4&lt;AD$1,$BB$6+AB$1^2*$BB$5/((-$BB$7*(AA4/AC$1-1)^$BB$8+1)),$BB$6+$BB$2*SINH($BB$3*(AA4/AD$1)-$BB$3)+AB$1^2*$BB$5/((-$BB$7*(AA4/AC$1-1)^$BB$8+1)))</f>
        <v>278.15959577025706</v>
      </c>
      <c r="AD4">
        <f t="shared" ref="AD4:AD67" si="13">(AC4-AB4)^2</f>
        <v>0.84188741353454655</v>
      </c>
      <c r="AE4" s="22">
        <f t="shared" ref="AE4:AE67" si="14">((AC4-AB4)/AB4)^2</f>
        <v>1.0809497102058978E-5</v>
      </c>
      <c r="AG4" s="2">
        <v>0.42466992999999997</v>
      </c>
      <c r="AH4">
        <v>300.06665500000003</v>
      </c>
      <c r="AI4">
        <f t="shared" ref="AI4:AI67" si="15">IF(AG4&lt;AJ$1,$BB$6+AH$1^2*$BB$5/((-$BB$7*(AG4/AI$1-1)^$BB$8+1)),$BB$6+$BB$2*SINH($BB$3*(AG4/AJ$1)-$BB$3)+AH$1^2*$BB$5/((-$BB$7*(AG4/AI$1-1)^$BB$8+1)))</f>
        <v>298.48752010510788</v>
      </c>
      <c r="AJ4">
        <f t="shared" ref="AJ4:AJ67" si="16">(AI4-AH4)^2</f>
        <v>2.4936670162660404</v>
      </c>
      <c r="AK4" s="22">
        <f t="shared" ref="AK4:AK67" si="17">((AI4-AH4)/AH4)^2</f>
        <v>2.7695103143997021E-5</v>
      </c>
      <c r="AM4" s="2">
        <v>0.42582099000000001</v>
      </c>
      <c r="AN4">
        <v>321.74353000000002</v>
      </c>
      <c r="AO4">
        <f t="shared" ref="AO4:AO67" si="18">IF(AM4&lt;AP$1,$BB$6+AN$1^2*$BB$5/((-$BB$7*(AM4/AO$1-1)^$BB$8+1)),$BB$6+$BB$2*SINH($BB$3*(AM4/AP$1)-$BB$3)+AN$1^2*$BB$5/((-$BB$7*(AM4/AO$1-1)^$BB$8+1)))</f>
        <v>321.10508868487727</v>
      </c>
      <c r="AP4">
        <f t="shared" ref="AP4:AP67" si="19">(AO4-AN4)^2</f>
        <v>0.40760731285566365</v>
      </c>
      <c r="AQ4" s="22">
        <f t="shared" ref="AQ4:AQ67" si="20">((AO4-AN4)/AN4)^2</f>
        <v>3.937515916531069E-6</v>
      </c>
      <c r="AS4" s="2">
        <v>0.42527857000000002</v>
      </c>
      <c r="AT4">
        <v>347.034109</v>
      </c>
      <c r="AU4">
        <f t="shared" ref="AU4:AU67" si="21">IF(AS4&lt;AV$1,$BB$6+AT$1^2*$BB$5/((-$BB$7*(AS4/AU$1-1)^$BB$8+1)),$BB$6+$BB$2*SINH($BB$3*(AS4/AV$1)-$BB$3)+AT$1^2*$BB$5/((-$BB$7*(AS4/AU$1-1)^$BB$8+1)))</f>
        <v>346.0764566275343</v>
      </c>
      <c r="AV4">
        <f t="shared" ref="AV4:AV67" si="22">(AU4-AT4)^2</f>
        <v>0.91709806648918812</v>
      </c>
      <c r="AW4" s="22">
        <f t="shared" ref="AW4:AW67" si="23">((AU4-AT4)/AT4)^2</f>
        <v>7.6150270943536263E-6</v>
      </c>
      <c r="BA4" t="s">
        <v>31</v>
      </c>
      <c r="BB4">
        <v>0</v>
      </c>
      <c r="BN4" t="s">
        <v>66</v>
      </c>
      <c r="BO4" s="11" t="s">
        <v>67</v>
      </c>
      <c r="BP4">
        <v>0.28999999999999998</v>
      </c>
    </row>
    <row r="5" spans="1:73" x14ac:dyDescent="0.25">
      <c r="C5" s="2">
        <v>0.42895547000000001</v>
      </c>
      <c r="D5">
        <v>209.35103899999999</v>
      </c>
      <c r="E5">
        <f t="shared" si="0"/>
        <v>209.37755613001329</v>
      </c>
      <c r="F5">
        <f t="shared" si="1"/>
        <v>7.0315818414243378E-4</v>
      </c>
      <c r="G5" s="22">
        <f t="shared" si="2"/>
        <v>1.6043635800701324E-8</v>
      </c>
      <c r="I5" s="2">
        <v>0.42873613999999999</v>
      </c>
      <c r="J5">
        <v>231.16150400000001</v>
      </c>
      <c r="K5">
        <f t="shared" si="3"/>
        <v>230.47362042686581</v>
      </c>
      <c r="L5">
        <f t="shared" si="4"/>
        <v>0.47318381018787536</v>
      </c>
      <c r="M5" s="22">
        <f t="shared" si="5"/>
        <v>8.8552097801930564E-6</v>
      </c>
      <c r="O5" s="2">
        <v>0.42880940000000001</v>
      </c>
      <c r="P5">
        <v>244.10379599999999</v>
      </c>
      <c r="Q5">
        <f t="shared" si="6"/>
        <v>244.25206007337508</v>
      </c>
      <c r="R5">
        <f t="shared" si="7"/>
        <v>2.1982235453773598E-2</v>
      </c>
      <c r="S5" s="22">
        <f t="shared" si="8"/>
        <v>3.6891200589667438E-7</v>
      </c>
      <c r="U5" s="2">
        <v>0.42959067000000001</v>
      </c>
      <c r="V5">
        <v>261.01056199999999</v>
      </c>
      <c r="W5">
        <f t="shared" si="9"/>
        <v>260.07484213784869</v>
      </c>
      <c r="X5">
        <f t="shared" si="10"/>
        <v>0.87557166042445178</v>
      </c>
      <c r="Y5" s="22">
        <f t="shared" si="11"/>
        <v>1.2852142517738144E-5</v>
      </c>
      <c r="AA5" s="2">
        <v>0.42900735000000001</v>
      </c>
      <c r="AB5">
        <v>279.075354</v>
      </c>
      <c r="AC5">
        <f t="shared" si="12"/>
        <v>278.19506044598234</v>
      </c>
      <c r="AD5">
        <f t="shared" si="13"/>
        <v>0.77491674124505883</v>
      </c>
      <c r="AE5" s="22">
        <f t="shared" si="14"/>
        <v>9.9497478501949594E-6</v>
      </c>
      <c r="AG5" s="2">
        <v>0.42844058000000002</v>
      </c>
      <c r="AH5">
        <v>300.06486999999998</v>
      </c>
      <c r="AI5">
        <f t="shared" si="15"/>
        <v>298.53070988526747</v>
      </c>
      <c r="AJ5">
        <f t="shared" si="16"/>
        <v>2.3536472576360836</v>
      </c>
      <c r="AK5" s="22">
        <f t="shared" si="17"/>
        <v>2.6140330152270357E-5</v>
      </c>
      <c r="AM5" s="2">
        <v>0.42959164</v>
      </c>
      <c r="AN5">
        <v>321.74174399999998</v>
      </c>
      <c r="AO5">
        <f t="shared" si="18"/>
        <v>321.16371364566606</v>
      </c>
      <c r="AP5">
        <f t="shared" si="19"/>
        <v>0.3341190905313956</v>
      </c>
      <c r="AQ5" s="22">
        <f t="shared" si="20"/>
        <v>3.2276502442636119E-6</v>
      </c>
      <c r="AS5" s="2">
        <v>0.42904935999999999</v>
      </c>
      <c r="AT5">
        <v>347.05578400000002</v>
      </c>
      <c r="AU5">
        <f t="shared" si="21"/>
        <v>346.16274409533975</v>
      </c>
      <c r="AV5">
        <f t="shared" si="22"/>
        <v>0.79752027131562442</v>
      </c>
      <c r="AW5" s="22">
        <f t="shared" si="23"/>
        <v>6.6212983508799654E-6</v>
      </c>
      <c r="BA5" t="s">
        <v>32</v>
      </c>
      <c r="BB5">
        <v>424.15408760724802</v>
      </c>
      <c r="BN5" t="s">
        <v>68</v>
      </c>
      <c r="BO5" s="11" t="s">
        <v>69</v>
      </c>
      <c r="BP5">
        <v>3.3</v>
      </c>
    </row>
    <row r="6" spans="1:73" x14ac:dyDescent="0.25">
      <c r="C6" s="2">
        <v>0.43272639000000002</v>
      </c>
      <c r="D6">
        <v>209.396174</v>
      </c>
      <c r="E6">
        <f t="shared" si="0"/>
        <v>209.4186233758065</v>
      </c>
      <c r="F6">
        <f t="shared" si="1"/>
        <v>5.0397447410157096E-4</v>
      </c>
      <c r="G6" s="22">
        <f t="shared" si="2"/>
        <v>1.149399637967634E-8</v>
      </c>
      <c r="I6" s="2">
        <v>0.43250678999999997</v>
      </c>
      <c r="J6">
        <v>231.159719</v>
      </c>
      <c r="K6">
        <f t="shared" si="3"/>
        <v>230.51004552944664</v>
      </c>
      <c r="L6">
        <f t="shared" si="4"/>
        <v>0.42207561834083801</v>
      </c>
      <c r="M6" s="22">
        <f t="shared" si="5"/>
        <v>7.8988878862057911E-6</v>
      </c>
      <c r="O6" s="2">
        <v>0.43258023000000001</v>
      </c>
      <c r="P6">
        <v>244.13329100000001</v>
      </c>
      <c r="Q6">
        <f t="shared" si="6"/>
        <v>244.28822609908249</v>
      </c>
      <c r="R6">
        <f t="shared" si="7"/>
        <v>2.4004884927697635E-2</v>
      </c>
      <c r="S6" s="22">
        <f t="shared" si="8"/>
        <v>4.0275933695619285E-7</v>
      </c>
      <c r="U6" s="2">
        <v>0.43336131999999999</v>
      </c>
      <c r="V6">
        <v>261.00877700000001</v>
      </c>
      <c r="W6">
        <f t="shared" si="9"/>
        <v>260.10756883995163</v>
      </c>
      <c r="X6">
        <f t="shared" si="10"/>
        <v>0.81217614773779356</v>
      </c>
      <c r="Y6" s="22">
        <f t="shared" si="11"/>
        <v>1.1921749918549295E-5</v>
      </c>
      <c r="AA6" s="2">
        <v>0.432778</v>
      </c>
      <c r="AB6">
        <v>279.07356900000002</v>
      </c>
      <c r="AC6">
        <f t="shared" si="12"/>
        <v>278.23169382178031</v>
      </c>
      <c r="AD6">
        <f t="shared" si="13"/>
        <v>0.70875381570246698</v>
      </c>
      <c r="AE6" s="22">
        <f t="shared" si="14"/>
        <v>9.1003479335616032E-6</v>
      </c>
      <c r="AG6" s="2">
        <v>0.43221124</v>
      </c>
      <c r="AH6">
        <v>300.063085</v>
      </c>
      <c r="AI6">
        <f t="shared" si="15"/>
        <v>298.57539515215024</v>
      </c>
      <c r="AJ6">
        <f t="shared" si="16"/>
        <v>2.2132210833952572</v>
      </c>
      <c r="AK6" s="22">
        <f t="shared" si="17"/>
        <v>2.4581006332212468E-5</v>
      </c>
      <c r="AM6" s="2">
        <v>0.43336265000000002</v>
      </c>
      <c r="AN6">
        <v>321.80252000000002</v>
      </c>
      <c r="AO6">
        <f t="shared" si="18"/>
        <v>321.22451297641942</v>
      </c>
      <c r="AP6">
        <f t="shared" si="19"/>
        <v>0.33409211930850025</v>
      </c>
      <c r="AQ6" s="22">
        <f t="shared" si="20"/>
        <v>3.2261707553572129E-6</v>
      </c>
      <c r="AS6" s="2">
        <v>0.43282067000000002</v>
      </c>
      <c r="AT6">
        <v>347.17129999999997</v>
      </c>
      <c r="AU6">
        <f t="shared" si="21"/>
        <v>346.25249383943111</v>
      </c>
      <c r="AV6">
        <f t="shared" si="22"/>
        <v>0.8442047606992954</v>
      </c>
      <c r="AW6" s="22">
        <f t="shared" si="23"/>
        <v>7.0042262401043995E-6</v>
      </c>
      <c r="BA6" t="s">
        <v>56</v>
      </c>
      <c r="BB6">
        <v>191.23077266187516</v>
      </c>
      <c r="BN6" t="s">
        <v>70</v>
      </c>
      <c r="BO6" s="11" t="s">
        <v>71</v>
      </c>
      <c r="BP6">
        <v>17.5</v>
      </c>
    </row>
    <row r="7" spans="1:73" x14ac:dyDescent="0.25">
      <c r="C7" s="2">
        <v>0.43649704</v>
      </c>
      <c r="D7">
        <v>209.39438899999999</v>
      </c>
      <c r="E7">
        <f t="shared" si="0"/>
        <v>209.46106392485657</v>
      </c>
      <c r="F7">
        <f t="shared" si="1"/>
        <v>4.4455456046312552E-3</v>
      </c>
      <c r="G7" s="22">
        <f t="shared" si="2"/>
        <v>1.0138996889253593E-7</v>
      </c>
      <c r="I7" s="2">
        <v>0.43627745000000001</v>
      </c>
      <c r="J7">
        <v>231.15793400000001</v>
      </c>
      <c r="K7">
        <f t="shared" si="3"/>
        <v>230.54766194543805</v>
      </c>
      <c r="L7">
        <f t="shared" si="4"/>
        <v>0.3724319805792764</v>
      </c>
      <c r="M7" s="22">
        <f t="shared" si="5"/>
        <v>6.9699451123675608E-6</v>
      </c>
      <c r="O7" s="2">
        <v>0.43635091999999998</v>
      </c>
      <c r="P7">
        <v>244.13932600000001</v>
      </c>
      <c r="Q7">
        <f t="shared" si="6"/>
        <v>244.32557500076052</v>
      </c>
      <c r="R7">
        <f t="shared" si="7"/>
        <v>3.4688690284289114E-2</v>
      </c>
      <c r="S7" s="22">
        <f t="shared" si="8"/>
        <v>5.8198584278894712E-7</v>
      </c>
      <c r="U7" s="2">
        <v>0.43713197999999998</v>
      </c>
      <c r="V7">
        <v>261.00699100000003</v>
      </c>
      <c r="W7">
        <f t="shared" si="9"/>
        <v>260.14134461977113</v>
      </c>
      <c r="X7">
        <f t="shared" si="10"/>
        <v>0.74934365560338934</v>
      </c>
      <c r="Y7" s="22">
        <f t="shared" si="11"/>
        <v>1.0999596515263011E-5</v>
      </c>
      <c r="AA7" s="2">
        <v>0.43654865999999998</v>
      </c>
      <c r="AB7">
        <v>279.07178399999998</v>
      </c>
      <c r="AC7">
        <f t="shared" si="12"/>
        <v>278.26953947484185</v>
      </c>
      <c r="AD7">
        <f t="shared" si="13"/>
        <v>0.64359627814619391</v>
      </c>
      <c r="AE7" s="22">
        <f t="shared" si="14"/>
        <v>8.2638355587580682E-6</v>
      </c>
      <c r="AG7" s="2">
        <v>0.43598188999999998</v>
      </c>
      <c r="AH7">
        <v>300.06129900000002</v>
      </c>
      <c r="AI7">
        <f t="shared" si="15"/>
        <v>298.62163292062644</v>
      </c>
      <c r="AJ7">
        <f t="shared" si="16"/>
        <v>2.0726384200988965</v>
      </c>
      <c r="AK7" s="22">
        <f t="shared" si="17"/>
        <v>2.3019907502378326E-5</v>
      </c>
      <c r="AM7" s="2">
        <v>0.43713357000000003</v>
      </c>
      <c r="AN7">
        <v>321.84765499999997</v>
      </c>
      <c r="AO7">
        <f t="shared" si="18"/>
        <v>321.28756602972271</v>
      </c>
      <c r="AP7">
        <f t="shared" si="19"/>
        <v>0.31369965462624516</v>
      </c>
      <c r="AQ7" s="22">
        <f t="shared" si="20"/>
        <v>3.0284007299180203E-6</v>
      </c>
      <c r="AS7" s="2">
        <v>0.43659150000000002</v>
      </c>
      <c r="AT7">
        <v>347.20079600000003</v>
      </c>
      <c r="AU7">
        <f t="shared" si="21"/>
        <v>346.34582658070167</v>
      </c>
      <c r="AV7">
        <f t="shared" si="22"/>
        <v>0.73097270793536906</v>
      </c>
      <c r="AW7" s="22">
        <f t="shared" si="23"/>
        <v>6.0637283608877587E-6</v>
      </c>
      <c r="BA7" t="s">
        <v>37</v>
      </c>
      <c r="BB7">
        <v>4.9427495623353829E-3</v>
      </c>
      <c r="BU7" t="s">
        <v>72</v>
      </c>
    </row>
    <row r="8" spans="1:73" x14ac:dyDescent="0.25">
      <c r="C8" s="2">
        <v>0.44026769999999998</v>
      </c>
      <c r="D8">
        <v>209.39260300000001</v>
      </c>
      <c r="E8">
        <f t="shared" si="0"/>
        <v>209.50492939629547</v>
      </c>
      <c r="F8">
        <f t="shared" si="1"/>
        <v>1.2617219304724316E-2</v>
      </c>
      <c r="G8" s="22">
        <f t="shared" si="2"/>
        <v>2.8776699406489007E-7</v>
      </c>
      <c r="I8" s="2">
        <v>0.4400481</v>
      </c>
      <c r="J8">
        <v>231.156148</v>
      </c>
      <c r="K8">
        <f t="shared" si="3"/>
        <v>230.58651181124594</v>
      </c>
      <c r="L8">
        <f t="shared" si="4"/>
        <v>0.32448538753825157</v>
      </c>
      <c r="M8" s="22">
        <f t="shared" si="5"/>
        <v>6.0727338350002528E-6</v>
      </c>
      <c r="O8" s="2">
        <v>0.44012161999999999</v>
      </c>
      <c r="P8">
        <v>244.14536100000001</v>
      </c>
      <c r="Q8">
        <f t="shared" si="6"/>
        <v>244.36415091996685</v>
      </c>
      <c r="R8">
        <f t="shared" si="7"/>
        <v>4.7869029079095349E-2</v>
      </c>
      <c r="S8" s="22">
        <f t="shared" si="8"/>
        <v>8.0307788300487204E-7</v>
      </c>
      <c r="U8" s="2">
        <v>0.44090263000000002</v>
      </c>
      <c r="V8">
        <v>261.00520599999999</v>
      </c>
      <c r="W8">
        <f t="shared" si="9"/>
        <v>260.17620761924701</v>
      </c>
      <c r="X8">
        <f t="shared" si="10"/>
        <v>0.68723831529105939</v>
      </c>
      <c r="Y8" s="22">
        <f t="shared" si="11"/>
        <v>1.0088091782349203E-5</v>
      </c>
      <c r="AA8" s="2">
        <v>0.44031931000000002</v>
      </c>
      <c r="AB8">
        <v>279.069998</v>
      </c>
      <c r="AC8">
        <f t="shared" si="12"/>
        <v>278.30864262926195</v>
      </c>
      <c r="AD8">
        <f t="shared" si="13"/>
        <v>0.5796620005516655</v>
      </c>
      <c r="AE8" s="22">
        <f t="shared" si="14"/>
        <v>7.4430088059691313E-6</v>
      </c>
      <c r="AG8" s="2">
        <v>0.43975254000000003</v>
      </c>
      <c r="AH8">
        <v>300.05951399999998</v>
      </c>
      <c r="AI8">
        <f t="shared" si="15"/>
        <v>298.66948315793746</v>
      </c>
      <c r="AJ8">
        <f t="shared" si="16"/>
        <v>1.932185741885025</v>
      </c>
      <c r="AK8" s="22">
        <f t="shared" si="17"/>
        <v>2.1460215065900921E-5</v>
      </c>
      <c r="AM8" s="2">
        <v>0.44090457999999999</v>
      </c>
      <c r="AN8">
        <v>321.90843100000001</v>
      </c>
      <c r="AO8">
        <f t="shared" si="18"/>
        <v>321.35296613912806</v>
      </c>
      <c r="AP8">
        <f t="shared" si="19"/>
        <v>0.30854121166349519</v>
      </c>
      <c r="AQ8" s="22">
        <f t="shared" si="20"/>
        <v>2.977477429882328E-6</v>
      </c>
      <c r="AS8" s="2">
        <v>0.44036216</v>
      </c>
      <c r="AT8">
        <v>347.19900999999999</v>
      </c>
      <c r="AU8">
        <f t="shared" si="21"/>
        <v>346.44290012775889</v>
      </c>
      <c r="AV8">
        <f t="shared" si="22"/>
        <v>0.57170213890044874</v>
      </c>
      <c r="AW8" s="22">
        <f t="shared" si="23"/>
        <v>4.7425602913940916E-6</v>
      </c>
      <c r="BA8" t="s">
        <v>57</v>
      </c>
      <c r="BB8">
        <v>7.9823504666087448</v>
      </c>
    </row>
    <row r="9" spans="1:73" x14ac:dyDescent="0.25">
      <c r="C9" s="2">
        <v>0.44403835000000003</v>
      </c>
      <c r="D9">
        <v>209.390818</v>
      </c>
      <c r="E9">
        <f t="shared" si="0"/>
        <v>209.5502699086183</v>
      </c>
      <c r="F9">
        <f t="shared" si="1"/>
        <v>2.5424911162021367E-2</v>
      </c>
      <c r="G9" s="22">
        <f t="shared" si="2"/>
        <v>5.7988807397258979E-7</v>
      </c>
      <c r="I9" s="2">
        <v>0.44381874999999998</v>
      </c>
      <c r="J9">
        <v>231.15436299999999</v>
      </c>
      <c r="K9">
        <f t="shared" si="3"/>
        <v>230.62663919904625</v>
      </c>
      <c r="L9">
        <f t="shared" si="4"/>
        <v>0.27849241009305947</v>
      </c>
      <c r="M9" s="22">
        <f t="shared" si="5"/>
        <v>5.2120572021029391E-6</v>
      </c>
      <c r="O9" s="2">
        <v>0.44389227999999997</v>
      </c>
      <c r="P9">
        <v>244.143575</v>
      </c>
      <c r="Q9">
        <f t="shared" si="6"/>
        <v>244.40399779019052</v>
      </c>
      <c r="R9">
        <f t="shared" si="7"/>
        <v>6.7820029650614358E-2</v>
      </c>
      <c r="S9" s="22">
        <f t="shared" si="8"/>
        <v>1.1378037897871325E-6</v>
      </c>
      <c r="U9" s="2">
        <v>0.44467328</v>
      </c>
      <c r="V9">
        <v>261.003421</v>
      </c>
      <c r="W9">
        <f t="shared" si="9"/>
        <v>260.21219793904714</v>
      </c>
      <c r="X9">
        <f t="shared" si="10"/>
        <v>0.62603393218361192</v>
      </c>
      <c r="Y9" s="22">
        <f t="shared" si="11"/>
        <v>9.1897876029795845E-6</v>
      </c>
      <c r="AA9" s="2">
        <v>0.44409027000000001</v>
      </c>
      <c r="AB9">
        <v>279.12295399999999</v>
      </c>
      <c r="AC9">
        <f t="shared" si="12"/>
        <v>278.34905425906129</v>
      </c>
      <c r="AD9">
        <f t="shared" si="13"/>
        <v>0.5989208090249909</v>
      </c>
      <c r="AE9" s="22">
        <f t="shared" si="14"/>
        <v>7.6873790747015072E-6</v>
      </c>
      <c r="AG9" s="2">
        <v>0.44352320000000001</v>
      </c>
      <c r="AH9">
        <v>300.05772899999999</v>
      </c>
      <c r="AI9">
        <f t="shared" si="15"/>
        <v>298.7190086084027</v>
      </c>
      <c r="AJ9">
        <f t="shared" si="16"/>
        <v>1.7921722868784065</v>
      </c>
      <c r="AK9" s="22">
        <f t="shared" si="17"/>
        <v>1.9905363894329908E-5</v>
      </c>
      <c r="AM9" s="2">
        <v>0.44467522999999998</v>
      </c>
      <c r="AN9">
        <v>321.90664500000003</v>
      </c>
      <c r="AO9">
        <f t="shared" si="18"/>
        <v>321.42079973145883</v>
      </c>
      <c r="AP9">
        <f t="shared" si="19"/>
        <v>0.23604562496386838</v>
      </c>
      <c r="AQ9" s="22">
        <f t="shared" si="20"/>
        <v>2.2779074333430894E-6</v>
      </c>
      <c r="AS9" s="2">
        <v>0.44413280999999999</v>
      </c>
      <c r="AT9">
        <v>347.197225</v>
      </c>
      <c r="AU9">
        <f t="shared" si="21"/>
        <v>346.54387636498063</v>
      </c>
      <c r="AV9">
        <f t="shared" si="22"/>
        <v>0.42686443888167369</v>
      </c>
      <c r="AW9" s="22">
        <f t="shared" si="23"/>
        <v>3.5410942444208891E-6</v>
      </c>
      <c r="AZ9">
        <v>0.2</v>
      </c>
      <c r="BA9" t="s">
        <v>60</v>
      </c>
      <c r="BB9">
        <v>0.57029321686229295</v>
      </c>
    </row>
    <row r="10" spans="1:73" x14ac:dyDescent="0.25">
      <c r="C10" s="2">
        <v>0.44780900000000001</v>
      </c>
      <c r="D10">
        <v>209.38903300000001</v>
      </c>
      <c r="E10">
        <f t="shared" si="0"/>
        <v>209.59713774229758</v>
      </c>
      <c r="F10">
        <f t="shared" si="1"/>
        <v>4.3307583766735679E-2</v>
      </c>
      <c r="G10" s="22">
        <f t="shared" si="2"/>
        <v>9.8777059069265117E-7</v>
      </c>
      <c r="I10" s="2">
        <v>0.44758941000000002</v>
      </c>
      <c r="J10">
        <v>231.15257700000001</v>
      </c>
      <c r="K10">
        <f t="shared" si="3"/>
        <v>230.66808991569226</v>
      </c>
      <c r="L10">
        <f t="shared" si="4"/>
        <v>0.23472773486101947</v>
      </c>
      <c r="M10" s="22">
        <f t="shared" si="5"/>
        <v>4.3930579152884192E-6</v>
      </c>
      <c r="O10" s="2">
        <v>0.44766293000000001</v>
      </c>
      <c r="P10">
        <v>244.14178999999999</v>
      </c>
      <c r="Q10">
        <f t="shared" si="6"/>
        <v>244.44516220247718</v>
      </c>
      <c r="R10">
        <f t="shared" si="7"/>
        <v>9.2034693235862303E-2</v>
      </c>
      <c r="S10" s="22">
        <f t="shared" si="8"/>
        <v>1.5440711917552906E-6</v>
      </c>
      <c r="U10" s="2">
        <v>0.44844429000000002</v>
      </c>
      <c r="V10">
        <v>261.06419599999998</v>
      </c>
      <c r="W10">
        <f t="shared" si="9"/>
        <v>260.24936099414873</v>
      </c>
      <c r="X10">
        <f t="shared" si="10"/>
        <v>0.66395608676060758</v>
      </c>
      <c r="Y10" s="22">
        <f t="shared" si="11"/>
        <v>9.7419238077337494E-6</v>
      </c>
      <c r="AA10" s="2">
        <v>0.44786110000000001</v>
      </c>
      <c r="AB10">
        <v>279.15244899999999</v>
      </c>
      <c r="AC10">
        <f t="shared" si="12"/>
        <v>278.39081945410032</v>
      </c>
      <c r="AD10">
        <f t="shared" si="13"/>
        <v>0.5800795651873315</v>
      </c>
      <c r="AE10" s="22">
        <f t="shared" si="14"/>
        <v>7.4439711629946306E-6</v>
      </c>
      <c r="AG10" s="2">
        <v>0.44729384999999999</v>
      </c>
      <c r="AH10">
        <v>300.05594300000001</v>
      </c>
      <c r="AI10">
        <f t="shared" si="15"/>
        <v>298.77027455175687</v>
      </c>
      <c r="AJ10">
        <f t="shared" si="16"/>
        <v>1.6529433588079321</v>
      </c>
      <c r="AK10" s="22">
        <f t="shared" si="17"/>
        <v>1.8359189560730016E-5</v>
      </c>
      <c r="AM10" s="2">
        <v>0.44844588000000002</v>
      </c>
      <c r="AN10">
        <v>321.90485999999999</v>
      </c>
      <c r="AO10">
        <f t="shared" si="18"/>
        <v>321.49117182842497</v>
      </c>
      <c r="AP10">
        <f t="shared" si="19"/>
        <v>0.17113790330108136</v>
      </c>
      <c r="AQ10" s="22">
        <f t="shared" si="20"/>
        <v>1.6515477696461658E-6</v>
      </c>
      <c r="AS10" s="2">
        <v>0.44790354999999998</v>
      </c>
      <c r="AT10">
        <v>347.21107999999998</v>
      </c>
      <c r="AU10">
        <f t="shared" si="21"/>
        <v>346.6489234943075</v>
      </c>
      <c r="AV10">
        <f t="shared" si="22"/>
        <v>0.31601993689238506</v>
      </c>
      <c r="AW10" s="22">
        <f t="shared" si="23"/>
        <v>2.6213639989052271E-6</v>
      </c>
      <c r="AZ10">
        <v>0.3</v>
      </c>
      <c r="BA10" t="s">
        <v>60</v>
      </c>
      <c r="BB10">
        <v>0.56943482866455686</v>
      </c>
      <c r="BN10" t="s">
        <v>73</v>
      </c>
    </row>
    <row r="11" spans="1:73" x14ac:dyDescent="0.25">
      <c r="C11" s="2">
        <v>0.45157965999999999</v>
      </c>
      <c r="D11">
        <v>209.387247</v>
      </c>
      <c r="E11">
        <f t="shared" si="0"/>
        <v>209.6455870848304</v>
      </c>
      <c r="F11">
        <f t="shared" si="1"/>
        <v>6.6739599430175087E-2</v>
      </c>
      <c r="G11" s="22">
        <f t="shared" si="2"/>
        <v>1.5222400427358753E-6</v>
      </c>
      <c r="I11" s="2">
        <v>0.45135962000000002</v>
      </c>
      <c r="J11">
        <v>231.07259099999999</v>
      </c>
      <c r="K11">
        <f t="shared" si="3"/>
        <v>230.71090616657693</v>
      </c>
      <c r="L11">
        <f t="shared" si="4"/>
        <v>0.13081591872826329</v>
      </c>
      <c r="M11" s="22">
        <f t="shared" si="5"/>
        <v>2.4499867039819712E-6</v>
      </c>
      <c r="O11" s="2">
        <v>0.45143358</v>
      </c>
      <c r="P11">
        <v>244.140005</v>
      </c>
      <c r="Q11">
        <f t="shared" si="6"/>
        <v>244.4876925022283</v>
      </c>
      <c r="R11">
        <f t="shared" si="7"/>
        <v>0.1208865992057519</v>
      </c>
      <c r="S11" s="22">
        <f t="shared" si="8"/>
        <v>2.0281508874267315E-6</v>
      </c>
      <c r="U11" s="2">
        <v>0.45221507999999999</v>
      </c>
      <c r="V11">
        <v>261.085871</v>
      </c>
      <c r="W11">
        <f t="shared" si="9"/>
        <v>260.28773486090483</v>
      </c>
      <c r="X11">
        <f t="shared" si="10"/>
        <v>0.63702129652973394</v>
      </c>
      <c r="Y11" s="22">
        <f t="shared" si="11"/>
        <v>9.3451701168249384E-6</v>
      </c>
      <c r="AA11" s="2">
        <v>0.45163175999999999</v>
      </c>
      <c r="AB11">
        <v>279.15066300000001</v>
      </c>
      <c r="AC11">
        <f t="shared" si="12"/>
        <v>278.43398966406869</v>
      </c>
      <c r="AD11">
        <f t="shared" si="13"/>
        <v>0.51362067043492443</v>
      </c>
      <c r="AE11" s="22">
        <f t="shared" si="14"/>
        <v>6.5912102629102562E-6</v>
      </c>
      <c r="AG11" s="2">
        <v>0.45106449999999998</v>
      </c>
      <c r="AH11">
        <v>300.05415799999997</v>
      </c>
      <c r="AI11">
        <f t="shared" si="15"/>
        <v>298.823349773779</v>
      </c>
      <c r="AJ11">
        <f t="shared" si="16"/>
        <v>1.5148888897332162</v>
      </c>
      <c r="AK11" s="22">
        <f t="shared" si="17"/>
        <v>1.6826023134715956E-5</v>
      </c>
      <c r="AM11" s="2">
        <v>0.45221654</v>
      </c>
      <c r="AN11">
        <v>321.903075</v>
      </c>
      <c r="AO11">
        <f t="shared" si="18"/>
        <v>321.56418619721597</v>
      </c>
      <c r="AP11">
        <f t="shared" si="19"/>
        <v>0.11484562065239091</v>
      </c>
      <c r="AQ11" s="22">
        <f t="shared" si="20"/>
        <v>1.1083174943660978E-6</v>
      </c>
      <c r="AS11" s="2">
        <v>0.45167459999999998</v>
      </c>
      <c r="AT11">
        <v>347.279675</v>
      </c>
      <c r="AU11">
        <f t="shared" si="21"/>
        <v>346.75822148647518</v>
      </c>
      <c r="AV11">
        <f t="shared" si="22"/>
        <v>0.27191376676737794</v>
      </c>
      <c r="AW11" s="22">
        <f t="shared" si="23"/>
        <v>2.2546153699925635E-6</v>
      </c>
      <c r="AZ11">
        <v>0.35</v>
      </c>
      <c r="BA11" t="s">
        <v>60</v>
      </c>
      <c r="BB11">
        <v>0.5616510128726151</v>
      </c>
      <c r="BN11" t="s">
        <v>74</v>
      </c>
      <c r="BO11">
        <f>1-2*(BP5/BP3)^2</f>
        <v>0.97237745635181527</v>
      </c>
      <c r="BQ11" t="s">
        <v>75</v>
      </c>
      <c r="BR11">
        <f>-0.357+0.45*EXP(-0.0375*BP6)</f>
        <v>-0.12354307545574977</v>
      </c>
    </row>
    <row r="12" spans="1:73" x14ac:dyDescent="0.25">
      <c r="C12" s="2">
        <v>0.45535030999999998</v>
      </c>
      <c r="D12">
        <v>209.38546199999999</v>
      </c>
      <c r="E12">
        <f t="shared" si="0"/>
        <v>209.69567370628906</v>
      </c>
      <c r="F12">
        <f t="shared" si="1"/>
        <v>9.6231302718774392E-2</v>
      </c>
      <c r="G12" s="22">
        <f t="shared" si="2"/>
        <v>2.1949433501973712E-6</v>
      </c>
      <c r="I12" s="2">
        <v>0.45513036000000001</v>
      </c>
      <c r="J12">
        <v>231.086446</v>
      </c>
      <c r="K12">
        <f t="shared" si="3"/>
        <v>230.75514852710171</v>
      </c>
      <c r="L12">
        <f t="shared" si="4"/>
        <v>0.10975801554878999</v>
      </c>
      <c r="M12" s="22">
        <f t="shared" si="5"/>
        <v>2.0553571565055743E-6</v>
      </c>
      <c r="O12" s="2">
        <v>0.45520423999999998</v>
      </c>
      <c r="P12">
        <v>244.13821899999999</v>
      </c>
      <c r="Q12">
        <f t="shared" si="6"/>
        <v>244.5316391001316</v>
      </c>
      <c r="R12">
        <f t="shared" si="7"/>
        <v>0.1547793751875636</v>
      </c>
      <c r="S12" s="22">
        <f t="shared" si="8"/>
        <v>2.5968181927765232E-6</v>
      </c>
      <c r="U12" s="2">
        <v>0.45598572999999998</v>
      </c>
      <c r="V12">
        <v>261.08408600000001</v>
      </c>
      <c r="W12">
        <f t="shared" si="9"/>
        <v>260.32736593419202</v>
      </c>
      <c r="X12">
        <f t="shared" si="10"/>
        <v>0.57262525799645914</v>
      </c>
      <c r="Y12" s="22">
        <f t="shared" si="11"/>
        <v>8.4005882545394461E-6</v>
      </c>
      <c r="AA12" s="2">
        <v>0.45540240999999998</v>
      </c>
      <c r="AB12">
        <v>279.14887800000002</v>
      </c>
      <c r="AC12">
        <f t="shared" si="12"/>
        <v>278.47862116872443</v>
      </c>
      <c r="AD12">
        <f t="shared" si="13"/>
        <v>0.44924421987160051</v>
      </c>
      <c r="AE12" s="22">
        <f t="shared" si="14"/>
        <v>5.7651515053888923E-6</v>
      </c>
      <c r="AG12" s="2">
        <v>0.45483516000000002</v>
      </c>
      <c r="AH12">
        <v>300.05237299999999</v>
      </c>
      <c r="AI12">
        <f t="shared" si="15"/>
        <v>298.87830638846071</v>
      </c>
      <c r="AJ12">
        <f t="shared" si="16"/>
        <v>1.3784324083313129</v>
      </c>
      <c r="AK12" s="22">
        <f t="shared" si="17"/>
        <v>1.5310569445148279E-5</v>
      </c>
      <c r="AM12" s="2">
        <v>0.45598718999999999</v>
      </c>
      <c r="AN12">
        <v>321.90128900000002</v>
      </c>
      <c r="AO12">
        <f t="shared" si="18"/>
        <v>321.63995097500242</v>
      </c>
      <c r="AP12">
        <f t="shared" si="19"/>
        <v>6.8297563309645648E-2</v>
      </c>
      <c r="AQ12" s="22">
        <f t="shared" si="20"/>
        <v>6.5911284879713613E-7</v>
      </c>
      <c r="AS12" s="2">
        <v>0.45544551999999999</v>
      </c>
      <c r="AT12">
        <v>347.32481100000001</v>
      </c>
      <c r="AU12">
        <f t="shared" si="21"/>
        <v>346.87193928230249</v>
      </c>
      <c r="AV12">
        <f t="shared" si="22"/>
        <v>0.20509279269030153</v>
      </c>
      <c r="AW12" s="22">
        <f t="shared" si="23"/>
        <v>1.7001168928949935E-6</v>
      </c>
      <c r="AZ12">
        <v>0.4</v>
      </c>
      <c r="BA12" t="s">
        <v>60</v>
      </c>
      <c r="BB12">
        <v>0.56201764523987607</v>
      </c>
      <c r="BN12" t="s">
        <v>76</v>
      </c>
      <c r="BO12">
        <f>0.0524*BP4^4-0.15*BP4^3+0.1659*BP4^2-0.0706*BP4+0.0119</f>
        <v>2.0904552440000005E-3</v>
      </c>
      <c r="BQ12" t="s">
        <v>77</v>
      </c>
      <c r="BR12">
        <f>0.0524*(BP4-BR11)^4-0.15*(BP4-BR11)^3+0.1659*(BP4-BR11)^2-0.0706*(BP4-BR11)+0.0119</f>
        <v>1.9997844199046884E-3</v>
      </c>
    </row>
    <row r="13" spans="1:73" x14ac:dyDescent="0.25">
      <c r="C13" s="2">
        <v>0.45912096000000002</v>
      </c>
      <c r="D13">
        <v>209.38367700000001</v>
      </c>
      <c r="E13">
        <f t="shared" si="0"/>
        <v>209.74745581288477</v>
      </c>
      <c r="F13">
        <f t="shared" si="1"/>
        <v>0.13233502470384548</v>
      </c>
      <c r="G13" s="22">
        <f t="shared" si="2"/>
        <v>3.0184859476631662E-6</v>
      </c>
      <c r="I13" s="2">
        <v>0.45890088000000001</v>
      </c>
      <c r="J13">
        <v>231.06120000000001</v>
      </c>
      <c r="K13">
        <f t="shared" si="3"/>
        <v>230.80085977230095</v>
      </c>
      <c r="L13">
        <f t="shared" si="4"/>
        <v>6.7777034158398794E-2</v>
      </c>
      <c r="M13" s="22">
        <f t="shared" si="5"/>
        <v>1.2694877419725454E-6</v>
      </c>
      <c r="O13" s="2">
        <v>0.45897489000000002</v>
      </c>
      <c r="P13">
        <v>244.13643400000001</v>
      </c>
      <c r="Q13">
        <f t="shared" si="6"/>
        <v>244.57705422099954</v>
      </c>
      <c r="R13">
        <f t="shared" si="7"/>
        <v>0.19414617915367841</v>
      </c>
      <c r="S13" s="22">
        <f t="shared" si="8"/>
        <v>3.257344215606621E-6</v>
      </c>
      <c r="U13" s="2">
        <v>0.45975638000000002</v>
      </c>
      <c r="V13">
        <v>261.08229999999998</v>
      </c>
      <c r="W13">
        <f t="shared" si="9"/>
        <v>260.36830352653146</v>
      </c>
      <c r="X13">
        <f t="shared" si="10"/>
        <v>0.50979096412547187</v>
      </c>
      <c r="Y13" s="22">
        <f t="shared" si="11"/>
        <v>7.4788922031735082E-6</v>
      </c>
      <c r="AA13" s="2">
        <v>0.4591732</v>
      </c>
      <c r="AB13">
        <v>279.17055299999998</v>
      </c>
      <c r="AC13">
        <f t="shared" si="12"/>
        <v>278.52477302769546</v>
      </c>
      <c r="AD13">
        <f t="shared" si="13"/>
        <v>0.41703177262963192</v>
      </c>
      <c r="AE13" s="22">
        <f t="shared" si="14"/>
        <v>5.3509381409201621E-6</v>
      </c>
      <c r="AG13" s="2">
        <v>0.45860581</v>
      </c>
      <c r="AH13">
        <v>300.05058700000001</v>
      </c>
      <c r="AI13">
        <f t="shared" si="15"/>
        <v>298.93521958612018</v>
      </c>
      <c r="AJ13">
        <f t="shared" si="16"/>
        <v>1.244044467944966</v>
      </c>
      <c r="AK13" s="22">
        <f t="shared" si="17"/>
        <v>1.3818055824332823E-5</v>
      </c>
      <c r="AM13" s="2">
        <v>0.45975783999999997</v>
      </c>
      <c r="AN13">
        <v>321.89950399999998</v>
      </c>
      <c r="AO13">
        <f t="shared" si="18"/>
        <v>321.71858012302334</v>
      </c>
      <c r="AP13">
        <f t="shared" si="19"/>
        <v>3.2733449260256647E-2</v>
      </c>
      <c r="AQ13" s="22">
        <f t="shared" si="20"/>
        <v>3.1590111307346828E-7</v>
      </c>
      <c r="AS13" s="2">
        <v>0.45921591</v>
      </c>
      <c r="AT13">
        <v>347.27610499999997</v>
      </c>
      <c r="AU13">
        <f t="shared" si="21"/>
        <v>346.99025364168591</v>
      </c>
      <c r="AV13">
        <f t="shared" si="22"/>
        <v>8.1710999049994293E-2</v>
      </c>
      <c r="AW13" s="22">
        <f t="shared" si="23"/>
        <v>6.7753341168238948E-7</v>
      </c>
      <c r="AZ13">
        <v>0.45</v>
      </c>
      <c r="BA13" t="s">
        <v>60</v>
      </c>
      <c r="BB13">
        <v>0.55090969623399844</v>
      </c>
      <c r="BN13" t="s">
        <v>78</v>
      </c>
      <c r="BO13">
        <f>1/(1+BO12*BP2)</f>
        <v>0.98268263815517487</v>
      </c>
      <c r="BQ13" t="s">
        <v>79</v>
      </c>
      <c r="BR13">
        <f>1/(1+BR12*BP2)</f>
        <v>0.98342130402520789</v>
      </c>
    </row>
    <row r="14" spans="1:73" x14ac:dyDescent="0.25">
      <c r="C14" s="2">
        <v>0.46289162</v>
      </c>
      <c r="D14">
        <v>209.381891</v>
      </c>
      <c r="E14">
        <f t="shared" si="0"/>
        <v>209.80099376832499</v>
      </c>
      <c r="F14">
        <f t="shared" si="1"/>
        <v>0.17564713041767019</v>
      </c>
      <c r="G14" s="22">
        <f t="shared" si="2"/>
        <v>4.0064785646340027E-6</v>
      </c>
      <c r="I14" s="2">
        <v>0.46267153</v>
      </c>
      <c r="J14">
        <v>231.059415</v>
      </c>
      <c r="K14">
        <f t="shared" si="3"/>
        <v>230.84809759744758</v>
      </c>
      <c r="L14">
        <f t="shared" si="4"/>
        <v>4.4655044621503416E-2</v>
      </c>
      <c r="M14" s="22">
        <f t="shared" si="5"/>
        <v>8.3641765015959289E-7</v>
      </c>
      <c r="O14" s="2">
        <v>0.46274541000000002</v>
      </c>
      <c r="P14">
        <v>244.111188</v>
      </c>
      <c r="Q14">
        <f t="shared" si="6"/>
        <v>244.62399107918793</v>
      </c>
      <c r="R14">
        <f t="shared" si="7"/>
        <v>0.26296699802462503</v>
      </c>
      <c r="S14" s="22">
        <f t="shared" si="8"/>
        <v>4.4129182285566982E-6</v>
      </c>
      <c r="U14" s="2">
        <v>0.46352704</v>
      </c>
      <c r="V14">
        <v>261.08051499999999</v>
      </c>
      <c r="W14">
        <f t="shared" si="9"/>
        <v>260.41059795757951</v>
      </c>
      <c r="X14">
        <f t="shared" si="10"/>
        <v>0.44878884372540245</v>
      </c>
      <c r="Y14" s="22">
        <f t="shared" si="11"/>
        <v>6.5840501624788113E-6</v>
      </c>
      <c r="AA14" s="2">
        <v>0.46294389000000002</v>
      </c>
      <c r="AB14">
        <v>279.17658799999998</v>
      </c>
      <c r="AC14">
        <f t="shared" si="12"/>
        <v>278.57250236243806</v>
      </c>
      <c r="AD14">
        <f t="shared" si="13"/>
        <v>0.36491945750859472</v>
      </c>
      <c r="AE14" s="22">
        <f t="shared" si="14"/>
        <v>4.6820821594162928E-6</v>
      </c>
      <c r="AG14" s="2">
        <v>0.46237645999999999</v>
      </c>
      <c r="AH14">
        <v>300.04880200000002</v>
      </c>
      <c r="AI14">
        <f t="shared" si="15"/>
        <v>298.99416872752192</v>
      </c>
      <c r="AJ14">
        <f t="shared" si="16"/>
        <v>1.1122513394178655</v>
      </c>
      <c r="AK14" s="22">
        <f t="shared" si="17"/>
        <v>1.2354328449246375E-5</v>
      </c>
      <c r="AM14" s="2">
        <v>0.46352850000000001</v>
      </c>
      <c r="AN14">
        <v>321.897719</v>
      </c>
      <c r="AO14">
        <f t="shared" si="18"/>
        <v>321.8001931900684</v>
      </c>
      <c r="AP14">
        <f t="shared" si="19"/>
        <v>9.5112836028138949E-3</v>
      </c>
      <c r="AQ14" s="22">
        <f t="shared" si="20"/>
        <v>9.1791683052453515E-8</v>
      </c>
      <c r="AS14" s="2">
        <v>0.46298655999999999</v>
      </c>
      <c r="AT14">
        <v>347.27431899999999</v>
      </c>
      <c r="AU14">
        <f t="shared" si="21"/>
        <v>347.11338795901725</v>
      </c>
      <c r="AV14">
        <f t="shared" si="22"/>
        <v>2.5898799951790209E-2</v>
      </c>
      <c r="AW14" s="22">
        <f t="shared" si="23"/>
        <v>2.1475055968755663E-7</v>
      </c>
      <c r="AZ14">
        <v>0.5</v>
      </c>
      <c r="BA14" t="s">
        <v>60</v>
      </c>
      <c r="BB14">
        <v>0.54456088382516776</v>
      </c>
    </row>
    <row r="15" spans="1:73" x14ac:dyDescent="0.25">
      <c r="C15" s="2">
        <v>0.46666226999999999</v>
      </c>
      <c r="D15">
        <v>209.38010600000001</v>
      </c>
      <c r="E15">
        <f t="shared" si="0"/>
        <v>209.85634973810147</v>
      </c>
      <c r="F15">
        <f t="shared" si="1"/>
        <v>0.22680809808085131</v>
      </c>
      <c r="G15" s="22">
        <f t="shared" si="2"/>
        <v>5.1735389859045541E-6</v>
      </c>
      <c r="I15" s="2">
        <v>0.46644217999999998</v>
      </c>
      <c r="J15">
        <v>231.05762899999999</v>
      </c>
      <c r="K15">
        <f t="shared" si="3"/>
        <v>230.89691616880023</v>
      </c>
      <c r="L15">
        <f t="shared" si="4"/>
        <v>2.582861411224251E-2</v>
      </c>
      <c r="M15" s="22">
        <f t="shared" si="5"/>
        <v>4.8379400095056946E-7</v>
      </c>
      <c r="O15" s="2">
        <v>0.46651610999999998</v>
      </c>
      <c r="P15">
        <v>244.117223</v>
      </c>
      <c r="Q15">
        <f t="shared" si="6"/>
        <v>244.67251072431827</v>
      </c>
      <c r="R15">
        <f t="shared" si="7"/>
        <v>0.30834445677857003</v>
      </c>
      <c r="S15" s="22">
        <f t="shared" si="8"/>
        <v>5.1741534389697572E-6</v>
      </c>
      <c r="U15" s="2">
        <v>0.46729768999999999</v>
      </c>
      <c r="V15">
        <v>261.07873000000001</v>
      </c>
      <c r="W15">
        <f t="shared" si="9"/>
        <v>260.45430164843197</v>
      </c>
      <c r="X15">
        <f t="shared" si="10"/>
        <v>0.38991076624198251</v>
      </c>
      <c r="Y15" s="22">
        <f t="shared" si="11"/>
        <v>5.720345288697613E-6</v>
      </c>
      <c r="AA15" s="2">
        <v>0.46671486000000001</v>
      </c>
      <c r="AB15">
        <v>279.22954299999998</v>
      </c>
      <c r="AC15">
        <f t="shared" si="12"/>
        <v>278.62187714685467</v>
      </c>
      <c r="AD15">
        <f t="shared" si="13"/>
        <v>0.36925778907881296</v>
      </c>
      <c r="AE15" s="22">
        <f t="shared" si="14"/>
        <v>4.7359480949427113E-6</v>
      </c>
      <c r="AG15" s="2">
        <v>0.46614712000000003</v>
      </c>
      <c r="AH15">
        <v>300.04701599999999</v>
      </c>
      <c r="AI15">
        <f t="shared" si="15"/>
        <v>299.05523716447573</v>
      </c>
      <c r="AJ15">
        <f t="shared" si="16"/>
        <v>0.98362525859385286</v>
      </c>
      <c r="AK15" s="22">
        <f t="shared" si="17"/>
        <v>1.0925744706162056E-5</v>
      </c>
      <c r="AM15" s="2">
        <v>0.46729915</v>
      </c>
      <c r="AN15">
        <v>321.89593300000001</v>
      </c>
      <c r="AO15">
        <f t="shared" si="18"/>
        <v>321.88491495747633</v>
      </c>
      <c r="AP15">
        <f t="shared" si="19"/>
        <v>1.2139726105378942E-4</v>
      </c>
      <c r="AQ15" s="22">
        <f t="shared" si="20"/>
        <v>1.1715960778559051E-9</v>
      </c>
      <c r="AS15" s="2">
        <v>0.46675744000000002</v>
      </c>
      <c r="AT15">
        <v>347.31163500000002</v>
      </c>
      <c r="AU15">
        <f t="shared" si="21"/>
        <v>347.24155093616059</v>
      </c>
      <c r="AV15">
        <f t="shared" si="22"/>
        <v>4.9117760042494555E-3</v>
      </c>
      <c r="AW15" s="22">
        <f t="shared" si="23"/>
        <v>4.0719261053419128E-8</v>
      </c>
      <c r="AZ15">
        <v>0.55000000000000004</v>
      </c>
      <c r="BA15" t="s">
        <v>60</v>
      </c>
      <c r="BB15">
        <v>0.51970683510211724</v>
      </c>
      <c r="BN15" t="s">
        <v>80</v>
      </c>
      <c r="BO15">
        <f>1/(BB5*10^-4*PI()*BP2*BO13*BO11)</f>
        <v>0.93164558736668401</v>
      </c>
      <c r="BQ15" t="s">
        <v>81</v>
      </c>
      <c r="BR15">
        <f>1/(BB5*10^-4*PI()*BP2*BR13*BO11)</f>
        <v>0.93094581119187692</v>
      </c>
    </row>
    <row r="16" spans="1:73" x14ac:dyDescent="0.25">
      <c r="C16" s="2">
        <v>0.47043291999999998</v>
      </c>
      <c r="D16">
        <v>209.378321</v>
      </c>
      <c r="E16">
        <f t="shared" si="0"/>
        <v>209.9135886357044</v>
      </c>
      <c r="F16">
        <f t="shared" si="1"/>
        <v>0.28651144183257871</v>
      </c>
      <c r="G16" s="22">
        <f t="shared" si="2"/>
        <v>6.5354958682077054E-6</v>
      </c>
      <c r="I16" s="2">
        <v>0.47021284000000002</v>
      </c>
      <c r="J16">
        <v>231.05584400000001</v>
      </c>
      <c r="K16">
        <f t="shared" si="3"/>
        <v>230.94737366437596</v>
      </c>
      <c r="L16">
        <f t="shared" si="4"/>
        <v>1.1765813710393655E-2</v>
      </c>
      <c r="M16" s="22">
        <f t="shared" si="5"/>
        <v>2.2038805545509205E-7</v>
      </c>
      <c r="O16" s="2">
        <v>0.47028684999999998</v>
      </c>
      <c r="P16">
        <v>244.131078</v>
      </c>
      <c r="Q16">
        <f t="shared" si="6"/>
        <v>244.72267120811159</v>
      </c>
      <c r="R16">
        <f t="shared" si="7"/>
        <v>0.34998252388376277</v>
      </c>
      <c r="S16" s="22">
        <f t="shared" si="8"/>
        <v>5.8721916488211049E-6</v>
      </c>
      <c r="U16" s="2">
        <v>0.47106833999999997</v>
      </c>
      <c r="V16">
        <v>261.07694400000003</v>
      </c>
      <c r="W16">
        <f t="shared" si="9"/>
        <v>260.4994699479077</v>
      </c>
      <c r="X16">
        <f t="shared" si="10"/>
        <v>0.33347628083993203</v>
      </c>
      <c r="Y16" s="22">
        <f t="shared" si="11"/>
        <v>4.8924670376412216E-6</v>
      </c>
      <c r="AA16" s="2">
        <v>0.47048582</v>
      </c>
      <c r="AB16">
        <v>279.28249899999997</v>
      </c>
      <c r="AC16">
        <f t="shared" si="12"/>
        <v>278.67296001486409</v>
      </c>
      <c r="AD16">
        <f t="shared" si="13"/>
        <v>0.37153777440048408</v>
      </c>
      <c r="AE16" s="22">
        <f t="shared" si="14"/>
        <v>4.7633833196360855E-6</v>
      </c>
      <c r="AG16" s="2">
        <v>0.46991777000000001</v>
      </c>
      <c r="AH16">
        <v>300.045231</v>
      </c>
      <c r="AI16">
        <f t="shared" si="15"/>
        <v>299.1185119774334</v>
      </c>
      <c r="AJ16">
        <f t="shared" si="16"/>
        <v>0.85880814678679696</v>
      </c>
      <c r="AK16" s="22">
        <f t="shared" si="17"/>
        <v>9.5394360036963915E-6</v>
      </c>
      <c r="AM16" s="2">
        <v>0.47106979999999998</v>
      </c>
      <c r="AN16">
        <v>321.89414799999997</v>
      </c>
      <c r="AO16">
        <f t="shared" si="18"/>
        <v>321.9728770850096</v>
      </c>
      <c r="AP16">
        <f t="shared" si="19"/>
        <v>6.1982688264530655E-3</v>
      </c>
      <c r="AQ16" s="22">
        <f t="shared" si="20"/>
        <v>5.9819702044668633E-8</v>
      </c>
      <c r="AS16" s="2">
        <v>0.47052835999999998</v>
      </c>
      <c r="AT16">
        <v>347.35676999999998</v>
      </c>
      <c r="AU16">
        <f t="shared" si="21"/>
        <v>347.37495556792499</v>
      </c>
      <c r="AV16">
        <f t="shared" si="22"/>
        <v>3.3071488075486272E-4</v>
      </c>
      <c r="AW16" s="22">
        <f t="shared" si="23"/>
        <v>2.740956866951133E-9</v>
      </c>
      <c r="AZ16">
        <v>0.6</v>
      </c>
      <c r="BA16" t="s">
        <v>60</v>
      </c>
      <c r="BB16">
        <v>0.48917712852624856</v>
      </c>
    </row>
    <row r="17" spans="3:73" x14ac:dyDescent="0.25">
      <c r="C17" s="2">
        <v>0.47420358000000001</v>
      </c>
      <c r="D17">
        <v>209.37653499999999</v>
      </c>
      <c r="E17">
        <f t="shared" si="0"/>
        <v>209.97277781792423</v>
      </c>
      <c r="F17">
        <f t="shared" si="1"/>
        <v>0.35550549792623265</v>
      </c>
      <c r="G17" s="22">
        <f t="shared" si="2"/>
        <v>8.1094295425594937E-6</v>
      </c>
      <c r="I17" s="2">
        <v>0.47398349000000001</v>
      </c>
      <c r="J17">
        <v>231.054059</v>
      </c>
      <c r="K17">
        <f t="shared" si="3"/>
        <v>230.99953030477667</v>
      </c>
      <c r="L17">
        <f t="shared" si="4"/>
        <v>2.9733786027583194E-3</v>
      </c>
      <c r="M17" s="22">
        <f t="shared" si="5"/>
        <v>5.5695871914384527E-8</v>
      </c>
      <c r="O17" s="2">
        <v>0.47405705999999997</v>
      </c>
      <c r="P17">
        <v>244.05109100000001</v>
      </c>
      <c r="Q17">
        <f t="shared" si="6"/>
        <v>244.77452702413802</v>
      </c>
      <c r="R17">
        <f t="shared" si="7"/>
        <v>0.5233596810206117</v>
      </c>
      <c r="S17" s="22">
        <f t="shared" si="8"/>
        <v>8.7869621398639167E-6</v>
      </c>
      <c r="U17" s="2">
        <v>0.47483900000000001</v>
      </c>
      <c r="V17">
        <v>261.07515899999999</v>
      </c>
      <c r="W17">
        <f t="shared" si="9"/>
        <v>260.54616097632118</v>
      </c>
      <c r="X17">
        <f t="shared" si="10"/>
        <v>0.27983890905608644</v>
      </c>
      <c r="Y17" s="22">
        <f t="shared" si="11"/>
        <v>4.1056034223394756E-6</v>
      </c>
      <c r="AA17" s="2">
        <v>0.47425665</v>
      </c>
      <c r="AB17">
        <v>279.31199400000003</v>
      </c>
      <c r="AC17">
        <f t="shared" si="12"/>
        <v>278.7258189022179</v>
      </c>
      <c r="AD17">
        <f t="shared" si="13"/>
        <v>0.34360124525989155</v>
      </c>
      <c r="AE17" s="22">
        <f t="shared" si="14"/>
        <v>4.4042864638796387E-6</v>
      </c>
      <c r="AG17" s="2">
        <v>0.47368842</v>
      </c>
      <c r="AH17">
        <v>300.04344600000002</v>
      </c>
      <c r="AI17">
        <f t="shared" si="15"/>
        <v>299.18408520957439</v>
      </c>
      <c r="AJ17">
        <f t="shared" si="16"/>
        <v>0.73850096812095667</v>
      </c>
      <c r="AK17" s="22">
        <f t="shared" si="17"/>
        <v>8.2031901684105624E-6</v>
      </c>
      <c r="AM17" s="2">
        <v>0.47484059000000001</v>
      </c>
      <c r="AN17">
        <v>321.91582299999999</v>
      </c>
      <c r="AO17">
        <f t="shared" si="18"/>
        <v>322.06422107703645</v>
      </c>
      <c r="AP17">
        <f t="shared" si="19"/>
        <v>2.2021989268119418E-2</v>
      </c>
      <c r="AQ17" s="22">
        <f t="shared" si="20"/>
        <v>2.1250634358902818E-7</v>
      </c>
      <c r="AS17" s="2">
        <v>0.47429901000000002</v>
      </c>
      <c r="AT17">
        <v>347.354985</v>
      </c>
      <c r="AU17">
        <f t="shared" si="21"/>
        <v>347.51382000672686</v>
      </c>
      <c r="AV17">
        <f t="shared" si="22"/>
        <v>2.5228559361921879E-2</v>
      </c>
      <c r="AW17" s="22">
        <f t="shared" si="23"/>
        <v>2.0909583377460847E-7</v>
      </c>
    </row>
    <row r="18" spans="3:73" x14ac:dyDescent="0.25">
      <c r="C18" s="2">
        <v>0.47797423</v>
      </c>
      <c r="D18">
        <v>209.37475000000001</v>
      </c>
      <c r="E18">
        <f t="shared" si="0"/>
        <v>210.03398669463712</v>
      </c>
      <c r="F18">
        <f t="shared" si="1"/>
        <v>0.43459301955606983</v>
      </c>
      <c r="G18" s="22">
        <f t="shared" si="2"/>
        <v>9.9136626146004292E-6</v>
      </c>
      <c r="I18" s="2">
        <v>0.47775413999999999</v>
      </c>
      <c r="J18">
        <v>231.05227300000001</v>
      </c>
      <c r="K18">
        <f t="shared" si="3"/>
        <v>231.0534492830497</v>
      </c>
      <c r="L18">
        <f t="shared" si="4"/>
        <v>1.3836418129827234E-6</v>
      </c>
      <c r="M18" s="22">
        <f t="shared" si="5"/>
        <v>2.5918101548777092E-11</v>
      </c>
      <c r="O18" s="2">
        <v>0.47782766999999998</v>
      </c>
      <c r="P18">
        <v>244.04148599999999</v>
      </c>
      <c r="Q18">
        <f t="shared" si="6"/>
        <v>244.82815612325578</v>
      </c>
      <c r="R18">
        <f t="shared" si="7"/>
        <v>0.61884988282327769</v>
      </c>
      <c r="S18" s="22">
        <f t="shared" si="8"/>
        <v>1.0391015471068284E-5</v>
      </c>
      <c r="U18" s="2">
        <v>0.47860965</v>
      </c>
      <c r="V18">
        <v>261.073374</v>
      </c>
      <c r="W18">
        <f t="shared" si="9"/>
        <v>260.59443540902419</v>
      </c>
      <c r="X18">
        <f t="shared" si="10"/>
        <v>0.22938217392589927</v>
      </c>
      <c r="Y18" s="22">
        <f t="shared" si="11"/>
        <v>3.365383031733727E-6</v>
      </c>
      <c r="AA18" s="2">
        <v>0.47802729999999999</v>
      </c>
      <c r="AB18">
        <v>279.31020899999999</v>
      </c>
      <c r="AC18">
        <f t="shared" si="12"/>
        <v>278.78052615719707</v>
      </c>
      <c r="AD18">
        <f t="shared" si="13"/>
        <v>0.28056391395977542</v>
      </c>
      <c r="AE18" s="22">
        <f t="shared" si="14"/>
        <v>3.5963188710211239E-6</v>
      </c>
      <c r="AG18" s="2">
        <v>0.47745907999999998</v>
      </c>
      <c r="AH18">
        <v>300.04165999999998</v>
      </c>
      <c r="AI18">
        <f t="shared" si="15"/>
        <v>299.25205368667832</v>
      </c>
      <c r="AJ18">
        <f t="shared" si="16"/>
        <v>0.62347813003741681</v>
      </c>
      <c r="AK18" s="22">
        <f t="shared" si="17"/>
        <v>6.9256111715643249E-6</v>
      </c>
      <c r="AM18" s="2">
        <v>0.47861146999999998</v>
      </c>
      <c r="AN18">
        <v>321.95313800000002</v>
      </c>
      <c r="AO18">
        <f t="shared" si="18"/>
        <v>322.15909109089529</v>
      </c>
      <c r="AP18">
        <f t="shared" si="19"/>
        <v>4.2416675649312799E-2</v>
      </c>
      <c r="AQ18" s="22">
        <f t="shared" si="20"/>
        <v>4.0921477272928885E-7</v>
      </c>
      <c r="AS18" s="2">
        <v>0.47806957999999999</v>
      </c>
      <c r="AT18">
        <v>347.337559</v>
      </c>
      <c r="AU18">
        <f t="shared" si="21"/>
        <v>347.65839136112265</v>
      </c>
      <c r="AV18">
        <f t="shared" si="22"/>
        <v>0.1029334039435375</v>
      </c>
      <c r="AW18" s="22">
        <f t="shared" si="23"/>
        <v>8.5320391417760815E-7</v>
      </c>
    </row>
    <row r="19" spans="3:73" x14ac:dyDescent="0.25">
      <c r="C19" s="2">
        <v>0.48174487999999999</v>
      </c>
      <c r="D19">
        <v>209.37296499999999</v>
      </c>
      <c r="E19">
        <f t="shared" si="0"/>
        <v>210.09728777813265</v>
      </c>
      <c r="F19">
        <f t="shared" si="1"/>
        <v>0.52464348692181395</v>
      </c>
      <c r="G19" s="22">
        <f t="shared" si="2"/>
        <v>1.1968041300195334E-5</v>
      </c>
      <c r="I19" s="2">
        <v>0.48152479999999998</v>
      </c>
      <c r="J19">
        <v>231.050488</v>
      </c>
      <c r="K19">
        <f t="shared" si="3"/>
        <v>231.10919651820242</v>
      </c>
      <c r="L19">
        <f t="shared" si="4"/>
        <v>3.4466901095241754E-3</v>
      </c>
      <c r="M19" s="22">
        <f t="shared" si="5"/>
        <v>6.4563706959070327E-8</v>
      </c>
      <c r="O19" s="2">
        <v>0.48159832000000002</v>
      </c>
      <c r="P19">
        <v>244.03970100000001</v>
      </c>
      <c r="Q19">
        <f t="shared" si="6"/>
        <v>244.88362195341784</v>
      </c>
      <c r="R19">
        <f t="shared" si="7"/>
        <v>0.71220257561766931</v>
      </c>
      <c r="S19" s="22">
        <f t="shared" si="8"/>
        <v>1.1958661458769964E-5</v>
      </c>
      <c r="U19" s="2">
        <v>0.48238029999999998</v>
      </c>
      <c r="V19">
        <v>261.07158800000002</v>
      </c>
      <c r="W19">
        <f t="shared" si="9"/>
        <v>260.64435740180807</v>
      </c>
      <c r="X19">
        <f t="shared" si="10"/>
        <v>0.1825259840314552</v>
      </c>
      <c r="Y19" s="22">
        <f t="shared" si="11"/>
        <v>2.677968577544454E-6</v>
      </c>
      <c r="AA19" s="2">
        <v>0.48179796000000003</v>
      </c>
      <c r="AB19">
        <v>279.308423</v>
      </c>
      <c r="AC19">
        <f t="shared" si="12"/>
        <v>278.83716152499676</v>
      </c>
      <c r="AD19">
        <f t="shared" si="13"/>
        <v>0.22208737782223484</v>
      </c>
      <c r="AE19" s="22">
        <f t="shared" si="14"/>
        <v>2.8467924864545709E-6</v>
      </c>
      <c r="AG19" s="2">
        <v>0.48122973000000002</v>
      </c>
      <c r="AH19">
        <v>300.03987499999999</v>
      </c>
      <c r="AI19">
        <f t="shared" si="15"/>
        <v>299.32251874352596</v>
      </c>
      <c r="AJ19">
        <f t="shared" si="16"/>
        <v>0.51459999870243955</v>
      </c>
      <c r="AK19" s="22">
        <f t="shared" si="17"/>
        <v>5.7162580904298481E-6</v>
      </c>
      <c r="AM19" s="2">
        <v>0.48238265000000002</v>
      </c>
      <c r="AN19">
        <v>322.04519399999998</v>
      </c>
      <c r="AO19">
        <f t="shared" si="18"/>
        <v>322.25764544538947</v>
      </c>
      <c r="AP19">
        <f t="shared" si="19"/>
        <v>4.5135616648083597E-2</v>
      </c>
      <c r="AQ19" s="22">
        <f t="shared" si="20"/>
        <v>4.3519684216423451E-7</v>
      </c>
      <c r="AS19" s="2">
        <v>0.48183983000000002</v>
      </c>
      <c r="AT19">
        <v>347.26539300000002</v>
      </c>
      <c r="AU19">
        <f t="shared" si="21"/>
        <v>347.80891225932658</v>
      </c>
      <c r="AV19">
        <f t="shared" si="22"/>
        <v>0.29541318525889054</v>
      </c>
      <c r="AW19" s="22">
        <f t="shared" si="23"/>
        <v>2.4496659429952539E-6</v>
      </c>
      <c r="AY19">
        <v>0.2</v>
      </c>
      <c r="AZ19" t="s">
        <v>35</v>
      </c>
      <c r="BB19">
        <f>SUM(F3:F150)</f>
        <v>91.939739421908172</v>
      </c>
      <c r="BN19" t="s">
        <v>82</v>
      </c>
    </row>
    <row r="20" spans="3:73" x14ac:dyDescent="0.25">
      <c r="C20" s="2">
        <v>0.48551554000000002</v>
      </c>
      <c r="D20">
        <v>209.37117900000001</v>
      </c>
      <c r="E20">
        <f t="shared" si="0"/>
        <v>210.16275634971012</v>
      </c>
      <c r="F20">
        <f t="shared" si="1"/>
        <v>0.62659470057408173</v>
      </c>
      <c r="G20" s="22">
        <f t="shared" si="2"/>
        <v>1.4293971776740642E-5</v>
      </c>
      <c r="I20" s="2">
        <v>0.48529545000000002</v>
      </c>
      <c r="J20">
        <v>231.04870299999999</v>
      </c>
      <c r="K20">
        <f t="shared" si="3"/>
        <v>231.1668403315586</v>
      </c>
      <c r="L20">
        <f t="shared" si="4"/>
        <v>1.395642910778996E-2</v>
      </c>
      <c r="M20" s="22">
        <f t="shared" si="5"/>
        <v>2.6143711600356295E-7</v>
      </c>
      <c r="O20" s="2">
        <v>0.48536906000000002</v>
      </c>
      <c r="P20">
        <v>244.05355499999999</v>
      </c>
      <c r="Q20">
        <f t="shared" si="6"/>
        <v>244.94099678634936</v>
      </c>
      <c r="R20">
        <f t="shared" si="7"/>
        <v>0.78755292415896161</v>
      </c>
      <c r="S20" s="22">
        <f t="shared" si="8"/>
        <v>1.3222375060110671E-5</v>
      </c>
      <c r="U20" s="2">
        <v>0.48615096000000002</v>
      </c>
      <c r="V20">
        <v>261.06980299999998</v>
      </c>
      <c r="W20">
        <f t="shared" si="9"/>
        <v>260.69599443240736</v>
      </c>
      <c r="X20">
        <f t="shared" si="10"/>
        <v>0.1397328452056453</v>
      </c>
      <c r="Y20" s="22">
        <f t="shared" si="11"/>
        <v>2.050148025314669E-6</v>
      </c>
      <c r="AA20" s="2">
        <v>0.48556909999999998</v>
      </c>
      <c r="AB20">
        <v>279.39265899999998</v>
      </c>
      <c r="AC20">
        <f t="shared" si="12"/>
        <v>278.8958136634273</v>
      </c>
      <c r="AD20">
        <f t="shared" si="13"/>
        <v>0.24685528847401564</v>
      </c>
      <c r="AE20" s="22">
        <f t="shared" si="14"/>
        <v>3.1623683434466727E-6</v>
      </c>
      <c r="AG20" s="2">
        <v>0.48500038000000001</v>
      </c>
      <c r="AH20">
        <v>300.03809000000001</v>
      </c>
      <c r="AI20">
        <f t="shared" si="15"/>
        <v>299.39558761670366</v>
      </c>
      <c r="AJ20">
        <f t="shared" si="16"/>
        <v>0.4128093125414849</v>
      </c>
      <c r="AK20" s="22">
        <f t="shared" si="17"/>
        <v>4.5856056273051232E-6</v>
      </c>
      <c r="AM20" s="2">
        <v>0.48615339000000002</v>
      </c>
      <c r="AN20">
        <v>322.05904900000002</v>
      </c>
      <c r="AO20">
        <f t="shared" si="18"/>
        <v>322.36002490080722</v>
      </c>
      <c r="AP20">
        <f t="shared" si="19"/>
        <v>9.0586492866706919E-2</v>
      </c>
      <c r="AQ20" s="22">
        <f t="shared" si="20"/>
        <v>8.7335826300336143E-7</v>
      </c>
      <c r="AS20" s="2">
        <v>0.48561048000000001</v>
      </c>
      <c r="AT20">
        <v>347.26360699999998</v>
      </c>
      <c r="AU20">
        <f t="shared" si="21"/>
        <v>347.9656769725064</v>
      </c>
      <c r="AV20">
        <f t="shared" si="22"/>
        <v>0.49290224629516799</v>
      </c>
      <c r="AW20" s="22">
        <f t="shared" si="23"/>
        <v>4.0873540052001394E-6</v>
      </c>
      <c r="AY20">
        <v>0.3</v>
      </c>
      <c r="AZ20" t="s">
        <v>35</v>
      </c>
      <c r="BB20">
        <f>SUM(L3:L150)</f>
        <v>75.702634994731653</v>
      </c>
      <c r="BN20" t="s">
        <v>83</v>
      </c>
      <c r="BO20">
        <f>1/(BO13*BO11)</f>
        <v>1.046530368489677</v>
      </c>
      <c r="BQ20" t="s">
        <v>84</v>
      </c>
      <c r="BR20">
        <f>1/(BR13*BO11)</f>
        <v>1.0457443002379598</v>
      </c>
    </row>
    <row r="21" spans="3:73" x14ac:dyDescent="0.25">
      <c r="C21" s="2">
        <v>0.48928619000000001</v>
      </c>
      <c r="D21">
        <v>209.369394</v>
      </c>
      <c r="E21">
        <f t="shared" si="0"/>
        <v>210.23047003132035</v>
      </c>
      <c r="F21">
        <f t="shared" si="1"/>
        <v>0.74145193171440671</v>
      </c>
      <c r="G21" s="22">
        <f t="shared" si="2"/>
        <v>1.6914400473605718E-5</v>
      </c>
      <c r="I21" s="2">
        <v>0.48906628000000002</v>
      </c>
      <c r="J21">
        <v>231.07819799999999</v>
      </c>
      <c r="K21">
        <f t="shared" si="3"/>
        <v>231.22645537567212</v>
      </c>
      <c r="L21">
        <f t="shared" si="4"/>
        <v>2.1980249441187327E-2</v>
      </c>
      <c r="M21" s="22">
        <f t="shared" si="5"/>
        <v>4.1163725396904131E-7</v>
      </c>
      <c r="O21" s="2">
        <v>0.48914012000000001</v>
      </c>
      <c r="P21">
        <v>244.122151</v>
      </c>
      <c r="Q21">
        <f t="shared" si="6"/>
        <v>245.00035924243659</v>
      </c>
      <c r="R21">
        <f t="shared" si="7"/>
        <v>0.77124971708355627</v>
      </c>
      <c r="S21" s="22">
        <f t="shared" si="8"/>
        <v>1.2941381555195707E-5</v>
      </c>
      <c r="U21" s="2">
        <v>0.48992161000000001</v>
      </c>
      <c r="V21">
        <v>261.068018</v>
      </c>
      <c r="W21">
        <f t="shared" si="9"/>
        <v>260.74941707441258</v>
      </c>
      <c r="X21">
        <f t="shared" si="10"/>
        <v>0.10150654978515963</v>
      </c>
      <c r="Y21" s="22">
        <f t="shared" si="11"/>
        <v>1.4893155437643007E-6</v>
      </c>
      <c r="AA21" s="2">
        <v>0.48933975000000002</v>
      </c>
      <c r="AB21">
        <v>279.390874</v>
      </c>
      <c r="AC21">
        <f t="shared" si="12"/>
        <v>278.95655303773196</v>
      </c>
      <c r="AD21">
        <f t="shared" si="13"/>
        <v>0.18863469826542925</v>
      </c>
      <c r="AE21" s="22">
        <f t="shared" si="14"/>
        <v>2.4165575886680411E-6</v>
      </c>
      <c r="AG21" s="2">
        <v>0.48877103999999999</v>
      </c>
      <c r="AH21">
        <v>300.03630399999997</v>
      </c>
      <c r="AI21">
        <f t="shared" si="15"/>
        <v>299.47137326442282</v>
      </c>
      <c r="AJ21">
        <f t="shared" si="16"/>
        <v>0.31914673599973953</v>
      </c>
      <c r="AK21" s="22">
        <f t="shared" si="17"/>
        <v>3.545216755530641E-6</v>
      </c>
      <c r="AM21" s="2">
        <v>0.48992444000000002</v>
      </c>
      <c r="AN21">
        <v>322.12764499999997</v>
      </c>
      <c r="AO21">
        <f t="shared" si="18"/>
        <v>322.46641823360267</v>
      </c>
      <c r="AP21">
        <f t="shared" si="19"/>
        <v>0.11476730380562568</v>
      </c>
      <c r="AQ21" s="22">
        <f t="shared" si="20"/>
        <v>1.106017971619487E-6</v>
      </c>
      <c r="AS21" s="2">
        <v>0.48938162000000002</v>
      </c>
      <c r="AT21">
        <v>347.34784300000001</v>
      </c>
      <c r="AU21">
        <f t="shared" si="21"/>
        <v>348.12897012398446</v>
      </c>
      <c r="AV21">
        <f t="shared" si="22"/>
        <v>0.61015958382421409</v>
      </c>
      <c r="AW21" s="22">
        <f t="shared" si="23"/>
        <v>5.0572476886909077E-6</v>
      </c>
      <c r="AY21">
        <v>0.35</v>
      </c>
      <c r="AZ21" t="s">
        <v>35</v>
      </c>
      <c r="BB21">
        <f>SUM(R3:R150)</f>
        <v>136.82752816717766</v>
      </c>
      <c r="BN21" t="s">
        <v>85</v>
      </c>
      <c r="BO21">
        <f>(BB5*10^-4*PI()*BP2-BO20)/(BB6*10^-4*PI()*BP2)</f>
        <v>0.15161160058521056</v>
      </c>
      <c r="BQ21" t="s">
        <v>86</v>
      </c>
      <c r="BR21">
        <f>(BB5*10^-4*PI()*BP2-BR20)/(BB6*10^-4*PI()*BP2)</f>
        <v>0.15316371963395517</v>
      </c>
      <c r="BU21" t="s">
        <v>87</v>
      </c>
    </row>
    <row r="22" spans="3:73" x14ac:dyDescent="0.25">
      <c r="C22" s="2">
        <v>0.49305711000000002</v>
      </c>
      <c r="D22">
        <v>209.41452899999999</v>
      </c>
      <c r="E22">
        <f t="shared" si="0"/>
        <v>210.30051505020992</v>
      </c>
      <c r="F22">
        <f t="shared" si="1"/>
        <v>0.78497128116660431</v>
      </c>
      <c r="G22" s="22">
        <f t="shared" si="2"/>
        <v>1.7899469072039497E-5</v>
      </c>
      <c r="I22" s="2">
        <v>0.49283675999999998</v>
      </c>
      <c r="J22">
        <v>231.045132</v>
      </c>
      <c r="K22">
        <f t="shared" si="3"/>
        <v>231.28810790080027</v>
      </c>
      <c r="L22">
        <f t="shared" si="4"/>
        <v>5.9037288369704961E-2</v>
      </c>
      <c r="M22" s="22">
        <f t="shared" si="5"/>
        <v>1.1059430317376507E-6</v>
      </c>
      <c r="O22" s="2">
        <v>0.49291108</v>
      </c>
      <c r="P22">
        <v>244.175107</v>
      </c>
      <c r="Q22">
        <f t="shared" si="6"/>
        <v>245.06178123921794</v>
      </c>
      <c r="R22">
        <f t="shared" si="7"/>
        <v>0.7861912064927109</v>
      </c>
      <c r="S22" s="22">
        <f t="shared" si="8"/>
        <v>1.3186374584063327E-5</v>
      </c>
      <c r="U22" s="2">
        <v>0.49369225999999999</v>
      </c>
      <c r="V22">
        <v>261.06623200000001</v>
      </c>
      <c r="W22">
        <f t="shared" si="9"/>
        <v>260.80470003467468</v>
      </c>
      <c r="X22">
        <f t="shared" si="10"/>
        <v>6.8398968886930811E-2</v>
      </c>
      <c r="Y22" s="22">
        <f t="shared" si="11"/>
        <v>1.0035711148700378E-6</v>
      </c>
      <c r="AA22" s="2">
        <v>0.49311044999999998</v>
      </c>
      <c r="AB22">
        <v>279.39690899999999</v>
      </c>
      <c r="AC22">
        <f t="shared" si="12"/>
        <v>279.01947815417685</v>
      </c>
      <c r="AD22">
        <f t="shared" si="13"/>
        <v>0.14245404337877215</v>
      </c>
      <c r="AE22" s="22">
        <f t="shared" si="14"/>
        <v>1.8248685490664129E-6</v>
      </c>
      <c r="AG22" s="2">
        <v>0.49254168999999998</v>
      </c>
      <c r="AH22">
        <v>300.03451899999999</v>
      </c>
      <c r="AI22">
        <f t="shared" si="15"/>
        <v>299.54999408057392</v>
      </c>
      <c r="AJ22">
        <f t="shared" si="16"/>
        <v>0.23476439754483436</v>
      </c>
      <c r="AK22" s="22">
        <f t="shared" si="17"/>
        <v>2.6078931257742728E-6</v>
      </c>
      <c r="AM22" s="2">
        <v>0.49369519000000001</v>
      </c>
      <c r="AN22">
        <v>322.14150000000001</v>
      </c>
      <c r="AO22">
        <f t="shared" si="18"/>
        <v>322.57698561828227</v>
      </c>
      <c r="AP22">
        <f t="shared" si="19"/>
        <v>0.1896477237306799</v>
      </c>
      <c r="AQ22" s="22">
        <f t="shared" si="20"/>
        <v>1.8274869369012339E-6</v>
      </c>
      <c r="AS22" s="2">
        <v>0.49315262999999998</v>
      </c>
      <c r="AT22">
        <v>347.40861899999999</v>
      </c>
      <c r="AU22">
        <f t="shared" si="21"/>
        <v>348.29905848462352</v>
      </c>
      <c r="AV22">
        <f t="shared" si="22"/>
        <v>0.79288247577661364</v>
      </c>
      <c r="AW22" s="22">
        <f t="shared" si="23"/>
        <v>6.569429276126684E-6</v>
      </c>
      <c r="AY22">
        <v>0.4</v>
      </c>
      <c r="AZ22" t="s">
        <v>35</v>
      </c>
      <c r="BB22">
        <f>SUM(X3:X150)</f>
        <v>37.885895526511057</v>
      </c>
    </row>
    <row r="23" spans="3:73" x14ac:dyDescent="0.25">
      <c r="C23" s="2">
        <v>0.49682788999999999</v>
      </c>
      <c r="D23">
        <v>209.436204</v>
      </c>
      <c r="E23">
        <f t="shared" si="0"/>
        <v>210.37296799236518</v>
      </c>
      <c r="F23">
        <f t="shared" si="1"/>
        <v>0.87752677739193652</v>
      </c>
      <c r="G23" s="22">
        <f t="shared" si="2"/>
        <v>2.0005843271416073E-5</v>
      </c>
      <c r="I23" s="2">
        <v>0.49660741000000003</v>
      </c>
      <c r="J23">
        <v>231.04334700000001</v>
      </c>
      <c r="K23">
        <f t="shared" si="3"/>
        <v>231.35188434342214</v>
      </c>
      <c r="L23">
        <f t="shared" si="4"/>
        <v>9.5195292285986013E-2</v>
      </c>
      <c r="M23" s="22">
        <f t="shared" si="5"/>
        <v>1.7833169481463129E-6</v>
      </c>
      <c r="O23" s="2">
        <v>0.49668191</v>
      </c>
      <c r="P23">
        <v>244.20460199999999</v>
      </c>
      <c r="Q23">
        <f t="shared" si="6"/>
        <v>245.12534419193958</v>
      </c>
      <c r="R23">
        <f t="shared" si="7"/>
        <v>0.84776618401770476</v>
      </c>
      <c r="S23" s="22">
        <f t="shared" si="8"/>
        <v>1.4215704965508302E-5</v>
      </c>
      <c r="U23" s="2">
        <v>0.49746291999999998</v>
      </c>
      <c r="V23">
        <v>261.06444699999997</v>
      </c>
      <c r="W23">
        <f t="shared" si="9"/>
        <v>260.86192199282567</v>
      </c>
      <c r="X23">
        <f t="shared" si="10"/>
        <v>4.1016378530950942E-2</v>
      </c>
      <c r="Y23" s="22">
        <f t="shared" si="11"/>
        <v>6.0181339419518052E-7</v>
      </c>
      <c r="AA23" s="2">
        <v>0.49688132000000002</v>
      </c>
      <c r="AB23">
        <v>279.43422399999997</v>
      </c>
      <c r="AC23">
        <f t="shared" si="12"/>
        <v>279.08468629034462</v>
      </c>
      <c r="AD23">
        <f t="shared" si="13"/>
        <v>0.12217661047110855</v>
      </c>
      <c r="AE23" s="22">
        <f t="shared" si="14"/>
        <v>1.5646920680127303E-6</v>
      </c>
      <c r="AG23" s="2">
        <v>0.49631251999999998</v>
      </c>
      <c r="AH23">
        <v>300.06401399999999</v>
      </c>
      <c r="AI23">
        <f t="shared" si="15"/>
        <v>299.63157943493559</v>
      </c>
      <c r="AJ23">
        <f t="shared" si="16"/>
        <v>0.18699965306243482</v>
      </c>
      <c r="AK23" s="22">
        <f t="shared" si="17"/>
        <v>2.0768874958454003E-6</v>
      </c>
      <c r="AM23" s="2">
        <v>0.49746583999999999</v>
      </c>
      <c r="AN23">
        <v>322.13971400000003</v>
      </c>
      <c r="AO23">
        <f t="shared" si="18"/>
        <v>322.69191889125148</v>
      </c>
      <c r="AP23">
        <f t="shared" si="19"/>
        <v>0.30493024192202489</v>
      </c>
      <c r="AQ23" s="22">
        <f t="shared" si="20"/>
        <v>2.9384070733203896E-6</v>
      </c>
      <c r="AS23" s="2">
        <v>0.49692389999999997</v>
      </c>
      <c r="AT23">
        <v>347.51631500000002</v>
      </c>
      <c r="AU23">
        <f t="shared" si="21"/>
        <v>348.4762674750433</v>
      </c>
      <c r="AV23">
        <f t="shared" si="22"/>
        <v>0.9215087543417203</v>
      </c>
      <c r="AW23" s="22">
        <f t="shared" si="23"/>
        <v>7.6304309832908915E-6</v>
      </c>
      <c r="AY23">
        <v>0.45</v>
      </c>
      <c r="AZ23" t="s">
        <v>35</v>
      </c>
      <c r="BB23">
        <f>SUM(AD3:AD150)</f>
        <v>45.714132115412887</v>
      </c>
    </row>
    <row r="24" spans="3:73" x14ac:dyDescent="0.25">
      <c r="C24" s="2">
        <v>0.50059841000000005</v>
      </c>
      <c r="D24">
        <v>209.41095799999999</v>
      </c>
      <c r="E24">
        <f t="shared" si="0"/>
        <v>210.44791348737436</v>
      </c>
      <c r="F24">
        <f t="shared" si="1"/>
        <v>1.0752766827958191</v>
      </c>
      <c r="G24" s="22">
        <f t="shared" si="2"/>
        <v>2.4520053935083971E-5</v>
      </c>
      <c r="I24" s="2">
        <v>0.50037805999999996</v>
      </c>
      <c r="J24">
        <v>231.041561</v>
      </c>
      <c r="K24">
        <f t="shared" si="3"/>
        <v>231.41786354039883</v>
      </c>
      <c r="L24">
        <f t="shared" si="4"/>
        <v>0.14160360191060944</v>
      </c>
      <c r="M24" s="22">
        <f t="shared" si="5"/>
        <v>2.6527362990951583E-6</v>
      </c>
      <c r="O24" s="2">
        <v>0.50045295999999995</v>
      </c>
      <c r="P24">
        <v>244.27319700000001</v>
      </c>
      <c r="Q24">
        <f t="shared" si="6"/>
        <v>245.19114012545236</v>
      </c>
      <c r="R24">
        <f t="shared" si="7"/>
        <v>0.84261958156523531</v>
      </c>
      <c r="S24" s="22">
        <f t="shared" si="8"/>
        <v>1.4121470223997515E-5</v>
      </c>
      <c r="U24" s="2">
        <v>0.50123366000000003</v>
      </c>
      <c r="V24">
        <v>261.07830200000001</v>
      </c>
      <c r="W24">
        <f t="shared" si="9"/>
        <v>260.92116680345384</v>
      </c>
      <c r="X24">
        <f t="shared" si="10"/>
        <v>2.469146999360174E-2</v>
      </c>
      <c r="Y24" s="22">
        <f t="shared" si="11"/>
        <v>3.6224749192706857E-7</v>
      </c>
      <c r="AA24" s="2">
        <v>0.50065219999999999</v>
      </c>
      <c r="AB24">
        <v>279.47153900000001</v>
      </c>
      <c r="AC24">
        <f t="shared" si="12"/>
        <v>279.15227513820577</v>
      </c>
      <c r="AD24">
        <f t="shared" si="13"/>
        <v>0.10192941344777204</v>
      </c>
      <c r="AE24" s="22">
        <f t="shared" si="14"/>
        <v>1.3050415892104534E-6</v>
      </c>
      <c r="AG24" s="2">
        <v>0.50008366000000004</v>
      </c>
      <c r="AH24">
        <v>300.14825000000002</v>
      </c>
      <c r="AI24">
        <f t="shared" si="15"/>
        <v>299.71626475713572</v>
      </c>
      <c r="AJ24">
        <f t="shared" si="16"/>
        <v>0.18661125005252852</v>
      </c>
      <c r="AK24" s="22">
        <f t="shared" si="17"/>
        <v>2.0714105839499429E-6</v>
      </c>
      <c r="AM24" s="2">
        <v>0.50123649000000003</v>
      </c>
      <c r="AN24">
        <v>322.13792899999999</v>
      </c>
      <c r="AO24">
        <f t="shared" si="18"/>
        <v>322.8114173750098</v>
      </c>
      <c r="AP24">
        <f t="shared" si="19"/>
        <v>0.45358659127335532</v>
      </c>
      <c r="AQ24" s="22">
        <f t="shared" si="20"/>
        <v>4.3709564863551788E-6</v>
      </c>
      <c r="AS24" s="2">
        <v>0.50069503999999998</v>
      </c>
      <c r="AT24">
        <v>347.600551</v>
      </c>
      <c r="AU24">
        <f t="shared" si="21"/>
        <v>348.66090216342627</v>
      </c>
      <c r="AV24">
        <f t="shared" si="22"/>
        <v>1.1243445897794568</v>
      </c>
      <c r="AW24" s="22">
        <f t="shared" si="23"/>
        <v>9.3054744722172392E-6</v>
      </c>
      <c r="AY24">
        <v>0.5</v>
      </c>
      <c r="AZ24" t="s">
        <v>35</v>
      </c>
      <c r="BB24">
        <f>SUM(AJ3:AJ150)</f>
        <v>62.879505247739118</v>
      </c>
    </row>
    <row r="25" spans="3:73" x14ac:dyDescent="0.25">
      <c r="C25" s="2">
        <v>0.50436928999999997</v>
      </c>
      <c r="D25">
        <v>209.448274</v>
      </c>
      <c r="E25">
        <f t="shared" si="0"/>
        <v>210.52545467464751</v>
      </c>
      <c r="F25">
        <f t="shared" si="1"/>
        <v>1.1603182058340602</v>
      </c>
      <c r="G25" s="22">
        <f t="shared" si="2"/>
        <v>2.6449869577411126E-5</v>
      </c>
      <c r="I25" s="2">
        <v>0.50414871999999999</v>
      </c>
      <c r="J25">
        <v>231.03977599999999</v>
      </c>
      <c r="K25">
        <f t="shared" si="3"/>
        <v>231.48613091487098</v>
      </c>
      <c r="L25">
        <f t="shared" si="4"/>
        <v>0.19923271002949269</v>
      </c>
      <c r="M25" s="22">
        <f t="shared" si="5"/>
        <v>3.7323909933563123E-6</v>
      </c>
      <c r="O25" s="2">
        <v>0.50422445999999999</v>
      </c>
      <c r="P25">
        <v>244.419994</v>
      </c>
      <c r="Q25">
        <f t="shared" si="6"/>
        <v>245.25926388798592</v>
      </c>
      <c r="R25">
        <f t="shared" si="7"/>
        <v>0.70437394487990046</v>
      </c>
      <c r="S25" s="22">
        <f t="shared" si="8"/>
        <v>1.1790434898083345E-5</v>
      </c>
      <c r="U25" s="2">
        <v>0.50500471000000002</v>
      </c>
      <c r="V25">
        <v>261.14689800000002</v>
      </c>
      <c r="W25">
        <f t="shared" si="9"/>
        <v>260.98252557972302</v>
      </c>
      <c r="X25">
        <f t="shared" si="10"/>
        <v>2.7018292547720198E-2</v>
      </c>
      <c r="Y25" s="22">
        <f t="shared" si="11"/>
        <v>3.9617599453706465E-7</v>
      </c>
      <c r="AA25" s="2">
        <v>0.50442284999999998</v>
      </c>
      <c r="AB25">
        <v>279.46975400000002</v>
      </c>
      <c r="AC25">
        <f t="shared" si="12"/>
        <v>279.22234599934518</v>
      </c>
      <c r="AD25">
        <f t="shared" si="13"/>
        <v>6.1210718788026974E-2</v>
      </c>
      <c r="AE25" s="22">
        <f t="shared" si="14"/>
        <v>7.8371444963499361E-7</v>
      </c>
      <c r="AG25" s="2">
        <v>0.50385440000000004</v>
      </c>
      <c r="AH25">
        <v>300.162105</v>
      </c>
      <c r="AI25">
        <f t="shared" si="15"/>
        <v>299.80417322601824</v>
      </c>
      <c r="AJ25">
        <f t="shared" si="16"/>
        <v>0.12811515482573052</v>
      </c>
      <c r="AK25" s="22">
        <f t="shared" si="17"/>
        <v>1.4219645879731213E-6</v>
      </c>
      <c r="AM25" s="2">
        <v>0.50500785000000004</v>
      </c>
      <c r="AN25">
        <v>322.26126599999998</v>
      </c>
      <c r="AO25">
        <f t="shared" si="18"/>
        <v>322.93571176248258</v>
      </c>
      <c r="AP25">
        <f t="shared" si="19"/>
        <v>0.45487708653074305</v>
      </c>
      <c r="AQ25" s="22">
        <f t="shared" si="20"/>
        <v>4.3800376430745828E-6</v>
      </c>
      <c r="AS25" s="2">
        <v>0.50446676000000001</v>
      </c>
      <c r="AT25">
        <v>347.78644800000001</v>
      </c>
      <c r="AU25">
        <f t="shared" si="21"/>
        <v>348.8533381583581</v>
      </c>
      <c r="AV25">
        <f t="shared" si="22"/>
        <v>1.1382546100013544</v>
      </c>
      <c r="AW25" s="22">
        <f t="shared" si="23"/>
        <v>9.4105305243339361E-6</v>
      </c>
      <c r="AY25">
        <v>0.55000000000000004</v>
      </c>
      <c r="AZ25" t="s">
        <v>35</v>
      </c>
      <c r="BB25">
        <f>SUM(AP3:AP150)</f>
        <v>69.88673549609409</v>
      </c>
    </row>
    <row r="26" spans="3:73" x14ac:dyDescent="0.25">
      <c r="C26" s="2">
        <v>0.50813993999999996</v>
      </c>
      <c r="D26">
        <v>209.44648799999999</v>
      </c>
      <c r="E26">
        <f t="shared" si="0"/>
        <v>210.60567380094341</v>
      </c>
      <c r="F26">
        <f t="shared" si="1"/>
        <v>1.3437117211088359</v>
      </c>
      <c r="G26" s="22">
        <f t="shared" si="2"/>
        <v>3.0630912908165414E-5</v>
      </c>
      <c r="I26" s="2">
        <v>0.50791936999999998</v>
      </c>
      <c r="J26">
        <v>231.03799100000001</v>
      </c>
      <c r="K26">
        <f t="shared" si="3"/>
        <v>231.5567752027298</v>
      </c>
      <c r="L26">
        <f t="shared" si="4"/>
        <v>0.26913704900198426</v>
      </c>
      <c r="M26" s="22">
        <f t="shared" si="5"/>
        <v>5.042044649719296E-6</v>
      </c>
      <c r="O26" s="2">
        <v>0.50799541999999998</v>
      </c>
      <c r="P26">
        <v>244.47295</v>
      </c>
      <c r="Q26">
        <f t="shared" si="6"/>
        <v>245.32979214347719</v>
      </c>
      <c r="R26">
        <f t="shared" si="7"/>
        <v>0.73417845883859389</v>
      </c>
      <c r="S26" s="22">
        <f t="shared" si="8"/>
        <v>1.228400576983998E-5</v>
      </c>
      <c r="U26" s="2">
        <v>0.50877536000000001</v>
      </c>
      <c r="V26">
        <v>261.14511199999998</v>
      </c>
      <c r="W26">
        <f t="shared" si="9"/>
        <v>261.04607858542147</v>
      </c>
      <c r="X26">
        <f t="shared" si="10"/>
        <v>9.8076172030798509E-3</v>
      </c>
      <c r="Y26" s="22">
        <f t="shared" si="11"/>
        <v>1.4381351597584009E-7</v>
      </c>
      <c r="AA26" s="2">
        <v>0.50819349999999996</v>
      </c>
      <c r="AB26">
        <v>279.46796799999998</v>
      </c>
      <c r="AC26">
        <f t="shared" si="12"/>
        <v>279.29501458835341</v>
      </c>
      <c r="AD26">
        <f t="shared" si="13"/>
        <v>2.9912882600189383E-2</v>
      </c>
      <c r="AE26" s="22">
        <f t="shared" si="14"/>
        <v>3.8299595930592303E-7</v>
      </c>
      <c r="AG26" s="2">
        <v>0.50762527999999996</v>
      </c>
      <c r="AH26">
        <v>300.19941999999998</v>
      </c>
      <c r="AI26">
        <f t="shared" si="15"/>
        <v>299.89546397054653</v>
      </c>
      <c r="AJ26">
        <f t="shared" si="16"/>
        <v>9.2389267841103739E-2</v>
      </c>
      <c r="AK26" s="22">
        <f t="shared" si="17"/>
        <v>1.0251840194771367E-6</v>
      </c>
      <c r="AM26" s="2">
        <v>0.50877930000000005</v>
      </c>
      <c r="AN26">
        <v>322.40024199999999</v>
      </c>
      <c r="AO26">
        <f t="shared" si="18"/>
        <v>323.06500106786916</v>
      </c>
      <c r="AP26">
        <f t="shared" si="19"/>
        <v>0.44190461831428768</v>
      </c>
      <c r="AQ26" s="22">
        <f t="shared" si="20"/>
        <v>4.251457305608818E-6</v>
      </c>
      <c r="AS26" s="2">
        <v>0.50861592</v>
      </c>
      <c r="AT26">
        <v>347.98780699999998</v>
      </c>
      <c r="AU26">
        <f t="shared" si="21"/>
        <v>349.07443719835635</v>
      </c>
      <c r="AV26">
        <f t="shared" si="22"/>
        <v>1.1807651879800136</v>
      </c>
      <c r="AW26" s="22">
        <f t="shared" si="23"/>
        <v>9.7506930746304354E-6</v>
      </c>
      <c r="AY26">
        <v>0.6</v>
      </c>
      <c r="AZ26" t="s">
        <v>35</v>
      </c>
      <c r="BB26">
        <f>SUM(AV3:AV150)</f>
        <v>143.12067094731154</v>
      </c>
    </row>
    <row r="27" spans="3:73" x14ac:dyDescent="0.25">
      <c r="C27" s="2">
        <v>0.51191059999999999</v>
      </c>
      <c r="D27">
        <v>209.444703</v>
      </c>
      <c r="E27">
        <f t="shared" si="0"/>
        <v>210.68867366656522</v>
      </c>
      <c r="F27">
        <f t="shared" si="1"/>
        <v>1.5474630192747132</v>
      </c>
      <c r="G27" s="22">
        <f t="shared" si="2"/>
        <v>3.5276177301061791E-5</v>
      </c>
      <c r="I27" s="2">
        <v>0.51169019999999998</v>
      </c>
      <c r="J27">
        <v>231.067486</v>
      </c>
      <c r="K27">
        <f t="shared" si="3"/>
        <v>231.62989328852896</v>
      </c>
      <c r="L27">
        <f t="shared" si="4"/>
        <v>0.31630195819049606</v>
      </c>
      <c r="M27" s="22">
        <f t="shared" si="5"/>
        <v>5.9241248419995755E-6</v>
      </c>
      <c r="O27" s="2">
        <v>0.51176681999999996</v>
      </c>
      <c r="P27">
        <v>244.604106</v>
      </c>
      <c r="Q27">
        <f t="shared" si="6"/>
        <v>245.40284241112624</v>
      </c>
      <c r="R27">
        <f t="shared" si="7"/>
        <v>0.63797985445882954</v>
      </c>
      <c r="S27" s="22">
        <f t="shared" si="8"/>
        <v>1.0663001719984152E-5</v>
      </c>
      <c r="U27" s="2">
        <v>0.51254602000000005</v>
      </c>
      <c r="V27">
        <v>261.143327</v>
      </c>
      <c r="W27">
        <f t="shared" si="9"/>
        <v>261.11192927431364</v>
      </c>
      <c r="X27">
        <f t="shared" si="10"/>
        <v>9.8581717827596707E-4</v>
      </c>
      <c r="Y27" s="22">
        <f t="shared" si="11"/>
        <v>1.4455679675217346E-8</v>
      </c>
      <c r="AA27" s="2">
        <v>0.51196441999999998</v>
      </c>
      <c r="AB27">
        <v>279.513104</v>
      </c>
      <c r="AC27">
        <f t="shared" si="12"/>
        <v>279.37040428475672</v>
      </c>
      <c r="AD27">
        <f t="shared" si="13"/>
        <v>2.0363208730513723E-2</v>
      </c>
      <c r="AE27" s="22">
        <f t="shared" si="14"/>
        <v>2.6064048001375685E-7</v>
      </c>
      <c r="AG27" s="2">
        <v>0.51139593000000005</v>
      </c>
      <c r="AH27">
        <v>300.19763499999999</v>
      </c>
      <c r="AI27">
        <f t="shared" si="15"/>
        <v>299.99028286230248</v>
      </c>
      <c r="AJ27">
        <f t="shared" si="16"/>
        <v>4.2994909007728087E-2</v>
      </c>
      <c r="AK27" s="22">
        <f t="shared" si="17"/>
        <v>4.770924030937959E-7</v>
      </c>
      <c r="AM27" s="2">
        <v>0.51255070999999996</v>
      </c>
      <c r="AN27">
        <v>322.53139900000002</v>
      </c>
      <c r="AO27">
        <f t="shared" si="18"/>
        <v>323.19951048862265</v>
      </c>
      <c r="AP27">
        <f t="shared" si="19"/>
        <v>0.44637296122954434</v>
      </c>
      <c r="AQ27" s="22">
        <f t="shared" si="20"/>
        <v>4.2909541981505425E-6</v>
      </c>
      <c r="AS27" s="2">
        <v>0.51200966000000003</v>
      </c>
      <c r="AT27">
        <v>348.06440199999997</v>
      </c>
      <c r="AU27">
        <f t="shared" si="21"/>
        <v>349.26294573447626</v>
      </c>
      <c r="AV27">
        <f t="shared" si="22"/>
        <v>1.4365070834523681</v>
      </c>
      <c r="AW27" s="22">
        <f t="shared" si="23"/>
        <v>1.1857374998034197E-5</v>
      </c>
    </row>
    <row r="28" spans="3:73" x14ac:dyDescent="0.25">
      <c r="C28" s="2">
        <v>0.51568124999999998</v>
      </c>
      <c r="D28">
        <v>209.44291799999999</v>
      </c>
      <c r="E28">
        <f t="shared" si="0"/>
        <v>210.7745556017706</v>
      </c>
      <c r="F28">
        <f t="shared" si="1"/>
        <v>1.7732587024493793</v>
      </c>
      <c r="G28" s="22">
        <f t="shared" si="2"/>
        <v>4.0424135411661767E-5</v>
      </c>
      <c r="I28" s="2">
        <v>0.51546115999999997</v>
      </c>
      <c r="J28">
        <v>231.120441</v>
      </c>
      <c r="K28">
        <f t="shared" si="3"/>
        <v>231.70558194896989</v>
      </c>
      <c r="L28">
        <f t="shared" si="4"/>
        <v>0.3423899301613878</v>
      </c>
      <c r="M28" s="22">
        <f t="shared" si="5"/>
        <v>6.4097968946604112E-6</v>
      </c>
      <c r="O28" s="2">
        <v>0.5155381</v>
      </c>
      <c r="P28">
        <v>244.711803</v>
      </c>
      <c r="Q28">
        <f t="shared" si="6"/>
        <v>245.47850834901709</v>
      </c>
      <c r="R28">
        <f t="shared" si="7"/>
        <v>0.58783709221141345</v>
      </c>
      <c r="S28" s="22">
        <f t="shared" si="8"/>
        <v>9.8162848576479209E-6</v>
      </c>
      <c r="U28" s="2">
        <v>0.51631667000000003</v>
      </c>
      <c r="V28">
        <v>261.14154200000002</v>
      </c>
      <c r="W28">
        <f t="shared" si="9"/>
        <v>261.18017947354571</v>
      </c>
      <c r="X28">
        <f t="shared" si="10"/>
        <v>1.4928543619939824E-3</v>
      </c>
      <c r="Y28" s="22">
        <f t="shared" si="11"/>
        <v>2.1890995564996952E-8</v>
      </c>
      <c r="AA28" s="2">
        <v>0.51573530000000001</v>
      </c>
      <c r="AB28">
        <v>279.55041899999998</v>
      </c>
      <c r="AC28">
        <f t="shared" si="12"/>
        <v>279.44863363162312</v>
      </c>
      <c r="AD28">
        <f t="shared" si="13"/>
        <v>1.0360261215611493E-2</v>
      </c>
      <c r="AE28" s="22">
        <f t="shared" si="14"/>
        <v>1.3257157333832462E-7</v>
      </c>
      <c r="AG28" s="2">
        <v>0.51516693999999996</v>
      </c>
      <c r="AH28">
        <v>300.25841000000003</v>
      </c>
      <c r="AI28">
        <f t="shared" si="15"/>
        <v>300.08880846439592</v>
      </c>
      <c r="AJ28">
        <f t="shared" si="16"/>
        <v>2.8764680879269353E-2</v>
      </c>
      <c r="AK28" s="22">
        <f t="shared" si="17"/>
        <v>3.1905767730361583E-7</v>
      </c>
      <c r="AM28" s="2">
        <v>0.51632153999999997</v>
      </c>
      <c r="AN28">
        <v>322.56089400000002</v>
      </c>
      <c r="AO28">
        <f t="shared" si="18"/>
        <v>323.33946123443388</v>
      </c>
      <c r="AP28">
        <f t="shared" si="19"/>
        <v>0.60616693853399695</v>
      </c>
      <c r="AQ28" s="22">
        <f t="shared" si="20"/>
        <v>5.8259776903856871E-6</v>
      </c>
      <c r="AS28" s="2">
        <v>0.51578142000000005</v>
      </c>
      <c r="AT28">
        <v>348.25812000000002</v>
      </c>
      <c r="AU28">
        <f t="shared" si="21"/>
        <v>349.48091830478472</v>
      </c>
      <c r="AV28">
        <f t="shared" si="22"/>
        <v>1.4952356941843441</v>
      </c>
      <c r="AW28" s="22">
        <f t="shared" si="23"/>
        <v>1.2328412395678739E-5</v>
      </c>
      <c r="AY28" t="s">
        <v>36</v>
      </c>
      <c r="AZ28" t="s">
        <v>35</v>
      </c>
      <c r="BB28">
        <f>SUM(BB19:BB26)</f>
        <v>663.95684191688611</v>
      </c>
    </row>
    <row r="29" spans="3:73" x14ac:dyDescent="0.25">
      <c r="C29" s="2">
        <v>0.51945220999999997</v>
      </c>
      <c r="D29">
        <v>209.49587299999999</v>
      </c>
      <c r="E29">
        <f t="shared" si="0"/>
        <v>210.86343303398934</v>
      </c>
      <c r="F29">
        <f t="shared" si="1"/>
        <v>1.8702204465649499</v>
      </c>
      <c r="G29" s="22">
        <f t="shared" si="2"/>
        <v>4.2612975153929758E-5</v>
      </c>
      <c r="I29" s="2">
        <v>0.51923182000000001</v>
      </c>
      <c r="J29">
        <v>231.11865599999999</v>
      </c>
      <c r="K29">
        <f t="shared" si="3"/>
        <v>231.78393429822393</v>
      </c>
      <c r="L29">
        <f t="shared" si="4"/>
        <v>0.44259521408773989</v>
      </c>
      <c r="M29" s="22">
        <f t="shared" si="5"/>
        <v>8.2858431288441489E-6</v>
      </c>
      <c r="O29" s="2">
        <v>0.51930924000000001</v>
      </c>
      <c r="P29">
        <v>244.79603900000001</v>
      </c>
      <c r="Q29">
        <f t="shared" si="6"/>
        <v>245.55689863183537</v>
      </c>
      <c r="R29">
        <f t="shared" si="7"/>
        <v>0.57890737935663816</v>
      </c>
      <c r="S29" s="22">
        <f t="shared" si="8"/>
        <v>9.6605157521106721E-6</v>
      </c>
      <c r="U29" s="2">
        <v>0.52008732000000002</v>
      </c>
      <c r="V29">
        <v>261.13975599999998</v>
      </c>
      <c r="W29">
        <f t="shared" si="9"/>
        <v>261.25093713908393</v>
      </c>
      <c r="X29">
        <f t="shared" si="10"/>
        <v>1.2361245688005399E-2</v>
      </c>
      <c r="Y29" s="22">
        <f t="shared" si="11"/>
        <v>1.8126595791083995E-7</v>
      </c>
      <c r="AA29" s="2">
        <v>0.51950594999999999</v>
      </c>
      <c r="AB29">
        <v>279.54863399999999</v>
      </c>
      <c r="AC29">
        <f t="shared" si="12"/>
        <v>279.52982984557019</v>
      </c>
      <c r="AD29">
        <f t="shared" si="13"/>
        <v>3.5359622381982923E-4</v>
      </c>
      <c r="AE29" s="22">
        <f t="shared" si="14"/>
        <v>4.5247320882107148E-9</v>
      </c>
      <c r="AG29" s="2">
        <v>0.51893820999999996</v>
      </c>
      <c r="AH29">
        <v>300.366107</v>
      </c>
      <c r="AI29">
        <f t="shared" si="15"/>
        <v>300.19121172887964</v>
      </c>
      <c r="AJ29">
        <f t="shared" si="16"/>
        <v>3.0588355860265228E-2</v>
      </c>
      <c r="AK29" s="22">
        <f t="shared" si="17"/>
        <v>3.3904260992488066E-7</v>
      </c>
      <c r="AM29" s="2">
        <v>0.52009227999999996</v>
      </c>
      <c r="AN29">
        <v>322.574749</v>
      </c>
      <c r="AO29">
        <f t="shared" si="18"/>
        <v>323.48512470545597</v>
      </c>
      <c r="AP29">
        <f t="shared" si="19"/>
        <v>0.82878392508446685</v>
      </c>
      <c r="AQ29" s="22">
        <f t="shared" si="20"/>
        <v>7.9649046840493509E-6</v>
      </c>
      <c r="AS29" s="2">
        <v>0.51955313999999997</v>
      </c>
      <c r="AT29">
        <v>348.44401699999997</v>
      </c>
      <c r="AU29">
        <f t="shared" si="21"/>
        <v>349.70820279233862</v>
      </c>
      <c r="AV29">
        <f t="shared" si="22"/>
        <v>1.598165717550903</v>
      </c>
      <c r="AW29" s="22">
        <f t="shared" si="23"/>
        <v>1.3163027441773228E-5</v>
      </c>
      <c r="AZ29" s="9" t="s">
        <v>47</v>
      </c>
      <c r="BB29">
        <f>BB28/8</f>
        <v>82.994605239610763</v>
      </c>
    </row>
    <row r="30" spans="3:73" x14ac:dyDescent="0.25">
      <c r="C30" s="2">
        <v>0.52322303999999997</v>
      </c>
      <c r="D30">
        <v>209.52536799999999</v>
      </c>
      <c r="E30">
        <f t="shared" si="0"/>
        <v>210.95540578386436</v>
      </c>
      <c r="F30">
        <f t="shared" si="1"/>
        <v>2.0450080632797425</v>
      </c>
      <c r="G30" s="22">
        <f t="shared" si="2"/>
        <v>4.6582393586208217E-5</v>
      </c>
      <c r="I30" s="2">
        <v>0.52300290999999999</v>
      </c>
      <c r="J30">
        <v>231.19507200000001</v>
      </c>
      <c r="K30">
        <f t="shared" si="3"/>
        <v>231.86507229534232</v>
      </c>
      <c r="L30">
        <f t="shared" si="4"/>
        <v>0.44890039575877622</v>
      </c>
      <c r="M30" s="22">
        <f t="shared" si="5"/>
        <v>8.398328206487241E-6</v>
      </c>
      <c r="O30" s="2">
        <v>0.52308041999999999</v>
      </c>
      <c r="P30">
        <v>244.88809499999999</v>
      </c>
      <c r="Q30">
        <f t="shared" si="6"/>
        <v>245.63813168608118</v>
      </c>
      <c r="R30">
        <f t="shared" si="7"/>
        <v>0.56255503046765054</v>
      </c>
      <c r="S30" s="22">
        <f t="shared" si="8"/>
        <v>9.3805794674284731E-6</v>
      </c>
      <c r="U30" s="2">
        <v>0.52385797999999995</v>
      </c>
      <c r="V30">
        <v>261.13797099999999</v>
      </c>
      <c r="W30">
        <f t="shared" si="9"/>
        <v>261.32431619124765</v>
      </c>
      <c r="X30">
        <f t="shared" si="10"/>
        <v>3.4724530301124552E-2</v>
      </c>
      <c r="Y30" s="22">
        <f t="shared" si="11"/>
        <v>5.0920930278318011E-7</v>
      </c>
      <c r="AA30" s="2">
        <v>0.52327665000000001</v>
      </c>
      <c r="AB30">
        <v>279.55466799999999</v>
      </c>
      <c r="AC30">
        <f t="shared" si="12"/>
        <v>279.61413759976898</v>
      </c>
      <c r="AD30">
        <f t="shared" si="13"/>
        <v>3.5366332966836468E-3</v>
      </c>
      <c r="AE30" s="22">
        <f t="shared" si="14"/>
        <v>4.5253954348617077E-8</v>
      </c>
      <c r="AG30" s="2">
        <v>0.52270886000000005</v>
      </c>
      <c r="AH30">
        <v>300.36432100000002</v>
      </c>
      <c r="AI30">
        <f t="shared" si="15"/>
        <v>300.29765042939391</v>
      </c>
      <c r="AJ30">
        <f t="shared" si="16"/>
        <v>4.4449649849438444E-3</v>
      </c>
      <c r="AK30" s="22">
        <f t="shared" si="17"/>
        <v>4.9268762872623705E-8</v>
      </c>
      <c r="AM30" s="2">
        <v>0.52386372999999997</v>
      </c>
      <c r="AN30">
        <v>322.71372600000001</v>
      </c>
      <c r="AO30">
        <f t="shared" si="18"/>
        <v>323.63680164181517</v>
      </c>
      <c r="AP30">
        <f t="shared" si="19"/>
        <v>0.85206864051246956</v>
      </c>
      <c r="AQ30" s="22">
        <f t="shared" si="20"/>
        <v>8.18162757210051E-6</v>
      </c>
      <c r="AS30" s="2">
        <v>0.52332440999999996</v>
      </c>
      <c r="AT30">
        <v>348.55171300000001</v>
      </c>
      <c r="AU30">
        <f t="shared" si="21"/>
        <v>349.94520839319176</v>
      </c>
      <c r="AV30">
        <f t="shared" si="22"/>
        <v>1.9418294108466472</v>
      </c>
      <c r="AW30" s="22">
        <f t="shared" si="23"/>
        <v>1.5983674680014177E-5</v>
      </c>
    </row>
    <row r="31" spans="3:73" x14ac:dyDescent="0.25">
      <c r="C31" s="2">
        <v>0.52699370000000001</v>
      </c>
      <c r="D31">
        <v>209.523583</v>
      </c>
      <c r="E31">
        <f t="shared" si="0"/>
        <v>211.05058683453515</v>
      </c>
      <c r="F31">
        <f t="shared" si="1"/>
        <v>2.3317407106850543</v>
      </c>
      <c r="G31" s="22">
        <f t="shared" si="2"/>
        <v>5.3114663061760662E-5</v>
      </c>
      <c r="I31" s="2">
        <v>0.52677414</v>
      </c>
      <c r="J31">
        <v>231.29494800000001</v>
      </c>
      <c r="K31">
        <f t="shared" si="3"/>
        <v>231.94910195656041</v>
      </c>
      <c r="L31">
        <f t="shared" si="4"/>
        <v>0.42791739888363467</v>
      </c>
      <c r="M31" s="22">
        <f t="shared" si="5"/>
        <v>7.9988518146125663E-6</v>
      </c>
      <c r="O31" s="2">
        <v>0.52685161000000003</v>
      </c>
      <c r="P31">
        <v>244.98015100000001</v>
      </c>
      <c r="Q31">
        <f t="shared" si="6"/>
        <v>245.72232746040285</v>
      </c>
      <c r="R31">
        <f t="shared" si="7"/>
        <v>0.5508258983760963</v>
      </c>
      <c r="S31" s="22">
        <f t="shared" si="8"/>
        <v>9.1780951437773248E-6</v>
      </c>
      <c r="U31" s="2">
        <v>0.52762863000000004</v>
      </c>
      <c r="V31">
        <v>261.13618500000001</v>
      </c>
      <c r="W31">
        <f t="shared" si="9"/>
        <v>261.40043624769572</v>
      </c>
      <c r="X31">
        <f t="shared" si="10"/>
        <v>6.9828721908739927E-2</v>
      </c>
      <c r="Y31" s="22">
        <f t="shared" si="11"/>
        <v>1.024000061907358E-6</v>
      </c>
      <c r="AA31" s="2">
        <v>0.52704804999999999</v>
      </c>
      <c r="AB31">
        <v>279.68582500000002</v>
      </c>
      <c r="AC31">
        <f t="shared" si="12"/>
        <v>279.70171909373425</v>
      </c>
      <c r="AD31">
        <f t="shared" si="13"/>
        <v>2.5262221563256018E-4</v>
      </c>
      <c r="AE31" s="22">
        <f t="shared" si="14"/>
        <v>3.2294653384936528E-9</v>
      </c>
      <c r="AG31" s="2">
        <v>0.52647951999999998</v>
      </c>
      <c r="AH31">
        <v>300.36253599999998</v>
      </c>
      <c r="AI31">
        <f t="shared" si="15"/>
        <v>300.40833373305685</v>
      </c>
      <c r="AJ31">
        <f t="shared" si="16"/>
        <v>2.0974323531485432E-3</v>
      </c>
      <c r="AK31" s="22">
        <f t="shared" si="17"/>
        <v>2.3248580323813367E-8</v>
      </c>
      <c r="AM31" s="2">
        <v>0.52763446999999997</v>
      </c>
      <c r="AN31">
        <v>322.72758099999999</v>
      </c>
      <c r="AO31">
        <f t="shared" si="18"/>
        <v>323.79471775610943</v>
      </c>
      <c r="AP31">
        <f t="shared" si="19"/>
        <v>1.1387808562397965</v>
      </c>
      <c r="AQ31" s="22">
        <f t="shared" si="20"/>
        <v>1.09337211159315E-5</v>
      </c>
      <c r="AS31" s="2">
        <v>0.52709638999999997</v>
      </c>
      <c r="AT31">
        <v>348.78453100000002</v>
      </c>
      <c r="AU31">
        <f t="shared" si="21"/>
        <v>350.1924672728411</v>
      </c>
      <c r="AV31">
        <f t="shared" si="22"/>
        <v>1.982284548381644</v>
      </c>
      <c r="AW31" s="22">
        <f t="shared" si="23"/>
        <v>1.6294894960439287E-5</v>
      </c>
    </row>
    <row r="32" spans="3:73" x14ac:dyDescent="0.25">
      <c r="C32" s="2">
        <v>0.53076462000000002</v>
      </c>
      <c r="D32">
        <v>209.56871799999999</v>
      </c>
      <c r="E32">
        <f t="shared" si="0"/>
        <v>211.14910604109085</v>
      </c>
      <c r="F32">
        <f t="shared" si="1"/>
        <v>2.4976263604229936</v>
      </c>
      <c r="G32" s="22">
        <f t="shared" si="2"/>
        <v>5.686886439816545E-5</v>
      </c>
      <c r="I32" s="2">
        <v>0.53054546000000002</v>
      </c>
      <c r="J32">
        <v>231.41046399999999</v>
      </c>
      <c r="K32">
        <f t="shared" si="3"/>
        <v>232.03613928425722</v>
      </c>
      <c r="L32">
        <f t="shared" si="4"/>
        <v>0.39146956133036159</v>
      </c>
      <c r="M32" s="22">
        <f t="shared" si="5"/>
        <v>7.3102463549694361E-6</v>
      </c>
      <c r="O32" s="2">
        <v>0.53062372000000002</v>
      </c>
      <c r="P32">
        <v>245.23642899999999</v>
      </c>
      <c r="Q32">
        <f t="shared" si="6"/>
        <v>245.80963401905552</v>
      </c>
      <c r="R32">
        <f t="shared" si="7"/>
        <v>0.32856399387045687</v>
      </c>
      <c r="S32" s="22">
        <f t="shared" si="8"/>
        <v>5.4632365078895854E-6</v>
      </c>
      <c r="U32" s="2">
        <v>0.53139990000000004</v>
      </c>
      <c r="V32">
        <v>261.24388199999999</v>
      </c>
      <c r="W32">
        <f t="shared" si="9"/>
        <v>261.47943738624417</v>
      </c>
      <c r="X32">
        <f t="shared" si="10"/>
        <v>5.548633998864793E-2</v>
      </c>
      <c r="Y32" s="22">
        <f t="shared" si="11"/>
        <v>8.1300613239931822E-7</v>
      </c>
      <c r="AA32" s="2">
        <v>0.53081875000000001</v>
      </c>
      <c r="AB32">
        <v>279.69186000000002</v>
      </c>
      <c r="AC32">
        <f t="shared" si="12"/>
        <v>279.79269682070549</v>
      </c>
      <c r="AD32">
        <f t="shared" si="13"/>
        <v>1.0168064409986556E-2</v>
      </c>
      <c r="AE32" s="22">
        <f t="shared" si="14"/>
        <v>1.2998062905194235E-7</v>
      </c>
      <c r="AG32" s="2">
        <v>0.53025016999999997</v>
      </c>
      <c r="AH32">
        <v>300.36075099999999</v>
      </c>
      <c r="AI32">
        <f t="shared" si="15"/>
        <v>300.52346415785189</v>
      </c>
      <c r="AJ32">
        <f t="shared" si="16"/>
        <v>2.6475571738136347E-2</v>
      </c>
      <c r="AK32" s="22">
        <f t="shared" si="17"/>
        <v>2.9346680533216953E-7</v>
      </c>
      <c r="AM32" s="2">
        <v>0.53140569999999998</v>
      </c>
      <c r="AN32">
        <v>322.82745699999998</v>
      </c>
      <c r="AO32">
        <f t="shared" si="18"/>
        <v>323.9592208694005</v>
      </c>
      <c r="AP32">
        <f t="shared" si="19"/>
        <v>1.2808894560804269</v>
      </c>
      <c r="AQ32" s="22">
        <f t="shared" si="20"/>
        <v>1.2290533093767134E-5</v>
      </c>
      <c r="AS32" s="2">
        <v>0.53086858999999997</v>
      </c>
      <c r="AT32">
        <v>349.05644999999998</v>
      </c>
      <c r="AU32">
        <f t="shared" si="21"/>
        <v>350.45043307258572</v>
      </c>
      <c r="AV32">
        <f t="shared" si="22"/>
        <v>1.9431888066555818</v>
      </c>
      <c r="AW32" s="22">
        <f t="shared" si="23"/>
        <v>1.5948640371678526E-5</v>
      </c>
      <c r="AY32" t="s">
        <v>122</v>
      </c>
      <c r="AZ32" t="s">
        <v>58</v>
      </c>
      <c r="BB32">
        <f>BB28/COUNT(E3:E97,K3:K95,Q3:Q95,W3:W95,AC3:AC99,AI3:AI99,AO3:AO98,AU3:AU88)</f>
        <v>0.88527578922251482</v>
      </c>
    </row>
    <row r="33" spans="3:54" x14ac:dyDescent="0.25">
      <c r="C33" s="2">
        <v>0.53453583999999998</v>
      </c>
      <c r="D33">
        <v>209.66859400000001</v>
      </c>
      <c r="E33">
        <f t="shared" si="0"/>
        <v>211.25108884358829</v>
      </c>
      <c r="F33">
        <f t="shared" si="1"/>
        <v>2.5042899299834911</v>
      </c>
      <c r="G33" s="22">
        <f t="shared" si="2"/>
        <v>5.696627753226776E-5</v>
      </c>
      <c r="I33" s="2">
        <v>0.53431638000000004</v>
      </c>
      <c r="J33">
        <v>231.4556</v>
      </c>
      <c r="K33">
        <f t="shared" si="3"/>
        <v>232.12629491031174</v>
      </c>
      <c r="L33">
        <f t="shared" si="4"/>
        <v>0.44983166271807046</v>
      </c>
      <c r="M33" s="22">
        <f t="shared" si="5"/>
        <v>8.3968159797430032E-6</v>
      </c>
      <c r="O33" s="2">
        <v>0.53439477000000002</v>
      </c>
      <c r="P33">
        <v>245.305025</v>
      </c>
      <c r="Q33">
        <f t="shared" si="6"/>
        <v>245.90013835758384</v>
      </c>
      <c r="R33">
        <f t="shared" si="7"/>
        <v>0.35415990837471284</v>
      </c>
      <c r="S33" s="22">
        <f t="shared" si="8"/>
        <v>5.8855425963088627E-6</v>
      </c>
      <c r="U33" s="2">
        <v>0.53517157999999998</v>
      </c>
      <c r="V33">
        <v>261.42195900000002</v>
      </c>
      <c r="W33">
        <f t="shared" si="9"/>
        <v>261.56145015830685</v>
      </c>
      <c r="X33">
        <f t="shared" si="10"/>
        <v>1.9457783245783681E-2</v>
      </c>
      <c r="Y33" s="22">
        <f t="shared" si="11"/>
        <v>2.8471426796772676E-7</v>
      </c>
      <c r="AA33" s="2">
        <v>0.53458954000000003</v>
      </c>
      <c r="AB33">
        <v>279.71353499999998</v>
      </c>
      <c r="AC33">
        <f t="shared" si="12"/>
        <v>279.88725278592818</v>
      </c>
      <c r="AD33">
        <f t="shared" si="13"/>
        <v>3.0177869147797378E-2</v>
      </c>
      <c r="AE33" s="22">
        <f t="shared" si="14"/>
        <v>3.8571062945149078E-7</v>
      </c>
      <c r="AG33" s="2">
        <v>0.53402126999999999</v>
      </c>
      <c r="AH33">
        <v>300.43716599999999</v>
      </c>
      <c r="AI33">
        <f t="shared" si="15"/>
        <v>300.6432710456333</v>
      </c>
      <c r="AJ33">
        <f t="shared" si="16"/>
        <v>4.2479289835507882E-2</v>
      </c>
      <c r="AK33" s="22">
        <f t="shared" si="17"/>
        <v>4.7061951758070325E-7</v>
      </c>
      <c r="AM33" s="2">
        <v>0.53517674999999998</v>
      </c>
      <c r="AN33">
        <v>322.896052</v>
      </c>
      <c r="AO33">
        <f t="shared" si="18"/>
        <v>324.1305967633287</v>
      </c>
      <c r="AP33">
        <f t="shared" si="19"/>
        <v>1.5241007726623146</v>
      </c>
      <c r="AQ33" s="22">
        <f t="shared" si="20"/>
        <v>1.4618008606946354E-5</v>
      </c>
      <c r="AS33" s="2">
        <v>0.53464056999999998</v>
      </c>
      <c r="AT33">
        <v>349.28926799999999</v>
      </c>
      <c r="AU33">
        <f t="shared" si="21"/>
        <v>350.71958256200264</v>
      </c>
      <c r="AV33">
        <f t="shared" si="22"/>
        <v>2.045799746276832</v>
      </c>
      <c r="AW33" s="22">
        <f t="shared" si="23"/>
        <v>1.6768439038516303E-5</v>
      </c>
      <c r="AY33" t="s">
        <v>123</v>
      </c>
      <c r="BA33" t="s">
        <v>59</v>
      </c>
      <c r="BB33">
        <f>SQRT(BB32)</f>
        <v>0.94089095501153308</v>
      </c>
    </row>
    <row r="34" spans="3:54" x14ac:dyDescent="0.25">
      <c r="C34" s="2">
        <v>0.53830663000000001</v>
      </c>
      <c r="D34">
        <v>209.690269</v>
      </c>
      <c r="E34">
        <f t="shared" si="0"/>
        <v>211.35664390820031</v>
      </c>
      <c r="F34">
        <f t="shared" si="1"/>
        <v>2.7768053346795942</v>
      </c>
      <c r="G34" s="22">
        <f t="shared" si="2"/>
        <v>6.3152257716285142E-5</v>
      </c>
      <c r="I34" s="2">
        <v>0.53808747999999995</v>
      </c>
      <c r="J34">
        <v>231.532015</v>
      </c>
      <c r="K34">
        <f t="shared" si="3"/>
        <v>232.21971049547577</v>
      </c>
      <c r="L34">
        <f t="shared" si="4"/>
        <v>0.47292509449765796</v>
      </c>
      <c r="M34" s="22">
        <f t="shared" si="5"/>
        <v>8.8220650648209368E-6</v>
      </c>
      <c r="O34" s="2">
        <v>0.53816626999999995</v>
      </c>
      <c r="P34">
        <v>245.45182199999999</v>
      </c>
      <c r="Q34">
        <f t="shared" si="6"/>
        <v>245.99401566400419</v>
      </c>
      <c r="R34">
        <f t="shared" si="7"/>
        <v>0.29397396928630148</v>
      </c>
      <c r="S34" s="22">
        <f t="shared" si="8"/>
        <v>4.8795116122731366E-6</v>
      </c>
      <c r="U34" s="2">
        <v>0.53894253999999997</v>
      </c>
      <c r="V34">
        <v>261.47491500000001</v>
      </c>
      <c r="W34">
        <f t="shared" si="9"/>
        <v>261.64659081131612</v>
      </c>
      <c r="X34">
        <f t="shared" si="10"/>
        <v>2.9472584191043337E-2</v>
      </c>
      <c r="Y34" s="22">
        <f t="shared" si="11"/>
        <v>4.3108027972338099E-7</v>
      </c>
      <c r="AA34" s="2">
        <v>0.53836032</v>
      </c>
      <c r="AB34">
        <v>279.73521</v>
      </c>
      <c r="AC34">
        <f t="shared" si="12"/>
        <v>279.98555764313335</v>
      </c>
      <c r="AD34">
        <f t="shared" si="13"/>
        <v>6.2673942422424397E-2</v>
      </c>
      <c r="AE34" s="22">
        <f t="shared" si="14"/>
        <v>8.0092665296918679E-7</v>
      </c>
      <c r="AG34" s="2">
        <v>0.53779266999999997</v>
      </c>
      <c r="AH34">
        <v>300.56832300000002</v>
      </c>
      <c r="AI34">
        <f t="shared" si="15"/>
        <v>300.76797761375434</v>
      </c>
      <c r="AJ34">
        <f t="shared" si="16"/>
        <v>3.9861964793386363E-2</v>
      </c>
      <c r="AK34" s="22">
        <f t="shared" si="17"/>
        <v>4.4123736745603013E-7</v>
      </c>
      <c r="AM34" s="2">
        <v>0.53894847000000001</v>
      </c>
      <c r="AN34">
        <v>323.08195000000001</v>
      </c>
      <c r="AO34">
        <f t="shared" si="18"/>
        <v>324.30921669650695</v>
      </c>
      <c r="AP34">
        <f t="shared" si="19"/>
        <v>1.5061835443550693</v>
      </c>
      <c r="AQ34" s="22">
        <f t="shared" si="20"/>
        <v>1.4429540701945047E-5</v>
      </c>
      <c r="AS34" s="2">
        <v>0.53841269000000003</v>
      </c>
      <c r="AT34">
        <v>349.545547</v>
      </c>
      <c r="AU34">
        <f t="shared" si="21"/>
        <v>351.00047413172604</v>
      </c>
      <c r="AV34">
        <f t="shared" si="22"/>
        <v>2.116812958632555</v>
      </c>
      <c r="AW34" s="22">
        <f t="shared" si="23"/>
        <v>1.732506759829244E-5</v>
      </c>
      <c r="AY34" t="s">
        <v>124</v>
      </c>
      <c r="BB34">
        <f>SQRT(SUM(G3:G97,M3:M95,S3:S95,Y3:Y95,AE3:AE99,AK3:AK99,AQ3:AQ98,AW3:AW88)/COUNT(G3:G97,M3:M95,S3:S95,Y3:Y95,AE3:AE99,AK3:AK99,AQ3:AQ98,AW3:AW88))</f>
        <v>3.417843705794408E-3</v>
      </c>
    </row>
    <row r="35" spans="3:54" x14ac:dyDescent="0.25">
      <c r="C35" s="2">
        <v>0.54207727999999999</v>
      </c>
      <c r="D35">
        <v>209.68848399999999</v>
      </c>
      <c r="E35">
        <f t="shared" si="0"/>
        <v>211.46591226792415</v>
      </c>
      <c r="F35">
        <f t="shared" si="1"/>
        <v>3.1592512476158974</v>
      </c>
      <c r="G35" s="22">
        <f t="shared" si="2"/>
        <v>7.1851362166751884E-5</v>
      </c>
      <c r="I35" s="2">
        <v>0.54185866000000005</v>
      </c>
      <c r="J35">
        <v>231.62407099999999</v>
      </c>
      <c r="K35">
        <f t="shared" si="3"/>
        <v>232.31651802005857</v>
      </c>
      <c r="L35">
        <f t="shared" si="4"/>
        <v>0.47948287558800773</v>
      </c>
      <c r="M35" s="22">
        <f t="shared" si="5"/>
        <v>8.9372873256017682E-6</v>
      </c>
      <c r="O35" s="2">
        <v>0.54193807000000005</v>
      </c>
      <c r="P35">
        <v>245.65335899999999</v>
      </c>
      <c r="Q35">
        <f t="shared" si="6"/>
        <v>246.09141004627622</v>
      </c>
      <c r="R35">
        <f t="shared" si="7"/>
        <v>0.19188871914369876</v>
      </c>
      <c r="S35" s="22">
        <f t="shared" si="8"/>
        <v>3.1798309350360685E-6</v>
      </c>
      <c r="U35" s="2">
        <v>0.54271318999999996</v>
      </c>
      <c r="V35">
        <v>261.47312899999997</v>
      </c>
      <c r="W35">
        <f t="shared" si="9"/>
        <v>261.735016328038</v>
      </c>
      <c r="X35">
        <f t="shared" si="10"/>
        <v>6.8584972586897955E-2</v>
      </c>
      <c r="Y35" s="22">
        <f t="shared" si="11"/>
        <v>1.0031707051927653E-6</v>
      </c>
      <c r="AA35" s="2">
        <v>0.54213133000000002</v>
      </c>
      <c r="AB35">
        <v>279.79598499999997</v>
      </c>
      <c r="AC35">
        <f t="shared" si="12"/>
        <v>280.08780086268808</v>
      </c>
      <c r="AD35">
        <f t="shared" si="13"/>
        <v>8.515649771640639E-2</v>
      </c>
      <c r="AE35" s="22">
        <f t="shared" si="14"/>
        <v>1.087764384973298E-6</v>
      </c>
      <c r="AG35" s="2">
        <v>0.54156411999999998</v>
      </c>
      <c r="AH35">
        <v>300.70729999999998</v>
      </c>
      <c r="AI35">
        <f t="shared" si="15"/>
        <v>300.89781560382198</v>
      </c>
      <c r="AJ35">
        <f t="shared" si="16"/>
        <v>3.629619529966395E-2</v>
      </c>
      <c r="AK35" s="22">
        <f t="shared" si="17"/>
        <v>4.0139611122476925E-7</v>
      </c>
      <c r="AM35" s="2">
        <v>0.54309790000000002</v>
      </c>
      <c r="AN35">
        <v>323.33022999999997</v>
      </c>
      <c r="AO35">
        <f t="shared" si="18"/>
        <v>324.51447568388676</v>
      </c>
      <c r="AP35">
        <f t="shared" si="19"/>
        <v>1.4024378398044817</v>
      </c>
      <c r="AQ35" s="22">
        <f t="shared" si="20"/>
        <v>1.341500993829108E-5</v>
      </c>
      <c r="AS35" s="2">
        <v>0.54256291999999995</v>
      </c>
      <c r="AT35">
        <v>349.93629900000002</v>
      </c>
      <c r="AU35">
        <f t="shared" si="21"/>
        <v>351.32374724042052</v>
      </c>
      <c r="AV35">
        <f t="shared" si="22"/>
        <v>1.9250126198459327</v>
      </c>
      <c r="AW35" s="22">
        <f t="shared" si="23"/>
        <v>1.5720110422729976E-5</v>
      </c>
    </row>
    <row r="36" spans="3:54" x14ac:dyDescent="0.25">
      <c r="C36" s="2">
        <v>0.54622618000000001</v>
      </c>
      <c r="D36">
        <v>209.84292199999999</v>
      </c>
      <c r="E36">
        <f t="shared" si="0"/>
        <v>211.59060324552783</v>
      </c>
      <c r="F36">
        <f t="shared" si="1"/>
        <v>3.054389735969754</v>
      </c>
      <c r="G36" s="22">
        <f t="shared" si="2"/>
        <v>6.9364267044284196E-5</v>
      </c>
      <c r="I36" s="2">
        <v>0.54563024000000004</v>
      </c>
      <c r="J36">
        <v>231.786509</v>
      </c>
      <c r="K36">
        <f t="shared" si="3"/>
        <v>232.41686685169998</v>
      </c>
      <c r="L36">
        <f t="shared" si="4"/>
        <v>0.39735102119981836</v>
      </c>
      <c r="M36" s="22">
        <f t="shared" si="5"/>
        <v>7.3960191076872173E-6</v>
      </c>
      <c r="O36" s="2">
        <v>0.54570978999999997</v>
      </c>
      <c r="P36">
        <v>245.839257</v>
      </c>
      <c r="Q36">
        <f t="shared" si="6"/>
        <v>246.19246631315124</v>
      </c>
      <c r="R36">
        <f t="shared" si="7"/>
        <v>0.12475681889677052</v>
      </c>
      <c r="S36" s="22">
        <f t="shared" si="8"/>
        <v>2.0642477649266906E-6</v>
      </c>
      <c r="U36" s="2">
        <v>0.54648419999999998</v>
      </c>
      <c r="V36">
        <v>261.533905</v>
      </c>
      <c r="W36">
        <f t="shared" si="9"/>
        <v>261.82689981651049</v>
      </c>
      <c r="X36">
        <f t="shared" si="10"/>
        <v>8.5845962502013415E-2</v>
      </c>
      <c r="Y36" s="22">
        <f t="shared" si="11"/>
        <v>1.2550582347217445E-6</v>
      </c>
      <c r="AA36" s="2">
        <v>0.54590243000000005</v>
      </c>
      <c r="AB36">
        <v>279.87240100000002</v>
      </c>
      <c r="AC36">
        <f t="shared" si="12"/>
        <v>280.19417243242282</v>
      </c>
      <c r="AD36">
        <f t="shared" si="13"/>
        <v>0.10353685472341585</v>
      </c>
      <c r="AE36" s="22">
        <f t="shared" si="14"/>
        <v>1.3218276144881453E-6</v>
      </c>
      <c r="AG36" s="2">
        <v>0.54533522000000001</v>
      </c>
      <c r="AH36">
        <v>300.78371600000003</v>
      </c>
      <c r="AI36">
        <f t="shared" si="15"/>
        <v>301.03302335146697</v>
      </c>
      <c r="AJ36">
        <f t="shared" si="16"/>
        <v>6.2154155495459877E-2</v>
      </c>
      <c r="AK36" s="22">
        <f t="shared" si="17"/>
        <v>6.8700758031463962E-7</v>
      </c>
      <c r="AM36" s="2">
        <v>0.54649221000000003</v>
      </c>
      <c r="AN36">
        <v>323.508486</v>
      </c>
      <c r="AO36">
        <f t="shared" si="18"/>
        <v>324.68953096864891</v>
      </c>
      <c r="AP36">
        <f t="shared" si="19"/>
        <v>1.3948672179708932</v>
      </c>
      <c r="AQ36" s="22">
        <f t="shared" si="20"/>
        <v>1.3327893485185074E-5</v>
      </c>
      <c r="AS36" s="2">
        <v>0.54595762000000003</v>
      </c>
      <c r="AT36">
        <v>350.18322499999999</v>
      </c>
      <c r="AU36">
        <f t="shared" si="21"/>
        <v>351.59978285786849</v>
      </c>
      <c r="AV36">
        <f t="shared" si="22"/>
        <v>2.0066361646889854</v>
      </c>
      <c r="AW36" s="22">
        <f t="shared" si="23"/>
        <v>1.6363566246883569E-5</v>
      </c>
    </row>
    <row r="37" spans="3:54" x14ac:dyDescent="0.25">
      <c r="C37" s="2">
        <v>0.54999745</v>
      </c>
      <c r="D37">
        <v>209.95061899999999</v>
      </c>
      <c r="E37">
        <f t="shared" si="0"/>
        <v>211.70815802879773</v>
      </c>
      <c r="F37">
        <f t="shared" si="1"/>
        <v>3.0889434377472926</v>
      </c>
      <c r="G37" s="22">
        <f t="shared" si="2"/>
        <v>7.0077021897990027E-5</v>
      </c>
      <c r="I37" s="2">
        <v>0.54940173999999997</v>
      </c>
      <c r="J37">
        <v>231.93330499999999</v>
      </c>
      <c r="K37">
        <f t="shared" si="3"/>
        <v>232.52089185803621</v>
      </c>
      <c r="L37">
        <f t="shared" si="4"/>
        <v>0.34525831573687465</v>
      </c>
      <c r="M37" s="22">
        <f t="shared" si="5"/>
        <v>6.4182689881811098E-6</v>
      </c>
      <c r="O37" s="2">
        <v>0.54948158999999996</v>
      </c>
      <c r="P37">
        <v>246.04079400000001</v>
      </c>
      <c r="Q37">
        <f t="shared" si="6"/>
        <v>246.29735093566097</v>
      </c>
      <c r="R37">
        <f t="shared" si="7"/>
        <v>6.5821461235745643E-2</v>
      </c>
      <c r="S37" s="22">
        <f t="shared" si="8"/>
        <v>1.0873097431287156E-6</v>
      </c>
      <c r="U37" s="2">
        <v>0.55025537999999996</v>
      </c>
      <c r="V37">
        <v>261.62596100000002</v>
      </c>
      <c r="W37">
        <f t="shared" si="9"/>
        <v>261.92240350711961</v>
      </c>
      <c r="X37">
        <f t="shared" si="10"/>
        <v>8.7878160027350119E-2</v>
      </c>
      <c r="Y37" s="22">
        <f t="shared" si="11"/>
        <v>1.2838647708089722E-6</v>
      </c>
      <c r="AA37" s="2">
        <v>0.54967312000000002</v>
      </c>
      <c r="AB37">
        <v>279.87843600000002</v>
      </c>
      <c r="AC37">
        <f t="shared" si="12"/>
        <v>280.30486194574183</v>
      </c>
      <c r="AD37">
        <f t="shared" si="13"/>
        <v>0.18183908720179881</v>
      </c>
      <c r="AE37" s="22">
        <f t="shared" si="14"/>
        <v>2.3213913719941897E-6</v>
      </c>
      <c r="AG37" s="2">
        <v>0.54910652999999998</v>
      </c>
      <c r="AH37">
        <v>300.89923199999998</v>
      </c>
      <c r="AI37">
        <f t="shared" si="15"/>
        <v>301.17388753861985</v>
      </c>
      <c r="AJ37">
        <f t="shared" si="16"/>
        <v>7.5435664894569751E-2</v>
      </c>
      <c r="AK37" s="22">
        <f t="shared" si="17"/>
        <v>8.3317180364768291E-7</v>
      </c>
      <c r="AM37" s="2">
        <v>0.55064155000000004</v>
      </c>
      <c r="AN37">
        <v>323.74112500000001</v>
      </c>
      <c r="AO37">
        <f t="shared" si="18"/>
        <v>324.9127078747054</v>
      </c>
      <c r="AP37">
        <f t="shared" si="19"/>
        <v>1.3726064323029534</v>
      </c>
      <c r="AQ37" s="22">
        <f t="shared" si="20"/>
        <v>1.3096350408777992E-5</v>
      </c>
      <c r="AS37" s="2">
        <v>0.55010802999999997</v>
      </c>
      <c r="AT37">
        <v>350.60354799999999</v>
      </c>
      <c r="AU37">
        <f t="shared" si="21"/>
        <v>351.95217348055155</v>
      </c>
      <c r="AV37">
        <f t="shared" si="22"/>
        <v>1.81879068679293</v>
      </c>
      <c r="AW37" s="22">
        <f t="shared" si="23"/>
        <v>1.4796197113116426E-5</v>
      </c>
    </row>
    <row r="38" spans="3:54" x14ac:dyDescent="0.25">
      <c r="C38" s="2">
        <v>0.55339150000000004</v>
      </c>
      <c r="D38">
        <v>210.081954</v>
      </c>
      <c r="E38">
        <f t="shared" si="0"/>
        <v>211.81751378875498</v>
      </c>
      <c r="F38">
        <f t="shared" si="1"/>
        <v>3.0121677803432427</v>
      </c>
      <c r="G38" s="22">
        <f t="shared" si="2"/>
        <v>6.8249843898166791E-5</v>
      </c>
      <c r="I38" s="2">
        <v>0.55317340999999998</v>
      </c>
      <c r="J38">
        <v>232.11138299999999</v>
      </c>
      <c r="K38">
        <f t="shared" si="3"/>
        <v>232.62875428291389</v>
      </c>
      <c r="L38">
        <f t="shared" si="4"/>
        <v>0.26767304438397393</v>
      </c>
      <c r="M38" s="22">
        <f t="shared" si="5"/>
        <v>4.9683451650172945E-6</v>
      </c>
      <c r="O38" s="2">
        <v>0.55325338999999996</v>
      </c>
      <c r="P38">
        <v>246.242332</v>
      </c>
      <c r="Q38">
        <f t="shared" si="6"/>
        <v>246.40623227647666</v>
      </c>
      <c r="R38">
        <f t="shared" si="7"/>
        <v>2.6863300629123312E-2</v>
      </c>
      <c r="S38" s="22">
        <f t="shared" si="8"/>
        <v>4.4303082199766619E-7</v>
      </c>
      <c r="U38" s="2">
        <v>0.55402713999999997</v>
      </c>
      <c r="V38">
        <v>261.81967800000001</v>
      </c>
      <c r="W38">
        <f t="shared" si="9"/>
        <v>262.02171433181843</v>
      </c>
      <c r="X38">
        <f t="shared" si="10"/>
        <v>4.0818679374642515E-2</v>
      </c>
      <c r="Y38" s="22">
        <f t="shared" si="11"/>
        <v>5.954624512289455E-7</v>
      </c>
      <c r="AA38" s="2">
        <v>0.55344378000000005</v>
      </c>
      <c r="AB38">
        <v>279.87665099999998</v>
      </c>
      <c r="AC38">
        <f t="shared" si="12"/>
        <v>280.4200955922326</v>
      </c>
      <c r="AD38">
        <f t="shared" si="13"/>
        <v>0.29533202482687609</v>
      </c>
      <c r="AE38" s="22">
        <f t="shared" si="14"/>
        <v>3.7703112674926077E-6</v>
      </c>
      <c r="AG38" s="2">
        <v>0.55287821000000004</v>
      </c>
      <c r="AH38">
        <v>301.07730900000001</v>
      </c>
      <c r="AI38">
        <f t="shared" si="15"/>
        <v>301.32069737528275</v>
      </c>
      <c r="AJ38">
        <f t="shared" si="16"/>
        <v>5.9237901222769042E-2</v>
      </c>
      <c r="AK38" s="22">
        <f t="shared" si="17"/>
        <v>6.5349702049567527E-7</v>
      </c>
      <c r="AM38" s="2">
        <v>0.55403546999999997</v>
      </c>
      <c r="AN38">
        <v>323.84899999999999</v>
      </c>
      <c r="AO38">
        <f t="shared" si="18"/>
        <v>325.1031206878863</v>
      </c>
      <c r="AP38">
        <f t="shared" si="19"/>
        <v>1.5728186997844404</v>
      </c>
      <c r="AQ38" s="22">
        <f t="shared" si="20"/>
        <v>1.4996625396740256E-5</v>
      </c>
      <c r="AS38" s="2">
        <v>0.55425826</v>
      </c>
      <c r="AT38">
        <v>350.99430000000001</v>
      </c>
      <c r="AU38">
        <f t="shared" si="21"/>
        <v>352.32176620540599</v>
      </c>
      <c r="AV38">
        <f t="shared" si="22"/>
        <v>1.7621665264949598</v>
      </c>
      <c r="AW38" s="22">
        <f t="shared" si="23"/>
        <v>1.4303648189934344E-5</v>
      </c>
    </row>
    <row r="39" spans="3:54" x14ac:dyDescent="0.25">
      <c r="C39" s="2">
        <v>0.55716330999999997</v>
      </c>
      <c r="D39">
        <v>210.283492</v>
      </c>
      <c r="E39">
        <f t="shared" si="0"/>
        <v>211.94314099088103</v>
      </c>
      <c r="F39">
        <f t="shared" si="1"/>
        <v>2.754434772932449</v>
      </c>
      <c r="G39" s="22">
        <f t="shared" si="2"/>
        <v>6.2290545144435644E-5</v>
      </c>
      <c r="I39" s="2">
        <v>0.55694467999999997</v>
      </c>
      <c r="J39">
        <v>232.21907899999999</v>
      </c>
      <c r="K39">
        <f t="shared" si="3"/>
        <v>232.74059903015967</v>
      </c>
      <c r="L39">
        <f t="shared" si="4"/>
        <v>0.27198314185775152</v>
      </c>
      <c r="M39" s="22">
        <f t="shared" si="5"/>
        <v>5.043664497099866E-6</v>
      </c>
      <c r="O39" s="2">
        <v>0.55702523999999998</v>
      </c>
      <c r="P39">
        <v>246.45169000000001</v>
      </c>
      <c r="Q39">
        <f t="shared" si="6"/>
        <v>246.51929104697615</v>
      </c>
      <c r="R39">
        <f t="shared" si="7"/>
        <v>4.5699015522698214E-3</v>
      </c>
      <c r="S39" s="22">
        <f t="shared" si="8"/>
        <v>7.5239039569593339E-8</v>
      </c>
      <c r="U39" s="2">
        <v>0.55779851000000003</v>
      </c>
      <c r="V39">
        <v>261.943015</v>
      </c>
      <c r="W39">
        <f t="shared" si="9"/>
        <v>262.12499229830053</v>
      </c>
      <c r="X39">
        <f t="shared" si="10"/>
        <v>3.3115737096757775E-2</v>
      </c>
      <c r="Y39" s="22">
        <f t="shared" si="11"/>
        <v>4.8263718815194591E-7</v>
      </c>
      <c r="AA39" s="2">
        <v>0.55721491999999995</v>
      </c>
      <c r="AB39">
        <v>279.96088700000001</v>
      </c>
      <c r="AC39">
        <f t="shared" si="12"/>
        <v>280.54011785172611</v>
      </c>
      <c r="AD39">
        <f t="shared" si="13"/>
        <v>0.33550837959133734</v>
      </c>
      <c r="AE39" s="22">
        <f t="shared" si="14"/>
        <v>4.2806394526429934E-6</v>
      </c>
      <c r="AG39" s="2">
        <v>0.55664961000000002</v>
      </c>
      <c r="AH39">
        <v>301.20846599999999</v>
      </c>
      <c r="AI39">
        <f t="shared" si="15"/>
        <v>301.47372550277549</v>
      </c>
      <c r="AJ39">
        <f t="shared" si="16"/>
        <v>7.036260381270916E-2</v>
      </c>
      <c r="AK39" s="22">
        <f t="shared" si="17"/>
        <v>7.7554598489491484E-7</v>
      </c>
      <c r="AM39" s="2">
        <v>0.55818502999999997</v>
      </c>
      <c r="AN39">
        <v>324.12074000000001</v>
      </c>
      <c r="AO39">
        <f t="shared" si="18"/>
        <v>325.34603846852701</v>
      </c>
      <c r="AP39">
        <f t="shared" si="19"/>
        <v>1.5013563369746135</v>
      </c>
      <c r="AQ39" s="22">
        <f t="shared" si="20"/>
        <v>1.4291247411760801E-5</v>
      </c>
      <c r="AS39" s="2">
        <v>0.55727556</v>
      </c>
      <c r="AT39">
        <v>351.23358500000001</v>
      </c>
      <c r="AU39">
        <f t="shared" si="21"/>
        <v>352.60179947862184</v>
      </c>
      <c r="AV39">
        <f t="shared" si="22"/>
        <v>1.8720108595104261</v>
      </c>
      <c r="AW39" s="22">
        <f t="shared" si="23"/>
        <v>1.5174566413318953E-5</v>
      </c>
    </row>
    <row r="40" spans="3:54" x14ac:dyDescent="0.25">
      <c r="C40" s="2">
        <v>0.56093470999999995</v>
      </c>
      <c r="D40">
        <v>210.414648</v>
      </c>
      <c r="E40">
        <f t="shared" si="0"/>
        <v>212.07322791050063</v>
      </c>
      <c r="F40">
        <f t="shared" si="1"/>
        <v>2.7508873195162926</v>
      </c>
      <c r="G40" s="22">
        <f t="shared" si="2"/>
        <v>6.2132790864072508E-5</v>
      </c>
      <c r="I40" s="2">
        <v>0.56071621999999999</v>
      </c>
      <c r="J40">
        <v>232.373696</v>
      </c>
      <c r="K40">
        <f t="shared" si="3"/>
        <v>232.85661506217414</v>
      </c>
      <c r="L40">
        <f t="shared" si="4"/>
        <v>0.23321082061115814</v>
      </c>
      <c r="M40" s="22">
        <f t="shared" si="5"/>
        <v>4.3189160833036328E-6</v>
      </c>
      <c r="O40" s="2">
        <v>0.56079696000000001</v>
      </c>
      <c r="P40">
        <v>246.637587</v>
      </c>
      <c r="Q40">
        <f t="shared" si="6"/>
        <v>246.63671007515086</v>
      </c>
      <c r="R40">
        <f t="shared" si="7"/>
        <v>7.6899719103499331E-7</v>
      </c>
      <c r="S40" s="22">
        <f t="shared" si="8"/>
        <v>1.2641721772879126E-11</v>
      </c>
      <c r="U40" s="2">
        <v>0.56156996000000003</v>
      </c>
      <c r="V40">
        <v>262.08199200000001</v>
      </c>
      <c r="W40">
        <f t="shared" si="9"/>
        <v>262.23244539651375</v>
      </c>
      <c r="X40">
        <f t="shared" si="10"/>
        <v>2.263622452252061E-2</v>
      </c>
      <c r="Y40" s="22">
        <f t="shared" si="11"/>
        <v>3.2955630955374805E-7</v>
      </c>
      <c r="AA40" s="2">
        <v>0.56098627999999995</v>
      </c>
      <c r="AB40">
        <v>280.08422300000001</v>
      </c>
      <c r="AC40">
        <f t="shared" si="12"/>
        <v>280.66516284528217</v>
      </c>
      <c r="AD40">
        <f t="shared" si="13"/>
        <v>0.33749110383645964</v>
      </c>
      <c r="AE40" s="22">
        <f t="shared" si="14"/>
        <v>4.3021449383848723E-6</v>
      </c>
      <c r="AG40" s="2">
        <v>0.56042062000000004</v>
      </c>
      <c r="AH40">
        <v>301.26924200000002</v>
      </c>
      <c r="AI40">
        <f t="shared" si="15"/>
        <v>301.63328014661232</v>
      </c>
      <c r="AJ40">
        <f t="shared" si="16"/>
        <v>0.13252377218891967</v>
      </c>
      <c r="AK40" s="22">
        <f t="shared" si="17"/>
        <v>1.4601053750602229E-6</v>
      </c>
      <c r="AM40" s="2">
        <v>0.56157952</v>
      </c>
      <c r="AN40">
        <v>324.33027600000003</v>
      </c>
      <c r="AO40">
        <f t="shared" si="18"/>
        <v>325.55342191800275</v>
      </c>
      <c r="AP40">
        <f t="shared" si="19"/>
        <v>1.4960859367267378</v>
      </c>
      <c r="AQ40" s="22">
        <f t="shared" si="20"/>
        <v>1.4222683878842381E-5</v>
      </c>
      <c r="AS40" s="2">
        <v>0.56104953000000002</v>
      </c>
      <c r="AT40">
        <v>351.818308</v>
      </c>
      <c r="AU40">
        <f t="shared" si="21"/>
        <v>352.96611903721896</v>
      </c>
      <c r="AV40">
        <f t="shared" si="22"/>
        <v>1.3174701771616593</v>
      </c>
      <c r="AW40" s="22">
        <f t="shared" si="23"/>
        <v>1.0643976863504434E-5</v>
      </c>
    </row>
    <row r="41" spans="3:54" x14ac:dyDescent="0.25">
      <c r="C41" s="2">
        <v>0.56470606999999995</v>
      </c>
      <c r="D41">
        <v>210.53798499999999</v>
      </c>
      <c r="E41">
        <f t="shared" si="0"/>
        <v>212.20795628923426</v>
      </c>
      <c r="F41">
        <f t="shared" si="1"/>
        <v>2.7888041068667659</v>
      </c>
      <c r="G41" s="22">
        <f t="shared" si="2"/>
        <v>6.2915417821952265E-5</v>
      </c>
      <c r="I41" s="2">
        <v>0.56448825000000002</v>
      </c>
      <c r="J41">
        <v>232.61433400000001</v>
      </c>
      <c r="K41">
        <f t="shared" si="3"/>
        <v>232.97698787250579</v>
      </c>
      <c r="L41">
        <f t="shared" si="4"/>
        <v>0.13151783124343433</v>
      </c>
      <c r="M41" s="22">
        <f t="shared" si="5"/>
        <v>2.4305899207492705E-6</v>
      </c>
      <c r="O41" s="2">
        <v>0.56456956000000003</v>
      </c>
      <c r="P41">
        <v>246.97988699999999</v>
      </c>
      <c r="Q41">
        <f t="shared" si="6"/>
        <v>246.75872020256671</v>
      </c>
      <c r="R41">
        <f t="shared" si="7"/>
        <v>4.8914752286895298E-2</v>
      </c>
      <c r="S41" s="22">
        <f t="shared" si="8"/>
        <v>8.0189348183713226E-7</v>
      </c>
      <c r="U41" s="2">
        <v>0.56534158000000001</v>
      </c>
      <c r="V41">
        <v>262.25224900000001</v>
      </c>
      <c r="W41">
        <f t="shared" si="9"/>
        <v>262.34428315325619</v>
      </c>
      <c r="X41">
        <f t="shared" si="10"/>
        <v>8.4702853655818904E-3</v>
      </c>
      <c r="Y41" s="22">
        <f t="shared" si="11"/>
        <v>1.2315714127825811E-7</v>
      </c>
      <c r="AA41" s="2">
        <v>0.56475812999999997</v>
      </c>
      <c r="AB41">
        <v>280.29358100000002</v>
      </c>
      <c r="AC41">
        <f t="shared" si="12"/>
        <v>280.79549575711155</v>
      </c>
      <c r="AD41">
        <f t="shared" si="13"/>
        <v>0.25191842340633164</v>
      </c>
      <c r="AE41" s="22">
        <f t="shared" si="14"/>
        <v>3.2065175811216901E-6</v>
      </c>
      <c r="AG41" s="2">
        <v>0.56419193999999995</v>
      </c>
      <c r="AH41">
        <v>301.38475799999998</v>
      </c>
      <c r="AI41">
        <f t="shared" si="15"/>
        <v>301.79972268671713</v>
      </c>
      <c r="AJ41">
        <f t="shared" si="16"/>
        <v>0.17219569122226699</v>
      </c>
      <c r="AK41" s="22">
        <f t="shared" si="17"/>
        <v>1.8957440883760697E-6</v>
      </c>
      <c r="AM41" s="2">
        <v>0.56535212000000001</v>
      </c>
      <c r="AN41">
        <v>324.67257599999999</v>
      </c>
      <c r="AO41">
        <f t="shared" si="18"/>
        <v>325.79351381676372</v>
      </c>
      <c r="AP41">
        <f t="shared" si="19"/>
        <v>1.2565015890510336</v>
      </c>
      <c r="AQ41" s="22">
        <f t="shared" si="20"/>
        <v>1.1919878498994972E-5</v>
      </c>
      <c r="AS41" s="2">
        <v>0.56482164999999995</v>
      </c>
      <c r="AT41">
        <v>352.07458700000001</v>
      </c>
      <c r="AU41">
        <f t="shared" si="21"/>
        <v>353.34658562992411</v>
      </c>
      <c r="AV41">
        <f t="shared" si="22"/>
        <v>1.617980514528784</v>
      </c>
      <c r="AW41" s="22">
        <f t="shared" si="23"/>
        <v>1.3052807405830064E-5</v>
      </c>
    </row>
    <row r="42" spans="3:54" x14ac:dyDescent="0.25">
      <c r="C42" s="2">
        <v>0.56809958999999999</v>
      </c>
      <c r="D42">
        <v>210.575479</v>
      </c>
      <c r="E42">
        <f t="shared" si="0"/>
        <v>212.33330091649503</v>
      </c>
      <c r="F42">
        <f t="shared" si="1"/>
        <v>3.0899378901102694</v>
      </c>
      <c r="G42" s="22">
        <f t="shared" si="2"/>
        <v>6.9684173817229821E-5</v>
      </c>
      <c r="I42" s="2">
        <v>0.56825956</v>
      </c>
      <c r="J42">
        <v>232.729851</v>
      </c>
      <c r="K42">
        <f t="shared" si="3"/>
        <v>233.1018644097075</v>
      </c>
      <c r="L42">
        <f t="shared" si="4"/>
        <v>0.13839397700220477</v>
      </c>
      <c r="M42" s="22">
        <f t="shared" si="5"/>
        <v>2.5551300337329083E-6</v>
      </c>
      <c r="O42" s="2">
        <v>0.56834203000000005</v>
      </c>
      <c r="P42">
        <v>247.29872599999999</v>
      </c>
      <c r="Q42">
        <f t="shared" si="6"/>
        <v>246.88549842136834</v>
      </c>
      <c r="R42">
        <f t="shared" si="7"/>
        <v>0.17075703174177514</v>
      </c>
      <c r="S42" s="22">
        <f t="shared" si="8"/>
        <v>2.7921248817939886E-6</v>
      </c>
      <c r="U42" s="2">
        <v>0.56911263000000001</v>
      </c>
      <c r="V42">
        <v>262.32084500000002</v>
      </c>
      <c r="W42">
        <f t="shared" si="9"/>
        <v>262.46070095836126</v>
      </c>
      <c r="X42">
        <f t="shared" si="10"/>
        <v>1.9559689089140395E-2</v>
      </c>
      <c r="Y42" s="22">
        <f t="shared" si="11"/>
        <v>2.8424729594271919E-7</v>
      </c>
      <c r="AA42" s="2">
        <v>0.56852930999999995</v>
      </c>
      <c r="AB42">
        <v>280.38563699999997</v>
      </c>
      <c r="AC42">
        <f t="shared" si="12"/>
        <v>280.93134532378559</v>
      </c>
      <c r="AD42">
        <f t="shared" si="13"/>
        <v>0.2977975746489091</v>
      </c>
      <c r="AE42" s="22">
        <f t="shared" si="14"/>
        <v>3.7879970395091087E-6</v>
      </c>
      <c r="AG42" s="2">
        <v>0.56796396000000005</v>
      </c>
      <c r="AH42">
        <v>301.62539600000002</v>
      </c>
      <c r="AI42">
        <f t="shared" si="15"/>
        <v>301.97342378211317</v>
      </c>
      <c r="AJ42">
        <f t="shared" si="16"/>
        <v>0.12112333712259782</v>
      </c>
      <c r="AK42" s="22">
        <f t="shared" si="17"/>
        <v>1.3313493100969982E-6</v>
      </c>
      <c r="AM42" s="2">
        <v>0.56912441000000003</v>
      </c>
      <c r="AN42">
        <v>324.96013499999998</v>
      </c>
      <c r="AO42">
        <f t="shared" si="18"/>
        <v>326.04418892683691</v>
      </c>
      <c r="AP42">
        <f t="shared" si="19"/>
        <v>1.1751729162905675</v>
      </c>
      <c r="AQ42" s="22">
        <f t="shared" si="20"/>
        <v>1.1128627374006365E-5</v>
      </c>
      <c r="AS42" s="2">
        <v>0.56859548999999998</v>
      </c>
      <c r="AT42">
        <v>352.63585</v>
      </c>
      <c r="AU42">
        <f t="shared" si="21"/>
        <v>353.74435729445395</v>
      </c>
      <c r="AV42">
        <f t="shared" si="22"/>
        <v>1.2287884218576015</v>
      </c>
      <c r="AW42" s="22">
        <f t="shared" si="23"/>
        <v>9.8815298496579916E-6</v>
      </c>
    </row>
    <row r="43" spans="3:54" x14ac:dyDescent="0.25">
      <c r="C43" s="2">
        <v>0.57224892999999999</v>
      </c>
      <c r="D43">
        <v>210.80811800000001</v>
      </c>
      <c r="E43">
        <f t="shared" si="0"/>
        <v>212.49206099446096</v>
      </c>
      <c r="F43">
        <f t="shared" si="1"/>
        <v>2.8356640085941085</v>
      </c>
      <c r="G43" s="22">
        <f t="shared" si="2"/>
        <v>6.3808731170779151E-5</v>
      </c>
      <c r="I43" s="2">
        <v>0.57203097000000003</v>
      </c>
      <c r="J43">
        <v>232.861007</v>
      </c>
      <c r="K43">
        <f t="shared" si="3"/>
        <v>233.23146561380258</v>
      </c>
      <c r="L43">
        <f t="shared" si="4"/>
        <v>0.13723958454053145</v>
      </c>
      <c r="M43" s="22">
        <f t="shared" si="5"/>
        <v>2.5309633260364437E-6</v>
      </c>
      <c r="O43" s="2">
        <v>0.57211405000000004</v>
      </c>
      <c r="P43">
        <v>247.539365</v>
      </c>
      <c r="Q43">
        <f t="shared" si="6"/>
        <v>247.0172518458705</v>
      </c>
      <c r="R43">
        <f t="shared" si="7"/>
        <v>0.27260214571505442</v>
      </c>
      <c r="S43" s="22">
        <f t="shared" si="8"/>
        <v>4.4487779023505583E-6</v>
      </c>
      <c r="U43" s="2">
        <v>0.57288351000000004</v>
      </c>
      <c r="V43">
        <v>262.35816</v>
      </c>
      <c r="W43">
        <f t="shared" si="9"/>
        <v>262.58193996181728</v>
      </c>
      <c r="X43">
        <f t="shared" si="10"/>
        <v>5.0077471310945879E-2</v>
      </c>
      <c r="Y43" s="22">
        <f t="shared" si="11"/>
        <v>7.2753390605120323E-7</v>
      </c>
      <c r="AA43" s="2">
        <v>0.57230013999999996</v>
      </c>
      <c r="AB43">
        <v>280.41513200000003</v>
      </c>
      <c r="AC43">
        <f t="shared" si="12"/>
        <v>281.07300518091063</v>
      </c>
      <c r="AD43">
        <f t="shared" si="13"/>
        <v>0.43279712216142957</v>
      </c>
      <c r="AE43" s="22">
        <f t="shared" si="14"/>
        <v>5.5040386248763078E-6</v>
      </c>
      <c r="AG43" s="2">
        <v>0.57173549999999995</v>
      </c>
      <c r="AH43">
        <v>301.780013</v>
      </c>
      <c r="AI43">
        <f t="shared" si="15"/>
        <v>302.15470000848643</v>
      </c>
      <c r="AJ43">
        <f t="shared" si="16"/>
        <v>0.14039035432851207</v>
      </c>
      <c r="AK43" s="22">
        <f t="shared" si="17"/>
        <v>1.5415454166185358E-6</v>
      </c>
      <c r="AM43" s="2">
        <v>0.57327419000000002</v>
      </c>
      <c r="AN43">
        <v>325.27097600000002</v>
      </c>
      <c r="AO43">
        <f t="shared" si="18"/>
        <v>326.33283264854305</v>
      </c>
      <c r="AP43">
        <f t="shared" si="19"/>
        <v>1.1275395420550314</v>
      </c>
      <c r="AQ43" s="22">
        <f t="shared" si="20"/>
        <v>1.0657151890819058E-5</v>
      </c>
      <c r="AS43" s="2">
        <v>0.57236902000000001</v>
      </c>
      <c r="AT43">
        <v>353.14237200000002</v>
      </c>
      <c r="AU43">
        <f t="shared" si="21"/>
        <v>354.16006983484192</v>
      </c>
      <c r="AV43">
        <f t="shared" si="22"/>
        <v>1.035708883041885</v>
      </c>
      <c r="AW43" s="22">
        <f t="shared" si="23"/>
        <v>8.3049694945743008E-6</v>
      </c>
    </row>
    <row r="44" spans="3:54" x14ac:dyDescent="0.25">
      <c r="C44" s="2">
        <v>0.57602059999999999</v>
      </c>
      <c r="D44">
        <v>210.98619500000001</v>
      </c>
      <c r="E44">
        <f t="shared" si="0"/>
        <v>212.6418199931764</v>
      </c>
      <c r="F44">
        <f t="shared" si="1"/>
        <v>2.741094118030317</v>
      </c>
      <c r="G44" s="22">
        <f t="shared" si="2"/>
        <v>6.1576623028317164E-5</v>
      </c>
      <c r="I44" s="2">
        <v>0.57580295000000004</v>
      </c>
      <c r="J44">
        <v>233.09382500000001</v>
      </c>
      <c r="K44">
        <f t="shared" si="3"/>
        <v>233.36601325434754</v>
      </c>
      <c r="L44">
        <f t="shared" si="4"/>
        <v>7.4086445804753515E-2</v>
      </c>
      <c r="M44" s="22">
        <f t="shared" si="5"/>
        <v>1.3635693272917268E-6</v>
      </c>
      <c r="O44" s="2">
        <v>0.57588594999999998</v>
      </c>
      <c r="P44">
        <v>247.75654299999999</v>
      </c>
      <c r="Q44">
        <f t="shared" si="6"/>
        <v>247.15422107323323</v>
      </c>
      <c r="R44">
        <f t="shared" si="7"/>
        <v>0.36279170346402556</v>
      </c>
      <c r="S44" s="22">
        <f t="shared" si="8"/>
        <v>5.9102667383616011E-6</v>
      </c>
      <c r="U44" s="2">
        <v>0.57665500000000003</v>
      </c>
      <c r="V44">
        <v>262.50495699999999</v>
      </c>
      <c r="W44">
        <f t="shared" si="9"/>
        <v>262.70826913420422</v>
      </c>
      <c r="X44">
        <f t="shared" si="10"/>
        <v>4.13358239146768E-2</v>
      </c>
      <c r="Y44" s="22">
        <f t="shared" si="11"/>
        <v>5.9986231732601765E-7</v>
      </c>
      <c r="AA44" s="2">
        <v>0.57607164</v>
      </c>
      <c r="AB44">
        <v>280.56192900000002</v>
      </c>
      <c r="AC44">
        <f t="shared" si="12"/>
        <v>281.22081488357696</v>
      </c>
      <c r="AD44">
        <f t="shared" si="13"/>
        <v>0.43413060757696875</v>
      </c>
      <c r="AE44" s="22">
        <f t="shared" si="14"/>
        <v>5.5152211092508856E-6</v>
      </c>
      <c r="AG44" s="2">
        <v>0.57512949999999996</v>
      </c>
      <c r="AH44">
        <v>301.90352799999999</v>
      </c>
      <c r="AI44">
        <f t="shared" si="15"/>
        <v>302.32464681265697</v>
      </c>
      <c r="AJ44">
        <f t="shared" si="16"/>
        <v>0.17734105437361697</v>
      </c>
      <c r="AK44" s="22">
        <f t="shared" si="17"/>
        <v>1.9456866985534345E-6</v>
      </c>
      <c r="AM44" s="2">
        <v>0.57666868000000004</v>
      </c>
      <c r="AN44">
        <v>325.48051199999998</v>
      </c>
      <c r="AO44">
        <f t="shared" si="18"/>
        <v>326.57948321405701</v>
      </c>
      <c r="AP44">
        <f t="shared" si="19"/>
        <v>1.2077377293259834</v>
      </c>
      <c r="AQ44" s="22">
        <f t="shared" si="20"/>
        <v>1.1400467286937154E-5</v>
      </c>
      <c r="AS44" s="2">
        <v>0.57614211000000004</v>
      </c>
      <c r="AT44">
        <v>353.57069300000001</v>
      </c>
      <c r="AU44">
        <f t="shared" si="21"/>
        <v>354.59458706475476</v>
      </c>
      <c r="AV44">
        <f t="shared" si="22"/>
        <v>1.0483590558400175</v>
      </c>
      <c r="AW44" s="22">
        <f t="shared" si="23"/>
        <v>8.3860516234422753E-6</v>
      </c>
    </row>
    <row r="45" spans="3:54" x14ac:dyDescent="0.25">
      <c r="C45" s="2">
        <v>0.57979223000000002</v>
      </c>
      <c r="D45">
        <v>211.156453</v>
      </c>
      <c r="E45">
        <f t="shared" si="0"/>
        <v>212.79697250067292</v>
      </c>
      <c r="F45">
        <f t="shared" si="1"/>
        <v>2.6913042320881364</v>
      </c>
      <c r="G45" s="22">
        <f t="shared" si="2"/>
        <v>6.0360673655816573E-5</v>
      </c>
      <c r="I45" s="2">
        <v>0.57995300000000005</v>
      </c>
      <c r="J45">
        <v>233.45158699999999</v>
      </c>
      <c r="K45">
        <f t="shared" si="3"/>
        <v>233.5199956700537</v>
      </c>
      <c r="L45">
        <f t="shared" si="4"/>
        <v>4.6797461385178589E-3</v>
      </c>
      <c r="M45" s="22">
        <f t="shared" si="5"/>
        <v>8.5867463350505393E-8</v>
      </c>
      <c r="O45" s="2">
        <v>0.58003643999999999</v>
      </c>
      <c r="P45">
        <v>248.19250500000001</v>
      </c>
      <c r="Q45">
        <f t="shared" si="6"/>
        <v>247.31125959782153</v>
      </c>
      <c r="R45">
        <f t="shared" si="7"/>
        <v>0.77659345886070885</v>
      </c>
      <c r="S45" s="22">
        <f t="shared" si="8"/>
        <v>1.2607135001749991E-5</v>
      </c>
      <c r="U45" s="2">
        <v>0.58042596000000002</v>
      </c>
      <c r="V45">
        <v>262.55620099999999</v>
      </c>
      <c r="W45">
        <f t="shared" si="9"/>
        <v>262.83990702146514</v>
      </c>
      <c r="X45">
        <f t="shared" si="10"/>
        <v>8.0489106615584213E-2</v>
      </c>
      <c r="Y45" s="22">
        <f t="shared" si="11"/>
        <v>1.1675958624763547E-6</v>
      </c>
      <c r="AA45" s="2">
        <v>0.58022110999999998</v>
      </c>
      <c r="AB45">
        <v>280.81802900000002</v>
      </c>
      <c r="AC45">
        <f t="shared" si="12"/>
        <v>281.39089407930476</v>
      </c>
      <c r="AD45">
        <f t="shared" si="13"/>
        <v>0.32817439908681872</v>
      </c>
      <c r="AE45" s="22">
        <f t="shared" si="14"/>
        <v>4.1615462450441878E-6</v>
      </c>
      <c r="AG45" s="2">
        <v>0.57927929</v>
      </c>
      <c r="AH45">
        <v>302.21436899999998</v>
      </c>
      <c r="AI45">
        <f t="shared" si="15"/>
        <v>302.54166641401167</v>
      </c>
      <c r="AJ45">
        <f t="shared" si="16"/>
        <v>0.10712359721874339</v>
      </c>
      <c r="AK45" s="22">
        <f t="shared" si="17"/>
        <v>1.1728836417739673E-6</v>
      </c>
      <c r="AM45" s="2">
        <v>0.58044194999999998</v>
      </c>
      <c r="AN45">
        <v>325.94011399999999</v>
      </c>
      <c r="AO45">
        <f t="shared" si="18"/>
        <v>326.86535347148447</v>
      </c>
      <c r="AP45">
        <f t="shared" si="19"/>
        <v>0.8560680795928689</v>
      </c>
      <c r="AQ45" s="22">
        <f t="shared" si="20"/>
        <v>8.058100461453182E-6</v>
      </c>
      <c r="AS45" s="2">
        <v>0.57953796000000002</v>
      </c>
      <c r="AT45">
        <v>354.02094199999999</v>
      </c>
      <c r="AU45">
        <f t="shared" si="21"/>
        <v>355.00254642256715</v>
      </c>
      <c r="AV45">
        <f t="shared" si="22"/>
        <v>0.96354724240340561</v>
      </c>
      <c r="AW45" s="22">
        <f t="shared" si="23"/>
        <v>7.6880306512596489E-6</v>
      </c>
    </row>
    <row r="46" spans="3:54" x14ac:dyDescent="0.25">
      <c r="C46" s="2">
        <v>0.58356412000000002</v>
      </c>
      <c r="D46">
        <v>211.37363099999999</v>
      </c>
      <c r="E46">
        <f t="shared" si="0"/>
        <v>212.9577389599277</v>
      </c>
      <c r="F46">
        <f t="shared" si="1"/>
        <v>2.5093980287063204</v>
      </c>
      <c r="G46" s="22">
        <f t="shared" si="2"/>
        <v>5.6165281102972261E-5</v>
      </c>
      <c r="I46" s="2">
        <v>0.58334739999999996</v>
      </c>
      <c r="J46">
        <v>233.64548300000001</v>
      </c>
      <c r="K46">
        <f t="shared" si="3"/>
        <v>233.65077688589395</v>
      </c>
      <c r="L46">
        <f t="shared" si="4"/>
        <v>2.802522785799553E-5</v>
      </c>
      <c r="M46" s="22">
        <f t="shared" si="5"/>
        <v>5.1337459540374143E-10</v>
      </c>
      <c r="O46" s="2">
        <v>0.58343159</v>
      </c>
      <c r="P46">
        <v>248.51934299999999</v>
      </c>
      <c r="Q46">
        <f t="shared" si="6"/>
        <v>247.44487364608156</v>
      </c>
      <c r="R46">
        <f t="shared" si="7"/>
        <v>1.1544843925098909</v>
      </c>
      <c r="S46" s="22">
        <f t="shared" si="8"/>
        <v>1.8692512185260401E-5</v>
      </c>
      <c r="U46" s="2">
        <v>0.58419829999999995</v>
      </c>
      <c r="V46">
        <v>262.85329100000001</v>
      </c>
      <c r="W46">
        <f t="shared" si="9"/>
        <v>262.97719314395584</v>
      </c>
      <c r="X46">
        <f t="shared" si="10"/>
        <v>1.5351741276851577E-2</v>
      </c>
      <c r="Y46" s="22">
        <f t="shared" si="11"/>
        <v>2.221932210741992E-7</v>
      </c>
      <c r="AA46" s="2">
        <v>0.58361501999999998</v>
      </c>
      <c r="AB46">
        <v>280.925904</v>
      </c>
      <c r="AC46">
        <f t="shared" si="12"/>
        <v>281.53611453686057</v>
      </c>
      <c r="AD46">
        <f t="shared" si="13"/>
        <v>0.37235689929565707</v>
      </c>
      <c r="AE46" s="22">
        <f t="shared" si="14"/>
        <v>4.7181944025098594E-6</v>
      </c>
      <c r="AG46" s="2">
        <v>0.58305108999999999</v>
      </c>
      <c r="AH46">
        <v>302.415907</v>
      </c>
      <c r="AI46">
        <f t="shared" si="15"/>
        <v>302.74818342646802</v>
      </c>
      <c r="AJ46">
        <f t="shared" si="16"/>
        <v>0.11040762358635295</v>
      </c>
      <c r="AK46" s="22">
        <f t="shared" si="17"/>
        <v>1.2072293900321919E-6</v>
      </c>
      <c r="AM46" s="2">
        <v>0.58421517000000001</v>
      </c>
      <c r="AN46">
        <v>326.39189499999998</v>
      </c>
      <c r="AO46">
        <f t="shared" si="18"/>
        <v>327.16413868685476</v>
      </c>
      <c r="AP46">
        <f t="shared" si="19"/>
        <v>0.59636031188706173</v>
      </c>
      <c r="AQ46" s="22">
        <f t="shared" si="20"/>
        <v>5.5979627166625927E-6</v>
      </c>
      <c r="AS46" s="2">
        <v>0.58368951999999996</v>
      </c>
      <c r="AT46">
        <v>354.646298</v>
      </c>
      <c r="AU46">
        <f t="shared" si="21"/>
        <v>355.52410025566388</v>
      </c>
      <c r="AV46">
        <f t="shared" si="22"/>
        <v>0.77053680004859615</v>
      </c>
      <c r="AW46" s="22">
        <f t="shared" si="23"/>
        <v>6.126360140862483E-6</v>
      </c>
    </row>
    <row r="47" spans="3:54" x14ac:dyDescent="0.25">
      <c r="C47" s="2">
        <v>0.58733588000000003</v>
      </c>
      <c r="D47">
        <v>211.56734800000001</v>
      </c>
      <c r="E47">
        <f t="shared" si="0"/>
        <v>213.12431923906252</v>
      </c>
      <c r="F47">
        <f t="shared" si="1"/>
        <v>2.4241594392678341</v>
      </c>
      <c r="G47" s="22">
        <f t="shared" si="2"/>
        <v>5.4158159380024741E-5</v>
      </c>
      <c r="I47" s="2">
        <v>0.58749691000000004</v>
      </c>
      <c r="J47">
        <v>233.909403</v>
      </c>
      <c r="K47">
        <f t="shared" si="3"/>
        <v>233.81683151183194</v>
      </c>
      <c r="L47">
        <f t="shared" si="4"/>
        <v>8.569480421649631E-3</v>
      </c>
      <c r="M47" s="22">
        <f t="shared" si="5"/>
        <v>1.5662429526671789E-7</v>
      </c>
      <c r="O47" s="2">
        <v>0.58720375000000002</v>
      </c>
      <c r="P47">
        <v>248.78344200000001</v>
      </c>
      <c r="Q47">
        <f t="shared" si="6"/>
        <v>247.5990193195492</v>
      </c>
      <c r="R47">
        <f t="shared" si="7"/>
        <v>1.4028570859662775</v>
      </c>
      <c r="S47" s="22">
        <f t="shared" si="8"/>
        <v>2.2665770440008361E-5</v>
      </c>
      <c r="U47" s="2">
        <v>0.58797014999999997</v>
      </c>
      <c r="V47">
        <v>263.06264900000002</v>
      </c>
      <c r="W47">
        <f t="shared" si="9"/>
        <v>263.12034759526802</v>
      </c>
      <c r="X47">
        <f t="shared" si="10"/>
        <v>3.3291278958997067E-3</v>
      </c>
      <c r="Y47" s="22">
        <f t="shared" si="11"/>
        <v>4.8107423920403458E-8</v>
      </c>
      <c r="AA47" s="2">
        <v>0.58738630000000003</v>
      </c>
      <c r="AB47">
        <v>281.03359999999998</v>
      </c>
      <c r="AC47">
        <f t="shared" si="12"/>
        <v>281.70426849237037</v>
      </c>
      <c r="AD47">
        <f t="shared" si="13"/>
        <v>0.44979622665837998</v>
      </c>
      <c r="AE47" s="22">
        <f t="shared" si="14"/>
        <v>5.6950732516260568E-6</v>
      </c>
      <c r="AG47" s="2">
        <v>0.58682343000000003</v>
      </c>
      <c r="AH47">
        <v>302.71128599999997</v>
      </c>
      <c r="AI47">
        <f t="shared" si="15"/>
        <v>302.96402988290026</v>
      </c>
      <c r="AJ47">
        <f t="shared" si="16"/>
        <v>6.3879470343515696E-2</v>
      </c>
      <c r="AK47" s="22">
        <f t="shared" si="17"/>
        <v>6.9711444253498161E-7</v>
      </c>
      <c r="AM47" s="2">
        <v>0.58798700999999998</v>
      </c>
      <c r="AN47">
        <v>326.60125299999999</v>
      </c>
      <c r="AO47">
        <f t="shared" si="18"/>
        <v>327.47638366788487</v>
      </c>
      <c r="AP47">
        <f t="shared" si="19"/>
        <v>0.76585368587265212</v>
      </c>
      <c r="AQ47" s="22">
        <f t="shared" si="20"/>
        <v>7.1797630836906599E-6</v>
      </c>
      <c r="AS47" s="2">
        <v>0.58746441999999999</v>
      </c>
      <c r="AT47">
        <v>355.39524399999999</v>
      </c>
      <c r="AU47">
        <f t="shared" si="21"/>
        <v>356.02119343015119</v>
      </c>
      <c r="AV47">
        <f t="shared" si="22"/>
        <v>0.39181268910660572</v>
      </c>
      <c r="AW47" s="22">
        <f t="shared" si="23"/>
        <v>3.1020962840220118E-6</v>
      </c>
    </row>
    <row r="48" spans="3:54" x14ac:dyDescent="0.25">
      <c r="C48" s="2">
        <v>0.59110768000000002</v>
      </c>
      <c r="D48">
        <v>211.76888600000001</v>
      </c>
      <c r="E48">
        <f t="shared" si="0"/>
        <v>213.29694579039528</v>
      </c>
      <c r="F48">
        <f t="shared" si="1"/>
        <v>2.3349667230228528</v>
      </c>
      <c r="G48" s="22">
        <f t="shared" si="2"/>
        <v>5.2066261047504122E-5</v>
      </c>
      <c r="I48" s="2">
        <v>0.59089122999999999</v>
      </c>
      <c r="J48">
        <v>234.087659</v>
      </c>
      <c r="K48">
        <f t="shared" si="3"/>
        <v>233.95793575164964</v>
      </c>
      <c r="L48">
        <f t="shared" si="4"/>
        <v>1.682812116256897E-2</v>
      </c>
      <c r="M48" s="22">
        <f t="shared" si="5"/>
        <v>3.0709913509652605E-7</v>
      </c>
      <c r="O48" s="2">
        <v>0.59097622000000005</v>
      </c>
      <c r="P48">
        <v>249.102281</v>
      </c>
      <c r="Q48">
        <f t="shared" si="6"/>
        <v>247.75944515875895</v>
      </c>
      <c r="R48">
        <f t="shared" si="7"/>
        <v>1.8032080965215709</v>
      </c>
      <c r="S48" s="22">
        <f t="shared" si="8"/>
        <v>2.9059654066530945E-5</v>
      </c>
      <c r="U48" s="2">
        <v>0.59174203999999997</v>
      </c>
      <c r="V48">
        <v>263.27982700000001</v>
      </c>
      <c r="W48">
        <f t="shared" si="9"/>
        <v>263.26969157414356</v>
      </c>
      <c r="X48">
        <f t="shared" si="10"/>
        <v>1.0272685729153441E-4</v>
      </c>
      <c r="Y48" s="22">
        <f t="shared" si="11"/>
        <v>1.4820021516637867E-9</v>
      </c>
      <c r="AA48" s="2">
        <v>0.59078030000000004</v>
      </c>
      <c r="AB48">
        <v>281.15711499999998</v>
      </c>
      <c r="AC48">
        <f t="shared" si="12"/>
        <v>281.8620065020778</v>
      </c>
      <c r="AD48">
        <f t="shared" si="13"/>
        <v>0.49687202970153677</v>
      </c>
      <c r="AE48" s="22">
        <f t="shared" si="14"/>
        <v>6.2855949787299237E-6</v>
      </c>
      <c r="AG48" s="2">
        <v>0.59059527000000001</v>
      </c>
      <c r="AH48">
        <v>302.92064299999998</v>
      </c>
      <c r="AI48">
        <f t="shared" si="15"/>
        <v>303.18963239469406</v>
      </c>
      <c r="AJ48">
        <f t="shared" si="16"/>
        <v>7.2355294457884453E-2</v>
      </c>
      <c r="AK48" s="22">
        <f t="shared" si="17"/>
        <v>7.885197494426408E-7</v>
      </c>
      <c r="AM48" s="2">
        <v>0.59176015000000004</v>
      </c>
      <c r="AN48">
        <v>327.03739400000001</v>
      </c>
      <c r="AO48">
        <f t="shared" si="18"/>
        <v>327.80300302740807</v>
      </c>
      <c r="AP48">
        <f t="shared" si="19"/>
        <v>0.58615718284871732</v>
      </c>
      <c r="AQ48" s="22">
        <f t="shared" si="20"/>
        <v>5.4804884188218003E-6</v>
      </c>
      <c r="AS48" s="2">
        <v>0.59123853000000004</v>
      </c>
      <c r="AT48">
        <v>356.00342799999999</v>
      </c>
      <c r="AU48">
        <f t="shared" si="21"/>
        <v>356.54106444933677</v>
      </c>
      <c r="AV48">
        <f t="shared" si="22"/>
        <v>0.2890529516554679</v>
      </c>
      <c r="AW48" s="22">
        <f t="shared" si="23"/>
        <v>2.2807046540107986E-6</v>
      </c>
    </row>
    <row r="49" spans="3:49" x14ac:dyDescent="0.25">
      <c r="C49" s="2">
        <v>0.59525764000000003</v>
      </c>
      <c r="D49">
        <v>212.111007</v>
      </c>
      <c r="E49">
        <f t="shared" si="0"/>
        <v>213.49414408528543</v>
      </c>
      <c r="F49">
        <f t="shared" si="1"/>
        <v>1.9130681966918648</v>
      </c>
      <c r="G49" s="22">
        <f t="shared" si="2"/>
        <v>4.2521055881704891E-5</v>
      </c>
      <c r="I49" s="2">
        <v>0.59466426999999999</v>
      </c>
      <c r="J49">
        <v>234.50816</v>
      </c>
      <c r="K49">
        <f t="shared" si="3"/>
        <v>234.12059660414329</v>
      </c>
      <c r="L49">
        <f t="shared" si="4"/>
        <v>0.15020538580798987</v>
      </c>
      <c r="M49" s="22">
        <f t="shared" si="5"/>
        <v>2.7313011457010632E-6</v>
      </c>
      <c r="O49" s="2">
        <v>0.59474903999999995</v>
      </c>
      <c r="P49">
        <v>249.48368199999999</v>
      </c>
      <c r="Q49">
        <f t="shared" si="6"/>
        <v>247.92645079834921</v>
      </c>
      <c r="R49">
        <f t="shared" si="7"/>
        <v>2.4249690153947303</v>
      </c>
      <c r="S49" s="22">
        <f t="shared" si="8"/>
        <v>3.8960265156691098E-5</v>
      </c>
      <c r="U49" s="2">
        <v>0.59551385000000001</v>
      </c>
      <c r="V49">
        <v>263.48136399999999</v>
      </c>
      <c r="W49">
        <f t="shared" si="9"/>
        <v>263.42553920001808</v>
      </c>
      <c r="X49">
        <f t="shared" si="10"/>
        <v>3.1164082930198039E-3</v>
      </c>
      <c r="Y49" s="22">
        <f t="shared" si="11"/>
        <v>4.4890510603575618E-8</v>
      </c>
      <c r="AA49" s="2">
        <v>0.59530740000000004</v>
      </c>
      <c r="AB49">
        <v>281.45995699999997</v>
      </c>
      <c r="AC49">
        <f t="shared" si="12"/>
        <v>282.08236750169084</v>
      </c>
      <c r="AD49">
        <f t="shared" si="13"/>
        <v>0.38739483261507451</v>
      </c>
      <c r="AE49" s="22">
        <f t="shared" si="14"/>
        <v>4.8901320814807079E-6</v>
      </c>
      <c r="AG49" s="2">
        <v>0.59398989999999996</v>
      </c>
      <c r="AH49">
        <v>303.15364</v>
      </c>
      <c r="AI49">
        <f t="shared" si="15"/>
        <v>303.40146177237307</v>
      </c>
      <c r="AJ49">
        <f t="shared" si="16"/>
        <v>6.1415630862130831E-2</v>
      </c>
      <c r="AK49" s="22">
        <f t="shared" si="17"/>
        <v>6.6827211983938837E-7</v>
      </c>
      <c r="AM49" s="2">
        <v>0.59553350000000005</v>
      </c>
      <c r="AN49">
        <v>327.51263599999999</v>
      </c>
      <c r="AO49">
        <f t="shared" si="18"/>
        <v>328.1446417816822</v>
      </c>
      <c r="AP49">
        <f t="shared" si="19"/>
        <v>0.39943130807974131</v>
      </c>
      <c r="AQ49" s="22">
        <f t="shared" si="20"/>
        <v>3.7237968620246932E-6</v>
      </c>
      <c r="AS49" s="2">
        <v>0.59501351999999996</v>
      </c>
      <c r="AT49">
        <v>356.76801399999999</v>
      </c>
      <c r="AU49">
        <f t="shared" si="21"/>
        <v>357.08508219843338</v>
      </c>
      <c r="AV49">
        <f t="shared" si="22"/>
        <v>0.10053224245779534</v>
      </c>
      <c r="AW49" s="22">
        <f t="shared" si="23"/>
        <v>7.8982985972890059E-7</v>
      </c>
    </row>
    <row r="50" spans="3:49" x14ac:dyDescent="0.25">
      <c r="C50" s="2">
        <v>0.59865204000000005</v>
      </c>
      <c r="D50">
        <v>212.304903</v>
      </c>
      <c r="E50">
        <f t="shared" si="0"/>
        <v>213.66131827320203</v>
      </c>
      <c r="F50">
        <f t="shared" si="1"/>
        <v>1.8398623933757425</v>
      </c>
      <c r="G50" s="22">
        <f t="shared" si="2"/>
        <v>4.0819275735461295E-5</v>
      </c>
      <c r="I50" s="2">
        <v>0.59843674000000002</v>
      </c>
      <c r="J50">
        <v>234.826999</v>
      </c>
      <c r="K50">
        <f t="shared" si="3"/>
        <v>234.28961473069825</v>
      </c>
      <c r="L50">
        <f t="shared" si="4"/>
        <v>0.2887818528929797</v>
      </c>
      <c r="M50" s="22">
        <f t="shared" si="5"/>
        <v>5.2368947130213151E-6</v>
      </c>
      <c r="O50" s="2">
        <v>0.59852141999999997</v>
      </c>
      <c r="P50">
        <v>249.78688099999999</v>
      </c>
      <c r="Q50">
        <f t="shared" si="6"/>
        <v>248.10031266049873</v>
      </c>
      <c r="R50">
        <f t="shared" si="7"/>
        <v>2.8445127638080505</v>
      </c>
      <c r="S50" s="22">
        <f t="shared" si="8"/>
        <v>4.5589899680690177E-5</v>
      </c>
      <c r="U50" s="2">
        <v>0.59928530000000002</v>
      </c>
      <c r="V50">
        <v>263.620341</v>
      </c>
      <c r="W50">
        <f t="shared" si="9"/>
        <v>263.58821447213484</v>
      </c>
      <c r="X50">
        <f t="shared" si="10"/>
        <v>1.0321137926708672E-3</v>
      </c>
      <c r="Y50" s="22">
        <f t="shared" si="11"/>
        <v>1.4851480415166311E-8</v>
      </c>
      <c r="AA50" s="2">
        <v>0.59870140000000005</v>
      </c>
      <c r="AB50">
        <v>281.58347199999997</v>
      </c>
      <c r="AC50">
        <f t="shared" si="12"/>
        <v>282.25543688867884</v>
      </c>
      <c r="AD50">
        <f t="shared" si="13"/>
        <v>0.4515368116172086</v>
      </c>
      <c r="AE50" s="22">
        <f t="shared" si="14"/>
        <v>5.6948048053889114E-6</v>
      </c>
      <c r="AG50" s="2">
        <v>0.59814038999999997</v>
      </c>
      <c r="AH50">
        <v>303.58960300000001</v>
      </c>
      <c r="AI50">
        <f t="shared" si="15"/>
        <v>303.6723665196435</v>
      </c>
      <c r="AJ50">
        <f t="shared" si="16"/>
        <v>6.8498001837787852E-3</v>
      </c>
      <c r="AK50" s="22">
        <f t="shared" si="17"/>
        <v>7.4319728481445929E-8</v>
      </c>
      <c r="AM50" s="2">
        <v>0.59930609999999995</v>
      </c>
      <c r="AN50">
        <v>327.85493500000001</v>
      </c>
      <c r="AO50">
        <f t="shared" si="18"/>
        <v>328.50197990907515</v>
      </c>
      <c r="AP50">
        <f t="shared" si="19"/>
        <v>0.418667114360049</v>
      </c>
      <c r="AQ50" s="22">
        <f t="shared" si="20"/>
        <v>3.8949814946126259E-6</v>
      </c>
      <c r="AS50" s="2">
        <v>0.59878825000000002</v>
      </c>
      <c r="AT50">
        <v>357.485679</v>
      </c>
      <c r="AU50">
        <f t="shared" si="21"/>
        <v>357.6542852102358</v>
      </c>
      <c r="AV50">
        <f t="shared" si="22"/>
        <v>2.8428054130076662E-2</v>
      </c>
      <c r="AW50" s="22">
        <f t="shared" si="23"/>
        <v>2.2244868189990299E-7</v>
      </c>
    </row>
    <row r="51" spans="3:49" x14ac:dyDescent="0.25">
      <c r="C51" s="2">
        <v>0.60242496000000001</v>
      </c>
      <c r="D51">
        <v>212.701944</v>
      </c>
      <c r="E51">
        <f t="shared" si="0"/>
        <v>213.85358435147856</v>
      </c>
      <c r="F51">
        <f t="shared" si="1"/>
        <v>1.3262754991536665</v>
      </c>
      <c r="G51" s="22">
        <f t="shared" si="2"/>
        <v>2.9315062769930468E-5</v>
      </c>
      <c r="I51" s="2">
        <v>0.60220881000000004</v>
      </c>
      <c r="J51">
        <v>235.075457</v>
      </c>
      <c r="K51">
        <f t="shared" si="3"/>
        <v>234.46528043124192</v>
      </c>
      <c r="L51">
        <f t="shared" si="4"/>
        <v>0.37231544506138153</v>
      </c>
      <c r="M51" s="22">
        <f t="shared" si="5"/>
        <v>6.7374642633707878E-6</v>
      </c>
      <c r="O51" s="2">
        <v>0.60267115999999998</v>
      </c>
      <c r="P51">
        <v>250.089901</v>
      </c>
      <c r="Q51">
        <f t="shared" si="6"/>
        <v>248.29989941551608</v>
      </c>
      <c r="R51">
        <f t="shared" si="7"/>
        <v>3.204105672454935</v>
      </c>
      <c r="S51" s="22">
        <f t="shared" si="8"/>
        <v>5.1228839943101838E-5</v>
      </c>
      <c r="U51" s="2">
        <v>0.60305768000000004</v>
      </c>
      <c r="V51">
        <v>263.92354</v>
      </c>
      <c r="W51">
        <f t="shared" si="9"/>
        <v>263.75813022682581</v>
      </c>
      <c r="X51">
        <f t="shared" si="10"/>
        <v>2.736039306153696E-2</v>
      </c>
      <c r="Y51" s="22">
        <f t="shared" si="11"/>
        <v>3.9279511377421652E-7</v>
      </c>
      <c r="AA51" s="2">
        <v>0.60247289000000004</v>
      </c>
      <c r="AB51">
        <v>281.73026900000002</v>
      </c>
      <c r="AC51">
        <f t="shared" si="12"/>
        <v>282.45609305475944</v>
      </c>
      <c r="AD51">
        <f t="shared" si="13"/>
        <v>0.52682055846739706</v>
      </c>
      <c r="AE51" s="22">
        <f t="shared" si="14"/>
        <v>6.6373649024199718E-6</v>
      </c>
      <c r="AG51" s="2">
        <v>0.60191267999999998</v>
      </c>
      <c r="AH51">
        <v>303.877162</v>
      </c>
      <c r="AI51">
        <f t="shared" si="15"/>
        <v>303.93055119573233</v>
      </c>
      <c r="AJ51">
        <f t="shared" si="16"/>
        <v>2.8504062209457112E-3</v>
      </c>
      <c r="AK51" s="22">
        <f t="shared" si="17"/>
        <v>3.0868152253715813E-8</v>
      </c>
      <c r="AM51" s="2">
        <v>0.60307949999999999</v>
      </c>
      <c r="AN51">
        <v>328.33799699999997</v>
      </c>
      <c r="AO51">
        <f t="shared" si="18"/>
        <v>328.87597646781433</v>
      </c>
      <c r="AP51">
        <f t="shared" si="19"/>
        <v>0.28942190778981403</v>
      </c>
      <c r="AQ51" s="22">
        <f t="shared" si="20"/>
        <v>2.6846588928233633E-6</v>
      </c>
      <c r="AS51" s="2">
        <v>0.60256310999999996</v>
      </c>
      <c r="AT51">
        <v>358.22680500000001</v>
      </c>
      <c r="AU51">
        <f t="shared" si="21"/>
        <v>358.24998994913864</v>
      </c>
      <c r="AV51">
        <f t="shared" si="22"/>
        <v>5.3754186656059259E-4</v>
      </c>
      <c r="AW51" s="22">
        <f t="shared" si="23"/>
        <v>4.188862798321287E-9</v>
      </c>
    </row>
    <row r="52" spans="3:49" x14ac:dyDescent="0.25">
      <c r="C52" s="2">
        <v>0.60619734000000003</v>
      </c>
      <c r="D52">
        <v>213.005143</v>
      </c>
      <c r="E52">
        <f t="shared" si="0"/>
        <v>214.05286850018513</v>
      </c>
      <c r="F52">
        <f t="shared" si="1"/>
        <v>1.097728723738167</v>
      </c>
      <c r="G52" s="22">
        <f t="shared" si="2"/>
        <v>2.419439959339297E-5</v>
      </c>
      <c r="I52" s="2">
        <v>0.60598123000000004</v>
      </c>
      <c r="J52">
        <v>235.38647700000001</v>
      </c>
      <c r="K52">
        <f t="shared" si="3"/>
        <v>234.64792766976925</v>
      </c>
      <c r="L52">
        <f t="shared" si="4"/>
        <v>0.54545511318431594</v>
      </c>
      <c r="M52" s="22">
        <f t="shared" si="5"/>
        <v>9.8445529544688047E-6</v>
      </c>
      <c r="O52" s="2">
        <v>0.60568801999999999</v>
      </c>
      <c r="P52">
        <v>250.25269599999999</v>
      </c>
      <c r="Q52">
        <f t="shared" si="6"/>
        <v>248.45073254755761</v>
      </c>
      <c r="R52">
        <f t="shared" si="7"/>
        <v>3.247072283938059</v>
      </c>
      <c r="S52" s="22">
        <f t="shared" si="8"/>
        <v>5.1848288729077189E-5</v>
      </c>
      <c r="U52" s="2">
        <v>0.60682935000000005</v>
      </c>
      <c r="V52">
        <v>264.10161799999997</v>
      </c>
      <c r="W52">
        <f t="shared" si="9"/>
        <v>263.93558868763404</v>
      </c>
      <c r="X52">
        <f t="shared" si="10"/>
        <v>2.7565732564705472E-2</v>
      </c>
      <c r="Y52" s="22">
        <f t="shared" si="11"/>
        <v>3.9520953557048454E-7</v>
      </c>
      <c r="AA52" s="2">
        <v>0.60624518999999999</v>
      </c>
      <c r="AB52">
        <v>282.01782800000001</v>
      </c>
      <c r="AC52">
        <f t="shared" si="12"/>
        <v>282.66602347246032</v>
      </c>
      <c r="AD52">
        <f t="shared" si="13"/>
        <v>0.4201573705180518</v>
      </c>
      <c r="AE52" s="22">
        <f t="shared" si="14"/>
        <v>5.2827354129154084E-6</v>
      </c>
      <c r="AG52" s="2">
        <v>0.60568493000000001</v>
      </c>
      <c r="AH52">
        <v>304.156901</v>
      </c>
      <c r="AI52">
        <f t="shared" si="15"/>
        <v>304.20075032304214</v>
      </c>
      <c r="AJ52">
        <f t="shared" si="16"/>
        <v>1.9227631312538291E-3</v>
      </c>
      <c r="AK52" s="22">
        <f t="shared" si="17"/>
        <v>2.0784062361180943E-8</v>
      </c>
      <c r="AM52" s="2">
        <v>0.60685285</v>
      </c>
      <c r="AN52">
        <v>328.81323900000001</v>
      </c>
      <c r="AO52">
        <f t="shared" si="18"/>
        <v>329.26740807289741</v>
      </c>
      <c r="AP52">
        <f t="shared" si="19"/>
        <v>0.20626954677648418</v>
      </c>
      <c r="AQ52" s="22">
        <f t="shared" si="20"/>
        <v>1.9078161634976768E-6</v>
      </c>
      <c r="AS52" s="2">
        <v>0.6063385</v>
      </c>
      <c r="AT52">
        <v>359.06177200000002</v>
      </c>
      <c r="AU52">
        <f t="shared" si="21"/>
        <v>358.87359101294794</v>
      </c>
      <c r="AV52">
        <f t="shared" si="22"/>
        <v>3.5412083887894463E-2</v>
      </c>
      <c r="AW52" s="22">
        <f t="shared" si="23"/>
        <v>2.7467121252076831E-7</v>
      </c>
    </row>
    <row r="53" spans="3:49" x14ac:dyDescent="0.25">
      <c r="C53" s="2">
        <v>0.60996971</v>
      </c>
      <c r="D53">
        <v>213.30834200000001</v>
      </c>
      <c r="E53">
        <f t="shared" si="0"/>
        <v>214.25947352359125</v>
      </c>
      <c r="F53">
        <f t="shared" si="1"/>
        <v>0.90465117516900007</v>
      </c>
      <c r="G53" s="22">
        <f t="shared" si="2"/>
        <v>1.988224731157619E-5</v>
      </c>
      <c r="I53" s="2">
        <v>0.60975431999999996</v>
      </c>
      <c r="J53">
        <v>235.814798</v>
      </c>
      <c r="K53">
        <f t="shared" si="3"/>
        <v>234.83788879829501</v>
      </c>
      <c r="L53">
        <f t="shared" si="4"/>
        <v>0.95435158837586964</v>
      </c>
      <c r="M53" s="22">
        <f t="shared" si="5"/>
        <v>1.7161936518055892E-5</v>
      </c>
      <c r="O53" s="2">
        <v>0.60983834000000003</v>
      </c>
      <c r="P53">
        <v>250.65737799999999</v>
      </c>
      <c r="Q53">
        <f t="shared" si="6"/>
        <v>248.66650261522943</v>
      </c>
      <c r="R53">
        <f t="shared" si="7"/>
        <v>3.9635847976853298</v>
      </c>
      <c r="S53" s="22">
        <f t="shared" si="8"/>
        <v>6.3085154231034272E-5</v>
      </c>
      <c r="U53" s="2">
        <v>0.61060150999999996</v>
      </c>
      <c r="V53">
        <v>264.36571600000002</v>
      </c>
      <c r="W53">
        <f t="shared" si="9"/>
        <v>264.12104220208812</v>
      </c>
      <c r="X53">
        <f t="shared" si="10"/>
        <v>5.9865267384633616E-2</v>
      </c>
      <c r="Y53" s="22">
        <f t="shared" si="11"/>
        <v>8.5657354997418748E-7</v>
      </c>
      <c r="AA53" s="2">
        <v>0.61001733999999996</v>
      </c>
      <c r="AB53">
        <v>282.281926</v>
      </c>
      <c r="AC53">
        <f t="shared" si="12"/>
        <v>282.88567008390601</v>
      </c>
      <c r="AD53">
        <f t="shared" si="13"/>
        <v>0.36450691885150505</v>
      </c>
      <c r="AE53" s="22">
        <f t="shared" si="14"/>
        <v>4.5744578719276088E-6</v>
      </c>
      <c r="AG53" s="2">
        <v>0.60945757</v>
      </c>
      <c r="AH53">
        <v>304.50702000000001</v>
      </c>
      <c r="AI53">
        <f t="shared" si="15"/>
        <v>304.48363416789243</v>
      </c>
      <c r="AJ53">
        <f t="shared" si="16"/>
        <v>5.468971433638545E-4</v>
      </c>
      <c r="AK53" s="22">
        <f t="shared" si="17"/>
        <v>5.8980851291666282E-9</v>
      </c>
      <c r="AM53" s="2">
        <v>0.61062612000000005</v>
      </c>
      <c r="AN53">
        <v>329.27284100000003</v>
      </c>
      <c r="AO53">
        <f t="shared" si="18"/>
        <v>329.67717299522462</v>
      </c>
      <c r="AP53">
        <f t="shared" si="19"/>
        <v>0.16348436236230204</v>
      </c>
      <c r="AQ53" s="22">
        <f t="shared" si="20"/>
        <v>1.5078717199675473E-6</v>
      </c>
      <c r="AS53" s="2">
        <v>0.61011335</v>
      </c>
      <c r="AT53">
        <v>359.80289800000003</v>
      </c>
      <c r="AU53">
        <f t="shared" si="21"/>
        <v>359.52630458780703</v>
      </c>
      <c r="AV53">
        <f t="shared" si="22"/>
        <v>7.6503915668563752E-2</v>
      </c>
      <c r="AW53" s="22">
        <f t="shared" si="23"/>
        <v>5.909549163232971E-7</v>
      </c>
    </row>
    <row r="54" spans="3:49" x14ac:dyDescent="0.25">
      <c r="C54" s="2">
        <v>0.61374169999999995</v>
      </c>
      <c r="D54">
        <v>213.54115999999999</v>
      </c>
      <c r="E54">
        <f t="shared" si="0"/>
        <v>214.47366593604647</v>
      </c>
      <c r="F54">
        <f t="shared" si="1"/>
        <v>0.86956732076192567</v>
      </c>
      <c r="G54" s="22">
        <f t="shared" si="2"/>
        <v>1.9069531129847832E-5</v>
      </c>
      <c r="I54" s="2">
        <v>0.61352660999999997</v>
      </c>
      <c r="J54">
        <v>236.10235700000001</v>
      </c>
      <c r="K54">
        <f t="shared" si="3"/>
        <v>235.03541893005419</v>
      </c>
      <c r="L54">
        <f t="shared" si="4"/>
        <v>1.1383568450997119</v>
      </c>
      <c r="M54" s="22">
        <f t="shared" si="5"/>
        <v>2.0421036335639436E-5</v>
      </c>
      <c r="O54" s="2">
        <v>0.61361116000000004</v>
      </c>
      <c r="P54">
        <v>251.03877800000001</v>
      </c>
      <c r="Q54">
        <f t="shared" si="6"/>
        <v>248.87134297159452</v>
      </c>
      <c r="R54">
        <f t="shared" si="7"/>
        <v>4.697774602359118</v>
      </c>
      <c r="S54" s="22">
        <f t="shared" si="8"/>
        <v>7.4543632362526744E-5</v>
      </c>
      <c r="U54" s="2">
        <v>0.61437401999999997</v>
      </c>
      <c r="V54">
        <v>264.69237600000002</v>
      </c>
      <c r="W54">
        <f t="shared" si="9"/>
        <v>264.31490543557771</v>
      </c>
      <c r="X54">
        <f t="shared" si="10"/>
        <v>0.14248402700529761</v>
      </c>
      <c r="Y54" s="22">
        <f t="shared" si="11"/>
        <v>2.0336832714495247E-6</v>
      </c>
      <c r="AA54" s="2">
        <v>0.61341157000000002</v>
      </c>
      <c r="AB54">
        <v>282.44454200000001</v>
      </c>
      <c r="AC54">
        <f t="shared" si="12"/>
        <v>283.09205249170651</v>
      </c>
      <c r="AD54">
        <f t="shared" si="13"/>
        <v>0.41926983686999109</v>
      </c>
      <c r="AE54" s="22">
        <f t="shared" si="14"/>
        <v>5.2556598053570609E-6</v>
      </c>
      <c r="AG54" s="2">
        <v>0.61323075000000005</v>
      </c>
      <c r="AH54">
        <v>304.95098200000001</v>
      </c>
      <c r="AI54">
        <f t="shared" si="15"/>
        <v>304.77989235997893</v>
      </c>
      <c r="AJ54">
        <f t="shared" si="16"/>
        <v>2.9271664922542726E-2</v>
      </c>
      <c r="AK54" s="22">
        <f t="shared" si="17"/>
        <v>3.1476566480067616E-7</v>
      </c>
      <c r="AM54" s="2">
        <v>0.61439999999999995</v>
      </c>
      <c r="AN54">
        <v>329.84192400000001</v>
      </c>
      <c r="AO54">
        <f t="shared" si="18"/>
        <v>330.10630151508349</v>
      </c>
      <c r="AP54">
        <f t="shared" si="19"/>
        <v>6.9895470481716376E-2</v>
      </c>
      <c r="AQ54" s="22">
        <f t="shared" si="20"/>
        <v>6.424470250610861E-7</v>
      </c>
      <c r="AS54" s="2">
        <v>0.61388896999999998</v>
      </c>
      <c r="AT54">
        <v>360.676965</v>
      </c>
      <c r="AU54">
        <f t="shared" si="21"/>
        <v>360.20982568033173</v>
      </c>
      <c r="AV54">
        <f t="shared" si="22"/>
        <v>0.21821914398012757</v>
      </c>
      <c r="AW54" s="22">
        <f t="shared" si="23"/>
        <v>1.6774749160763567E-6</v>
      </c>
    </row>
    <row r="55" spans="3:49" x14ac:dyDescent="0.25">
      <c r="C55" s="2">
        <v>0.61751518000000005</v>
      </c>
      <c r="D55">
        <v>214.039862</v>
      </c>
      <c r="E55">
        <f t="shared" si="0"/>
        <v>214.69585555493256</v>
      </c>
      <c r="F55">
        <f t="shared" si="1"/>
        <v>0.4303275441130634</v>
      </c>
      <c r="G55" s="22">
        <f t="shared" si="2"/>
        <v>9.3931189140309537E-6</v>
      </c>
      <c r="I55" s="2">
        <v>0.61729935000000002</v>
      </c>
      <c r="J55">
        <v>236.46811700000001</v>
      </c>
      <c r="K55">
        <f t="shared" si="3"/>
        <v>235.24092835464137</v>
      </c>
      <c r="L55">
        <f t="shared" si="4"/>
        <v>1.5059919712971679</v>
      </c>
      <c r="M55" s="22">
        <f t="shared" si="5"/>
        <v>2.6932549727893769E-5</v>
      </c>
      <c r="O55" s="2">
        <v>0.61738309999999996</v>
      </c>
      <c r="P55">
        <v>251.26377600000001</v>
      </c>
      <c r="Q55">
        <f t="shared" si="6"/>
        <v>249.08482915095749</v>
      </c>
      <c r="R55">
        <f t="shared" si="7"/>
        <v>4.747809370952317</v>
      </c>
      <c r="S55" s="22">
        <f t="shared" si="8"/>
        <v>7.5202713127473403E-5</v>
      </c>
      <c r="U55" s="2">
        <v>0.61814617999999999</v>
      </c>
      <c r="V55">
        <v>264.95647400000001</v>
      </c>
      <c r="W55">
        <f t="shared" si="9"/>
        <v>264.51758483105567</v>
      </c>
      <c r="X55">
        <f t="shared" si="10"/>
        <v>0.19262370261665571</v>
      </c>
      <c r="Y55" s="22">
        <f t="shared" si="11"/>
        <v>2.7438518295849471E-6</v>
      </c>
      <c r="AA55" s="2">
        <v>0.61793843999999998</v>
      </c>
      <c r="AB55">
        <v>282.70828299999999</v>
      </c>
      <c r="AC55">
        <f t="shared" si="12"/>
        <v>283.38090675966095</v>
      </c>
      <c r="AD55">
        <f t="shared" si="13"/>
        <v>0.45242272206043249</v>
      </c>
      <c r="AE55" s="22">
        <f t="shared" si="14"/>
        <v>5.660663547012547E-6</v>
      </c>
      <c r="AG55" s="2">
        <v>0.61700303999999995</v>
      </c>
      <c r="AH55">
        <v>305.238541</v>
      </c>
      <c r="AI55">
        <f t="shared" si="15"/>
        <v>305.09012201946121</v>
      </c>
      <c r="AJ55">
        <f t="shared" si="16"/>
        <v>2.2028193784174546E-2</v>
      </c>
      <c r="AK55" s="22">
        <f t="shared" si="17"/>
        <v>2.3642867607562699E-7</v>
      </c>
      <c r="AM55" s="2">
        <v>0.61817336000000001</v>
      </c>
      <c r="AN55">
        <v>330.31716499999999</v>
      </c>
      <c r="AO55">
        <f t="shared" si="18"/>
        <v>330.55566889758467</v>
      </c>
      <c r="AP55">
        <f t="shared" si="19"/>
        <v>5.6884109163082702E-2</v>
      </c>
      <c r="AQ55" s="22">
        <f t="shared" si="20"/>
        <v>5.2134915769493527E-7</v>
      </c>
      <c r="AS55" s="2">
        <v>0.61766483999999999</v>
      </c>
      <c r="AT55">
        <v>361.59795400000002</v>
      </c>
      <c r="AU55">
        <f t="shared" si="21"/>
        <v>360.92561504677758</v>
      </c>
      <c r="AV55">
        <f t="shared" si="22"/>
        <v>0.45203966802024093</v>
      </c>
      <c r="AW55" s="22">
        <f t="shared" si="23"/>
        <v>3.457200907659018E-6</v>
      </c>
    </row>
    <row r="56" spans="3:49" x14ac:dyDescent="0.25">
      <c r="C56" s="2">
        <v>0.62128782999999999</v>
      </c>
      <c r="D56">
        <v>214.389982</v>
      </c>
      <c r="E56">
        <f t="shared" si="0"/>
        <v>214.92622082293022</v>
      </c>
      <c r="F56">
        <f t="shared" si="1"/>
        <v>0.28755207521758303</v>
      </c>
      <c r="G56" s="22">
        <f t="shared" si="2"/>
        <v>6.2561554388101682E-6</v>
      </c>
      <c r="I56" s="2">
        <v>0.62107164000000004</v>
      </c>
      <c r="J56">
        <v>236.75567599999999</v>
      </c>
      <c r="K56">
        <f t="shared" si="3"/>
        <v>235.45473111795388</v>
      </c>
      <c r="L56">
        <f t="shared" si="4"/>
        <v>1.6924575861219677</v>
      </c>
      <c r="M56" s="22">
        <f t="shared" si="5"/>
        <v>3.0193745814070625E-5</v>
      </c>
      <c r="O56" s="2">
        <v>0.62115494000000004</v>
      </c>
      <c r="P56">
        <v>251.47313399999999</v>
      </c>
      <c r="Q56">
        <f t="shared" si="6"/>
        <v>249.30742488213619</v>
      </c>
      <c r="R56">
        <f t="shared" si="7"/>
        <v>4.6902959831983919</v>
      </c>
      <c r="S56" s="22">
        <f t="shared" si="8"/>
        <v>7.4168084255346866E-5</v>
      </c>
      <c r="U56" s="2">
        <v>0.62191825000000001</v>
      </c>
      <c r="V56">
        <v>265.20493299999998</v>
      </c>
      <c r="W56">
        <f t="shared" si="9"/>
        <v>264.72956012968467</v>
      </c>
      <c r="X56">
        <f t="shared" si="10"/>
        <v>0.22597936583181796</v>
      </c>
      <c r="Y56" s="22">
        <f t="shared" si="11"/>
        <v>3.2129620030755718E-6</v>
      </c>
      <c r="AA56" s="2">
        <v>0.62095526999999995</v>
      </c>
      <c r="AB56">
        <v>282.86325799999997</v>
      </c>
      <c r="AC56">
        <f t="shared" si="12"/>
        <v>283.58248958854028</v>
      </c>
      <c r="AD56">
        <f t="shared" si="13"/>
        <v>0.51729407795421845</v>
      </c>
      <c r="AE56" s="22">
        <f t="shared" si="14"/>
        <v>6.4652366784669733E-6</v>
      </c>
      <c r="AG56" s="2">
        <v>0.62077590999999999</v>
      </c>
      <c r="AH56">
        <v>305.62776100000002</v>
      </c>
      <c r="AI56">
        <f t="shared" si="15"/>
        <v>305.41519360763556</v>
      </c>
      <c r="AJ56">
        <f t="shared" si="16"/>
        <v>4.5184896296627412E-2</v>
      </c>
      <c r="AK56" s="22">
        <f t="shared" si="17"/>
        <v>4.8373519922624707E-7</v>
      </c>
      <c r="AM56" s="2">
        <v>0.62194680000000002</v>
      </c>
      <c r="AN56">
        <v>330.80804699999999</v>
      </c>
      <c r="AO56">
        <f t="shared" si="18"/>
        <v>331.02640073489658</v>
      </c>
      <c r="AP56">
        <f t="shared" si="19"/>
        <v>4.7678353543292751E-2</v>
      </c>
      <c r="AQ56" s="22">
        <f t="shared" si="20"/>
        <v>4.3568149976491726E-7</v>
      </c>
      <c r="AS56" s="2">
        <v>0.62144094000000005</v>
      </c>
      <c r="AT56">
        <v>362.558042</v>
      </c>
      <c r="AU56">
        <f t="shared" si="21"/>
        <v>361.67529830823048</v>
      </c>
      <c r="AV56">
        <f t="shared" si="22"/>
        <v>0.77923642535888049</v>
      </c>
      <c r="AW56" s="22">
        <f t="shared" si="23"/>
        <v>5.9280814196748317E-6</v>
      </c>
    </row>
    <row r="57" spans="3:49" x14ac:dyDescent="0.25">
      <c r="C57" s="2">
        <v>0.62506024999999998</v>
      </c>
      <c r="D57">
        <v>214.70100099999999</v>
      </c>
      <c r="E57">
        <f t="shared" si="0"/>
        <v>215.1651211599638</v>
      </c>
      <c r="F57">
        <f t="shared" si="1"/>
        <v>0.2154075228848347</v>
      </c>
      <c r="G57" s="22">
        <f t="shared" si="2"/>
        <v>4.6729671497406009E-6</v>
      </c>
      <c r="I57" s="2">
        <v>0.62522186000000002</v>
      </c>
      <c r="J57">
        <v>237.14471800000001</v>
      </c>
      <c r="K57">
        <f t="shared" si="3"/>
        <v>235.70001861878728</v>
      </c>
      <c r="L57">
        <f t="shared" si="4"/>
        <v>2.0871563020764419</v>
      </c>
      <c r="M57" s="22">
        <f t="shared" si="5"/>
        <v>3.7113170920083678E-5</v>
      </c>
      <c r="O57" s="2">
        <v>0.62492718999999997</v>
      </c>
      <c r="P57">
        <v>251.75287299999999</v>
      </c>
      <c r="Q57">
        <f t="shared" si="6"/>
        <v>249.53960678429914</v>
      </c>
      <c r="R57">
        <f t="shared" si="7"/>
        <v>4.8985473415627849</v>
      </c>
      <c r="S57" s="22">
        <f t="shared" si="8"/>
        <v>7.7289133568947079E-5</v>
      </c>
      <c r="U57" s="2">
        <v>0.62569023000000001</v>
      </c>
      <c r="V57">
        <v>265.43775099999999</v>
      </c>
      <c r="W57">
        <f t="shared" si="9"/>
        <v>264.95132437157412</v>
      </c>
      <c r="X57">
        <f t="shared" si="10"/>
        <v>0.23661086484176397</v>
      </c>
      <c r="Y57" s="22">
        <f t="shared" si="11"/>
        <v>3.3582212463339488E-6</v>
      </c>
      <c r="AA57" s="2">
        <v>0.62510575999999995</v>
      </c>
      <c r="AB57">
        <v>283.29921999999999</v>
      </c>
      <c r="AC57">
        <f t="shared" si="12"/>
        <v>283.87235817134848</v>
      </c>
      <c r="AD57">
        <f t="shared" si="13"/>
        <v>0.32848736345669033</v>
      </c>
      <c r="AE57" s="22">
        <f t="shared" si="14"/>
        <v>4.0928696159358958E-6</v>
      </c>
      <c r="AG57" s="2">
        <v>0.62454951999999997</v>
      </c>
      <c r="AH57">
        <v>306.149923</v>
      </c>
      <c r="AI57">
        <f t="shared" si="15"/>
        <v>305.7559226157183</v>
      </c>
      <c r="AJ57">
        <f t="shared" si="16"/>
        <v>0.1552363028141244</v>
      </c>
      <c r="AK57" s="22">
        <f t="shared" si="17"/>
        <v>1.6562465312936873E-6</v>
      </c>
      <c r="AM57" s="2">
        <v>0.62572072999999995</v>
      </c>
      <c r="AN57">
        <v>331.384951</v>
      </c>
      <c r="AO57">
        <f t="shared" si="18"/>
        <v>331.51966872747175</v>
      </c>
      <c r="AP57">
        <f t="shared" si="19"/>
        <v>1.8148866095153343E-2</v>
      </c>
      <c r="AQ57" s="22">
        <f t="shared" si="20"/>
        <v>1.6526615839510041E-7</v>
      </c>
      <c r="AS57" s="2">
        <v>0.62521654999999998</v>
      </c>
      <c r="AT57">
        <v>363.43211000000002</v>
      </c>
      <c r="AU57">
        <f t="shared" si="21"/>
        <v>362.46043686245514</v>
      </c>
      <c r="AV57">
        <f t="shared" si="22"/>
        <v>0.9441486862263172</v>
      </c>
      <c r="AW57" s="22">
        <f t="shared" si="23"/>
        <v>7.1481523829615271E-6</v>
      </c>
    </row>
    <row r="58" spans="3:49" x14ac:dyDescent="0.25">
      <c r="C58" s="2">
        <v>0.628834</v>
      </c>
      <c r="D58">
        <v>215.246624</v>
      </c>
      <c r="E58">
        <f t="shared" si="0"/>
        <v>215.41299948295989</v>
      </c>
      <c r="F58">
        <f t="shared" si="1"/>
        <v>2.7680801330137617E-2</v>
      </c>
      <c r="G58" s="22">
        <f t="shared" si="2"/>
        <v>5.9745604717694085E-7</v>
      </c>
      <c r="I58" s="2">
        <v>0.62861674999999995</v>
      </c>
      <c r="J58">
        <v>237.42463499999999</v>
      </c>
      <c r="K58">
        <f t="shared" si="3"/>
        <v>235.90886600960945</v>
      </c>
      <c r="L58">
        <f t="shared" si="4"/>
        <v>2.2975556322295589</v>
      </c>
      <c r="M58" s="22">
        <f t="shared" si="5"/>
        <v>4.0758151380661721E-5</v>
      </c>
      <c r="O58" s="2">
        <v>0.62907763999999999</v>
      </c>
      <c r="P58">
        <v>252.181015</v>
      </c>
      <c r="Q58">
        <f t="shared" si="6"/>
        <v>249.80667640132651</v>
      </c>
      <c r="R58">
        <f t="shared" si="7"/>
        <v>5.637483781150789</v>
      </c>
      <c r="S58" s="22">
        <f t="shared" si="8"/>
        <v>8.8646282720266135E-5</v>
      </c>
      <c r="U58" s="2">
        <v>0.62984057999999998</v>
      </c>
      <c r="V58">
        <v>265.85025300000001</v>
      </c>
      <c r="W58">
        <f t="shared" si="9"/>
        <v>265.2072746422968</v>
      </c>
      <c r="X58">
        <f t="shared" si="10"/>
        <v>0.41342116847472221</v>
      </c>
      <c r="Y58" s="22">
        <f t="shared" si="11"/>
        <v>5.8494974260879477E-6</v>
      </c>
      <c r="AA58" s="2">
        <v>0.62925531999999995</v>
      </c>
      <c r="AB58">
        <v>283.57096000000001</v>
      </c>
      <c r="AC58">
        <f t="shared" si="12"/>
        <v>284.17746272869329</v>
      </c>
      <c r="AD58">
        <f t="shared" si="13"/>
        <v>0.36784555991238449</v>
      </c>
      <c r="AE58" s="22">
        <f t="shared" si="14"/>
        <v>4.574482929970888E-6</v>
      </c>
      <c r="AG58" s="2">
        <v>0.6283223</v>
      </c>
      <c r="AH58">
        <v>306.523504</v>
      </c>
      <c r="AI58">
        <f t="shared" si="15"/>
        <v>306.113005374625</v>
      </c>
      <c r="AJ58">
        <f t="shared" si="16"/>
        <v>0.16850912143476335</v>
      </c>
      <c r="AK58" s="22">
        <f t="shared" si="17"/>
        <v>1.7934771640139144E-6</v>
      </c>
      <c r="AM58" s="2">
        <v>0.62949421000000005</v>
      </c>
      <c r="AN58">
        <v>331.88365299999998</v>
      </c>
      <c r="AO58">
        <f t="shared" si="18"/>
        <v>332.03652713579322</v>
      </c>
      <c r="AP58">
        <f t="shared" si="19"/>
        <v>2.3370501394530101E-2</v>
      </c>
      <c r="AQ58" s="22">
        <f t="shared" si="20"/>
        <v>2.1217602387410318E-7</v>
      </c>
      <c r="AS58" s="2">
        <v>0.62899305000000005</v>
      </c>
      <c r="AT58">
        <v>364.46258</v>
      </c>
      <c r="AU58">
        <f t="shared" si="21"/>
        <v>363.28312132978664</v>
      </c>
      <c r="AV58">
        <f t="shared" si="22"/>
        <v>1.3911227547414775</v>
      </c>
      <c r="AW58" s="22">
        <f t="shared" si="23"/>
        <v>1.0472721730827447E-5</v>
      </c>
    </row>
    <row r="59" spans="3:49" x14ac:dyDescent="0.25">
      <c r="C59" s="2">
        <v>0.63260660000000002</v>
      </c>
      <c r="D59">
        <v>215.58892399999999</v>
      </c>
      <c r="E59">
        <f t="shared" si="0"/>
        <v>215.67004844767035</v>
      </c>
      <c r="F59">
        <f t="shared" si="1"/>
        <v>6.5811760098213167E-3</v>
      </c>
      <c r="G59" s="22">
        <f t="shared" si="2"/>
        <v>1.4159587969316553E-7</v>
      </c>
      <c r="I59" s="2">
        <v>0.63238925999999995</v>
      </c>
      <c r="J59">
        <v>237.751295</v>
      </c>
      <c r="K59">
        <f t="shared" si="3"/>
        <v>236.15000173490259</v>
      </c>
      <c r="L59">
        <f t="shared" si="4"/>
        <v>2.5641401208463268</v>
      </c>
      <c r="M59" s="22">
        <f t="shared" si="5"/>
        <v>4.536239456356455E-5</v>
      </c>
      <c r="O59" s="2">
        <v>0.63247176999999999</v>
      </c>
      <c r="P59">
        <v>252.327991</v>
      </c>
      <c r="Q59">
        <f t="shared" si="6"/>
        <v>250.03456508784194</v>
      </c>
      <c r="R59">
        <f t="shared" si="7"/>
        <v>5.2598024145580142</v>
      </c>
      <c r="S59" s="22">
        <f t="shared" si="8"/>
        <v>8.2611131436976604E-5</v>
      </c>
      <c r="U59" s="2">
        <v>0.63323543000000004</v>
      </c>
      <c r="V59">
        <v>266.12234999999998</v>
      </c>
      <c r="W59">
        <f t="shared" si="9"/>
        <v>265.42643289440781</v>
      </c>
      <c r="X59">
        <f t="shared" si="10"/>
        <v>0.48430061785578754</v>
      </c>
      <c r="Y59" s="22">
        <f t="shared" si="11"/>
        <v>6.8383657201695834E-6</v>
      </c>
      <c r="AA59" s="2">
        <v>0.63264989999999999</v>
      </c>
      <c r="AB59">
        <v>283.79613699999999</v>
      </c>
      <c r="AC59">
        <f t="shared" si="12"/>
        <v>284.43907223880643</v>
      </c>
      <c r="AD59">
        <f t="shared" si="13"/>
        <v>0.41336572129909971</v>
      </c>
      <c r="AE59" s="22">
        <f t="shared" si="14"/>
        <v>5.1324118656934688E-6</v>
      </c>
      <c r="AG59" s="2">
        <v>0.63209561000000003</v>
      </c>
      <c r="AH59">
        <v>306.990925</v>
      </c>
      <c r="AI59">
        <f t="shared" si="15"/>
        <v>306.4874549993612</v>
      </c>
      <c r="AJ59">
        <f t="shared" si="16"/>
        <v>0.25348204154323256</v>
      </c>
      <c r="AK59" s="22">
        <f t="shared" si="17"/>
        <v>2.6896521787833016E-6</v>
      </c>
      <c r="AM59" s="2">
        <v>0.63326850000000001</v>
      </c>
      <c r="AN59">
        <v>332.52311700000001</v>
      </c>
      <c r="AO59">
        <f t="shared" si="18"/>
        <v>332.57839389689855</v>
      </c>
      <c r="AP59">
        <f t="shared" si="19"/>
        <v>3.055535330731083E-3</v>
      </c>
      <c r="AQ59" s="22">
        <f t="shared" si="20"/>
        <v>2.7633991782432505E-8</v>
      </c>
      <c r="AS59" s="2">
        <v>0.63276931999999997</v>
      </c>
      <c r="AT59">
        <v>365.45394900000002</v>
      </c>
      <c r="AU59">
        <f t="shared" si="21"/>
        <v>364.14501019436375</v>
      </c>
      <c r="AV59">
        <f t="shared" si="22"/>
        <v>1.7133207969005144</v>
      </c>
      <c r="AW59" s="22">
        <f t="shared" si="23"/>
        <v>1.2828425851434257E-5</v>
      </c>
    </row>
    <row r="60" spans="3:49" x14ac:dyDescent="0.25">
      <c r="C60" s="2">
        <v>0.63637991000000005</v>
      </c>
      <c r="D60">
        <v>216.05634499999999</v>
      </c>
      <c r="E60">
        <f t="shared" si="0"/>
        <v>215.93676350451148</v>
      </c>
      <c r="F60">
        <f t="shared" si="1"/>
        <v>1.4299734063270434E-2</v>
      </c>
      <c r="G60" s="22">
        <f t="shared" si="2"/>
        <v>3.0633308952227607E-7</v>
      </c>
      <c r="I60" s="2">
        <v>0.63616163999999997</v>
      </c>
      <c r="J60">
        <v>238.05449400000001</v>
      </c>
      <c r="K60">
        <f t="shared" si="3"/>
        <v>236.40109164568355</v>
      </c>
      <c r="L60">
        <f t="shared" si="4"/>
        <v>2.7337393452591967</v>
      </c>
      <c r="M60" s="22">
        <f t="shared" si="5"/>
        <v>4.8239670684317284E-5</v>
      </c>
      <c r="O60" s="2">
        <v>0.63624389000000003</v>
      </c>
      <c r="P60">
        <v>252.58426900000001</v>
      </c>
      <c r="Q60">
        <f t="shared" si="6"/>
        <v>250.29834192727017</v>
      </c>
      <c r="R60">
        <f t="shared" si="7"/>
        <v>5.2254625818391869</v>
      </c>
      <c r="S60" s="22">
        <f t="shared" si="8"/>
        <v>8.1905326142046254E-5</v>
      </c>
      <c r="U60" s="2">
        <v>0.63738552000000004</v>
      </c>
      <c r="V60">
        <v>266.487932</v>
      </c>
      <c r="W60">
        <f t="shared" si="9"/>
        <v>265.70699047304913</v>
      </c>
      <c r="X60">
        <f t="shared" si="10"/>
        <v>0.60986966851635493</v>
      </c>
      <c r="Y60" s="22">
        <f t="shared" si="11"/>
        <v>8.5878003878105021E-6</v>
      </c>
      <c r="AA60" s="2">
        <v>0.63642244999999997</v>
      </c>
      <c r="AB60">
        <v>284.13061699999997</v>
      </c>
      <c r="AC60">
        <f t="shared" si="12"/>
        <v>284.74318941294626</v>
      </c>
      <c r="AD60">
        <f t="shared" si="13"/>
        <v>0.37524496110284294</v>
      </c>
      <c r="AE60" s="22">
        <f t="shared" si="14"/>
        <v>4.6481357182780824E-6</v>
      </c>
      <c r="AG60" s="2">
        <v>0.63586878999999996</v>
      </c>
      <c r="AH60">
        <v>307.434887</v>
      </c>
      <c r="AI60">
        <f t="shared" si="15"/>
        <v>306.88014560611725</v>
      </c>
      <c r="AJ60">
        <f t="shared" si="16"/>
        <v>0.30773801408697676</v>
      </c>
      <c r="AK60" s="22">
        <f t="shared" si="17"/>
        <v>3.2559284266498445E-6</v>
      </c>
      <c r="AM60" s="2">
        <v>0.6370422</v>
      </c>
      <c r="AN60">
        <v>333.06091900000001</v>
      </c>
      <c r="AO60">
        <f t="shared" si="18"/>
        <v>333.14638066330212</v>
      </c>
      <c r="AP60">
        <f t="shared" si="19"/>
        <v>7.3036958943636177E-3</v>
      </c>
      <c r="AQ60" s="22">
        <f t="shared" si="20"/>
        <v>6.5840834998125408E-8</v>
      </c>
      <c r="AS60" s="2">
        <v>0.63654613000000004</v>
      </c>
      <c r="AT60">
        <v>366.53915999999998</v>
      </c>
      <c r="AU60">
        <f t="shared" si="21"/>
        <v>365.0482772639096</v>
      </c>
      <c r="AV60">
        <f t="shared" si="22"/>
        <v>2.2227313327723501</v>
      </c>
      <c r="AW60" s="22">
        <f t="shared" si="23"/>
        <v>1.6544216744224388E-5</v>
      </c>
    </row>
    <row r="61" spans="3:49" x14ac:dyDescent="0.25">
      <c r="C61" s="2">
        <v>0.64015327</v>
      </c>
      <c r="D61">
        <v>216.531587</v>
      </c>
      <c r="E61">
        <f t="shared" si="0"/>
        <v>216.21348737386165</v>
      </c>
      <c r="F61">
        <f t="shared" si="1"/>
        <v>0.10118737214935704</v>
      </c>
      <c r="G61" s="22">
        <f t="shared" si="2"/>
        <v>2.1581607979518308E-6</v>
      </c>
      <c r="I61" s="2">
        <v>0.64031209</v>
      </c>
      <c r="J61">
        <v>238.48263600000001</v>
      </c>
      <c r="K61">
        <f t="shared" si="3"/>
        <v>236.68941159312004</v>
      </c>
      <c r="L61">
        <f t="shared" si="4"/>
        <v>3.2156537734300268</v>
      </c>
      <c r="M61" s="22">
        <f t="shared" si="5"/>
        <v>5.6539993690784051E-5</v>
      </c>
      <c r="O61" s="2">
        <v>0.63963815999999996</v>
      </c>
      <c r="P61">
        <v>252.754705</v>
      </c>
      <c r="Q61">
        <f t="shared" si="6"/>
        <v>250.54559090976784</v>
      </c>
      <c r="R61">
        <f t="shared" si="7"/>
        <v>4.8801850636622754</v>
      </c>
      <c r="S61" s="22">
        <f t="shared" si="8"/>
        <v>7.6390225848827601E-5</v>
      </c>
      <c r="U61" s="2">
        <v>0.64078040999999997</v>
      </c>
      <c r="V61">
        <v>266.76784900000001</v>
      </c>
      <c r="W61">
        <f t="shared" si="9"/>
        <v>265.9473758572471</v>
      </c>
      <c r="X61">
        <f t="shared" si="10"/>
        <v>0.67317617797884821</v>
      </c>
      <c r="Y61" s="22">
        <f t="shared" si="11"/>
        <v>9.4593602399068782E-6</v>
      </c>
      <c r="AA61" s="2">
        <v>0.64019504999999999</v>
      </c>
      <c r="AB61">
        <v>284.472916</v>
      </c>
      <c r="AC61">
        <f t="shared" si="12"/>
        <v>285.06214004126844</v>
      </c>
      <c r="AD61">
        <f t="shared" si="13"/>
        <v>0.34718497080870908</v>
      </c>
      <c r="AE61" s="22">
        <f t="shared" si="14"/>
        <v>4.2902151067170824E-6</v>
      </c>
      <c r="AG61" s="2">
        <v>0.63964169999999998</v>
      </c>
      <c r="AH61">
        <v>307.83192700000001</v>
      </c>
      <c r="AI61">
        <f t="shared" si="15"/>
        <v>307.29205015045403</v>
      </c>
      <c r="AJ61">
        <f t="shared" si="16"/>
        <v>0.2914670126756887</v>
      </c>
      <c r="AK61" s="22">
        <f t="shared" si="17"/>
        <v>3.0758282954602155E-6</v>
      </c>
      <c r="AM61" s="2">
        <v>0.64081657999999997</v>
      </c>
      <c r="AN61">
        <v>333.716024</v>
      </c>
      <c r="AO61">
        <f t="shared" si="18"/>
        <v>333.74206324265873</v>
      </c>
      <c r="AP61">
        <f t="shared" si="19"/>
        <v>6.7804215824001203E-4</v>
      </c>
      <c r="AQ61" s="22">
        <f t="shared" si="20"/>
        <v>6.0883915754523561E-9</v>
      </c>
      <c r="AS61" s="2">
        <v>0.64032288999999998</v>
      </c>
      <c r="AT61">
        <v>367.61655100000002</v>
      </c>
      <c r="AU61">
        <f t="shared" si="21"/>
        <v>365.99488862583621</v>
      </c>
      <c r="AV61">
        <f t="shared" si="22"/>
        <v>2.6297888557785871</v>
      </c>
      <c r="AW61" s="22">
        <f t="shared" si="23"/>
        <v>1.9459459278274586E-5</v>
      </c>
    </row>
    <row r="62" spans="3:49" x14ac:dyDescent="0.25">
      <c r="C62" s="2">
        <v>0.64392612999999999</v>
      </c>
      <c r="D62">
        <v>216.92080799999999</v>
      </c>
      <c r="E62">
        <f t="shared" si="0"/>
        <v>216.50058123535891</v>
      </c>
      <c r="F62">
        <f t="shared" si="1"/>
        <v>0.17659053372071468</v>
      </c>
      <c r="G62" s="22">
        <f t="shared" si="2"/>
        <v>3.7528827166009102E-6</v>
      </c>
      <c r="I62" s="2">
        <v>0.64370693000000001</v>
      </c>
      <c r="J62">
        <v>238.75473299999999</v>
      </c>
      <c r="K62">
        <f t="shared" si="3"/>
        <v>236.93508074264736</v>
      </c>
      <c r="L62">
        <f t="shared" si="4"/>
        <v>3.3111343376885203</v>
      </c>
      <c r="M62" s="22">
        <f t="shared" si="5"/>
        <v>5.80861807285234E-5</v>
      </c>
      <c r="O62" s="2">
        <v>0.64416561000000006</v>
      </c>
      <c r="P62">
        <v>253.12010799999999</v>
      </c>
      <c r="Q62">
        <f t="shared" si="6"/>
        <v>250.89072668505034</v>
      </c>
      <c r="R62">
        <f t="shared" si="7"/>
        <v>4.9701410474466243</v>
      </c>
      <c r="S62" s="22">
        <f t="shared" si="8"/>
        <v>7.7573863115289172E-5</v>
      </c>
      <c r="U62" s="2">
        <v>0.64493089999999997</v>
      </c>
      <c r="V62">
        <v>267.20381200000003</v>
      </c>
      <c r="W62">
        <f t="shared" si="9"/>
        <v>266.25531218027845</v>
      </c>
      <c r="X62">
        <f t="shared" si="10"/>
        <v>0.89965190801186201</v>
      </c>
      <c r="Y62" s="22">
        <f t="shared" si="11"/>
        <v>1.2600541416034082E-5</v>
      </c>
      <c r="AA62" s="2">
        <v>0.64396779000000004</v>
      </c>
      <c r="AB62">
        <v>284.83867600000002</v>
      </c>
      <c r="AC62">
        <f t="shared" si="12"/>
        <v>285.39674742102852</v>
      </c>
      <c r="AD62">
        <f t="shared" si="13"/>
        <v>0.31144371096877038</v>
      </c>
      <c r="AE62" s="22">
        <f t="shared" si="14"/>
        <v>3.8386776909105828E-6</v>
      </c>
      <c r="AG62" s="2">
        <v>0.64341554000000001</v>
      </c>
      <c r="AH62">
        <v>308.39319</v>
      </c>
      <c r="AI62">
        <f t="shared" si="15"/>
        <v>307.7243526168744</v>
      </c>
      <c r="AJ62">
        <f t="shared" si="16"/>
        <v>0.44734344506630841</v>
      </c>
      <c r="AK62" s="22">
        <f t="shared" si="17"/>
        <v>4.7036123216917052E-6</v>
      </c>
      <c r="AM62" s="2">
        <v>0.64421309999999998</v>
      </c>
      <c r="AN62">
        <v>334.28528599999999</v>
      </c>
      <c r="AO62">
        <f t="shared" si="18"/>
        <v>334.30290698042563</v>
      </c>
      <c r="AP62">
        <f t="shared" si="19"/>
        <v>3.1049895116104541E-4</v>
      </c>
      <c r="AQ62" s="22">
        <f t="shared" si="20"/>
        <v>2.7785973395363484E-9</v>
      </c>
      <c r="AS62" s="2">
        <v>0.64372127000000001</v>
      </c>
      <c r="AT62">
        <v>368.51254699999998</v>
      </c>
      <c r="AU62">
        <f t="shared" si="21"/>
        <v>366.88554491010302</v>
      </c>
      <c r="AV62">
        <f t="shared" si="22"/>
        <v>2.6471358005290817</v>
      </c>
      <c r="AW62" s="22">
        <f t="shared" si="23"/>
        <v>1.9492684935210399E-5</v>
      </c>
    </row>
    <row r="63" spans="3:49" x14ac:dyDescent="0.25">
      <c r="C63" s="2">
        <v>0.64769887000000004</v>
      </c>
      <c r="D63">
        <v>217.28656799999999</v>
      </c>
      <c r="E63">
        <f t="shared" si="0"/>
        <v>216.79849243839232</v>
      </c>
      <c r="F63">
        <f t="shared" si="1"/>
        <v>0.23821775383864505</v>
      </c>
      <c r="G63" s="22">
        <f t="shared" si="2"/>
        <v>5.0455482611970409E-6</v>
      </c>
      <c r="I63" s="2">
        <v>0.64710146999999996</v>
      </c>
      <c r="J63">
        <v>238.97209000000001</v>
      </c>
      <c r="K63">
        <f t="shared" si="3"/>
        <v>237.18998348559529</v>
      </c>
      <c r="L63">
        <f t="shared" si="4"/>
        <v>3.175903628683729</v>
      </c>
      <c r="M63" s="22">
        <f t="shared" si="5"/>
        <v>5.5612568259032659E-5</v>
      </c>
      <c r="O63" s="2">
        <v>0.64756035999999995</v>
      </c>
      <c r="P63">
        <v>253.376565</v>
      </c>
      <c r="Q63">
        <f t="shared" si="6"/>
        <v>251.16159642500253</v>
      </c>
      <c r="R63">
        <f t="shared" si="7"/>
        <v>4.906085788226326</v>
      </c>
      <c r="S63" s="22">
        <f t="shared" si="8"/>
        <v>7.6419158259791761E-5</v>
      </c>
      <c r="U63" s="2">
        <v>0.64832592</v>
      </c>
      <c r="V63">
        <v>267.50718999999998</v>
      </c>
      <c r="W63">
        <f t="shared" si="9"/>
        <v>266.51929255732949</v>
      </c>
      <c r="X63">
        <f t="shared" si="10"/>
        <v>0.97594135723488851</v>
      </c>
      <c r="Y63" s="22">
        <f t="shared" si="11"/>
        <v>1.3638066495398645E-5</v>
      </c>
      <c r="AA63" s="2">
        <v>0.64811810000000003</v>
      </c>
      <c r="AB63">
        <v>285.243358</v>
      </c>
      <c r="AC63">
        <f t="shared" si="12"/>
        <v>285.78394504027403</v>
      </c>
      <c r="AD63">
        <f t="shared" si="13"/>
        <v>0.29223434811223936</v>
      </c>
      <c r="AE63" s="22">
        <f t="shared" si="14"/>
        <v>3.5917010276228308E-6</v>
      </c>
      <c r="AG63" s="2">
        <v>0.64718903000000005</v>
      </c>
      <c r="AH63">
        <v>308.89189199999998</v>
      </c>
      <c r="AI63">
        <f t="shared" si="15"/>
        <v>308.17801982208834</v>
      </c>
      <c r="AJ63">
        <f t="shared" si="16"/>
        <v>0.50961348639630744</v>
      </c>
      <c r="AK63" s="22">
        <f t="shared" si="17"/>
        <v>5.3410653902445202E-6</v>
      </c>
      <c r="AM63" s="2">
        <v>0.64836523000000001</v>
      </c>
      <c r="AN63">
        <v>335.01059199999997</v>
      </c>
      <c r="AO63">
        <f t="shared" si="18"/>
        <v>335.02212421902749</v>
      </c>
      <c r="AP63">
        <f t="shared" si="19"/>
        <v>1.3299207569858159E-4</v>
      </c>
      <c r="AQ63" s="22">
        <f t="shared" si="20"/>
        <v>1.1849736354140238E-9</v>
      </c>
      <c r="AS63" s="2">
        <v>0.64749829000000003</v>
      </c>
      <c r="AT63">
        <v>369.63685800000002</v>
      </c>
      <c r="AU63">
        <f t="shared" si="21"/>
        <v>367.92078626570969</v>
      </c>
      <c r="AV63">
        <f t="shared" si="22"/>
        <v>2.9449021972302005</v>
      </c>
      <c r="AW63" s="22">
        <f t="shared" si="23"/>
        <v>2.1553625673421752E-5</v>
      </c>
    </row>
    <row r="64" spans="3:49" x14ac:dyDescent="0.25">
      <c r="C64" s="2">
        <v>0.65147231000000005</v>
      </c>
      <c r="D64">
        <v>217.77744999999999</v>
      </c>
      <c r="E64">
        <f t="shared" si="0"/>
        <v>217.10772802844801</v>
      </c>
      <c r="F64">
        <f t="shared" si="1"/>
        <v>0.4485275191794702</v>
      </c>
      <c r="G64" s="22">
        <f t="shared" si="2"/>
        <v>9.457215331292398E-6</v>
      </c>
      <c r="I64" s="2">
        <v>0.65125164999999996</v>
      </c>
      <c r="J64">
        <v>239.35331199999999</v>
      </c>
      <c r="K64">
        <f t="shared" si="3"/>
        <v>237.51477882116248</v>
      </c>
      <c r="L64">
        <f t="shared" si="4"/>
        <v>3.3802042496863534</v>
      </c>
      <c r="M64" s="22">
        <f t="shared" si="5"/>
        <v>5.9001636929944557E-5</v>
      </c>
      <c r="O64" s="2">
        <v>0.65133185999999998</v>
      </c>
      <c r="P64">
        <v>253.52336199999999</v>
      </c>
      <c r="Q64">
        <f t="shared" si="6"/>
        <v>251.47530151808439</v>
      </c>
      <c r="R64">
        <f t="shared" si="7"/>
        <v>4.1945517375843533</v>
      </c>
      <c r="S64" s="22">
        <f t="shared" si="8"/>
        <v>6.5260377954410453E-5</v>
      </c>
      <c r="U64" s="2">
        <v>0.65209817000000003</v>
      </c>
      <c r="V64">
        <v>267.78692799999999</v>
      </c>
      <c r="W64">
        <f t="shared" si="9"/>
        <v>266.82606535345491</v>
      </c>
      <c r="X64">
        <f t="shared" si="10"/>
        <v>0.9232570255256175</v>
      </c>
      <c r="Y64" s="22">
        <f t="shared" si="11"/>
        <v>1.2874900304848748E-5</v>
      </c>
      <c r="AA64" s="2">
        <v>0.65151329999999996</v>
      </c>
      <c r="AB64">
        <v>285.57801699999999</v>
      </c>
      <c r="AC64">
        <f t="shared" si="12"/>
        <v>286.1164020669828</v>
      </c>
      <c r="AD64">
        <f t="shared" si="13"/>
        <v>0.28985848035008704</v>
      </c>
      <c r="AE64" s="22">
        <f t="shared" si="14"/>
        <v>3.5541558175221538E-6</v>
      </c>
      <c r="AG64" s="2">
        <v>0.65058475999999998</v>
      </c>
      <c r="AH64">
        <v>309.32039200000003</v>
      </c>
      <c r="AI64">
        <f t="shared" si="15"/>
        <v>308.60553629163218</v>
      </c>
      <c r="AJ64">
        <f t="shared" si="16"/>
        <v>0.51101868378610027</v>
      </c>
      <c r="AK64" s="22">
        <f t="shared" si="17"/>
        <v>5.3409643023168959E-6</v>
      </c>
      <c r="AM64" s="2">
        <v>0.65251767999999999</v>
      </c>
      <c r="AN64">
        <v>335.792351</v>
      </c>
      <c r="AO64">
        <f t="shared" si="18"/>
        <v>335.78041022070494</v>
      </c>
      <c r="AP64">
        <f t="shared" si="19"/>
        <v>1.4258221017332537E-4</v>
      </c>
      <c r="AQ64" s="22">
        <f t="shared" si="20"/>
        <v>1.2645142975552811E-9</v>
      </c>
      <c r="AS64" s="2">
        <v>0.65051988999999999</v>
      </c>
      <c r="AT64">
        <v>370.63469400000002</v>
      </c>
      <c r="AU64">
        <f t="shared" si="21"/>
        <v>368.78493067369737</v>
      </c>
      <c r="AV64">
        <f t="shared" si="22"/>
        <v>3.421624363334244</v>
      </c>
      <c r="AW64" s="22">
        <f t="shared" si="23"/>
        <v>2.4908076439142741E-5</v>
      </c>
    </row>
    <row r="65" spans="3:49" x14ac:dyDescent="0.25">
      <c r="C65" s="2">
        <v>0.65524512999999995</v>
      </c>
      <c r="D65">
        <v>218.15885</v>
      </c>
      <c r="E65">
        <f t="shared" si="0"/>
        <v>217.42863958736135</v>
      </c>
      <c r="F65">
        <f t="shared" si="1"/>
        <v>0.53320724672591524</v>
      </c>
      <c r="G65" s="22">
        <f t="shared" si="2"/>
        <v>1.1203413670577389E-5</v>
      </c>
      <c r="I65" s="2">
        <v>0.65540160999999997</v>
      </c>
      <c r="J65">
        <v>239.69543300000001</v>
      </c>
      <c r="K65">
        <f t="shared" si="3"/>
        <v>237.85473580355418</v>
      </c>
      <c r="L65">
        <f t="shared" si="4"/>
        <v>3.3881661690035414</v>
      </c>
      <c r="M65" s="22">
        <f t="shared" si="5"/>
        <v>5.8971908496342874E-5</v>
      </c>
      <c r="O65" s="2">
        <v>0.65510347999999996</v>
      </c>
      <c r="P65">
        <v>253.69361900000001</v>
      </c>
      <c r="Q65">
        <f t="shared" si="6"/>
        <v>251.80312131521205</v>
      </c>
      <c r="R65">
        <f t="shared" si="7"/>
        <v>3.5739814961886354</v>
      </c>
      <c r="S65" s="22">
        <f t="shared" si="8"/>
        <v>5.5530708180011932E-5</v>
      </c>
      <c r="U65" s="2">
        <v>0.65587125999999996</v>
      </c>
      <c r="V65">
        <v>268.21524899999997</v>
      </c>
      <c r="W65">
        <f t="shared" si="9"/>
        <v>267.14783129289606</v>
      </c>
      <c r="X65">
        <f t="shared" si="10"/>
        <v>1.1393805614389769</v>
      </c>
      <c r="Y65" s="22">
        <f t="shared" si="11"/>
        <v>1.5838056029195816E-5</v>
      </c>
      <c r="AA65" s="2">
        <v>0.65528682999999999</v>
      </c>
      <c r="AB65">
        <v>286.08453900000001</v>
      </c>
      <c r="AC65">
        <f t="shared" si="12"/>
        <v>286.50341153900155</v>
      </c>
      <c r="AD65">
        <f t="shared" si="13"/>
        <v>0.17545420392959718</v>
      </c>
      <c r="AE65" s="22">
        <f t="shared" si="14"/>
        <v>2.1437542736391822E-6</v>
      </c>
      <c r="AG65" s="2">
        <v>0.65473625999999996</v>
      </c>
      <c r="AH65">
        <v>309.936217</v>
      </c>
      <c r="AI65">
        <f t="shared" si="15"/>
        <v>309.15436336910244</v>
      </c>
      <c r="AJ65">
        <f t="shared" si="16"/>
        <v>0.61129510014769506</v>
      </c>
      <c r="AK65" s="22">
        <f t="shared" si="17"/>
        <v>6.3636496119649044E-6</v>
      </c>
      <c r="AM65" s="2">
        <v>0.65591458999999996</v>
      </c>
      <c r="AN65">
        <v>336.43028299999997</v>
      </c>
      <c r="AO65">
        <f t="shared" si="18"/>
        <v>336.43134251498657</v>
      </c>
      <c r="AP65">
        <f t="shared" si="19"/>
        <v>1.1225720068162515E-6</v>
      </c>
      <c r="AQ65" s="22">
        <f t="shared" si="20"/>
        <v>9.9179986846162254E-12</v>
      </c>
      <c r="AS65" s="2">
        <v>0.65391865999999998</v>
      </c>
      <c r="AT65">
        <v>371.60107099999999</v>
      </c>
      <c r="AU65">
        <f t="shared" si="21"/>
        <v>369.7968964559135</v>
      </c>
      <c r="AV65">
        <f t="shared" si="22"/>
        <v>3.2550457855297044</v>
      </c>
      <c r="AW65" s="22">
        <f t="shared" si="23"/>
        <v>2.357236665662452E-5</v>
      </c>
    </row>
    <row r="66" spans="3:49" x14ac:dyDescent="0.25">
      <c r="C66" s="2">
        <v>0.65901790999999998</v>
      </c>
      <c r="D66">
        <v>218.53243000000001</v>
      </c>
      <c r="E66">
        <f t="shared" si="0"/>
        <v>217.76175345443261</v>
      </c>
      <c r="F66">
        <f t="shared" si="1"/>
        <v>0.59394233788769679</v>
      </c>
      <c r="G66" s="22">
        <f t="shared" si="2"/>
        <v>1.2436910075194901E-5</v>
      </c>
      <c r="I66" s="2">
        <v>0.65879619</v>
      </c>
      <c r="J66">
        <v>239.92060900000001</v>
      </c>
      <c r="K66">
        <f t="shared" si="3"/>
        <v>238.14465762966447</v>
      </c>
      <c r="L66">
        <f t="shared" si="4"/>
        <v>3.1540032697967111</v>
      </c>
      <c r="M66" s="22">
        <f t="shared" si="5"/>
        <v>5.4793245970873053E-5</v>
      </c>
      <c r="O66" s="2">
        <v>0.65887554999999998</v>
      </c>
      <c r="P66">
        <v>253.94207700000001</v>
      </c>
      <c r="Q66">
        <f t="shared" si="6"/>
        <v>252.14580637615992</v>
      </c>
      <c r="R66">
        <f t="shared" si="7"/>
        <v>3.2265881540708552</v>
      </c>
      <c r="S66" s="22">
        <f t="shared" si="8"/>
        <v>5.0035034119823426E-5</v>
      </c>
      <c r="U66" s="2">
        <v>0.65964411999999994</v>
      </c>
      <c r="V66">
        <v>268.60446999999999</v>
      </c>
      <c r="W66">
        <f t="shared" si="9"/>
        <v>267.48532502670901</v>
      </c>
      <c r="X66">
        <f t="shared" si="10"/>
        <v>1.2524854712424816</v>
      </c>
      <c r="Y66" s="22">
        <f t="shared" si="11"/>
        <v>1.7359860274101248E-5</v>
      </c>
      <c r="AA66" s="2">
        <v>0.65905952000000001</v>
      </c>
      <c r="AB66">
        <v>286.44247899999999</v>
      </c>
      <c r="AC66">
        <f t="shared" si="12"/>
        <v>286.90975327674471</v>
      </c>
      <c r="AD66">
        <f t="shared" si="13"/>
        <v>0.21834524970729888</v>
      </c>
      <c r="AE66" s="22">
        <f t="shared" si="14"/>
        <v>2.661147216017315E-6</v>
      </c>
      <c r="AG66" s="2">
        <v>0.65850947999999998</v>
      </c>
      <c r="AH66">
        <v>310.38799799999998</v>
      </c>
      <c r="AI66">
        <f t="shared" si="15"/>
        <v>309.67952857524494</v>
      </c>
      <c r="AJ66">
        <f t="shared" si="16"/>
        <v>0.50192892581273352</v>
      </c>
      <c r="AK66" s="22">
        <f t="shared" si="17"/>
        <v>5.2099359600623135E-6</v>
      </c>
      <c r="AM66" s="2">
        <v>0.65968941000000003</v>
      </c>
      <c r="AN66">
        <v>337.163588</v>
      </c>
      <c r="AO66">
        <f t="shared" si="18"/>
        <v>337.18874875336383</v>
      </c>
      <c r="AP66">
        <f t="shared" si="19"/>
        <v>6.3306350983501623E-4</v>
      </c>
      <c r="AQ66" s="22">
        <f t="shared" si="20"/>
        <v>5.5688554817027727E-9</v>
      </c>
      <c r="AS66" s="2">
        <v>0.65731815000000005</v>
      </c>
      <c r="AT66">
        <v>372.69256999999999</v>
      </c>
      <c r="AU66">
        <f t="shared" si="21"/>
        <v>370.85327648103885</v>
      </c>
      <c r="AV66">
        <f t="shared" si="22"/>
        <v>3.3830006488924611</v>
      </c>
      <c r="AW66" s="22">
        <f t="shared" si="23"/>
        <v>2.4355699752368479E-5</v>
      </c>
    </row>
    <row r="67" spans="3:49" x14ac:dyDescent="0.25">
      <c r="C67" s="2">
        <v>0.66279109000000003</v>
      </c>
      <c r="D67">
        <v>218.97639100000001</v>
      </c>
      <c r="E67">
        <f t="shared" si="0"/>
        <v>218.10761224368466</v>
      </c>
      <c r="F67">
        <f t="shared" si="1"/>
        <v>0.75477652742484735</v>
      </c>
      <c r="G67" s="22">
        <f t="shared" si="2"/>
        <v>1.5740691167354461E-5</v>
      </c>
      <c r="I67" s="2">
        <v>0.66294609999999998</v>
      </c>
      <c r="J67">
        <v>240.25491</v>
      </c>
      <c r="K67">
        <f t="shared" si="3"/>
        <v>238.51429127583464</v>
      </c>
      <c r="L67">
        <f t="shared" si="4"/>
        <v>3.02975354291504</v>
      </c>
      <c r="M67" s="22">
        <f t="shared" si="5"/>
        <v>5.2488330349500708E-5</v>
      </c>
      <c r="O67" s="2">
        <v>0.66264758000000001</v>
      </c>
      <c r="P67">
        <v>254.182715</v>
      </c>
      <c r="Q67">
        <f t="shared" si="6"/>
        <v>252.50407439864432</v>
      </c>
      <c r="R67">
        <f t="shared" si="7"/>
        <v>2.8178342685197637</v>
      </c>
      <c r="S67" s="22">
        <f t="shared" si="8"/>
        <v>4.3613748811748323E-5</v>
      </c>
      <c r="U67" s="2">
        <v>0.66341645999999999</v>
      </c>
      <c r="V67">
        <v>268.89984900000002</v>
      </c>
      <c r="W67">
        <f t="shared" si="9"/>
        <v>267.83938800107381</v>
      </c>
      <c r="X67">
        <f t="shared" si="10"/>
        <v>1.1245775302435603</v>
      </c>
      <c r="Y67" s="22">
        <f t="shared" si="11"/>
        <v>1.5552789178990569E-5</v>
      </c>
      <c r="AA67" s="2">
        <v>0.66283274000000003</v>
      </c>
      <c r="AB67">
        <v>286.89425999999997</v>
      </c>
      <c r="AC67">
        <f t="shared" si="12"/>
        <v>287.33666230260542</v>
      </c>
      <c r="AD67">
        <f t="shared" si="13"/>
        <v>0.19571979735059905</v>
      </c>
      <c r="AE67" s="22">
        <f t="shared" si="14"/>
        <v>2.3778860492010757E-6</v>
      </c>
      <c r="AG67" s="2">
        <v>0.66228332000000001</v>
      </c>
      <c r="AH67">
        <v>310.94926099999998</v>
      </c>
      <c r="AI67">
        <f t="shared" si="15"/>
        <v>310.2313159686833</v>
      </c>
      <c r="AJ67">
        <f t="shared" si="16"/>
        <v>0.51544506799229994</v>
      </c>
      <c r="AK67" s="22">
        <f t="shared" si="17"/>
        <v>5.3309343031143576E-6</v>
      </c>
      <c r="AM67" s="2">
        <v>0.66346426999999997</v>
      </c>
      <c r="AN67">
        <v>337.90471400000001</v>
      </c>
      <c r="AO67">
        <f t="shared" si="18"/>
        <v>337.98388485209443</v>
      </c>
      <c r="AP67">
        <f t="shared" si="19"/>
        <v>6.2680238213567189E-3</v>
      </c>
      <c r="AQ67" s="22">
        <f t="shared" si="20"/>
        <v>5.4896181586085501E-8</v>
      </c>
      <c r="AS67" s="2">
        <v>0.66028447000000001</v>
      </c>
      <c r="AT67">
        <v>373.73148800000001</v>
      </c>
      <c r="AU67">
        <f t="shared" si="21"/>
        <v>371.81276692956123</v>
      </c>
      <c r="AV67">
        <f t="shared" si="22"/>
        <v>3.6814905461457301</v>
      </c>
      <c r="AW67" s="22">
        <f t="shared" si="23"/>
        <v>2.6357505727388791E-5</v>
      </c>
    </row>
    <row r="68" spans="3:49" x14ac:dyDescent="0.25">
      <c r="C68" s="2">
        <v>0.66656400000000005</v>
      </c>
      <c r="D68">
        <v>219.37343200000001</v>
      </c>
      <c r="E68">
        <f t="shared" ref="E68:E97" si="24">IF(C68&lt;F$1,$BB$6+D$1^2*$BB$5/((-$BB$7*(C68/E$1-1)^$BB$8+1)),$BB$6+$BB$2*SINH($BB$3*(C68/F$1)-$BB$3)+D$1^2*$BB$5/((-$BB$7*(C68/E$1-1)^$BB$8+1)))</f>
        <v>218.46668029552342</v>
      </c>
      <c r="F68">
        <f t="shared" ref="F68:F97" si="25">(E68-D68)^2</f>
        <v>0.82219865357120248</v>
      </c>
      <c r="G68" s="22">
        <f t="shared" ref="G68:G97" si="26">((E68-D68)/D68)^2</f>
        <v>1.7084752902321076E-5</v>
      </c>
      <c r="I68" s="2">
        <v>0.66634073000000005</v>
      </c>
      <c r="J68">
        <v>240.48790700000001</v>
      </c>
      <c r="K68">
        <f t="shared" ref="K68:K95" si="27">IF(I68&lt;L$1,$BB$6+J$1^2*$BB$5/((-$BB$7*(I68/K$1-1)^$BB$8+1)),$BB$6+$BB$2*SINH($BB$3*(I68/L$1)-$BB$3)+J$1^2*$BB$5/((-$BB$7*(I68/K$1-1)^$BB$8+1)))</f>
        <v>238.8296690255323</v>
      </c>
      <c r="L68">
        <f t="shared" ref="L68:L95" si="28">(K68-J68)^2</f>
        <v>2.7497531799667732</v>
      </c>
      <c r="M68" s="22">
        <f t="shared" ref="M68:M95" si="29">((K68-J68)/J68)^2</f>
        <v>4.7545260110341861E-5</v>
      </c>
      <c r="O68" s="2">
        <v>0.66642014000000005</v>
      </c>
      <c r="P68">
        <v>254.51719499999999</v>
      </c>
      <c r="Q68">
        <f t="shared" ref="Q68:Q95" si="30">IF(O68&lt;R$1,$BB$6+P$1^2*$BB$5/((-$BB$7*(O68/Q$1-1)^$BB$8+1)),$BB$6+$BB$2*SINH($BB$3*(O68/R$1)-$BB$3)+P$1^2*$BB$5/((-$BB$7*(O68/Q$1-1)^$BB$8+1)))</f>
        <v>252.87878651417554</v>
      </c>
      <c r="R68">
        <f t="shared" ref="R68:R95" si="31">(Q68-P68)^2</f>
        <v>2.6843823664215409</v>
      </c>
      <c r="S68" s="22">
        <f t="shared" ref="S68:S95" si="32">((Q68-P68)/P68)^2</f>
        <v>4.1439081503638549E-5</v>
      </c>
      <c r="U68" s="2">
        <v>0.66718906</v>
      </c>
      <c r="V68">
        <v>269.24214899999998</v>
      </c>
      <c r="W68">
        <f t="shared" ref="W68:W95" si="33">IF(U68&lt;X$1,$BB$6+V$1^2*$BB$5/((-$BB$7*(U68/W$1-1)^$BB$8+1)),$BB$6+$BB$2*SINH($BB$3*(U68/X$1)-$BB$3)+V$1^2*$BB$5/((-$BB$7*(U68/W$1-1)^$BB$8+1)))</f>
        <v>268.21101744905172</v>
      </c>
      <c r="X68">
        <f t="shared" ref="X68:X95" si="34">(W68-V68)^2</f>
        <v>1.0632322753609635</v>
      </c>
      <c r="Y68" s="22">
        <f t="shared" ref="Y68:Y95" si="35">((W68-V68)/V68)^2</f>
        <v>1.4667025766895806E-5</v>
      </c>
      <c r="AA68" s="2">
        <v>0.66660596000000005</v>
      </c>
      <c r="AB68">
        <v>287.34604200000001</v>
      </c>
      <c r="AC68">
        <f t="shared" ref="AC68:AC99" si="36">IF(AA68&lt;AD$1,$BB$6+AB$1^2*$BB$5/((-$BB$7*(AA68/AC$1-1)^$BB$8+1)),$BB$6+$BB$2*SINH($BB$3*(AA68/AD$1)-$BB$3)+AB$1^2*$BB$5/((-$BB$7*(AA68/AC$1-1)^$BB$8+1)))</f>
        <v>287.78524018834298</v>
      </c>
      <c r="AD68">
        <f t="shared" ref="AD68:AD98" si="37">(AC68-AB68)^2</f>
        <v>0.1928950486437476</v>
      </c>
      <c r="AE68" s="22">
        <f t="shared" ref="AE68:AE99" si="38">((AC68-AB68)/AB68)^2</f>
        <v>2.3362033440347174E-6</v>
      </c>
      <c r="AG68" s="2">
        <v>0.66605707999999997</v>
      </c>
      <c r="AH68">
        <v>311.49488400000001</v>
      </c>
      <c r="AI68">
        <f t="shared" ref="AI68:AI99" si="39">IF(AG68&lt;AJ$1,$BB$6+AH$1^2*$BB$5/((-$BB$7*(AG68/AI$1-1)^$BB$8+1)),$BB$6+$BB$2*SINH($BB$3*(AG68/AJ$1)-$BB$3)+AH$1^2*$BB$5/((-$BB$7*(AG68/AI$1-1)^$BB$8+1)))</f>
        <v>310.81111009529991</v>
      </c>
      <c r="AJ68">
        <f t="shared" ref="AJ68:AJ99" si="40">(AI68-AH68)^2</f>
        <v>0.46754675274882646</v>
      </c>
      <c r="AK68" s="22">
        <f t="shared" ref="AK68:AK99" si="41">((AI68-AH68)/AH68)^2</f>
        <v>4.818625878249469E-6</v>
      </c>
      <c r="AM68" s="2">
        <v>0.66723988000000001</v>
      </c>
      <c r="AN68">
        <v>338.77878199999998</v>
      </c>
      <c r="AO68">
        <f t="shared" ref="AO68:AO98" si="42">IF(AM68&lt;AP$1,$BB$6+AN$1^2*$BB$5/((-$BB$7*(AM68/AO$1-1)^$BB$8+1)),$BB$6+$BB$2*SINH($BB$3*(AM68/AP$1)-$BB$3)+AN$1^2*$BB$5/((-$BB$7*(AM68/AO$1-1)^$BB$8+1)))</f>
        <v>338.81895843871678</v>
      </c>
      <c r="AP68">
        <f t="shared" ref="AP68:AP98" si="43">(AO68-AN68)^2</f>
        <v>1.6141462279646781E-3</v>
      </c>
      <c r="AQ68" s="22">
        <f t="shared" ref="AQ68:AQ98" si="44">((AO68-AN68)/AN68)^2</f>
        <v>1.406405224362594E-8</v>
      </c>
      <c r="AS68" s="2">
        <v>0.66330869000000003</v>
      </c>
      <c r="AT68">
        <v>374.67702600000001</v>
      </c>
      <c r="AU68">
        <f t="shared" ref="AU68:AU88" si="45">IF(AS68&lt;AV$1,$BB$6+AT$1^2*$BB$5/((-$BB$7*(AS68/AU$1-1)^$BB$8+1)),$BB$6+$BB$2*SINH($BB$3*(AS68/AV$1)-$BB$3)+AT$1^2*$BB$5/((-$BB$7*(AS68/AU$1-1)^$BB$8+1)))</f>
        <v>372.82871897031271</v>
      </c>
      <c r="AV68">
        <f t="shared" ref="AV68:AV88" si="46">(AU68-AT68)^2</f>
        <v>3.416238875991509</v>
      </c>
      <c r="AW68" s="22">
        <f t="shared" ref="AW68:AW88" si="47">((AU68-AT68)/AT68)^2</f>
        <v>2.4335154162476662E-5</v>
      </c>
    </row>
    <row r="69" spans="3:49" x14ac:dyDescent="0.25">
      <c r="C69" s="2">
        <v>0.67033690999999995</v>
      </c>
      <c r="D69">
        <v>219.77047300000001</v>
      </c>
      <c r="E69">
        <f t="shared" si="24"/>
        <v>218.83953140568411</v>
      </c>
      <c r="F69">
        <f t="shared" si="25"/>
        <v>0.86665225202742369</v>
      </c>
      <c r="G69" s="22">
        <f t="shared" si="26"/>
        <v>1.7943459720028051E-5</v>
      </c>
      <c r="I69" s="2">
        <v>0.67049073000000003</v>
      </c>
      <c r="J69">
        <v>240.83784800000001</v>
      </c>
      <c r="K69">
        <f t="shared" si="27"/>
        <v>239.23194186558072</v>
      </c>
      <c r="L69">
        <f t="shared" si="28"/>
        <v>2.5789345125654926</v>
      </c>
      <c r="M69" s="22">
        <f t="shared" si="29"/>
        <v>4.4462188780076283E-5</v>
      </c>
      <c r="O69" s="2">
        <v>0.67019225000000004</v>
      </c>
      <c r="P69">
        <v>254.77347399999999</v>
      </c>
      <c r="Q69">
        <f t="shared" si="30"/>
        <v>253.27069686417963</v>
      </c>
      <c r="R69">
        <f t="shared" si="31"/>
        <v>2.2583391199444645</v>
      </c>
      <c r="S69" s="22">
        <f t="shared" si="32"/>
        <v>3.4792107747651962E-5</v>
      </c>
      <c r="U69" s="2">
        <v>0.67058428999999997</v>
      </c>
      <c r="V69">
        <v>269.58291700000001</v>
      </c>
      <c r="W69">
        <f t="shared" si="33"/>
        <v>268.56128290526851</v>
      </c>
      <c r="X69">
        <f t="shared" si="34"/>
        <v>1.0437362235178436</v>
      </c>
      <c r="Y69" s="22">
        <f t="shared" si="35"/>
        <v>1.436170559311491E-5</v>
      </c>
      <c r="AA69" s="2">
        <v>0.67037899999999995</v>
      </c>
      <c r="AB69">
        <v>287.76654300000001</v>
      </c>
      <c r="AC69">
        <f t="shared" si="36"/>
        <v>288.25669351046713</v>
      </c>
      <c r="AD69">
        <f t="shared" si="37"/>
        <v>0.24024752291117568</v>
      </c>
      <c r="AE69" s="22">
        <f t="shared" si="38"/>
        <v>2.9012043464505167E-6</v>
      </c>
      <c r="AG69" s="2">
        <v>0.66983123</v>
      </c>
      <c r="AH69">
        <v>312.11088799999999</v>
      </c>
      <c r="AI69">
        <f t="shared" si="39"/>
        <v>311.42055937213871</v>
      </c>
      <c r="AJ69">
        <f t="shared" si="40"/>
        <v>0.47655361444483318</v>
      </c>
      <c r="AK69" s="22">
        <f t="shared" si="41"/>
        <v>4.8920842667690886E-6</v>
      </c>
      <c r="AM69" s="2">
        <v>0.67101496000000005</v>
      </c>
      <c r="AN69">
        <v>339.55900800000001</v>
      </c>
      <c r="AO69">
        <f t="shared" si="42"/>
        <v>339.69585813464329</v>
      </c>
      <c r="AP69">
        <f t="shared" si="43"/>
        <v>1.8727959351884472E-2</v>
      </c>
      <c r="AQ69" s="22">
        <f t="shared" si="44"/>
        <v>1.6242764431063449E-7</v>
      </c>
      <c r="AS69" s="2">
        <v>0.66563265999999999</v>
      </c>
      <c r="AT69">
        <v>375.439367</v>
      </c>
      <c r="AU69">
        <f t="shared" si="45"/>
        <v>373.63629743818046</v>
      </c>
      <c r="AV69">
        <f t="shared" si="46"/>
        <v>3.2510598447601113</v>
      </c>
      <c r="AW69" s="22">
        <f t="shared" si="47"/>
        <v>2.3064569133428178E-5</v>
      </c>
    </row>
    <row r="70" spans="3:49" x14ac:dyDescent="0.25">
      <c r="C70" s="2">
        <v>0.67411003999999997</v>
      </c>
      <c r="D70">
        <v>220.206614</v>
      </c>
      <c r="E70">
        <f t="shared" si="24"/>
        <v>219.22676397118261</v>
      </c>
      <c r="F70">
        <f t="shared" si="25"/>
        <v>0.96010607897345068</v>
      </c>
      <c r="G70" s="22">
        <f t="shared" si="26"/>
        <v>1.9799695047370459E-5</v>
      </c>
      <c r="I70" s="2">
        <v>0.67388526000000004</v>
      </c>
      <c r="J70">
        <v>241.055205</v>
      </c>
      <c r="K70">
        <f t="shared" si="27"/>
        <v>239.57530822389947</v>
      </c>
      <c r="L70">
        <f t="shared" si="28"/>
        <v>2.1900944679127465</v>
      </c>
      <c r="M70" s="22">
        <f t="shared" si="29"/>
        <v>3.7690319699941359E-5</v>
      </c>
      <c r="O70" s="2">
        <v>0.67396445000000005</v>
      </c>
      <c r="P70">
        <v>255.04539199999999</v>
      </c>
      <c r="Q70">
        <f t="shared" si="30"/>
        <v>253.68076058703659</v>
      </c>
      <c r="R70">
        <f t="shared" si="31"/>
        <v>1.8622188932464991</v>
      </c>
      <c r="S70" s="22">
        <f t="shared" si="32"/>
        <v>2.8628313588472902E-5</v>
      </c>
      <c r="U70" s="2">
        <v>0.67511224000000003</v>
      </c>
      <c r="V70">
        <v>270.03605099999999</v>
      </c>
      <c r="W70">
        <f t="shared" si="33"/>
        <v>269.05307232854511</v>
      </c>
      <c r="X70">
        <f t="shared" si="34"/>
        <v>0.96624706853518749</v>
      </c>
      <c r="Y70" s="22">
        <f t="shared" si="35"/>
        <v>1.3250879139830818E-5</v>
      </c>
      <c r="AA70" s="2">
        <v>0.67415270999999999</v>
      </c>
      <c r="AB70">
        <v>288.30434500000001</v>
      </c>
      <c r="AC70">
        <f t="shared" si="36"/>
        <v>288.75244076835554</v>
      </c>
      <c r="AD70">
        <f t="shared" si="37"/>
        <v>0.20078981761813181</v>
      </c>
      <c r="AE70" s="22">
        <f t="shared" si="38"/>
        <v>2.4156794786896478E-6</v>
      </c>
      <c r="AG70" s="2">
        <v>0.67360507000000003</v>
      </c>
      <c r="AH70">
        <v>312.67215099999999</v>
      </c>
      <c r="AI70">
        <f t="shared" si="39"/>
        <v>312.06122245622555</v>
      </c>
      <c r="AJ70">
        <f t="shared" si="40"/>
        <v>0.37323368559835141</v>
      </c>
      <c r="AK70" s="22">
        <f t="shared" si="41"/>
        <v>3.817705562245656E-6</v>
      </c>
      <c r="AM70" s="2">
        <v>0.67479047999999997</v>
      </c>
      <c r="AN70">
        <v>340.41743500000001</v>
      </c>
      <c r="AO70">
        <f t="shared" si="42"/>
        <v>340.61710757689707</v>
      </c>
      <c r="AP70">
        <f t="shared" si="43"/>
        <v>3.9869137964711442E-2</v>
      </c>
      <c r="AQ70" s="22">
        <f t="shared" si="44"/>
        <v>3.4404341950162008E-7</v>
      </c>
      <c r="AS70" s="2">
        <v>0.66865465000000002</v>
      </c>
      <c r="AT70">
        <v>376.50758400000001</v>
      </c>
      <c r="AU70">
        <f t="shared" si="45"/>
        <v>374.72269697777239</v>
      </c>
      <c r="AV70">
        <f t="shared" si="46"/>
        <v>3.185821682116587</v>
      </c>
      <c r="AW70" s="22">
        <f t="shared" si="47"/>
        <v>2.2473670359842706E-5</v>
      </c>
    </row>
    <row r="71" spans="3:49" x14ac:dyDescent="0.25">
      <c r="C71" s="2">
        <v>0.67788294999999998</v>
      </c>
      <c r="D71">
        <v>220.60365400000001</v>
      </c>
      <c r="E71">
        <f t="shared" si="24"/>
        <v>219.62893570636021</v>
      </c>
      <c r="F71">
        <f t="shared" si="25"/>
        <v>0.95007575195607608</v>
      </c>
      <c r="G71" s="22">
        <f t="shared" si="26"/>
        <v>1.9522383090767764E-5</v>
      </c>
      <c r="I71" s="2">
        <v>0.67803522000000005</v>
      </c>
      <c r="J71">
        <v>241.39732599999999</v>
      </c>
      <c r="K71">
        <f t="shared" si="27"/>
        <v>240.01349735241496</v>
      </c>
      <c r="L71">
        <f t="shared" si="28"/>
        <v>1.9149817258770239</v>
      </c>
      <c r="M71" s="22">
        <f t="shared" si="29"/>
        <v>3.2862433774548038E-5</v>
      </c>
      <c r="O71" s="2">
        <v>0.67773678999999998</v>
      </c>
      <c r="P71">
        <v>255.34077099999999</v>
      </c>
      <c r="Q71">
        <f t="shared" si="30"/>
        <v>254.10994069243318</v>
      </c>
      <c r="R71">
        <f t="shared" si="31"/>
        <v>1.5149432460249959</v>
      </c>
      <c r="S71" s="22">
        <f t="shared" si="32"/>
        <v>2.3235714546142924E-5</v>
      </c>
      <c r="U71" s="2">
        <v>0.67850734999999995</v>
      </c>
      <c r="V71">
        <v>270.35506900000001</v>
      </c>
      <c r="W71">
        <f t="shared" si="33"/>
        <v>269.44136952824135</v>
      </c>
      <c r="X71">
        <f t="shared" si="34"/>
        <v>0.83484672469205745</v>
      </c>
      <c r="Y71" s="22">
        <f t="shared" si="35"/>
        <v>1.1421883183866967E-5</v>
      </c>
      <c r="AA71" s="2">
        <v>0.67792589000000003</v>
      </c>
      <c r="AB71">
        <v>288.74830600000001</v>
      </c>
      <c r="AC71">
        <f t="shared" si="36"/>
        <v>289.27371741850737</v>
      </c>
      <c r="AD71">
        <f t="shared" si="37"/>
        <v>0.27605715869791664</v>
      </c>
      <c r="AE71" s="22">
        <f t="shared" si="38"/>
        <v>3.3110071885859134E-6</v>
      </c>
      <c r="AG71" s="2">
        <v>0.67737926000000004</v>
      </c>
      <c r="AH71">
        <v>313.295975</v>
      </c>
      <c r="AI71">
        <f t="shared" si="39"/>
        <v>312.734988596942</v>
      </c>
      <c r="AJ71">
        <f t="shared" si="40"/>
        <v>0.31470574441594795</v>
      </c>
      <c r="AK71" s="22">
        <f t="shared" si="41"/>
        <v>3.2062327024754524E-6</v>
      </c>
      <c r="AM71" s="2">
        <v>0.67856711000000003</v>
      </c>
      <c r="AN71">
        <v>341.47136599999999</v>
      </c>
      <c r="AO71">
        <f t="shared" si="42"/>
        <v>341.58533989093957</v>
      </c>
      <c r="AP71">
        <f t="shared" si="43"/>
        <v>1.2990047815906363E-2</v>
      </c>
      <c r="AQ71" s="22">
        <f t="shared" si="44"/>
        <v>1.1140435433181776E-7</v>
      </c>
      <c r="AS71" s="2">
        <v>0.67167686999999998</v>
      </c>
      <c r="AT71">
        <v>377.61490199999997</v>
      </c>
      <c r="AU71">
        <f t="shared" si="45"/>
        <v>375.85175335786306</v>
      </c>
      <c r="AV71">
        <f t="shared" si="46"/>
        <v>3.1086931342692359</v>
      </c>
      <c r="AW71" s="22">
        <f t="shared" si="47"/>
        <v>2.1801160116000865E-5</v>
      </c>
    </row>
    <row r="72" spans="3:49" x14ac:dyDescent="0.25">
      <c r="C72" s="2">
        <v>0.68165598999999999</v>
      </c>
      <c r="D72">
        <v>221.02415500000001</v>
      </c>
      <c r="E72">
        <f t="shared" si="24"/>
        <v>220.04671544469812</v>
      </c>
      <c r="F72">
        <f t="shared" si="25"/>
        <v>0.95538808426874644</v>
      </c>
      <c r="G72" s="22">
        <f t="shared" si="26"/>
        <v>1.9556914749126795E-5</v>
      </c>
      <c r="I72" s="2">
        <v>0.68142988999999998</v>
      </c>
      <c r="J72">
        <v>241.63814300000001</v>
      </c>
      <c r="K72">
        <f t="shared" si="27"/>
        <v>240.38772198255688</v>
      </c>
      <c r="L72">
        <f t="shared" si="28"/>
        <v>1.5635527208635143</v>
      </c>
      <c r="M72" s="22">
        <f t="shared" si="29"/>
        <v>2.6778210467824931E-5</v>
      </c>
      <c r="O72" s="2">
        <v>0.68150960999999999</v>
      </c>
      <c r="P72">
        <v>255.722172</v>
      </c>
      <c r="Q72">
        <f t="shared" si="30"/>
        <v>254.55929534496846</v>
      </c>
      <c r="R72">
        <f t="shared" si="31"/>
        <v>1.352282114817341</v>
      </c>
      <c r="S72" s="22">
        <f t="shared" si="32"/>
        <v>2.0679047706443366E-5</v>
      </c>
      <c r="U72" s="2">
        <v>0.68190267000000004</v>
      </c>
      <c r="V72">
        <v>270.711477</v>
      </c>
      <c r="W72">
        <f t="shared" si="33"/>
        <v>269.84740361064166</v>
      </c>
      <c r="X72">
        <f t="shared" si="34"/>
        <v>0.74662282219720733</v>
      </c>
      <c r="Y72" s="22">
        <f t="shared" si="35"/>
        <v>1.0187976258230322E-5</v>
      </c>
      <c r="AA72" s="2">
        <v>0.68169990000000003</v>
      </c>
      <c r="AB72">
        <v>289.34084999999999</v>
      </c>
      <c r="AC72">
        <f t="shared" si="36"/>
        <v>289.82219756037739</v>
      </c>
      <c r="AD72">
        <f t="shared" si="37"/>
        <v>0.23169547388127559</v>
      </c>
      <c r="AE72" s="22">
        <f t="shared" si="38"/>
        <v>2.7675663665573809E-6</v>
      </c>
      <c r="AG72" s="2">
        <v>0.68115296999999997</v>
      </c>
      <c r="AH72">
        <v>313.833778</v>
      </c>
      <c r="AI72">
        <f t="shared" si="39"/>
        <v>313.44359840933515</v>
      </c>
      <c r="AJ72">
        <f t="shared" si="40"/>
        <v>0.15224011297138451</v>
      </c>
      <c r="AK72" s="22">
        <f t="shared" si="41"/>
        <v>1.5457160896192062E-6</v>
      </c>
      <c r="AM72" s="2">
        <v>0.68234351999999998</v>
      </c>
      <c r="AN72">
        <v>342.48619500000001</v>
      </c>
      <c r="AO72">
        <f t="shared" si="42"/>
        <v>342.6028256175656</v>
      </c>
      <c r="AP72">
        <f t="shared" si="43"/>
        <v>1.3602700953731017E-2</v>
      </c>
      <c r="AQ72" s="22">
        <f t="shared" si="44"/>
        <v>1.1596822485119684E-7</v>
      </c>
      <c r="AS72" s="2">
        <v>0.67432095999999997</v>
      </c>
      <c r="AT72">
        <v>378.58774599999998</v>
      </c>
      <c r="AU72">
        <f t="shared" si="45"/>
        <v>376.87586213066652</v>
      </c>
      <c r="AV72">
        <f t="shared" si="46"/>
        <v>2.9305463820841067</v>
      </c>
      <c r="AW72" s="22">
        <f t="shared" si="47"/>
        <v>2.0446336023065954E-5</v>
      </c>
    </row>
    <row r="73" spans="3:49" x14ac:dyDescent="0.25">
      <c r="C73" s="2">
        <v>0.68542886000000003</v>
      </c>
      <c r="D73">
        <v>221.413376</v>
      </c>
      <c r="E73">
        <f t="shared" si="24"/>
        <v>220.48073277408818</v>
      </c>
      <c r="F73">
        <f t="shared" si="25"/>
        <v>0.86982338683920202</v>
      </c>
      <c r="G73" s="22">
        <f t="shared" si="26"/>
        <v>1.7742849654865803E-5</v>
      </c>
      <c r="I73" s="2">
        <v>0.68520249</v>
      </c>
      <c r="J73">
        <v>241.98044300000001</v>
      </c>
      <c r="K73">
        <f t="shared" si="27"/>
        <v>240.82111457628287</v>
      </c>
      <c r="L73">
        <f t="shared" si="28"/>
        <v>1.3440423940384725</v>
      </c>
      <c r="M73" s="22">
        <f t="shared" si="29"/>
        <v>2.2953685803430936E-5</v>
      </c>
      <c r="O73" s="2">
        <v>0.68528243</v>
      </c>
      <c r="P73">
        <v>256.10357199999999</v>
      </c>
      <c r="Q73">
        <f t="shared" si="30"/>
        <v>255.02984938164411</v>
      </c>
      <c r="R73">
        <f t="shared" si="31"/>
        <v>1.1528802611689921</v>
      </c>
      <c r="S73" s="22">
        <f t="shared" si="32"/>
        <v>1.7577331035113836E-5</v>
      </c>
      <c r="U73" s="2">
        <v>0.68567626000000004</v>
      </c>
      <c r="V73">
        <v>271.22753</v>
      </c>
      <c r="W73">
        <f t="shared" si="33"/>
        <v>270.32057634005685</v>
      </c>
      <c r="X73">
        <f t="shared" si="34"/>
        <v>0.82256494128428548</v>
      </c>
      <c r="Y73" s="22">
        <f t="shared" si="35"/>
        <v>1.1181566666108152E-5</v>
      </c>
      <c r="AA73" s="2">
        <v>0.68585145999999997</v>
      </c>
      <c r="AB73">
        <v>289.964495</v>
      </c>
      <c r="AC73">
        <f t="shared" si="36"/>
        <v>290.45873133396668</v>
      </c>
      <c r="AD73">
        <f t="shared" si="37"/>
        <v>0.24426955381282628</v>
      </c>
      <c r="AE73" s="22">
        <f t="shared" si="38"/>
        <v>2.9052244607286931E-6</v>
      </c>
      <c r="AG73" s="2">
        <v>0.68492677000000002</v>
      </c>
      <c r="AH73">
        <v>314.38722000000001</v>
      </c>
      <c r="AI73">
        <f t="shared" si="39"/>
        <v>314.18916735836513</v>
      </c>
      <c r="AJ73">
        <f t="shared" si="40"/>
        <v>3.9224848858557371E-2</v>
      </c>
      <c r="AK73" s="22">
        <f t="shared" si="41"/>
        <v>3.9685468527828485E-7</v>
      </c>
      <c r="AM73" s="2">
        <v>0.68612010000000001</v>
      </c>
      <c r="AN73">
        <v>343.53230500000001</v>
      </c>
      <c r="AO73">
        <f t="shared" si="42"/>
        <v>343.67242852609343</v>
      </c>
      <c r="AP73">
        <f t="shared" si="43"/>
        <v>1.9634602564852964E-2</v>
      </c>
      <c r="AQ73" s="22">
        <f t="shared" si="44"/>
        <v>1.6637457079903263E-7</v>
      </c>
      <c r="AS73" s="2">
        <v>0.67734280999999996</v>
      </c>
      <c r="AT73">
        <v>379.63079199999999</v>
      </c>
      <c r="AU73">
        <f t="shared" si="45"/>
        <v>378.08945512948185</v>
      </c>
      <c r="AV73">
        <f t="shared" si="46"/>
        <v>2.3757193484186439</v>
      </c>
      <c r="AW73" s="22">
        <f t="shared" si="47"/>
        <v>1.6484366918746864E-5</v>
      </c>
    </row>
    <row r="74" spans="3:49" x14ac:dyDescent="0.25">
      <c r="C74" s="2">
        <v>0.68920186000000005</v>
      </c>
      <c r="D74">
        <v>221.82605599999999</v>
      </c>
      <c r="E74">
        <f t="shared" si="24"/>
        <v>220.9317181191031</v>
      </c>
      <c r="F74">
        <f t="shared" si="25"/>
        <v>0.79984024520715535</v>
      </c>
      <c r="G74" s="22">
        <f t="shared" si="26"/>
        <v>1.6254669263250017E-5</v>
      </c>
      <c r="I74" s="2">
        <v>0.68935239999999998</v>
      </c>
      <c r="J74">
        <v>242.31474399999999</v>
      </c>
      <c r="K74">
        <f t="shared" si="27"/>
        <v>241.32022176394491</v>
      </c>
      <c r="L74">
        <f t="shared" si="28"/>
        <v>0.98907447800798798</v>
      </c>
      <c r="M74" s="22">
        <f t="shared" si="29"/>
        <v>1.6844934051537891E-5</v>
      </c>
      <c r="O74" s="2">
        <v>0.68905437000000003</v>
      </c>
      <c r="P74">
        <v>256.32857000000001</v>
      </c>
      <c r="Q74">
        <f t="shared" si="30"/>
        <v>255.52263180450484</v>
      </c>
      <c r="R74">
        <f t="shared" si="31"/>
        <v>0.64953637495801597</v>
      </c>
      <c r="S74" s="22">
        <f t="shared" si="32"/>
        <v>9.8857460024025751E-6</v>
      </c>
      <c r="U74" s="2">
        <v>0.68982679000000002</v>
      </c>
      <c r="V74">
        <v>271.671313</v>
      </c>
      <c r="W74">
        <f t="shared" si="33"/>
        <v>270.86919608169853</v>
      </c>
      <c r="X74">
        <f t="shared" si="34"/>
        <v>0.64339155062543896</v>
      </c>
      <c r="Y74" s="22">
        <f t="shared" si="35"/>
        <v>8.7174163713595688E-6</v>
      </c>
      <c r="AA74" s="2">
        <v>0.68924775999999999</v>
      </c>
      <c r="AB74">
        <v>290.49465600000002</v>
      </c>
      <c r="AC74">
        <f t="shared" si="36"/>
        <v>291.00684126996907</v>
      </c>
      <c r="AD74">
        <f t="shared" si="37"/>
        <v>0.26233375077327081</v>
      </c>
      <c r="AE74" s="22">
        <f t="shared" si="38"/>
        <v>3.1086932762295647E-6</v>
      </c>
      <c r="AG74" s="2">
        <v>0.68870123000000005</v>
      </c>
      <c r="AH74">
        <v>315.05796500000002</v>
      </c>
      <c r="AI74">
        <f t="shared" si="39"/>
        <v>314.97396731562355</v>
      </c>
      <c r="AJ74">
        <f t="shared" si="40"/>
        <v>7.055610980609116E-3</v>
      </c>
      <c r="AK74" s="22">
        <f t="shared" si="41"/>
        <v>7.1081028050921896E-8</v>
      </c>
      <c r="AM74" s="2">
        <v>0.68989685999999995</v>
      </c>
      <c r="AN74">
        <v>344.60969599999999</v>
      </c>
      <c r="AO74">
        <f t="shared" si="42"/>
        <v>344.79709642751692</v>
      </c>
      <c r="AP74">
        <f t="shared" si="43"/>
        <v>3.5118920233529666E-2</v>
      </c>
      <c r="AQ74" s="22">
        <f t="shared" si="44"/>
        <v>2.9572372585118184E-7</v>
      </c>
      <c r="AS74" s="2">
        <v>0.67998775</v>
      </c>
      <c r="AT74">
        <v>380.75221800000003</v>
      </c>
      <c r="AU74">
        <f t="shared" si="45"/>
        <v>379.19092819168031</v>
      </c>
      <c r="AV74">
        <f t="shared" si="46"/>
        <v>2.4376258655630085</v>
      </c>
      <c r="AW74" s="22">
        <f t="shared" si="47"/>
        <v>1.6814430624763995E-5</v>
      </c>
    </row>
    <row r="75" spans="3:49" x14ac:dyDescent="0.25">
      <c r="C75" s="2">
        <v>0.69297463999999998</v>
      </c>
      <c r="D75">
        <v>222.199637</v>
      </c>
      <c r="E75">
        <f t="shared" si="24"/>
        <v>221.40036049114212</v>
      </c>
      <c r="F75">
        <f t="shared" si="25"/>
        <v>0.63884293761202815</v>
      </c>
      <c r="G75" s="22">
        <f t="shared" si="26"/>
        <v>1.2939199465247516E-5</v>
      </c>
      <c r="I75" s="2">
        <v>0.69274663000000003</v>
      </c>
      <c r="J75">
        <v>242.47735900000001</v>
      </c>
      <c r="K75">
        <f t="shared" si="27"/>
        <v>241.74676131682048</v>
      </c>
      <c r="L75">
        <f t="shared" si="28"/>
        <v>0.53377297466728946</v>
      </c>
      <c r="M75" s="22">
        <f t="shared" si="29"/>
        <v>9.0785020299760251E-6</v>
      </c>
      <c r="O75" s="2">
        <v>0.69282767999999995</v>
      </c>
      <c r="P75">
        <v>256.79599200000001</v>
      </c>
      <c r="Q75">
        <f t="shared" si="30"/>
        <v>256.03916185051884</v>
      </c>
      <c r="R75">
        <f t="shared" si="31"/>
        <v>0.57279187516369756</v>
      </c>
      <c r="S75" s="22">
        <f t="shared" si="32"/>
        <v>8.686010836310127E-6</v>
      </c>
      <c r="U75" s="2">
        <v>0.69360010000000005</v>
      </c>
      <c r="V75">
        <v>272.138734</v>
      </c>
      <c r="W75">
        <f t="shared" si="33"/>
        <v>271.39513489470323</v>
      </c>
      <c r="X75">
        <f t="shared" si="34"/>
        <v>0.55293962939815167</v>
      </c>
      <c r="Y75" s="22">
        <f t="shared" si="35"/>
        <v>7.466154916042672E-6</v>
      </c>
      <c r="AA75" s="2">
        <v>0.69302258000000005</v>
      </c>
      <c r="AB75">
        <v>291.22796199999999</v>
      </c>
      <c r="AC75">
        <f t="shared" si="36"/>
        <v>291.64666475771725</v>
      </c>
      <c r="AD75">
        <f t="shared" si="37"/>
        <v>0.17531199932003497</v>
      </c>
      <c r="AE75" s="22">
        <f t="shared" si="38"/>
        <v>2.067023911067137E-6</v>
      </c>
      <c r="AG75" s="2">
        <v>0.69247524000000005</v>
      </c>
      <c r="AH75">
        <v>315.650508</v>
      </c>
      <c r="AI75">
        <f t="shared" si="39"/>
        <v>315.80006415939471</v>
      </c>
      <c r="AJ75">
        <f t="shared" si="40"/>
        <v>2.2367044812894678E-2</v>
      </c>
      <c r="AK75" s="22">
        <f t="shared" si="41"/>
        <v>2.2448928807097999E-7</v>
      </c>
      <c r="AM75" s="2">
        <v>0.69367424</v>
      </c>
      <c r="AN75">
        <v>345.79656799999998</v>
      </c>
      <c r="AO75">
        <f t="shared" si="42"/>
        <v>345.98010940237225</v>
      </c>
      <c r="AP75">
        <f t="shared" si="43"/>
        <v>3.3687446384779725E-2</v>
      </c>
      <c r="AQ75" s="22">
        <f t="shared" si="44"/>
        <v>2.8172587348170598E-7</v>
      </c>
      <c r="AS75" s="2">
        <v>0.68263214999999999</v>
      </c>
      <c r="AT75">
        <v>381.77980200000002</v>
      </c>
      <c r="AU75">
        <f t="shared" si="45"/>
        <v>380.33022256996765</v>
      </c>
      <c r="AV75">
        <f t="shared" si="46"/>
        <v>2.1012805239729775</v>
      </c>
      <c r="AW75" s="22">
        <f t="shared" si="47"/>
        <v>1.4416443639234973E-5</v>
      </c>
    </row>
    <row r="76" spans="3:49" x14ac:dyDescent="0.25">
      <c r="C76" s="2">
        <v>0.69674758999999997</v>
      </c>
      <c r="D76">
        <v>222.60449700000001</v>
      </c>
      <c r="E76">
        <f t="shared" si="24"/>
        <v>221.88747730431675</v>
      </c>
      <c r="F76">
        <f t="shared" si="25"/>
        <v>0.51411724399771852</v>
      </c>
      <c r="G76" s="22">
        <f t="shared" si="26"/>
        <v>1.0375148071862114E-5</v>
      </c>
      <c r="I76" s="2">
        <v>0.69651852000000003</v>
      </c>
      <c r="J76">
        <v>242.694537</v>
      </c>
      <c r="K76">
        <f t="shared" si="27"/>
        <v>242.24109978779745</v>
      </c>
      <c r="L76">
        <f t="shared" si="28"/>
        <v>0.20560530541001537</v>
      </c>
      <c r="M76" s="22">
        <f t="shared" si="29"/>
        <v>3.4907143857923852E-6</v>
      </c>
      <c r="O76" s="2">
        <v>0.69660107999999998</v>
      </c>
      <c r="P76">
        <v>257.27905299999998</v>
      </c>
      <c r="Q76">
        <f t="shared" si="30"/>
        <v>256.5805799125701</v>
      </c>
      <c r="R76">
        <f t="shared" si="31"/>
        <v>0.4878646538638215</v>
      </c>
      <c r="S76" s="22">
        <f t="shared" si="32"/>
        <v>7.3703904816979461E-6</v>
      </c>
      <c r="U76" s="2">
        <v>0.69737313999999995</v>
      </c>
      <c r="V76">
        <v>272.559235</v>
      </c>
      <c r="W76">
        <f t="shared" si="33"/>
        <v>271.94851219659466</v>
      </c>
      <c r="X76">
        <f t="shared" si="34"/>
        <v>0.37298234259927487</v>
      </c>
      <c r="Y76" s="22">
        <f t="shared" si="35"/>
        <v>5.0207254005954505E-6</v>
      </c>
      <c r="AA76" s="2">
        <v>0.69679676999999995</v>
      </c>
      <c r="AB76">
        <v>291.851786</v>
      </c>
      <c r="AC76">
        <f t="shared" si="36"/>
        <v>292.3204873555847</v>
      </c>
      <c r="AD76">
        <f t="shared" si="37"/>
        <v>0.2196809607269343</v>
      </c>
      <c r="AE76" s="22">
        <f t="shared" si="38"/>
        <v>2.5790971913655897E-6</v>
      </c>
      <c r="AG76" s="2">
        <v>0.69625000999999997</v>
      </c>
      <c r="AH76">
        <v>316.37599399999999</v>
      </c>
      <c r="AI76">
        <f t="shared" si="39"/>
        <v>316.67018023281702</v>
      </c>
      <c r="AJ76">
        <f t="shared" si="40"/>
        <v>8.6545539579073391E-2</v>
      </c>
      <c r="AK76" s="22">
        <f t="shared" si="41"/>
        <v>8.6464462216446439E-7</v>
      </c>
      <c r="AM76" s="2">
        <v>0.69745122999999998</v>
      </c>
      <c r="AN76">
        <v>346.91305999999997</v>
      </c>
      <c r="AO76">
        <f t="shared" si="42"/>
        <v>347.2244973503291</v>
      </c>
      <c r="AP76">
        <f t="shared" si="43"/>
        <v>9.6993223180028634E-2</v>
      </c>
      <c r="AQ76" s="22">
        <f t="shared" si="44"/>
        <v>8.0593514007312348E-7</v>
      </c>
      <c r="AS76" s="2">
        <v>0.68486309000000001</v>
      </c>
      <c r="AT76">
        <v>382.62136600000002</v>
      </c>
      <c r="AU76">
        <f t="shared" si="45"/>
        <v>381.32200947670719</v>
      </c>
      <c r="AV76">
        <f t="shared" si="46"/>
        <v>1.688327374623628</v>
      </c>
      <c r="AW76" s="22">
        <f t="shared" si="47"/>
        <v>1.1532360940282219E-5</v>
      </c>
    </row>
    <row r="77" spans="3:49" x14ac:dyDescent="0.25">
      <c r="C77" s="2">
        <v>0.70052055000000002</v>
      </c>
      <c r="D77">
        <v>223.00935799999999</v>
      </c>
      <c r="E77">
        <f t="shared" si="24"/>
        <v>222.39385914626075</v>
      </c>
      <c r="F77">
        <f t="shared" si="25"/>
        <v>0.37883883895431819</v>
      </c>
      <c r="G77" s="22">
        <f t="shared" si="26"/>
        <v>7.6174273698322478E-6</v>
      </c>
      <c r="I77" s="2">
        <v>0.70029125999999997</v>
      </c>
      <c r="J77">
        <v>243.06029699999999</v>
      </c>
      <c r="K77">
        <f t="shared" si="27"/>
        <v>242.75805652203735</v>
      </c>
      <c r="L77">
        <f t="shared" si="28"/>
        <v>9.1349306519085863E-2</v>
      </c>
      <c r="M77" s="22">
        <f t="shared" si="29"/>
        <v>1.5462410763951367E-6</v>
      </c>
      <c r="O77" s="2">
        <v>0.70037393999999997</v>
      </c>
      <c r="P77">
        <v>257.668274</v>
      </c>
      <c r="Q77">
        <f t="shared" si="30"/>
        <v>257.14818077049591</v>
      </c>
      <c r="R77">
        <f t="shared" si="31"/>
        <v>0.27049696737598811</v>
      </c>
      <c r="S77" s="22">
        <f t="shared" si="32"/>
        <v>4.0741827325917842E-6</v>
      </c>
      <c r="U77" s="2">
        <v>0.70114582999999997</v>
      </c>
      <c r="V77">
        <v>272.91717499999999</v>
      </c>
      <c r="W77">
        <f t="shared" si="33"/>
        <v>272.53096353159401</v>
      </c>
      <c r="X77">
        <f t="shared" si="34"/>
        <v>0.14915929832829924</v>
      </c>
      <c r="Y77" s="22">
        <f t="shared" si="35"/>
        <v>2.0025741107256667E-6</v>
      </c>
      <c r="AA77" s="2">
        <v>0.70057153999999999</v>
      </c>
      <c r="AB77">
        <v>292.577271</v>
      </c>
      <c r="AC77">
        <f t="shared" si="36"/>
        <v>293.03059577941508</v>
      </c>
      <c r="AD77">
        <f t="shared" si="37"/>
        <v>0.20550335563173444</v>
      </c>
      <c r="AE77" s="22">
        <f t="shared" si="38"/>
        <v>2.4006992032395493E-6</v>
      </c>
      <c r="AG77" s="2">
        <v>0.70002483000000004</v>
      </c>
      <c r="AH77">
        <v>317.10929900000002</v>
      </c>
      <c r="AI77">
        <f t="shared" si="39"/>
        <v>317.58679140329633</v>
      </c>
      <c r="AJ77">
        <f t="shared" si="40"/>
        <v>0.22799899520568589</v>
      </c>
      <c r="AK77" s="22">
        <f t="shared" si="41"/>
        <v>2.267331271241439E-6</v>
      </c>
      <c r="AM77" s="2">
        <v>0.70085027</v>
      </c>
      <c r="AN77">
        <v>347.926357</v>
      </c>
      <c r="AO77">
        <f t="shared" si="42"/>
        <v>348.3998796397708</v>
      </c>
      <c r="AP77">
        <f t="shared" si="43"/>
        <v>0.2242236903755126</v>
      </c>
      <c r="AQ77" s="22">
        <f t="shared" si="44"/>
        <v>1.8522808492121181E-6</v>
      </c>
      <c r="AS77" s="2">
        <v>0.68788837999999997</v>
      </c>
      <c r="AT77">
        <v>383.75629700000002</v>
      </c>
      <c r="AU77">
        <f t="shared" si="45"/>
        <v>382.71336943775628</v>
      </c>
      <c r="AV77">
        <f t="shared" si="46"/>
        <v>1.0876979000876557</v>
      </c>
      <c r="AW77" s="22">
        <f t="shared" si="47"/>
        <v>7.3857951911002613E-6</v>
      </c>
    </row>
    <row r="78" spans="3:49" x14ac:dyDescent="0.25">
      <c r="C78" s="2">
        <v>0.70429302000000005</v>
      </c>
      <c r="D78">
        <v>223.32819699999999</v>
      </c>
      <c r="E78">
        <f t="shared" si="24"/>
        <v>222.92028860391812</v>
      </c>
      <c r="F78">
        <f t="shared" si="25"/>
        <v>0.16638925959407969</v>
      </c>
      <c r="G78" s="22">
        <f t="shared" si="26"/>
        <v>3.3360931597378749E-6</v>
      </c>
      <c r="I78" s="2">
        <v>0.70368618000000005</v>
      </c>
      <c r="J78">
        <v>243.34632400000001</v>
      </c>
      <c r="K78">
        <f t="shared" si="27"/>
        <v>243.24347168915116</v>
      </c>
      <c r="L78">
        <f t="shared" si="28"/>
        <v>1.0578597846947587E-2</v>
      </c>
      <c r="M78" s="22">
        <f t="shared" si="29"/>
        <v>1.786399247451531E-7</v>
      </c>
      <c r="O78" s="2">
        <v>0.70414715999999999</v>
      </c>
      <c r="P78">
        <v>258.12005499999998</v>
      </c>
      <c r="Q78">
        <f t="shared" si="30"/>
        <v>257.74358358052854</v>
      </c>
      <c r="R78">
        <f t="shared" si="31"/>
        <v>0.14173072967884312</v>
      </c>
      <c r="S78" s="22">
        <f t="shared" si="32"/>
        <v>2.1272597608646056E-6</v>
      </c>
      <c r="U78" s="2">
        <v>0.70529702999999999</v>
      </c>
      <c r="V78">
        <v>273.47825999999998</v>
      </c>
      <c r="W78">
        <f t="shared" si="33"/>
        <v>273.20762878553353</v>
      </c>
      <c r="X78">
        <f t="shared" si="34"/>
        <v>7.3241254243584575E-2</v>
      </c>
      <c r="Y78" s="22">
        <f t="shared" si="35"/>
        <v>9.7928737772993587E-7</v>
      </c>
      <c r="AA78" s="2">
        <v>0.70434604999999995</v>
      </c>
      <c r="AB78">
        <v>293.25583599999999</v>
      </c>
      <c r="AC78">
        <f t="shared" si="36"/>
        <v>293.77905959241389</v>
      </c>
      <c r="AD78">
        <f t="shared" si="37"/>
        <v>0.27376292765850596</v>
      </c>
      <c r="AE78" s="22">
        <f t="shared" si="38"/>
        <v>3.1833274142772794E-6</v>
      </c>
      <c r="AG78" s="2">
        <v>0.70379959999999997</v>
      </c>
      <c r="AH78">
        <v>317.83478500000001</v>
      </c>
      <c r="AI78">
        <f t="shared" si="39"/>
        <v>318.55268776810863</v>
      </c>
      <c r="AJ78">
        <f t="shared" si="40"/>
        <v>0.51538438445801249</v>
      </c>
      <c r="AK78" s="22">
        <f t="shared" si="41"/>
        <v>5.101858429744105E-6</v>
      </c>
      <c r="AM78" s="2">
        <v>0.70424953000000001</v>
      </c>
      <c r="AN78">
        <v>348.97875599999998</v>
      </c>
      <c r="AO78">
        <f t="shared" si="42"/>
        <v>349.63080594256724</v>
      </c>
      <c r="AP78">
        <f t="shared" si="43"/>
        <v>0.42516912760196662</v>
      </c>
      <c r="AQ78" s="22">
        <f t="shared" si="44"/>
        <v>3.491111676583681E-6</v>
      </c>
      <c r="AS78" s="2">
        <v>0.69094898000000005</v>
      </c>
      <c r="AT78">
        <v>384.934955</v>
      </c>
      <c r="AU78">
        <f t="shared" si="45"/>
        <v>384.17750426906701</v>
      </c>
      <c r="AV78">
        <f t="shared" si="46"/>
        <v>0.57373160979091686</v>
      </c>
      <c r="AW78" s="22">
        <f t="shared" si="47"/>
        <v>3.8719886699709579E-6</v>
      </c>
    </row>
    <row r="79" spans="3:49" x14ac:dyDescent="0.25">
      <c r="C79" s="2">
        <v>0.70806495000000003</v>
      </c>
      <c r="D79">
        <v>223.55319499999999</v>
      </c>
      <c r="E79">
        <f t="shared" si="24"/>
        <v>223.46765051387408</v>
      </c>
      <c r="F79">
        <f t="shared" si="25"/>
        <v>7.3178591065462808E-3</v>
      </c>
      <c r="G79" s="22">
        <f t="shared" si="26"/>
        <v>1.4642737650217103E-7</v>
      </c>
      <c r="I79" s="2">
        <v>0.70783668</v>
      </c>
      <c r="J79">
        <v>243.783998</v>
      </c>
      <c r="K79">
        <f t="shared" si="27"/>
        <v>243.86436026791011</v>
      </c>
      <c r="L79">
        <f t="shared" si="28"/>
        <v>6.4580941036576026E-3</v>
      </c>
      <c r="M79" s="22">
        <f t="shared" si="29"/>
        <v>1.0866607453106695E-7</v>
      </c>
      <c r="O79" s="2">
        <v>0.70792082999999995</v>
      </c>
      <c r="P79">
        <v>258.650038</v>
      </c>
      <c r="Q79">
        <f t="shared" si="30"/>
        <v>258.36840250952849</v>
      </c>
      <c r="R79">
        <f t="shared" si="31"/>
        <v>7.9318549493123086E-2</v>
      </c>
      <c r="S79" s="22">
        <f t="shared" si="32"/>
        <v>1.1856313398543303E-6</v>
      </c>
      <c r="U79" s="2">
        <v>0.70869236000000002</v>
      </c>
      <c r="V79">
        <v>273.83637800000002</v>
      </c>
      <c r="W79">
        <f t="shared" si="33"/>
        <v>273.7906736226646</v>
      </c>
      <c r="X79">
        <f t="shared" si="34"/>
        <v>2.0888901076189801E-3</v>
      </c>
      <c r="Y79" s="22">
        <f t="shared" si="35"/>
        <v>2.78569336375398E-8</v>
      </c>
      <c r="AA79" s="2">
        <v>0.70812094999999997</v>
      </c>
      <c r="AB79">
        <v>294.00478199999998</v>
      </c>
      <c r="AC79">
        <f t="shared" si="36"/>
        <v>294.56839967042214</v>
      </c>
      <c r="AD79">
        <f t="shared" si="37"/>
        <v>0.31766487841210389</v>
      </c>
      <c r="AE79" s="22">
        <f t="shared" si="38"/>
        <v>3.6750259710217898E-6</v>
      </c>
      <c r="AG79" s="2">
        <v>0.70719686999999998</v>
      </c>
      <c r="AH79">
        <v>318.53527800000001</v>
      </c>
      <c r="AI79">
        <f t="shared" si="39"/>
        <v>319.46662967135705</v>
      </c>
      <c r="AJ79">
        <f t="shared" si="40"/>
        <v>0.86741593573956921</v>
      </c>
      <c r="AK79" s="22">
        <f t="shared" si="41"/>
        <v>8.5489410237075739E-6</v>
      </c>
      <c r="AM79" s="2">
        <v>0.70689349000000001</v>
      </c>
      <c r="AN79">
        <v>349.92813899999999</v>
      </c>
      <c r="AO79">
        <f t="shared" si="42"/>
        <v>350.62845930440142</v>
      </c>
      <c r="AP79">
        <f t="shared" si="43"/>
        <v>0.49044852875691142</v>
      </c>
      <c r="AQ79" s="22">
        <f t="shared" si="44"/>
        <v>4.0053060063668927E-6</v>
      </c>
      <c r="AS79" s="2">
        <v>0.69434947999999996</v>
      </c>
      <c r="AT79">
        <v>386.20631700000001</v>
      </c>
      <c r="AU79">
        <f t="shared" si="45"/>
        <v>385.87394688465417</v>
      </c>
      <c r="AV79">
        <f t="shared" si="46"/>
        <v>0.11046989357500613</v>
      </c>
      <c r="AW79" s="22">
        <f t="shared" si="47"/>
        <v>7.4063663368049066E-7</v>
      </c>
    </row>
    <row r="80" spans="3:49" x14ac:dyDescent="0.25">
      <c r="C80" s="2">
        <v>0.71221579999999995</v>
      </c>
      <c r="D80">
        <v>224.05171899999999</v>
      </c>
      <c r="E80">
        <f t="shared" si="24"/>
        <v>224.09541403876577</v>
      </c>
      <c r="F80">
        <f t="shared" si="25"/>
        <v>1.9092564127426641E-3</v>
      </c>
      <c r="G80" s="22">
        <f t="shared" si="26"/>
        <v>3.8033623001106858E-8</v>
      </c>
      <c r="I80" s="2">
        <v>0.71161052000000002</v>
      </c>
      <c r="J80">
        <v>244.34526099999999</v>
      </c>
      <c r="K80">
        <f t="shared" si="27"/>
        <v>244.45653741536461</v>
      </c>
      <c r="L80">
        <f t="shared" si="28"/>
        <v>1.2382440616398096E-2</v>
      </c>
      <c r="M80" s="22">
        <f t="shared" si="29"/>
        <v>2.0739506257738194E-7</v>
      </c>
      <c r="O80" s="2">
        <v>0.71169417999999995</v>
      </c>
      <c r="P80">
        <v>259.12527999999998</v>
      </c>
      <c r="Q80">
        <f t="shared" si="30"/>
        <v>259.02421781970918</v>
      </c>
      <c r="R80">
        <f t="shared" si="31"/>
        <v>1.0213564285129411E-2</v>
      </c>
      <c r="S80" s="22">
        <f t="shared" si="32"/>
        <v>1.5210999706931725E-7</v>
      </c>
      <c r="U80" s="2">
        <v>0.71246615999999996</v>
      </c>
      <c r="V80">
        <v>274.38982099999998</v>
      </c>
      <c r="W80">
        <f t="shared" si="33"/>
        <v>274.47190952124555</v>
      </c>
      <c r="X80">
        <f t="shared" si="34"/>
        <v>6.7385253202838103E-3</v>
      </c>
      <c r="Y80" s="22">
        <f t="shared" si="35"/>
        <v>8.9501202806918929E-8</v>
      </c>
      <c r="AA80" s="2">
        <v>0.71189625000000001</v>
      </c>
      <c r="AB80">
        <v>294.82410900000002</v>
      </c>
      <c r="AC80">
        <f t="shared" si="36"/>
        <v>295.40120497956951</v>
      </c>
      <c r="AD80">
        <f t="shared" si="37"/>
        <v>0.33303976963527165</v>
      </c>
      <c r="AE80" s="22">
        <f t="shared" si="38"/>
        <v>3.8315112763434129E-6</v>
      </c>
      <c r="AG80" s="2">
        <v>0.71021628999999997</v>
      </c>
      <c r="AH80">
        <v>319.14992899999999</v>
      </c>
      <c r="AI80">
        <f t="shared" si="39"/>
        <v>320.31639180880268</v>
      </c>
      <c r="AJ80">
        <f t="shared" si="40"/>
        <v>1.3606354843198647</v>
      </c>
      <c r="AK80" s="22">
        <f t="shared" si="41"/>
        <v>1.335833370949208E-5</v>
      </c>
      <c r="AM80" s="2">
        <v>0.70991565000000001</v>
      </c>
      <c r="AN80">
        <v>351.02592600000003</v>
      </c>
      <c r="AO80">
        <f t="shared" si="42"/>
        <v>351.81399004155554</v>
      </c>
      <c r="AP80">
        <f t="shared" si="43"/>
        <v>0.62104493359281232</v>
      </c>
      <c r="AQ80" s="22">
        <f t="shared" si="44"/>
        <v>5.0401636266339995E-6</v>
      </c>
      <c r="AS80" s="2">
        <v>0.69699454999999999</v>
      </c>
      <c r="AT80">
        <v>387.351203</v>
      </c>
      <c r="AU80">
        <f t="shared" si="45"/>
        <v>387.2464690067585</v>
      </c>
      <c r="AV80">
        <f t="shared" si="46"/>
        <v>1.0969209340309663E-2</v>
      </c>
      <c r="AW80" s="22">
        <f t="shared" si="47"/>
        <v>7.3108101580548419E-8</v>
      </c>
    </row>
    <row r="81" spans="3:49" x14ac:dyDescent="0.25">
      <c r="C81" s="2">
        <v>0.71598969000000001</v>
      </c>
      <c r="D81">
        <v>224.622513</v>
      </c>
      <c r="E81">
        <f t="shared" si="24"/>
        <v>224.69037533569701</v>
      </c>
      <c r="F81">
        <f t="shared" si="25"/>
        <v>4.6052966062543488E-3</v>
      </c>
      <c r="G81" s="22">
        <f t="shared" si="26"/>
        <v>9.1274832159436272E-8</v>
      </c>
      <c r="I81" s="2">
        <v>0.71538369999999996</v>
      </c>
      <c r="J81">
        <v>244.789222</v>
      </c>
      <c r="K81">
        <f t="shared" si="27"/>
        <v>245.07643531884764</v>
      </c>
      <c r="L81">
        <f t="shared" si="28"/>
        <v>8.2491490523480843E-2</v>
      </c>
      <c r="M81" s="22">
        <f t="shared" si="29"/>
        <v>1.3766532576488239E-6</v>
      </c>
      <c r="O81" s="2">
        <v>0.71546851</v>
      </c>
      <c r="P81">
        <v>259.77256399999999</v>
      </c>
      <c r="Q81">
        <f t="shared" si="30"/>
        <v>259.71309748185274</v>
      </c>
      <c r="R81">
        <f t="shared" si="31"/>
        <v>3.5362667805567925E-3</v>
      </c>
      <c r="S81" s="22">
        <f t="shared" si="32"/>
        <v>5.2403278605966681E-8</v>
      </c>
      <c r="U81" s="2">
        <v>0.71623981999999997</v>
      </c>
      <c r="V81">
        <v>274.919804</v>
      </c>
      <c r="W81">
        <f t="shared" si="33"/>
        <v>275.19021932248228</v>
      </c>
      <c r="X81">
        <f t="shared" si="34"/>
        <v>7.3124446633194923E-2</v>
      </c>
      <c r="Y81" s="22">
        <f t="shared" si="35"/>
        <v>9.6749903689047933E-7</v>
      </c>
      <c r="AA81" s="2">
        <v>0.71567164000000005</v>
      </c>
      <c r="AB81">
        <v>295.65907600000003</v>
      </c>
      <c r="AC81">
        <f t="shared" si="36"/>
        <v>296.28019258778505</v>
      </c>
      <c r="AD81">
        <f t="shared" si="37"/>
        <v>0.38578581562171249</v>
      </c>
      <c r="AE81" s="22">
        <f t="shared" si="38"/>
        <v>4.4133038094676421E-6</v>
      </c>
      <c r="AG81" s="2">
        <v>0.71323665000000003</v>
      </c>
      <c r="AH81">
        <v>319.92880100000002</v>
      </c>
      <c r="AI81">
        <f t="shared" si="39"/>
        <v>321.20353396264738</v>
      </c>
      <c r="AJ81">
        <f t="shared" si="40"/>
        <v>1.624944126059723</v>
      </c>
      <c r="AK81" s="22">
        <f t="shared" si="41"/>
        <v>1.5875658764056867E-5</v>
      </c>
      <c r="AM81" s="2">
        <v>0.71331686000000005</v>
      </c>
      <c r="AN81">
        <v>352.42241000000001</v>
      </c>
      <c r="AO81">
        <f t="shared" si="42"/>
        <v>353.20862030338776</v>
      </c>
      <c r="AP81">
        <f t="shared" si="43"/>
        <v>0.61812664115305394</v>
      </c>
      <c r="AQ81" s="22">
        <f t="shared" si="44"/>
        <v>4.9768027526196598E-6</v>
      </c>
      <c r="AS81" s="2">
        <v>0.70001701999999999</v>
      </c>
      <c r="AT81">
        <v>388.50373100000002</v>
      </c>
      <c r="AU81">
        <f t="shared" si="45"/>
        <v>388.87402699186055</v>
      </c>
      <c r="AV81">
        <f t="shared" si="46"/>
        <v>0.13711912158797385</v>
      </c>
      <c r="AW81" s="22">
        <f t="shared" si="47"/>
        <v>9.0846381704726528E-7</v>
      </c>
    </row>
    <row r="82" spans="3:49" x14ac:dyDescent="0.25">
      <c r="C82" s="2">
        <v>0.71938541</v>
      </c>
      <c r="D82">
        <v>225.04930200000001</v>
      </c>
      <c r="E82">
        <f t="shared" si="24"/>
        <v>225.24633879109126</v>
      </c>
      <c r="F82">
        <f t="shared" si="25"/>
        <v>3.8823497043536916E-2</v>
      </c>
      <c r="G82" s="22">
        <f t="shared" si="26"/>
        <v>7.6654792345133396E-7</v>
      </c>
      <c r="I82" s="2">
        <v>0.71915717999999995</v>
      </c>
      <c r="J82">
        <v>245.287924</v>
      </c>
      <c r="K82">
        <f t="shared" si="27"/>
        <v>245.72577834936703</v>
      </c>
      <c r="L82">
        <f t="shared" si="28"/>
        <v>0.19171643125962454</v>
      </c>
      <c r="M82" s="22">
        <f t="shared" si="29"/>
        <v>3.1864492137040125E-6</v>
      </c>
      <c r="O82" s="2">
        <v>0.71924204000000003</v>
      </c>
      <c r="P82">
        <v>260.27908600000001</v>
      </c>
      <c r="Q82">
        <f t="shared" si="30"/>
        <v>260.43669247417751</v>
      </c>
      <c r="R82">
        <f t="shared" si="31"/>
        <v>2.4839800702662507E-2</v>
      </c>
      <c r="S82" s="22">
        <f t="shared" si="32"/>
        <v>3.6666508839054244E-7</v>
      </c>
      <c r="U82" s="2">
        <v>0.72001318000000003</v>
      </c>
      <c r="V82">
        <v>275.39504499999998</v>
      </c>
      <c r="W82">
        <f t="shared" si="33"/>
        <v>275.94796320765795</v>
      </c>
      <c r="X82">
        <f t="shared" si="34"/>
        <v>0.30571854435969903</v>
      </c>
      <c r="Y82" s="22">
        <f t="shared" si="35"/>
        <v>4.0309697499458871E-6</v>
      </c>
      <c r="AA82" s="2">
        <v>0.71944724999999998</v>
      </c>
      <c r="AB82">
        <v>296.533143</v>
      </c>
      <c r="AC82">
        <f t="shared" si="36"/>
        <v>297.20840007834806</v>
      </c>
      <c r="AD82">
        <f t="shared" si="37"/>
        <v>0.45597212185916858</v>
      </c>
      <c r="AE82" s="22">
        <f t="shared" si="38"/>
        <v>5.1855139768767566E-6</v>
      </c>
      <c r="AG82" s="2">
        <v>0.71625717</v>
      </c>
      <c r="AH82">
        <v>320.73724399999998</v>
      </c>
      <c r="AI82">
        <f t="shared" si="39"/>
        <v>322.12972287425197</v>
      </c>
      <c r="AJ82">
        <f t="shared" si="40"/>
        <v>1.9389974152380955</v>
      </c>
      <c r="AK82" s="22">
        <f t="shared" si="41"/>
        <v>1.8848571609846722E-5</v>
      </c>
      <c r="AM82" s="2">
        <v>0.71633999000000004</v>
      </c>
      <c r="AN82">
        <v>353.69223899999997</v>
      </c>
      <c r="AO82">
        <f t="shared" si="42"/>
        <v>354.5046484513814</v>
      </c>
      <c r="AP82">
        <f t="shared" si="43"/>
        <v>0.6600091166938713</v>
      </c>
      <c r="AQ82" s="22">
        <f t="shared" si="44"/>
        <v>5.2759281673864435E-6</v>
      </c>
      <c r="AS82" s="2">
        <v>0.70228405000000005</v>
      </c>
      <c r="AT82">
        <v>389.52978400000001</v>
      </c>
      <c r="AU82">
        <f t="shared" si="45"/>
        <v>390.13782989559479</v>
      </c>
      <c r="AV82">
        <f t="shared" si="46"/>
        <v>0.36971981114966385</v>
      </c>
      <c r="AW82" s="22">
        <f t="shared" si="47"/>
        <v>2.436640073485087E-6</v>
      </c>
    </row>
    <row r="83" spans="3:49" x14ac:dyDescent="0.25">
      <c r="C83" s="2">
        <v>0.72315921000000005</v>
      </c>
      <c r="D83">
        <v>225.602745</v>
      </c>
      <c r="E83">
        <f t="shared" si="24"/>
        <v>225.88816315930413</v>
      </c>
      <c r="F83">
        <f t="shared" si="25"/>
        <v>8.1463525660557132E-2</v>
      </c>
      <c r="G83" s="22">
        <f t="shared" si="26"/>
        <v>1.6005691535176318E-6</v>
      </c>
      <c r="I83" s="2">
        <v>0.72293101999999998</v>
      </c>
      <c r="J83">
        <v>245.849187</v>
      </c>
      <c r="K83">
        <f t="shared" si="27"/>
        <v>246.40627314465283</v>
      </c>
      <c r="L83">
        <f t="shared" si="28"/>
        <v>0.310344972564152</v>
      </c>
      <c r="M83" s="22">
        <f t="shared" si="29"/>
        <v>5.1346064438723572E-6</v>
      </c>
      <c r="O83" s="2">
        <v>0.72301694000000005</v>
      </c>
      <c r="P83">
        <v>261.028032</v>
      </c>
      <c r="Q83">
        <f t="shared" si="30"/>
        <v>261.19755648411825</v>
      </c>
      <c r="R83">
        <f t="shared" si="31"/>
        <v>2.8738550715560734E-2</v>
      </c>
      <c r="S83" s="22">
        <f t="shared" si="32"/>
        <v>4.217844502739654E-7</v>
      </c>
      <c r="U83" s="2">
        <v>0.72378754999999995</v>
      </c>
      <c r="V83">
        <v>276.05014999999997</v>
      </c>
      <c r="W83">
        <f t="shared" si="33"/>
        <v>276.74801266604578</v>
      </c>
      <c r="X83">
        <f t="shared" si="34"/>
        <v>0.48701230066056239</v>
      </c>
      <c r="Y83" s="22">
        <f t="shared" si="35"/>
        <v>6.390928452440012E-6</v>
      </c>
      <c r="AA83" s="2">
        <v>0.72322348000000003</v>
      </c>
      <c r="AB83">
        <v>297.51669299999998</v>
      </c>
      <c r="AC83">
        <f t="shared" si="36"/>
        <v>298.18919382659084</v>
      </c>
      <c r="AD83">
        <f t="shared" si="37"/>
        <v>0.45225736176539366</v>
      </c>
      <c r="AE83" s="22">
        <f t="shared" si="38"/>
        <v>5.1093184140051199E-6</v>
      </c>
      <c r="AG83" s="2">
        <v>0.71965674000000002</v>
      </c>
      <c r="AH83">
        <v>321.84438299999999</v>
      </c>
      <c r="AI83">
        <f t="shared" si="39"/>
        <v>323.2212814715968</v>
      </c>
      <c r="AJ83">
        <f t="shared" si="40"/>
        <v>1.8958494010856124</v>
      </c>
      <c r="AK83" s="22">
        <f t="shared" si="41"/>
        <v>1.8302565414395725E-5</v>
      </c>
      <c r="AM83" s="2">
        <v>0.71942346000000001</v>
      </c>
      <c r="AN83">
        <v>354.953487</v>
      </c>
      <c r="AO83">
        <f t="shared" si="42"/>
        <v>355.88407942874755</v>
      </c>
      <c r="AP83">
        <f t="shared" si="43"/>
        <v>0.8660022684422809</v>
      </c>
      <c r="AQ83" s="22">
        <f t="shared" si="44"/>
        <v>6.8734714911742037E-6</v>
      </c>
      <c r="AS83" s="2">
        <v>0.70490805999999995</v>
      </c>
      <c r="AT83">
        <v>390.56641999999999</v>
      </c>
      <c r="AU83">
        <f t="shared" si="45"/>
        <v>391.648481800333</v>
      </c>
      <c r="AV83">
        <f t="shared" si="46"/>
        <v>1.1708577397399109</v>
      </c>
      <c r="AW83" s="22">
        <f t="shared" si="47"/>
        <v>7.6756352607522375E-6</v>
      </c>
    </row>
    <row r="84" spans="3:49" x14ac:dyDescent="0.25">
      <c r="C84" s="2">
        <v>0.72693317999999996</v>
      </c>
      <c r="D84">
        <v>226.187468</v>
      </c>
      <c r="E84">
        <f t="shared" si="24"/>
        <v>226.55640681054425</v>
      </c>
      <c r="F84">
        <f t="shared" si="25"/>
        <v>0.13611584592580628</v>
      </c>
      <c r="G84" s="22">
        <f t="shared" si="26"/>
        <v>2.6605511237607184E-6</v>
      </c>
      <c r="I84" s="2">
        <v>0.72670504000000002</v>
      </c>
      <c r="J84">
        <v>246.44173000000001</v>
      </c>
      <c r="K84">
        <f t="shared" si="27"/>
        <v>247.1197131853192</v>
      </c>
      <c r="L84">
        <f t="shared" si="28"/>
        <v>0.45966119957555812</v>
      </c>
      <c r="M84" s="22">
        <f t="shared" si="29"/>
        <v>7.5684918642063404E-6</v>
      </c>
      <c r="O84" s="2">
        <v>0.72679095999999999</v>
      </c>
      <c r="P84">
        <v>261.62057499999997</v>
      </c>
      <c r="Q84">
        <f t="shared" si="30"/>
        <v>261.99754455502693</v>
      </c>
      <c r="R84">
        <f t="shared" si="31"/>
        <v>0.14210604541722444</v>
      </c>
      <c r="S84" s="22">
        <f t="shared" si="32"/>
        <v>2.0761979707233176E-6</v>
      </c>
      <c r="U84" s="2">
        <v>0.72756217999999995</v>
      </c>
      <c r="V84">
        <v>276.75217500000002</v>
      </c>
      <c r="W84">
        <f t="shared" si="33"/>
        <v>277.59304998300672</v>
      </c>
      <c r="X84">
        <f t="shared" si="34"/>
        <v>0.70707073704651713</v>
      </c>
      <c r="Y84" s="22">
        <f t="shared" si="35"/>
        <v>9.2316807743584491E-6</v>
      </c>
      <c r="AA84" s="2">
        <v>0.72700063999999998</v>
      </c>
      <c r="AB84">
        <v>298.66446400000001</v>
      </c>
      <c r="AC84">
        <f t="shared" si="36"/>
        <v>299.22621755029445</v>
      </c>
      <c r="AD84">
        <f t="shared" si="37"/>
        <v>0.31556705126840862</v>
      </c>
      <c r="AE84" s="22">
        <f t="shared" si="38"/>
        <v>3.5377288860774612E-6</v>
      </c>
      <c r="AG84" s="2">
        <v>0.72263849999999996</v>
      </c>
      <c r="AH84">
        <v>322.944389</v>
      </c>
      <c r="AI84">
        <f t="shared" si="39"/>
        <v>324.22383582962527</v>
      </c>
      <c r="AJ84">
        <f t="shared" si="40"/>
        <v>1.636984189838159</v>
      </c>
      <c r="AK84" s="22">
        <f t="shared" si="41"/>
        <v>1.5696000301864206E-5</v>
      </c>
      <c r="AM84" s="2">
        <v>0.72207246000000003</v>
      </c>
      <c r="AN84">
        <v>356.27798999999999</v>
      </c>
      <c r="AO84">
        <f t="shared" si="42"/>
        <v>357.11777780935682</v>
      </c>
      <c r="AP84">
        <f t="shared" si="43"/>
        <v>0.70524356474435212</v>
      </c>
      <c r="AQ84" s="22">
        <f t="shared" si="44"/>
        <v>5.5559860283938504E-6</v>
      </c>
      <c r="AS84" s="2">
        <v>0.70755599000000002</v>
      </c>
      <c r="AT84">
        <v>391.70152999999999</v>
      </c>
      <c r="AU84">
        <f t="shared" si="45"/>
        <v>393.22687325227241</v>
      </c>
      <c r="AV84">
        <f t="shared" si="46"/>
        <v>2.3266720372530068</v>
      </c>
      <c r="AW84" s="22">
        <f t="shared" si="47"/>
        <v>1.5164379154162725E-5</v>
      </c>
    </row>
    <row r="85" spans="3:49" x14ac:dyDescent="0.25">
      <c r="C85" s="2">
        <v>0.73070751</v>
      </c>
      <c r="D85">
        <v>226.83475200000001</v>
      </c>
      <c r="E85">
        <f t="shared" si="24"/>
        <v>227.25239126537363</v>
      </c>
      <c r="F85">
        <f t="shared" si="25"/>
        <v>0.17442255598181944</v>
      </c>
      <c r="G85" s="22">
        <f t="shared" si="26"/>
        <v>3.3898732848544483E-6</v>
      </c>
      <c r="I85" s="2">
        <v>0.73085690000000003</v>
      </c>
      <c r="J85">
        <v>247.120116</v>
      </c>
      <c r="K85">
        <f t="shared" si="27"/>
        <v>247.94495079042736</v>
      </c>
      <c r="L85">
        <f t="shared" si="28"/>
        <v>0.68035243149934699</v>
      </c>
      <c r="M85" s="22">
        <f t="shared" si="29"/>
        <v>1.1140835018549762E-5</v>
      </c>
      <c r="O85" s="2">
        <v>0.73056546</v>
      </c>
      <c r="P85">
        <v>262.29914000000002</v>
      </c>
      <c r="Q85">
        <f t="shared" si="30"/>
        <v>262.83943210421023</v>
      </c>
      <c r="R85">
        <f t="shared" si="31"/>
        <v>0.29191555787189571</v>
      </c>
      <c r="S85" s="22">
        <f t="shared" si="32"/>
        <v>4.2429069583097834E-6</v>
      </c>
      <c r="U85" s="2">
        <v>0.73133740000000003</v>
      </c>
      <c r="V85">
        <v>277.55586199999999</v>
      </c>
      <c r="W85">
        <f t="shared" si="33"/>
        <v>278.48623348032658</v>
      </c>
      <c r="X85">
        <f t="shared" si="34"/>
        <v>0.86559109140508073</v>
      </c>
      <c r="Y85" s="22">
        <f t="shared" si="35"/>
        <v>1.1236006192168515E-5</v>
      </c>
      <c r="AA85" s="2">
        <v>0.73077806999999995</v>
      </c>
      <c r="AB85">
        <v>299.85915699999998</v>
      </c>
      <c r="AC85">
        <f t="shared" si="36"/>
        <v>300.3231588513861</v>
      </c>
      <c r="AD85">
        <f t="shared" si="37"/>
        <v>0.21529771808974241</v>
      </c>
      <c r="AE85" s="22">
        <f t="shared" si="38"/>
        <v>2.3944446116578397E-6</v>
      </c>
      <c r="AG85" s="2">
        <v>0.72566379000000003</v>
      </c>
      <c r="AH85">
        <v>324.07932</v>
      </c>
      <c r="AI85">
        <f t="shared" si="39"/>
        <v>325.28650467427718</v>
      </c>
      <c r="AJ85">
        <f t="shared" si="40"/>
        <v>1.4572948378097175</v>
      </c>
      <c r="AK85" s="22">
        <f t="shared" si="41"/>
        <v>1.3875376895845955E-5</v>
      </c>
      <c r="AM85" s="2">
        <v>0.72472146999999998</v>
      </c>
      <c r="AN85">
        <v>357.60249399999998</v>
      </c>
      <c r="AO85">
        <f t="shared" si="42"/>
        <v>358.3985235597205</v>
      </c>
      <c r="AP85">
        <f t="shared" si="43"/>
        <v>0.63366305994884986</v>
      </c>
      <c r="AQ85" s="22">
        <f t="shared" si="44"/>
        <v>4.9551557781670695E-6</v>
      </c>
      <c r="AS85" s="2">
        <v>0.71022498000000001</v>
      </c>
      <c r="AT85">
        <v>392.94317999999998</v>
      </c>
      <c r="AU85">
        <f t="shared" si="45"/>
        <v>394.87484047936573</v>
      </c>
      <c r="AV85">
        <f t="shared" si="46"/>
        <v>3.7313122075435041</v>
      </c>
      <c r="AW85" s="22">
        <f t="shared" si="47"/>
        <v>2.4165850144432468E-5</v>
      </c>
    </row>
    <row r="86" spans="3:49" x14ac:dyDescent="0.25">
      <c r="C86" s="2">
        <v>0.73448179000000002</v>
      </c>
      <c r="D86">
        <v>227.47421600000001</v>
      </c>
      <c r="E86">
        <f t="shared" si="24"/>
        <v>227.97741297891631</v>
      </c>
      <c r="F86">
        <f t="shared" si="25"/>
        <v>0.2532071995904841</v>
      </c>
      <c r="G86" s="22">
        <f t="shared" si="26"/>
        <v>4.8934110269829474E-6</v>
      </c>
      <c r="I86" s="2">
        <v>0.73425351999999999</v>
      </c>
      <c r="J86">
        <v>247.705018</v>
      </c>
      <c r="K86">
        <f t="shared" si="27"/>
        <v>248.65344607159085</v>
      </c>
      <c r="L86">
        <f t="shared" si="28"/>
        <v>0.89951580698154598</v>
      </c>
      <c r="M86" s="22">
        <f t="shared" si="29"/>
        <v>1.4660176206944996E-5</v>
      </c>
      <c r="O86" s="2">
        <v>0.73433996999999995</v>
      </c>
      <c r="P86">
        <v>262.97770500000001</v>
      </c>
      <c r="Q86">
        <f t="shared" si="30"/>
        <v>263.72583007651741</v>
      </c>
      <c r="R86">
        <f t="shared" si="31"/>
        <v>0.55969113011416083</v>
      </c>
      <c r="S86" s="22">
        <f t="shared" si="32"/>
        <v>8.0930190446809699E-6</v>
      </c>
      <c r="U86" s="2">
        <v>0.73511318999999997</v>
      </c>
      <c r="V86">
        <v>278.46120999999999</v>
      </c>
      <c r="W86">
        <f t="shared" si="33"/>
        <v>279.43092930314106</v>
      </c>
      <c r="X86">
        <f t="shared" si="34"/>
        <v>0.94035552688438695</v>
      </c>
      <c r="Y86" s="22">
        <f t="shared" si="35"/>
        <v>1.2127259466670832E-5</v>
      </c>
      <c r="AA86" s="2">
        <v>0.73455563000000001</v>
      </c>
      <c r="AB86">
        <v>301.07730900000001</v>
      </c>
      <c r="AC86">
        <f t="shared" si="36"/>
        <v>301.48417669255065</v>
      </c>
      <c r="AD86">
        <f t="shared" si="37"/>
        <v>0.16554131924147708</v>
      </c>
      <c r="AE86" s="22">
        <f t="shared" si="38"/>
        <v>1.8262085026680127E-6</v>
      </c>
      <c r="AG86" s="2">
        <v>0.72868907999999999</v>
      </c>
      <c r="AH86">
        <v>325.21425099999999</v>
      </c>
      <c r="AI86">
        <f t="shared" si="39"/>
        <v>326.3974209742974</v>
      </c>
      <c r="AJ86">
        <f t="shared" si="40"/>
        <v>1.3998911880789429</v>
      </c>
      <c r="AK86" s="22">
        <f t="shared" si="41"/>
        <v>1.3235950772116693E-5</v>
      </c>
      <c r="AM86" s="2">
        <v>0.72774890999999997</v>
      </c>
      <c r="AN86">
        <v>359.11621200000002</v>
      </c>
      <c r="AO86">
        <f t="shared" si="42"/>
        <v>359.92254183507407</v>
      </c>
      <c r="AP86">
        <f t="shared" si="43"/>
        <v>0.65016780293054854</v>
      </c>
      <c r="AQ86" s="22">
        <f t="shared" si="44"/>
        <v>5.0414496721395702E-6</v>
      </c>
      <c r="AS86" s="2">
        <v>0.71324763000000002</v>
      </c>
      <c r="AT86">
        <v>394.12698799999998</v>
      </c>
      <c r="AU86">
        <f t="shared" si="45"/>
        <v>396.81319139074515</v>
      </c>
      <c r="AV86">
        <f t="shared" si="46"/>
        <v>7.215688656450812</v>
      </c>
      <c r="AW86" s="22">
        <f t="shared" si="47"/>
        <v>4.6452109081328078E-5</v>
      </c>
    </row>
    <row r="87" spans="3:49" x14ac:dyDescent="0.25">
      <c r="C87" s="2">
        <v>0.73825704999999997</v>
      </c>
      <c r="D87">
        <v>228.28572299999999</v>
      </c>
      <c r="E87">
        <f t="shared" si="24"/>
        <v>228.73314523686179</v>
      </c>
      <c r="F87">
        <f t="shared" si="25"/>
        <v>0.20018665803841423</v>
      </c>
      <c r="G87" s="22">
        <f t="shared" si="26"/>
        <v>3.841294693695199E-6</v>
      </c>
      <c r="I87" s="2">
        <v>0.73802869000000004</v>
      </c>
      <c r="J87">
        <v>248.50088500000001</v>
      </c>
      <c r="K87">
        <f t="shared" si="27"/>
        <v>249.47833923846895</v>
      </c>
      <c r="L87">
        <f t="shared" si="28"/>
        <v>0.95541678830088927</v>
      </c>
      <c r="M87" s="22">
        <f t="shared" si="29"/>
        <v>1.5471662703064095E-5</v>
      </c>
      <c r="O87" s="2">
        <v>0.73811486999999998</v>
      </c>
      <c r="P87">
        <v>263.726651</v>
      </c>
      <c r="Q87">
        <f t="shared" si="30"/>
        <v>264.65978322241745</v>
      </c>
      <c r="R87">
        <f t="shared" si="31"/>
        <v>0.87073574451371338</v>
      </c>
      <c r="S87" s="22">
        <f t="shared" si="32"/>
        <v>1.2519250615349726E-5</v>
      </c>
      <c r="U87" s="2">
        <v>0.73888893</v>
      </c>
      <c r="V87">
        <v>279.35873800000002</v>
      </c>
      <c r="W87">
        <f t="shared" si="33"/>
        <v>280.43065508942914</v>
      </c>
      <c r="X87">
        <f t="shared" si="34"/>
        <v>1.1490062466101982</v>
      </c>
      <c r="Y87" s="22">
        <f t="shared" si="35"/>
        <v>1.4723052798983704E-5</v>
      </c>
      <c r="AA87" s="2">
        <v>0.73833358000000004</v>
      </c>
      <c r="AB87">
        <v>302.36584299999998</v>
      </c>
      <c r="AC87">
        <f t="shared" si="36"/>
        <v>302.71394572963146</v>
      </c>
      <c r="AD87">
        <f t="shared" si="37"/>
        <v>0.12117551037688575</v>
      </c>
      <c r="AE87" s="22">
        <f t="shared" si="38"/>
        <v>1.3254074251305142E-6</v>
      </c>
      <c r="AG87" s="2">
        <v>0.73133702</v>
      </c>
      <c r="AH87">
        <v>326.34936099999999</v>
      </c>
      <c r="AI87">
        <f t="shared" si="39"/>
        <v>327.41142430320957</v>
      </c>
      <c r="AJ87">
        <f t="shared" si="40"/>
        <v>1.1279784600244525</v>
      </c>
      <c r="AK87" s="22">
        <f t="shared" si="41"/>
        <v>1.059095866505691E-5</v>
      </c>
      <c r="AM87" s="2">
        <v>0.73033694999999998</v>
      </c>
      <c r="AN87">
        <v>360.33639399999998</v>
      </c>
      <c r="AO87">
        <f t="shared" si="42"/>
        <v>361.27877521818243</v>
      </c>
      <c r="AP87">
        <f t="shared" si="43"/>
        <v>0.88808236038303345</v>
      </c>
      <c r="AQ87" s="22">
        <f t="shared" si="44"/>
        <v>6.839698967102309E-6</v>
      </c>
      <c r="AS87" s="2">
        <v>0.71589332000000006</v>
      </c>
      <c r="AT87">
        <v>395.38135599999998</v>
      </c>
      <c r="AU87">
        <f t="shared" si="45"/>
        <v>398.57522778486754</v>
      </c>
      <c r="AV87">
        <f t="shared" si="46"/>
        <v>10.200816978173053</v>
      </c>
      <c r="AW87" s="22">
        <f t="shared" si="47"/>
        <v>6.5253315436444279E-5</v>
      </c>
    </row>
    <row r="88" spans="3:49" x14ac:dyDescent="0.25">
      <c r="C88" s="2">
        <v>0.74203195</v>
      </c>
      <c r="D88">
        <v>229.03466900000001</v>
      </c>
      <c r="E88">
        <f t="shared" si="24"/>
        <v>229.52089787045313</v>
      </c>
      <c r="F88">
        <f t="shared" si="25"/>
        <v>0.23641851446211515</v>
      </c>
      <c r="G88" s="22">
        <f t="shared" si="26"/>
        <v>4.5069115099320523E-6</v>
      </c>
      <c r="I88" s="2">
        <v>0.74180398999999997</v>
      </c>
      <c r="J88">
        <v>249.320212</v>
      </c>
      <c r="K88">
        <f t="shared" si="27"/>
        <v>250.34510818028537</v>
      </c>
      <c r="L88">
        <f t="shared" si="28"/>
        <v>1.0504121803635358</v>
      </c>
      <c r="M88" s="22">
        <f t="shared" si="29"/>
        <v>1.6898368407373086E-5</v>
      </c>
      <c r="O88" s="2">
        <v>0.74189013000000004</v>
      </c>
      <c r="P88">
        <v>264.53815700000001</v>
      </c>
      <c r="Q88">
        <f t="shared" si="30"/>
        <v>265.64451777602289</v>
      </c>
      <c r="R88">
        <f t="shared" si="31"/>
        <v>1.2240341667219536</v>
      </c>
      <c r="S88" s="22">
        <f t="shared" si="32"/>
        <v>1.7491090764563778E-5</v>
      </c>
      <c r="U88" s="2">
        <v>0.74266538000000004</v>
      </c>
      <c r="V88">
        <v>280.38138700000002</v>
      </c>
      <c r="W88">
        <f t="shared" si="33"/>
        <v>281.48964332777467</v>
      </c>
      <c r="X88">
        <f t="shared" si="34"/>
        <v>1.2282320880525623</v>
      </c>
      <c r="Y88" s="22">
        <f t="shared" si="35"/>
        <v>1.5623634831869669E-5</v>
      </c>
      <c r="AA88" s="2">
        <v>0.74211172000000003</v>
      </c>
      <c r="AB88">
        <v>303.68565699999999</v>
      </c>
      <c r="AC88">
        <f t="shared" si="36"/>
        <v>304.01743950416909</v>
      </c>
      <c r="AD88">
        <f t="shared" si="37"/>
        <v>0.11007963007271757</v>
      </c>
      <c r="AE88" s="22">
        <f t="shared" si="38"/>
        <v>1.1935988724595199E-6</v>
      </c>
      <c r="AG88" s="2">
        <v>0.73360652000000004</v>
      </c>
      <c r="AH88">
        <v>327.29525599999999</v>
      </c>
      <c r="AI88">
        <f t="shared" si="39"/>
        <v>328.31293813459877</v>
      </c>
      <c r="AJ88">
        <f t="shared" si="40"/>
        <v>1.0356769270815129</v>
      </c>
      <c r="AK88" s="22">
        <f t="shared" si="41"/>
        <v>9.6681834014846302E-6</v>
      </c>
      <c r="AM88" s="2">
        <v>0.73260612000000003</v>
      </c>
      <c r="AN88">
        <v>361.73952300000002</v>
      </c>
      <c r="AO88">
        <f t="shared" si="42"/>
        <v>362.51025946406128</v>
      </c>
      <c r="AP88">
        <f t="shared" si="43"/>
        <v>0.59403469703365108</v>
      </c>
      <c r="AQ88" s="22">
        <f t="shared" si="44"/>
        <v>4.5396240622355022E-6</v>
      </c>
      <c r="AS88" s="2">
        <v>0.71915794</v>
      </c>
      <c r="AT88">
        <v>396.81969299999997</v>
      </c>
      <c r="AU88">
        <f t="shared" si="45"/>
        <v>400.8374877780945</v>
      </c>
      <c r="AV88">
        <f t="shared" si="46"/>
        <v>16.142674878883643</v>
      </c>
      <c r="AW88" s="22">
        <f t="shared" si="47"/>
        <v>1.0251538956829107E-4</v>
      </c>
    </row>
    <row r="89" spans="3:49" x14ac:dyDescent="0.25">
      <c r="C89" s="2">
        <v>0.74542918000000002</v>
      </c>
      <c r="D89">
        <v>229.72734199999999</v>
      </c>
      <c r="E89">
        <f t="shared" si="24"/>
        <v>230.25866597476576</v>
      </c>
      <c r="F89">
        <f t="shared" si="25"/>
        <v>0.28230516616089552</v>
      </c>
      <c r="G89" s="22">
        <f t="shared" si="26"/>
        <v>5.3492568357795151E-6</v>
      </c>
      <c r="I89" s="2">
        <v>0.74557941999999999</v>
      </c>
      <c r="J89">
        <v>250.16299900000001</v>
      </c>
      <c r="K89">
        <f t="shared" si="27"/>
        <v>251.25649761161864</v>
      </c>
      <c r="L89">
        <f t="shared" si="28"/>
        <v>1.1957392136118672</v>
      </c>
      <c r="M89" s="22">
        <f t="shared" si="29"/>
        <v>1.9106904045448169E-5</v>
      </c>
      <c r="O89" s="2">
        <v>0.74566555999999995</v>
      </c>
      <c r="P89">
        <v>265.380944</v>
      </c>
      <c r="Q89">
        <f t="shared" si="30"/>
        <v>266.68352031703211</v>
      </c>
      <c r="R89">
        <f t="shared" si="31"/>
        <v>1.6967050616929247</v>
      </c>
      <c r="S89" s="22">
        <f t="shared" si="32"/>
        <v>2.4091668919699749E-5</v>
      </c>
      <c r="U89" s="2">
        <v>0.74644222999999998</v>
      </c>
      <c r="V89">
        <v>281.47441800000001</v>
      </c>
      <c r="W89">
        <f t="shared" si="33"/>
        <v>282.61225165616253</v>
      </c>
      <c r="X89">
        <f t="shared" si="34"/>
        <v>1.2946654290961526</v>
      </c>
      <c r="Y89" s="22">
        <f t="shared" si="35"/>
        <v>1.6341039949552528E-5</v>
      </c>
      <c r="AA89" s="2">
        <v>0.74551239000000002</v>
      </c>
      <c r="AB89">
        <v>304.98829899999998</v>
      </c>
      <c r="AC89">
        <f t="shared" si="36"/>
        <v>305.25824861643935</v>
      </c>
      <c r="AD89">
        <f t="shared" si="37"/>
        <v>7.2872795415758779E-2</v>
      </c>
      <c r="AE89" s="22">
        <f t="shared" si="38"/>
        <v>7.834279721776457E-7</v>
      </c>
      <c r="AG89" s="2">
        <v>0.73591706000000001</v>
      </c>
      <c r="AH89">
        <v>328.35012499999999</v>
      </c>
      <c r="AI89">
        <f t="shared" si="39"/>
        <v>329.26286683171287</v>
      </c>
      <c r="AJ89">
        <f t="shared" si="40"/>
        <v>0.83309765135858083</v>
      </c>
      <c r="AK89" s="22">
        <f t="shared" si="41"/>
        <v>7.72718906030564E-6</v>
      </c>
      <c r="AM89" s="2">
        <v>0.73525375000000004</v>
      </c>
      <c r="AN89">
        <v>363.33797600000003</v>
      </c>
      <c r="AO89">
        <f t="shared" si="42"/>
        <v>363.9993557475313</v>
      </c>
      <c r="AP89">
        <f t="shared" si="43"/>
        <v>0.43742317044452755</v>
      </c>
      <c r="AQ89" s="22">
        <f t="shared" si="44"/>
        <v>3.3134483014852771E-6</v>
      </c>
    </row>
    <row r="90" spans="3:49" x14ac:dyDescent="0.25">
      <c r="C90" s="2">
        <v>0.74882702000000001</v>
      </c>
      <c r="D90">
        <v>230.52949599999999</v>
      </c>
      <c r="E90">
        <f t="shared" si="24"/>
        <v>231.02525245748279</v>
      </c>
      <c r="F90">
        <f t="shared" si="25"/>
        <v>0.24577446513589368</v>
      </c>
      <c r="G90" s="22">
        <f t="shared" si="26"/>
        <v>4.6247020483581761E-6</v>
      </c>
      <c r="I90" s="2">
        <v>0.74935569999999996</v>
      </c>
      <c r="J90">
        <v>251.15436800000001</v>
      </c>
      <c r="K90">
        <f t="shared" si="27"/>
        <v>252.21569924866512</v>
      </c>
      <c r="L90">
        <f t="shared" si="28"/>
        <v>1.1264240193930468</v>
      </c>
      <c r="M90" s="22">
        <f t="shared" si="29"/>
        <v>1.7857490643803403E-5</v>
      </c>
      <c r="O90" s="2">
        <v>0.74944153000000002</v>
      </c>
      <c r="P90">
        <v>266.31757299999998</v>
      </c>
      <c r="Q90">
        <f t="shared" si="30"/>
        <v>267.78078086832221</v>
      </c>
      <c r="R90">
        <f t="shared" si="31"/>
        <v>2.1409772659200814</v>
      </c>
      <c r="S90" s="22">
        <f t="shared" si="32"/>
        <v>3.0186475375341127E-5</v>
      </c>
      <c r="U90" s="2">
        <v>0.75022036999999997</v>
      </c>
      <c r="V90">
        <v>282.79423300000002</v>
      </c>
      <c r="W90">
        <f t="shared" si="33"/>
        <v>283.80366474125395</v>
      </c>
      <c r="X90">
        <f t="shared" si="34"/>
        <v>1.0189524402509491</v>
      </c>
      <c r="Y90" s="22">
        <f t="shared" si="35"/>
        <v>1.2741272858211584E-5</v>
      </c>
      <c r="AA90" s="2">
        <v>0.74891359999999996</v>
      </c>
      <c r="AB90">
        <v>306.38478300000003</v>
      </c>
      <c r="AC90">
        <f t="shared" si="36"/>
        <v>306.56783484608167</v>
      </c>
      <c r="AD90">
        <f t="shared" si="37"/>
        <v>3.3507978353896156E-2</v>
      </c>
      <c r="AE90" s="22">
        <f t="shared" si="38"/>
        <v>3.5695530671480063E-7</v>
      </c>
      <c r="AG90" s="2">
        <v>0.73856350999999998</v>
      </c>
      <c r="AH90">
        <v>329.73914600000001</v>
      </c>
      <c r="AI90">
        <f t="shared" si="39"/>
        <v>330.39249475935293</v>
      </c>
      <c r="AJ90">
        <f t="shared" si="40"/>
        <v>0.42686460134800375</v>
      </c>
      <c r="AK90" s="22">
        <f t="shared" si="41"/>
        <v>3.9259894107654888E-6</v>
      </c>
      <c r="AM90" s="2">
        <v>0.73776423000000002</v>
      </c>
      <c r="AN90">
        <v>364.87686500000001</v>
      </c>
      <c r="AO90">
        <f t="shared" si="42"/>
        <v>365.46555428299087</v>
      </c>
      <c r="AP90">
        <f t="shared" si="43"/>
        <v>0.34655507190828827</v>
      </c>
      <c r="AQ90" s="22">
        <f t="shared" si="44"/>
        <v>2.6030325784544511E-6</v>
      </c>
    </row>
    <row r="91" spans="3:49" x14ac:dyDescent="0.25">
      <c r="C91" s="2">
        <v>0.75184799999999996</v>
      </c>
      <c r="D91">
        <v>231.41785100000001</v>
      </c>
      <c r="E91">
        <f t="shared" si="24"/>
        <v>231.73205222646928</v>
      </c>
      <c r="F91">
        <f t="shared" si="25"/>
        <v>9.8722410714790543E-2</v>
      </c>
      <c r="G91" s="22">
        <f t="shared" si="26"/>
        <v>1.8434104253166254E-6</v>
      </c>
      <c r="I91" s="2">
        <v>0.75313193</v>
      </c>
      <c r="J91">
        <v>252.13791699999999</v>
      </c>
      <c r="K91">
        <f t="shared" si="27"/>
        <v>253.22579488083122</v>
      </c>
      <c r="L91">
        <f t="shared" si="28"/>
        <v>1.1834782836018458</v>
      </c>
      <c r="M91" s="22">
        <f t="shared" si="29"/>
        <v>1.8615897193336562E-5</v>
      </c>
      <c r="O91" s="2">
        <v>0.75321806999999996</v>
      </c>
      <c r="P91">
        <v>267.355863</v>
      </c>
      <c r="Q91">
        <f t="shared" si="30"/>
        <v>268.94060259895934</v>
      </c>
      <c r="R91">
        <f t="shared" si="31"/>
        <v>2.5113995965098259</v>
      </c>
      <c r="S91" s="22">
        <f t="shared" si="32"/>
        <v>3.5134711782184055E-5</v>
      </c>
      <c r="U91" s="2">
        <v>0.75399881000000002</v>
      </c>
      <c r="V91">
        <v>284.16878800000001</v>
      </c>
      <c r="W91">
        <f t="shared" si="33"/>
        <v>285.06901367012375</v>
      </c>
      <c r="X91">
        <f t="shared" si="34"/>
        <v>0.8104062571497469</v>
      </c>
      <c r="Y91" s="22">
        <f t="shared" si="35"/>
        <v>1.0035754656091479E-5</v>
      </c>
      <c r="AA91" s="2">
        <v>0.75214338000000003</v>
      </c>
      <c r="AB91">
        <v>307.773527</v>
      </c>
      <c r="AC91">
        <f t="shared" si="36"/>
        <v>307.87929877563624</v>
      </c>
      <c r="AD91">
        <f t="shared" si="37"/>
        <v>1.1187668521243555E-2</v>
      </c>
      <c r="AE91" s="22">
        <f t="shared" si="38"/>
        <v>1.1810738862415215E-7</v>
      </c>
      <c r="AG91" s="2">
        <v>0.74121044999999997</v>
      </c>
      <c r="AH91">
        <v>331.21418799999998</v>
      </c>
      <c r="AI91">
        <f t="shared" si="39"/>
        <v>331.56889458833251</v>
      </c>
      <c r="AJ91">
        <f t="shared" si="40"/>
        <v>0.12581676380650511</v>
      </c>
      <c r="AK91" s="22">
        <f t="shared" si="41"/>
        <v>1.1468870424771137E-6</v>
      </c>
      <c r="AM91" s="2">
        <v>0.74010456000000002</v>
      </c>
      <c r="AN91">
        <v>366.636754</v>
      </c>
      <c r="AO91">
        <f t="shared" si="42"/>
        <v>366.88207871302313</v>
      </c>
      <c r="AP91">
        <f t="shared" si="43"/>
        <v>6.0184214819884778E-2</v>
      </c>
      <c r="AQ91" s="22">
        <f t="shared" si="44"/>
        <v>4.4772423231672054E-7</v>
      </c>
    </row>
    <row r="92" spans="3:49" x14ac:dyDescent="0.25">
      <c r="C92" s="2">
        <v>0.75486955</v>
      </c>
      <c r="D92">
        <v>232.40786700000001</v>
      </c>
      <c r="E92">
        <f t="shared" si="24"/>
        <v>232.46385697466266</v>
      </c>
      <c r="F92">
        <f t="shared" si="25"/>
        <v>3.134877262724337E-3</v>
      </c>
      <c r="G92" s="22">
        <f t="shared" si="26"/>
        <v>5.8038862518469982E-8</v>
      </c>
      <c r="I92" s="2">
        <v>0.75690842000000003</v>
      </c>
      <c r="J92">
        <v>253.168387</v>
      </c>
      <c r="K92">
        <f t="shared" si="27"/>
        <v>254.2905033133878</v>
      </c>
      <c r="L92">
        <f t="shared" si="28"/>
        <v>1.259145020771042</v>
      </c>
      <c r="M92" s="22">
        <f t="shared" si="29"/>
        <v>1.9645215770896717E-5</v>
      </c>
      <c r="O92" s="2">
        <v>0.75699470000000002</v>
      </c>
      <c r="P92">
        <v>268.40979299999998</v>
      </c>
      <c r="Q92">
        <f t="shared" si="30"/>
        <v>270.16757507629427</v>
      </c>
      <c r="R92">
        <f t="shared" si="31"/>
        <v>3.0897978277414673</v>
      </c>
      <c r="S92" s="22">
        <f t="shared" si="32"/>
        <v>4.2887758552160143E-5</v>
      </c>
      <c r="U92" s="2">
        <v>0.75777839999999996</v>
      </c>
      <c r="V92">
        <v>285.746666</v>
      </c>
      <c r="W92">
        <f t="shared" si="33"/>
        <v>286.41462663632842</v>
      </c>
      <c r="X92">
        <f t="shared" si="34"/>
        <v>0.44617141168426311</v>
      </c>
      <c r="Y92" s="22">
        <f t="shared" si="35"/>
        <v>5.4643611599192001E-6</v>
      </c>
      <c r="AA92" s="2">
        <v>0.75482393000000003</v>
      </c>
      <c r="AB92">
        <v>309.07934499999999</v>
      </c>
      <c r="AC92">
        <f t="shared" si="36"/>
        <v>309.02125623337417</v>
      </c>
      <c r="AD92">
        <f t="shared" si="37"/>
        <v>3.3743048081083951E-3</v>
      </c>
      <c r="AE92" s="22">
        <f t="shared" si="38"/>
        <v>3.5321923396312643E-8</v>
      </c>
      <c r="AG92" s="2">
        <v>0.74385710999999999</v>
      </c>
      <c r="AH92">
        <v>332.64059800000001</v>
      </c>
      <c r="AI92">
        <f t="shared" si="39"/>
        <v>332.7941045367761</v>
      </c>
      <c r="AJ92">
        <f t="shared" si="40"/>
        <v>2.3564256832989735E-2</v>
      </c>
      <c r="AK92" s="22">
        <f t="shared" si="41"/>
        <v>2.1296255183036433E-7</v>
      </c>
      <c r="AM92" s="2">
        <v>0.74206649000000002</v>
      </c>
      <c r="AN92">
        <v>368.21158300000002</v>
      </c>
      <c r="AO92">
        <f t="shared" si="42"/>
        <v>368.10805670079145</v>
      </c>
      <c r="AP92">
        <f t="shared" si="43"/>
        <v>1.0717694627821886E-2</v>
      </c>
      <c r="AQ92" s="22">
        <f t="shared" si="44"/>
        <v>7.9050839511346957E-8</v>
      </c>
    </row>
    <row r="93" spans="3:49" x14ac:dyDescent="0.25">
      <c r="C93" s="2">
        <v>0.75789099999999998</v>
      </c>
      <c r="D93">
        <v>233.38053199999999</v>
      </c>
      <c r="E93">
        <f t="shared" si="24"/>
        <v>233.22165205566748</v>
      </c>
      <c r="F93">
        <f t="shared" si="25"/>
        <v>2.5242836711101956E-2</v>
      </c>
      <c r="G93" s="22">
        <f t="shared" si="26"/>
        <v>4.634564246971547E-7</v>
      </c>
      <c r="I93" s="2">
        <v>0.76106351999999999</v>
      </c>
      <c r="J93">
        <v>254.417642</v>
      </c>
      <c r="K93">
        <f t="shared" si="27"/>
        <v>255.52978424334066</v>
      </c>
      <c r="L93">
        <f t="shared" si="28"/>
        <v>1.236860369422788</v>
      </c>
      <c r="M93" s="22">
        <f t="shared" si="29"/>
        <v>1.9108483782218388E-5</v>
      </c>
      <c r="O93" s="2">
        <v>0.76077198999999995</v>
      </c>
      <c r="P93">
        <v>269.58102500000001</v>
      </c>
      <c r="Q93">
        <f t="shared" si="30"/>
        <v>271.46714385567793</v>
      </c>
      <c r="R93">
        <f t="shared" si="31"/>
        <v>3.5574443377437905</v>
      </c>
      <c r="S93" s="22">
        <f t="shared" si="32"/>
        <v>4.8950763839715908E-5</v>
      </c>
      <c r="U93" s="2">
        <v>0.76138731999999998</v>
      </c>
      <c r="V93">
        <v>287.45131099999998</v>
      </c>
      <c r="W93">
        <f t="shared" si="33"/>
        <v>287.78018069194627</v>
      </c>
      <c r="X93">
        <f t="shared" si="34"/>
        <v>0.10815527428085098</v>
      </c>
      <c r="Y93" s="22">
        <f t="shared" si="35"/>
        <v>1.3089381194829792E-6</v>
      </c>
      <c r="AA93" s="2">
        <v>0.75690619999999997</v>
      </c>
      <c r="AB93">
        <v>310.23876999999999</v>
      </c>
      <c r="AC93">
        <f t="shared" si="36"/>
        <v>309.94374989188998</v>
      </c>
      <c r="AD93">
        <f t="shared" si="37"/>
        <v>8.7036864189241406E-2</v>
      </c>
      <c r="AE93" s="22">
        <f t="shared" si="38"/>
        <v>9.0429701202678607E-7</v>
      </c>
      <c r="AG93" s="2">
        <v>0.74616024000000003</v>
      </c>
      <c r="AH93">
        <v>333.93512500000003</v>
      </c>
      <c r="AI93">
        <f t="shared" si="39"/>
        <v>333.90207505965861</v>
      </c>
      <c r="AJ93">
        <f t="shared" si="40"/>
        <v>1.0922985565710067E-3</v>
      </c>
      <c r="AK93" s="22">
        <f t="shared" si="41"/>
        <v>9.795286750952193E-9</v>
      </c>
      <c r="AM93" s="2">
        <v>0.74417259999999996</v>
      </c>
      <c r="AN93">
        <v>370.06772899999999</v>
      </c>
      <c r="AO93">
        <f t="shared" si="42"/>
        <v>369.46474277061509</v>
      </c>
      <c r="AP93">
        <f t="shared" si="43"/>
        <v>0.36359239282781491</v>
      </c>
      <c r="AQ93" s="22">
        <f t="shared" si="44"/>
        <v>2.6549256187782358E-6</v>
      </c>
    </row>
    <row r="94" spans="3:49" x14ac:dyDescent="0.25">
      <c r="C94" s="2">
        <v>0.76053490999999995</v>
      </c>
      <c r="D94">
        <v>234.32038499999999</v>
      </c>
      <c r="E94">
        <f t="shared" si="24"/>
        <v>233.90705959913748</v>
      </c>
      <c r="F94">
        <f t="shared" si="25"/>
        <v>0.17083788699815</v>
      </c>
      <c r="G94" s="22">
        <f t="shared" si="26"/>
        <v>3.1114587430355899E-6</v>
      </c>
      <c r="I94" s="2">
        <v>0.76446367000000004</v>
      </c>
      <c r="J94">
        <v>255.628153</v>
      </c>
      <c r="K94">
        <f t="shared" si="27"/>
        <v>256.6007984525595</v>
      </c>
      <c r="L94">
        <f t="shared" si="28"/>
        <v>0.94603917638468338</v>
      </c>
      <c r="M94" s="22">
        <f t="shared" si="29"/>
        <v>1.4477439445621255E-5</v>
      </c>
      <c r="O94" s="2">
        <v>0.76454964000000003</v>
      </c>
      <c r="P94">
        <v>270.814818</v>
      </c>
      <c r="Q94">
        <f t="shared" si="30"/>
        <v>272.84507477244119</v>
      </c>
      <c r="R94">
        <f t="shared" si="31"/>
        <v>4.1219425620433245</v>
      </c>
      <c r="S94" s="22">
        <f t="shared" si="32"/>
        <v>5.6202688175830023E-5</v>
      </c>
      <c r="U94" s="2">
        <v>0.76482585000000003</v>
      </c>
      <c r="V94">
        <v>289.33355399999999</v>
      </c>
      <c r="W94">
        <f t="shared" si="33"/>
        <v>289.16063631111047</v>
      </c>
      <c r="X94">
        <f t="shared" si="34"/>
        <v>2.9900527130895162E-2</v>
      </c>
      <c r="Y94" s="22">
        <f t="shared" si="35"/>
        <v>3.5717515462844638E-7</v>
      </c>
      <c r="AA94" s="2">
        <v>0.75917785000000004</v>
      </c>
      <c r="AB94">
        <v>311.56345199999998</v>
      </c>
      <c r="AC94">
        <f t="shared" si="36"/>
        <v>310.98727096730994</v>
      </c>
      <c r="AD94">
        <f t="shared" si="37"/>
        <v>0.33198458243176615</v>
      </c>
      <c r="AE94" s="22">
        <f t="shared" si="38"/>
        <v>3.4199905124232346E-6</v>
      </c>
      <c r="AG94" s="2">
        <v>0.74829321999999998</v>
      </c>
      <c r="AH94">
        <v>335.45066800000001</v>
      </c>
      <c r="AI94">
        <f t="shared" si="39"/>
        <v>334.96450265309352</v>
      </c>
      <c r="AJ94">
        <f t="shared" si="40"/>
        <v>0.23635674453270683</v>
      </c>
      <c r="AK94" s="22">
        <f t="shared" si="41"/>
        <v>2.1004419212870613E-6</v>
      </c>
      <c r="AM94" s="2">
        <v>0.74646696000000001</v>
      </c>
      <c r="AN94">
        <v>372.03745600000002</v>
      </c>
      <c r="AO94">
        <f t="shared" si="42"/>
        <v>370.99246040470086</v>
      </c>
      <c r="AP94">
        <f t="shared" si="43"/>
        <v>1.0920157941946371</v>
      </c>
      <c r="AQ94" s="22">
        <f t="shared" si="44"/>
        <v>7.8896109467480465E-6</v>
      </c>
    </row>
    <row r="95" spans="3:49" x14ac:dyDescent="0.25">
      <c r="C95" s="2">
        <v>0.76317944000000004</v>
      </c>
      <c r="D95">
        <v>235.369719</v>
      </c>
      <c r="E95">
        <f t="shared" si="24"/>
        <v>234.61436749770721</v>
      </c>
      <c r="F95">
        <f t="shared" si="25"/>
        <v>0.570555892015985</v>
      </c>
      <c r="G95" s="22">
        <f t="shared" si="26"/>
        <v>1.0299046450603913E-5</v>
      </c>
      <c r="I95" s="2">
        <v>0.76807015000000001</v>
      </c>
      <c r="J95">
        <v>256.90190999999999</v>
      </c>
      <c r="K95">
        <f t="shared" si="27"/>
        <v>257.79712265252863</v>
      </c>
      <c r="L95">
        <f t="shared" si="28"/>
        <v>0.80140569324736655</v>
      </c>
      <c r="M95" s="22">
        <f t="shared" si="29"/>
        <v>1.2142769666945723E-5</v>
      </c>
      <c r="O95" s="2">
        <v>0.7681559</v>
      </c>
      <c r="P95">
        <v>272.05025599999999</v>
      </c>
      <c r="Q95">
        <f t="shared" si="30"/>
        <v>274.239482690253</v>
      </c>
      <c r="R95">
        <f t="shared" si="31"/>
        <v>4.7927135013161406</v>
      </c>
      <c r="S95" s="22">
        <f t="shared" si="32"/>
        <v>6.4756473608283709E-5</v>
      </c>
      <c r="U95" s="2">
        <v>0.76792154000000001</v>
      </c>
      <c r="V95">
        <v>291.20520599999998</v>
      </c>
      <c r="W95">
        <f t="shared" si="33"/>
        <v>290.47495595777877</v>
      </c>
      <c r="X95">
        <f t="shared" si="34"/>
        <v>0.53326512416406524</v>
      </c>
      <c r="Y95" s="22">
        <f t="shared" si="35"/>
        <v>6.2884688207232763E-6</v>
      </c>
      <c r="AA95" s="2">
        <v>0.76129170000000002</v>
      </c>
      <c r="AB95">
        <v>312.79373099999998</v>
      </c>
      <c r="AC95">
        <f t="shared" si="36"/>
        <v>311.99477209792536</v>
      </c>
      <c r="AD95">
        <f t="shared" si="37"/>
        <v>0.63833532720427677</v>
      </c>
      <c r="AE95" s="22">
        <f t="shared" si="38"/>
        <v>6.5242831275340151E-6</v>
      </c>
      <c r="AG95" s="2">
        <v>0.75080294999999997</v>
      </c>
      <c r="AH95">
        <v>336.85692499999999</v>
      </c>
      <c r="AI95">
        <f t="shared" si="39"/>
        <v>336.26139373979561</v>
      </c>
      <c r="AJ95">
        <f t="shared" si="40"/>
        <v>0.35465748188061919</v>
      </c>
      <c r="AK95" s="22">
        <f t="shared" si="41"/>
        <v>3.1254903794847293E-6</v>
      </c>
      <c r="AM95" s="2">
        <v>0.74824193999999999</v>
      </c>
      <c r="AN95">
        <v>373.78930400000002</v>
      </c>
      <c r="AO95">
        <f t="shared" si="42"/>
        <v>372.21134431447734</v>
      </c>
      <c r="AP95">
        <f t="shared" si="43"/>
        <v>2.4899567691348081</v>
      </c>
      <c r="AQ95" s="22">
        <f t="shared" si="44"/>
        <v>1.7821246083801659E-5</v>
      </c>
    </row>
    <row r="96" spans="3:49" x14ac:dyDescent="0.25">
      <c r="C96" s="2">
        <v>0.76592311999999996</v>
      </c>
      <c r="D96">
        <v>236.560258</v>
      </c>
      <c r="E96">
        <f t="shared" si="24"/>
        <v>235.3721770783589</v>
      </c>
      <c r="F96">
        <f t="shared" si="25"/>
        <v>1.4115362763675712</v>
      </c>
      <c r="G96" s="22">
        <f t="shared" si="26"/>
        <v>2.5223681481658938E-5</v>
      </c>
      <c r="AA96" s="2">
        <v>0.76325270999999995</v>
      </c>
      <c r="AB96">
        <v>314.20741700000002</v>
      </c>
      <c r="AC96">
        <f t="shared" si="36"/>
        <v>312.96236567955503</v>
      </c>
      <c r="AD96">
        <f t="shared" si="37"/>
        <v>1.5501527905418038</v>
      </c>
      <c r="AE96" s="22">
        <f t="shared" si="38"/>
        <v>1.5701517999203797E-5</v>
      </c>
      <c r="AG96" s="2">
        <v>0.75293564000000002</v>
      </c>
      <c r="AH96">
        <v>338.32070800000002</v>
      </c>
      <c r="AI96">
        <f t="shared" si="39"/>
        <v>337.40506560203181</v>
      </c>
      <c r="AJ96">
        <f t="shared" si="40"/>
        <v>0.83840100095697956</v>
      </c>
      <c r="AK96" s="22">
        <f t="shared" si="41"/>
        <v>7.3247806914931147E-6</v>
      </c>
      <c r="AM96" s="2">
        <v>0.74993865000000004</v>
      </c>
      <c r="AN96">
        <v>375.561961</v>
      </c>
      <c r="AO96">
        <f t="shared" si="42"/>
        <v>373.40777100809498</v>
      </c>
      <c r="AP96">
        <f t="shared" si="43"/>
        <v>4.6405345212237235</v>
      </c>
      <c r="AQ96" s="22">
        <f t="shared" si="44"/>
        <v>3.2900675263333585E-5</v>
      </c>
    </row>
    <row r="97" spans="3:43" x14ac:dyDescent="0.25">
      <c r="C97" s="2">
        <v>0.76894947999999996</v>
      </c>
      <c r="D97">
        <v>237.88458299999999</v>
      </c>
      <c r="E97">
        <f t="shared" si="24"/>
        <v>236.23772324575697</v>
      </c>
      <c r="F97">
        <f t="shared" si="25"/>
        <v>2.7121470501453953</v>
      </c>
      <c r="G97" s="22">
        <f t="shared" si="26"/>
        <v>4.7927043485635683E-5</v>
      </c>
      <c r="AA97" s="2">
        <v>0.76545569999999996</v>
      </c>
      <c r="AB97">
        <v>315.87565899999998</v>
      </c>
      <c r="AC97">
        <f t="shared" si="36"/>
        <v>314.08899242166808</v>
      </c>
      <c r="AD97">
        <f t="shared" si="37"/>
        <v>3.1921774621282322</v>
      </c>
      <c r="AE97" s="22">
        <f t="shared" si="38"/>
        <v>3.1992980775151396E-5</v>
      </c>
      <c r="AG97" s="2">
        <v>0.75506881000000003</v>
      </c>
      <c r="AH97">
        <v>339.86845499999998</v>
      </c>
      <c r="AI97">
        <f t="shared" si="39"/>
        <v>338.58904293405897</v>
      </c>
      <c r="AJ97">
        <f t="shared" si="40"/>
        <v>1.6368952344754608</v>
      </c>
      <c r="AK97" s="22">
        <f t="shared" si="41"/>
        <v>1.4170956659478875E-5</v>
      </c>
      <c r="AM97" s="2">
        <v>0.75161312999999996</v>
      </c>
      <c r="AN97">
        <v>377.45178399999998</v>
      </c>
      <c r="AO97">
        <f t="shared" si="42"/>
        <v>374.61951252946619</v>
      </c>
      <c r="AP97">
        <f t="shared" si="43"/>
        <v>8.0217616827995979</v>
      </c>
      <c r="AQ97" s="22">
        <f t="shared" si="44"/>
        <v>5.6304977687013042E-5</v>
      </c>
    </row>
    <row r="98" spans="3:43" x14ac:dyDescent="0.25">
      <c r="AA98" s="2">
        <v>0.76748654999999999</v>
      </c>
      <c r="AB98">
        <v>317.41142400000001</v>
      </c>
      <c r="AC98">
        <f t="shared" si="36"/>
        <v>315.16653737107316</v>
      </c>
      <c r="AD98">
        <f t="shared" si="37"/>
        <v>5.0395159767345543</v>
      </c>
      <c r="AE98" s="22">
        <f t="shared" si="38"/>
        <v>5.0020003694366311E-5</v>
      </c>
      <c r="AG98" s="2">
        <v>0.75706479999999998</v>
      </c>
      <c r="AH98">
        <v>341.354286</v>
      </c>
      <c r="AI98">
        <f t="shared" si="39"/>
        <v>339.73475545644237</v>
      </c>
      <c r="AJ98">
        <f t="shared" si="40"/>
        <v>2.622879181516073</v>
      </c>
      <c r="AK98" s="22">
        <f t="shared" si="41"/>
        <v>2.2509589017526276E-5</v>
      </c>
      <c r="AM98" s="2">
        <v>0.75316698000000004</v>
      </c>
      <c r="AN98">
        <v>379.44920500000001</v>
      </c>
      <c r="AO98">
        <f t="shared" si="42"/>
        <v>375.77239063985928</v>
      </c>
      <c r="AP98">
        <f t="shared" si="43"/>
        <v>13.518963838937045</v>
      </c>
      <c r="AQ98" s="22">
        <f t="shared" si="44"/>
        <v>9.3893626178791399E-5</v>
      </c>
    </row>
    <row r="99" spans="3:43" x14ac:dyDescent="0.25">
      <c r="AA99" s="2">
        <v>0.76903725999999994</v>
      </c>
      <c r="AB99">
        <v>318.853994</v>
      </c>
      <c r="AC99">
        <f t="shared" si="36"/>
        <v>316.01564102746926</v>
      </c>
      <c r="AD99">
        <f>(AC99-AB99)^2</f>
        <v>8.056247596674103</v>
      </c>
      <c r="AE99" s="22">
        <f t="shared" si="38"/>
        <v>7.9240842137310265E-5</v>
      </c>
      <c r="AG99" s="2">
        <v>0.75892537999999998</v>
      </c>
      <c r="AH99">
        <v>343.08817199999999</v>
      </c>
      <c r="AI99">
        <f t="shared" si="39"/>
        <v>340.83713043398308</v>
      </c>
      <c r="AJ99">
        <f t="shared" si="40"/>
        <v>5.0671881319358567</v>
      </c>
      <c r="AK99" s="22">
        <f t="shared" si="41"/>
        <v>4.3048253541860994E-5</v>
      </c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7BC0C-AD47-014D-A96D-3568E57C167C}">
  <dimension ref="A1:G25"/>
  <sheetViews>
    <sheetView workbookViewId="0">
      <selection activeCell="A26" sqref="A26"/>
    </sheetView>
  </sheetViews>
  <sheetFormatPr baseColWidth="10" defaultRowHeight="15.75" x14ac:dyDescent="0.25"/>
  <sheetData>
    <row r="1" spans="1:7" x14ac:dyDescent="0.25">
      <c r="A1" s="23" t="s">
        <v>132</v>
      </c>
      <c r="B1" s="23"/>
      <c r="C1" s="24"/>
      <c r="D1" s="24"/>
      <c r="E1" s="24"/>
      <c r="F1" s="24"/>
      <c r="G1" s="24"/>
    </row>
    <row r="2" spans="1:7" x14ac:dyDescent="0.25">
      <c r="A2" s="23" t="s">
        <v>133</v>
      </c>
      <c r="B2" s="24"/>
      <c r="C2" s="24"/>
      <c r="D2" s="24"/>
      <c r="E2" s="24"/>
      <c r="F2" s="24"/>
      <c r="G2" s="24"/>
    </row>
    <row r="3" spans="1:7" x14ac:dyDescent="0.25">
      <c r="A3" s="24"/>
      <c r="B3" s="24"/>
      <c r="C3" s="24"/>
      <c r="D3" s="24"/>
      <c r="E3" s="24"/>
      <c r="F3" s="24"/>
      <c r="G3" s="24"/>
    </row>
    <row r="4" spans="1:7" x14ac:dyDescent="0.25">
      <c r="A4" s="24"/>
      <c r="B4" s="24"/>
      <c r="C4" s="24"/>
      <c r="D4" s="24"/>
      <c r="E4" s="24"/>
      <c r="F4" s="24"/>
      <c r="G4" s="24"/>
    </row>
    <row r="5" spans="1:7" x14ac:dyDescent="0.25">
      <c r="A5" s="24"/>
      <c r="B5" s="24"/>
      <c r="C5" s="24"/>
      <c r="D5" s="24"/>
      <c r="E5" s="24"/>
      <c r="F5" s="24"/>
      <c r="G5" s="24"/>
    </row>
    <row r="6" spans="1:7" x14ac:dyDescent="0.25">
      <c r="A6" s="24"/>
      <c r="B6" s="24"/>
      <c r="C6" s="24"/>
      <c r="D6" s="24"/>
      <c r="E6" s="24"/>
      <c r="F6" s="24"/>
      <c r="G6" s="24"/>
    </row>
    <row r="7" spans="1:7" x14ac:dyDescent="0.25">
      <c r="A7" s="24"/>
      <c r="B7" s="24"/>
      <c r="C7" s="24"/>
      <c r="D7" s="24"/>
      <c r="E7" s="24"/>
      <c r="F7" s="24"/>
      <c r="G7" s="24"/>
    </row>
    <row r="8" spans="1:7" x14ac:dyDescent="0.25">
      <c r="A8" s="24"/>
      <c r="B8" s="24"/>
      <c r="C8" s="24"/>
      <c r="D8" s="24"/>
      <c r="E8" s="24"/>
      <c r="F8" s="24"/>
      <c r="G8" s="24"/>
    </row>
    <row r="9" spans="1:7" x14ac:dyDescent="0.25">
      <c r="A9" s="24" t="s">
        <v>134</v>
      </c>
      <c r="B9" s="24"/>
      <c r="C9" s="24"/>
      <c r="D9" s="24"/>
      <c r="E9" s="24"/>
      <c r="F9" s="24"/>
      <c r="G9" s="24"/>
    </row>
    <row r="10" spans="1:7" x14ac:dyDescent="0.25">
      <c r="A10" s="39" t="s">
        <v>146</v>
      </c>
      <c r="B10" s="25"/>
      <c r="C10" s="25"/>
      <c r="D10" s="25"/>
      <c r="E10" s="25"/>
      <c r="F10" s="25"/>
      <c r="G10" s="25"/>
    </row>
    <row r="11" spans="1:7" x14ac:dyDescent="0.25">
      <c r="A11" s="24"/>
      <c r="B11" s="24"/>
      <c r="C11" s="24"/>
      <c r="D11" s="24"/>
      <c r="E11" s="24"/>
      <c r="F11" s="24"/>
      <c r="G11" s="24"/>
    </row>
    <row r="12" spans="1:7" x14ac:dyDescent="0.25">
      <c r="A12" s="24" t="s">
        <v>135</v>
      </c>
      <c r="B12" s="24"/>
      <c r="C12" s="24"/>
      <c r="D12" s="24"/>
      <c r="E12" s="24"/>
      <c r="F12" s="24"/>
      <c r="G12" s="24"/>
    </row>
    <row r="13" spans="1:7" x14ac:dyDescent="0.25">
      <c r="A13" s="24" t="s">
        <v>136</v>
      </c>
      <c r="B13" s="24"/>
      <c r="C13" s="24"/>
      <c r="D13" s="24"/>
      <c r="E13" s="24"/>
      <c r="F13" s="24"/>
      <c r="G13" s="24"/>
    </row>
    <row r="14" spans="1:7" x14ac:dyDescent="0.25">
      <c r="A14" s="24" t="s">
        <v>137</v>
      </c>
      <c r="B14" s="24"/>
      <c r="C14" s="24"/>
      <c r="D14" s="24"/>
      <c r="E14" s="24"/>
      <c r="F14" s="24"/>
      <c r="G14" s="24"/>
    </row>
    <row r="15" spans="1:7" x14ac:dyDescent="0.25">
      <c r="A15" s="24"/>
      <c r="B15" s="24"/>
      <c r="C15" s="24"/>
      <c r="D15" s="24"/>
      <c r="E15" s="24"/>
      <c r="F15" s="24"/>
      <c r="G15" s="24"/>
    </row>
    <row r="16" spans="1:7" x14ac:dyDescent="0.25">
      <c r="A16" s="24" t="s">
        <v>138</v>
      </c>
      <c r="B16" s="24"/>
      <c r="C16" s="24"/>
      <c r="D16" s="24"/>
      <c r="E16" s="24"/>
      <c r="F16" s="24"/>
      <c r="G16" s="24"/>
    </row>
    <row r="17" spans="1:7" x14ac:dyDescent="0.25">
      <c r="A17" s="24" t="s">
        <v>139</v>
      </c>
      <c r="B17" s="24"/>
      <c r="C17" s="24"/>
      <c r="D17" s="24"/>
      <c r="E17" s="24"/>
      <c r="F17" s="24"/>
      <c r="G17" s="24"/>
    </row>
    <row r="18" spans="1:7" x14ac:dyDescent="0.25">
      <c r="A18" s="24" t="s">
        <v>140</v>
      </c>
      <c r="B18" s="24"/>
      <c r="C18" s="24"/>
      <c r="D18" s="24"/>
      <c r="E18" s="24"/>
      <c r="F18" s="24"/>
      <c r="G18" s="24"/>
    </row>
    <row r="19" spans="1:7" x14ac:dyDescent="0.25">
      <c r="A19" s="24" t="s">
        <v>141</v>
      </c>
      <c r="B19" s="24"/>
      <c r="C19" s="24"/>
      <c r="D19" s="24"/>
      <c r="E19" s="24"/>
      <c r="F19" s="24"/>
      <c r="G19" s="24"/>
    </row>
    <row r="20" spans="1:7" x14ac:dyDescent="0.25">
      <c r="A20" s="24"/>
      <c r="B20" s="24"/>
      <c r="C20" s="24"/>
      <c r="D20" s="24"/>
      <c r="E20" s="24"/>
      <c r="F20" s="24"/>
      <c r="G20" s="24"/>
    </row>
    <row r="21" spans="1:7" x14ac:dyDescent="0.25">
      <c r="A21" s="27" t="s">
        <v>142</v>
      </c>
      <c r="B21" s="26"/>
      <c r="C21" s="26"/>
      <c r="D21" s="24"/>
      <c r="E21" s="24"/>
      <c r="F21" s="24"/>
      <c r="G21" s="24"/>
    </row>
    <row r="22" spans="1:7" x14ac:dyDescent="0.25">
      <c r="A22" s="24"/>
      <c r="B22" s="24"/>
      <c r="C22" s="24"/>
      <c r="D22" s="24"/>
      <c r="E22" s="24"/>
      <c r="F22" s="24"/>
      <c r="G22" s="24"/>
    </row>
    <row r="23" spans="1:7" x14ac:dyDescent="0.25">
      <c r="A23" s="24" t="s">
        <v>143</v>
      </c>
      <c r="B23" s="24"/>
      <c r="C23" s="24"/>
      <c r="D23" s="24"/>
      <c r="E23" s="24"/>
      <c r="F23" s="24"/>
      <c r="G23" s="24"/>
    </row>
    <row r="24" spans="1:7" x14ac:dyDescent="0.25">
      <c r="A24" s="27" t="s">
        <v>144</v>
      </c>
      <c r="B24" s="28"/>
      <c r="C24" s="28"/>
      <c r="D24" s="24"/>
      <c r="E24" s="24"/>
      <c r="F24" s="24"/>
      <c r="G24" s="24"/>
    </row>
    <row r="25" spans="1:7" x14ac:dyDescent="0.25">
      <c r="A25" s="24"/>
      <c r="B25" s="24"/>
      <c r="C25" s="24"/>
      <c r="D25" s="24"/>
      <c r="E25" s="24"/>
      <c r="F25" s="24"/>
      <c r="G25" s="24"/>
    </row>
  </sheetData>
  <hyperlinks>
    <hyperlink ref="A21" r:id="rId1" xr:uid="{0F5DB8E9-4BC3-4946-AF4C-E2FB2B090989}"/>
    <hyperlink ref="A24" r:id="rId2" xr:uid="{8867D0DB-7AC5-C446-AD7C-94E8D0EE3A8B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706C4-B20C-5749-9360-874B55DD3AB1}">
  <dimension ref="A1:AQ114"/>
  <sheetViews>
    <sheetView topLeftCell="L1" workbookViewId="0">
      <selection activeCell="U22" sqref="U22:U24"/>
    </sheetView>
  </sheetViews>
  <sheetFormatPr baseColWidth="10" defaultRowHeight="15.75" x14ac:dyDescent="0.25"/>
  <cols>
    <col min="2" max="2" width="11.625" bestFit="1" customWidth="1"/>
    <col min="3" max="3" width="11.125" style="2" bestFit="1" customWidth="1"/>
    <col min="4" max="4" width="11.125" bestFit="1" customWidth="1"/>
    <col min="6" max="7" width="16.5" customWidth="1"/>
    <col min="8" max="8" width="6.375" customWidth="1"/>
    <col min="9" max="9" width="10.875" style="2"/>
    <col min="10" max="10" width="11.125" bestFit="1" customWidth="1"/>
    <col min="11" max="11" width="12.125" bestFit="1" customWidth="1"/>
    <col min="12" max="13" width="16.5" customWidth="1"/>
    <col min="14" max="14" width="5.625" customWidth="1"/>
    <col min="15" max="15" width="10.875" style="2"/>
    <col min="18" max="19" width="16.5" customWidth="1"/>
  </cols>
  <sheetData>
    <row r="1" spans="1:43" x14ac:dyDescent="0.25">
      <c r="A1" t="s">
        <v>0</v>
      </c>
      <c r="B1" t="s">
        <v>44</v>
      </c>
      <c r="C1"/>
      <c r="D1">
        <v>0.3</v>
      </c>
      <c r="E1">
        <v>0.3</v>
      </c>
      <c r="F1">
        <f>_xlfn.XLOOKUP(D3+20,D3:D150,C3:C150,,-1,1)-X9</f>
        <v>0.63649530294136814</v>
      </c>
      <c r="I1"/>
      <c r="J1">
        <v>0.4</v>
      </c>
      <c r="K1">
        <v>0.3</v>
      </c>
      <c r="L1">
        <f>_xlfn.XLOOKUP(J3+20,J3:J150,I3:I150,,-1,1)-X10</f>
        <v>0.84488786999999999</v>
      </c>
      <c r="O1"/>
      <c r="P1">
        <v>0.5</v>
      </c>
      <c r="Q1">
        <v>0.3</v>
      </c>
      <c r="R1">
        <f>_xlfn.XLOOKUP(P3+20,P3:P150,O3:O150,,-1,1)-X11</f>
        <v>0.46176417604222447</v>
      </c>
      <c r="W1" t="s">
        <v>38</v>
      </c>
    </row>
    <row r="2" spans="1:4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W2" t="s">
        <v>29</v>
      </c>
      <c r="X2">
        <v>2.7446182866516935</v>
      </c>
      <c r="AJ2" t="s">
        <v>62</v>
      </c>
      <c r="AK2" s="11" t="s">
        <v>63</v>
      </c>
      <c r="AL2" s="12">
        <v>6.91</v>
      </c>
    </row>
    <row r="3" spans="1:43" x14ac:dyDescent="0.25">
      <c r="C3" s="2">
        <v>0.60010322999999999</v>
      </c>
      <c r="D3">
        <v>189.936047</v>
      </c>
      <c r="E3">
        <f>IF(C3&lt;F$1,$X$6+D$1^2*$X$5/((-$X$7*(C3/E$1-1)^$X$8+1)),$X$6+$X$2*SINH($X$3*(C3/F$1)-$X$3)+D$1^2*$X$5/((-$X$7*(C3/E$1-1)^$X$8+1)))</f>
        <v>191.51236492530609</v>
      </c>
      <c r="F3">
        <f>(E3-D3)^2</f>
        <v>2.4847782016412818</v>
      </c>
      <c r="G3" s="22">
        <f>((E3-D3)/D3)^2</f>
        <v>6.887678041819034E-5</v>
      </c>
      <c r="I3" s="2">
        <v>0.60012105999999998</v>
      </c>
      <c r="J3">
        <v>225.687352</v>
      </c>
      <c r="K3">
        <f>IF(I3&lt;L$1,$X$6+J$1^2*$X$5/((-$X$7*(I3/K$1-1)^$X$8+1)),$X$6+$X$2*SINH($X$3*(I3/L$1)-$X$3)+J$1^2*$X$5/((-$X$7*(I3/K$1-1)^$X$8+1)))</f>
        <v>227.67464619181158</v>
      </c>
      <c r="L3">
        <f>(K3-J3)^2</f>
        <v>3.9493382048080066</v>
      </c>
      <c r="M3" s="22">
        <f>((K3-J3)/J3)^2</f>
        <v>7.7537159062756239E-5</v>
      </c>
      <c r="O3" s="2">
        <v>0.60059797999999998</v>
      </c>
      <c r="P3">
        <v>275.08282600000001</v>
      </c>
      <c r="Q3">
        <f>IF(O3&lt;R$1,$X$6+P$1^2*$X$5/((-$X$7*(O3/Q$1-1)^$X$8+1)),$X$6+$X$2*SINH($X$3*(O3/R$1)-$X$3)+P$1^2*$X$5/((-$X$7*(O3/Q$1-1)^$X$8+1)))</f>
        <v>276.24339464717741</v>
      </c>
      <c r="R3">
        <f>(Q3-P3)^2</f>
        <v>1.3469195848111786</v>
      </c>
      <c r="S3" s="22">
        <f>((Q3-P3)/P3)^2</f>
        <v>1.7799783220328041E-5</v>
      </c>
      <c r="W3" t="s">
        <v>30</v>
      </c>
      <c r="X3">
        <v>2.320686965370248</v>
      </c>
      <c r="AJ3" t="s">
        <v>64</v>
      </c>
      <c r="AK3" s="11" t="s">
        <v>65</v>
      </c>
      <c r="AL3" s="12">
        <v>50.4</v>
      </c>
    </row>
    <row r="4" spans="1:43" x14ac:dyDescent="0.25">
      <c r="C4" s="2">
        <v>0.60288063000000003</v>
      </c>
      <c r="D4">
        <v>190.00293300000001</v>
      </c>
      <c r="E4">
        <f t="shared" ref="E4:E67" si="0">IF(C4&lt;F$1,$X$6+D$1^2*$X$5/((-$X$7*(C4/E$1-1)^$X$8+1)),$X$6+$X$2*SINH($X$3*(C4/F$1)-$X$3)+D$1^2*$X$5/((-$X$7*(C4/E$1-1)^$X$8+1)))</f>
        <v>191.51271391784903</v>
      </c>
      <c r="F4">
        <f t="shared" ref="F4:F67" si="1">(E4-D4)^2</f>
        <v>2.2794384199010107</v>
      </c>
      <c r="G4" s="22">
        <f t="shared" ref="G4:G67" si="2">((E4-D4)/D4)^2</f>
        <v>6.3140389109932597E-5</v>
      </c>
      <c r="I4" s="2">
        <v>0.60318309999999997</v>
      </c>
      <c r="J4">
        <v>225.657352</v>
      </c>
      <c r="K4">
        <f t="shared" ref="K4:K67" si="3">IF(I4&lt;L$1,$X$6+J$1^2*$X$5/((-$X$7*(I4/K$1-1)^$X$8+1)),$X$6+$X$2*SINH($X$3*(I4/L$1)-$X$3)+J$1^2*$X$5/((-$X$7*(I4/K$1-1)^$X$8+1)))</f>
        <v>227.67533492779239</v>
      </c>
      <c r="L4">
        <f t="shared" ref="L4:L67" si="4">(K4-J4)^2</f>
        <v>4.0722550968615412</v>
      </c>
      <c r="M4" s="22">
        <f t="shared" ref="M4:M67" si="5">((K4-J4)/J4)^2</f>
        <v>7.9971639652606623E-5</v>
      </c>
      <c r="O4" s="2">
        <v>0.60365968999999997</v>
      </c>
      <c r="P4">
        <v>275.11005399999999</v>
      </c>
      <c r="Q4">
        <f t="shared" ref="Q4:Q67" si="6">IF(O4&lt;R$1,$X$6+P$1^2*$X$5/((-$X$7*(O4/Q$1-1)^$X$8+1)),$X$6+$X$2*SINH($X$3*(O4/R$1)-$X$3)+P$1^2*$X$5/((-$X$7*(O4/Q$1-1)^$X$8+1)))</f>
        <v>276.2976761974831</v>
      </c>
      <c r="R4">
        <f t="shared" ref="R4:R67" si="7">(Q4-P4)^2</f>
        <v>1.4104464839546069</v>
      </c>
      <c r="S4" s="22">
        <f t="shared" ref="S4:S67" si="8">((Q4-P4)/P4)^2</f>
        <v>1.8635613225314346E-5</v>
      </c>
      <c r="W4" t="s">
        <v>31</v>
      </c>
      <c r="X4">
        <v>0</v>
      </c>
      <c r="AJ4" t="s">
        <v>66</v>
      </c>
      <c r="AK4" s="11" t="s">
        <v>67</v>
      </c>
      <c r="AL4" s="12">
        <v>0.22</v>
      </c>
    </row>
    <row r="5" spans="1:43" x14ac:dyDescent="0.25">
      <c r="C5" s="2">
        <v>0.60594241000000004</v>
      </c>
      <c r="D5">
        <v>190.01871600000001</v>
      </c>
      <c r="E5">
        <f t="shared" si="0"/>
        <v>191.51314893413814</v>
      </c>
      <c r="F5">
        <f t="shared" si="1"/>
        <v>2.2333297946367061</v>
      </c>
      <c r="G5" s="22">
        <f t="shared" si="2"/>
        <v>6.1852904990631835E-5</v>
      </c>
      <c r="I5" s="2">
        <v>0.60624493999999995</v>
      </c>
      <c r="J5">
        <v>225.661689</v>
      </c>
      <c r="K5">
        <f t="shared" si="3"/>
        <v>227.67611815039663</v>
      </c>
      <c r="L5">
        <f t="shared" si="4"/>
        <v>4.0579248019677179</v>
      </c>
      <c r="M5" s="22">
        <f t="shared" si="5"/>
        <v>7.9687155770230466E-5</v>
      </c>
      <c r="O5" s="2">
        <v>0.60672108000000002</v>
      </c>
      <c r="P5">
        <v>275.19451199999997</v>
      </c>
      <c r="Q5">
        <f t="shared" si="6"/>
        <v>276.35260611844433</v>
      </c>
      <c r="R5">
        <f t="shared" si="7"/>
        <v>1.3411819871754036</v>
      </c>
      <c r="S5" s="22">
        <f t="shared" si="8"/>
        <v>1.7709576440490616E-5</v>
      </c>
      <c r="W5" t="s">
        <v>32</v>
      </c>
      <c r="X5">
        <v>516.57521864033015</v>
      </c>
      <c r="AJ5" t="s">
        <v>68</v>
      </c>
      <c r="AK5" s="11" t="s">
        <v>69</v>
      </c>
      <c r="AL5" s="12">
        <v>6.02</v>
      </c>
    </row>
    <row r="6" spans="1:43" x14ac:dyDescent="0.25">
      <c r="C6" s="2">
        <v>0.60871967999999999</v>
      </c>
      <c r="D6">
        <v>190.10849400000001</v>
      </c>
      <c r="E6">
        <f t="shared" si="0"/>
        <v>191.51359448533663</v>
      </c>
      <c r="F6">
        <f t="shared" si="1"/>
        <v>1.9743073738931995</v>
      </c>
      <c r="G6" s="22">
        <f t="shared" si="2"/>
        <v>5.4627550180941798E-5</v>
      </c>
      <c r="I6" s="2">
        <v>0.60902270000000003</v>
      </c>
      <c r="J6">
        <v>225.66562300000001</v>
      </c>
      <c r="K6">
        <f t="shared" si="3"/>
        <v>227.6769203796249</v>
      </c>
      <c r="L6">
        <f t="shared" si="4"/>
        <v>4.0453171492859585</v>
      </c>
      <c r="M6" s="22">
        <f t="shared" si="5"/>
        <v>7.9436804359134898E-5</v>
      </c>
      <c r="O6" s="2">
        <v>0.60949812000000003</v>
      </c>
      <c r="P6">
        <v>275.32434999999998</v>
      </c>
      <c r="Q6">
        <f t="shared" si="6"/>
        <v>276.40302607698231</v>
      </c>
      <c r="R6">
        <f t="shared" si="7"/>
        <v>1.1635420790539963</v>
      </c>
      <c r="S6" s="22">
        <f t="shared" si="8"/>
        <v>1.5349451071690292E-5</v>
      </c>
      <c r="W6" t="s">
        <v>56</v>
      </c>
      <c r="X6">
        <v>145.01800812472706</v>
      </c>
      <c r="AJ6" t="s">
        <v>70</v>
      </c>
      <c r="AK6" s="11" t="s">
        <v>71</v>
      </c>
      <c r="AL6" s="12">
        <v>35</v>
      </c>
    </row>
    <row r="7" spans="1:43" x14ac:dyDescent="0.25">
      <c r="C7" s="2">
        <v>0.61149713999999999</v>
      </c>
      <c r="D7">
        <v>190.16393400000001</v>
      </c>
      <c r="E7">
        <f t="shared" si="0"/>
        <v>191.51409416386116</v>
      </c>
      <c r="F7">
        <f t="shared" si="1"/>
        <v>1.8229324680775609</v>
      </c>
      <c r="G7" s="22">
        <f t="shared" si="2"/>
        <v>5.0409718669171718E-5</v>
      </c>
      <c r="I7" s="2">
        <v>0.61180009999999996</v>
      </c>
      <c r="J7">
        <v>225.73250999999999</v>
      </c>
      <c r="K7">
        <f t="shared" si="3"/>
        <v>227.67781979573834</v>
      </c>
      <c r="L7">
        <f t="shared" si="4"/>
        <v>3.784230201395594</v>
      </c>
      <c r="M7" s="22">
        <f t="shared" si="5"/>
        <v>7.4265879069653843E-5</v>
      </c>
      <c r="O7" s="2">
        <v>0.61227545000000005</v>
      </c>
      <c r="P7">
        <v>275.40268200000003</v>
      </c>
      <c r="Q7">
        <f t="shared" si="6"/>
        <v>276.45404055494697</v>
      </c>
      <c r="R7">
        <f t="shared" si="7"/>
        <v>1.1053548110601261</v>
      </c>
      <c r="S7" s="22">
        <f t="shared" si="8"/>
        <v>1.4573550668779587E-5</v>
      </c>
      <c r="W7" t="s">
        <v>37</v>
      </c>
      <c r="X7">
        <v>5.5381479874743028E-5</v>
      </c>
      <c r="AQ7" t="s">
        <v>72</v>
      </c>
    </row>
    <row r="8" spans="1:43" x14ac:dyDescent="0.25">
      <c r="C8" s="2">
        <v>0.61427489000000002</v>
      </c>
      <c r="D8">
        <v>190.167869</v>
      </c>
      <c r="E8">
        <f t="shared" si="0"/>
        <v>191.51465400028738</v>
      </c>
      <c r="F8">
        <f t="shared" si="1"/>
        <v>1.8138298369990866</v>
      </c>
      <c r="G8" s="22">
        <f t="shared" si="2"/>
        <v>5.0155927035598334E-5</v>
      </c>
      <c r="I8" s="2">
        <v>0.61457768999999995</v>
      </c>
      <c r="J8">
        <v>225.76505900000001</v>
      </c>
      <c r="K8">
        <f t="shared" si="3"/>
        <v>227.67882734374467</v>
      </c>
      <c r="L8">
        <f t="shared" si="4"/>
        <v>3.6625092735191944</v>
      </c>
      <c r="M8" s="22">
        <f t="shared" si="5"/>
        <v>7.1856370401790631E-5</v>
      </c>
      <c r="O8" s="2">
        <v>0.61505317999999998</v>
      </c>
      <c r="P8">
        <v>275.41233999999997</v>
      </c>
      <c r="Q8">
        <f t="shared" si="6"/>
        <v>276.50567857083661</v>
      </c>
      <c r="R8">
        <f t="shared" si="7"/>
        <v>1.1953892304790974</v>
      </c>
      <c r="S8" s="22">
        <f t="shared" si="8"/>
        <v>1.5759504136413072E-5</v>
      </c>
      <c r="W8" t="s">
        <v>57</v>
      </c>
      <c r="X8">
        <v>13.735350733149879</v>
      </c>
    </row>
    <row r="9" spans="1:43" x14ac:dyDescent="0.25">
      <c r="C9" s="2">
        <v>0.61705264999999998</v>
      </c>
      <c r="D9">
        <v>190.17180300000001</v>
      </c>
      <c r="E9">
        <f t="shared" si="0"/>
        <v>191.51528055040689</v>
      </c>
      <c r="F9">
        <f t="shared" si="1"/>
        <v>1.8049319284472545</v>
      </c>
      <c r="G9" s="22">
        <f t="shared" si="2"/>
        <v>4.9907817631397038E-5</v>
      </c>
      <c r="I9" s="2">
        <v>0.61735525000000002</v>
      </c>
      <c r="J9">
        <v>225.80333099999999</v>
      </c>
      <c r="K9">
        <f t="shared" si="3"/>
        <v>227.67995481137007</v>
      </c>
      <c r="L9">
        <f t="shared" si="4"/>
        <v>3.5217169294011685</v>
      </c>
      <c r="M9" s="22">
        <f t="shared" si="5"/>
        <v>6.9070683961483073E-5</v>
      </c>
      <c r="O9" s="2">
        <v>0.61783043999999998</v>
      </c>
      <c r="P9">
        <v>275.502118</v>
      </c>
      <c r="Q9">
        <f t="shared" si="6"/>
        <v>276.55795250503473</v>
      </c>
      <c r="R9">
        <f t="shared" si="7"/>
        <v>1.114786502021951</v>
      </c>
      <c r="S9" s="22">
        <f t="shared" si="8"/>
        <v>1.4687294990707404E-5</v>
      </c>
      <c r="V9">
        <v>0.3</v>
      </c>
      <c r="W9" t="s">
        <v>60</v>
      </c>
      <c r="X9">
        <v>0.22211551705863186</v>
      </c>
    </row>
    <row r="10" spans="1:43" x14ac:dyDescent="0.25">
      <c r="C10" s="2">
        <v>0.61983041000000005</v>
      </c>
      <c r="D10">
        <v>190.175738</v>
      </c>
      <c r="E10">
        <f t="shared" si="0"/>
        <v>191.51598107294444</v>
      </c>
      <c r="F10">
        <f t="shared" si="1"/>
        <v>1.7962514945755719</v>
      </c>
      <c r="G10" s="22">
        <f t="shared" si="2"/>
        <v>4.9665741292246858E-5</v>
      </c>
      <c r="I10" s="2">
        <v>0.62013271000000003</v>
      </c>
      <c r="J10">
        <v>225.85877099999999</v>
      </c>
      <c r="K10">
        <f t="shared" si="3"/>
        <v>227.68121519956696</v>
      </c>
      <c r="L10">
        <f t="shared" si="4"/>
        <v>3.3213028605353068</v>
      </c>
      <c r="M10" s="22">
        <f t="shared" si="5"/>
        <v>6.5108030505850356E-5</v>
      </c>
      <c r="O10" s="2">
        <v>0.62060771000000003</v>
      </c>
      <c r="P10">
        <v>275.59189600000002</v>
      </c>
      <c r="Q10">
        <f t="shared" si="6"/>
        <v>276.6109017659785</v>
      </c>
      <c r="R10">
        <f t="shared" si="7"/>
        <v>1.0383727510973826</v>
      </c>
      <c r="S10" s="22">
        <f t="shared" si="8"/>
        <v>1.3671633185029091E-5</v>
      </c>
      <c r="V10">
        <v>0.4</v>
      </c>
      <c r="W10" t="s">
        <v>60</v>
      </c>
      <c r="X10">
        <v>0</v>
      </c>
      <c r="AJ10" t="s">
        <v>73</v>
      </c>
    </row>
    <row r="11" spans="1:43" x14ac:dyDescent="0.25">
      <c r="C11" s="2">
        <v>0.62260815999999997</v>
      </c>
      <c r="D11">
        <v>190.17967200000001</v>
      </c>
      <c r="E11">
        <f t="shared" si="0"/>
        <v>191.51676354248787</v>
      </c>
      <c r="F11">
        <f t="shared" si="1"/>
        <v>1.7878137929925504</v>
      </c>
      <c r="G11" s="22">
        <f t="shared" si="2"/>
        <v>4.9430396652430315E-5</v>
      </c>
      <c r="I11" s="2">
        <v>0.62291014</v>
      </c>
      <c r="J11">
        <v>225.91993500000001</v>
      </c>
      <c r="K11">
        <f t="shared" si="3"/>
        <v>227.68262285379103</v>
      </c>
      <c r="L11">
        <f t="shared" si="4"/>
        <v>3.1070684699023978</v>
      </c>
      <c r="M11" s="22">
        <f t="shared" si="5"/>
        <v>6.0875384174115062E-5</v>
      </c>
      <c r="O11" s="2">
        <v>0.62338517000000004</v>
      </c>
      <c r="P11">
        <v>275.64876700000002</v>
      </c>
      <c r="Q11">
        <f t="shared" si="6"/>
        <v>276.66456252352054</v>
      </c>
      <c r="R11">
        <f t="shared" si="7"/>
        <v>1.0318405456043347</v>
      </c>
      <c r="S11" s="22">
        <f t="shared" si="8"/>
        <v>1.3580022229905432E-5</v>
      </c>
      <c r="V11">
        <v>0.5</v>
      </c>
      <c r="W11" t="s">
        <v>60</v>
      </c>
      <c r="X11">
        <v>0.35873904395777551</v>
      </c>
      <c r="AJ11" t="s">
        <v>74</v>
      </c>
      <c r="AK11">
        <f>1-2*(AL5/AL3)^2</f>
        <v>0.97146604938271608</v>
      </c>
      <c r="AM11" t="s">
        <v>75</v>
      </c>
      <c r="AN11">
        <f>-0.357+0.45*EXP(-0.0375*AL6)</f>
        <v>-0.23588414307186722</v>
      </c>
    </row>
    <row r="12" spans="1:43" x14ac:dyDescent="0.25">
      <c r="C12" s="2">
        <v>0.62538579000000005</v>
      </c>
      <c r="D12">
        <v>190.20649900000001</v>
      </c>
      <c r="E12">
        <f t="shared" si="0"/>
        <v>191.51763667977735</v>
      </c>
      <c r="F12">
        <f t="shared" si="1"/>
        <v>1.7190820153319222</v>
      </c>
      <c r="G12" s="22">
        <f t="shared" si="2"/>
        <v>4.751665858701714E-5</v>
      </c>
      <c r="I12" s="2">
        <v>0.62568780000000002</v>
      </c>
      <c r="J12">
        <v>225.94103799999999</v>
      </c>
      <c r="K12">
        <f t="shared" si="3"/>
        <v>227.68419364701691</v>
      </c>
      <c r="L12">
        <f t="shared" si="4"/>
        <v>3.0385916097269763</v>
      </c>
      <c r="M12" s="22">
        <f t="shared" si="5"/>
        <v>5.952262765034556E-5</v>
      </c>
      <c r="O12" s="2">
        <v>0.62616172999999997</v>
      </c>
      <c r="P12">
        <v>275.86301900000001</v>
      </c>
      <c r="Q12">
        <f t="shared" si="6"/>
        <v>276.71894840537516</v>
      </c>
      <c r="R12">
        <f t="shared" si="7"/>
        <v>0.73261514698585795</v>
      </c>
      <c r="S12" s="22">
        <f t="shared" si="8"/>
        <v>9.6269546076902629E-6</v>
      </c>
      <c r="AJ12" t="s">
        <v>76</v>
      </c>
      <c r="AK12">
        <f>0.0524*AL4^4-0.15*AL4^3+0.1659*AL4^2-0.0706*AL4+0.0119</f>
        <v>2.9231101440000025E-3</v>
      </c>
      <c r="AM12" t="s">
        <v>77</v>
      </c>
      <c r="AN12">
        <f>0.0524*(AL4-AN11)^4-0.15*(AL4-AN11)^3+0.1659*(AL4-AN11)^2-0.0706*(AL4-AN11)+0.0119</f>
        <v>2.2449876487731779E-3</v>
      </c>
    </row>
    <row r="13" spans="1:43" x14ac:dyDescent="0.25">
      <c r="C13" s="2">
        <v>0.62816331000000003</v>
      </c>
      <c r="D13">
        <v>190.25049300000001</v>
      </c>
      <c r="E13">
        <f t="shared" si="0"/>
        <v>191.51861008256444</v>
      </c>
      <c r="F13">
        <f t="shared" si="1"/>
        <v>1.6081209350917216</v>
      </c>
      <c r="G13" s="22">
        <f t="shared" si="2"/>
        <v>4.4429059924653358E-5</v>
      </c>
      <c r="I13" s="2">
        <v>0.62846548999999996</v>
      </c>
      <c r="J13">
        <v>225.95641800000001</v>
      </c>
      <c r="K13">
        <f t="shared" si="3"/>
        <v>227.6859447395853</v>
      </c>
      <c r="L13">
        <f t="shared" si="4"/>
        <v>2.9912627429404952</v>
      </c>
      <c r="M13" s="22">
        <f t="shared" si="5"/>
        <v>5.8587531349156758E-5</v>
      </c>
      <c r="O13" s="2">
        <v>0.62893926</v>
      </c>
      <c r="P13">
        <v>275.907014</v>
      </c>
      <c r="Q13">
        <f t="shared" si="6"/>
        <v>276.77413354844555</v>
      </c>
      <c r="R13">
        <f t="shared" si="7"/>
        <v>0.75189631129640389</v>
      </c>
      <c r="S13" s="22">
        <f t="shared" si="8"/>
        <v>9.8771687132008895E-6</v>
      </c>
      <c r="AJ13" t="s">
        <v>78</v>
      </c>
      <c r="AK13">
        <f>1/(1+AK12*AL2)</f>
        <v>0.98020121837898111</v>
      </c>
      <c r="AM13" t="s">
        <v>79</v>
      </c>
      <c r="AN13">
        <f>1/(1+AN12*AL2)</f>
        <v>0.98472410818909406</v>
      </c>
    </row>
    <row r="14" spans="1:43" x14ac:dyDescent="0.25">
      <c r="C14" s="2">
        <v>0.63094083999999995</v>
      </c>
      <c r="D14">
        <v>190.294488</v>
      </c>
      <c r="E14">
        <f t="shared" si="0"/>
        <v>191.51969431654049</v>
      </c>
      <c r="F14">
        <f t="shared" si="1"/>
        <v>1.5011305180907237</v>
      </c>
      <c r="G14" s="22">
        <f t="shared" si="2"/>
        <v>4.1453961199543439E-5</v>
      </c>
      <c r="I14" s="2">
        <v>0.63124294999999997</v>
      </c>
      <c r="J14">
        <v>226.01185899999999</v>
      </c>
      <c r="K14">
        <f t="shared" si="3"/>
        <v>227.68789485354711</v>
      </c>
      <c r="L14">
        <f t="shared" si="4"/>
        <v>2.8090961823754226</v>
      </c>
      <c r="M14" s="22">
        <f t="shared" si="5"/>
        <v>5.4992587509484447E-5</v>
      </c>
      <c r="O14" s="2">
        <v>0.63171626000000003</v>
      </c>
      <c r="P14">
        <v>276.042575</v>
      </c>
      <c r="Q14">
        <f t="shared" si="6"/>
        <v>276.83012852990578</v>
      </c>
      <c r="R14">
        <f t="shared" si="7"/>
        <v>0.62024056246705239</v>
      </c>
      <c r="S14" s="22">
        <f t="shared" si="8"/>
        <v>8.1396929942745742E-6</v>
      </c>
    </row>
    <row r="15" spans="1:43" x14ac:dyDescent="0.25">
      <c r="C15" s="2">
        <v>0.63371840000000002</v>
      </c>
      <c r="D15">
        <v>190.33276000000001</v>
      </c>
      <c r="E15">
        <f t="shared" si="0"/>
        <v>191.52090092471906</v>
      </c>
      <c r="F15">
        <f t="shared" si="1"/>
        <v>1.4116788569922403</v>
      </c>
      <c r="G15" s="22">
        <f t="shared" si="2"/>
        <v>3.8968063082382603E-5</v>
      </c>
      <c r="I15" s="2">
        <v>0.63402048</v>
      </c>
      <c r="J15">
        <v>226.05585400000001</v>
      </c>
      <c r="K15">
        <f t="shared" si="3"/>
        <v>227.69006488779536</v>
      </c>
      <c r="L15">
        <f t="shared" si="4"/>
        <v>2.6706452257888591</v>
      </c>
      <c r="M15" s="22">
        <f t="shared" si="5"/>
        <v>5.2261838436016023E-5</v>
      </c>
      <c r="O15" s="2">
        <v>0.63449392000000004</v>
      </c>
      <c r="P15">
        <v>276.06367799999998</v>
      </c>
      <c r="Q15">
        <f t="shared" si="6"/>
        <v>276.8870005632391</v>
      </c>
      <c r="R15">
        <f t="shared" si="7"/>
        <v>0.67786004313862946</v>
      </c>
      <c r="S15" s="22">
        <f t="shared" si="8"/>
        <v>8.8944990962010537E-6</v>
      </c>
      <c r="U15">
        <v>0.3</v>
      </c>
      <c r="V15" t="s">
        <v>35</v>
      </c>
      <c r="X15">
        <f>SUM(F3:F150)</f>
        <v>301.38969629527088</v>
      </c>
      <c r="AJ15" t="s">
        <v>80</v>
      </c>
      <c r="AK15">
        <f>1/(X5*10^-4*PI()*AL2*AK13*AK11)</f>
        <v>0.93647383168384224</v>
      </c>
      <c r="AM15" t="s">
        <v>81</v>
      </c>
      <c r="AN15">
        <f>1/(X5*10^-4*PI()*AL2*AN13*AK11)</f>
        <v>0.93217255794073317</v>
      </c>
    </row>
    <row r="16" spans="1:43" x14ac:dyDescent="0.25">
      <c r="C16" s="2">
        <v>0.63649630999999995</v>
      </c>
      <c r="D16">
        <v>190.30951099999999</v>
      </c>
      <c r="E16">
        <f t="shared" si="0"/>
        <v>191.52225277472238</v>
      </c>
      <c r="F16">
        <f t="shared" si="1"/>
        <v>1.470742612156809</v>
      </c>
      <c r="G16" s="22">
        <f t="shared" si="2"/>
        <v>4.0608382282822437E-5</v>
      </c>
      <c r="I16" s="2">
        <v>0.63679752000000001</v>
      </c>
      <c r="J16">
        <v>226.18569199999999</v>
      </c>
      <c r="K16">
        <f t="shared" si="3"/>
        <v>227.69247700794705</v>
      </c>
      <c r="L16">
        <f t="shared" si="4"/>
        <v>2.2704010601740183</v>
      </c>
      <c r="M16" s="22">
        <f t="shared" si="5"/>
        <v>4.4378469759190769E-5</v>
      </c>
      <c r="O16" s="2">
        <v>0.63727155000000002</v>
      </c>
      <c r="P16">
        <v>276.09050400000001</v>
      </c>
      <c r="Q16">
        <f t="shared" si="6"/>
        <v>276.94478217872319</v>
      </c>
      <c r="R16">
        <f t="shared" si="7"/>
        <v>0.72979120664258912</v>
      </c>
      <c r="S16" s="22">
        <f t="shared" si="8"/>
        <v>9.5740499086989846E-6</v>
      </c>
      <c r="U16">
        <v>0.4</v>
      </c>
      <c r="V16" t="s">
        <v>35</v>
      </c>
      <c r="X16">
        <f>SUM(L3:L150)</f>
        <v>519.37597096309094</v>
      </c>
    </row>
    <row r="17" spans="3:43" x14ac:dyDescent="0.25">
      <c r="C17" s="2">
        <v>0.63927407000000003</v>
      </c>
      <c r="D17">
        <v>190.313445</v>
      </c>
      <c r="E17">
        <f t="shared" si="0"/>
        <v>191.55154077618454</v>
      </c>
      <c r="F17">
        <f t="shared" si="1"/>
        <v>1.5328811510059901</v>
      </c>
      <c r="G17" s="22">
        <f t="shared" si="2"/>
        <v>4.2322327385236175E-5</v>
      </c>
      <c r="I17" s="2">
        <v>0.63957476000000002</v>
      </c>
      <c r="J17">
        <v>226.281193</v>
      </c>
      <c r="K17">
        <f t="shared" si="3"/>
        <v>227.69515654908992</v>
      </c>
      <c r="L17">
        <f t="shared" si="4"/>
        <v>1.9992929181549453</v>
      </c>
      <c r="M17" s="22">
        <f t="shared" si="5"/>
        <v>3.9046265960800013E-5</v>
      </c>
      <c r="O17" s="2">
        <v>0.64004806999999997</v>
      </c>
      <c r="P17">
        <v>276.31190900000001</v>
      </c>
      <c r="Q17">
        <f t="shared" si="6"/>
        <v>277.00350014403796</v>
      </c>
      <c r="R17">
        <f t="shared" si="7"/>
        <v>0.47829831051171107</v>
      </c>
      <c r="S17" s="22">
        <f t="shared" si="8"/>
        <v>6.2646907899950747E-6</v>
      </c>
      <c r="U17">
        <v>0.5</v>
      </c>
      <c r="V17" t="s">
        <v>35</v>
      </c>
      <c r="X17">
        <f>SUM(R3:R150)</f>
        <v>299.17422923379803</v>
      </c>
    </row>
    <row r="18" spans="3:43" x14ac:dyDescent="0.25">
      <c r="C18" s="2">
        <v>0.64205102000000003</v>
      </c>
      <c r="D18">
        <v>190.459022</v>
      </c>
      <c r="E18">
        <f t="shared" si="0"/>
        <v>191.58098692270855</v>
      </c>
      <c r="F18">
        <f t="shared" si="1"/>
        <v>1.258805287788386</v>
      </c>
      <c r="G18" s="22">
        <f t="shared" si="2"/>
        <v>3.4702076171309129E-5</v>
      </c>
      <c r="I18" s="2">
        <v>0.64235218999999999</v>
      </c>
      <c r="J18">
        <v>226.34235699999999</v>
      </c>
      <c r="K18">
        <f t="shared" si="3"/>
        <v>227.69813063531359</v>
      </c>
      <c r="L18">
        <f t="shared" si="4"/>
        <v>1.8381221502114451</v>
      </c>
      <c r="M18" s="22">
        <f t="shared" si="5"/>
        <v>3.5879195819059752E-5</v>
      </c>
      <c r="O18" s="2">
        <v>0.64282539999999999</v>
      </c>
      <c r="P18">
        <v>276.390241</v>
      </c>
      <c r="Q18">
        <f t="shared" si="6"/>
        <v>277.0632484603999</v>
      </c>
      <c r="R18">
        <f t="shared" si="7"/>
        <v>0.45293904175392491</v>
      </c>
      <c r="S18" s="22">
        <f t="shared" si="8"/>
        <v>5.9291760792747564E-6</v>
      </c>
      <c r="U18" t="s">
        <v>36</v>
      </c>
      <c r="V18" t="s">
        <v>35</v>
      </c>
      <c r="X18">
        <f>SUM(X15:X17)</f>
        <v>1119.93989649216</v>
      </c>
    </row>
    <row r="19" spans="3:43" x14ac:dyDescent="0.25">
      <c r="C19" s="2">
        <v>0.64482819000000002</v>
      </c>
      <c r="D19">
        <v>190.565969</v>
      </c>
      <c r="E19">
        <f t="shared" si="0"/>
        <v>191.61062140616198</v>
      </c>
      <c r="F19">
        <f t="shared" si="1"/>
        <v>1.0912986497000288</v>
      </c>
      <c r="G19" s="22">
        <f t="shared" si="2"/>
        <v>3.0050584436696601E-5</v>
      </c>
      <c r="I19" s="2">
        <v>0.64512994000000001</v>
      </c>
      <c r="J19">
        <v>226.34629100000001</v>
      </c>
      <c r="K19">
        <f t="shared" si="3"/>
        <v>227.70142906672226</v>
      </c>
      <c r="L19">
        <f t="shared" si="4"/>
        <v>1.8363991798797104</v>
      </c>
      <c r="M19" s="22">
        <f t="shared" si="5"/>
        <v>3.5844318314189681E-5</v>
      </c>
      <c r="O19" s="2">
        <v>0.64560260000000003</v>
      </c>
      <c r="P19">
        <v>276.49146500000001</v>
      </c>
      <c r="Q19">
        <f t="shared" si="6"/>
        <v>277.12406488703664</v>
      </c>
      <c r="R19">
        <f t="shared" si="7"/>
        <v>0.40018261707876135</v>
      </c>
      <c r="S19" s="22">
        <f t="shared" si="8"/>
        <v>5.2347357192363685E-6</v>
      </c>
      <c r="V19" t="s">
        <v>47</v>
      </c>
      <c r="X19">
        <f>X18/3</f>
        <v>373.31329883071999</v>
      </c>
      <c r="AJ19" t="s">
        <v>82</v>
      </c>
    </row>
    <row r="20" spans="3:43" x14ac:dyDescent="0.25">
      <c r="C20" s="2">
        <v>0.64760580999999995</v>
      </c>
      <c r="D20">
        <v>190.592795</v>
      </c>
      <c r="E20">
        <f t="shared" si="0"/>
        <v>191.64046758360411</v>
      </c>
      <c r="F20">
        <f t="shared" si="1"/>
        <v>1.0976178424357133</v>
      </c>
      <c r="G20" s="22">
        <f t="shared" si="2"/>
        <v>3.0216085469749191E-5</v>
      </c>
      <c r="I20" s="2">
        <v>0.64790766</v>
      </c>
      <c r="J20">
        <v>226.35594900000001</v>
      </c>
      <c r="K20">
        <f t="shared" si="3"/>
        <v>227.70508376392331</v>
      </c>
      <c r="L20">
        <f t="shared" si="4"/>
        <v>1.8201646112263856</v>
      </c>
      <c r="M20" s="22">
        <f t="shared" si="5"/>
        <v>3.5524407271141007E-5</v>
      </c>
      <c r="O20" s="2">
        <v>0.64837979999999995</v>
      </c>
      <c r="P20">
        <v>276.59268900000001</v>
      </c>
      <c r="Q20">
        <f t="shared" si="6"/>
        <v>277.18601419428478</v>
      </c>
      <c r="R20">
        <f t="shared" si="7"/>
        <v>0.35203478617306394</v>
      </c>
      <c r="S20" s="22">
        <f t="shared" si="8"/>
        <v>4.6015504434556707E-6</v>
      </c>
      <c r="AJ20" t="s">
        <v>83</v>
      </c>
      <c r="AK20">
        <f>1/(AK13*AK11)</f>
        <v>1.0501640193636097</v>
      </c>
      <c r="AM20" t="s">
        <v>84</v>
      </c>
      <c r="AN20">
        <f>1/(AN13*AK11)</f>
        <v>1.0453405605870578</v>
      </c>
    </row>
    <row r="21" spans="3:43" x14ac:dyDescent="0.25">
      <c r="C21" s="2">
        <v>0.65038341</v>
      </c>
      <c r="D21">
        <v>190.62534400000001</v>
      </c>
      <c r="E21">
        <f t="shared" si="0"/>
        <v>191.6705429238346</v>
      </c>
      <c r="F21">
        <f t="shared" si="1"/>
        <v>1.0924407903849855</v>
      </c>
      <c r="G21" s="22">
        <f t="shared" si="2"/>
        <v>3.0063298358553196E-5</v>
      </c>
      <c r="I21" s="2">
        <v>0.65068486999999997</v>
      </c>
      <c r="J21">
        <v>226.45717300000001</v>
      </c>
      <c r="K21">
        <f t="shared" si="3"/>
        <v>227.70912919240294</v>
      </c>
      <c r="L21">
        <f t="shared" si="4"/>
        <v>1.5673943076960397</v>
      </c>
      <c r="M21" s="22">
        <f t="shared" si="5"/>
        <v>3.0563712253185039E-5</v>
      </c>
      <c r="O21" s="2">
        <v>0.65115641999999996</v>
      </c>
      <c r="P21">
        <v>276.79692499999999</v>
      </c>
      <c r="Q21">
        <f t="shared" si="6"/>
        <v>277.24914980336678</v>
      </c>
      <c r="R21">
        <f t="shared" si="7"/>
        <v>0.20450727278013123</v>
      </c>
      <c r="S21" s="22">
        <f t="shared" si="8"/>
        <v>2.6692314603022925E-6</v>
      </c>
      <c r="AJ21" t="s">
        <v>85</v>
      </c>
      <c r="AK21">
        <f>(X5*10^-4*PI()*AL2-AK20)/(X6*10^-4*PI()*AL2)</f>
        <v>0.22628944302611817</v>
      </c>
      <c r="AM21" t="s">
        <v>86</v>
      </c>
      <c r="AN21">
        <f>(X5*10^-4*PI()*AL2-AN20)/(X6*10^-4*PI()*AL2)</f>
        <v>0.24161120515077408</v>
      </c>
      <c r="AQ21" t="s">
        <v>87</v>
      </c>
    </row>
    <row r="22" spans="3:43" x14ac:dyDescent="0.25">
      <c r="C22" s="2">
        <v>0.65316145000000003</v>
      </c>
      <c r="D22">
        <v>190.57920300000001</v>
      </c>
      <c r="E22">
        <f t="shared" si="0"/>
        <v>191.70087670591457</v>
      </c>
      <c r="F22">
        <f t="shared" si="1"/>
        <v>1.2581519025401029</v>
      </c>
      <c r="G22" s="22">
        <f t="shared" si="2"/>
        <v>3.4640333606099905E-5</v>
      </c>
      <c r="I22" s="2">
        <v>0.65346249000000001</v>
      </c>
      <c r="J22">
        <v>226.48399900000001</v>
      </c>
      <c r="K22">
        <f t="shared" si="3"/>
        <v>227.71360504211475</v>
      </c>
      <c r="L22">
        <f t="shared" si="4"/>
        <v>1.5119310188050727</v>
      </c>
      <c r="M22" s="22">
        <f t="shared" si="5"/>
        <v>2.9475211339513081E-5</v>
      </c>
      <c r="O22" s="2">
        <v>0.65393374999999998</v>
      </c>
      <c r="P22">
        <v>276.87525799999997</v>
      </c>
      <c r="Q22">
        <f t="shared" si="6"/>
        <v>277.31357298746013</v>
      </c>
      <c r="R22">
        <f t="shared" si="7"/>
        <v>0.19212002823220017</v>
      </c>
      <c r="S22" s="22">
        <f t="shared" si="8"/>
        <v>2.5061343277083276E-6</v>
      </c>
      <c r="U22" t="s">
        <v>122</v>
      </c>
      <c r="V22" t="s">
        <v>58</v>
      </c>
      <c r="X22">
        <f>X18/COUNT(E3:E113,K3:K114,Q3:Q103)</f>
        <v>3.4566046188029627</v>
      </c>
    </row>
    <row r="23" spans="3:43" x14ac:dyDescent="0.25">
      <c r="C23" s="2">
        <v>0.65593888</v>
      </c>
      <c r="D23">
        <v>190.640366</v>
      </c>
      <c r="E23">
        <f t="shared" si="0"/>
        <v>191.73148359270439</v>
      </c>
      <c r="F23">
        <f t="shared" si="1"/>
        <v>1.1905376011090292</v>
      </c>
      <c r="G23" s="22">
        <f t="shared" si="2"/>
        <v>3.2757699164188538E-5</v>
      </c>
      <c r="I23" s="2">
        <v>0.65623978999999999</v>
      </c>
      <c r="J23">
        <v>226.56805399999999</v>
      </c>
      <c r="K23">
        <f t="shared" si="3"/>
        <v>227.71855194647929</v>
      </c>
      <c r="L23">
        <f t="shared" si="4"/>
        <v>1.3236455248530983</v>
      </c>
      <c r="M23" s="22">
        <f t="shared" si="5"/>
        <v>2.5785428131135393E-5</v>
      </c>
      <c r="O23" s="2">
        <v>0.65671095999999995</v>
      </c>
      <c r="P23">
        <v>276.97648199999998</v>
      </c>
      <c r="Q23">
        <f t="shared" si="6"/>
        <v>277.37934229385553</v>
      </c>
      <c r="R23">
        <f t="shared" si="7"/>
        <v>0.16229641636538306</v>
      </c>
      <c r="S23" s="22">
        <f t="shared" si="8"/>
        <v>2.1155492529195151E-6</v>
      </c>
      <c r="U23" t="s">
        <v>123</v>
      </c>
      <c r="W23" t="s">
        <v>59</v>
      </c>
      <c r="X23">
        <f>SQRT(X22)</f>
        <v>1.8591946156341359</v>
      </c>
    </row>
    <row r="24" spans="3:43" x14ac:dyDescent="0.25">
      <c r="C24" s="2">
        <v>0.65871621000000002</v>
      </c>
      <c r="D24">
        <v>190.71869899999999</v>
      </c>
      <c r="E24">
        <f t="shared" si="0"/>
        <v>191.76239730947697</v>
      </c>
      <c r="F24">
        <f t="shared" si="1"/>
        <v>1.089306161205106</v>
      </c>
      <c r="G24" s="22">
        <f t="shared" si="2"/>
        <v>2.9947695524115867E-5</v>
      </c>
      <c r="I24" s="2">
        <v>0.65901719000000003</v>
      </c>
      <c r="J24">
        <v>226.63494</v>
      </c>
      <c r="K24">
        <f t="shared" si="3"/>
        <v>227.72401608814874</v>
      </c>
      <c r="L24">
        <f t="shared" si="4"/>
        <v>1.1860867257773704</v>
      </c>
      <c r="M24" s="22">
        <f t="shared" si="5"/>
        <v>2.3092062002914212E-5</v>
      </c>
      <c r="O24" s="2">
        <v>0.65948832000000002</v>
      </c>
      <c r="P24">
        <v>277.04909099999998</v>
      </c>
      <c r="Q24">
        <f t="shared" si="6"/>
        <v>277.44654752018727</v>
      </c>
      <c r="R24">
        <f t="shared" si="7"/>
        <v>0.15797168543939014</v>
      </c>
      <c r="S24" s="22">
        <f t="shared" si="8"/>
        <v>2.0580967773269614E-6</v>
      </c>
      <c r="U24" t="s">
        <v>124</v>
      </c>
      <c r="X24">
        <f>SQRT(SUM(G3:G113,M3:M114,S3:S103)/COUNT(G3:G113,M3:M114,S3:S103))</f>
        <v>7.6308886384351274E-3</v>
      </c>
    </row>
    <row r="25" spans="3:43" x14ac:dyDescent="0.25">
      <c r="C25" s="2">
        <v>0.66149279999999999</v>
      </c>
      <c r="D25">
        <v>190.92722699999999</v>
      </c>
      <c r="E25">
        <f t="shared" si="0"/>
        <v>191.79364101997152</v>
      </c>
      <c r="F25">
        <f t="shared" si="1"/>
        <v>0.75067325400322527</v>
      </c>
      <c r="G25" s="22">
        <f t="shared" si="2"/>
        <v>2.0592791037341423E-5</v>
      </c>
      <c r="I25" s="2">
        <v>0.66179500999999996</v>
      </c>
      <c r="J25">
        <v>226.62742900000001</v>
      </c>
      <c r="K25">
        <f t="shared" si="3"/>
        <v>227.73004774482308</v>
      </c>
      <c r="L25">
        <f t="shared" si="4"/>
        <v>1.2157680964352151</v>
      </c>
      <c r="M25" s="22">
        <f t="shared" si="5"/>
        <v>2.3671501087695874E-5</v>
      </c>
      <c r="O25" s="2">
        <v>0.6622652</v>
      </c>
      <c r="P25">
        <v>277.20754399999998</v>
      </c>
      <c r="Q25">
        <f t="shared" si="6"/>
        <v>277.51526297136866</v>
      </c>
      <c r="R25">
        <f t="shared" si="7"/>
        <v>9.4690965340193639E-2</v>
      </c>
      <c r="S25" s="22">
        <f t="shared" si="8"/>
        <v>1.2322489416945249E-6</v>
      </c>
    </row>
    <row r="26" spans="3:43" x14ac:dyDescent="0.25">
      <c r="C26" s="2">
        <v>0.66427020000000003</v>
      </c>
      <c r="D26">
        <v>190.994113</v>
      </c>
      <c r="E26">
        <f t="shared" si="0"/>
        <v>191.82526502535279</v>
      </c>
      <c r="F26">
        <f t="shared" si="1"/>
        <v>0.69081368924804998</v>
      </c>
      <c r="G26" s="22">
        <f t="shared" si="2"/>
        <v>1.8937427036581571E-5</v>
      </c>
      <c r="I26" s="2">
        <v>0.66457237999999996</v>
      </c>
      <c r="J26">
        <v>226.70003800000001</v>
      </c>
      <c r="K26">
        <f t="shared" si="3"/>
        <v>227.73669883258864</v>
      </c>
      <c r="L26">
        <f t="shared" si="4"/>
        <v>1.0746656818233671</v>
      </c>
      <c r="M26" s="22">
        <f t="shared" si="5"/>
        <v>2.0910778155253726E-5</v>
      </c>
      <c r="O26" s="2">
        <v>0.66504229999999998</v>
      </c>
      <c r="P26">
        <v>277.32593600000001</v>
      </c>
      <c r="Q26">
        <f t="shared" si="6"/>
        <v>277.58560251647384</v>
      </c>
      <c r="R26">
        <f t="shared" si="7"/>
        <v>6.7426699777652963E-2</v>
      </c>
      <c r="S26" s="22">
        <f t="shared" si="8"/>
        <v>8.7669984266658599E-7</v>
      </c>
    </row>
    <row r="27" spans="3:43" x14ac:dyDescent="0.25">
      <c r="C27" s="2">
        <v>0.66704757000000003</v>
      </c>
      <c r="D27">
        <v>191.066723</v>
      </c>
      <c r="E27">
        <f t="shared" si="0"/>
        <v>191.85729537183173</v>
      </c>
      <c r="F27">
        <f t="shared" si="1"/>
        <v>0.62500467510364555</v>
      </c>
      <c r="G27" s="22">
        <f t="shared" si="2"/>
        <v>1.7120370376358156E-5</v>
      </c>
      <c r="I27" s="2">
        <v>0.66734974000000002</v>
      </c>
      <c r="J27">
        <v>226.772648</v>
      </c>
      <c r="K27">
        <f t="shared" si="3"/>
        <v>227.7440287227696</v>
      </c>
      <c r="L27">
        <f t="shared" si="4"/>
        <v>0.94358050856838116</v>
      </c>
      <c r="M27" s="22">
        <f t="shared" si="5"/>
        <v>1.8348375463450672E-5</v>
      </c>
      <c r="O27" s="2">
        <v>0.66781964000000005</v>
      </c>
      <c r="P27">
        <v>277.404269</v>
      </c>
      <c r="Q27">
        <f t="shared" si="6"/>
        <v>277.65767134217901</v>
      </c>
      <c r="R27">
        <f t="shared" si="7"/>
        <v>6.4212747021810734E-2</v>
      </c>
      <c r="S27" s="22">
        <f t="shared" si="8"/>
        <v>8.3443972074077085E-7</v>
      </c>
    </row>
    <row r="28" spans="3:43" x14ac:dyDescent="0.25">
      <c r="C28" s="2">
        <v>0.669825</v>
      </c>
      <c r="D28">
        <v>191.12788599999999</v>
      </c>
      <c r="E28">
        <f t="shared" si="0"/>
        <v>191.88977137195678</v>
      </c>
      <c r="F28">
        <f t="shared" si="1"/>
        <v>0.5804693200017419</v>
      </c>
      <c r="G28" s="22">
        <f t="shared" si="2"/>
        <v>1.5890265663730701E-5</v>
      </c>
      <c r="I28" s="2">
        <v>0.67012667999999997</v>
      </c>
      <c r="J28">
        <v>226.91965500000001</v>
      </c>
      <c r="K28">
        <f t="shared" si="3"/>
        <v>227.75209965689476</v>
      </c>
      <c r="L28">
        <f t="shared" si="4"/>
        <v>0.69296410679261933</v>
      </c>
      <c r="M28" s="22">
        <f t="shared" si="5"/>
        <v>1.3457565770091313E-5</v>
      </c>
      <c r="O28" s="2">
        <v>0.67059634999999995</v>
      </c>
      <c r="P28">
        <v>277.59133600000001</v>
      </c>
      <c r="Q28">
        <f t="shared" si="6"/>
        <v>277.73155883750746</v>
      </c>
      <c r="R28">
        <f t="shared" si="7"/>
        <v>1.9662444158641136E-2</v>
      </c>
      <c r="S28" s="22">
        <f t="shared" si="8"/>
        <v>2.5516769355643312E-7</v>
      </c>
    </row>
    <row r="29" spans="3:43" x14ac:dyDescent="0.25">
      <c r="C29" s="2">
        <v>0.67260275000000003</v>
      </c>
      <c r="D29">
        <v>191.131821</v>
      </c>
      <c r="E29">
        <f t="shared" si="0"/>
        <v>191.92273746514923</v>
      </c>
      <c r="F29">
        <f t="shared" si="1"/>
        <v>0.62554885484414258</v>
      </c>
      <c r="G29" s="22">
        <f t="shared" si="2"/>
        <v>1.712360646464345E-5</v>
      </c>
      <c r="I29" s="2">
        <v>0.67290397999999996</v>
      </c>
      <c r="J29">
        <v>227.00371000000001</v>
      </c>
      <c r="K29">
        <f t="shared" si="3"/>
        <v>227.76098279087975</v>
      </c>
      <c r="L29">
        <f t="shared" si="4"/>
        <v>0.57346207980678887</v>
      </c>
      <c r="M29" s="22">
        <f t="shared" si="5"/>
        <v>1.1128555481039324E-5</v>
      </c>
      <c r="O29" s="2">
        <v>0.67337316000000003</v>
      </c>
      <c r="P29">
        <v>277.761235</v>
      </c>
      <c r="Q29">
        <f t="shared" si="6"/>
        <v>277.8074049280898</v>
      </c>
      <c r="R29">
        <f t="shared" si="7"/>
        <v>2.1316622598169365E-3</v>
      </c>
      <c r="S29" s="22">
        <f t="shared" si="8"/>
        <v>2.7629633699644753E-8</v>
      </c>
    </row>
    <row r="30" spans="3:43" x14ac:dyDescent="0.25">
      <c r="C30" s="2">
        <v>0.67537972999999996</v>
      </c>
      <c r="D30">
        <v>191.27310499999999</v>
      </c>
      <c r="E30">
        <f t="shared" si="0"/>
        <v>191.95622515558148</v>
      </c>
      <c r="F30">
        <f t="shared" si="1"/>
        <v>0.46665314696168103</v>
      </c>
      <c r="G30" s="22">
        <f t="shared" si="2"/>
        <v>1.2755173869350348E-5</v>
      </c>
      <c r="I30" s="2">
        <v>0.67568128000000005</v>
      </c>
      <c r="J30">
        <v>227.08919599999999</v>
      </c>
      <c r="K30">
        <f t="shared" si="3"/>
        <v>227.77075189725679</v>
      </c>
      <c r="L30">
        <f t="shared" si="4"/>
        <v>0.46451844108552154</v>
      </c>
      <c r="M30" s="22">
        <f t="shared" si="5"/>
        <v>9.0076191276584838E-6</v>
      </c>
      <c r="O30" s="2">
        <v>0.67615037</v>
      </c>
      <c r="P30">
        <v>277.862459</v>
      </c>
      <c r="Q30">
        <f t="shared" si="6"/>
        <v>277.88534877281103</v>
      </c>
      <c r="R30">
        <f t="shared" si="7"/>
        <v>5.2394169934042573E-4</v>
      </c>
      <c r="S30" s="22">
        <f t="shared" si="8"/>
        <v>6.7861462468413106E-9</v>
      </c>
    </row>
    <row r="31" spans="3:43" x14ac:dyDescent="0.25">
      <c r="C31" s="2">
        <v>0.67815672999999999</v>
      </c>
      <c r="D31">
        <v>191.40866600000001</v>
      </c>
      <c r="E31">
        <f t="shared" si="0"/>
        <v>191.99029182611312</v>
      </c>
      <c r="F31">
        <f t="shared" si="1"/>
        <v>0.33828860160175894</v>
      </c>
      <c r="G31" s="22">
        <f t="shared" si="2"/>
        <v>9.2334536140509535E-6</v>
      </c>
      <c r="I31" s="2">
        <v>0.67845800000000001</v>
      </c>
      <c r="J31">
        <v>227.274833</v>
      </c>
      <c r="K31">
        <f t="shared" si="3"/>
        <v>227.78148570134042</v>
      </c>
      <c r="L31">
        <f t="shared" si="4"/>
        <v>0.2566969597755388</v>
      </c>
      <c r="M31" s="22">
        <f t="shared" si="5"/>
        <v>4.9695610528736903E-6</v>
      </c>
      <c r="O31" s="2">
        <v>0.67892744000000005</v>
      </c>
      <c r="P31">
        <v>277.98657400000002</v>
      </c>
      <c r="Q31">
        <f t="shared" si="6"/>
        <v>277.96551605698056</v>
      </c>
      <c r="R31">
        <f t="shared" si="7"/>
        <v>4.4343696421070077E-4</v>
      </c>
      <c r="S31" s="22">
        <f t="shared" si="8"/>
        <v>5.7383132195304791E-9</v>
      </c>
    </row>
    <row r="32" spans="3:43" x14ac:dyDescent="0.25">
      <c r="C32" s="2">
        <v>0.68093400000000004</v>
      </c>
      <c r="D32">
        <v>191.498445</v>
      </c>
      <c r="E32">
        <f t="shared" si="0"/>
        <v>192.02499250399472</v>
      </c>
      <c r="F32">
        <f t="shared" si="1"/>
        <v>0.27725227396307023</v>
      </c>
      <c r="G32" s="22">
        <f t="shared" si="2"/>
        <v>7.5603972118633153E-6</v>
      </c>
      <c r="I32" s="2">
        <v>0.68123575000000003</v>
      </c>
      <c r="J32">
        <v>227.27876699999999</v>
      </c>
      <c r="K32">
        <f t="shared" si="3"/>
        <v>227.79327854017561</v>
      </c>
      <c r="L32">
        <f t="shared" si="4"/>
        <v>0.2647221249738872</v>
      </c>
      <c r="M32" s="22">
        <f t="shared" si="5"/>
        <v>5.1247479575712115E-6</v>
      </c>
      <c r="O32" s="2">
        <v>0.68170408999999998</v>
      </c>
      <c r="P32">
        <v>278.18508800000001</v>
      </c>
      <c r="Q32">
        <f t="shared" si="6"/>
        <v>278.04804941113605</v>
      </c>
      <c r="R32">
        <f t="shared" si="7"/>
        <v>1.8779574837825167E-2</v>
      </c>
      <c r="S32" s="22">
        <f t="shared" si="8"/>
        <v>2.4267110270518417E-7</v>
      </c>
    </row>
    <row r="33" spans="3:19" x14ac:dyDescent="0.25">
      <c r="C33" s="2">
        <v>0.68371126999999998</v>
      </c>
      <c r="D33">
        <v>191.588223</v>
      </c>
      <c r="E33">
        <f t="shared" si="0"/>
        <v>192.06037986887969</v>
      </c>
      <c r="F33">
        <f t="shared" si="1"/>
        <v>0.22293210883027612</v>
      </c>
      <c r="G33" s="22">
        <f t="shared" si="2"/>
        <v>6.0734436389286686E-6</v>
      </c>
      <c r="I33" s="2">
        <v>0.68401283000000002</v>
      </c>
      <c r="J33">
        <v>227.402883</v>
      </c>
      <c r="K33">
        <f t="shared" si="3"/>
        <v>227.80621857910779</v>
      </c>
      <c r="L33">
        <f t="shared" si="4"/>
        <v>0.16267958937421592</v>
      </c>
      <c r="M33" s="22">
        <f t="shared" si="5"/>
        <v>3.1458726291466065E-6</v>
      </c>
      <c r="O33" s="2">
        <v>0.68448103000000005</v>
      </c>
      <c r="P33">
        <v>278.33209499999998</v>
      </c>
      <c r="Q33">
        <f t="shared" si="6"/>
        <v>278.13313287591313</v>
      </c>
      <c r="R33">
        <f t="shared" si="7"/>
        <v>3.958592682115003E-2</v>
      </c>
      <c r="S33" s="22">
        <f t="shared" si="8"/>
        <v>5.1099216408509961E-7</v>
      </c>
    </row>
    <row r="34" spans="3:19" x14ac:dyDescent="0.25">
      <c r="C34" s="2">
        <v>0.68648867000000002</v>
      </c>
      <c r="D34">
        <v>191.65510900000001</v>
      </c>
      <c r="E34">
        <f t="shared" si="0"/>
        <v>192.09651599534331</v>
      </c>
      <c r="F34">
        <f t="shared" si="1"/>
        <v>0.19484013553800003</v>
      </c>
      <c r="G34" s="22">
        <f t="shared" si="2"/>
        <v>5.3044165489760114E-6</v>
      </c>
      <c r="I34" s="2">
        <v>0.68678974000000004</v>
      </c>
      <c r="J34">
        <v>227.55561299999999</v>
      </c>
      <c r="K34">
        <f t="shared" si="3"/>
        <v>227.82041066339971</v>
      </c>
      <c r="L34">
        <f t="shared" si="4"/>
        <v>7.0117802541950824E-2</v>
      </c>
      <c r="M34" s="22">
        <f t="shared" si="5"/>
        <v>1.3541076513280777E-6</v>
      </c>
      <c r="O34" s="2">
        <v>0.68725859</v>
      </c>
      <c r="P34">
        <v>278.37036699999999</v>
      </c>
      <c r="Q34">
        <f t="shared" si="6"/>
        <v>278.22095359445314</v>
      </c>
      <c r="R34">
        <f t="shared" si="7"/>
        <v>2.2324365757108101E-2</v>
      </c>
      <c r="S34" s="22">
        <f t="shared" si="8"/>
        <v>2.8809327808707495E-7</v>
      </c>
    </row>
    <row r="35" spans="3:19" x14ac:dyDescent="0.25">
      <c r="C35" s="2">
        <v>0.68926560999999997</v>
      </c>
      <c r="D35">
        <v>191.80211600000001</v>
      </c>
      <c r="E35">
        <f t="shared" si="0"/>
        <v>192.13345816599735</v>
      </c>
      <c r="F35">
        <f t="shared" si="1"/>
        <v>0.10978763096780977</v>
      </c>
      <c r="G35" s="22">
        <f t="shared" si="2"/>
        <v>2.9843284949392949E-6</v>
      </c>
      <c r="I35" s="2">
        <v>0.68956722999999998</v>
      </c>
      <c r="J35">
        <v>227.60533100000001</v>
      </c>
      <c r="K35">
        <f t="shared" si="3"/>
        <v>227.83597045077551</v>
      </c>
      <c r="L35">
        <f t="shared" si="4"/>
        <v>5.3194556254023709E-2</v>
      </c>
      <c r="M35" s="22">
        <f t="shared" si="5"/>
        <v>1.0268389418497396E-6</v>
      </c>
      <c r="O35" s="2">
        <v>0.69003484999999998</v>
      </c>
      <c r="P35">
        <v>278.63755500000002</v>
      </c>
      <c r="Q35">
        <f t="shared" si="6"/>
        <v>278.3116390868546</v>
      </c>
      <c r="R35">
        <f t="shared" si="7"/>
        <v>0.10622118244141462</v>
      </c>
      <c r="S35" s="22">
        <f t="shared" si="8"/>
        <v>1.3681440637380769E-6</v>
      </c>
    </row>
    <row r="36" spans="3:19" x14ac:dyDescent="0.25">
      <c r="C36" s="2">
        <v>0.69204275000000004</v>
      </c>
      <c r="D36">
        <v>191.91478599999999</v>
      </c>
      <c r="E36">
        <f t="shared" si="0"/>
        <v>192.17128523978664</v>
      </c>
      <c r="F36">
        <f t="shared" si="1"/>
        <v>6.5791860011128869E-2</v>
      </c>
      <c r="G36" s="22">
        <f t="shared" si="2"/>
        <v>1.7863036779339212E-6</v>
      </c>
      <c r="I36" s="2">
        <v>0.69234450000000003</v>
      </c>
      <c r="J36">
        <v>227.695109</v>
      </c>
      <c r="K36">
        <f t="shared" si="3"/>
        <v>227.85301440488155</v>
      </c>
      <c r="L36">
        <f t="shared" si="4"/>
        <v>2.493411689080512E-2</v>
      </c>
      <c r="M36" s="22">
        <f t="shared" si="5"/>
        <v>4.8093522527130953E-7</v>
      </c>
      <c r="O36" s="2">
        <v>0.69281205000000001</v>
      </c>
      <c r="P36">
        <v>278.73877900000002</v>
      </c>
      <c r="Q36">
        <f t="shared" si="6"/>
        <v>278.40546582447621</v>
      </c>
      <c r="R36">
        <f t="shared" si="7"/>
        <v>0.11109767297776803</v>
      </c>
      <c r="S36" s="22">
        <f t="shared" si="8"/>
        <v>1.4299148479384162E-6</v>
      </c>
    </row>
    <row r="37" spans="3:19" x14ac:dyDescent="0.25">
      <c r="C37" s="2">
        <v>0.69482049999999995</v>
      </c>
      <c r="D37">
        <v>191.91872000000001</v>
      </c>
      <c r="E37">
        <f t="shared" si="0"/>
        <v>192.21007890004421</v>
      </c>
      <c r="F37">
        <f t="shared" si="1"/>
        <v>8.4890008634967068E-2</v>
      </c>
      <c r="G37" s="22">
        <f t="shared" si="2"/>
        <v>2.3047397960363594E-6</v>
      </c>
      <c r="I37" s="2">
        <v>0.69512099000000005</v>
      </c>
      <c r="J37">
        <v>227.922236</v>
      </c>
      <c r="K37">
        <f t="shared" si="3"/>
        <v>227.8716687273344</v>
      </c>
      <c r="L37">
        <f t="shared" si="4"/>
        <v>2.5570490648374419E-3</v>
      </c>
      <c r="M37" s="22">
        <f t="shared" si="5"/>
        <v>4.9222726684471637E-8</v>
      </c>
      <c r="O37" s="2">
        <v>0.69558867000000002</v>
      </c>
      <c r="P37">
        <v>278.943015</v>
      </c>
      <c r="Q37">
        <f t="shared" si="6"/>
        <v>278.5026025583366</v>
      </c>
      <c r="R37">
        <f t="shared" si="7"/>
        <v>0.19396311877191563</v>
      </c>
      <c r="S37" s="22">
        <f t="shared" si="8"/>
        <v>2.4928042541127617E-6</v>
      </c>
    </row>
    <row r="38" spans="3:19" x14ac:dyDescent="0.25">
      <c r="C38" s="2">
        <v>0.69759773999999997</v>
      </c>
      <c r="D38">
        <v>192.01422099999999</v>
      </c>
      <c r="E38">
        <f t="shared" si="0"/>
        <v>192.24990516772209</v>
      </c>
      <c r="F38">
        <f t="shared" si="1"/>
        <v>5.5547026914858223E-2</v>
      </c>
      <c r="G38" s="22">
        <f t="shared" si="2"/>
        <v>1.5065863538137082E-6</v>
      </c>
      <c r="I38" s="2">
        <v>0.69789818999999997</v>
      </c>
      <c r="J38">
        <v>228.02346</v>
      </c>
      <c r="K38">
        <f t="shared" si="3"/>
        <v>227.89208440715032</v>
      </c>
      <c r="L38">
        <f t="shared" si="4"/>
        <v>1.7259546396604607E-2</v>
      </c>
      <c r="M38" s="22">
        <f t="shared" si="5"/>
        <v>3.3194819774849573E-7</v>
      </c>
      <c r="O38" s="2">
        <v>0.69836606000000001</v>
      </c>
      <c r="P38">
        <v>279.01133199999998</v>
      </c>
      <c r="Q38">
        <f t="shared" si="6"/>
        <v>278.603333329772</v>
      </c>
      <c r="R38">
        <f t="shared" si="7"/>
        <v>0.16646291490780205</v>
      </c>
      <c r="S38" s="22">
        <f t="shared" si="8"/>
        <v>2.1383254769826747E-6</v>
      </c>
    </row>
    <row r="39" spans="3:19" x14ac:dyDescent="0.25">
      <c r="C39" s="2">
        <v>0.70037517000000005</v>
      </c>
      <c r="D39">
        <v>192.07538500000001</v>
      </c>
      <c r="E39">
        <f t="shared" si="0"/>
        <v>192.29086187314496</v>
      </c>
      <c r="F39">
        <f t="shared" si="1"/>
        <v>4.643028286032521E-2</v>
      </c>
      <c r="G39" s="22">
        <f t="shared" si="2"/>
        <v>1.2585135758108249E-6</v>
      </c>
      <c r="I39" s="2">
        <v>0.7006751</v>
      </c>
      <c r="J39">
        <v>228.17618999999999</v>
      </c>
      <c r="K39">
        <f t="shared" si="3"/>
        <v>227.91440689374292</v>
      </c>
      <c r="L39">
        <f t="shared" si="4"/>
        <v>6.8530394721600468E-2</v>
      </c>
      <c r="M39" s="22">
        <f t="shared" si="5"/>
        <v>1.3162627315746884E-6</v>
      </c>
      <c r="O39" s="2">
        <v>0.70114282000000006</v>
      </c>
      <c r="P39">
        <v>279.19124599999998</v>
      </c>
      <c r="Q39">
        <f t="shared" si="6"/>
        <v>278.70786218710396</v>
      </c>
      <c r="R39">
        <f t="shared" si="7"/>
        <v>0.23365991056989679</v>
      </c>
      <c r="S39" s="22">
        <f t="shared" si="8"/>
        <v>2.9976478480152968E-6</v>
      </c>
    </row>
    <row r="40" spans="3:19" x14ac:dyDescent="0.25">
      <c r="C40" s="2">
        <v>0.70315187999999995</v>
      </c>
      <c r="D40">
        <v>192.262452</v>
      </c>
      <c r="E40">
        <f t="shared" si="0"/>
        <v>192.33303003994584</v>
      </c>
      <c r="F40">
        <f t="shared" si="1"/>
        <v>4.9812597225970569E-3</v>
      </c>
      <c r="G40" s="22">
        <f t="shared" si="2"/>
        <v>1.347566583412152E-7</v>
      </c>
      <c r="I40" s="2">
        <v>0.70345239999999998</v>
      </c>
      <c r="J40">
        <v>228.260246</v>
      </c>
      <c r="K40">
        <f t="shared" si="3"/>
        <v>227.93880643649547</v>
      </c>
      <c r="L40">
        <f t="shared" si="4"/>
        <v>0.10332339298598046</v>
      </c>
      <c r="M40" s="22">
        <f t="shared" si="5"/>
        <v>1.9830702411503476E-6</v>
      </c>
      <c r="O40" s="2">
        <v>0.70391968999999999</v>
      </c>
      <c r="P40">
        <v>279.34969899999999</v>
      </c>
      <c r="Q40">
        <f t="shared" si="6"/>
        <v>278.81648997057118</v>
      </c>
      <c r="R40">
        <f t="shared" si="7"/>
        <v>0.28431186906440681</v>
      </c>
      <c r="S40" s="22">
        <f t="shared" si="8"/>
        <v>3.643330545531329E-6</v>
      </c>
    </row>
    <row r="41" spans="3:19" x14ac:dyDescent="0.25">
      <c r="C41" s="2">
        <v>0.70592876000000004</v>
      </c>
      <c r="D41">
        <v>192.420905</v>
      </c>
      <c r="E41">
        <f t="shared" si="0"/>
        <v>192.37652493160505</v>
      </c>
      <c r="F41">
        <f t="shared" si="1"/>
        <v>1.9695904707411108E-3</v>
      </c>
      <c r="G41" s="22">
        <f t="shared" si="2"/>
        <v>5.3195075372684758E-8</v>
      </c>
      <c r="I41" s="2">
        <v>0.70622947000000003</v>
      </c>
      <c r="J41">
        <v>228.38436100000001</v>
      </c>
      <c r="K41">
        <f t="shared" si="3"/>
        <v>227.96545560308385</v>
      </c>
      <c r="L41">
        <f t="shared" si="4"/>
        <v>0.17548173156548483</v>
      </c>
      <c r="M41" s="22">
        <f t="shared" si="5"/>
        <v>3.3643346465010118E-6</v>
      </c>
      <c r="O41" s="2">
        <v>0.70669601999999998</v>
      </c>
      <c r="P41">
        <v>279.60544099999998</v>
      </c>
      <c r="Q41">
        <f t="shared" si="6"/>
        <v>278.92948521952405</v>
      </c>
      <c r="R41">
        <f t="shared" si="7"/>
        <v>0.45691621715882513</v>
      </c>
      <c r="S41" s="22">
        <f t="shared" si="8"/>
        <v>5.8444727209806878E-6</v>
      </c>
    </row>
    <row r="42" spans="3:19" x14ac:dyDescent="0.25">
      <c r="C42" s="2">
        <v>0.70870626000000003</v>
      </c>
      <c r="D42">
        <v>192.47062299999999</v>
      </c>
      <c r="E42">
        <f t="shared" si="0"/>
        <v>192.42146422407831</v>
      </c>
      <c r="F42">
        <f t="shared" si="1"/>
        <v>2.4165852501182128E-3</v>
      </c>
      <c r="G42" s="22">
        <f t="shared" si="2"/>
        <v>6.5233880883050603E-8</v>
      </c>
      <c r="I42" s="2">
        <v>0.70900673999999997</v>
      </c>
      <c r="J42">
        <v>228.47413900000001</v>
      </c>
      <c r="K42">
        <f t="shared" si="3"/>
        <v>227.99455050549403</v>
      </c>
      <c r="L42">
        <f t="shared" si="4"/>
        <v>0.230005124062508</v>
      </c>
      <c r="M42" s="22">
        <f t="shared" si="5"/>
        <v>4.4061919490903561E-6</v>
      </c>
      <c r="O42" s="2">
        <v>0.70947269999999996</v>
      </c>
      <c r="P42">
        <v>279.79823199999998</v>
      </c>
      <c r="Q42">
        <f t="shared" si="6"/>
        <v>279.0472011997777</v>
      </c>
      <c r="R42">
        <f t="shared" si="7"/>
        <v>0.56404726288252038</v>
      </c>
      <c r="S42" s="22">
        <f t="shared" si="8"/>
        <v>7.2048602973430591E-6</v>
      </c>
    </row>
    <row r="43" spans="3:19" x14ac:dyDescent="0.25">
      <c r="C43" s="2">
        <v>0.71148345999999996</v>
      </c>
      <c r="D43">
        <v>192.57184699999999</v>
      </c>
      <c r="E43">
        <f t="shared" si="0"/>
        <v>192.46795185712199</v>
      </c>
      <c r="F43">
        <f t="shared" si="1"/>
        <v>1.0794200713640531E-2</v>
      </c>
      <c r="G43" s="22">
        <f t="shared" si="2"/>
        <v>2.9107499431388953E-7</v>
      </c>
      <c r="I43" s="2">
        <v>0.71178385</v>
      </c>
      <c r="J43">
        <v>228.59253200000001</v>
      </c>
      <c r="K43">
        <f t="shared" si="3"/>
        <v>228.02629467512571</v>
      </c>
      <c r="L43">
        <f t="shared" si="4"/>
        <v>0.32062470808079652</v>
      </c>
      <c r="M43" s="22">
        <f t="shared" si="5"/>
        <v>6.135824240179906E-6</v>
      </c>
      <c r="O43" s="2">
        <v>0.71224993999999997</v>
      </c>
      <c r="P43">
        <v>279.893733</v>
      </c>
      <c r="Q43">
        <f t="shared" si="6"/>
        <v>279.16999101760666</v>
      </c>
      <c r="R43">
        <f t="shared" si="7"/>
        <v>0.5238024570786346</v>
      </c>
      <c r="S43" s="22">
        <f t="shared" si="8"/>
        <v>6.6862280075583303E-6</v>
      </c>
    </row>
    <row r="44" spans="3:19" x14ac:dyDescent="0.25">
      <c r="C44" s="2">
        <v>0.71426034000000005</v>
      </c>
      <c r="D44">
        <v>192.7303</v>
      </c>
      <c r="E44">
        <f t="shared" si="0"/>
        <v>192.51611468502438</v>
      </c>
      <c r="F44">
        <f t="shared" si="1"/>
        <v>4.5875349151206828E-2</v>
      </c>
      <c r="G44" s="22">
        <f t="shared" si="2"/>
        <v>1.2350353481700848E-6</v>
      </c>
      <c r="I44" s="2">
        <v>0.71456065999999996</v>
      </c>
      <c r="J44">
        <v>228.76243099999999</v>
      </c>
      <c r="K44">
        <f t="shared" si="3"/>
        <v>228.06090945345389</v>
      </c>
      <c r="L44">
        <f t="shared" si="4"/>
        <v>0.49213248026843753</v>
      </c>
      <c r="M44" s="22">
        <f t="shared" si="5"/>
        <v>9.4040000535235868E-6</v>
      </c>
      <c r="O44" s="2">
        <v>0.71502661999999995</v>
      </c>
      <c r="P44">
        <v>280.086523</v>
      </c>
      <c r="Q44">
        <f t="shared" si="6"/>
        <v>279.29817308611524</v>
      </c>
      <c r="R44">
        <f t="shared" si="7"/>
        <v>0.62149558672210581</v>
      </c>
      <c r="S44" s="22">
        <f t="shared" si="8"/>
        <v>7.9223426925233467E-6</v>
      </c>
    </row>
    <row r="45" spans="3:19" x14ac:dyDescent="0.25">
      <c r="C45" s="2">
        <v>0.71703746999999995</v>
      </c>
      <c r="D45">
        <v>192.84297000000001</v>
      </c>
      <c r="E45">
        <f t="shared" si="0"/>
        <v>192.56610010063542</v>
      </c>
      <c r="F45">
        <f t="shared" si="1"/>
        <v>7.6656941174154961E-2</v>
      </c>
      <c r="G45" s="22">
        <f t="shared" si="2"/>
        <v>2.0613126227013292E-6</v>
      </c>
      <c r="I45" s="2">
        <v>0.71733769999999997</v>
      </c>
      <c r="J45">
        <v>228.892269</v>
      </c>
      <c r="K45">
        <f t="shared" si="3"/>
        <v>228.0986425949813</v>
      </c>
      <c r="L45">
        <f t="shared" si="4"/>
        <v>0.62984287074290435</v>
      </c>
      <c r="M45" s="22">
        <f t="shared" si="5"/>
        <v>1.2021813029240332E-5</v>
      </c>
      <c r="O45" s="2">
        <v>0.71780359000000005</v>
      </c>
      <c r="P45">
        <v>280.22780699999998</v>
      </c>
      <c r="Q45">
        <f t="shared" si="6"/>
        <v>279.43218189928541</v>
      </c>
      <c r="R45">
        <f t="shared" si="7"/>
        <v>0.6330193008870757</v>
      </c>
      <c r="S45" s="22">
        <f t="shared" si="8"/>
        <v>8.0611034706727287E-6</v>
      </c>
    </row>
    <row r="46" spans="3:19" x14ac:dyDescent="0.25">
      <c r="C46" s="2">
        <v>0.71981470999999997</v>
      </c>
      <c r="D46">
        <v>192.93847099999999</v>
      </c>
      <c r="E46">
        <f t="shared" si="0"/>
        <v>192.61805413331217</v>
      </c>
      <c r="F46">
        <f t="shared" si="1"/>
        <v>0.10266696845804135</v>
      </c>
      <c r="G46" s="22">
        <f t="shared" si="2"/>
        <v>2.7579924527527652E-6</v>
      </c>
      <c r="I46" s="2">
        <v>0.72011415000000001</v>
      </c>
      <c r="J46">
        <v>229.12512000000001</v>
      </c>
      <c r="K46">
        <f t="shared" si="3"/>
        <v>228.13974250926475</v>
      </c>
      <c r="L46">
        <f t="shared" si="4"/>
        <v>0.97096879924771773</v>
      </c>
      <c r="M46" s="22">
        <f t="shared" si="5"/>
        <v>1.8495235426064709E-5</v>
      </c>
      <c r="O46" s="2">
        <v>0.72063052000000005</v>
      </c>
      <c r="P46">
        <v>280.466453</v>
      </c>
      <c r="Q46">
        <f t="shared" si="6"/>
        <v>279.57501375102578</v>
      </c>
      <c r="R46">
        <f t="shared" si="7"/>
        <v>0.79466393461172613</v>
      </c>
      <c r="S46" s="22">
        <f t="shared" si="8"/>
        <v>1.0102332514155142E-5</v>
      </c>
    </row>
    <row r="47" spans="3:19" x14ac:dyDescent="0.25">
      <c r="C47" s="2">
        <v>0.72259161999999999</v>
      </c>
      <c r="D47">
        <v>193.09120100000001</v>
      </c>
      <c r="E47">
        <f t="shared" si="0"/>
        <v>192.67212791246556</v>
      </c>
      <c r="F47">
        <f t="shared" si="1"/>
        <v>0.1756222526956627</v>
      </c>
      <c r="G47" s="22">
        <f t="shared" si="2"/>
        <v>4.7103651580362325E-6</v>
      </c>
      <c r="I47" s="2">
        <v>0.72289132</v>
      </c>
      <c r="J47">
        <v>229.232067</v>
      </c>
      <c r="K47">
        <f t="shared" si="3"/>
        <v>228.18450951694018</v>
      </c>
      <c r="L47">
        <f t="shared" si="4"/>
        <v>1.0973766803146232</v>
      </c>
      <c r="M47" s="22">
        <f t="shared" si="5"/>
        <v>2.0883581719163599E-5</v>
      </c>
      <c r="O47" s="2">
        <v>0.72335662999999994</v>
      </c>
      <c r="P47">
        <v>280.67061699999999</v>
      </c>
      <c r="Q47">
        <f t="shared" si="6"/>
        <v>279.71932937127445</v>
      </c>
      <c r="R47">
        <f t="shared" si="7"/>
        <v>0.90494815256625716</v>
      </c>
      <c r="S47" s="22">
        <f t="shared" si="8"/>
        <v>1.1487613069526713E-5</v>
      </c>
    </row>
    <row r="48" spans="3:19" x14ac:dyDescent="0.25">
      <c r="C48" s="2">
        <v>0.72536798000000002</v>
      </c>
      <c r="D48">
        <v>193.34121999999999</v>
      </c>
      <c r="E48">
        <f t="shared" si="0"/>
        <v>192.72848796065091</v>
      </c>
      <c r="F48">
        <f t="shared" si="1"/>
        <v>0.37544055204488669</v>
      </c>
      <c r="G48" s="22">
        <f t="shared" si="2"/>
        <v>1.0043666196006633E-5</v>
      </c>
      <c r="I48" s="2">
        <v>0.72566839999999999</v>
      </c>
      <c r="J48">
        <v>229.35618199999999</v>
      </c>
      <c r="K48">
        <f t="shared" si="3"/>
        <v>228.23323454849617</v>
      </c>
      <c r="L48">
        <f t="shared" si="4"/>
        <v>1.2610109788389223</v>
      </c>
      <c r="M48" s="22">
        <f t="shared" si="5"/>
        <v>2.3971652133680767E-5</v>
      </c>
      <c r="O48" s="2">
        <v>0.72613338000000005</v>
      </c>
      <c r="P48">
        <v>280.85196200000001</v>
      </c>
      <c r="Q48">
        <f t="shared" si="6"/>
        <v>279.87345451925563</v>
      </c>
      <c r="R48">
        <f t="shared" si="7"/>
        <v>0.95747688987271995</v>
      </c>
      <c r="S48" s="22">
        <f t="shared" si="8"/>
        <v>1.2138733480834104E-5</v>
      </c>
    </row>
    <row r="49" spans="3:19" x14ac:dyDescent="0.25">
      <c r="C49" s="2">
        <v>0.72814498000000005</v>
      </c>
      <c r="D49">
        <v>193.47678199999999</v>
      </c>
      <c r="E49">
        <f t="shared" si="0"/>
        <v>192.78734364928837</v>
      </c>
      <c r="F49">
        <f t="shared" si="1"/>
        <v>0.47532523943194738</v>
      </c>
      <c r="G49" s="22">
        <f t="shared" si="2"/>
        <v>1.2697936908101532E-5</v>
      </c>
      <c r="I49" s="2">
        <v>0.72844578999999998</v>
      </c>
      <c r="J49">
        <v>229.423068</v>
      </c>
      <c r="K49">
        <f t="shared" si="3"/>
        <v>228.28625165612624</v>
      </c>
      <c r="L49">
        <f t="shared" si="4"/>
        <v>1.2923513996985054</v>
      </c>
      <c r="M49" s="22">
        <f t="shared" si="5"/>
        <v>2.4553106705946603E-5</v>
      </c>
      <c r="O49" s="2">
        <v>0.72890973999999997</v>
      </c>
      <c r="P49">
        <v>281.10198100000002</v>
      </c>
      <c r="Q49">
        <f t="shared" si="6"/>
        <v>280.03527907205694</v>
      </c>
      <c r="R49">
        <f t="shared" si="7"/>
        <v>1.1378530030774967</v>
      </c>
      <c r="S49" s="22">
        <f t="shared" si="8"/>
        <v>1.4399862582239374E-5</v>
      </c>
    </row>
    <row r="50" spans="3:19" x14ac:dyDescent="0.25">
      <c r="C50" s="2">
        <v>0.73092245</v>
      </c>
      <c r="D50">
        <v>193.53222199999999</v>
      </c>
      <c r="E50">
        <f t="shared" si="0"/>
        <v>192.84889233353758</v>
      </c>
      <c r="F50">
        <f t="shared" si="1"/>
        <v>0.46693943306763247</v>
      </c>
      <c r="G50" s="22">
        <f t="shared" si="2"/>
        <v>1.2466771109116791E-5</v>
      </c>
      <c r="I50" s="2">
        <v>0.73122290000000001</v>
      </c>
      <c r="J50">
        <v>229.541461</v>
      </c>
      <c r="K50">
        <f t="shared" si="3"/>
        <v>228.34390176591535</v>
      </c>
      <c r="L50">
        <f t="shared" si="4"/>
        <v>1.4341481191414145</v>
      </c>
      <c r="M50" s="22">
        <f t="shared" si="5"/>
        <v>2.7218972361122436E-5</v>
      </c>
      <c r="O50" s="2">
        <v>0.73168652000000001</v>
      </c>
      <c r="P50">
        <v>281.277603</v>
      </c>
      <c r="Q50">
        <f t="shared" si="6"/>
        <v>280.20542238378857</v>
      </c>
      <c r="R50">
        <f t="shared" si="7"/>
        <v>1.1495712737795136</v>
      </c>
      <c r="S50" s="22">
        <f t="shared" si="8"/>
        <v>1.4529999454155346E-5</v>
      </c>
    </row>
    <row r="51" spans="3:19" x14ac:dyDescent="0.25">
      <c r="C51" s="2">
        <v>0.73369892999999997</v>
      </c>
      <c r="D51">
        <v>193.75935000000001</v>
      </c>
      <c r="E51">
        <f t="shared" si="0"/>
        <v>192.91331568708429</v>
      </c>
      <c r="F51">
        <f t="shared" si="1"/>
        <v>0.71577405863077359</v>
      </c>
      <c r="G51" s="22">
        <f t="shared" si="2"/>
        <v>1.9065606124016082E-5</v>
      </c>
      <c r="I51" s="2">
        <v>0.73399926000000004</v>
      </c>
      <c r="J51">
        <v>229.791481</v>
      </c>
      <c r="K51">
        <f t="shared" si="3"/>
        <v>228.40655204890948</v>
      </c>
      <c r="L51">
        <f t="shared" si="4"/>
        <v>1.9180281995687138</v>
      </c>
      <c r="M51" s="22">
        <f t="shared" si="5"/>
        <v>3.6323454067395579E-5</v>
      </c>
      <c r="O51" s="2">
        <v>0.73446288000000004</v>
      </c>
      <c r="P51">
        <v>281.52762200000001</v>
      </c>
      <c r="Q51">
        <f t="shared" si="6"/>
        <v>280.38444870073545</v>
      </c>
      <c r="R51">
        <f t="shared" si="7"/>
        <v>1.3068451921514208</v>
      </c>
      <c r="S51" s="22">
        <f t="shared" si="8"/>
        <v>1.6488536901297745E-5</v>
      </c>
    </row>
    <row r="52" spans="3:19" x14ac:dyDescent="0.25">
      <c r="C52" s="2">
        <v>0.73647600999999996</v>
      </c>
      <c r="D52">
        <v>193.883466</v>
      </c>
      <c r="E52">
        <f t="shared" si="0"/>
        <v>192.98088142454043</v>
      </c>
      <c r="F52">
        <f t="shared" si="1"/>
        <v>0.81465891585753347</v>
      </c>
      <c r="G52" s="22">
        <f t="shared" si="2"/>
        <v>2.1671764122834969E-5</v>
      </c>
      <c r="I52" s="2">
        <v>0.73677577999999999</v>
      </c>
      <c r="J52">
        <v>230.01288500000001</v>
      </c>
      <c r="K52">
        <f t="shared" si="3"/>
        <v>228.47463064530854</v>
      </c>
      <c r="L52">
        <f t="shared" si="4"/>
        <v>2.3662264597272853</v>
      </c>
      <c r="M52" s="22">
        <f t="shared" si="5"/>
        <v>4.472516751912033E-5</v>
      </c>
      <c r="O52" s="2">
        <v>0.73723956000000002</v>
      </c>
      <c r="P52">
        <v>281.72041300000001</v>
      </c>
      <c r="Q52">
        <f t="shared" si="6"/>
        <v>280.57306833381574</v>
      </c>
      <c r="R52">
        <f t="shared" si="7"/>
        <v>1.3163997830214875</v>
      </c>
      <c r="S52" s="22">
        <f t="shared" si="8"/>
        <v>1.6586363128796923E-5</v>
      </c>
    </row>
    <row r="53" spans="3:19" x14ac:dyDescent="0.25">
      <c r="C53" s="2">
        <v>0.73925297999999995</v>
      </c>
      <c r="D53">
        <v>194.02475000000001</v>
      </c>
      <c r="E53">
        <f t="shared" si="0"/>
        <v>193.05182247004348</v>
      </c>
      <c r="F53">
        <f t="shared" si="1"/>
        <v>0.94658797854732601</v>
      </c>
      <c r="G53" s="22">
        <f t="shared" si="2"/>
        <v>2.5144715125020478E-5</v>
      </c>
      <c r="I53" s="2">
        <v>0.73955272000000005</v>
      </c>
      <c r="J53">
        <v>230.15989300000001</v>
      </c>
      <c r="K53">
        <f t="shared" si="3"/>
        <v>228.54858706443417</v>
      </c>
      <c r="L53">
        <f t="shared" si="4"/>
        <v>2.5963068179897002</v>
      </c>
      <c r="M53" s="22">
        <f t="shared" si="5"/>
        <v>4.9011356172046455E-5</v>
      </c>
      <c r="O53" s="2">
        <v>0.74029999999999996</v>
      </c>
      <c r="P53">
        <v>281.97083500000002</v>
      </c>
      <c r="Q53">
        <f t="shared" si="6"/>
        <v>280.79291167178957</v>
      </c>
      <c r="R53">
        <f t="shared" si="7"/>
        <v>1.3875033671423933</v>
      </c>
      <c r="S53" s="22">
        <f t="shared" si="8"/>
        <v>1.7451214832984995E-5</v>
      </c>
    </row>
    <row r="54" spans="3:19" x14ac:dyDescent="0.25">
      <c r="C54" s="2">
        <v>0.74202931000000005</v>
      </c>
      <c r="D54">
        <v>194.28049200000001</v>
      </c>
      <c r="E54">
        <f t="shared" si="0"/>
        <v>193.12639256478946</v>
      </c>
      <c r="F54">
        <f t="shared" si="1"/>
        <v>1.3319455063533203</v>
      </c>
      <c r="G54" s="22">
        <f t="shared" si="2"/>
        <v>3.5288083120744383E-5</v>
      </c>
      <c r="I54" s="2">
        <v>0.74232969000000004</v>
      </c>
      <c r="J54">
        <v>230.301177</v>
      </c>
      <c r="K54">
        <f t="shared" si="3"/>
        <v>228.62888857998195</v>
      </c>
      <c r="L54">
        <f t="shared" si="4"/>
        <v>2.7965485597264621</v>
      </c>
      <c r="M54" s="22">
        <f t="shared" si="5"/>
        <v>5.2726634295532307E-5</v>
      </c>
      <c r="O54" s="2">
        <v>0.74279253000000001</v>
      </c>
      <c r="P54">
        <v>282.174668</v>
      </c>
      <c r="Q54">
        <f t="shared" si="6"/>
        <v>280.9819087684748</v>
      </c>
      <c r="R54">
        <f t="shared" si="7"/>
        <v>1.4226745843885888</v>
      </c>
      <c r="S54" s="22">
        <f t="shared" si="8"/>
        <v>1.7867736022029762E-5</v>
      </c>
    </row>
    <row r="55" spans="3:19" x14ac:dyDescent="0.25">
      <c r="C55" s="2">
        <v>0.74480641000000003</v>
      </c>
      <c r="D55">
        <v>194.39888500000001</v>
      </c>
      <c r="E55">
        <f t="shared" si="0"/>
        <v>193.2049195230737</v>
      </c>
      <c r="F55">
        <f t="shared" si="1"/>
        <v>1.4255535600918676</v>
      </c>
      <c r="G55" s="22">
        <f t="shared" si="2"/>
        <v>3.7722111959801668E-5</v>
      </c>
      <c r="I55" s="2">
        <v>0.74510686000000004</v>
      </c>
      <c r="J55">
        <v>230.40812399999999</v>
      </c>
      <c r="K55">
        <f t="shared" si="3"/>
        <v>228.71605478407591</v>
      </c>
      <c r="L55">
        <f t="shared" si="4"/>
        <v>2.8630982314779265</v>
      </c>
      <c r="M55" s="22">
        <f t="shared" si="5"/>
        <v>5.3931273172322398E-5</v>
      </c>
      <c r="O55" s="2">
        <v>0.74528530999999998</v>
      </c>
      <c r="P55">
        <v>282.33415000000002</v>
      </c>
      <c r="Q55">
        <f t="shared" si="6"/>
        <v>281.18050285906622</v>
      </c>
      <c r="R55">
        <f t="shared" si="7"/>
        <v>1.3309017257847291</v>
      </c>
      <c r="S55" s="22">
        <f t="shared" si="8"/>
        <v>1.6696258671803633E-5</v>
      </c>
    </row>
    <row r="56" spans="3:19" x14ac:dyDescent="0.25">
      <c r="C56" s="2">
        <v>0.74758309000000001</v>
      </c>
      <c r="D56">
        <v>194.59167500000001</v>
      </c>
      <c r="E56">
        <f t="shared" si="0"/>
        <v>193.28768276589375</v>
      </c>
      <c r="F56">
        <f t="shared" si="1"/>
        <v>1.7003957466094368</v>
      </c>
      <c r="G56" s="22">
        <f t="shared" si="2"/>
        <v>4.4905702741112119E-5</v>
      </c>
      <c r="I56" s="2">
        <v>0.74788345000000001</v>
      </c>
      <c r="J56">
        <v>230.61808300000001</v>
      </c>
      <c r="K56">
        <f t="shared" si="3"/>
        <v>228.81061415372437</v>
      </c>
      <c r="L56">
        <f t="shared" si="4"/>
        <v>3.2669436302569927</v>
      </c>
      <c r="M56" s="22">
        <f t="shared" si="5"/>
        <v>6.1426380473456009E-5</v>
      </c>
      <c r="O56" s="2">
        <v>0.74834520999999998</v>
      </c>
      <c r="P56">
        <v>282.68043</v>
      </c>
      <c r="Q56">
        <f t="shared" si="6"/>
        <v>281.43832403639146</v>
      </c>
      <c r="R56">
        <f t="shared" si="7"/>
        <v>1.5428272248318933</v>
      </c>
      <c r="S56" s="22">
        <f t="shared" si="8"/>
        <v>1.9307489499133572E-5</v>
      </c>
    </row>
    <row r="57" spans="3:19" x14ac:dyDescent="0.25">
      <c r="C57" s="2">
        <v>0.75035987000000004</v>
      </c>
      <c r="D57">
        <v>194.76729700000001</v>
      </c>
      <c r="E57">
        <f t="shared" si="0"/>
        <v>193.37503395645467</v>
      </c>
      <c r="F57">
        <f t="shared" si="1"/>
        <v>1.9383963824221371</v>
      </c>
      <c r="G57" s="22">
        <f t="shared" si="2"/>
        <v>5.1098778240511827E-5</v>
      </c>
      <c r="I57" s="2">
        <v>0.75066005999999996</v>
      </c>
      <c r="J57">
        <v>230.82231899999999</v>
      </c>
      <c r="K57">
        <f t="shared" si="3"/>
        <v>228.91318319342815</v>
      </c>
      <c r="L57">
        <f t="shared" si="4"/>
        <v>3.6447995279347083</v>
      </c>
      <c r="M57" s="22">
        <f t="shared" si="5"/>
        <v>6.8409756767419863E-5</v>
      </c>
      <c r="O57" s="2">
        <v>0.75112128</v>
      </c>
      <c r="P57">
        <v>282.98195600000003</v>
      </c>
      <c r="Q57">
        <f t="shared" si="6"/>
        <v>281.68663355675233</v>
      </c>
      <c r="R57">
        <f t="shared" si="7"/>
        <v>1.6778602319811875</v>
      </c>
      <c r="S57" s="22">
        <f t="shared" si="8"/>
        <v>2.0952617865551063E-5</v>
      </c>
    </row>
    <row r="58" spans="3:19" x14ac:dyDescent="0.25">
      <c r="C58" s="2">
        <v>0.75313684999999997</v>
      </c>
      <c r="D58">
        <v>194.908581</v>
      </c>
      <c r="E58">
        <f t="shared" si="0"/>
        <v>193.46734055686281</v>
      </c>
      <c r="F58">
        <f t="shared" si="1"/>
        <v>2.077174014934283</v>
      </c>
      <c r="G58" s="22">
        <f t="shared" si="2"/>
        <v>5.4677791128817525E-5</v>
      </c>
      <c r="I58" s="2">
        <v>0.75343671000000001</v>
      </c>
      <c r="J58">
        <v>231.02083200000001</v>
      </c>
      <c r="K58">
        <f t="shared" si="3"/>
        <v>229.02440893034813</v>
      </c>
      <c r="L58">
        <f t="shared" si="4"/>
        <v>3.9857050730382455</v>
      </c>
      <c r="M58" s="22">
        <f t="shared" si="5"/>
        <v>7.4679752890883963E-5</v>
      </c>
      <c r="O58" s="2">
        <v>0.75361365000000002</v>
      </c>
      <c r="P58">
        <v>283.214404</v>
      </c>
      <c r="Q58">
        <f t="shared" si="6"/>
        <v>281.92212228410671</v>
      </c>
      <c r="R58">
        <f t="shared" si="7"/>
        <v>1.6699920332321208</v>
      </c>
      <c r="S58" s="22">
        <f t="shared" si="8"/>
        <v>2.0820143792970624E-5</v>
      </c>
    </row>
    <row r="59" spans="3:19" x14ac:dyDescent="0.25">
      <c r="C59" s="2">
        <v>0.75591313999999998</v>
      </c>
      <c r="D59">
        <v>195.17004600000001</v>
      </c>
      <c r="E59">
        <f t="shared" si="0"/>
        <v>193.56496401002082</v>
      </c>
      <c r="F59">
        <f t="shared" si="1"/>
        <v>2.5762881945555804</v>
      </c>
      <c r="G59" s="22">
        <f t="shared" si="2"/>
        <v>6.7634473633057656E-5</v>
      </c>
      <c r="I59" s="2">
        <v>0.75621316999999999</v>
      </c>
      <c r="J59">
        <v>231.253683</v>
      </c>
      <c r="K59">
        <f t="shared" si="3"/>
        <v>229.14497922615774</v>
      </c>
      <c r="L59">
        <f t="shared" si="4"/>
        <v>4.4466316058165507</v>
      </c>
      <c r="M59" s="22">
        <f t="shared" si="5"/>
        <v>8.3148388058110925E-5</v>
      </c>
      <c r="O59" s="2">
        <v>0.75667382999999999</v>
      </c>
      <c r="P59">
        <v>283.51060899999999</v>
      </c>
      <c r="Q59">
        <f t="shared" si="6"/>
        <v>282.22873985040417</v>
      </c>
      <c r="R59">
        <f t="shared" si="7"/>
        <v>1.6431885166855122</v>
      </c>
      <c r="S59" s="22">
        <f t="shared" si="8"/>
        <v>2.0443194540095198E-5</v>
      </c>
    </row>
    <row r="60" spans="3:19" x14ac:dyDescent="0.25">
      <c r="C60" s="2">
        <v>0.75868988999999998</v>
      </c>
      <c r="D60">
        <v>195.35139100000001</v>
      </c>
      <c r="E60">
        <f t="shared" si="0"/>
        <v>193.66836788954001</v>
      </c>
      <c r="F60">
        <f t="shared" si="1"/>
        <v>2.8325667903424496</v>
      </c>
      <c r="G60" s="22">
        <f t="shared" si="2"/>
        <v>7.4224476485249341E-5</v>
      </c>
      <c r="I60" s="2">
        <v>0.75899017999999996</v>
      </c>
      <c r="J60">
        <v>231.38924399999999</v>
      </c>
      <c r="K60">
        <f t="shared" si="3"/>
        <v>229.27568237525043</v>
      </c>
      <c r="L60">
        <f t="shared" si="4"/>
        <v>4.4671427416140199</v>
      </c>
      <c r="M60" s="22">
        <f t="shared" si="5"/>
        <v>8.3434082730913009E-5</v>
      </c>
      <c r="O60" s="2">
        <v>0.75945003</v>
      </c>
      <c r="P60">
        <v>283.789243</v>
      </c>
      <c r="Q60">
        <f t="shared" si="6"/>
        <v>282.52484202404446</v>
      </c>
      <c r="R60">
        <f t="shared" si="7"/>
        <v>1.5987098279973191</v>
      </c>
      <c r="S60" s="22">
        <f t="shared" si="8"/>
        <v>1.9850789572978147E-5</v>
      </c>
    </row>
    <row r="61" spans="3:19" x14ac:dyDescent="0.25">
      <c r="C61" s="2">
        <v>0.76146683000000004</v>
      </c>
      <c r="D61">
        <v>195.49839800000001</v>
      </c>
      <c r="E61">
        <f t="shared" si="0"/>
        <v>193.77800223529522</v>
      </c>
      <c r="F61">
        <f t="shared" si="1"/>
        <v>2.9597615872141794</v>
      </c>
      <c r="G61" s="22">
        <f t="shared" si="2"/>
        <v>7.7440887869484372E-5</v>
      </c>
      <c r="I61" s="2">
        <v>0.76176670000000002</v>
      </c>
      <c r="J61">
        <v>231.610649</v>
      </c>
      <c r="K61">
        <f t="shared" si="3"/>
        <v>229.41728527703265</v>
      </c>
      <c r="L61">
        <f t="shared" si="4"/>
        <v>4.8108444212291852</v>
      </c>
      <c r="M61" s="22">
        <f t="shared" si="5"/>
        <v>8.9681789465596978E-5</v>
      </c>
      <c r="O61" s="2">
        <v>0.76222637999999998</v>
      </c>
      <c r="P61">
        <v>284.03926300000001</v>
      </c>
      <c r="Q61">
        <f t="shared" si="6"/>
        <v>282.83937679363385</v>
      </c>
      <c r="R61">
        <f t="shared" si="7"/>
        <v>1.4397269082277728</v>
      </c>
      <c r="S61" s="22">
        <f t="shared" si="8"/>
        <v>1.7845280032176212E-5</v>
      </c>
    </row>
    <row r="62" spans="3:19" x14ac:dyDescent="0.25">
      <c r="C62" s="2">
        <v>0.76424338000000003</v>
      </c>
      <c r="D62">
        <v>195.71408</v>
      </c>
      <c r="E62">
        <f t="shared" si="0"/>
        <v>193.89433873638853</v>
      </c>
      <c r="F62">
        <f t="shared" si="1"/>
        <v>3.3114582664902406</v>
      </c>
      <c r="G62" s="22">
        <f t="shared" si="2"/>
        <v>8.6452019906725077E-5</v>
      </c>
      <c r="I62" s="2">
        <v>0.76454299000000003</v>
      </c>
      <c r="J62">
        <v>231.87211500000001</v>
      </c>
      <c r="K62">
        <f t="shared" si="3"/>
        <v>229.57067908742988</v>
      </c>
      <c r="L62">
        <f t="shared" si="4"/>
        <v>5.2966072596674962</v>
      </c>
      <c r="M62" s="22">
        <f t="shared" si="5"/>
        <v>9.851462865240647E-5</v>
      </c>
      <c r="O62" s="2">
        <v>0.76500232000000001</v>
      </c>
      <c r="P62">
        <v>284.36367999999999</v>
      </c>
      <c r="Q62">
        <f t="shared" si="6"/>
        <v>283.17369171951248</v>
      </c>
      <c r="R62">
        <f t="shared" si="7"/>
        <v>1.4160721076976253</v>
      </c>
      <c r="S62" s="22">
        <f t="shared" si="8"/>
        <v>1.7512055173305589E-5</v>
      </c>
    </row>
    <row r="63" spans="3:19" x14ac:dyDescent="0.25">
      <c r="C63" s="2">
        <v>0.76702035999999996</v>
      </c>
      <c r="D63">
        <v>195.85536400000001</v>
      </c>
      <c r="E63">
        <f t="shared" si="0"/>
        <v>194.01794791969596</v>
      </c>
      <c r="F63">
        <f t="shared" si="1"/>
        <v>3.3760978521599081</v>
      </c>
      <c r="G63" s="22">
        <f t="shared" si="2"/>
        <v>8.8012444815200932E-5</v>
      </c>
      <c r="I63" s="2">
        <v>0.76731974000000003</v>
      </c>
      <c r="J63">
        <v>232.053459</v>
      </c>
      <c r="K63">
        <f t="shared" si="3"/>
        <v>229.73685864209602</v>
      </c>
      <c r="L63">
        <f t="shared" si="4"/>
        <v>5.3666372182408466</v>
      </c>
      <c r="M63" s="22">
        <f t="shared" si="5"/>
        <v>9.9661207631524421E-5</v>
      </c>
      <c r="O63" s="2">
        <v>0.76777845</v>
      </c>
      <c r="P63">
        <v>284.65375999999998</v>
      </c>
      <c r="Q63">
        <f t="shared" si="6"/>
        <v>283.52938612576679</v>
      </c>
      <c r="R63">
        <f t="shared" si="7"/>
        <v>1.2642166090581437</v>
      </c>
      <c r="S63" s="22">
        <f t="shared" si="8"/>
        <v>1.5602264717299568E-5</v>
      </c>
    </row>
    <row r="64" spans="3:19" x14ac:dyDescent="0.25">
      <c r="C64" s="2">
        <v>0.76979639</v>
      </c>
      <c r="D64">
        <v>196.16261299999999</v>
      </c>
      <c r="E64">
        <f t="shared" si="0"/>
        <v>194.14934648171064</v>
      </c>
      <c r="F64">
        <f t="shared" si="1"/>
        <v>4.0532420736649462</v>
      </c>
      <c r="G64" s="22">
        <f t="shared" si="2"/>
        <v>1.0533436129748546E-4</v>
      </c>
      <c r="I64" s="2">
        <v>0.77009629000000002</v>
      </c>
      <c r="J64">
        <v>232.26914099999999</v>
      </c>
      <c r="K64">
        <f t="shared" si="3"/>
        <v>229.91682120609872</v>
      </c>
      <c r="L64">
        <f t="shared" si="4"/>
        <v>5.5334084127797283</v>
      </c>
      <c r="M64" s="22">
        <f t="shared" si="5"/>
        <v>1.0256748308872001E-4</v>
      </c>
      <c r="O64" s="2">
        <v>0.77055435000000005</v>
      </c>
      <c r="P64">
        <v>284.98390000000001</v>
      </c>
      <c r="Q64">
        <f t="shared" si="6"/>
        <v>283.90806153888252</v>
      </c>
      <c r="R64">
        <f t="shared" si="7"/>
        <v>1.1574283944196377</v>
      </c>
      <c r="S64" s="22">
        <f t="shared" si="8"/>
        <v>1.4251267154253511E-5</v>
      </c>
    </row>
    <row r="65" spans="3:19" x14ac:dyDescent="0.25">
      <c r="C65" s="2">
        <v>0.77257323</v>
      </c>
      <c r="D65">
        <v>196.32678899999999</v>
      </c>
      <c r="E65">
        <f t="shared" si="0"/>
        <v>194.28924613262922</v>
      </c>
      <c r="F65">
        <f t="shared" si="1"/>
        <v>4.1515809363735174</v>
      </c>
      <c r="G65" s="22">
        <f t="shared" si="2"/>
        <v>1.0770959226504328E-4</v>
      </c>
      <c r="I65" s="2">
        <v>0.77287209999999995</v>
      </c>
      <c r="J65">
        <v>232.61501899999999</v>
      </c>
      <c r="K65">
        <f t="shared" si="3"/>
        <v>230.11164652152536</v>
      </c>
      <c r="L65">
        <f t="shared" si="4"/>
        <v>6.2668737659842177</v>
      </c>
      <c r="M65" s="22">
        <f t="shared" si="5"/>
        <v>1.1581783515877428E-4</v>
      </c>
      <c r="O65" s="2">
        <v>0.77333041000000002</v>
      </c>
      <c r="P65">
        <v>285.28542499999998</v>
      </c>
      <c r="Q65">
        <f t="shared" si="6"/>
        <v>284.31156486080135</v>
      </c>
      <c r="R65">
        <f t="shared" si="7"/>
        <v>0.94840357071995707</v>
      </c>
      <c r="S65" s="22">
        <f t="shared" si="8"/>
        <v>1.1652899783359474E-5</v>
      </c>
    </row>
    <row r="66" spans="3:19" x14ac:dyDescent="0.25">
      <c r="C66" s="2">
        <v>0.77534994999999995</v>
      </c>
      <c r="D66">
        <v>196.513856</v>
      </c>
      <c r="E66">
        <f t="shared" si="0"/>
        <v>194.43828557868895</v>
      </c>
      <c r="F66">
        <f t="shared" si="1"/>
        <v>4.3079925738213554</v>
      </c>
      <c r="G66" s="22">
        <f t="shared" si="2"/>
        <v>1.1155488453906117E-4</v>
      </c>
      <c r="I66" s="2">
        <v>0.77564891000000002</v>
      </c>
      <c r="J66">
        <v>232.786349</v>
      </c>
      <c r="K66">
        <f t="shared" si="3"/>
        <v>230.32267682753798</v>
      </c>
      <c r="L66">
        <f t="shared" si="4"/>
        <v>6.0696805733637582</v>
      </c>
      <c r="M66" s="22">
        <f t="shared" si="5"/>
        <v>1.120084579863762E-4</v>
      </c>
      <c r="O66" s="2">
        <v>0.77610628000000004</v>
      </c>
      <c r="P66">
        <v>285.62128799999999</v>
      </c>
      <c r="Q66">
        <f t="shared" si="6"/>
        <v>284.74179134546046</v>
      </c>
      <c r="R66">
        <f t="shared" si="7"/>
        <v>0.77351436534623741</v>
      </c>
      <c r="S66" s="22">
        <f t="shared" si="8"/>
        <v>9.4817224205381393E-6</v>
      </c>
    </row>
    <row r="67" spans="3:19" x14ac:dyDescent="0.25">
      <c r="C67" s="2">
        <v>0.77812663000000004</v>
      </c>
      <c r="D67">
        <v>196.706647</v>
      </c>
      <c r="E67">
        <f t="shared" si="0"/>
        <v>194.59720941495311</v>
      </c>
      <c r="F67">
        <f t="shared" si="1"/>
        <v>4.4497269252084584</v>
      </c>
      <c r="G67" s="22">
        <f t="shared" si="2"/>
        <v>1.149993242586951E-4</v>
      </c>
      <c r="I67" s="2">
        <v>0.77842529999999999</v>
      </c>
      <c r="J67">
        <v>233.03064499999999</v>
      </c>
      <c r="K67">
        <f t="shared" si="3"/>
        <v>230.55113250366529</v>
      </c>
      <c r="L67">
        <f t="shared" si="4"/>
        <v>6.1479822194799674</v>
      </c>
      <c r="M67" s="22">
        <f t="shared" si="5"/>
        <v>1.1321566668945946E-4</v>
      </c>
      <c r="O67" s="2">
        <v>0.77888228000000004</v>
      </c>
      <c r="P67">
        <v>285.93425999999999</v>
      </c>
      <c r="Q67">
        <f t="shared" si="6"/>
        <v>285.20090362393785</v>
      </c>
      <c r="R67">
        <f t="shared" si="7"/>
        <v>0.53781157431100568</v>
      </c>
      <c r="S67" s="22">
        <f t="shared" si="8"/>
        <v>6.5780588594973554E-6</v>
      </c>
    </row>
    <row r="68" spans="3:19" x14ac:dyDescent="0.25">
      <c r="C68" s="2">
        <v>0.78090285999999998</v>
      </c>
      <c r="D68">
        <v>196.979558</v>
      </c>
      <c r="E68">
        <f t="shared" ref="E68:E113" si="9">IF(C68&lt;F$1,$X$6+D$1^2*$X$5/((-$X$7*(C68/E$1-1)^$X$8+1)),$X$6+$X$2*SINH($X$3*(C68/F$1)-$X$3)+D$1^2*$X$5/((-$X$7*(C68/E$1-1)^$X$8+1)))</f>
        <v>194.76679698641561</v>
      </c>
      <c r="F68">
        <f t="shared" ref="F68:F113" si="10">(E68-D68)^2</f>
        <v>4.8963113032389893</v>
      </c>
      <c r="G68" s="22">
        <f t="shared" ref="G68:G113" si="11">((E68-D68)/D68)^2</f>
        <v>1.261905127051098E-4</v>
      </c>
      <c r="I68" s="2">
        <v>0.78120224000000005</v>
      </c>
      <c r="J68">
        <v>233.17765199999999</v>
      </c>
      <c r="K68">
        <f t="shared" ref="K68:K114" si="12">IF(I68&lt;L$1,$X$6+J$1^2*$X$5/((-$X$7*(I68/K$1-1)^$X$8+1)),$X$6+$X$2*SINH($X$3*(I68/L$1)-$X$3)+J$1^2*$X$5/((-$X$7*(I68/K$1-1)^$X$8+1)))</f>
        <v>230.79853433408675</v>
      </c>
      <c r="L68">
        <f t="shared" ref="L68:L114" si="13">(K68-J68)^2</f>
        <v>5.6602008682604721</v>
      </c>
      <c r="M68" s="22">
        <f t="shared" ref="M68:M114" si="14">((K68-J68)/J68)^2</f>
        <v>1.0410174130153353E-4</v>
      </c>
      <c r="O68" s="2">
        <v>0.78165812000000001</v>
      </c>
      <c r="P68">
        <v>286.275846</v>
      </c>
      <c r="Q68">
        <f t="shared" ref="Q68:Q103" si="15">IF(O68&lt;R$1,$X$6+P$1^2*$X$5/((-$X$7*(O68/Q$1-1)^$X$8+1)),$X$6+$X$2*SINH($X$3*(O68/R$1)-$X$3)+P$1^2*$X$5/((-$X$7*(O68/Q$1-1)^$X$8+1)))</f>
        <v>285.69115124752619</v>
      </c>
      <c r="R68">
        <f t="shared" ref="R68:R103" si="16">(Q68-P68)^2</f>
        <v>0.34186795357040811</v>
      </c>
      <c r="S68" s="22">
        <f t="shared" ref="S68:S103" si="17">((Q68-P68)/P68)^2</f>
        <v>4.1714685990120312E-6</v>
      </c>
    </row>
    <row r="69" spans="3:19" x14ac:dyDescent="0.25">
      <c r="C69" s="2">
        <v>0.78367925000000005</v>
      </c>
      <c r="D69">
        <v>197.22385399999999</v>
      </c>
      <c r="E69">
        <f t="shared" si="9"/>
        <v>194.94796053556365</v>
      </c>
      <c r="F69">
        <f t="shared" si="10"/>
        <v>5.1796910614640295</v>
      </c>
      <c r="G69" s="22">
        <f t="shared" si="11"/>
        <v>1.3316343056836796E-4</v>
      </c>
      <c r="I69" s="2">
        <v>0.78397804000000004</v>
      </c>
      <c r="J69">
        <v>233.52496099999999</v>
      </c>
      <c r="K69">
        <f t="shared" si="12"/>
        <v>231.06629254000688</v>
      </c>
      <c r="L69">
        <f t="shared" si="13"/>
        <v>6.0450505961648719</v>
      </c>
      <c r="M69" s="22">
        <f t="shared" si="14"/>
        <v>1.1084939413401849E-4</v>
      </c>
      <c r="O69" s="2">
        <v>0.78443399000000003</v>
      </c>
      <c r="P69">
        <v>286.61170900000002</v>
      </c>
      <c r="Q69">
        <f t="shared" si="15"/>
        <v>286.21506696701147</v>
      </c>
      <c r="R69">
        <f t="shared" si="16"/>
        <v>0.1573249023332918</v>
      </c>
      <c r="S69" s="22">
        <f t="shared" si="17"/>
        <v>1.9151800685378583E-6</v>
      </c>
    </row>
    <row r="70" spans="3:19" x14ac:dyDescent="0.25">
      <c r="C70" s="2">
        <v>0.78645547999999998</v>
      </c>
      <c r="D70">
        <v>197.49676500000001</v>
      </c>
      <c r="E70">
        <f t="shared" si="9"/>
        <v>195.14163453080786</v>
      </c>
      <c r="F70">
        <f t="shared" si="10"/>
        <v>5.5466395269172235</v>
      </c>
      <c r="G70" s="22">
        <f t="shared" si="11"/>
        <v>1.4220339654502092E-4</v>
      </c>
      <c r="I70" s="2">
        <v>0.78647078999999998</v>
      </c>
      <c r="J70">
        <v>233.69016500000001</v>
      </c>
      <c r="K70">
        <f t="shared" si="12"/>
        <v>231.32558170703086</v>
      </c>
      <c r="L70">
        <f t="shared" si="13"/>
        <v>5.5912541493887993</v>
      </c>
      <c r="M70" s="22">
        <f t="shared" si="14"/>
        <v>1.0238312071683323E-4</v>
      </c>
      <c r="O70" s="2">
        <v>0.78720950000000001</v>
      </c>
      <c r="P70">
        <v>287.01052399999998</v>
      </c>
      <c r="Q70">
        <f t="shared" si="15"/>
        <v>286.7752969733923</v>
      </c>
      <c r="R70">
        <f t="shared" si="16"/>
        <v>5.533175404668754E-2</v>
      </c>
      <c r="S70" s="22">
        <f t="shared" si="17"/>
        <v>6.7170533029240141E-7</v>
      </c>
    </row>
    <row r="71" spans="3:19" x14ac:dyDescent="0.25">
      <c r="C71" s="2">
        <v>0.78923235000000003</v>
      </c>
      <c r="D71">
        <v>197.65521799999999</v>
      </c>
      <c r="E71">
        <f t="shared" si="9"/>
        <v>195.34892113390433</v>
      </c>
      <c r="F71">
        <f t="shared" si="10"/>
        <v>5.3190052345626819</v>
      </c>
      <c r="G71" s="22">
        <f t="shared" si="11"/>
        <v>1.3614880999107535E-4</v>
      </c>
      <c r="I71" s="2">
        <v>0.78953088999999999</v>
      </c>
      <c r="J71">
        <v>234.00210899999999</v>
      </c>
      <c r="K71">
        <f t="shared" si="12"/>
        <v>231.67030555773704</v>
      </c>
      <c r="L71">
        <f t="shared" si="13"/>
        <v>5.4373072933493534</v>
      </c>
      <c r="M71" s="22">
        <f t="shared" si="14"/>
        <v>9.9298876538186784E-5</v>
      </c>
      <c r="O71" s="2">
        <v>0.78998546999999997</v>
      </c>
      <c r="P71">
        <v>287.32921800000003</v>
      </c>
      <c r="Q71">
        <f t="shared" si="15"/>
        <v>287.37498474657639</v>
      </c>
      <c r="R71">
        <f t="shared" si="16"/>
        <v>2.0945950921849462E-3</v>
      </c>
      <c r="S71" s="22">
        <f t="shared" si="17"/>
        <v>2.537117026524989E-8</v>
      </c>
    </row>
    <row r="72" spans="3:19" x14ac:dyDescent="0.25">
      <c r="C72" s="2">
        <v>0.79200837999999996</v>
      </c>
      <c r="D72">
        <v>197.962467</v>
      </c>
      <c r="E72">
        <f t="shared" si="9"/>
        <v>195.57084817188294</v>
      </c>
      <c r="F72">
        <f t="shared" si="10"/>
        <v>5.7198406190040219</v>
      </c>
      <c r="G72" s="22">
        <f t="shared" si="11"/>
        <v>1.4595474310441411E-4</v>
      </c>
      <c r="I72" s="2">
        <v>0.79259055</v>
      </c>
      <c r="J72">
        <v>234.38988000000001</v>
      </c>
      <c r="K72">
        <f t="shared" si="12"/>
        <v>232.04665613274739</v>
      </c>
      <c r="L72">
        <f t="shared" si="13"/>
        <v>5.4906980920623161</v>
      </c>
      <c r="M72" s="22">
        <f t="shared" si="14"/>
        <v>9.9942417686896802E-5</v>
      </c>
      <c r="O72" s="2">
        <v>0.79276126999999996</v>
      </c>
      <c r="P72">
        <v>287.67652700000002</v>
      </c>
      <c r="Q72">
        <f t="shared" si="15"/>
        <v>288.01725389672492</v>
      </c>
      <c r="R72">
        <f t="shared" si="16"/>
        <v>0.11609481815178231</v>
      </c>
      <c r="S72" s="22">
        <f t="shared" si="17"/>
        <v>1.4028265654111753E-6</v>
      </c>
    </row>
    <row r="73" spans="3:19" x14ac:dyDescent="0.25">
      <c r="C73" s="2">
        <v>0.79478428999999995</v>
      </c>
      <c r="D73">
        <v>198.29117600000001</v>
      </c>
      <c r="E73">
        <f t="shared" si="9"/>
        <v>195.80871317085027</v>
      </c>
      <c r="F73">
        <f t="shared" si="10"/>
        <v>6.1626216981101267</v>
      </c>
      <c r="G73" s="22">
        <f t="shared" si="11"/>
        <v>1.5673238122368514E-4</v>
      </c>
      <c r="I73" s="2">
        <v>0.79508270000000003</v>
      </c>
      <c r="J73">
        <v>234.66095799999999</v>
      </c>
      <c r="K73">
        <f t="shared" si="12"/>
        <v>232.3786811268468</v>
      </c>
      <c r="L73">
        <f t="shared" si="13"/>
        <v>5.2087877257299189</v>
      </c>
      <c r="M73" s="22">
        <f t="shared" si="14"/>
        <v>9.4592124633426455E-5</v>
      </c>
      <c r="O73" s="2">
        <v>0.79553669000000005</v>
      </c>
      <c r="P73">
        <v>288.092511</v>
      </c>
      <c r="Q73">
        <f t="shared" si="15"/>
        <v>288.70560529048089</v>
      </c>
      <c r="R73">
        <f t="shared" si="16"/>
        <v>0.37588460902026299</v>
      </c>
      <c r="S73" s="22">
        <f t="shared" si="17"/>
        <v>4.5288778326936167E-6</v>
      </c>
    </row>
    <row r="74" spans="3:19" x14ac:dyDescent="0.25">
      <c r="C74" s="2">
        <v>0.79756099999999996</v>
      </c>
      <c r="D74">
        <v>198.47967399999999</v>
      </c>
      <c r="E74">
        <f t="shared" si="9"/>
        <v>196.06396973902642</v>
      </c>
      <c r="F74">
        <f t="shared" si="10"/>
        <v>5.8356270764858609</v>
      </c>
      <c r="G74" s="22">
        <f t="shared" si="11"/>
        <v>1.4813424037924281E-4</v>
      </c>
      <c r="I74" s="2">
        <v>0.79814229000000003</v>
      </c>
      <c r="J74">
        <v>235.06160600000001</v>
      </c>
      <c r="K74">
        <f t="shared" si="12"/>
        <v>232.82039388409362</v>
      </c>
      <c r="L74">
        <f t="shared" si="13"/>
        <v>5.0230317484856108</v>
      </c>
      <c r="M74" s="22">
        <f t="shared" si="14"/>
        <v>9.0908088295682524E-5</v>
      </c>
      <c r="O74" s="2">
        <v>0.79831246</v>
      </c>
      <c r="P74">
        <v>288.44554299999999</v>
      </c>
      <c r="Q74">
        <f t="shared" si="15"/>
        <v>289.44412761114495</v>
      </c>
      <c r="R74">
        <f t="shared" si="16"/>
        <v>0.99717122561553739</v>
      </c>
      <c r="S74" s="22">
        <f t="shared" si="17"/>
        <v>1.1985111330208671E-5</v>
      </c>
    </row>
    <row r="75" spans="3:19" x14ac:dyDescent="0.25">
      <c r="C75" s="2">
        <v>0.80062142000000003</v>
      </c>
      <c r="D75">
        <v>198.734388</v>
      </c>
      <c r="E75">
        <f t="shared" si="9"/>
        <v>196.36718542713299</v>
      </c>
      <c r="F75">
        <f t="shared" si="10"/>
        <v>5.6036480209881478</v>
      </c>
      <c r="G75" s="22">
        <f t="shared" si="11"/>
        <v>1.4188118427983123E-4</v>
      </c>
      <c r="I75" s="2">
        <v>0.80091822999999995</v>
      </c>
      <c r="J75">
        <v>235.38602299999999</v>
      </c>
      <c r="K75">
        <f t="shared" si="12"/>
        <v>233.25651850758129</v>
      </c>
      <c r="L75">
        <f t="shared" si="13"/>
        <v>4.5347893832314412</v>
      </c>
      <c r="M75" s="22">
        <f t="shared" si="14"/>
        <v>8.1845683268236545E-5</v>
      </c>
      <c r="O75" s="2">
        <v>0.80108751</v>
      </c>
      <c r="P75">
        <v>288.92447800000002</v>
      </c>
      <c r="Q75">
        <f t="shared" si="15"/>
        <v>290.23682054133906</v>
      </c>
      <c r="R75">
        <f t="shared" si="16"/>
        <v>1.7222429458081969</v>
      </c>
      <c r="S75" s="22">
        <f t="shared" si="17"/>
        <v>2.0631259419945103E-5</v>
      </c>
    </row>
    <row r="76" spans="3:19" x14ac:dyDescent="0.25">
      <c r="C76" s="2">
        <v>0.80311359000000004</v>
      </c>
      <c r="D76">
        <v>199.00260499999999</v>
      </c>
      <c r="E76">
        <f t="shared" si="9"/>
        <v>196.63253896664651</v>
      </c>
      <c r="F76">
        <f t="shared" si="10"/>
        <v>5.6172130024559053</v>
      </c>
      <c r="G76" s="22">
        <f t="shared" si="11"/>
        <v>1.4184151767950937E-4</v>
      </c>
      <c r="I76" s="2">
        <v>0.80369354000000004</v>
      </c>
      <c r="J76">
        <v>235.819176</v>
      </c>
      <c r="K76">
        <f t="shared" si="12"/>
        <v>233.7292675706808</v>
      </c>
      <c r="L76">
        <f t="shared" si="13"/>
        <v>4.367717242939424</v>
      </c>
      <c r="M76" s="22">
        <f t="shared" si="14"/>
        <v>7.8540973548488194E-5</v>
      </c>
      <c r="O76" s="2">
        <v>0.80386279999999999</v>
      </c>
      <c r="P76">
        <v>289.36335400000002</v>
      </c>
      <c r="Q76">
        <f t="shared" si="15"/>
        <v>291.08867439133371</v>
      </c>
      <c r="R76">
        <f t="shared" si="16"/>
        <v>2.9767304527518581</v>
      </c>
      <c r="S76" s="22">
        <f t="shared" si="17"/>
        <v>3.5551051550894615E-5</v>
      </c>
    </row>
    <row r="77" spans="3:19" x14ac:dyDescent="0.25">
      <c r="C77" s="2">
        <v>0.80589010999999999</v>
      </c>
      <c r="D77">
        <v>199.22400999999999</v>
      </c>
      <c r="E77">
        <f t="shared" si="9"/>
        <v>196.94939893142373</v>
      </c>
      <c r="F77">
        <f t="shared" si="10"/>
        <v>5.1738555132896495</v>
      </c>
      <c r="G77" s="22">
        <f t="shared" si="11"/>
        <v>1.3035597478053176E-4</v>
      </c>
      <c r="I77" s="2">
        <v>0.80646914999999997</v>
      </c>
      <c r="J77">
        <v>236.20082199999999</v>
      </c>
      <c r="K77">
        <f t="shared" si="12"/>
        <v>234.24210202366737</v>
      </c>
      <c r="L77">
        <f t="shared" si="13"/>
        <v>3.8365839456844473</v>
      </c>
      <c r="M77" s="22">
        <f t="shared" si="14"/>
        <v>6.8767287772240527E-5</v>
      </c>
      <c r="O77" s="2">
        <v>0.80663733999999998</v>
      </c>
      <c r="P77">
        <v>289.93385599999999</v>
      </c>
      <c r="Q77">
        <f t="shared" si="15"/>
        <v>292.00458820527632</v>
      </c>
      <c r="R77">
        <f t="shared" si="16"/>
        <v>4.2879318659685683</v>
      </c>
      <c r="S77" s="22">
        <f t="shared" si="17"/>
        <v>5.1009376242886597E-5</v>
      </c>
    </row>
    <row r="78" spans="3:19" x14ac:dyDescent="0.25">
      <c r="C78" s="2">
        <v>0.80894997000000002</v>
      </c>
      <c r="D78">
        <v>199.57601299999999</v>
      </c>
      <c r="E78">
        <f t="shared" si="9"/>
        <v>197.32686587342891</v>
      </c>
      <c r="F78">
        <f t="shared" si="10"/>
        <v>5.0586627969629205</v>
      </c>
      <c r="G78" s="22">
        <f t="shared" si="11"/>
        <v>1.2700448164171087E-4</v>
      </c>
      <c r="I78" s="2">
        <v>0.80924509</v>
      </c>
      <c r="J78">
        <v>236.525239</v>
      </c>
      <c r="K78">
        <f t="shared" si="12"/>
        <v>234.79870443012993</v>
      </c>
      <c r="L78">
        <f t="shared" si="13"/>
        <v>2.9809216209564222</v>
      </c>
      <c r="M78" s="22">
        <f t="shared" si="14"/>
        <v>5.3283847546592172E-5</v>
      </c>
      <c r="O78" s="2">
        <v>0.80941183999999999</v>
      </c>
      <c r="P78">
        <v>290.51008100000001</v>
      </c>
      <c r="Q78">
        <f t="shared" si="15"/>
        <v>292.99054298176247</v>
      </c>
      <c r="R78">
        <f t="shared" si="16"/>
        <v>6.1526916429689491</v>
      </c>
      <c r="S78" s="22">
        <f t="shared" si="17"/>
        <v>7.2902552615525932E-5</v>
      </c>
    </row>
    <row r="79" spans="3:19" x14ac:dyDescent="0.25">
      <c r="C79" s="2">
        <v>0.81144229999999995</v>
      </c>
      <c r="D79">
        <v>199.81561500000001</v>
      </c>
      <c r="E79">
        <f t="shared" si="9"/>
        <v>197.65824623954069</v>
      </c>
      <c r="F79">
        <f t="shared" si="10"/>
        <v>4.6542399686057845</v>
      </c>
      <c r="G79" s="22">
        <f t="shared" si="11"/>
        <v>1.1657083927826359E-4</v>
      </c>
      <c r="I79" s="2">
        <v>0.81173713000000003</v>
      </c>
      <c r="J79">
        <v>236.81491700000001</v>
      </c>
      <c r="K79">
        <f t="shared" si="12"/>
        <v>235.33895060320518</v>
      </c>
      <c r="L79">
        <f t="shared" si="13"/>
        <v>2.1784768044675173</v>
      </c>
      <c r="M79" s="22">
        <f t="shared" si="14"/>
        <v>3.8844973522267049E-5</v>
      </c>
      <c r="O79" s="2">
        <v>0.81218553000000004</v>
      </c>
      <c r="P79">
        <v>291.22937899999999</v>
      </c>
      <c r="Q79">
        <f t="shared" si="15"/>
        <v>294.05263435184509</v>
      </c>
      <c r="R79">
        <f t="shared" si="16"/>
        <v>7.9707707817219502</v>
      </c>
      <c r="S79" s="22">
        <f t="shared" si="17"/>
        <v>9.3978812239539218E-5</v>
      </c>
    </row>
    <row r="80" spans="3:19" x14ac:dyDescent="0.25">
      <c r="C80" s="2">
        <v>0.81421858999999996</v>
      </c>
      <c r="D80">
        <v>200.07708</v>
      </c>
      <c r="E80">
        <f t="shared" si="9"/>
        <v>198.05504208857369</v>
      </c>
      <c r="F80">
        <f t="shared" si="10"/>
        <v>4.088637315245272</v>
      </c>
      <c r="G80" s="22">
        <f t="shared" si="11"/>
        <v>1.0213719036403956E-4</v>
      </c>
      <c r="I80" s="2">
        <v>0.81451267000000005</v>
      </c>
      <c r="J80">
        <v>237.208009</v>
      </c>
      <c r="K80">
        <f t="shared" si="12"/>
        <v>235.98995767757131</v>
      </c>
      <c r="L80">
        <f t="shared" si="13"/>
        <v>1.4836490240702869</v>
      </c>
      <c r="M80" s="22">
        <f t="shared" si="14"/>
        <v>2.6367713953604411E-5</v>
      </c>
      <c r="O80" s="2">
        <v>0.81495883000000002</v>
      </c>
      <c r="P80">
        <v>292.01735100000002</v>
      </c>
      <c r="Q80">
        <f t="shared" si="15"/>
        <v>295.19809062855325</v>
      </c>
      <c r="R80">
        <f t="shared" si="16"/>
        <v>10.117104584648915</v>
      </c>
      <c r="S80" s="22">
        <f t="shared" si="17"/>
        <v>1.1864212739435443E-4</v>
      </c>
    </row>
    <row r="81" spans="3:19" x14ac:dyDescent="0.25">
      <c r="C81" s="2">
        <v>0.81699440000000001</v>
      </c>
      <c r="D81">
        <v>200.42438899999999</v>
      </c>
      <c r="E81">
        <f t="shared" si="9"/>
        <v>198.48360309948305</v>
      </c>
      <c r="F81">
        <f t="shared" si="10"/>
        <v>3.7666499116453607</v>
      </c>
      <c r="G81" s="22">
        <f t="shared" si="11"/>
        <v>9.3767884997649273E-5</v>
      </c>
      <c r="I81" s="2">
        <v>0.81728849999999997</v>
      </c>
      <c r="J81">
        <v>237.55102600000001</v>
      </c>
      <c r="K81">
        <f t="shared" si="12"/>
        <v>236.69782779861708</v>
      </c>
      <c r="L81">
        <f t="shared" si="13"/>
        <v>0.72794717084305582</v>
      </c>
      <c r="M81" s="22">
        <f t="shared" si="14"/>
        <v>1.2899891024177375E-5</v>
      </c>
      <c r="O81" s="2">
        <v>0.81773138000000001</v>
      </c>
      <c r="P81">
        <v>292.93695100000002</v>
      </c>
      <c r="Q81">
        <f t="shared" si="15"/>
        <v>296.43464552180563</v>
      </c>
      <c r="R81">
        <f t="shared" si="16"/>
        <v>12.233866967868996</v>
      </c>
      <c r="S81" s="22">
        <f t="shared" si="17"/>
        <v>1.4256582767424122E-4</v>
      </c>
    </row>
    <row r="82" spans="3:19" x14ac:dyDescent="0.25">
      <c r="C82" s="2">
        <v>0.81976981000000004</v>
      </c>
      <c r="D82">
        <v>200.840373</v>
      </c>
      <c r="E82">
        <f t="shared" si="9"/>
        <v>198.94703178934117</v>
      </c>
      <c r="F82">
        <f t="shared" si="10"/>
        <v>3.584740939979052</v>
      </c>
      <c r="G82" s="22">
        <f t="shared" si="11"/>
        <v>8.8870113995033635E-5</v>
      </c>
      <c r="I82" s="2">
        <v>0.82006316999999995</v>
      </c>
      <c r="J82">
        <v>238.097205</v>
      </c>
      <c r="K82">
        <f t="shared" si="12"/>
        <v>237.46774250750801</v>
      </c>
      <c r="L82">
        <f t="shared" si="13"/>
        <v>0.39622302945423588</v>
      </c>
      <c r="M82" s="22">
        <f t="shared" si="14"/>
        <v>6.98925876256247E-6</v>
      </c>
      <c r="O82" s="2">
        <v>0.82050321999999998</v>
      </c>
      <c r="P82">
        <v>293.98245400000002</v>
      </c>
      <c r="Q82">
        <f t="shared" si="15"/>
        <v>297.77111599754903</v>
      </c>
      <c r="R82">
        <f t="shared" si="16"/>
        <v>14.353959731672081</v>
      </c>
      <c r="S82" s="22">
        <f t="shared" si="17"/>
        <v>1.6608442294303914E-4</v>
      </c>
    </row>
    <row r="83" spans="3:19" x14ac:dyDescent="0.25">
      <c r="C83" s="2">
        <v>0.82254565000000002</v>
      </c>
      <c r="D83">
        <v>201.18195900000001</v>
      </c>
      <c r="E83">
        <f t="shared" si="9"/>
        <v>199.44895174951631</v>
      </c>
      <c r="F83">
        <f t="shared" si="10"/>
        <v>3.003314130229056</v>
      </c>
      <c r="G83" s="22">
        <f t="shared" si="11"/>
        <v>7.4203210137867618E-5</v>
      </c>
      <c r="I83" s="2">
        <v>0.82283757999999996</v>
      </c>
      <c r="J83">
        <v>238.69059899999999</v>
      </c>
      <c r="K83">
        <f t="shared" si="12"/>
        <v>238.30616177095254</v>
      </c>
      <c r="L83">
        <f t="shared" si="13"/>
        <v>0.14779198307768121</v>
      </c>
      <c r="M83" s="22">
        <f t="shared" si="14"/>
        <v>2.5940613789872488E-6</v>
      </c>
      <c r="O83" s="2">
        <v>0.82327349999999999</v>
      </c>
      <c r="P83">
        <v>295.30265700000001</v>
      </c>
      <c r="Q83">
        <f t="shared" si="15"/>
        <v>299.21691515996537</v>
      </c>
      <c r="R83">
        <f t="shared" si="16"/>
        <v>15.321416942855381</v>
      </c>
      <c r="S83" s="22">
        <f t="shared" si="17"/>
        <v>1.7569694985188368E-4</v>
      </c>
    </row>
    <row r="84" spans="3:19" x14ac:dyDescent="0.25">
      <c r="C84" s="2">
        <v>0.82532086999999998</v>
      </c>
      <c r="D84">
        <v>201.63228000000001</v>
      </c>
      <c r="E84">
        <f t="shared" si="9"/>
        <v>199.99309085051641</v>
      </c>
      <c r="F84">
        <f t="shared" si="10"/>
        <v>2.686941067784764</v>
      </c>
      <c r="G84" s="22">
        <f t="shared" si="11"/>
        <v>6.6090345035237793E-5</v>
      </c>
      <c r="I84" s="2">
        <v>0.82561262999999996</v>
      </c>
      <c r="J84">
        <v>239.17096599999999</v>
      </c>
      <c r="K84">
        <f t="shared" si="12"/>
        <v>239.2204220340285</v>
      </c>
      <c r="L84">
        <f t="shared" si="13"/>
        <v>2.4458993018290466E-3</v>
      </c>
      <c r="M84" s="22">
        <f t="shared" si="14"/>
        <v>4.2758420880781334E-8</v>
      </c>
      <c r="O84" s="2">
        <v>0.82566494999999995</v>
      </c>
      <c r="P84">
        <v>296.628761</v>
      </c>
      <c r="Q84">
        <f t="shared" si="15"/>
        <v>300.56206832323721</v>
      </c>
      <c r="R84">
        <f t="shared" si="16"/>
        <v>15.470906499031511</v>
      </c>
      <c r="S84" s="22">
        <f t="shared" si="17"/>
        <v>1.7582848979024417E-4</v>
      </c>
    </row>
    <row r="85" spans="3:19" x14ac:dyDescent="0.25">
      <c r="C85" s="2">
        <v>0.82809628000000002</v>
      </c>
      <c r="D85">
        <v>202.04826399999999</v>
      </c>
      <c r="E85">
        <f t="shared" si="9"/>
        <v>200.5840296164572</v>
      </c>
      <c r="F85">
        <f t="shared" si="10"/>
        <v>2.1439823299489285</v>
      </c>
      <c r="G85" s="22">
        <f t="shared" si="11"/>
        <v>5.2518335718315223E-5</v>
      </c>
      <c r="I85" s="2">
        <v>0.82838661999999996</v>
      </c>
      <c r="J85">
        <v>239.83732599999999</v>
      </c>
      <c r="K85">
        <f t="shared" si="12"/>
        <v>240.21791251305916</v>
      </c>
      <c r="L85">
        <f t="shared" si="13"/>
        <v>0.14484609392253872</v>
      </c>
      <c r="M85" s="22">
        <f t="shared" si="14"/>
        <v>2.5181015541581741E-6</v>
      </c>
      <c r="O85" s="2">
        <v>0.82767749000000002</v>
      </c>
      <c r="P85">
        <v>297.97722099999999</v>
      </c>
      <c r="Q85">
        <f t="shared" si="15"/>
        <v>301.76998488146035</v>
      </c>
      <c r="R85">
        <f t="shared" si="16"/>
        <v>14.385057860510253</v>
      </c>
      <c r="S85" s="22">
        <f t="shared" si="17"/>
        <v>1.6201136535237814E-4</v>
      </c>
    </row>
    <row r="86" spans="3:19" x14ac:dyDescent="0.25">
      <c r="C86" s="2">
        <v>0.83087140000000004</v>
      </c>
      <c r="D86">
        <v>202.51575399999999</v>
      </c>
      <c r="E86">
        <f t="shared" si="9"/>
        <v>201.22668986957353</v>
      </c>
      <c r="F86">
        <f t="shared" si="10"/>
        <v>1.6616863323521085</v>
      </c>
      <c r="G86" s="22">
        <f t="shared" si="11"/>
        <v>4.0516453280496819E-5</v>
      </c>
      <c r="I86" s="2">
        <v>0.83116038000000003</v>
      </c>
      <c r="J86">
        <v>240.54517799999999</v>
      </c>
      <c r="K86">
        <f t="shared" si="12"/>
        <v>241.30791204544533</v>
      </c>
      <c r="L86">
        <f t="shared" si="13"/>
        <v>0.58176322408141667</v>
      </c>
      <c r="M86" s="22">
        <f t="shared" si="14"/>
        <v>1.0054325782602752E-5</v>
      </c>
      <c r="O86" s="2">
        <v>0.82969904999999999</v>
      </c>
      <c r="P86">
        <v>299.59061800000001</v>
      </c>
      <c r="Q86">
        <f t="shared" si="15"/>
        <v>303.05881760351588</v>
      </c>
      <c r="R86">
        <f t="shared" si="16"/>
        <v>12.02840848982764</v>
      </c>
      <c r="S86" s="22">
        <f t="shared" si="17"/>
        <v>1.3401448779198883E-4</v>
      </c>
    </row>
    <row r="87" spans="3:19" x14ac:dyDescent="0.25">
      <c r="C87" s="2">
        <v>0.83364651999999995</v>
      </c>
      <c r="D87">
        <v>202.98324400000001</v>
      </c>
      <c r="E87">
        <f t="shared" si="9"/>
        <v>201.9268570924458</v>
      </c>
      <c r="F87">
        <f t="shared" si="10"/>
        <v>1.1159532984519533</v>
      </c>
      <c r="G87" s="22">
        <f t="shared" si="11"/>
        <v>2.7084800577845435E-5</v>
      </c>
      <c r="I87" s="2">
        <v>0.83403996000000002</v>
      </c>
      <c r="J87">
        <v>241.145398</v>
      </c>
      <c r="K87">
        <f t="shared" si="12"/>
        <v>242.54850037492369</v>
      </c>
      <c r="L87">
        <f t="shared" si="13"/>
        <v>1.9686962745165015</v>
      </c>
      <c r="M87" s="22">
        <f t="shared" si="14"/>
        <v>3.3854839783682791E-5</v>
      </c>
      <c r="O87" s="2">
        <v>0.83125828999999996</v>
      </c>
      <c r="P87">
        <v>301.09057100000001</v>
      </c>
      <c r="Q87">
        <f t="shared" si="15"/>
        <v>304.10830087069826</v>
      </c>
      <c r="R87">
        <f t="shared" si="16"/>
        <v>9.106693572504458</v>
      </c>
      <c r="S87" s="22">
        <f t="shared" si="17"/>
        <v>1.004538099011847E-4</v>
      </c>
    </row>
    <row r="88" spans="3:19" x14ac:dyDescent="0.25">
      <c r="C88" s="2">
        <v>0.83642128999999998</v>
      </c>
      <c r="D88">
        <v>203.51368500000001</v>
      </c>
      <c r="E88">
        <f t="shared" si="9"/>
        <v>202.69098421912963</v>
      </c>
      <c r="F88">
        <f t="shared" si="10"/>
        <v>0.67683657484472881</v>
      </c>
      <c r="G88" s="22">
        <f t="shared" si="11"/>
        <v>1.6341675518757771E-5</v>
      </c>
      <c r="I88" s="2">
        <v>0.83670887000000005</v>
      </c>
      <c r="J88">
        <v>241.78844599999999</v>
      </c>
      <c r="K88">
        <f t="shared" si="12"/>
        <v>243.80885132098183</v>
      </c>
      <c r="L88">
        <f t="shared" si="13"/>
        <v>4.0820376610517197</v>
      </c>
      <c r="M88" s="22">
        <f t="shared" si="14"/>
        <v>6.9824192067372939E-5</v>
      </c>
      <c r="O88" s="2">
        <v>0.83272005000000004</v>
      </c>
      <c r="P88">
        <v>302.55066599999998</v>
      </c>
      <c r="Q88">
        <f t="shared" si="15"/>
        <v>305.13886510685211</v>
      </c>
      <c r="R88">
        <f t="shared" si="16"/>
        <v>6.6987746167101641</v>
      </c>
      <c r="S88" s="22">
        <f t="shared" si="17"/>
        <v>7.3181134760192659E-5</v>
      </c>
    </row>
    <row r="89" spans="3:19" x14ac:dyDescent="0.25">
      <c r="C89" s="2">
        <v>0.83919611999999999</v>
      </c>
      <c r="D89">
        <v>204.032681</v>
      </c>
      <c r="E89">
        <f t="shared" si="9"/>
        <v>203.52670904492859</v>
      </c>
      <c r="F89">
        <f t="shared" si="10"/>
        <v>0.25600761931877697</v>
      </c>
      <c r="G89" s="22">
        <f t="shared" si="11"/>
        <v>6.1496927547619353E-6</v>
      </c>
      <c r="I89" s="2">
        <v>0.83965139</v>
      </c>
      <c r="J89">
        <v>242.794307</v>
      </c>
      <c r="K89">
        <f t="shared" si="12"/>
        <v>245.33656268404889</v>
      </c>
      <c r="L89">
        <f t="shared" si="13"/>
        <v>6.4630639630788504</v>
      </c>
      <c r="M89" s="22">
        <f t="shared" si="14"/>
        <v>1.0963808858725739E-4</v>
      </c>
      <c r="O89" s="2">
        <v>0.83408148000000004</v>
      </c>
      <c r="P89">
        <v>304.20914399999998</v>
      </c>
      <c r="Q89">
        <f t="shared" si="15"/>
        <v>306.14168581344239</v>
      </c>
      <c r="R89">
        <f t="shared" si="16"/>
        <v>3.7347178607032885</v>
      </c>
      <c r="S89" s="22">
        <f t="shared" si="17"/>
        <v>4.035647922052423E-5</v>
      </c>
    </row>
    <row r="90" spans="3:19" x14ac:dyDescent="0.25">
      <c r="C90" s="2">
        <v>0.84197051999999994</v>
      </c>
      <c r="D90">
        <v>204.62607499999999</v>
      </c>
      <c r="E90">
        <f t="shared" si="9"/>
        <v>204.44257814657334</v>
      </c>
      <c r="F90">
        <f t="shared" si="10"/>
        <v>3.3671095217480213E-2</v>
      </c>
      <c r="G90" s="22">
        <f t="shared" si="11"/>
        <v>8.0414672010257211E-7</v>
      </c>
      <c r="I90" s="2">
        <v>0.84225110999999997</v>
      </c>
      <c r="J90">
        <v>244.13201000000001</v>
      </c>
      <c r="K90">
        <f t="shared" si="12"/>
        <v>246.82140891851782</v>
      </c>
      <c r="L90">
        <f t="shared" si="13"/>
        <v>7.2328665429247661</v>
      </c>
      <c r="M90" s="22">
        <f t="shared" si="14"/>
        <v>1.2135592872173476E-4</v>
      </c>
      <c r="O90" s="2">
        <v>0.83533594</v>
      </c>
      <c r="P90">
        <v>305.64623699999999</v>
      </c>
      <c r="Q90">
        <f t="shared" si="15"/>
        <v>307.10441986802675</v>
      </c>
      <c r="R90">
        <f t="shared" si="16"/>
        <v>2.1262972766067696</v>
      </c>
      <c r="S90" s="22">
        <f t="shared" si="17"/>
        <v>2.2760713720622752E-5</v>
      </c>
    </row>
    <row r="91" spans="3:19" x14ac:dyDescent="0.25">
      <c r="C91" s="2">
        <v>0.84474503000000001</v>
      </c>
      <c r="D91">
        <v>205.20230000000001</v>
      </c>
      <c r="E91">
        <f t="shared" si="9"/>
        <v>205.44888016903238</v>
      </c>
      <c r="F91">
        <f t="shared" si="10"/>
        <v>6.0801779760032225E-2</v>
      </c>
      <c r="G91" s="22">
        <f t="shared" si="11"/>
        <v>1.4439489638808079E-6</v>
      </c>
      <c r="I91" s="2">
        <v>0.84488786999999999</v>
      </c>
      <c r="J91">
        <v>245.24742800000001</v>
      </c>
      <c r="K91">
        <f t="shared" si="12"/>
        <v>248.47299865148267</v>
      </c>
      <c r="L91">
        <f t="shared" si="13"/>
        <v>10.404306027706244</v>
      </c>
      <c r="M91" s="22">
        <f t="shared" si="14"/>
        <v>1.7298330678687664E-4</v>
      </c>
      <c r="O91" s="2">
        <v>0.83658997000000002</v>
      </c>
      <c r="P91">
        <v>307.15887199999997</v>
      </c>
      <c r="Q91">
        <f t="shared" si="15"/>
        <v>308.10587748916294</v>
      </c>
      <c r="R91">
        <f t="shared" si="16"/>
        <v>0.89681939650478015</v>
      </c>
      <c r="S91" s="22">
        <f t="shared" si="17"/>
        <v>9.5055853257942604E-6</v>
      </c>
    </row>
    <row r="92" spans="3:19" x14ac:dyDescent="0.25">
      <c r="C92" s="2">
        <v>0.84751916999999999</v>
      </c>
      <c r="D92">
        <v>205.841477</v>
      </c>
      <c r="E92">
        <f t="shared" si="9"/>
        <v>206.55726781677373</v>
      </c>
      <c r="F92">
        <f t="shared" si="10"/>
        <v>0.51235649337760814</v>
      </c>
      <c r="G92" s="22">
        <f t="shared" si="11"/>
        <v>1.2092231855405228E-5</v>
      </c>
      <c r="I92" s="2">
        <v>0.84733051999999998</v>
      </c>
      <c r="J92">
        <v>246.73726500000001</v>
      </c>
      <c r="K92">
        <f t="shared" si="12"/>
        <v>250.16803854066183</v>
      </c>
      <c r="L92">
        <f t="shared" si="13"/>
        <v>11.770207087305225</v>
      </c>
      <c r="M92" s="22">
        <f t="shared" si="14"/>
        <v>1.9333683784763771E-4</v>
      </c>
      <c r="O92" s="2">
        <v>0.83784356999999998</v>
      </c>
      <c r="P92">
        <v>308.74705</v>
      </c>
      <c r="Q92">
        <f t="shared" si="15"/>
        <v>309.14804039460182</v>
      </c>
      <c r="R92">
        <f t="shared" si="16"/>
        <v>0.16079329656292318</v>
      </c>
      <c r="S92" s="22">
        <f t="shared" si="17"/>
        <v>1.6867950027694616E-6</v>
      </c>
    </row>
    <row r="93" spans="3:19" x14ac:dyDescent="0.25">
      <c r="C93" s="2">
        <v>0.85029246999999997</v>
      </c>
      <c r="D93">
        <v>206.62944999999999</v>
      </c>
      <c r="E93">
        <f t="shared" si="9"/>
        <v>207.78141755521801</v>
      </c>
      <c r="F93">
        <f t="shared" si="10"/>
        <v>1.3270292482749859</v>
      </c>
      <c r="G93" s="22">
        <f t="shared" si="11"/>
        <v>3.1081076737192395E-5</v>
      </c>
      <c r="I93" s="2">
        <v>0.84930194000000003</v>
      </c>
      <c r="J93">
        <v>247.957345</v>
      </c>
      <c r="K93">
        <f t="shared" si="12"/>
        <v>251.65062812161767</v>
      </c>
      <c r="L93">
        <f t="shared" si="13"/>
        <v>13.640340216425946</v>
      </c>
      <c r="M93" s="22">
        <f t="shared" si="14"/>
        <v>2.2185603528690882E-4</v>
      </c>
      <c r="O93" s="2">
        <v>0.83931716999999995</v>
      </c>
      <c r="P93">
        <v>310.50551100000001</v>
      </c>
      <c r="Q93">
        <f t="shared" si="15"/>
        <v>310.42850421870912</v>
      </c>
      <c r="R93">
        <f t="shared" si="16"/>
        <v>5.9300443647830525E-3</v>
      </c>
      <c r="S93" s="22">
        <f t="shared" si="17"/>
        <v>6.1506259636667161E-8</v>
      </c>
    </row>
    <row r="94" spans="3:19" x14ac:dyDescent="0.25">
      <c r="C94" s="2">
        <v>0.85306596999999995</v>
      </c>
      <c r="D94">
        <v>207.38308499999999</v>
      </c>
      <c r="E94">
        <f t="shared" si="9"/>
        <v>209.13826601112859</v>
      </c>
      <c r="F94">
        <f t="shared" si="10"/>
        <v>3.0806603818264104</v>
      </c>
      <c r="G94" s="22">
        <f t="shared" si="11"/>
        <v>7.1630364657800094E-5</v>
      </c>
      <c r="I94" s="2">
        <v>0.85084024000000003</v>
      </c>
      <c r="J94">
        <v>249.11169799999999</v>
      </c>
      <c r="K94">
        <f t="shared" si="12"/>
        <v>252.88555483951649</v>
      </c>
      <c r="L94">
        <f t="shared" si="13"/>
        <v>14.241995445165447</v>
      </c>
      <c r="M94" s="22">
        <f t="shared" si="14"/>
        <v>2.2949995174897708E-4</v>
      </c>
      <c r="O94" s="2">
        <v>0.84039269000000005</v>
      </c>
      <c r="P94">
        <v>311.95494200000002</v>
      </c>
      <c r="Q94">
        <f t="shared" si="15"/>
        <v>311.40290243816241</v>
      </c>
      <c r="R94">
        <f t="shared" si="16"/>
        <v>0.30474767783385254</v>
      </c>
      <c r="S94" s="22">
        <f t="shared" si="17"/>
        <v>3.131530635609288E-6</v>
      </c>
    </row>
    <row r="95" spans="3:19" x14ac:dyDescent="0.25">
      <c r="C95" s="2">
        <v>0.85583861999999999</v>
      </c>
      <c r="D95">
        <v>208.285516</v>
      </c>
      <c r="E95">
        <f t="shared" si="9"/>
        <v>210.64698143590536</v>
      </c>
      <c r="F95">
        <f t="shared" si="10"/>
        <v>5.5765190049756868</v>
      </c>
      <c r="G95" s="22">
        <f t="shared" si="11"/>
        <v>1.2854199784429097E-4</v>
      </c>
      <c r="I95" s="2">
        <v>0.85243913000000004</v>
      </c>
      <c r="J95">
        <v>250.51165700000001</v>
      </c>
      <c r="K95">
        <f t="shared" si="12"/>
        <v>254.24791741298782</v>
      </c>
      <c r="L95">
        <f t="shared" si="13"/>
        <v>13.959641873659793</v>
      </c>
      <c r="M95" s="22">
        <f t="shared" si="14"/>
        <v>2.2244282281623157E-4</v>
      </c>
      <c r="O95" s="2">
        <v>0.84124555000000001</v>
      </c>
      <c r="P95">
        <v>313.331661</v>
      </c>
      <c r="Q95">
        <f t="shared" si="15"/>
        <v>312.2006414720372</v>
      </c>
      <c r="R95">
        <f t="shared" si="16"/>
        <v>1.2792051726331766</v>
      </c>
      <c r="S95" s="22">
        <f t="shared" si="17"/>
        <v>1.3029616849474391E-5</v>
      </c>
    </row>
    <row r="96" spans="3:19" x14ac:dyDescent="0.25">
      <c r="C96" s="2">
        <v>0.85861082</v>
      </c>
      <c r="D96">
        <v>209.268067</v>
      </c>
      <c r="E96">
        <f t="shared" si="9"/>
        <v>212.33144026637268</v>
      </c>
      <c r="F96">
        <f t="shared" si="10"/>
        <v>9.3842557691268169</v>
      </c>
      <c r="G96" s="22">
        <f t="shared" si="11"/>
        <v>2.1428605545151434E-4</v>
      </c>
      <c r="I96" s="2">
        <v>0.85384462999999999</v>
      </c>
      <c r="J96">
        <v>251.91750400000001</v>
      </c>
      <c r="K96">
        <f t="shared" si="12"/>
        <v>255.51704519924573</v>
      </c>
      <c r="L96">
        <f t="shared" si="13"/>
        <v>12.956696845067322</v>
      </c>
      <c r="M96" s="22">
        <f t="shared" si="14"/>
        <v>2.0416326771060221E-4</v>
      </c>
      <c r="O96" s="2">
        <v>0.84221449999999998</v>
      </c>
      <c r="P96">
        <v>314.86008099999998</v>
      </c>
      <c r="Q96">
        <f t="shared" si="15"/>
        <v>313.13500410151647</v>
      </c>
      <c r="R96">
        <f t="shared" si="16"/>
        <v>2.9758903056814781</v>
      </c>
      <c r="S96" s="22">
        <f t="shared" si="17"/>
        <v>3.00179972138595E-5</v>
      </c>
    </row>
    <row r="97" spans="3:19" x14ac:dyDescent="0.25">
      <c r="C97" s="2">
        <v>0.86112878000000004</v>
      </c>
      <c r="D97">
        <v>210.55039600000001</v>
      </c>
      <c r="E97">
        <f t="shared" si="9"/>
        <v>214.03808768985425</v>
      </c>
      <c r="F97">
        <f t="shared" si="10"/>
        <v>12.163993323478357</v>
      </c>
      <c r="G97" s="22">
        <f t="shared" si="11"/>
        <v>2.7438732637761066E-4</v>
      </c>
      <c r="I97" s="2">
        <v>0.85550738999999998</v>
      </c>
      <c r="J97">
        <v>253.61940999999999</v>
      </c>
      <c r="K97">
        <f t="shared" si="12"/>
        <v>257.11208846590165</v>
      </c>
      <c r="L97">
        <f t="shared" si="13"/>
        <v>12.198802866173185</v>
      </c>
      <c r="M97" s="22">
        <f t="shared" si="14"/>
        <v>1.8964973374149564E-4</v>
      </c>
      <c r="O97" s="2">
        <v>0.84329588</v>
      </c>
      <c r="P97">
        <v>316.42518200000001</v>
      </c>
      <c r="Q97">
        <f t="shared" si="15"/>
        <v>314.2145046439266</v>
      </c>
      <c r="R97">
        <f t="shared" si="16"/>
        <v>4.8870943726556959</v>
      </c>
      <c r="S97" s="22">
        <f t="shared" si="17"/>
        <v>4.8809982107102301E-5</v>
      </c>
    </row>
    <row r="98" spans="3:19" x14ac:dyDescent="0.25">
      <c r="C98" s="2">
        <v>0.86314184000000005</v>
      </c>
      <c r="D98">
        <v>211.8073</v>
      </c>
      <c r="E98">
        <f t="shared" si="9"/>
        <v>215.54154020236098</v>
      </c>
      <c r="F98">
        <f t="shared" si="10"/>
        <v>13.944549888928968</v>
      </c>
      <c r="G98" s="22">
        <f t="shared" si="11"/>
        <v>3.1082980227894758E-4</v>
      </c>
      <c r="I98" s="2">
        <v>0.85700306999999998</v>
      </c>
      <c r="J98">
        <v>255.38916800000001</v>
      </c>
      <c r="K98">
        <f t="shared" si="12"/>
        <v>258.64075776079267</v>
      </c>
      <c r="L98">
        <f t="shared" si="13"/>
        <v>10.572835972491633</v>
      </c>
      <c r="M98" s="22">
        <f t="shared" si="14"/>
        <v>1.6210131876195211E-4</v>
      </c>
      <c r="O98" s="2">
        <v>0.84454481999999997</v>
      </c>
      <c r="P98">
        <v>318.216725</v>
      </c>
      <c r="Q98">
        <f t="shared" si="15"/>
        <v>315.51186062491934</v>
      </c>
      <c r="R98">
        <f t="shared" si="16"/>
        <v>7.3162912875804915</v>
      </c>
      <c r="S98" s="22">
        <f t="shared" si="17"/>
        <v>7.2251186661140276E-5</v>
      </c>
    </row>
    <row r="99" spans="3:19" x14ac:dyDescent="0.25">
      <c r="C99" s="2">
        <v>0.86492064000000002</v>
      </c>
      <c r="D99">
        <v>213.18263300000001</v>
      </c>
      <c r="E99">
        <f t="shared" si="9"/>
        <v>216.98656733778211</v>
      </c>
      <c r="F99">
        <f t="shared" si="10"/>
        <v>14.469916446157709</v>
      </c>
      <c r="G99" s="22">
        <f t="shared" si="11"/>
        <v>3.1839217058961857E-4</v>
      </c>
      <c r="I99" s="2">
        <v>0.85845307000000004</v>
      </c>
      <c r="J99">
        <v>257.40073100000001</v>
      </c>
      <c r="K99">
        <f t="shared" si="12"/>
        <v>260.21496152103816</v>
      </c>
      <c r="L99">
        <f t="shared" si="13"/>
        <v>7.9198934255426856</v>
      </c>
      <c r="M99" s="22">
        <f t="shared" si="14"/>
        <v>1.1953629356931122E-4</v>
      </c>
      <c r="O99" s="2">
        <v>0.84581417999999997</v>
      </c>
      <c r="P99">
        <v>320.062028</v>
      </c>
      <c r="Q99">
        <f t="shared" si="15"/>
        <v>316.88904065151371</v>
      </c>
      <c r="R99">
        <f t="shared" si="16"/>
        <v>10.067848713654044</v>
      </c>
      <c r="S99" s="22">
        <f t="shared" si="17"/>
        <v>9.8280730419412861E-5</v>
      </c>
    </row>
    <row r="100" spans="3:19" x14ac:dyDescent="0.25">
      <c r="C100" s="2">
        <v>0.86662377999999995</v>
      </c>
      <c r="D100">
        <v>214.85868199999999</v>
      </c>
      <c r="E100">
        <f t="shared" si="9"/>
        <v>218.48493411885201</v>
      </c>
      <c r="F100">
        <f t="shared" si="10"/>
        <v>13.149704429478783</v>
      </c>
      <c r="G100" s="22">
        <f t="shared" si="11"/>
        <v>2.8484603365601597E-4</v>
      </c>
      <c r="I100" s="2">
        <v>0.85949560000000003</v>
      </c>
      <c r="J100">
        <v>259.101924</v>
      </c>
      <c r="K100">
        <f t="shared" si="12"/>
        <v>261.40716300395206</v>
      </c>
      <c r="L100">
        <f t="shared" si="13"/>
        <v>5.3141268653419198</v>
      </c>
      <c r="M100" s="22">
        <f t="shared" si="14"/>
        <v>7.9157239864544786E-5</v>
      </c>
      <c r="O100" s="2">
        <v>0.84698604</v>
      </c>
      <c r="P100">
        <v>321.89503300000001</v>
      </c>
      <c r="Q100">
        <f t="shared" si="15"/>
        <v>318.21589528944463</v>
      </c>
      <c r="R100">
        <f t="shared" si="16"/>
        <v>13.536054293230688</v>
      </c>
      <c r="S100" s="22">
        <f t="shared" si="17"/>
        <v>1.3063619938846779E-4</v>
      </c>
    </row>
    <row r="101" spans="3:19" x14ac:dyDescent="0.25">
      <c r="C101" s="2">
        <v>0.86794596000000002</v>
      </c>
      <c r="D101">
        <v>216.28260599999999</v>
      </c>
      <c r="E101">
        <f t="shared" si="9"/>
        <v>219.73397663121057</v>
      </c>
      <c r="F101">
        <f t="shared" si="10"/>
        <v>11.911959233982914</v>
      </c>
      <c r="G101" s="22">
        <f t="shared" si="11"/>
        <v>2.5464784833663574E-4</v>
      </c>
      <c r="I101" s="2">
        <v>0.86045141000000003</v>
      </c>
      <c r="J101">
        <v>260.63162399999999</v>
      </c>
      <c r="K101">
        <f t="shared" si="12"/>
        <v>262.54753697841835</v>
      </c>
      <c r="L101">
        <f t="shared" si="13"/>
        <v>3.6707225408719188</v>
      </c>
      <c r="M101" s="22">
        <f t="shared" si="14"/>
        <v>5.4037760038049611E-5</v>
      </c>
      <c r="O101" s="2">
        <v>0.84796868999999997</v>
      </c>
      <c r="P101">
        <v>323.551175</v>
      </c>
      <c r="Q101">
        <f t="shared" si="15"/>
        <v>319.3717649871395</v>
      </c>
      <c r="R101">
        <f t="shared" si="16"/>
        <v>17.467468055598612</v>
      </c>
      <c r="S101" s="22">
        <f t="shared" si="17"/>
        <v>1.6685683252250076E-4</v>
      </c>
    </row>
    <row r="102" spans="3:19" x14ac:dyDescent="0.25">
      <c r="C102" s="2">
        <v>0.86929537999999995</v>
      </c>
      <c r="D102">
        <v>217.674193</v>
      </c>
      <c r="E102">
        <f t="shared" si="9"/>
        <v>221.09398317469609</v>
      </c>
      <c r="F102">
        <f t="shared" si="10"/>
        <v>11.694964838947911</v>
      </c>
      <c r="G102" s="22">
        <f t="shared" si="11"/>
        <v>2.4682266339372039E-4</v>
      </c>
      <c r="I102" s="2">
        <v>0.86151802</v>
      </c>
      <c r="J102">
        <v>262.044669</v>
      </c>
      <c r="K102">
        <f t="shared" si="12"/>
        <v>263.8768156983715</v>
      </c>
      <c r="L102">
        <f t="shared" si="13"/>
        <v>3.356761524353598</v>
      </c>
      <c r="M102" s="22">
        <f t="shared" si="14"/>
        <v>4.8884348414646731E-5</v>
      </c>
      <c r="O102" s="2">
        <v>0.84875370000000006</v>
      </c>
      <c r="P102">
        <v>325.07213999999999</v>
      </c>
      <c r="Q102">
        <f t="shared" si="15"/>
        <v>320.3248281448997</v>
      </c>
      <c r="R102">
        <f t="shared" si="16"/>
        <v>22.536969849575783</v>
      </c>
      <c r="S102" s="22">
        <f t="shared" si="17"/>
        <v>2.132730712622945E-4</v>
      </c>
    </row>
    <row r="103" spans="3:19" x14ac:dyDescent="0.25">
      <c r="C103" s="2">
        <v>0.87045075999999999</v>
      </c>
      <c r="D103">
        <v>219.26503</v>
      </c>
      <c r="E103">
        <f t="shared" si="9"/>
        <v>222.33310279922551</v>
      </c>
      <c r="F103">
        <f t="shared" si="10"/>
        <v>9.4130707013475092</v>
      </c>
      <c r="G103" s="22">
        <f t="shared" si="11"/>
        <v>1.9579093268627134E-4</v>
      </c>
      <c r="I103" s="2">
        <v>0.86225858</v>
      </c>
      <c r="J103">
        <v>263.55719900000003</v>
      </c>
      <c r="K103">
        <f t="shared" si="12"/>
        <v>264.83688394844518</v>
      </c>
      <c r="L103">
        <f t="shared" si="13"/>
        <v>1.6375935672770696</v>
      </c>
      <c r="M103" s="22">
        <f t="shared" si="14"/>
        <v>2.3575252720765261E-5</v>
      </c>
      <c r="O103" s="2">
        <v>0.84964574999999998</v>
      </c>
      <c r="P103">
        <v>326.80234799999999</v>
      </c>
      <c r="Q103">
        <f t="shared" si="15"/>
        <v>321.44120829982387</v>
      </c>
      <c r="R103">
        <f t="shared" si="16"/>
        <v>28.741818884804548</v>
      </c>
      <c r="S103" s="22">
        <f t="shared" si="17"/>
        <v>2.6911872217669832E-4</v>
      </c>
    </row>
    <row r="104" spans="3:19" x14ac:dyDescent="0.25">
      <c r="C104" s="2">
        <v>0.87164675999999996</v>
      </c>
      <c r="D104">
        <v>221.11507800000001</v>
      </c>
      <c r="E104">
        <f t="shared" si="9"/>
        <v>223.69495567660806</v>
      </c>
      <c r="F104">
        <f t="shared" si="10"/>
        <v>6.6557688262605472</v>
      </c>
      <c r="G104" s="22">
        <f t="shared" si="11"/>
        <v>1.3613240351538738E-4</v>
      </c>
      <c r="I104" s="2">
        <v>0.86279269000000003</v>
      </c>
      <c r="J104">
        <v>265.32090199999999</v>
      </c>
      <c r="K104">
        <f t="shared" si="12"/>
        <v>265.54909584785446</v>
      </c>
      <c r="L104">
        <f t="shared" si="13"/>
        <v>5.2072432198629129E-2</v>
      </c>
      <c r="M104" s="22">
        <f t="shared" si="14"/>
        <v>7.3971586450570656E-7</v>
      </c>
    </row>
    <row r="105" spans="3:19" x14ac:dyDescent="0.25">
      <c r="C105" s="2">
        <v>0.87254995999999996</v>
      </c>
      <c r="D105">
        <v>222.64470399999999</v>
      </c>
      <c r="E105">
        <f t="shared" si="9"/>
        <v>224.78114727197178</v>
      </c>
      <c r="F105">
        <f t="shared" si="10"/>
        <v>4.5643898543535082</v>
      </c>
      <c r="G105" s="22">
        <f t="shared" si="11"/>
        <v>9.2078448538948938E-5</v>
      </c>
      <c r="I105" s="2">
        <v>0.86361823999999998</v>
      </c>
      <c r="J105">
        <v>266.85091699999998</v>
      </c>
      <c r="K105">
        <f t="shared" si="12"/>
        <v>266.68396543458982</v>
      </c>
      <c r="L105">
        <f t="shared" si="13"/>
        <v>2.7872825192902521E-2</v>
      </c>
      <c r="M105" s="22">
        <f t="shared" si="14"/>
        <v>3.9142052219979451E-7</v>
      </c>
    </row>
    <row r="106" spans="3:19" x14ac:dyDescent="0.25">
      <c r="C106" s="2">
        <v>0.87342564</v>
      </c>
      <c r="D106">
        <v>224.080736</v>
      </c>
      <c r="E106">
        <f t="shared" si="9"/>
        <v>225.88531023458779</v>
      </c>
      <c r="F106">
        <f t="shared" si="10"/>
        <v>3.2564881681381075</v>
      </c>
      <c r="G106" s="22">
        <f t="shared" si="11"/>
        <v>6.4854551457087242E-5</v>
      </c>
      <c r="I106" s="2">
        <v>0.86446268999999998</v>
      </c>
      <c r="J106">
        <v>268.732103</v>
      </c>
      <c r="K106">
        <f t="shared" si="12"/>
        <v>267.88955346773344</v>
      </c>
      <c r="L106">
        <f t="shared" si="13"/>
        <v>0.70988971432259851</v>
      </c>
      <c r="M106" s="22">
        <f t="shared" si="14"/>
        <v>9.8299607133142713E-6</v>
      </c>
    </row>
    <row r="107" spans="3:19" x14ac:dyDescent="0.25">
      <c r="C107" s="2">
        <v>0.87430147000000002</v>
      </c>
      <c r="D107">
        <v>225.49053799999999</v>
      </c>
      <c r="E107">
        <f t="shared" si="9"/>
        <v>227.04346130665613</v>
      </c>
      <c r="F107">
        <f t="shared" si="10"/>
        <v>2.4115707963558406</v>
      </c>
      <c r="G107" s="22">
        <f t="shared" si="11"/>
        <v>4.7428934735686572E-5</v>
      </c>
      <c r="I107" s="2">
        <v>0.86544485000000004</v>
      </c>
      <c r="J107">
        <v>270.67611900000003</v>
      </c>
      <c r="K107">
        <f t="shared" si="12"/>
        <v>269.35188617681951</v>
      </c>
      <c r="L107">
        <f t="shared" si="13"/>
        <v>1.7535925699886588</v>
      </c>
      <c r="M107" s="22">
        <f t="shared" si="14"/>
        <v>2.3934745555130689E-5</v>
      </c>
    </row>
    <row r="108" spans="3:19" x14ac:dyDescent="0.25">
      <c r="C108" s="2">
        <v>0.87548762000000002</v>
      </c>
      <c r="D108">
        <v>227.22166200000001</v>
      </c>
      <c r="E108">
        <f t="shared" si="9"/>
        <v>228.70457394659422</v>
      </c>
      <c r="F108">
        <f t="shared" si="10"/>
        <v>2.1990278413518416</v>
      </c>
      <c r="G108" s="22">
        <f t="shared" si="11"/>
        <v>4.2592316755113189E-5</v>
      </c>
      <c r="I108" s="2">
        <v>0.86631908999999996</v>
      </c>
      <c r="J108">
        <v>272.69721700000002</v>
      </c>
      <c r="K108">
        <f t="shared" si="12"/>
        <v>270.71114607281919</v>
      </c>
      <c r="L108">
        <f t="shared" si="13"/>
        <v>3.9444777277929344</v>
      </c>
      <c r="M108" s="22">
        <f t="shared" si="14"/>
        <v>5.3043002166837151E-5</v>
      </c>
    </row>
    <row r="109" spans="3:19" x14ac:dyDescent="0.25">
      <c r="C109" s="2">
        <v>0.87640032000000001</v>
      </c>
      <c r="D109">
        <v>228.933164</v>
      </c>
      <c r="E109">
        <f t="shared" si="9"/>
        <v>230.06127590431424</v>
      </c>
      <c r="F109">
        <f t="shared" si="10"/>
        <v>1.272636468655497</v>
      </c>
      <c r="G109" s="22">
        <f t="shared" si="11"/>
        <v>2.4282139128300422E-5</v>
      </c>
      <c r="I109" s="2">
        <v>0.86715301</v>
      </c>
      <c r="J109">
        <v>274.73001900000003</v>
      </c>
      <c r="K109">
        <f t="shared" si="12"/>
        <v>272.06129876223935</v>
      </c>
      <c r="L109">
        <f t="shared" si="13"/>
        <v>7.1220677074334251</v>
      </c>
      <c r="M109" s="22">
        <f t="shared" si="14"/>
        <v>9.4361289187867527E-5</v>
      </c>
    </row>
    <row r="110" spans="3:19" x14ac:dyDescent="0.25">
      <c r="C110" s="2">
        <v>0.87745930000000005</v>
      </c>
      <c r="D110">
        <v>230.823937</v>
      </c>
      <c r="E110">
        <f t="shared" si="9"/>
        <v>231.72876379108462</v>
      </c>
      <c r="F110">
        <f t="shared" si="10"/>
        <v>0.81871152186448404</v>
      </c>
      <c r="G110" s="22">
        <f t="shared" si="11"/>
        <v>1.5366296679302725E-5</v>
      </c>
      <c r="I110" s="2">
        <v>0.86765548000000003</v>
      </c>
      <c r="J110">
        <v>276.66672899999998</v>
      </c>
      <c r="K110">
        <f t="shared" si="12"/>
        <v>272.90133050535565</v>
      </c>
      <c r="L110">
        <f t="shared" si="13"/>
        <v>14.178225823469788</v>
      </c>
      <c r="M110" s="22">
        <f t="shared" si="14"/>
        <v>1.8522858892809269E-4</v>
      </c>
    </row>
    <row r="111" spans="3:19" x14ac:dyDescent="0.25">
      <c r="C111" s="2">
        <v>0.87820746999999999</v>
      </c>
      <c r="D111">
        <v>232.47854899999999</v>
      </c>
      <c r="E111">
        <f t="shared" si="9"/>
        <v>232.97210238364187</v>
      </c>
      <c r="F111">
        <f t="shared" si="10"/>
        <v>0.24359494250435004</v>
      </c>
      <c r="G111" s="22">
        <f t="shared" si="11"/>
        <v>4.5071550101438862E-6</v>
      </c>
      <c r="I111" s="2">
        <v>0.86840200000000001</v>
      </c>
      <c r="J111">
        <v>278.61231900000001</v>
      </c>
      <c r="K111">
        <f t="shared" si="12"/>
        <v>274.18792620577045</v>
      </c>
      <c r="L111">
        <f t="shared" si="13"/>
        <v>19.575251597630466</v>
      </c>
      <c r="M111" s="22">
        <f t="shared" si="14"/>
        <v>2.5217772503214751E-4</v>
      </c>
    </row>
    <row r="112" spans="3:19" x14ac:dyDescent="0.25">
      <c r="C112" s="2">
        <v>0.87889249000000003</v>
      </c>
      <c r="D112">
        <v>234.13726700000001</v>
      </c>
      <c r="E112">
        <f t="shared" si="9"/>
        <v>234.16140806755976</v>
      </c>
      <c r="F112">
        <f t="shared" si="10"/>
        <v>5.8279114292458464E-4</v>
      </c>
      <c r="G112" s="22">
        <f t="shared" si="11"/>
        <v>1.0630944564465727E-8</v>
      </c>
      <c r="I112" s="2">
        <v>0.86893726999999998</v>
      </c>
      <c r="J112">
        <v>280.70012600000001</v>
      </c>
      <c r="K112">
        <f t="shared" si="12"/>
        <v>275.13998432641813</v>
      </c>
      <c r="L112">
        <f t="shared" si="13"/>
        <v>30.915175430301929</v>
      </c>
      <c r="M112" s="22">
        <f t="shared" si="14"/>
        <v>3.9236160294018382E-4</v>
      </c>
    </row>
    <row r="113" spans="3:13" x14ac:dyDescent="0.25">
      <c r="C113" s="2">
        <v>0.87954526</v>
      </c>
      <c r="D113">
        <v>235.91659899999999</v>
      </c>
      <c r="E113">
        <f t="shared" si="9"/>
        <v>235.34288577203881</v>
      </c>
      <c r="F113">
        <f t="shared" si="10"/>
        <v>0.3291468679376352</v>
      </c>
      <c r="G113" s="22">
        <f t="shared" si="11"/>
        <v>5.9138830152210393E-6</v>
      </c>
      <c r="I113" s="2">
        <v>0.86958921</v>
      </c>
      <c r="J113">
        <v>282.62582099999997</v>
      </c>
      <c r="K113">
        <f t="shared" si="12"/>
        <v>276.3343945181731</v>
      </c>
      <c r="L113">
        <f t="shared" si="13"/>
        <v>39.582047176232486</v>
      </c>
      <c r="M113" s="22">
        <f t="shared" si="14"/>
        <v>4.9553527813875234E-4</v>
      </c>
    </row>
    <row r="114" spans="3:13" x14ac:dyDescent="0.25">
      <c r="I114" s="2">
        <v>0.87005167999999999</v>
      </c>
      <c r="J114">
        <v>284.56541199999998</v>
      </c>
      <c r="K114">
        <f t="shared" si="12"/>
        <v>277.20578258939332</v>
      </c>
      <c r="L114">
        <f t="shared" si="13"/>
        <v>54.164145061466506</v>
      </c>
      <c r="M114" s="22">
        <f t="shared" si="14"/>
        <v>6.6887916579898342E-4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75C9C-3C8C-9342-A085-504D6DAD56D2}">
  <dimension ref="A1:AP104"/>
  <sheetViews>
    <sheetView topLeftCell="J1" workbookViewId="0">
      <selection activeCell="U20" sqref="U20:U22"/>
    </sheetView>
  </sheetViews>
  <sheetFormatPr baseColWidth="10" defaultRowHeight="15.75" x14ac:dyDescent="0.25"/>
  <cols>
    <col min="3" max="3" width="10.875" style="2"/>
    <col min="6" max="7" width="17" customWidth="1"/>
    <col min="8" max="8" width="6.375" customWidth="1"/>
    <col min="9" max="9" width="10.875" style="2"/>
    <col min="12" max="13" width="17" customWidth="1"/>
    <col min="14" max="14" width="5.625" customWidth="1"/>
    <col min="15" max="15" width="10.875" style="2"/>
    <col min="18" max="19" width="17" customWidth="1"/>
  </cols>
  <sheetData>
    <row r="1" spans="1:42" x14ac:dyDescent="0.25">
      <c r="A1" t="s">
        <v>6</v>
      </c>
      <c r="C1" t="s">
        <v>1</v>
      </c>
      <c r="D1">
        <v>0.3</v>
      </c>
      <c r="E1" s="7">
        <v>0.3</v>
      </c>
      <c r="F1">
        <f>_xlfn.XLOOKUP(D3+20,D3:D150,C3:C150,,-1,1)-X9</f>
        <v>0.72979956297978088</v>
      </c>
      <c r="I1" t="s">
        <v>2</v>
      </c>
      <c r="J1">
        <v>0.4</v>
      </c>
      <c r="K1" s="7">
        <v>0.3</v>
      </c>
      <c r="L1">
        <f>_xlfn.XLOOKUP(J3+20,J3:J150,I3:I150,,-1,1)-X10</f>
        <v>0.80515270537217642</v>
      </c>
      <c r="O1" t="s">
        <v>3</v>
      </c>
      <c r="P1">
        <v>0.5</v>
      </c>
      <c r="Q1" s="7">
        <v>0.3</v>
      </c>
      <c r="R1">
        <f>_xlfn.XLOOKUP(P3+20,P3:P150,O3:O150,,-1,1)-X11</f>
        <v>0.72980332893252564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45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45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45</v>
      </c>
      <c r="R2" s="1" t="s">
        <v>34</v>
      </c>
      <c r="S2" s="1" t="s">
        <v>128</v>
      </c>
      <c r="W2" t="s">
        <v>29</v>
      </c>
      <c r="X2">
        <v>1.1494573438564776E-2</v>
      </c>
      <c r="AI2" t="s">
        <v>62</v>
      </c>
      <c r="AJ2" s="11" t="s">
        <v>63</v>
      </c>
      <c r="AK2" s="12">
        <v>7.91</v>
      </c>
    </row>
    <row r="3" spans="1:42" x14ac:dyDescent="0.25">
      <c r="C3" s="2">
        <v>0.60060360999999995</v>
      </c>
      <c r="D3">
        <v>201.86911000000001</v>
      </c>
      <c r="E3">
        <f>IF(C3&lt;F$1,$X$6+D$1^2*$X$5/((-$X$7*(C3/E$1-1)^$X$8+1)),$X$6+$X$2*SINH($X$3*(C3/F$1)-$X$3)+D$1^2*$X$5/((-$X$7*(C3/E$1-1)^$X$8+1)))</f>
        <v>203.06025548146465</v>
      </c>
      <c r="F3">
        <f>(E3-D3)^2</f>
        <v>1.4188275580136402</v>
      </c>
      <c r="G3" s="22">
        <f>((E3-D3)/D3)^2</f>
        <v>3.4816882240407066E-5</v>
      </c>
      <c r="I3" s="2">
        <v>0.60055334000000005</v>
      </c>
      <c r="J3">
        <v>232.93894499999999</v>
      </c>
      <c r="K3">
        <f>IF(I3&lt;L$1,$X$6+J$1^2*$X$5/((-$X$7*(I3/K$1-1)^$X$8+1)),$X$6+$X$2*SINH($X$3*(I3/L$1)-$X$3)+J$1^2*$X$5/((-$X$7*(I3/K$1-1)^$X$8+1)))</f>
        <v>233.71949674183304</v>
      </c>
      <c r="L3">
        <f>(K3-J3)^2</f>
        <v>0.60926102167860985</v>
      </c>
      <c r="M3" s="22">
        <f>((K3-J3)/J3)^2</f>
        <v>1.1228433882896098E-5</v>
      </c>
      <c r="O3" s="2">
        <v>0.60022947000000004</v>
      </c>
      <c r="P3">
        <v>273.27385099999998</v>
      </c>
      <c r="Q3">
        <f>IF(O3&lt;R$1,$X$6+P$1^2*$X$5/((-$X$7*(O3/Q$1-1)^$X$8+1)),$X$6+$X$2*SINH($X$3*(O3/R$1)-$X$3)+P$1^2*$X$5/((-$X$7*(O3/Q$1-1)^$X$8+1)))</f>
        <v>273.13851240804127</v>
      </c>
      <c r="R3">
        <f>(Q3-P3)^2</f>
        <v>1.8316534473367289E-2</v>
      </c>
      <c r="S3" s="22">
        <f>((Q3-P3)/P3)^2</f>
        <v>2.452715376576063E-7</v>
      </c>
      <c r="W3" t="s">
        <v>30</v>
      </c>
      <c r="X3">
        <v>9</v>
      </c>
      <c r="AI3" t="s">
        <v>64</v>
      </c>
      <c r="AJ3" s="11" t="s">
        <v>65</v>
      </c>
      <c r="AK3" s="12">
        <v>51.77</v>
      </c>
    </row>
    <row r="4" spans="1:42" x14ac:dyDescent="0.25">
      <c r="C4" s="2">
        <v>0.60309707999999995</v>
      </c>
      <c r="D4">
        <v>201.90698</v>
      </c>
      <c r="E4">
        <f t="shared" ref="E4:E67" si="0">IF(C4&lt;F$1,$X$6+D$1^2*$X$5/((-$X$7*(C4/E$1-1)^$X$8+1)),$X$6+$X$2*SINH($X$3*(C4/F$1)-$X$3)+D$1^2*$X$5/((-$X$7*(C4/E$1-1)^$X$8+1)))</f>
        <v>203.06028405725965</v>
      </c>
      <c r="F4">
        <f t="shared" ref="F4:F67" si="1">(E4-D4)^2</f>
        <v>1.3301102484915615</v>
      </c>
      <c r="G4" s="22">
        <f t="shared" ref="G4:G67" si="2">((E4-D4)/D4)^2</f>
        <v>3.2627588313724124E-5</v>
      </c>
      <c r="I4" s="2">
        <v>0.60333099999999995</v>
      </c>
      <c r="J4">
        <v>232.960048</v>
      </c>
      <c r="K4">
        <f t="shared" ref="K4:K67" si="3">IF(I4&lt;L$1,$X$6+J$1^2*$X$5/((-$X$7*(I4/K$1-1)^$X$8+1)),$X$6+$X$2*SINH($X$3*(I4/L$1)-$X$3)+J$1^2*$X$5/((-$X$7*(I4/K$1-1)^$X$8+1)))</f>
        <v>233.71955363189213</v>
      </c>
      <c r="L4">
        <f t="shared" ref="L4:L67" si="4">(K4-J4)^2</f>
        <v>0.57684880487585632</v>
      </c>
      <c r="M4" s="22">
        <f t="shared" ref="M4:M67" si="5">((K4-J4)/J4)^2</f>
        <v>1.0629163877977739E-5</v>
      </c>
      <c r="O4" s="2">
        <v>0.60272300999999995</v>
      </c>
      <c r="P4">
        <v>273.29884399999997</v>
      </c>
      <c r="Q4">
        <f t="shared" ref="Q4:Q67" si="6">IF(O4&lt;R$1,$X$6+P$1^2*$X$5/((-$X$7*(O4/Q$1-1)^$X$8+1)),$X$6+$X$2*SINH($X$3*(O4/R$1)-$X$3)+P$1^2*$X$5/((-$X$7*(O4/Q$1-1)^$X$8+1)))</f>
        <v>273.1385901592397</v>
      </c>
      <c r="R4">
        <f t="shared" ref="R4:R67" si="7">(Q4-P4)^2</f>
        <v>2.5681293478420054E-2</v>
      </c>
      <c r="S4" s="22">
        <f t="shared" ref="S4:S67" si="8">((Q4-P4)/P4)^2</f>
        <v>3.4382805019933147E-7</v>
      </c>
      <c r="W4" t="s">
        <v>31</v>
      </c>
      <c r="X4">
        <v>0</v>
      </c>
      <c r="AI4" t="s">
        <v>66</v>
      </c>
      <c r="AJ4" s="11" t="s">
        <v>67</v>
      </c>
      <c r="AK4" s="12">
        <v>0.23899999999999999</v>
      </c>
    </row>
    <row r="5" spans="1:42" x14ac:dyDescent="0.25">
      <c r="C5" s="2">
        <v>0.60587480999999999</v>
      </c>
      <c r="D5">
        <v>201.91663700000001</v>
      </c>
      <c r="E5">
        <f t="shared" si="0"/>
        <v>203.06032087516414</v>
      </c>
      <c r="F5">
        <f t="shared" si="1"/>
        <v>1.3080128063104388</v>
      </c>
      <c r="G5" s="22">
        <f t="shared" si="2"/>
        <v>3.2082469308793408E-5</v>
      </c>
      <c r="I5" s="2">
        <v>0.60639284000000004</v>
      </c>
      <c r="J5">
        <v>232.96438499999999</v>
      </c>
      <c r="K5">
        <f t="shared" si="3"/>
        <v>233.71962729841704</v>
      </c>
      <c r="L5">
        <f t="shared" si="4"/>
        <v>0.57039092931826063</v>
      </c>
      <c r="M5" s="22">
        <f t="shared" si="5"/>
        <v>1.0509778085159644E-5</v>
      </c>
      <c r="O5" s="2">
        <v>0.60521687999999996</v>
      </c>
      <c r="P5">
        <v>273.26803899999999</v>
      </c>
      <c r="Q5">
        <f t="shared" si="6"/>
        <v>273.13867939796728</v>
      </c>
      <c r="R5">
        <f t="shared" si="7"/>
        <v>1.6733906638060396E-2</v>
      </c>
      <c r="S5" s="22">
        <f t="shared" si="8"/>
        <v>2.2408854724680109E-7</v>
      </c>
      <c r="W5" t="s">
        <v>32</v>
      </c>
      <c r="X5">
        <v>437.98715949439543</v>
      </c>
      <c r="AI5" t="s">
        <v>68</v>
      </c>
      <c r="AJ5" s="11" t="s">
        <v>69</v>
      </c>
      <c r="AK5" s="12">
        <v>6.02</v>
      </c>
    </row>
    <row r="6" spans="1:42" x14ac:dyDescent="0.25">
      <c r="C6" s="2">
        <v>0.60865252999999997</v>
      </c>
      <c r="D6">
        <v>201.92629400000001</v>
      </c>
      <c r="E6">
        <f t="shared" si="0"/>
        <v>203.06036372691651</v>
      </c>
      <c r="F6">
        <f t="shared" si="1"/>
        <v>1.2861141455084499</v>
      </c>
      <c r="G6" s="22">
        <f t="shared" si="2"/>
        <v>3.1542329604119697E-5</v>
      </c>
      <c r="I6" s="2">
        <v>0.60923393000000003</v>
      </c>
      <c r="J6">
        <v>232.932436</v>
      </c>
      <c r="K6">
        <f t="shared" si="3"/>
        <v>233.71970758328533</v>
      </c>
      <c r="L6">
        <f t="shared" si="4"/>
        <v>0.61979654584859289</v>
      </c>
      <c r="M6" s="22">
        <f t="shared" si="5"/>
        <v>1.1423237715406477E-5</v>
      </c>
      <c r="O6" s="2">
        <v>0.60799462999999998</v>
      </c>
      <c r="P6">
        <v>273.271973</v>
      </c>
      <c r="Q6">
        <f t="shared" si="6"/>
        <v>273.1387942433322</v>
      </c>
      <c r="R6">
        <f t="shared" si="7"/>
        <v>1.7736581227581909E-2</v>
      </c>
      <c r="S6" s="22">
        <f t="shared" si="8"/>
        <v>2.3750881203130093E-7</v>
      </c>
      <c r="W6" t="s">
        <v>56</v>
      </c>
      <c r="X6">
        <v>163.64122977767607</v>
      </c>
      <c r="AI6" t="s">
        <v>70</v>
      </c>
      <c r="AJ6" s="11" t="s">
        <v>71</v>
      </c>
      <c r="AK6" s="12">
        <v>35</v>
      </c>
    </row>
    <row r="7" spans="1:42" x14ac:dyDescent="0.25">
      <c r="C7" s="2">
        <v>0.61143051000000004</v>
      </c>
      <c r="D7">
        <v>201.89016799999999</v>
      </c>
      <c r="E7">
        <f t="shared" si="0"/>
        <v>203.06041353850827</v>
      </c>
      <c r="F7">
        <f t="shared" si="1"/>
        <v>1.3694746203985408</v>
      </c>
      <c r="G7" s="22">
        <f t="shared" si="2"/>
        <v>3.3598790926028053E-5</v>
      </c>
      <c r="I7" s="2">
        <v>0.61472678999999997</v>
      </c>
      <c r="J7">
        <v>232.85600700000001</v>
      </c>
      <c r="K7">
        <f t="shared" si="3"/>
        <v>233.71990239657981</v>
      </c>
      <c r="L7">
        <f t="shared" si="4"/>
        <v>0.74631525623178141</v>
      </c>
      <c r="M7" s="22">
        <f t="shared" si="5"/>
        <v>1.3764087592011814E-5</v>
      </c>
      <c r="O7" s="2">
        <v>0.61077239000000005</v>
      </c>
      <c r="P7">
        <v>273.27590800000002</v>
      </c>
      <c r="Q7">
        <f t="shared" si="6"/>
        <v>273.13892777165415</v>
      </c>
      <c r="R7">
        <f t="shared" si="7"/>
        <v>1.8763582957684644E-2</v>
      </c>
      <c r="S7" s="22">
        <f t="shared" si="8"/>
        <v>2.5125405507685783E-7</v>
      </c>
      <c r="W7" t="s">
        <v>37</v>
      </c>
      <c r="X7">
        <v>4.4396346534092228E-6</v>
      </c>
      <c r="AP7" t="s">
        <v>72</v>
      </c>
    </row>
    <row r="8" spans="1:42" x14ac:dyDescent="0.25">
      <c r="C8" s="2">
        <v>0.61376653999999997</v>
      </c>
      <c r="D8">
        <v>201.86057</v>
      </c>
      <c r="E8">
        <f t="shared" si="0"/>
        <v>203.0604615762733</v>
      </c>
      <c r="F8">
        <f t="shared" si="1"/>
        <v>1.4397397948116293</v>
      </c>
      <c r="G8" s="22">
        <f t="shared" si="2"/>
        <v>3.5333041079856749E-5</v>
      </c>
      <c r="I8" s="2">
        <v>0.61778847000000003</v>
      </c>
      <c r="J8">
        <v>232.888959</v>
      </c>
      <c r="K8">
        <f t="shared" si="3"/>
        <v>233.72003841407741</v>
      </c>
      <c r="L8">
        <f t="shared" si="4"/>
        <v>0.69069299250324745</v>
      </c>
      <c r="M8" s="22">
        <f t="shared" si="5"/>
        <v>1.2734656959196782E-5</v>
      </c>
      <c r="O8" s="2">
        <v>0.61355013999999997</v>
      </c>
      <c r="P8">
        <v>273.27984199999997</v>
      </c>
      <c r="Q8">
        <f t="shared" si="6"/>
        <v>273.13908281223229</v>
      </c>
      <c r="R8">
        <f t="shared" si="7"/>
        <v>1.9813148941018412E-2</v>
      </c>
      <c r="S8" s="22">
        <f t="shared" si="8"/>
        <v>2.6530064658081831E-7</v>
      </c>
      <c r="W8" t="s">
        <v>57</v>
      </c>
      <c r="X8">
        <v>17.713474008574231</v>
      </c>
    </row>
    <row r="9" spans="1:42" x14ac:dyDescent="0.25">
      <c r="C9" s="2">
        <v>0.61790162000000004</v>
      </c>
      <c r="D9">
        <v>201.86499699999999</v>
      </c>
      <c r="E9">
        <f t="shared" si="0"/>
        <v>203.06056270686955</v>
      </c>
      <c r="F9">
        <f t="shared" si="1"/>
        <v>1.4293773594425074</v>
      </c>
      <c r="G9" s="22">
        <f t="shared" si="2"/>
        <v>3.5077195198311165E-5</v>
      </c>
      <c r="I9" s="2">
        <v>0.62085087000000005</v>
      </c>
      <c r="J9">
        <v>232.79600600000001</v>
      </c>
      <c r="K9">
        <f t="shared" si="3"/>
        <v>233.72019823389957</v>
      </c>
      <c r="L9">
        <f t="shared" si="4"/>
        <v>0.85413128520026038</v>
      </c>
      <c r="M9" s="22">
        <f t="shared" si="5"/>
        <v>1.5760630216593472E-5</v>
      </c>
      <c r="O9" s="2">
        <v>0.61613850999999997</v>
      </c>
      <c r="P9">
        <v>273.28350799999998</v>
      </c>
      <c r="Q9">
        <f t="shared" si="6"/>
        <v>273.13924947798847</v>
      </c>
      <c r="R9">
        <f t="shared" si="7"/>
        <v>2.0810521172945896E-2</v>
      </c>
      <c r="S9" s="22">
        <f t="shared" si="8"/>
        <v>2.7864811467552626E-7</v>
      </c>
      <c r="V9">
        <v>0.3</v>
      </c>
      <c r="W9" t="s">
        <v>60</v>
      </c>
      <c r="X9">
        <v>0.13142387702021907</v>
      </c>
    </row>
    <row r="10" spans="1:42" x14ac:dyDescent="0.25">
      <c r="C10" s="2">
        <v>0.62096335999999996</v>
      </c>
      <c r="D10">
        <v>201.88650200000001</v>
      </c>
      <c r="E10">
        <f t="shared" si="0"/>
        <v>203.06065311827851</v>
      </c>
      <c r="F10">
        <f t="shared" si="1"/>
        <v>1.3786308485546563</v>
      </c>
      <c r="G10" s="22">
        <f t="shared" si="2"/>
        <v>3.3824658891549584E-5</v>
      </c>
      <c r="I10" s="2">
        <v>0.62362894999999996</v>
      </c>
      <c r="J10">
        <v>232.74271200000001</v>
      </c>
      <c r="K10">
        <f t="shared" si="3"/>
        <v>233.72036701001628</v>
      </c>
      <c r="L10">
        <f t="shared" si="4"/>
        <v>0.95580931860990082</v>
      </c>
      <c r="M10" s="22">
        <f t="shared" si="5"/>
        <v>1.764489503534882E-5</v>
      </c>
      <c r="O10" s="2">
        <v>0.62055775000000002</v>
      </c>
      <c r="P10">
        <v>273.27402999999998</v>
      </c>
      <c r="Q10">
        <f t="shared" si="6"/>
        <v>273.13959232153525</v>
      </c>
      <c r="R10">
        <f t="shared" si="7"/>
        <v>1.8073489390987525E-2</v>
      </c>
      <c r="S10" s="22">
        <f t="shared" si="8"/>
        <v>2.4201667258177118E-7</v>
      </c>
      <c r="V10">
        <v>0.4</v>
      </c>
      <c r="W10" t="s">
        <v>60</v>
      </c>
      <c r="X10">
        <v>4.7975734627823598E-2</v>
      </c>
      <c r="AI10" t="s">
        <v>73</v>
      </c>
    </row>
    <row r="11" spans="1:42" x14ac:dyDescent="0.25">
      <c r="C11" s="2">
        <v>0.62374112000000004</v>
      </c>
      <c r="D11">
        <v>201.89043699999999</v>
      </c>
      <c r="E11">
        <f t="shared" si="0"/>
        <v>203.0607485984255</v>
      </c>
      <c r="F11">
        <f t="shared" si="1"/>
        <v>1.3696292374092802</v>
      </c>
      <c r="G11" s="22">
        <f t="shared" si="2"/>
        <v>3.3602494766625904E-5</v>
      </c>
      <c r="I11" s="2">
        <v>0.62640673999999996</v>
      </c>
      <c r="J11">
        <v>232.74092300000001</v>
      </c>
      <c r="K11">
        <f t="shared" si="3"/>
        <v>233.72056180045232</v>
      </c>
      <c r="L11">
        <f t="shared" si="4"/>
        <v>0.95969217935163431</v>
      </c>
      <c r="M11" s="22">
        <f t="shared" si="5"/>
        <v>1.7716847669132289E-5</v>
      </c>
      <c r="O11" s="2">
        <v>0.62361959</v>
      </c>
      <c r="P11">
        <v>273.278367</v>
      </c>
      <c r="Q11">
        <f t="shared" si="6"/>
        <v>273.13988074947542</v>
      </c>
      <c r="R11">
        <f t="shared" si="7"/>
        <v>1.9178441584356509E-2</v>
      </c>
      <c r="S11" s="22">
        <f t="shared" si="8"/>
        <v>2.5680460449899261E-7</v>
      </c>
      <c r="V11">
        <v>0.5</v>
      </c>
      <c r="W11" t="s">
        <v>60</v>
      </c>
      <c r="X11">
        <v>0.11223809106747445</v>
      </c>
      <c r="AI11" t="s">
        <v>74</v>
      </c>
      <c r="AJ11">
        <f>1-2*(AK5/AK3)^2</f>
        <v>0.97295626645977151</v>
      </c>
      <c r="AL11" t="s">
        <v>75</v>
      </c>
      <c r="AM11">
        <f>-0.357+0.45*EXP(-0.0375*AK6)</f>
        <v>-0.23588414307186722</v>
      </c>
    </row>
    <row r="12" spans="1:42" x14ac:dyDescent="0.25">
      <c r="C12" s="2">
        <v>0.62680296000000002</v>
      </c>
      <c r="D12">
        <v>201.89477400000001</v>
      </c>
      <c r="E12">
        <f t="shared" si="0"/>
        <v>203.06087098170215</v>
      </c>
      <c r="F12">
        <f t="shared" si="1"/>
        <v>1.3597821707348401</v>
      </c>
      <c r="G12" s="22">
        <f t="shared" si="2"/>
        <v>3.3359473484959787E-5</v>
      </c>
      <c r="I12" s="2">
        <v>0.62890040999999997</v>
      </c>
      <c r="J12">
        <v>232.74445499999999</v>
      </c>
      <c r="K12">
        <f t="shared" si="3"/>
        <v>233.72076190812436</v>
      </c>
      <c r="L12">
        <f t="shared" si="4"/>
        <v>0.95317517885136971</v>
      </c>
      <c r="M12" s="22">
        <f t="shared" si="5"/>
        <v>1.7596003457847878E-5</v>
      </c>
      <c r="O12" s="2">
        <v>0.62668144000000003</v>
      </c>
      <c r="P12">
        <v>273.28270400000002</v>
      </c>
      <c r="Q12">
        <f t="shared" si="6"/>
        <v>273.14021858772742</v>
      </c>
      <c r="R12">
        <f t="shared" si="7"/>
        <v>2.0302092710494508E-2</v>
      </c>
      <c r="S12" s="22">
        <f t="shared" si="8"/>
        <v>2.7184197346561225E-7</v>
      </c>
      <c r="AI12" t="s">
        <v>76</v>
      </c>
      <c r="AJ12">
        <f>0.0524*AK4^4-0.15*AK4^3+0.1659*AK4^2-0.0706*AK4+0.0119</f>
        <v>2.6261572227884028E-3</v>
      </c>
      <c r="AL12" t="s">
        <v>77</v>
      </c>
      <c r="AM12">
        <f>0.0524*(AK4-AM11)^4-0.15*(AK4-AM11)^3+0.1659*(AK4-AM11)^2-0.0706*(AK4-AM11)+0.0119</f>
        <v>2.3869949751723976E-3</v>
      </c>
    </row>
    <row r="13" spans="1:42" x14ac:dyDescent="0.25">
      <c r="C13" s="2">
        <v>0.62986481000000005</v>
      </c>
      <c r="D13">
        <v>201.899111</v>
      </c>
      <c r="E13">
        <f t="shared" si="0"/>
        <v>203.06101410992144</v>
      </c>
      <c r="F13">
        <f t="shared" si="1"/>
        <v>1.3500188368451131</v>
      </c>
      <c r="G13" s="22">
        <f t="shared" si="2"/>
        <v>3.3118527177750242E-5</v>
      </c>
      <c r="I13" s="2">
        <v>0.63148897999999998</v>
      </c>
      <c r="J13">
        <v>232.71035000000001</v>
      </c>
      <c r="K13">
        <f t="shared" si="3"/>
        <v>233.72099827188873</v>
      </c>
      <c r="L13">
        <f t="shared" si="4"/>
        <v>1.021409929471669</v>
      </c>
      <c r="M13" s="22">
        <f t="shared" si="5"/>
        <v>1.8861172053413086E-5</v>
      </c>
      <c r="O13" s="2">
        <v>0.62945918999999995</v>
      </c>
      <c r="P13">
        <v>273.28663799999998</v>
      </c>
      <c r="Q13">
        <f t="shared" si="6"/>
        <v>273.14057440745256</v>
      </c>
      <c r="R13">
        <f t="shared" si="7"/>
        <v>2.1334573067858943E-2</v>
      </c>
      <c r="S13" s="22">
        <f t="shared" si="8"/>
        <v>2.8565850607854607E-7</v>
      </c>
      <c r="U13">
        <v>0.3</v>
      </c>
      <c r="V13" t="s">
        <v>35</v>
      </c>
      <c r="X13">
        <f>SUM(F3:F150)</f>
        <v>186.04751107311904</v>
      </c>
      <c r="AI13" t="s">
        <v>78</v>
      </c>
      <c r="AJ13">
        <f>1/(1+AJ12*AK2)</f>
        <v>0.97964982851882199</v>
      </c>
      <c r="AL13" t="s">
        <v>79</v>
      </c>
      <c r="AM13">
        <f>1/(1+AM12*AK2)</f>
        <v>0.98146876049327381</v>
      </c>
    </row>
    <row r="14" spans="1:42" x14ac:dyDescent="0.25">
      <c r="C14" s="2">
        <v>0.63264255999999996</v>
      </c>
      <c r="D14">
        <v>201.90304499999999</v>
      </c>
      <c r="E14">
        <f t="shared" si="0"/>
        <v>203.06116463962269</v>
      </c>
      <c r="F14">
        <f t="shared" si="1"/>
        <v>1.3412410996798059</v>
      </c>
      <c r="G14" s="22">
        <f t="shared" si="2"/>
        <v>3.2901910408323892E-5</v>
      </c>
      <c r="I14" s="2">
        <v>0.63546616</v>
      </c>
      <c r="J14">
        <v>232.72657100000001</v>
      </c>
      <c r="K14">
        <f t="shared" si="3"/>
        <v>233.72142711069409</v>
      </c>
      <c r="L14">
        <f t="shared" si="4"/>
        <v>0.98973868098536588</v>
      </c>
      <c r="M14" s="22">
        <f t="shared" si="5"/>
        <v>1.8273788849131202E-5</v>
      </c>
      <c r="O14" s="2">
        <v>0.63223695000000002</v>
      </c>
      <c r="P14">
        <v>273.290572</v>
      </c>
      <c r="Q14">
        <f t="shared" si="6"/>
        <v>273.14098407178381</v>
      </c>
      <c r="R14">
        <f t="shared" si="7"/>
        <v>2.2376548268012691E-2</v>
      </c>
      <c r="S14" s="22">
        <f t="shared" si="8"/>
        <v>2.9960137023142799E-7</v>
      </c>
      <c r="U14">
        <v>0.4</v>
      </c>
      <c r="V14" t="s">
        <v>35</v>
      </c>
      <c r="X14">
        <f>SUM(L3:L150)</f>
        <v>101.42212620802948</v>
      </c>
    </row>
    <row r="15" spans="1:42" x14ac:dyDescent="0.25">
      <c r="C15" s="2">
        <v>0.63513613000000002</v>
      </c>
      <c r="D15">
        <v>201.92374599999999</v>
      </c>
      <c r="E15">
        <f t="shared" si="0"/>
        <v>203.06131888423852</v>
      </c>
      <c r="F15">
        <f t="shared" si="1"/>
        <v>1.2940720669547519</v>
      </c>
      <c r="G15" s="22">
        <f t="shared" si="2"/>
        <v>3.1738300952280532E-5</v>
      </c>
      <c r="I15" s="2">
        <v>0.63852776</v>
      </c>
      <c r="J15">
        <v>232.775261</v>
      </c>
      <c r="K15">
        <f t="shared" si="3"/>
        <v>233.72182029076322</v>
      </c>
      <c r="L15">
        <f t="shared" si="4"/>
        <v>0.89597449093016734</v>
      </c>
      <c r="M15" s="22">
        <f t="shared" si="5"/>
        <v>1.6535677768943959E-5</v>
      </c>
      <c r="O15" s="2">
        <v>0.63501470999999998</v>
      </c>
      <c r="P15">
        <v>273.29450700000001</v>
      </c>
      <c r="Q15">
        <f t="shared" si="6"/>
        <v>273.14145517248244</v>
      </c>
      <c r="R15">
        <f t="shared" si="7"/>
        <v>2.34248619064687E-2</v>
      </c>
      <c r="S15" s="22">
        <f t="shared" si="8"/>
        <v>3.1362829256890389E-7</v>
      </c>
      <c r="U15">
        <v>0.5</v>
      </c>
      <c r="V15" t="s">
        <v>35</v>
      </c>
      <c r="X15">
        <f>SUM(R3:R150)</f>
        <v>182.27796493483805</v>
      </c>
      <c r="AI15" t="s">
        <v>80</v>
      </c>
      <c r="AJ15">
        <f>1/(X5*10^-4*PI()*AK2*AJ13*AJ11)</f>
        <v>0.96393573122342502</v>
      </c>
      <c r="AL15" t="s">
        <v>81</v>
      </c>
      <c r="AM15">
        <f>1/(X5*10^-4*PI()*AK2*AM13*AJ11)</f>
        <v>0.96214929278196337</v>
      </c>
    </row>
    <row r="16" spans="1:42" x14ac:dyDescent="0.25">
      <c r="C16" s="2">
        <v>0.63750372</v>
      </c>
      <c r="D16">
        <v>201.894192</v>
      </c>
      <c r="E16">
        <f t="shared" si="0"/>
        <v>203.06148420104029</v>
      </c>
      <c r="F16">
        <f t="shared" si="1"/>
        <v>1.3625710826094681</v>
      </c>
      <c r="G16" s="22">
        <f t="shared" si="2"/>
        <v>3.3428086457100823E-5</v>
      </c>
      <c r="I16" s="2">
        <v>0.64130538000000004</v>
      </c>
      <c r="J16">
        <v>232.802087</v>
      </c>
      <c r="K16">
        <f t="shared" si="3"/>
        <v>233.7222322559827</v>
      </c>
      <c r="L16">
        <f t="shared" si="4"/>
        <v>0.84666729210747449</v>
      </c>
      <c r="M16" s="22">
        <f t="shared" si="5"/>
        <v>1.5622086712657166E-5</v>
      </c>
      <c r="O16" s="2">
        <v>0.63750837000000005</v>
      </c>
      <c r="P16">
        <v>273.29803900000002</v>
      </c>
      <c r="Q16">
        <f t="shared" si="6"/>
        <v>273.14193746529531</v>
      </c>
      <c r="R16">
        <f t="shared" si="7"/>
        <v>2.4367689137163667E-2</v>
      </c>
      <c r="S16" s="22">
        <f t="shared" si="8"/>
        <v>3.2624308458535779E-7</v>
      </c>
      <c r="U16" t="s">
        <v>36</v>
      </c>
      <c r="V16" t="s">
        <v>35</v>
      </c>
      <c r="X16">
        <f>SUM(X13:X15)</f>
        <v>469.74760221598655</v>
      </c>
    </row>
    <row r="17" spans="3:42" x14ac:dyDescent="0.25">
      <c r="C17" s="2">
        <v>0.64163840999999999</v>
      </c>
      <c r="D17">
        <v>201.96729400000001</v>
      </c>
      <c r="E17">
        <f t="shared" si="0"/>
        <v>203.06182363714268</v>
      </c>
      <c r="F17">
        <f t="shared" si="1"/>
        <v>1.1979951265836664</v>
      </c>
      <c r="G17" s="22">
        <f t="shared" si="2"/>
        <v>2.9369256880152904E-5</v>
      </c>
      <c r="I17" s="2">
        <v>0.64408310000000002</v>
      </c>
      <c r="J17">
        <v>232.811744</v>
      </c>
      <c r="K17">
        <f t="shared" si="3"/>
        <v>233.72270426448739</v>
      </c>
      <c r="L17">
        <f t="shared" si="4"/>
        <v>0.82984860347492828</v>
      </c>
      <c r="M17" s="22">
        <f t="shared" si="5"/>
        <v>1.5310490316309243E-5</v>
      </c>
      <c r="O17" s="2">
        <v>0.63997037999999995</v>
      </c>
      <c r="P17">
        <v>273.31726400000002</v>
      </c>
      <c r="Q17">
        <f t="shared" si="6"/>
        <v>273.14247579427325</v>
      </c>
      <c r="R17">
        <f t="shared" si="7"/>
        <v>3.0550916861183754E-2</v>
      </c>
      <c r="S17" s="22">
        <f t="shared" si="8"/>
        <v>4.0896874528145856E-7</v>
      </c>
      <c r="V17" t="s">
        <v>47</v>
      </c>
      <c r="X17">
        <f>X16/3</f>
        <v>156.58253407199552</v>
      </c>
    </row>
    <row r="18" spans="3:42" x14ac:dyDescent="0.25">
      <c r="C18" s="2">
        <v>0.64441654999999998</v>
      </c>
      <c r="D18">
        <v>201.90398400000001</v>
      </c>
      <c r="E18">
        <f t="shared" si="0"/>
        <v>203.06209353106186</v>
      </c>
      <c r="F18">
        <f t="shared" si="1"/>
        <v>1.3412176859363065</v>
      </c>
      <c r="G18" s="22">
        <f t="shared" si="2"/>
        <v>3.2901030017640319E-5</v>
      </c>
      <c r="I18" s="2">
        <v>0.64686111999999996</v>
      </c>
      <c r="J18">
        <v>232.76989499999999</v>
      </c>
      <c r="K18">
        <f t="shared" si="3"/>
        <v>233.72324451929705</v>
      </c>
      <c r="L18">
        <f t="shared" si="4"/>
        <v>0.90887530594394172</v>
      </c>
      <c r="M18" s="22">
        <f t="shared" si="5"/>
        <v>1.677454243025821E-5</v>
      </c>
      <c r="O18" s="2">
        <v>0.64530438000000001</v>
      </c>
      <c r="P18">
        <v>273.423541</v>
      </c>
      <c r="Q18">
        <f t="shared" si="6"/>
        <v>273.14389083463686</v>
      </c>
      <c r="R18">
        <f t="shared" si="7"/>
        <v>7.8204214987629694E-2</v>
      </c>
      <c r="S18" s="22">
        <f t="shared" si="8"/>
        <v>1.0460642359456185E-6</v>
      </c>
    </row>
    <row r="19" spans="3:42" x14ac:dyDescent="0.25">
      <c r="C19" s="2">
        <v>0.64747838999999996</v>
      </c>
      <c r="D19">
        <v>201.908321</v>
      </c>
      <c r="E19">
        <f t="shared" si="0"/>
        <v>203.06243631080451</v>
      </c>
      <c r="F19">
        <f t="shared" si="1"/>
        <v>1.3319821506333993</v>
      </c>
      <c r="G19" s="22">
        <f t="shared" si="2"/>
        <v>3.2673072041513512E-5</v>
      </c>
      <c r="I19" s="2">
        <v>0.64992276999999998</v>
      </c>
      <c r="J19">
        <v>232.80857</v>
      </c>
      <c r="K19">
        <f t="shared" si="3"/>
        <v>233.72392996923529</v>
      </c>
      <c r="L19">
        <f t="shared" si="4"/>
        <v>0.83788387327841773</v>
      </c>
      <c r="M19" s="22">
        <f t="shared" si="5"/>
        <v>1.545916046553767E-5</v>
      </c>
      <c r="O19" s="2">
        <v>0.64808206999999995</v>
      </c>
      <c r="P19">
        <v>273.43892099999999</v>
      </c>
      <c r="Q19">
        <f t="shared" si="6"/>
        <v>273.14478615606203</v>
      </c>
      <c r="R19">
        <f t="shared" si="7"/>
        <v>8.6515306418412832E-2</v>
      </c>
      <c r="S19" s="22">
        <f t="shared" si="8"/>
        <v>1.1571037125644001E-6</v>
      </c>
      <c r="AI19" t="s">
        <v>82</v>
      </c>
    </row>
    <row r="20" spans="3:42" x14ac:dyDescent="0.25">
      <c r="C20" s="2">
        <v>0.65054023000000005</v>
      </c>
      <c r="D20">
        <v>201.91265799999999</v>
      </c>
      <c r="E20">
        <f t="shared" si="0"/>
        <v>203.06283348114857</v>
      </c>
      <c r="F20">
        <f t="shared" si="1"/>
        <v>1.3229036374353667</v>
      </c>
      <c r="G20" s="22">
        <f t="shared" si="2"/>
        <v>3.2448985154293996E-5</v>
      </c>
      <c r="I20" s="2">
        <v>0.65298480999999997</v>
      </c>
      <c r="J20">
        <v>232.778569</v>
      </c>
      <c r="K20">
        <f t="shared" si="3"/>
        <v>233.72472346982488</v>
      </c>
      <c r="L20">
        <f t="shared" si="4"/>
        <v>0.89520828076959191</v>
      </c>
      <c r="M20" s="22">
        <f t="shared" si="5"/>
        <v>1.6521067390269292E-5</v>
      </c>
      <c r="O20" s="2">
        <v>0.65114358999999999</v>
      </c>
      <c r="P20">
        <v>273.50048700000002</v>
      </c>
      <c r="Q20">
        <f t="shared" si="6"/>
        <v>273.14592161200414</v>
      </c>
      <c r="R20">
        <f t="shared" si="7"/>
        <v>0.12571661436466633</v>
      </c>
      <c r="S20" s="22">
        <f t="shared" si="8"/>
        <v>1.680646861002591E-6</v>
      </c>
      <c r="U20" t="s">
        <v>122</v>
      </c>
      <c r="V20" t="s">
        <v>58</v>
      </c>
      <c r="X20">
        <f>X16/COUNT(E3:E104,K3:K102,Q3:Q101)</f>
        <v>1.5606232631760351</v>
      </c>
      <c r="AI20" t="s">
        <v>83</v>
      </c>
      <c r="AJ20">
        <f>1/(AJ13*AJ11)</f>
        <v>1.0491457209546242</v>
      </c>
      <c r="AL20" t="s">
        <v>84</v>
      </c>
      <c r="AM20">
        <f>1/(AM13*AJ11)</f>
        <v>1.0472013649297371</v>
      </c>
    </row>
    <row r="21" spans="3:42" x14ac:dyDescent="0.25">
      <c r="C21" s="2">
        <v>0.65331799000000002</v>
      </c>
      <c r="D21">
        <v>201.91659200000001</v>
      </c>
      <c r="E21">
        <f t="shared" si="0"/>
        <v>203.06324757678152</v>
      </c>
      <c r="F21">
        <f t="shared" si="1"/>
        <v>1.3148190117641427</v>
      </c>
      <c r="G21" s="22">
        <f t="shared" si="2"/>
        <v>3.2249423851238018E-5</v>
      </c>
      <c r="I21" s="2">
        <v>0.65576246999999999</v>
      </c>
      <c r="J21">
        <v>232.79967199999999</v>
      </c>
      <c r="K21">
        <f t="shared" si="3"/>
        <v>233.72554990972111</v>
      </c>
      <c r="L21">
        <f t="shared" si="4"/>
        <v>0.85724990370955634</v>
      </c>
      <c r="M21" s="22">
        <f t="shared" si="5"/>
        <v>1.5817677506851942E-5</v>
      </c>
      <c r="O21" s="2">
        <v>0.65392094999999995</v>
      </c>
      <c r="P21">
        <v>273.57309600000002</v>
      </c>
      <c r="Q21">
        <f t="shared" si="6"/>
        <v>273.14710510611991</v>
      </c>
      <c r="R21">
        <f t="shared" si="7"/>
        <v>0.18146824166877668</v>
      </c>
      <c r="S21" s="22">
        <f t="shared" si="8"/>
        <v>2.4246768194667936E-6</v>
      </c>
      <c r="U21" t="s">
        <v>123</v>
      </c>
      <c r="W21" t="s">
        <v>59</v>
      </c>
      <c r="X21">
        <f>SQRT(X20)</f>
        <v>1.2492490797179061</v>
      </c>
      <c r="AI21" t="s">
        <v>85</v>
      </c>
      <c r="AJ21">
        <f>(X5*10^-4*PI()*AK2-AJ20)/(X6*10^-4*PI()*AK2)</f>
        <v>9.6526325683048225E-2</v>
      </c>
      <c r="AL21" t="s">
        <v>86</v>
      </c>
      <c r="AM21">
        <f>(X5*10^-4*PI()*AK2-AM20)/(X6*10^-4*PI()*AK2)</f>
        <v>0.10130774354241255</v>
      </c>
      <c r="AP21" t="s">
        <v>87</v>
      </c>
    </row>
    <row r="22" spans="3:42" x14ac:dyDescent="0.25">
      <c r="C22" s="2">
        <v>0.65609574000000004</v>
      </c>
      <c r="D22">
        <v>201.92052699999999</v>
      </c>
      <c r="E22">
        <f t="shared" si="0"/>
        <v>203.06371982547222</v>
      </c>
      <c r="F22">
        <f t="shared" si="1"/>
        <v>1.3068898362111727</v>
      </c>
      <c r="G22" s="22">
        <f t="shared" si="2"/>
        <v>3.205369043596672E-5</v>
      </c>
      <c r="I22" s="2">
        <v>0.66144378000000004</v>
      </c>
      <c r="J22">
        <v>232.88927200000001</v>
      </c>
      <c r="K22">
        <f t="shared" si="3"/>
        <v>233.72761537302085</v>
      </c>
      <c r="L22">
        <f t="shared" si="4"/>
        <v>0.70281961108797275</v>
      </c>
      <c r="M22" s="22">
        <f t="shared" si="5"/>
        <v>1.2958206744181056E-5</v>
      </c>
      <c r="O22" s="2">
        <v>0.65641461999999995</v>
      </c>
      <c r="P22">
        <v>273.57662800000003</v>
      </c>
      <c r="Q22">
        <f t="shared" si="6"/>
        <v>273.14830843569871</v>
      </c>
      <c r="R22">
        <f t="shared" si="7"/>
        <v>0.18345764916327145</v>
      </c>
      <c r="S22" s="22">
        <f t="shared" si="8"/>
        <v>2.4511948727787307E-6</v>
      </c>
      <c r="U22" t="s">
        <v>124</v>
      </c>
      <c r="X22">
        <f>SQRT(SUM(G3:G104,M3:M102,S3:S101)/COUNT(G3:G104,M3:M102,S3:S101))</f>
        <v>5.1067761207718608E-3</v>
      </c>
    </row>
    <row r="23" spans="3:42" x14ac:dyDescent="0.25">
      <c r="C23" s="2">
        <v>0.6588735</v>
      </c>
      <c r="D23">
        <v>201.92446100000001</v>
      </c>
      <c r="E23">
        <f t="shared" si="0"/>
        <v>203.06425784782726</v>
      </c>
      <c r="F23">
        <f t="shared" si="1"/>
        <v>1.299136854316949</v>
      </c>
      <c r="G23" s="22">
        <f t="shared" si="2"/>
        <v>3.1862293849022339E-5</v>
      </c>
      <c r="I23" s="2">
        <v>0.66450474999999998</v>
      </c>
      <c r="J23">
        <v>233.046696</v>
      </c>
      <c r="K23">
        <f t="shared" si="3"/>
        <v>233.72897536894436</v>
      </c>
      <c r="L23">
        <f t="shared" si="4"/>
        <v>0.4655051372871199</v>
      </c>
      <c r="M23" s="22">
        <f t="shared" si="5"/>
        <v>8.5711397836764939E-6</v>
      </c>
      <c r="O23" s="2">
        <v>0.65919236999999997</v>
      </c>
      <c r="P23">
        <v>273.58056299999998</v>
      </c>
      <c r="Q23">
        <f t="shared" si="6"/>
        <v>273.14982537725416</v>
      </c>
      <c r="R23">
        <f t="shared" si="7"/>
        <v>0.18553489964872336</v>
      </c>
      <c r="S23" s="22">
        <f t="shared" si="8"/>
        <v>2.4788779009342583E-6</v>
      </c>
    </row>
    <row r="24" spans="3:42" x14ac:dyDescent="0.25">
      <c r="C24" s="2">
        <v>0.66165125999999996</v>
      </c>
      <c r="D24">
        <v>201.92839599999999</v>
      </c>
      <c r="E24">
        <f t="shared" si="0"/>
        <v>203.06487018665212</v>
      </c>
      <c r="F24">
        <f t="shared" si="1"/>
        <v>1.2915735769266041</v>
      </c>
      <c r="G24" s="22">
        <f t="shared" si="2"/>
        <v>3.1675564301360106E-5</v>
      </c>
      <c r="I24" s="2">
        <v>0.66756658999999996</v>
      </c>
      <c r="J24">
        <v>233.05103299999999</v>
      </c>
      <c r="K24">
        <f t="shared" si="3"/>
        <v>233.73054081230964</v>
      </c>
      <c r="L24">
        <f t="shared" si="4"/>
        <v>0.46173086698984872</v>
      </c>
      <c r="M24" s="22">
        <f t="shared" si="5"/>
        <v>8.5013293949312551E-6</v>
      </c>
      <c r="O24" s="2">
        <v>0.66168601000000005</v>
      </c>
      <c r="P24">
        <v>273.58981799999998</v>
      </c>
      <c r="Q24">
        <f t="shared" si="6"/>
        <v>273.15136472096475</v>
      </c>
      <c r="R24">
        <f t="shared" si="7"/>
        <v>0.19224127789674489</v>
      </c>
      <c r="S24" s="22">
        <f t="shared" si="8"/>
        <v>2.5683061024666956E-6</v>
      </c>
    </row>
    <row r="25" spans="3:42" x14ac:dyDescent="0.25">
      <c r="C25" s="2">
        <v>0.66414492000000003</v>
      </c>
      <c r="D25">
        <v>201.931928</v>
      </c>
      <c r="E25">
        <f t="shared" si="0"/>
        <v>203.06549105680003</v>
      </c>
      <c r="F25">
        <f t="shared" si="1"/>
        <v>1.2849652037418242</v>
      </c>
      <c r="G25" s="22">
        <f t="shared" si="2"/>
        <v>3.1512392971571122E-5</v>
      </c>
      <c r="I25" s="2">
        <v>0.67034435000000003</v>
      </c>
      <c r="J25">
        <v>233.054968</v>
      </c>
      <c r="K25">
        <f t="shared" si="3"/>
        <v>233.73216253571047</v>
      </c>
      <c r="L25">
        <f t="shared" si="4"/>
        <v>0.45859243919611881</v>
      </c>
      <c r="M25" s="22">
        <f t="shared" si="5"/>
        <v>8.4432599391887839E-6</v>
      </c>
      <c r="O25" s="2">
        <v>0.66405309000000001</v>
      </c>
      <c r="P25">
        <v>273.65039999999999</v>
      </c>
      <c r="Q25">
        <f t="shared" si="6"/>
        <v>273.15299958170124</v>
      </c>
      <c r="R25">
        <f t="shared" si="7"/>
        <v>0.24740717612377428</v>
      </c>
      <c r="S25" s="22">
        <f t="shared" si="8"/>
        <v>3.3038484503180611E-6</v>
      </c>
    </row>
    <row r="26" spans="3:42" x14ac:dyDescent="0.25">
      <c r="C26" s="2">
        <v>0.66648052000000002</v>
      </c>
      <c r="D26">
        <v>201.977204</v>
      </c>
      <c r="E26">
        <f t="shared" si="0"/>
        <v>203.0661407114448</v>
      </c>
      <c r="F26">
        <f t="shared" si="1"/>
        <v>1.1857831615322201</v>
      </c>
      <c r="G26" s="22">
        <f t="shared" si="2"/>
        <v>2.9067023861023378E-5</v>
      </c>
      <c r="I26" s="2">
        <v>0.67312209999999995</v>
      </c>
      <c r="J26">
        <v>233.05890199999999</v>
      </c>
      <c r="K26">
        <f t="shared" si="3"/>
        <v>233.73400091684061</v>
      </c>
      <c r="L26">
        <f t="shared" si="4"/>
        <v>0.45575854751938505</v>
      </c>
      <c r="M26" s="22">
        <f t="shared" si="5"/>
        <v>8.3908011735636853E-6</v>
      </c>
      <c r="O26" s="2">
        <v>0.66828295000000004</v>
      </c>
      <c r="P26">
        <v>273.63922300000002</v>
      </c>
      <c r="Q26">
        <f t="shared" si="6"/>
        <v>273.15640152876449</v>
      </c>
      <c r="R26">
        <f t="shared" si="7"/>
        <v>0.23311657308603667</v>
      </c>
      <c r="S26" s="22">
        <f t="shared" si="8"/>
        <v>3.113267607671218E-6</v>
      </c>
    </row>
    <row r="27" spans="3:42" x14ac:dyDescent="0.25">
      <c r="C27" s="2">
        <v>0.67118297000000005</v>
      </c>
      <c r="D27">
        <v>202.12503100000001</v>
      </c>
      <c r="E27">
        <f t="shared" si="0"/>
        <v>203.0676781465576</v>
      </c>
      <c r="F27">
        <f t="shared" si="1"/>
        <v>0.88858364291316672</v>
      </c>
      <c r="G27" s="22">
        <f t="shared" si="2"/>
        <v>2.1749942613554172E-5</v>
      </c>
      <c r="I27" s="2">
        <v>0.67589982999999998</v>
      </c>
      <c r="J27">
        <v>233.06855999999999</v>
      </c>
      <c r="K27">
        <f t="shared" si="3"/>
        <v>233.73608296177076</v>
      </c>
      <c r="L27">
        <f t="shared" si="4"/>
        <v>0.44558690449122274</v>
      </c>
      <c r="M27" s="22">
        <f t="shared" si="5"/>
        <v>8.2028549659917348E-6</v>
      </c>
      <c r="O27" s="2">
        <v>0.67106060999999995</v>
      </c>
      <c r="P27">
        <v>273.660326</v>
      </c>
      <c r="Q27">
        <f t="shared" si="6"/>
        <v>273.15901889142242</v>
      </c>
      <c r="R27">
        <f t="shared" si="7"/>
        <v>0.25130881711041136</v>
      </c>
      <c r="S27" s="22">
        <f t="shared" si="8"/>
        <v>3.3557070940061016E-6</v>
      </c>
    </row>
    <row r="28" spans="3:42" x14ac:dyDescent="0.25">
      <c r="C28" s="2">
        <v>0.67396069000000003</v>
      </c>
      <c r="D28">
        <v>202.13468900000001</v>
      </c>
      <c r="E28">
        <f t="shared" si="0"/>
        <v>203.06875192729296</v>
      </c>
      <c r="F28">
        <f t="shared" si="1"/>
        <v>0.87247355214308631</v>
      </c>
      <c r="G28" s="22">
        <f t="shared" si="2"/>
        <v>2.1353573762391426E-5</v>
      </c>
      <c r="I28" s="2">
        <v>0.67867758</v>
      </c>
      <c r="J28">
        <v>233.07249400000001</v>
      </c>
      <c r="K28">
        <f t="shared" si="3"/>
        <v>233.73843885106126</v>
      </c>
      <c r="L28">
        <f t="shared" si="4"/>
        <v>0.44348254465499698</v>
      </c>
      <c r="M28" s="22">
        <f t="shared" si="5"/>
        <v>8.1638399904756692E-6</v>
      </c>
      <c r="O28" s="2">
        <v>0.67383806999999996</v>
      </c>
      <c r="P28">
        <v>273.71576700000003</v>
      </c>
      <c r="Q28">
        <f t="shared" si="6"/>
        <v>273.16198498435119</v>
      </c>
      <c r="R28">
        <f t="shared" si="7"/>
        <v>0.30667452085608665</v>
      </c>
      <c r="S28" s="22">
        <f t="shared" si="8"/>
        <v>4.0933423180174123E-6</v>
      </c>
    </row>
    <row r="29" spans="3:42" x14ac:dyDescent="0.25">
      <c r="C29" s="2">
        <v>0.67673815000000004</v>
      </c>
      <c r="D29">
        <v>202.19012900000001</v>
      </c>
      <c r="E29">
        <f t="shared" si="0"/>
        <v>203.06996757981267</v>
      </c>
      <c r="F29">
        <f t="shared" si="1"/>
        <v>0.77411592652675143</v>
      </c>
      <c r="G29" s="22">
        <f t="shared" si="2"/>
        <v>1.8935906650176194E-5</v>
      </c>
      <c r="I29" s="2">
        <v>0.68145524000000002</v>
      </c>
      <c r="J29">
        <v>233.09359699999999</v>
      </c>
      <c r="K29">
        <f t="shared" si="3"/>
        <v>233.7411021014388</v>
      </c>
      <c r="L29">
        <f t="shared" si="4"/>
        <v>0.41926285638928362</v>
      </c>
      <c r="M29" s="22">
        <f t="shared" si="5"/>
        <v>7.7165948944936858E-6</v>
      </c>
      <c r="O29" s="2">
        <v>0.67689955999999996</v>
      </c>
      <c r="P29">
        <v>273.78305499999999</v>
      </c>
      <c r="Q29">
        <f t="shared" si="6"/>
        <v>273.16571081581503</v>
      </c>
      <c r="R29">
        <f t="shared" si="7"/>
        <v>0.38111384174699142</v>
      </c>
      <c r="S29" s="22">
        <f t="shared" si="8"/>
        <v>5.0844220301247608E-6</v>
      </c>
    </row>
    <row r="30" spans="3:42" x14ac:dyDescent="0.25">
      <c r="C30" s="2">
        <v>0.67951490999999997</v>
      </c>
      <c r="D30">
        <v>202.37004300000001</v>
      </c>
      <c r="E30">
        <f t="shared" si="0"/>
        <v>203.07134235314984</v>
      </c>
      <c r="F30">
        <f t="shared" si="1"/>
        <v>0.49182078272837737</v>
      </c>
      <c r="G30" s="22">
        <f t="shared" si="2"/>
        <v>1.2009209709685763E-5</v>
      </c>
      <c r="I30" s="2">
        <v>0.68388537000000005</v>
      </c>
      <c r="J30">
        <v>233.168576</v>
      </c>
      <c r="K30">
        <f t="shared" si="3"/>
        <v>233.74371361908118</v>
      </c>
      <c r="L30">
        <f t="shared" si="4"/>
        <v>0.33078328088236325</v>
      </c>
      <c r="M30" s="22">
        <f t="shared" si="5"/>
        <v>6.0842003906030587E-6</v>
      </c>
      <c r="O30" s="2">
        <v>0.67996053000000001</v>
      </c>
      <c r="P30">
        <v>273.94047999999998</v>
      </c>
      <c r="Q30">
        <f t="shared" si="6"/>
        <v>273.16997790159837</v>
      </c>
      <c r="R30">
        <f t="shared" si="7"/>
        <v>0.59367348364128014</v>
      </c>
      <c r="S30" s="22">
        <f t="shared" si="8"/>
        <v>7.9110699913254246E-6</v>
      </c>
    </row>
    <row r="31" spans="3:42" x14ac:dyDescent="0.25">
      <c r="C31" s="2">
        <v>0.68229244</v>
      </c>
      <c r="D31">
        <v>202.41403800000001</v>
      </c>
      <c r="E31">
        <f t="shared" si="0"/>
        <v>203.07289651354986</v>
      </c>
      <c r="F31">
        <f t="shared" si="1"/>
        <v>0.43409454087712979</v>
      </c>
      <c r="G31" s="22">
        <f t="shared" si="2"/>
        <v>1.0595051368186E-5</v>
      </c>
      <c r="I31" s="2">
        <v>0.68795677</v>
      </c>
      <c r="J31">
        <v>233.26877200000001</v>
      </c>
      <c r="K31">
        <f t="shared" si="3"/>
        <v>233.74875782187965</v>
      </c>
      <c r="L31">
        <f t="shared" si="4"/>
        <v>0.23038638920547094</v>
      </c>
      <c r="M31" s="22">
        <f t="shared" si="5"/>
        <v>4.2339294003153497E-6</v>
      </c>
      <c r="O31" s="2">
        <v>0.68302207999999998</v>
      </c>
      <c r="P31">
        <v>273.99632300000002</v>
      </c>
      <c r="Q31">
        <f t="shared" si="6"/>
        <v>273.17486134445551</v>
      </c>
      <c r="R31">
        <f t="shared" si="7"/>
        <v>0.67479925152992792</v>
      </c>
      <c r="S31" s="22">
        <f t="shared" si="8"/>
        <v>8.9884565388722492E-6</v>
      </c>
    </row>
    <row r="32" spans="3:42" x14ac:dyDescent="0.25">
      <c r="C32" s="2">
        <v>0.68507008999999996</v>
      </c>
      <c r="D32">
        <v>202.43514099999999</v>
      </c>
      <c r="E32">
        <f t="shared" si="0"/>
        <v>203.07465154794153</v>
      </c>
      <c r="F32">
        <f t="shared" si="1"/>
        <v>0.40897374092848948</v>
      </c>
      <c r="G32" s="22">
        <f t="shared" si="2"/>
        <v>9.979840837863492E-6</v>
      </c>
      <c r="I32" s="2">
        <v>0.69073452999999996</v>
      </c>
      <c r="J32">
        <v>233.272706</v>
      </c>
      <c r="K32">
        <f t="shared" si="3"/>
        <v>233.75274475912508</v>
      </c>
      <c r="L32">
        <f t="shared" si="4"/>
        <v>0.23043721026234623</v>
      </c>
      <c r="M32" s="22">
        <f t="shared" si="5"/>
        <v>4.2347205295656449E-6</v>
      </c>
      <c r="O32" s="2">
        <v>0.68583165000000001</v>
      </c>
      <c r="P32">
        <v>273.95579099999998</v>
      </c>
      <c r="Q32">
        <f t="shared" si="6"/>
        <v>273.17995526950926</v>
      </c>
      <c r="R32">
        <f t="shared" si="7"/>
        <v>0.60192108070605699</v>
      </c>
      <c r="S32" s="22">
        <f t="shared" si="8"/>
        <v>8.0200778371742733E-6</v>
      </c>
    </row>
    <row r="33" spans="3:19" x14ac:dyDescent="0.25">
      <c r="C33" s="2">
        <v>0.68784758999999995</v>
      </c>
      <c r="D33">
        <v>202.484859</v>
      </c>
      <c r="E33">
        <f t="shared" si="0"/>
        <v>203.07663151164328</v>
      </c>
      <c r="F33">
        <f t="shared" si="1"/>
        <v>0.35019470553660165</v>
      </c>
      <c r="G33" s="22">
        <f t="shared" si="2"/>
        <v>8.5413096731903297E-6</v>
      </c>
      <c r="I33" s="2">
        <v>0.69379564999999999</v>
      </c>
      <c r="J33">
        <v>233.40294700000001</v>
      </c>
      <c r="K33">
        <f t="shared" si="3"/>
        <v>233.75772387390708</v>
      </c>
      <c r="L33">
        <f t="shared" si="4"/>
        <v>0.12586663025927339</v>
      </c>
      <c r="M33" s="22">
        <f t="shared" si="5"/>
        <v>2.3104572369064066E-6</v>
      </c>
      <c r="O33" s="2">
        <v>0.69204913000000001</v>
      </c>
      <c r="P33">
        <v>274.124999</v>
      </c>
      <c r="Q33">
        <f t="shared" si="6"/>
        <v>273.19368896220158</v>
      </c>
      <c r="R33">
        <f t="shared" si="7"/>
        <v>0.86733838650410489</v>
      </c>
      <c r="S33" s="22">
        <f t="shared" si="8"/>
        <v>1.1542271390243659E-5</v>
      </c>
    </row>
    <row r="34" spans="3:19" x14ac:dyDescent="0.25">
      <c r="C34" s="2">
        <v>0.69090914000000003</v>
      </c>
      <c r="D34">
        <v>202.54070200000001</v>
      </c>
      <c r="E34">
        <f t="shared" si="0"/>
        <v>203.07910705803721</v>
      </c>
      <c r="F34">
        <f t="shared" si="1"/>
        <v>0.2898800065200397</v>
      </c>
      <c r="G34" s="22">
        <f t="shared" si="2"/>
        <v>7.0663255311806077E-6</v>
      </c>
      <c r="I34" s="2">
        <v>0.69628941</v>
      </c>
      <c r="J34">
        <v>233.39074099999999</v>
      </c>
      <c r="K34">
        <f t="shared" si="3"/>
        <v>233.76228738257714</v>
      </c>
      <c r="L34">
        <f t="shared" si="4"/>
        <v>0.1380467144061665</v>
      </c>
      <c r="M34" s="22">
        <f t="shared" si="5"/>
        <v>2.5343046993970385E-6</v>
      </c>
      <c r="O34" s="2">
        <v>0.69482685</v>
      </c>
      <c r="P34">
        <v>274.13465600000001</v>
      </c>
      <c r="Q34">
        <f t="shared" si="6"/>
        <v>273.2011092900438</v>
      </c>
      <c r="R34">
        <f t="shared" si="7"/>
        <v>0.87150945967005256</v>
      </c>
      <c r="S34" s="22">
        <f t="shared" si="8"/>
        <v>1.1596961643337938E-5</v>
      </c>
    </row>
    <row r="35" spans="3:19" x14ac:dyDescent="0.25">
      <c r="C35" s="2">
        <v>0.69362363999999999</v>
      </c>
      <c r="D35">
        <v>202.566485</v>
      </c>
      <c r="E35">
        <f t="shared" si="0"/>
        <v>203.08159045536942</v>
      </c>
      <c r="F35">
        <f t="shared" si="1"/>
        <v>0.26533363015133993</v>
      </c>
      <c r="G35" s="22">
        <f t="shared" si="2"/>
        <v>6.4663188347978421E-6</v>
      </c>
      <c r="I35" s="2">
        <v>0.69906716999999996</v>
      </c>
      <c r="J35">
        <v>233.394676</v>
      </c>
      <c r="K35">
        <f t="shared" si="3"/>
        <v>233.76796954795168</v>
      </c>
      <c r="L35">
        <f t="shared" si="4"/>
        <v>0.13934807294234983</v>
      </c>
      <c r="M35" s="22">
        <f t="shared" si="5"/>
        <v>2.5581091849867557E-6</v>
      </c>
      <c r="O35" s="2">
        <v>0.69760454000000005</v>
      </c>
      <c r="P35">
        <v>274.150037</v>
      </c>
      <c r="Q35">
        <f t="shared" si="6"/>
        <v>273.20945654432342</v>
      </c>
      <c r="R35">
        <f t="shared" si="7"/>
        <v>0.88469159360076577</v>
      </c>
      <c r="S35" s="22">
        <f t="shared" si="8"/>
        <v>1.1771052126734876E-5</v>
      </c>
    </row>
    <row r="36" spans="3:19" x14ac:dyDescent="0.25">
      <c r="C36" s="2">
        <v>0.69769440000000005</v>
      </c>
      <c r="D36">
        <v>202.77923100000001</v>
      </c>
      <c r="E36">
        <f t="shared" si="0"/>
        <v>203.08589463006547</v>
      </c>
      <c r="F36">
        <f t="shared" si="1"/>
        <v>9.4042582004924033E-2</v>
      </c>
      <c r="G36" s="22">
        <f t="shared" si="2"/>
        <v>2.2870602248905643E-6</v>
      </c>
      <c r="I36" s="2">
        <v>0.70212821000000003</v>
      </c>
      <c r="J36">
        <v>233.54065499999999</v>
      </c>
      <c r="K36">
        <f t="shared" si="3"/>
        <v>233.77504744262842</v>
      </c>
      <c r="L36">
        <f t="shared" si="4"/>
        <v>5.4939817161323339E-2</v>
      </c>
      <c r="M36" s="22">
        <f t="shared" si="5"/>
        <v>1.0073078580811057E-6</v>
      </c>
      <c r="O36" s="2">
        <v>0.70038199999999995</v>
      </c>
      <c r="P36">
        <v>274.20547699999997</v>
      </c>
      <c r="Q36">
        <f t="shared" si="6"/>
        <v>273.21883824573518</v>
      </c>
      <c r="R36">
        <f t="shared" si="7"/>
        <v>0.97345603141717374</v>
      </c>
      <c r="S36" s="22">
        <f t="shared" si="8"/>
        <v>1.294684921274067E-5</v>
      </c>
    </row>
    <row r="37" spans="3:19" x14ac:dyDescent="0.25">
      <c r="C37" s="2">
        <v>0.70047170000000003</v>
      </c>
      <c r="D37">
        <v>202.86328599999999</v>
      </c>
      <c r="E37">
        <f t="shared" si="0"/>
        <v>203.08928458935128</v>
      </c>
      <c r="F37">
        <f t="shared" si="1"/>
        <v>5.1075362388773873E-2</v>
      </c>
      <c r="G37" s="22">
        <f t="shared" si="2"/>
        <v>1.241093624951415E-6</v>
      </c>
      <c r="I37" s="2">
        <v>0.70490596000000005</v>
      </c>
      <c r="J37">
        <v>233.544589</v>
      </c>
      <c r="K37">
        <f t="shared" si="3"/>
        <v>233.7822996538514</v>
      </c>
      <c r="L37">
        <f t="shared" si="4"/>
        <v>5.6506354954457362E-2</v>
      </c>
      <c r="M37" s="22">
        <f t="shared" si="5"/>
        <v>1.0359950351430728E-6</v>
      </c>
      <c r="O37" s="2">
        <v>0.70315939999999999</v>
      </c>
      <c r="P37">
        <v>274.27236399999998</v>
      </c>
      <c r="Q37">
        <f t="shared" si="6"/>
        <v>273.22937484650345</v>
      </c>
      <c r="R37">
        <f t="shared" si="7"/>
        <v>1.0878263743114187</v>
      </c>
      <c r="S37" s="22">
        <f t="shared" si="8"/>
        <v>1.4460905380046117E-5</v>
      </c>
    </row>
    <row r="38" spans="3:19" x14ac:dyDescent="0.25">
      <c r="C38" s="2">
        <v>0.70324936000000005</v>
      </c>
      <c r="D38">
        <v>202.884389</v>
      </c>
      <c r="E38">
        <f t="shared" si="0"/>
        <v>203.0930923448789</v>
      </c>
      <c r="F38">
        <f t="shared" si="1"/>
        <v>4.3557086163640506E-2</v>
      </c>
      <c r="G38" s="22">
        <f t="shared" si="2"/>
        <v>1.0581848909776134E-6</v>
      </c>
      <c r="I38" s="2">
        <v>0.70746275999999997</v>
      </c>
      <c r="J38">
        <v>233.54821100000001</v>
      </c>
      <c r="K38">
        <f t="shared" si="3"/>
        <v>233.78975297717457</v>
      </c>
      <c r="L38">
        <f t="shared" si="4"/>
        <v>5.8342526737397246E-2</v>
      </c>
      <c r="M38" s="22">
        <f t="shared" si="5"/>
        <v>1.0696264755472122E-6</v>
      </c>
      <c r="O38" s="2">
        <v>0.70593715999999995</v>
      </c>
      <c r="P38">
        <v>274.276298</v>
      </c>
      <c r="Q38">
        <f t="shared" si="6"/>
        <v>273.24120119653412</v>
      </c>
      <c r="R38">
        <f t="shared" si="7"/>
        <v>1.071425392545275</v>
      </c>
      <c r="S38" s="22">
        <f t="shared" si="8"/>
        <v>1.424247208157829E-5</v>
      </c>
    </row>
    <row r="39" spans="3:19" x14ac:dyDescent="0.25">
      <c r="C39" s="2">
        <v>0.70602710999999996</v>
      </c>
      <c r="D39">
        <v>202.88832400000001</v>
      </c>
      <c r="E39">
        <f t="shared" si="0"/>
        <v>203.09736569462876</v>
      </c>
      <c r="F39">
        <f t="shared" si="1"/>
        <v>4.3698430093260354E-2</v>
      </c>
      <c r="G39" s="22">
        <f t="shared" si="2"/>
        <v>1.0615775501460399E-6</v>
      </c>
      <c r="I39" s="2">
        <v>0.71241752000000003</v>
      </c>
      <c r="J39">
        <v>233.73264</v>
      </c>
      <c r="K39">
        <f t="shared" si="3"/>
        <v>233.80662394439588</v>
      </c>
      <c r="L39">
        <f t="shared" si="4"/>
        <v>5.473624028372248E-3</v>
      </c>
      <c r="M39" s="22">
        <f t="shared" si="5"/>
        <v>1.0019273559792076E-7</v>
      </c>
      <c r="O39" s="2">
        <v>0.70843076000000005</v>
      </c>
      <c r="P39">
        <v>274.29127599999998</v>
      </c>
      <c r="Q39">
        <f t="shared" si="6"/>
        <v>273.25303618387102</v>
      </c>
      <c r="R39">
        <f t="shared" si="7"/>
        <v>1.0779419157955057</v>
      </c>
      <c r="S39" s="22">
        <f t="shared" si="8"/>
        <v>1.4327531440527348E-5</v>
      </c>
    </row>
    <row r="40" spans="3:19" x14ac:dyDescent="0.25">
      <c r="C40" s="2">
        <v>0.70937269000000003</v>
      </c>
      <c r="D40">
        <v>202.95601500000001</v>
      </c>
      <c r="E40">
        <f t="shared" si="0"/>
        <v>203.10320644628985</v>
      </c>
      <c r="F40">
        <f t="shared" si="1"/>
        <v>2.1665321860894343E-2</v>
      </c>
      <c r="G40" s="22">
        <f t="shared" si="2"/>
        <v>5.2597038450578779E-7</v>
      </c>
      <c r="I40" s="2">
        <v>0.71519520999999997</v>
      </c>
      <c r="J40">
        <v>233.74802</v>
      </c>
      <c r="K40">
        <f t="shared" si="3"/>
        <v>233.81768076679214</v>
      </c>
      <c r="L40">
        <f t="shared" si="4"/>
        <v>4.8526224300688928E-3</v>
      </c>
      <c r="M40" s="22">
        <f t="shared" si="5"/>
        <v>8.8813834246266144E-8</v>
      </c>
      <c r="O40" s="2">
        <v>0.71076653999999995</v>
      </c>
      <c r="P40">
        <v>274.304123</v>
      </c>
      <c r="Q40">
        <f t="shared" si="6"/>
        <v>273.26527564858731</v>
      </c>
      <c r="R40">
        <f t="shared" si="7"/>
        <v>1.0792038195371789</v>
      </c>
      <c r="S40" s="22">
        <f t="shared" si="8"/>
        <v>1.4342960515932097E-5</v>
      </c>
    </row>
    <row r="41" spans="3:19" x14ac:dyDescent="0.25">
      <c r="C41" s="2">
        <v>0.71243398000000002</v>
      </c>
      <c r="D41">
        <v>203.05764099999999</v>
      </c>
      <c r="E41">
        <f t="shared" si="0"/>
        <v>203.10929882689425</v>
      </c>
      <c r="F41">
        <f t="shared" si="1"/>
        <v>2.6685310794369896E-3</v>
      </c>
      <c r="G41" s="22">
        <f t="shared" si="2"/>
        <v>6.4719267349189651E-8</v>
      </c>
      <c r="I41" s="2">
        <v>0.71825704999999995</v>
      </c>
      <c r="J41">
        <v>233.75235699999999</v>
      </c>
      <c r="K41">
        <f t="shared" si="3"/>
        <v>233.83139465017871</v>
      </c>
      <c r="L41">
        <f t="shared" si="4"/>
        <v>6.2469501457736122E-3</v>
      </c>
      <c r="M41" s="22">
        <f t="shared" si="5"/>
        <v>1.143289046440769E-7</v>
      </c>
      <c r="O41" s="2">
        <v>0.71550206000000005</v>
      </c>
      <c r="P41">
        <v>274.18683299999998</v>
      </c>
      <c r="Q41">
        <f t="shared" si="6"/>
        <v>273.29396474863177</v>
      </c>
      <c r="R41">
        <f t="shared" si="7"/>
        <v>0.79721371430133103</v>
      </c>
      <c r="S41" s="22">
        <f t="shared" si="8"/>
        <v>1.060428937937116E-5</v>
      </c>
    </row>
    <row r="42" spans="3:19" x14ac:dyDescent="0.25">
      <c r="C42" s="2">
        <v>0.71549565999999998</v>
      </c>
      <c r="D42">
        <v>203.09059300000001</v>
      </c>
      <c r="E42">
        <f t="shared" si="0"/>
        <v>203.11619902999561</v>
      </c>
      <c r="F42">
        <f t="shared" si="1"/>
        <v>6.556687721355908E-4</v>
      </c>
      <c r="G42" s="22">
        <f t="shared" si="2"/>
        <v>1.589662335445967E-8</v>
      </c>
      <c r="I42" s="2">
        <v>0.72131889999999999</v>
      </c>
      <c r="J42">
        <v>233.75669400000001</v>
      </c>
      <c r="K42">
        <f t="shared" si="3"/>
        <v>233.84689978074533</v>
      </c>
      <c r="L42">
        <f t="shared" si="4"/>
        <v>8.1370828798730723E-3</v>
      </c>
      <c r="M42" s="22">
        <f t="shared" si="5"/>
        <v>1.4891574776851153E-7</v>
      </c>
      <c r="O42" s="2">
        <v>0.71827971999999995</v>
      </c>
      <c r="P42">
        <v>274.20793600000002</v>
      </c>
      <c r="Q42">
        <f t="shared" si="6"/>
        <v>273.31353108202427</v>
      </c>
      <c r="R42">
        <f t="shared" si="7"/>
        <v>0.79996015729920544</v>
      </c>
      <c r="S42" s="22">
        <f t="shared" si="8"/>
        <v>1.0639183942720675E-5</v>
      </c>
    </row>
    <row r="43" spans="3:19" x14ac:dyDescent="0.25">
      <c r="C43" s="2">
        <v>0.71830497999999998</v>
      </c>
      <c r="D43">
        <v>203.094572</v>
      </c>
      <c r="E43">
        <f t="shared" si="0"/>
        <v>203.12332597920891</v>
      </c>
      <c r="F43">
        <f t="shared" si="1"/>
        <v>8.2679132034670869E-4</v>
      </c>
      <c r="G43" s="22">
        <f t="shared" si="2"/>
        <v>2.0044686855369112E-8</v>
      </c>
      <c r="I43" s="2">
        <v>0.72409643000000001</v>
      </c>
      <c r="J43">
        <v>233.80068900000001</v>
      </c>
      <c r="K43">
        <f t="shared" si="3"/>
        <v>233.86269792256854</v>
      </c>
      <c r="L43">
        <f t="shared" si="4"/>
        <v>3.8451064781108951E-3</v>
      </c>
      <c r="M43" s="22">
        <f t="shared" si="5"/>
        <v>7.0342337726533352E-8</v>
      </c>
      <c r="O43" s="2">
        <v>0.72134176000000005</v>
      </c>
      <c r="P43">
        <v>274.17793599999999</v>
      </c>
      <c r="Q43">
        <f t="shared" si="6"/>
        <v>273.33778140100048</v>
      </c>
      <c r="R43">
        <f t="shared" si="7"/>
        <v>0.7058597502200179</v>
      </c>
      <c r="S43" s="22">
        <f t="shared" si="8"/>
        <v>9.38973666382342E-6</v>
      </c>
    </row>
    <row r="44" spans="3:19" x14ac:dyDescent="0.25">
      <c r="C44" s="2">
        <v>0.72474249999999996</v>
      </c>
      <c r="D44">
        <v>203.42417599999999</v>
      </c>
      <c r="E44">
        <f t="shared" si="0"/>
        <v>203.14301672874845</v>
      </c>
      <c r="F44">
        <f t="shared" si="1"/>
        <v>7.9050535810696584E-2</v>
      </c>
      <c r="G44" s="22">
        <f t="shared" si="2"/>
        <v>1.9102916922530652E-6</v>
      </c>
      <c r="I44" s="2">
        <v>0.72658995999999998</v>
      </c>
      <c r="J44">
        <v>233.827113</v>
      </c>
      <c r="K44">
        <f t="shared" si="3"/>
        <v>233.87843886896664</v>
      </c>
      <c r="L44">
        <f t="shared" si="4"/>
        <v>2.6343448251809998E-3</v>
      </c>
      <c r="M44" s="22">
        <f t="shared" si="5"/>
        <v>4.8181785138395213E-8</v>
      </c>
      <c r="O44" s="2">
        <v>0.72440327999999998</v>
      </c>
      <c r="P44">
        <v>274.23950200000002</v>
      </c>
      <c r="Q44">
        <f t="shared" si="6"/>
        <v>273.36517132184798</v>
      </c>
      <c r="R44">
        <f t="shared" si="7"/>
        <v>0.76445413475779667</v>
      </c>
      <c r="S44" s="22">
        <f t="shared" si="8"/>
        <v>1.0164626165969838E-5</v>
      </c>
    </row>
    <row r="45" spans="3:19" x14ac:dyDescent="0.25">
      <c r="C45" s="2">
        <v>0.72752026000000003</v>
      </c>
      <c r="D45">
        <v>203.42811</v>
      </c>
      <c r="E45">
        <f t="shared" si="0"/>
        <v>203.15319264029182</v>
      </c>
      <c r="F45">
        <f t="shared" si="1"/>
        <v>7.5579554668918775E-2</v>
      </c>
      <c r="G45" s="22">
        <f t="shared" si="2"/>
        <v>1.8263432348358186E-6</v>
      </c>
      <c r="I45" s="2">
        <v>0.72908300999999998</v>
      </c>
      <c r="J45">
        <v>233.93938</v>
      </c>
      <c r="K45">
        <f t="shared" si="3"/>
        <v>233.89579984888718</v>
      </c>
      <c r="L45">
        <f t="shared" si="4"/>
        <v>1.8992295710162639E-3</v>
      </c>
      <c r="M45" s="22">
        <f t="shared" si="5"/>
        <v>3.4703301587180745E-8</v>
      </c>
      <c r="O45" s="2">
        <v>0.72746476000000004</v>
      </c>
      <c r="P45">
        <v>274.30679099999998</v>
      </c>
      <c r="Q45">
        <f t="shared" si="6"/>
        <v>273.39608661480224</v>
      </c>
      <c r="R45">
        <f t="shared" si="7"/>
        <v>0.82938247721837965</v>
      </c>
      <c r="S45" s="22">
        <f t="shared" si="8"/>
        <v>1.1022541343932086E-5</v>
      </c>
    </row>
    <row r="46" spans="3:19" x14ac:dyDescent="0.25">
      <c r="C46" s="2">
        <v>0.73029739999999999</v>
      </c>
      <c r="D46">
        <v>203.54078000000001</v>
      </c>
      <c r="E46">
        <f t="shared" si="0"/>
        <v>203.16460983863402</v>
      </c>
      <c r="F46">
        <f t="shared" si="1"/>
        <v>0.14150399030211563</v>
      </c>
      <c r="G46" s="22">
        <f t="shared" si="2"/>
        <v>3.4155906644176694E-6</v>
      </c>
      <c r="I46" s="2">
        <v>0.73195515</v>
      </c>
      <c r="J46">
        <v>233.998389</v>
      </c>
      <c r="K46">
        <f t="shared" si="3"/>
        <v>233.91801830144385</v>
      </c>
      <c r="L46">
        <f t="shared" si="4"/>
        <v>6.4594491864038315E-3</v>
      </c>
      <c r="M46" s="22">
        <f t="shared" si="5"/>
        <v>1.1796950341458145E-7</v>
      </c>
      <c r="O46" s="2">
        <v>0.73052660999999997</v>
      </c>
      <c r="P46">
        <v>274.311128</v>
      </c>
      <c r="Q46">
        <f t="shared" si="6"/>
        <v>273.43106071850565</v>
      </c>
      <c r="R46">
        <f t="shared" si="7"/>
        <v>0.77451841995685233</v>
      </c>
      <c r="S46" s="22">
        <f t="shared" si="8"/>
        <v>1.0293069347878864E-5</v>
      </c>
    </row>
    <row r="47" spans="3:19" x14ac:dyDescent="0.25">
      <c r="C47" s="2">
        <v>0.73335914000000002</v>
      </c>
      <c r="D47">
        <v>203.562285</v>
      </c>
      <c r="E47">
        <f t="shared" si="0"/>
        <v>203.17906552870301</v>
      </c>
      <c r="F47">
        <f t="shared" si="1"/>
        <v>0.14685716318114952</v>
      </c>
      <c r="G47" s="22">
        <f t="shared" si="2"/>
        <v>3.5440553856880257E-6</v>
      </c>
      <c r="I47" s="2">
        <v>0.73643716000000004</v>
      </c>
      <c r="J47">
        <v>234.05280999999999</v>
      </c>
      <c r="K47">
        <f t="shared" si="3"/>
        <v>233.95804896491461</v>
      </c>
      <c r="L47">
        <f t="shared" si="4"/>
        <v>8.979653770453299E-3</v>
      </c>
      <c r="M47" s="22">
        <f t="shared" si="5"/>
        <v>1.6391997257034575E-7</v>
      </c>
      <c r="O47" s="2">
        <v>0.73346219000000001</v>
      </c>
      <c r="P47">
        <v>274.31528600000001</v>
      </c>
      <c r="Q47">
        <f t="shared" si="6"/>
        <v>273.46906136836725</v>
      </c>
      <c r="R47">
        <f t="shared" si="7"/>
        <v>0.71609612718200888</v>
      </c>
      <c r="S47" s="22">
        <f t="shared" si="8"/>
        <v>9.5163697317397855E-6</v>
      </c>
    </row>
    <row r="48" spans="3:19" x14ac:dyDescent="0.25">
      <c r="C48" s="2">
        <v>0.73642088000000006</v>
      </c>
      <c r="D48">
        <v>203.58522199999999</v>
      </c>
      <c r="E48">
        <f t="shared" si="0"/>
        <v>203.19529114721956</v>
      </c>
      <c r="F48">
        <f t="shared" si="1"/>
        <v>0.15204606995006847</v>
      </c>
      <c r="G48" s="22">
        <f t="shared" si="2"/>
        <v>3.668450803617969E-6</v>
      </c>
      <c r="I48" s="2">
        <v>0.73921517000000003</v>
      </c>
      <c r="J48">
        <v>234.01239200000001</v>
      </c>
      <c r="K48">
        <f t="shared" si="3"/>
        <v>233.9865718753255</v>
      </c>
      <c r="L48">
        <f t="shared" si="4"/>
        <v>6.6667883820725174E-4</v>
      </c>
      <c r="M48" s="22">
        <f t="shared" si="5"/>
        <v>1.2174158682886794E-8</v>
      </c>
      <c r="O48" s="2">
        <v>0.73772325999999999</v>
      </c>
      <c r="P48">
        <v>274.36710499999998</v>
      </c>
      <c r="Q48">
        <f t="shared" si="6"/>
        <v>273.53242571140299</v>
      </c>
      <c r="R48">
        <f t="shared" si="7"/>
        <v>0.6966895148127733</v>
      </c>
      <c r="S48" s="22">
        <f t="shared" si="8"/>
        <v>9.2549737828031993E-6</v>
      </c>
    </row>
    <row r="49" spans="3:19" x14ac:dyDescent="0.25">
      <c r="C49" s="2">
        <v>0.73919815</v>
      </c>
      <c r="D49">
        <v>203.67500000000001</v>
      </c>
      <c r="E49">
        <f t="shared" si="0"/>
        <v>203.21171636495617</v>
      </c>
      <c r="F49">
        <f t="shared" si="1"/>
        <v>0.21463172649943091</v>
      </c>
      <c r="G49" s="22">
        <f t="shared" si="2"/>
        <v>5.173905224877699E-6</v>
      </c>
      <c r="I49" s="2">
        <v>0.74199254000000003</v>
      </c>
      <c r="J49">
        <v>234.08500100000001</v>
      </c>
      <c r="K49">
        <f t="shared" si="3"/>
        <v>234.01829442738148</v>
      </c>
      <c r="L49">
        <f t="shared" si="4"/>
        <v>4.4497668305110193E-3</v>
      </c>
      <c r="M49" s="22">
        <f t="shared" si="5"/>
        <v>8.1206366727084357E-8</v>
      </c>
      <c r="O49" s="2">
        <v>0.74050108000000003</v>
      </c>
      <c r="P49">
        <v>274.35959300000002</v>
      </c>
      <c r="Q49">
        <f t="shared" si="6"/>
        <v>273.57964294037657</v>
      </c>
      <c r="R49">
        <f t="shared" si="7"/>
        <v>0.60832209550661576</v>
      </c>
      <c r="S49" s="22">
        <f t="shared" si="8"/>
        <v>8.0815244530171348E-6</v>
      </c>
    </row>
    <row r="50" spans="3:19" x14ac:dyDescent="0.25">
      <c r="C50" s="2">
        <v>0.7419751</v>
      </c>
      <c r="D50">
        <v>203.82057599999999</v>
      </c>
      <c r="E50">
        <f t="shared" si="0"/>
        <v>203.22994299136707</v>
      </c>
      <c r="F50">
        <f t="shared" si="1"/>
        <v>0.3488473508867756</v>
      </c>
      <c r="G50" s="22">
        <f t="shared" si="2"/>
        <v>8.3972944161733725E-6</v>
      </c>
      <c r="I50" s="2">
        <v>0.74505350999999997</v>
      </c>
      <c r="J50">
        <v>234.24242599999999</v>
      </c>
      <c r="K50">
        <f t="shared" si="3"/>
        <v>234.05737852538263</v>
      </c>
      <c r="L50">
        <f t="shared" si="4"/>
        <v>3.4242567862263658E-2</v>
      </c>
      <c r="M50" s="22">
        <f t="shared" si="5"/>
        <v>6.2407273692844338E-7</v>
      </c>
      <c r="O50" s="2">
        <v>0.74327911999999996</v>
      </c>
      <c r="P50">
        <v>274.31345199999998</v>
      </c>
      <c r="Q50">
        <f t="shared" si="6"/>
        <v>273.63211704225364</v>
      </c>
      <c r="R50">
        <f t="shared" si="7"/>
        <v>0.46421732464721255</v>
      </c>
      <c r="S50" s="22">
        <f t="shared" si="8"/>
        <v>6.1691756187523376E-6</v>
      </c>
    </row>
    <row r="51" spans="3:19" x14ac:dyDescent="0.25">
      <c r="C51" s="2">
        <v>0.74491017999999998</v>
      </c>
      <c r="D51">
        <v>203.91286700000001</v>
      </c>
      <c r="E51">
        <f t="shared" si="0"/>
        <v>203.25138031383045</v>
      </c>
      <c r="F51">
        <f t="shared" si="1"/>
        <v>0.43756463597957695</v>
      </c>
      <c r="G51" s="22">
        <f t="shared" si="2"/>
        <v>1.0523324275301883E-5</v>
      </c>
      <c r="I51" s="2">
        <v>0.74783054999999998</v>
      </c>
      <c r="J51">
        <v>234.372264</v>
      </c>
      <c r="K51">
        <f t="shared" si="3"/>
        <v>234.09698636019868</v>
      </c>
      <c r="L51">
        <f t="shared" si="4"/>
        <v>7.5777778974583515E-2</v>
      </c>
      <c r="M51" s="22">
        <f t="shared" si="5"/>
        <v>1.3795245753143688E-6</v>
      </c>
      <c r="O51" s="2">
        <v>0.74605613000000004</v>
      </c>
      <c r="P51">
        <v>274.44901399999998</v>
      </c>
      <c r="Q51">
        <f t="shared" si="6"/>
        <v>273.69037871596856</v>
      </c>
      <c r="R51">
        <f t="shared" si="7"/>
        <v>0.57552749417742333</v>
      </c>
      <c r="S51" s="22">
        <f t="shared" si="8"/>
        <v>7.6408685075903915E-6</v>
      </c>
    </row>
    <row r="52" spans="3:19" x14ac:dyDescent="0.25">
      <c r="C52" s="2">
        <v>0.74999104999999999</v>
      </c>
      <c r="D52">
        <v>204.12380099999999</v>
      </c>
      <c r="E52">
        <f t="shared" si="0"/>
        <v>203.29450790151805</v>
      </c>
      <c r="F52">
        <f t="shared" si="1"/>
        <v>0.68772704318977773</v>
      </c>
      <c r="G52" s="22">
        <f t="shared" si="2"/>
        <v>1.6505504705784475E-5</v>
      </c>
      <c r="I52" s="2">
        <v>0.75060817000000002</v>
      </c>
      <c r="J52">
        <v>234.400521</v>
      </c>
      <c r="K52">
        <f t="shared" si="3"/>
        <v>234.14098110840064</v>
      </c>
      <c r="L52">
        <f t="shared" si="4"/>
        <v>6.7360955331407471E-2</v>
      </c>
      <c r="M52" s="22">
        <f t="shared" si="5"/>
        <v>1.226001756836873E-6</v>
      </c>
      <c r="O52" s="2">
        <v>0.74883261999999995</v>
      </c>
      <c r="P52">
        <v>274.674711</v>
      </c>
      <c r="Q52">
        <f t="shared" si="6"/>
        <v>273.75504637447881</v>
      </c>
      <c r="R52">
        <f t="shared" si="7"/>
        <v>0.84578302343503631</v>
      </c>
      <c r="S52" s="22">
        <f t="shared" si="8"/>
        <v>1.1210412964507784E-5</v>
      </c>
    </row>
    <row r="53" spans="3:19" x14ac:dyDescent="0.25">
      <c r="C53" s="2">
        <v>0.75305204999999997</v>
      </c>
      <c r="D53">
        <v>204.27693300000001</v>
      </c>
      <c r="E53">
        <f t="shared" si="0"/>
        <v>203.32469647911472</v>
      </c>
      <c r="F53">
        <f t="shared" si="1"/>
        <v>0.90675439170772743</v>
      </c>
      <c r="G53" s="22">
        <f t="shared" si="2"/>
        <v>2.172956388968862E-5</v>
      </c>
      <c r="I53" s="2">
        <v>0.75310177</v>
      </c>
      <c r="J53">
        <v>234.41549900000001</v>
      </c>
      <c r="K53">
        <f t="shared" si="3"/>
        <v>234.18458444241799</v>
      </c>
      <c r="L53">
        <f t="shared" si="4"/>
        <v>5.3321532903302472E-2</v>
      </c>
      <c r="M53" s="22">
        <f t="shared" si="5"/>
        <v>9.7035350856540611E-7</v>
      </c>
      <c r="O53" s="2">
        <v>0.75189426999999998</v>
      </c>
      <c r="P53">
        <v>274.71338500000002</v>
      </c>
      <c r="Q53">
        <f t="shared" si="6"/>
        <v>273.8346049504301</v>
      </c>
      <c r="R53">
        <f t="shared" si="7"/>
        <v>0.7722543755220963</v>
      </c>
      <c r="S53" s="22">
        <f t="shared" si="8"/>
        <v>1.0232947290016046E-5</v>
      </c>
    </row>
    <row r="54" spans="3:19" x14ac:dyDescent="0.25">
      <c r="C54" s="2">
        <v>0.75611344000000003</v>
      </c>
      <c r="D54">
        <v>204.361391</v>
      </c>
      <c r="E54">
        <f t="shared" si="0"/>
        <v>203.35850229932799</v>
      </c>
      <c r="F54">
        <f t="shared" si="1"/>
        <v>1.0057857459355777</v>
      </c>
      <c r="G54" s="22">
        <f t="shared" si="2"/>
        <v>2.4082844213438089E-5</v>
      </c>
      <c r="I54" s="2">
        <v>0.75531035999999996</v>
      </c>
      <c r="J54">
        <v>234.591747</v>
      </c>
      <c r="K54">
        <f t="shared" si="3"/>
        <v>234.22675153096674</v>
      </c>
      <c r="L54">
        <f t="shared" si="4"/>
        <v>0.13322169241480991</v>
      </c>
      <c r="M54" s="22">
        <f t="shared" si="5"/>
        <v>2.4207474755015527E-6</v>
      </c>
      <c r="O54" s="2">
        <v>0.75498757000000005</v>
      </c>
      <c r="P54">
        <v>274.73747900000001</v>
      </c>
      <c r="Q54">
        <f t="shared" si="6"/>
        <v>273.92476357964546</v>
      </c>
      <c r="R54">
        <f t="shared" si="7"/>
        <v>0.66050635448207307</v>
      </c>
      <c r="S54" s="22">
        <f t="shared" si="8"/>
        <v>8.7506675054707099E-6</v>
      </c>
    </row>
    <row r="55" spans="3:19" x14ac:dyDescent="0.25">
      <c r="C55" s="2">
        <v>0.75889044999999999</v>
      </c>
      <c r="D55">
        <v>204.49695199999999</v>
      </c>
      <c r="E55">
        <f t="shared" si="0"/>
        <v>203.39264241540559</v>
      </c>
      <c r="F55">
        <f t="shared" si="1"/>
        <v>1.2194996586270646</v>
      </c>
      <c r="G55" s="22">
        <f t="shared" si="2"/>
        <v>2.9161375454712789E-5</v>
      </c>
      <c r="I55" s="2">
        <v>0.75991805000000001</v>
      </c>
      <c r="J55">
        <v>234.749931</v>
      </c>
      <c r="K55">
        <f t="shared" si="3"/>
        <v>234.3267162275921</v>
      </c>
      <c r="L55">
        <f t="shared" si="4"/>
        <v>0.1791107435842729</v>
      </c>
      <c r="M55" s="22">
        <f t="shared" si="5"/>
        <v>3.2502045227686861E-6</v>
      </c>
      <c r="O55" s="2">
        <v>0.76044604999999998</v>
      </c>
      <c r="P55">
        <v>275.15472</v>
      </c>
      <c r="Q55">
        <f t="shared" si="6"/>
        <v>274.11141318192023</v>
      </c>
      <c r="R55">
        <f t="shared" si="7"/>
        <v>1.0884891166517352</v>
      </c>
      <c r="S55" s="22">
        <f t="shared" si="8"/>
        <v>1.4377062373419968E-5</v>
      </c>
    </row>
    <row r="56" spans="3:19" x14ac:dyDescent="0.25">
      <c r="C56" s="2">
        <v>0.76166816999999998</v>
      </c>
      <c r="D56">
        <v>204.50660999999999</v>
      </c>
      <c r="E56">
        <f t="shared" si="0"/>
        <v>203.43045359453311</v>
      </c>
      <c r="F56">
        <f t="shared" si="1"/>
        <v>1.1581126090274163</v>
      </c>
      <c r="G56" s="22">
        <f t="shared" si="2"/>
        <v>2.7690837475035186E-5</v>
      </c>
      <c r="I56" s="2">
        <v>0.76297985999999995</v>
      </c>
      <c r="J56">
        <v>234.75999100000001</v>
      </c>
      <c r="K56">
        <f t="shared" si="3"/>
        <v>234.40322761742874</v>
      </c>
      <c r="L56">
        <f t="shared" si="4"/>
        <v>0.12728011114369669</v>
      </c>
      <c r="M56" s="22">
        <f t="shared" si="5"/>
        <v>2.3094702784009863E-6</v>
      </c>
      <c r="O56" s="2">
        <v>0.76322336000000002</v>
      </c>
      <c r="P56">
        <v>275.23877499999998</v>
      </c>
      <c r="Q56">
        <f t="shared" si="6"/>
        <v>274.22182394548685</v>
      </c>
      <c r="R56">
        <f t="shared" si="7"/>
        <v>1.0341894472753648</v>
      </c>
      <c r="S56" s="22">
        <f t="shared" si="8"/>
        <v>1.3651515591474082E-5</v>
      </c>
    </row>
    <row r="57" spans="3:19" x14ac:dyDescent="0.25">
      <c r="C57" s="2">
        <v>0.7644455</v>
      </c>
      <c r="D57">
        <v>204.58494200000001</v>
      </c>
      <c r="E57">
        <f t="shared" si="0"/>
        <v>203.47230124162874</v>
      </c>
      <c r="F57">
        <f t="shared" si="1"/>
        <v>1.2379694571889961</v>
      </c>
      <c r="G57" s="22">
        <f t="shared" si="2"/>
        <v>2.9577577392382382E-5</v>
      </c>
      <c r="I57" s="2">
        <v>0.76575726</v>
      </c>
      <c r="J57">
        <v>234.82687799999999</v>
      </c>
      <c r="K57">
        <f t="shared" si="3"/>
        <v>234.48050840134539</v>
      </c>
      <c r="L57">
        <f t="shared" si="4"/>
        <v>0.11997189887215164</v>
      </c>
      <c r="M57" s="22">
        <f t="shared" si="5"/>
        <v>2.1756244171603801E-6</v>
      </c>
      <c r="O57" s="2">
        <v>0.76628499999999999</v>
      </c>
      <c r="P57">
        <v>275.27744899999999</v>
      </c>
      <c r="Q57">
        <f t="shared" si="6"/>
        <v>274.35732070708787</v>
      </c>
      <c r="R57">
        <f t="shared" si="7"/>
        <v>0.84663607541738095</v>
      </c>
      <c r="S57" s="22">
        <f t="shared" si="8"/>
        <v>1.1172632142580624E-5</v>
      </c>
    </row>
    <row r="58" spans="3:19" x14ac:dyDescent="0.25">
      <c r="C58" s="2">
        <v>0.76722212000000001</v>
      </c>
      <c r="D58">
        <v>204.78917799999999</v>
      </c>
      <c r="E58">
        <f t="shared" si="0"/>
        <v>203.51859629862773</v>
      </c>
      <c r="F58">
        <f t="shared" si="1"/>
        <v>1.61437785986204</v>
      </c>
      <c r="G58" s="22">
        <f t="shared" si="2"/>
        <v>3.8493835607532494E-5</v>
      </c>
      <c r="I58" s="2">
        <v>0.76853446000000003</v>
      </c>
      <c r="J58">
        <v>234.928102</v>
      </c>
      <c r="K58">
        <f t="shared" si="3"/>
        <v>234.56607797196358</v>
      </c>
      <c r="L58">
        <f t="shared" si="4"/>
        <v>0.13106139687571156</v>
      </c>
      <c r="M58" s="22">
        <f t="shared" si="5"/>
        <v>2.3746786760440648E-6</v>
      </c>
      <c r="O58" s="2">
        <v>0.76906169000000002</v>
      </c>
      <c r="P58">
        <v>275.47023999999999</v>
      </c>
      <c r="Q58">
        <f t="shared" si="6"/>
        <v>274.49404424775548</v>
      </c>
      <c r="R58">
        <f t="shared" si="7"/>
        <v>0.95295814670021939</v>
      </c>
      <c r="S58" s="22">
        <f t="shared" si="8"/>
        <v>1.2558114901231978E-5</v>
      </c>
    </row>
    <row r="59" spans="3:19" x14ac:dyDescent="0.25">
      <c r="C59" s="2">
        <v>0.76999945000000003</v>
      </c>
      <c r="D59">
        <v>204.86751000000001</v>
      </c>
      <c r="E59">
        <f t="shared" si="0"/>
        <v>203.56982340478069</v>
      </c>
      <c r="F59">
        <f t="shared" si="1"/>
        <v>1.6839904994119059</v>
      </c>
      <c r="G59" s="22">
        <f t="shared" si="2"/>
        <v>4.0123005660604366E-5</v>
      </c>
      <c r="I59" s="2">
        <v>0.77159553000000003</v>
      </c>
      <c r="J59">
        <v>235.06978799999999</v>
      </c>
      <c r="K59">
        <f t="shared" si="3"/>
        <v>234.67103275656351</v>
      </c>
      <c r="L59">
        <f t="shared" si="4"/>
        <v>0.15900574416808877</v>
      </c>
      <c r="M59" s="22">
        <f t="shared" si="5"/>
        <v>2.8775255098389773E-6</v>
      </c>
      <c r="O59" s="2">
        <v>0.77183855999999995</v>
      </c>
      <c r="P59">
        <v>275.628693</v>
      </c>
      <c r="Q59">
        <f t="shared" si="6"/>
        <v>274.64534797783222</v>
      </c>
      <c r="R59">
        <f t="shared" si="7"/>
        <v>0.96696743262215601</v>
      </c>
      <c r="S59" s="22">
        <f t="shared" si="8"/>
        <v>1.2728082917509463E-5</v>
      </c>
    </row>
    <row r="60" spans="3:19" x14ac:dyDescent="0.25">
      <c r="C60" s="2">
        <v>0.77268228999999999</v>
      </c>
      <c r="D60">
        <v>204.91065599999999</v>
      </c>
      <c r="E60">
        <f t="shared" si="0"/>
        <v>203.6244570274946</v>
      </c>
      <c r="F60">
        <f t="shared" si="1"/>
        <v>1.6543077968739179</v>
      </c>
      <c r="G60" s="22">
        <f t="shared" si="2"/>
        <v>3.9399184187216091E-5</v>
      </c>
      <c r="I60" s="2">
        <v>0.77465698000000005</v>
      </c>
      <c r="J60">
        <v>235.14279999999999</v>
      </c>
      <c r="K60">
        <f t="shared" si="3"/>
        <v>234.78839553310434</v>
      </c>
      <c r="L60">
        <f t="shared" si="4"/>
        <v>0.12560252615559608</v>
      </c>
      <c r="M60" s="22">
        <f t="shared" si="5"/>
        <v>2.271616442263795E-6</v>
      </c>
      <c r="O60" s="2">
        <v>0.77518343000000001</v>
      </c>
      <c r="P60">
        <v>275.82085699999999</v>
      </c>
      <c r="Q60">
        <f t="shared" si="6"/>
        <v>274.84909393265508</v>
      </c>
      <c r="R60">
        <f t="shared" si="7"/>
        <v>0.94432345905558679</v>
      </c>
      <c r="S60" s="22">
        <f t="shared" si="8"/>
        <v>1.2412708930080676E-5</v>
      </c>
    </row>
    <row r="61" spans="3:19" x14ac:dyDescent="0.25">
      <c r="C61" s="2">
        <v>0.77801553999999995</v>
      </c>
      <c r="D61">
        <v>205.14784299999999</v>
      </c>
      <c r="E61">
        <f t="shared" si="0"/>
        <v>203.75014990145371</v>
      </c>
      <c r="F61">
        <f t="shared" si="1"/>
        <v>1.9535459977239134</v>
      </c>
      <c r="G61" s="22">
        <f t="shared" si="2"/>
        <v>4.6418353489398819E-5</v>
      </c>
      <c r="I61" s="2">
        <v>0.77800248999999999</v>
      </c>
      <c r="J61">
        <v>235.221937</v>
      </c>
      <c r="K61">
        <f t="shared" si="3"/>
        <v>234.93250017620375</v>
      </c>
      <c r="L61">
        <f t="shared" si="4"/>
        <v>8.3773674969262066E-2</v>
      </c>
      <c r="M61" s="22">
        <f t="shared" si="5"/>
        <v>1.5140908101088068E-6</v>
      </c>
      <c r="O61" s="2">
        <v>0.77966413999999995</v>
      </c>
      <c r="P61">
        <v>276.10476699999998</v>
      </c>
      <c r="Q61">
        <f t="shared" si="6"/>
        <v>275.16376810493307</v>
      </c>
      <c r="R61">
        <f t="shared" si="7"/>
        <v>0.88547892051714872</v>
      </c>
      <c r="S61" s="22">
        <f t="shared" si="8"/>
        <v>1.161529962420361E-5</v>
      </c>
    </row>
    <row r="62" spans="3:19" x14ac:dyDescent="0.25">
      <c r="C62" s="2">
        <v>0.78107634000000004</v>
      </c>
      <c r="D62">
        <v>205.33531300000001</v>
      </c>
      <c r="E62">
        <f t="shared" si="0"/>
        <v>203.83399112905425</v>
      </c>
      <c r="F62">
        <f t="shared" si="1"/>
        <v>2.253967360180074</v>
      </c>
      <c r="G62" s="22">
        <f t="shared" si="2"/>
        <v>5.3458938819798576E-5</v>
      </c>
      <c r="I62" s="2">
        <v>0.78242056999999998</v>
      </c>
      <c r="J62">
        <v>235.41705200000001</v>
      </c>
      <c r="K62">
        <f t="shared" si="3"/>
        <v>235.15165037564668</v>
      </c>
      <c r="L62">
        <f t="shared" si="4"/>
        <v>7.04380222093864E-2</v>
      </c>
      <c r="M62" s="22">
        <f t="shared" si="5"/>
        <v>1.2709583514542983E-6</v>
      </c>
      <c r="O62" s="2">
        <v>0.78244095999999996</v>
      </c>
      <c r="P62">
        <v>276.273235</v>
      </c>
      <c r="Q62">
        <f t="shared" si="6"/>
        <v>275.3859692272116</v>
      </c>
      <c r="R62">
        <f t="shared" si="7"/>
        <v>0.78724055156178985</v>
      </c>
      <c r="S62" s="22">
        <f t="shared" si="8"/>
        <v>1.0314064211563953E-5</v>
      </c>
    </row>
    <row r="63" spans="3:19" x14ac:dyDescent="0.25">
      <c r="C63" s="2">
        <v>0.78385344999999995</v>
      </c>
      <c r="D63">
        <v>205.45370600000001</v>
      </c>
      <c r="E63">
        <f t="shared" si="0"/>
        <v>203.91848334377991</v>
      </c>
      <c r="F63">
        <f t="shared" si="1"/>
        <v>2.3569086041714984</v>
      </c>
      <c r="G63" s="22">
        <f t="shared" si="2"/>
        <v>5.5836062253835285E-5</v>
      </c>
      <c r="I63" s="2">
        <v>0.78519797000000002</v>
      </c>
      <c r="J63">
        <v>235.48393899999999</v>
      </c>
      <c r="K63">
        <f t="shared" si="3"/>
        <v>235.30845679575975</v>
      </c>
      <c r="L63">
        <f t="shared" si="4"/>
        <v>3.0794004005013139E-2</v>
      </c>
      <c r="M63" s="22">
        <f t="shared" si="5"/>
        <v>5.5532033683101034E-7</v>
      </c>
      <c r="O63" s="2">
        <v>0.78521806999999999</v>
      </c>
      <c r="P63">
        <v>276.39162700000003</v>
      </c>
      <c r="Q63">
        <f t="shared" si="6"/>
        <v>275.63161721483868</v>
      </c>
      <c r="R63">
        <f t="shared" si="7"/>
        <v>0.57761487354099239</v>
      </c>
      <c r="S63" s="22">
        <f t="shared" si="8"/>
        <v>7.5611630432391593E-6</v>
      </c>
    </row>
    <row r="64" spans="3:19" x14ac:dyDescent="0.25">
      <c r="C64" s="2">
        <v>0.78691513000000002</v>
      </c>
      <c r="D64">
        <v>205.48665700000001</v>
      </c>
      <c r="E64">
        <f t="shared" si="0"/>
        <v>204.02195468294696</v>
      </c>
      <c r="F64">
        <f t="shared" si="1"/>
        <v>2.1453528775805824</v>
      </c>
      <c r="G64" s="22">
        <f t="shared" si="2"/>
        <v>5.0807927915175331E-5</v>
      </c>
      <c r="I64" s="2">
        <v>0.78797477999999999</v>
      </c>
      <c r="J64">
        <v>235.65383800000001</v>
      </c>
      <c r="K64">
        <f t="shared" si="3"/>
        <v>235.48176359676353</v>
      </c>
      <c r="L64">
        <f t="shared" si="4"/>
        <v>2.9609600249190429E-2</v>
      </c>
      <c r="M64" s="22">
        <f t="shared" si="5"/>
        <v>5.3319185860027567E-7</v>
      </c>
      <c r="O64" s="2">
        <v>0.78799514000000004</v>
      </c>
      <c r="P64">
        <v>276.51574299999999</v>
      </c>
      <c r="Q64">
        <f t="shared" si="6"/>
        <v>275.90312653022949</v>
      </c>
      <c r="R64">
        <f t="shared" si="7"/>
        <v>0.37529893903407091</v>
      </c>
      <c r="S64" s="22">
        <f t="shared" si="8"/>
        <v>4.9083736071974137E-6</v>
      </c>
    </row>
    <row r="65" spans="3:19" x14ac:dyDescent="0.25">
      <c r="C65" s="2">
        <v>0.78969213999999999</v>
      </c>
      <c r="D65">
        <v>205.622218</v>
      </c>
      <c r="E65">
        <f t="shared" si="0"/>
        <v>204.12617918271073</v>
      </c>
      <c r="F65">
        <f t="shared" si="1"/>
        <v>2.2381321428362924</v>
      </c>
      <c r="G65" s="22">
        <f t="shared" si="2"/>
        <v>5.2935332511312308E-5</v>
      </c>
      <c r="I65" s="2">
        <v>0.79075202</v>
      </c>
      <c r="J65">
        <v>235.74933899999999</v>
      </c>
      <c r="K65">
        <f t="shared" si="3"/>
        <v>235.67336331278142</v>
      </c>
      <c r="L65">
        <f t="shared" si="4"/>
        <v>5.7723050483344798E-3</v>
      </c>
      <c r="M65" s="22">
        <f t="shared" si="5"/>
        <v>1.0385999723275042E-7</v>
      </c>
      <c r="O65" s="2">
        <v>0.79077237</v>
      </c>
      <c r="P65">
        <v>276.61267500000002</v>
      </c>
      <c r="Q65">
        <f t="shared" si="6"/>
        <v>276.20322473530126</v>
      </c>
      <c r="R65">
        <f t="shared" si="7"/>
        <v>0.16764951926188637</v>
      </c>
      <c r="S65" s="22">
        <f t="shared" si="8"/>
        <v>2.1910796197903613E-6</v>
      </c>
    </row>
    <row r="66" spans="3:19" x14ac:dyDescent="0.25">
      <c r="C66" s="2">
        <v>0.79246910999999998</v>
      </c>
      <c r="D66">
        <v>205.76350299999999</v>
      </c>
      <c r="E66">
        <f t="shared" si="0"/>
        <v>204.24134124924177</v>
      </c>
      <c r="F66">
        <f t="shared" si="1"/>
        <v>2.3169763954713152</v>
      </c>
      <c r="G66" s="22">
        <f t="shared" si="2"/>
        <v>5.472489280629361E-5</v>
      </c>
      <c r="I66" s="2">
        <v>0.79352864000000001</v>
      </c>
      <c r="J66">
        <v>235.953575</v>
      </c>
      <c r="K66">
        <f t="shared" si="3"/>
        <v>235.8851021162989</v>
      </c>
      <c r="L66">
        <f t="shared" si="4"/>
        <v>4.6885358023450573E-3</v>
      </c>
      <c r="M66" s="22">
        <f t="shared" si="5"/>
        <v>8.4213964517365955E-8</v>
      </c>
      <c r="O66" s="2">
        <v>0.79354904999999998</v>
      </c>
      <c r="P66">
        <v>276.80546500000003</v>
      </c>
      <c r="Q66">
        <f t="shared" si="6"/>
        <v>276.53483295899923</v>
      </c>
      <c r="R66">
        <f t="shared" si="7"/>
        <v>7.3241701616255844E-2</v>
      </c>
      <c r="S66" s="22">
        <f t="shared" si="8"/>
        <v>9.5589261261098299E-7</v>
      </c>
    </row>
    <row r="67" spans="3:19" x14ac:dyDescent="0.25">
      <c r="C67" s="2">
        <v>0.79524656999999999</v>
      </c>
      <c r="D67">
        <v>205.81894299999999</v>
      </c>
      <c r="E67">
        <f t="shared" si="0"/>
        <v>204.3686200479836</v>
      </c>
      <c r="F67">
        <f t="shared" si="1"/>
        <v>2.1034366651455438</v>
      </c>
      <c r="G67" s="22">
        <f t="shared" si="2"/>
        <v>4.9654515977975687E-5</v>
      </c>
      <c r="I67" s="2">
        <v>0.79659029000000003</v>
      </c>
      <c r="J67">
        <v>235.99109100000001</v>
      </c>
      <c r="K67">
        <f t="shared" si="3"/>
        <v>236.14453717231021</v>
      </c>
      <c r="L67">
        <f t="shared" si="4"/>
        <v>2.3545727796650661E-2</v>
      </c>
      <c r="M67" s="22">
        <f t="shared" si="5"/>
        <v>4.2278629703689268E-7</v>
      </c>
      <c r="O67" s="2">
        <v>0.79632557000000004</v>
      </c>
      <c r="P67">
        <v>277.02686999999997</v>
      </c>
      <c r="Q67">
        <f t="shared" si="6"/>
        <v>276.90132508260717</v>
      </c>
      <c r="R67">
        <f t="shared" si="7"/>
        <v>1.5761526283165322E-2</v>
      </c>
      <c r="S67" s="22">
        <f t="shared" si="8"/>
        <v>2.0537826477786673E-7</v>
      </c>
    </row>
    <row r="68" spans="3:19" x14ac:dyDescent="0.25">
      <c r="C68" s="2">
        <v>0.79745597999999995</v>
      </c>
      <c r="D68">
        <v>205.85211799999999</v>
      </c>
      <c r="E68">
        <f t="shared" ref="E68:E104" si="9">IF(C68&lt;F$1,$X$6+D$1^2*$X$5/((-$X$7*(C68/E$1-1)^$X$8+1)),$X$6+$X$2*SINH($X$3*(C68/F$1)-$X$3)+D$1^2*$X$5/((-$X$7*(C68/E$1-1)^$X$8+1)))</f>
        <v>204.47935722072049</v>
      </c>
      <c r="F68">
        <f t="shared" ref="F68:F104" si="10">(E68-D68)^2</f>
        <v>1.8844721571280676</v>
      </c>
      <c r="G68" s="22">
        <f t="shared" ref="G68:G104" si="11">((E68-D68)/D68)^2</f>
        <v>4.4471220183150617E-5</v>
      </c>
      <c r="I68" s="2">
        <v>0.79936759999999996</v>
      </c>
      <c r="J68">
        <v>236.073238</v>
      </c>
      <c r="K68">
        <f t="shared" ref="K68:K102" si="12">IF(I68&lt;L$1,$X$6+J$1^2*$X$5/((-$X$7*(I68/K$1-1)^$X$8+1)),$X$6+$X$2*SINH($X$3*(I68/L$1)-$X$3)+J$1^2*$X$5/((-$X$7*(I68/K$1-1)^$X$8+1)))</f>
        <v>236.40603230943782</v>
      </c>
      <c r="L68">
        <f t="shared" ref="L68:L102" si="13">(K68-J68)^2</f>
        <v>0.11075205239419258</v>
      </c>
      <c r="M68" s="22">
        <f t="shared" ref="M68:M102" si="14">((K68-J68)/J68)^2</f>
        <v>1.987276373481524E-6</v>
      </c>
      <c r="O68" s="2">
        <v>0.79881762000000001</v>
      </c>
      <c r="P68">
        <v>277.31511699999999</v>
      </c>
      <c r="Q68">
        <f t="shared" ref="Q68:Q101" si="15">IF(O68&lt;R$1,$X$6+P$1^2*$X$5/((-$X$7*(O68/Q$1-1)^$X$8+1)),$X$6+$X$2*SINH($X$3*(O68/R$1)-$X$3)+P$1^2*$X$5/((-$X$7*(O68/Q$1-1)^$X$8+1)))</f>
        <v>277.26303956746722</v>
      </c>
      <c r="R68">
        <f t="shared" ref="R68:R101" si="16">(Q68-P68)^2</f>
        <v>2.7120589792051391E-3</v>
      </c>
      <c r="S68" s="22">
        <f t="shared" ref="S68:S101" si="17">((Q68-P68)/P68)^2</f>
        <v>3.5265662016210058E-8</v>
      </c>
    </row>
    <row r="69" spans="3:19" x14ac:dyDescent="0.25">
      <c r="C69" s="2">
        <v>0.79953788000000003</v>
      </c>
      <c r="D69">
        <v>206.105446</v>
      </c>
      <c r="E69">
        <f t="shared" si="9"/>
        <v>204.59208939138162</v>
      </c>
      <c r="F69">
        <f t="shared" si="10"/>
        <v>2.2902482248489262</v>
      </c>
      <c r="G69" s="22">
        <f t="shared" si="11"/>
        <v>5.3914256475547329E-5</v>
      </c>
      <c r="I69" s="2">
        <v>0.80435418000000003</v>
      </c>
      <c r="J69">
        <v>236.21356499999999</v>
      </c>
      <c r="K69">
        <f t="shared" si="12"/>
        <v>236.94692014369235</v>
      </c>
      <c r="L69">
        <f t="shared" si="13"/>
        <v>0.5378097667800481</v>
      </c>
      <c r="M69" s="22">
        <f t="shared" si="14"/>
        <v>9.6387122796745202E-6</v>
      </c>
      <c r="O69" s="2">
        <v>0.80115269</v>
      </c>
      <c r="P69">
        <v>277.453867</v>
      </c>
      <c r="Q69">
        <f t="shared" si="15"/>
        <v>277.6328443391784</v>
      </c>
      <c r="R69">
        <f t="shared" si="16"/>
        <v>3.2032887939380902E-2</v>
      </c>
      <c r="S69" s="22">
        <f t="shared" si="17"/>
        <v>4.1611611023371732E-7</v>
      </c>
    </row>
    <row r="70" spans="3:19" x14ac:dyDescent="0.25">
      <c r="C70" s="2">
        <v>0.80300817999999996</v>
      </c>
      <c r="D70">
        <v>206.44229300000001</v>
      </c>
      <c r="E70">
        <f t="shared" si="9"/>
        <v>204.79990528284966</v>
      </c>
      <c r="F70">
        <f t="shared" si="10"/>
        <v>2.6974374134463117</v>
      </c>
      <c r="G70" s="22">
        <f t="shared" si="11"/>
        <v>6.3292759139918207E-5</v>
      </c>
      <c r="I70" s="2">
        <v>0.80741516999999996</v>
      </c>
      <c r="J70">
        <v>236.36812800000001</v>
      </c>
      <c r="K70">
        <f t="shared" si="12"/>
        <v>237.33120250515952</v>
      </c>
      <c r="L70">
        <f t="shared" si="13"/>
        <v>0.92751250248823758</v>
      </c>
      <c r="M70" s="22">
        <f t="shared" si="14"/>
        <v>1.660129401324416E-5</v>
      </c>
      <c r="O70" s="2">
        <v>0.80541094000000002</v>
      </c>
      <c r="P70">
        <v>278.001195</v>
      </c>
      <c r="Q70">
        <f t="shared" si="15"/>
        <v>278.39332730595083</v>
      </c>
      <c r="R70">
        <f t="shared" si="16"/>
        <v>0.15376774537032173</v>
      </c>
      <c r="S70" s="22">
        <f t="shared" si="17"/>
        <v>1.9896281690742251E-6</v>
      </c>
    </row>
    <row r="71" spans="3:19" x14ac:dyDescent="0.25">
      <c r="C71" s="2">
        <v>0.80578519000000004</v>
      </c>
      <c r="D71">
        <v>206.577854</v>
      </c>
      <c r="E71">
        <f t="shared" si="9"/>
        <v>204.98608116301384</v>
      </c>
      <c r="F71">
        <f t="shared" si="10"/>
        <v>2.5337407645669883</v>
      </c>
      <c r="G71" s="22">
        <f t="shared" si="11"/>
        <v>5.9373774086718657E-5</v>
      </c>
      <c r="I71" s="2">
        <v>0.81047597000000005</v>
      </c>
      <c r="J71">
        <v>236.557028</v>
      </c>
      <c r="K71">
        <f t="shared" si="12"/>
        <v>237.76100531233385</v>
      </c>
      <c r="L71">
        <f t="shared" si="13"/>
        <v>1.4495613686146356</v>
      </c>
      <c r="M71" s="22">
        <f t="shared" si="14"/>
        <v>2.5903884550823317E-5</v>
      </c>
      <c r="O71" s="2">
        <v>0.80818743000000004</v>
      </c>
      <c r="P71">
        <v>278.22832199999999</v>
      </c>
      <c r="Q71">
        <f t="shared" si="15"/>
        <v>278.95654122737494</v>
      </c>
      <c r="R71">
        <f t="shared" si="16"/>
        <v>0.53030324311856936</v>
      </c>
      <c r="S71" s="22">
        <f t="shared" si="17"/>
        <v>6.8504895796833763E-6</v>
      </c>
    </row>
    <row r="72" spans="3:19" x14ac:dyDescent="0.25">
      <c r="C72" s="2">
        <v>0.80827846000000003</v>
      </c>
      <c r="D72">
        <v>206.65149199999999</v>
      </c>
      <c r="E72">
        <f t="shared" si="9"/>
        <v>205.17002843966276</v>
      </c>
      <c r="F72">
        <f t="shared" si="10"/>
        <v>2.1947342806070687</v>
      </c>
      <c r="G72" s="22">
        <f t="shared" si="11"/>
        <v>5.1393104962007097E-5</v>
      </c>
      <c r="I72" s="2">
        <v>0.81325203000000001</v>
      </c>
      <c r="J72">
        <v>236.858554</v>
      </c>
      <c r="K72">
        <f t="shared" si="12"/>
        <v>238.1948667949473</v>
      </c>
      <c r="L72">
        <f t="shared" si="13"/>
        <v>1.7857318859398752</v>
      </c>
      <c r="M72" s="22">
        <f t="shared" si="14"/>
        <v>3.1830107559980798E-5</v>
      </c>
      <c r="O72" s="2">
        <v>0.81096310000000005</v>
      </c>
      <c r="P72">
        <v>278.598523</v>
      </c>
      <c r="Q72">
        <f t="shared" si="15"/>
        <v>279.57973793555425</v>
      </c>
      <c r="R72">
        <f t="shared" si="16"/>
        <v>0.96278274975472855</v>
      </c>
      <c r="S72" s="22">
        <f t="shared" si="17"/>
        <v>1.2404254868794787E-5</v>
      </c>
    </row>
    <row r="73" spans="3:19" x14ac:dyDescent="0.25">
      <c r="C73" s="2">
        <v>0.81105439000000001</v>
      </c>
      <c r="D73">
        <v>206.975909</v>
      </c>
      <c r="E73">
        <f t="shared" si="9"/>
        <v>205.39553554867157</v>
      </c>
      <c r="F73">
        <f t="shared" si="10"/>
        <v>2.4975802456637237</v>
      </c>
      <c r="G73" s="22">
        <f t="shared" si="11"/>
        <v>5.8301516771660765E-5</v>
      </c>
      <c r="I73" s="2">
        <v>0.81602702000000005</v>
      </c>
      <c r="J73">
        <v>237.34893500000001</v>
      </c>
      <c r="K73">
        <f t="shared" si="12"/>
        <v>238.67539775164263</v>
      </c>
      <c r="L73">
        <f t="shared" si="13"/>
        <v>1.7595034314953191</v>
      </c>
      <c r="M73" s="22">
        <f t="shared" si="14"/>
        <v>3.1233132489506071E-5</v>
      </c>
      <c r="O73" s="2">
        <v>0.81373852000000002</v>
      </c>
      <c r="P73">
        <v>279.01450699999998</v>
      </c>
      <c r="Q73">
        <f t="shared" si="15"/>
        <v>280.26981325344167</v>
      </c>
      <c r="R73">
        <f t="shared" si="16"/>
        <v>1.5757937899298078</v>
      </c>
      <c r="S73" s="22">
        <f t="shared" si="17"/>
        <v>2.0241645552496226E-5</v>
      </c>
    </row>
    <row r="74" spans="3:19" x14ac:dyDescent="0.25">
      <c r="C74" s="2">
        <v>0.81383081999999995</v>
      </c>
      <c r="D74">
        <v>207.214483</v>
      </c>
      <c r="E74">
        <f t="shared" si="9"/>
        <v>205.64529026395149</v>
      </c>
      <c r="F74">
        <f t="shared" si="10"/>
        <v>2.4623658428673987</v>
      </c>
      <c r="G74" s="22">
        <f t="shared" si="11"/>
        <v>5.7347219379981885E-5</v>
      </c>
      <c r="I74" s="2">
        <v>0.81880249999999999</v>
      </c>
      <c r="J74">
        <v>237.75347300000001</v>
      </c>
      <c r="K74">
        <f t="shared" si="12"/>
        <v>239.20831890528285</v>
      </c>
      <c r="L74">
        <f t="shared" si="13"/>
        <v>2.1165766081182396</v>
      </c>
      <c r="M74" s="22">
        <f t="shared" si="14"/>
        <v>3.7443828965192999E-5</v>
      </c>
      <c r="O74" s="2">
        <v>0.81651403</v>
      </c>
      <c r="P74">
        <v>279.41332199999999</v>
      </c>
      <c r="Q74">
        <f t="shared" si="15"/>
        <v>281.03454080038415</v>
      </c>
      <c r="R74">
        <f t="shared" si="16"/>
        <v>2.6283503987190424</v>
      </c>
      <c r="S74" s="22">
        <f t="shared" si="17"/>
        <v>3.3665808228451671E-5</v>
      </c>
    </row>
    <row r="75" spans="3:19" x14ac:dyDescent="0.25">
      <c r="C75" s="2">
        <v>0.81632298999999997</v>
      </c>
      <c r="D75">
        <v>207.481269</v>
      </c>
      <c r="E75">
        <f t="shared" si="9"/>
        <v>205.89237547661835</v>
      </c>
      <c r="F75">
        <f t="shared" si="10"/>
        <v>2.5245826286441302</v>
      </c>
      <c r="G75" s="22">
        <f t="shared" si="11"/>
        <v>5.8645109081883146E-5</v>
      </c>
      <c r="I75" s="2">
        <v>0.82157630000000004</v>
      </c>
      <c r="J75">
        <v>238.454172</v>
      </c>
      <c r="K75">
        <f t="shared" si="12"/>
        <v>239.79939600013731</v>
      </c>
      <c r="L75">
        <f t="shared" si="13"/>
        <v>1.8096276105454174</v>
      </c>
      <c r="M75" s="22">
        <f t="shared" si="14"/>
        <v>3.1825802501607079E-5</v>
      </c>
      <c r="O75" s="2">
        <v>0.81928862999999996</v>
      </c>
      <c r="P75">
        <v>279.97237799999999</v>
      </c>
      <c r="Q75">
        <f t="shared" si="15"/>
        <v>281.88234151352458</v>
      </c>
      <c r="R75">
        <f t="shared" si="16"/>
        <v>3.6479606229951873</v>
      </c>
      <c r="S75" s="22">
        <f t="shared" si="17"/>
        <v>4.6539291736531013E-5</v>
      </c>
    </row>
    <row r="76" spans="3:19" x14ac:dyDescent="0.25">
      <c r="C76" s="2">
        <v>0.81909947000000005</v>
      </c>
      <c r="D76">
        <v>207.70982699999999</v>
      </c>
      <c r="E76">
        <f t="shared" si="9"/>
        <v>206.19604055889906</v>
      </c>
      <c r="F76">
        <f t="shared" si="10"/>
        <v>2.291549389261029</v>
      </c>
      <c r="G76" s="22">
        <f t="shared" si="11"/>
        <v>5.3114749049257414E-5</v>
      </c>
      <c r="I76" s="2">
        <v>0.82435095999999997</v>
      </c>
      <c r="J76">
        <v>239.00178199999999</v>
      </c>
      <c r="K76">
        <f t="shared" si="12"/>
        <v>240.45625126152066</v>
      </c>
      <c r="L76">
        <f t="shared" si="13"/>
        <v>2.1154808327084869</v>
      </c>
      <c r="M76" s="22">
        <f t="shared" si="14"/>
        <v>3.7034528224783865E-5</v>
      </c>
      <c r="O76" s="2">
        <v>0.82171592000000004</v>
      </c>
      <c r="P76">
        <v>280.54668099999998</v>
      </c>
      <c r="Q76">
        <f t="shared" si="15"/>
        <v>282.70011980665771</v>
      </c>
      <c r="R76">
        <f t="shared" si="16"/>
        <v>4.6372986940194778</v>
      </c>
      <c r="S76" s="22">
        <f t="shared" si="17"/>
        <v>5.8918923039213742E-5</v>
      </c>
    </row>
    <row r="77" spans="3:19" x14ac:dyDescent="0.25">
      <c r="C77" s="2">
        <v>0.8211811</v>
      </c>
      <c r="D77">
        <v>208.008938</v>
      </c>
      <c r="E77">
        <f t="shared" si="9"/>
        <v>206.44538387529485</v>
      </c>
      <c r="F77">
        <f t="shared" si="10"/>
        <v>2.4447015008824851</v>
      </c>
      <c r="G77" s="22">
        <f t="shared" si="11"/>
        <v>5.6501743045850496E-5</v>
      </c>
      <c r="I77" s="2">
        <v>0.82712540000000001</v>
      </c>
      <c r="J77">
        <v>239.58945299999999</v>
      </c>
      <c r="K77">
        <f t="shared" si="12"/>
        <v>241.18681101365414</v>
      </c>
      <c r="L77">
        <f t="shared" si="13"/>
        <v>2.5515526237851134</v>
      </c>
      <c r="M77" s="22">
        <f t="shared" si="14"/>
        <v>4.4449731069973941E-5</v>
      </c>
      <c r="O77" s="2">
        <v>0.82656764999999999</v>
      </c>
      <c r="P77">
        <v>282.19890099999998</v>
      </c>
      <c r="Q77">
        <f t="shared" si="15"/>
        <v>284.57966233827665</v>
      </c>
      <c r="R77">
        <f t="shared" si="16"/>
        <v>5.6680245498329223</v>
      </c>
      <c r="S77" s="22">
        <f t="shared" si="17"/>
        <v>7.1173952874238651E-5</v>
      </c>
    </row>
    <row r="78" spans="3:19" x14ac:dyDescent="0.25">
      <c r="C78" s="2">
        <v>0.82568958999999997</v>
      </c>
      <c r="D78">
        <v>208.959611</v>
      </c>
      <c r="E78">
        <f t="shared" si="9"/>
        <v>207.05795649400815</v>
      </c>
      <c r="F78">
        <f t="shared" si="10"/>
        <v>3.6162898601590796</v>
      </c>
      <c r="G78" s="22">
        <f t="shared" si="11"/>
        <v>8.2820630315129243E-5</v>
      </c>
      <c r="I78" s="2">
        <v>0.82989942000000005</v>
      </c>
      <c r="J78">
        <v>240.25152199999999</v>
      </c>
      <c r="K78">
        <f t="shared" si="12"/>
        <v>242.00040780868522</v>
      </c>
      <c r="L78">
        <f t="shared" si="13"/>
        <v>3.0586015718205921</v>
      </c>
      <c r="M78" s="22">
        <f t="shared" si="14"/>
        <v>5.2989596456053273E-5</v>
      </c>
      <c r="O78" s="2">
        <v>0.82892895</v>
      </c>
      <c r="P78">
        <v>283.27644400000003</v>
      </c>
      <c r="Q78">
        <f t="shared" si="15"/>
        <v>285.62991594962432</v>
      </c>
      <c r="R78">
        <f t="shared" si="16"/>
        <v>5.5388302176683704</v>
      </c>
      <c r="S78" s="22">
        <f t="shared" si="17"/>
        <v>6.9023524055493424E-5</v>
      </c>
    </row>
    <row r="79" spans="3:19" x14ac:dyDescent="0.25">
      <c r="C79" s="2">
        <v>0.82846538999999997</v>
      </c>
      <c r="D79">
        <v>209.30691999999999</v>
      </c>
      <c r="E79">
        <f t="shared" si="9"/>
        <v>207.49148763775756</v>
      </c>
      <c r="F79">
        <f t="shared" si="10"/>
        <v>3.2957946618771401</v>
      </c>
      <c r="G79" s="22">
        <f t="shared" si="11"/>
        <v>7.5230330886414036E-5</v>
      </c>
      <c r="I79" s="2">
        <v>0.83238904999999996</v>
      </c>
      <c r="J79">
        <v>240.96469400000001</v>
      </c>
      <c r="K79">
        <f t="shared" si="12"/>
        <v>242.81032526776505</v>
      </c>
      <c r="L79">
        <f t="shared" si="13"/>
        <v>3.4063547765519999</v>
      </c>
      <c r="M79" s="22">
        <f t="shared" si="14"/>
        <v>5.8665536814586972E-5</v>
      </c>
      <c r="O79" s="2">
        <v>0.83088116000000001</v>
      </c>
      <c r="P79">
        <v>284.13221499999997</v>
      </c>
      <c r="Q79">
        <f t="shared" si="15"/>
        <v>286.57469392348673</v>
      </c>
      <c r="R79">
        <f t="shared" si="16"/>
        <v>5.9657032916770438</v>
      </c>
      <c r="S79" s="22">
        <f t="shared" si="17"/>
        <v>7.3895960030774898E-5</v>
      </c>
    </row>
    <row r="80" spans="3:19" x14ac:dyDescent="0.25">
      <c r="C80" s="2">
        <v>0.83095629999999998</v>
      </c>
      <c r="D80">
        <v>209.796899</v>
      </c>
      <c r="E80">
        <f t="shared" si="9"/>
        <v>207.92264949128372</v>
      </c>
      <c r="F80">
        <f t="shared" si="10"/>
        <v>3.512811220923199</v>
      </c>
      <c r="G80" s="22">
        <f t="shared" si="11"/>
        <v>7.980988446823656E-5</v>
      </c>
      <c r="I80" s="2">
        <v>0.83487833</v>
      </c>
      <c r="J80">
        <v>241.74081899999999</v>
      </c>
      <c r="K80">
        <f t="shared" si="12"/>
        <v>243.70496251166441</v>
      </c>
      <c r="L80">
        <f t="shared" si="13"/>
        <v>3.8578597344134296</v>
      </c>
      <c r="M80" s="22">
        <f t="shared" si="14"/>
        <v>6.6015581796517454E-5</v>
      </c>
      <c r="O80" s="2">
        <v>0.83292772000000004</v>
      </c>
      <c r="P80">
        <v>285.04792500000002</v>
      </c>
      <c r="Q80">
        <f t="shared" si="15"/>
        <v>287.6468922576201</v>
      </c>
      <c r="R80">
        <f t="shared" si="16"/>
        <v>6.7546308061812113</v>
      </c>
      <c r="S80" s="22">
        <f t="shared" si="17"/>
        <v>8.313154435289921E-5</v>
      </c>
    </row>
    <row r="81" spans="3:19" x14ac:dyDescent="0.25">
      <c r="C81" s="2">
        <v>0.83401541000000001</v>
      </c>
      <c r="D81">
        <v>210.28196</v>
      </c>
      <c r="E81">
        <f t="shared" si="9"/>
        <v>208.51394364223799</v>
      </c>
      <c r="F81">
        <f t="shared" si="10"/>
        <v>3.1258818413140359</v>
      </c>
      <c r="G81" s="22">
        <f t="shared" si="11"/>
        <v>7.0691716144701732E-5</v>
      </c>
      <c r="I81" s="2">
        <v>0.83724220999999999</v>
      </c>
      <c r="J81">
        <v>242.65803199999999</v>
      </c>
      <c r="K81">
        <f t="shared" si="12"/>
        <v>244.64260904918649</v>
      </c>
      <c r="L81">
        <f t="shared" si="13"/>
        <v>3.9385460641577885</v>
      </c>
      <c r="M81" s="22">
        <f t="shared" si="14"/>
        <v>6.6887749980939817E-5</v>
      </c>
      <c r="O81" s="2">
        <v>0.83456375999999999</v>
      </c>
      <c r="P81">
        <v>285.994529</v>
      </c>
      <c r="Q81">
        <f t="shared" si="15"/>
        <v>288.56963220469714</v>
      </c>
      <c r="R81">
        <f t="shared" si="16"/>
        <v>6.6311565148414964</v>
      </c>
      <c r="S81" s="22">
        <f t="shared" si="17"/>
        <v>8.1072549046685692E-5</v>
      </c>
    </row>
    <row r="82" spans="3:19" x14ac:dyDescent="0.25">
      <c r="C82" s="2">
        <v>0.83735773000000002</v>
      </c>
      <c r="D82">
        <v>210.921942</v>
      </c>
      <c r="E82">
        <f t="shared" si="9"/>
        <v>209.24936796672546</v>
      </c>
      <c r="F82">
        <f t="shared" si="10"/>
        <v>2.7975038967842725</v>
      </c>
      <c r="G82" s="22">
        <f t="shared" si="11"/>
        <v>6.2882120361557078E-5</v>
      </c>
      <c r="I82" s="2">
        <v>0.83900258000000005</v>
      </c>
      <c r="J82">
        <v>243.650972</v>
      </c>
      <c r="K82">
        <f t="shared" si="12"/>
        <v>245.40283887787149</v>
      </c>
      <c r="L82">
        <f t="shared" si="13"/>
        <v>3.069037557783211</v>
      </c>
      <c r="M82" s="22">
        <f t="shared" si="14"/>
        <v>5.1697067275747551E-5</v>
      </c>
      <c r="O82" s="2">
        <v>0.83600951000000001</v>
      </c>
      <c r="P82">
        <v>287.09824500000002</v>
      </c>
      <c r="Q82">
        <f t="shared" si="15"/>
        <v>289.43760995841592</v>
      </c>
      <c r="R82">
        <f t="shared" si="16"/>
        <v>5.4726284086642227</v>
      </c>
      <c r="S82" s="22">
        <f t="shared" si="17"/>
        <v>6.6394925073408055E-5</v>
      </c>
    </row>
    <row r="83" spans="3:19" x14ac:dyDescent="0.25">
      <c r="C83" s="2">
        <v>0.84013165000000001</v>
      </c>
      <c r="D83">
        <v>211.60118</v>
      </c>
      <c r="E83">
        <f t="shared" si="9"/>
        <v>209.94181841303487</v>
      </c>
      <c r="F83">
        <f t="shared" si="10"/>
        <v>2.7534808762954448</v>
      </c>
      <c r="G83" s="22">
        <f t="shared" si="11"/>
        <v>6.1495862084455871E-5</v>
      </c>
      <c r="I83" s="2">
        <v>0.84251646000000002</v>
      </c>
      <c r="J83">
        <v>245.207347</v>
      </c>
      <c r="K83">
        <f t="shared" si="12"/>
        <v>247.10000894655749</v>
      </c>
      <c r="L83">
        <f t="shared" si="13"/>
        <v>3.5821692439468094</v>
      </c>
      <c r="M83" s="22">
        <f t="shared" si="14"/>
        <v>5.9577070394396349E-5</v>
      </c>
      <c r="O83" s="2">
        <v>0.83795923000000005</v>
      </c>
      <c r="P83">
        <v>288.39153299999998</v>
      </c>
      <c r="Q83">
        <f t="shared" si="15"/>
        <v>290.69279344625937</v>
      </c>
      <c r="R83">
        <f t="shared" si="16"/>
        <v>5.2957996415179727</v>
      </c>
      <c r="S83" s="22">
        <f t="shared" si="17"/>
        <v>6.3674645336213599E-5</v>
      </c>
    </row>
    <row r="84" spans="3:19" x14ac:dyDescent="0.25">
      <c r="C84" s="2">
        <v>0.84290544000000001</v>
      </c>
      <c r="D84">
        <v>212.30330900000001</v>
      </c>
      <c r="E84">
        <f t="shared" si="9"/>
        <v>210.72053590134996</v>
      </c>
      <c r="F84">
        <f t="shared" si="10"/>
        <v>2.5051706818102848</v>
      </c>
      <c r="G84" s="22">
        <f t="shared" si="11"/>
        <v>5.5580672092580489E-5</v>
      </c>
      <c r="I84" s="2">
        <v>0.84469355999999995</v>
      </c>
      <c r="J84">
        <v>246.35931299999999</v>
      </c>
      <c r="K84">
        <f t="shared" si="12"/>
        <v>248.28805157160679</v>
      </c>
      <c r="L84">
        <f t="shared" si="13"/>
        <v>3.7200324776038398</v>
      </c>
      <c r="M84" s="22">
        <f t="shared" si="14"/>
        <v>6.1292701405643292E-5</v>
      </c>
      <c r="O84" s="2">
        <v>0.84040820000000005</v>
      </c>
      <c r="P84">
        <v>290.70608299999998</v>
      </c>
      <c r="Q84">
        <f t="shared" si="15"/>
        <v>292.42096274759842</v>
      </c>
      <c r="R84">
        <f t="shared" si="16"/>
        <v>2.940812548723307</v>
      </c>
      <c r="S84" s="22">
        <f t="shared" si="17"/>
        <v>3.4798386224623404E-5</v>
      </c>
    </row>
    <row r="85" spans="3:19" x14ac:dyDescent="0.25">
      <c r="C85" s="2">
        <v>0.84545822000000004</v>
      </c>
      <c r="D85">
        <v>213.01432199999999</v>
      </c>
      <c r="E85">
        <f t="shared" si="9"/>
        <v>211.52492414507327</v>
      </c>
      <c r="F85">
        <f t="shared" si="10"/>
        <v>2.2183059702603201</v>
      </c>
      <c r="G85" s="22">
        <f t="shared" si="11"/>
        <v>4.8888176619675763E-5</v>
      </c>
      <c r="I85" s="2">
        <v>0.84663115</v>
      </c>
      <c r="J85">
        <v>247.602867</v>
      </c>
      <c r="K85">
        <f t="shared" si="12"/>
        <v>249.4458854312735</v>
      </c>
      <c r="L85">
        <f t="shared" si="13"/>
        <v>3.3967169380138045</v>
      </c>
      <c r="M85" s="22">
        <f t="shared" si="14"/>
        <v>5.5404880016538204E-5</v>
      </c>
      <c r="O85" s="2">
        <v>0.84204142000000004</v>
      </c>
      <c r="P85">
        <v>292.148233</v>
      </c>
      <c r="Q85">
        <f t="shared" si="15"/>
        <v>293.67724860174479</v>
      </c>
      <c r="R85">
        <f t="shared" si="16"/>
        <v>2.3378887103789774</v>
      </c>
      <c r="S85" s="22">
        <f t="shared" si="17"/>
        <v>2.7391594002405198E-5</v>
      </c>
    </row>
    <row r="86" spans="3:19" x14ac:dyDescent="0.25">
      <c r="C86" s="2">
        <v>0.84892223</v>
      </c>
      <c r="D86">
        <v>214.45936900000001</v>
      </c>
      <c r="E86">
        <f t="shared" si="9"/>
        <v>212.77411000035161</v>
      </c>
      <c r="F86">
        <f t="shared" si="10"/>
        <v>2.8400978958959162</v>
      </c>
      <c r="G86" s="22">
        <f t="shared" si="11"/>
        <v>6.1750895838015284E-5</v>
      </c>
      <c r="I86" s="2">
        <v>0.84849631000000003</v>
      </c>
      <c r="J86">
        <v>248.944501</v>
      </c>
      <c r="K86">
        <f t="shared" si="12"/>
        <v>250.66021954879113</v>
      </c>
      <c r="L86">
        <f t="shared" si="13"/>
        <v>2.9436901386659433</v>
      </c>
      <c r="M86" s="22">
        <f t="shared" si="14"/>
        <v>4.7499279064547106E-5</v>
      </c>
      <c r="O86" s="2">
        <v>0.84348226999999998</v>
      </c>
      <c r="P86">
        <v>293.60867300000001</v>
      </c>
      <c r="Q86">
        <f t="shared" si="15"/>
        <v>294.86132653051891</v>
      </c>
      <c r="R86">
        <f t="shared" si="16"/>
        <v>1.5691408675214613</v>
      </c>
      <c r="S86" s="22">
        <f t="shared" si="17"/>
        <v>1.820221220492287E-5</v>
      </c>
    </row>
    <row r="87" spans="3:19" x14ac:dyDescent="0.25">
      <c r="C87" s="2">
        <v>0.85128389000000004</v>
      </c>
      <c r="D87">
        <v>215.47367299999999</v>
      </c>
      <c r="E87">
        <f t="shared" si="9"/>
        <v>213.74766578788714</v>
      </c>
      <c r="F87">
        <f t="shared" si="10"/>
        <v>2.9791008962655638</v>
      </c>
      <c r="G87" s="22">
        <f t="shared" si="11"/>
        <v>6.4164790793137276E-5</v>
      </c>
      <c r="I87" s="2">
        <v>0.85013671000000002</v>
      </c>
      <c r="J87">
        <v>250.340373</v>
      </c>
      <c r="K87">
        <f t="shared" si="12"/>
        <v>251.81790767961172</v>
      </c>
      <c r="L87">
        <f t="shared" si="13"/>
        <v>2.1831087294553138</v>
      </c>
      <c r="M87" s="22">
        <f t="shared" si="14"/>
        <v>3.4834820440652759E-5</v>
      </c>
      <c r="O87" s="2">
        <v>0.84501225000000002</v>
      </c>
      <c r="P87">
        <v>295.20738399999999</v>
      </c>
      <c r="Q87">
        <f t="shared" si="15"/>
        <v>296.20296200746895</v>
      </c>
      <c r="R87">
        <f t="shared" si="16"/>
        <v>0.99117556895587289</v>
      </c>
      <c r="S87" s="22">
        <f t="shared" si="17"/>
        <v>1.1373553013260793E-5</v>
      </c>
    </row>
    <row r="88" spans="3:19" x14ac:dyDescent="0.25">
      <c r="C88" s="2">
        <v>0.85323519000000003</v>
      </c>
      <c r="D88">
        <v>216.48997199999999</v>
      </c>
      <c r="E88">
        <f t="shared" si="9"/>
        <v>214.63888702006716</v>
      </c>
      <c r="F88">
        <f t="shared" si="10"/>
        <v>3.426515602932946</v>
      </c>
      <c r="G88" s="22">
        <f t="shared" si="11"/>
        <v>7.3110060825556543E-5</v>
      </c>
      <c r="I88" s="2">
        <v>0.85178010999999998</v>
      </c>
      <c r="J88">
        <v>251.66852900000001</v>
      </c>
      <c r="K88">
        <f t="shared" si="12"/>
        <v>253.07078343879522</v>
      </c>
      <c r="L88">
        <f t="shared" si="13"/>
        <v>1.9663175111208719</v>
      </c>
      <c r="M88" s="22">
        <f t="shared" si="14"/>
        <v>3.1045297468536604E-5</v>
      </c>
      <c r="O88" s="2">
        <v>0.84611919999999996</v>
      </c>
      <c r="P88">
        <v>296.68134099999997</v>
      </c>
      <c r="Q88">
        <f t="shared" si="15"/>
        <v>297.23190100275417</v>
      </c>
      <c r="R88">
        <f t="shared" si="16"/>
        <v>0.30311631663270022</v>
      </c>
      <c r="S88" s="22">
        <f t="shared" si="17"/>
        <v>3.4437280510706815E-6</v>
      </c>
    </row>
    <row r="89" spans="3:19" x14ac:dyDescent="0.25">
      <c r="C89" s="2">
        <v>0.85518643000000005</v>
      </c>
      <c r="D89">
        <v>217.51571300000001</v>
      </c>
      <c r="E89">
        <f t="shared" si="9"/>
        <v>215.61944781561959</v>
      </c>
      <c r="F89">
        <f t="shared" si="10"/>
        <v>3.5958216494932742</v>
      </c>
      <c r="G89" s="22">
        <f t="shared" si="11"/>
        <v>7.6000574026165635E-5</v>
      </c>
      <c r="I89" s="2">
        <v>0.85312843999999999</v>
      </c>
      <c r="J89">
        <v>252.736954</v>
      </c>
      <c r="K89">
        <f t="shared" si="12"/>
        <v>254.17506074997607</v>
      </c>
      <c r="L89">
        <f t="shared" si="13"/>
        <v>2.06815102432674</v>
      </c>
      <c r="M89" s="22">
        <f t="shared" si="14"/>
        <v>3.2377607600524614E-5</v>
      </c>
      <c r="O89" s="2">
        <v>0.84749978999999998</v>
      </c>
      <c r="P89">
        <v>298.14169500000003</v>
      </c>
      <c r="Q89">
        <f t="shared" si="15"/>
        <v>298.58898402507123</v>
      </c>
      <c r="R89">
        <f t="shared" si="16"/>
        <v>0.20006747194914443</v>
      </c>
      <c r="S89" s="22">
        <f t="shared" si="17"/>
        <v>2.2507696586475291E-6</v>
      </c>
    </row>
    <row r="90" spans="3:19" x14ac:dyDescent="0.25">
      <c r="C90" s="2">
        <v>0.8571995</v>
      </c>
      <c r="D90">
        <v>218.769745</v>
      </c>
      <c r="E90">
        <f t="shared" si="9"/>
        <v>216.73741305011899</v>
      </c>
      <c r="F90">
        <f t="shared" si="10"/>
        <v>4.1303731545071569</v>
      </c>
      <c r="G90" s="22">
        <f t="shared" si="11"/>
        <v>8.6300789381459054E-5</v>
      </c>
      <c r="I90" s="2">
        <v>0.85547622000000001</v>
      </c>
      <c r="J90">
        <v>255.40170800000001</v>
      </c>
      <c r="K90">
        <f t="shared" si="12"/>
        <v>256.28149595827858</v>
      </c>
      <c r="L90">
        <f t="shared" si="13"/>
        <v>0.77402685153197426</v>
      </c>
      <c r="M90" s="22">
        <f t="shared" si="14"/>
        <v>1.1866111704503309E-5</v>
      </c>
      <c r="O90" s="2">
        <v>0.84928232999999997</v>
      </c>
      <c r="P90">
        <v>301.08200199999999</v>
      </c>
      <c r="Q90">
        <f t="shared" si="15"/>
        <v>300.47248205083395</v>
      </c>
      <c r="R90">
        <f t="shared" si="16"/>
        <v>0.37151456843137487</v>
      </c>
      <c r="S90" s="22">
        <f t="shared" si="17"/>
        <v>4.0983237082039768E-6</v>
      </c>
    </row>
    <row r="91" spans="3:19" x14ac:dyDescent="0.25">
      <c r="C91" s="2">
        <v>0.85933786999999995</v>
      </c>
      <c r="D91">
        <v>220.195325</v>
      </c>
      <c r="E91">
        <f t="shared" si="9"/>
        <v>218.06055265504909</v>
      </c>
      <c r="F91">
        <f t="shared" si="10"/>
        <v>4.5572529647671782</v>
      </c>
      <c r="G91" s="22">
        <f t="shared" si="11"/>
        <v>9.3991146646988432E-5</v>
      </c>
      <c r="I91" s="2">
        <v>0.85711020000000004</v>
      </c>
      <c r="J91">
        <v>256.70949899999999</v>
      </c>
      <c r="K91">
        <f t="shared" si="12"/>
        <v>257.90192156024864</v>
      </c>
      <c r="L91">
        <f t="shared" si="13"/>
        <v>1.421871562189932</v>
      </c>
      <c r="M91" s="22">
        <f t="shared" si="14"/>
        <v>2.1576276056445855E-5</v>
      </c>
      <c r="O91" s="2">
        <v>0.85041336999999995</v>
      </c>
      <c r="P91">
        <v>302.63643100000002</v>
      </c>
      <c r="Q91">
        <f t="shared" si="15"/>
        <v>301.75092409152614</v>
      </c>
      <c r="R91">
        <f t="shared" si="16"/>
        <v>0.78412248495495362</v>
      </c>
      <c r="S91" s="22">
        <f t="shared" si="17"/>
        <v>8.5613350622433094E-6</v>
      </c>
    </row>
    <row r="92" spans="3:19" x14ac:dyDescent="0.25">
      <c r="C92" s="2">
        <v>0.86122343999999995</v>
      </c>
      <c r="D92">
        <v>221.66863499999999</v>
      </c>
      <c r="E92">
        <f t="shared" si="9"/>
        <v>219.36067305600909</v>
      </c>
      <c r="F92">
        <f t="shared" si="10"/>
        <v>5.3266883349102718</v>
      </c>
      <c r="G92" s="22">
        <f t="shared" si="11"/>
        <v>1.0840487000170771E-4</v>
      </c>
      <c r="I92" s="2">
        <v>0.85854965999999999</v>
      </c>
      <c r="J92">
        <v>258.30318599999998</v>
      </c>
      <c r="K92">
        <f t="shared" si="12"/>
        <v>259.4478393115964</v>
      </c>
      <c r="L92">
        <f t="shared" si="13"/>
        <v>1.3102312037486381</v>
      </c>
      <c r="M92" s="22">
        <f t="shared" si="14"/>
        <v>1.9637600119947644E-5</v>
      </c>
      <c r="O92" s="2">
        <v>0.85172671</v>
      </c>
      <c r="P92">
        <v>304.20310999999998</v>
      </c>
      <c r="Q92">
        <f t="shared" si="15"/>
        <v>303.32365156830639</v>
      </c>
      <c r="R92">
        <f t="shared" si="16"/>
        <v>0.77344713307695334</v>
      </c>
      <c r="S92" s="22">
        <f t="shared" si="17"/>
        <v>8.3580186245130293E-6</v>
      </c>
    </row>
    <row r="93" spans="3:19" x14ac:dyDescent="0.25">
      <c r="C93" s="2">
        <v>0.86384941000000004</v>
      </c>
      <c r="D93">
        <v>223.94284099999999</v>
      </c>
      <c r="E93">
        <f t="shared" si="9"/>
        <v>221.41662582999419</v>
      </c>
      <c r="F93">
        <f t="shared" si="10"/>
        <v>6.3817630851674254</v>
      </c>
      <c r="G93" s="22">
        <f t="shared" si="11"/>
        <v>1.2725249628526037E-4</v>
      </c>
      <c r="I93" s="2">
        <v>0.85974706999999995</v>
      </c>
      <c r="J93">
        <v>259.90492399999999</v>
      </c>
      <c r="K93">
        <f t="shared" si="12"/>
        <v>260.82702558029018</v>
      </c>
      <c r="L93">
        <f t="shared" si="13"/>
        <v>0.8502713243736636</v>
      </c>
      <c r="M93" s="22">
        <f t="shared" si="14"/>
        <v>1.2587182172148765E-5</v>
      </c>
      <c r="O93" s="2">
        <v>0.85279148000000005</v>
      </c>
      <c r="P93">
        <v>305.692995</v>
      </c>
      <c r="Q93">
        <f t="shared" si="15"/>
        <v>304.67340955696375</v>
      </c>
      <c r="R93">
        <f t="shared" si="16"/>
        <v>1.0395544756514237</v>
      </c>
      <c r="S93" s="22">
        <f t="shared" si="17"/>
        <v>1.1124391862486579E-5</v>
      </c>
    </row>
    <row r="94" spans="3:19" x14ac:dyDescent="0.25">
      <c r="C94" s="2">
        <v>0.86556221</v>
      </c>
      <c r="D94">
        <v>225.50513900000001</v>
      </c>
      <c r="E94">
        <f t="shared" si="9"/>
        <v>222.93827876695735</v>
      </c>
      <c r="F94">
        <f t="shared" si="10"/>
        <v>6.5887714559758228</v>
      </c>
      <c r="G94" s="22">
        <f t="shared" si="11"/>
        <v>1.2956615077628218E-4</v>
      </c>
      <c r="I94" s="2">
        <v>0.86094459000000001</v>
      </c>
      <c r="J94">
        <v>261.48742700000003</v>
      </c>
      <c r="K94">
        <f t="shared" si="12"/>
        <v>262.299077888542</v>
      </c>
      <c r="L94">
        <f t="shared" si="13"/>
        <v>0.65877716487097948</v>
      </c>
      <c r="M94" s="22">
        <f t="shared" si="14"/>
        <v>9.6346715391090356E-6</v>
      </c>
      <c r="O94" s="2">
        <v>0.85351394999999997</v>
      </c>
      <c r="P94">
        <v>307.11044900000002</v>
      </c>
      <c r="Q94">
        <f t="shared" si="15"/>
        <v>305.62984012065078</v>
      </c>
      <c r="R94">
        <f t="shared" si="16"/>
        <v>2.1922026536077932</v>
      </c>
      <c r="S94" s="22">
        <f t="shared" si="17"/>
        <v>2.3242964195966828E-5</v>
      </c>
    </row>
    <row r="95" spans="3:19" x14ac:dyDescent="0.25">
      <c r="C95" s="2">
        <v>0.86731594999999995</v>
      </c>
      <c r="D95">
        <v>227.16462200000001</v>
      </c>
      <c r="E95">
        <f t="shared" si="9"/>
        <v>224.67049602467085</v>
      </c>
      <c r="F95">
        <f t="shared" si="10"/>
        <v>6.2206643808116073</v>
      </c>
      <c r="G95" s="22">
        <f t="shared" si="11"/>
        <v>1.2054671441000948E-4</v>
      </c>
      <c r="I95" s="2">
        <v>0.86225079000000004</v>
      </c>
      <c r="J95">
        <v>263.07707799999997</v>
      </c>
      <c r="K95">
        <f t="shared" si="12"/>
        <v>264.02050932381178</v>
      </c>
      <c r="L95">
        <f t="shared" si="13"/>
        <v>0.89006266274930046</v>
      </c>
      <c r="M95" s="22">
        <f t="shared" si="14"/>
        <v>1.2860402589066726E-5</v>
      </c>
      <c r="O95" s="2">
        <v>0.85410238000000005</v>
      </c>
      <c r="P95">
        <v>308.30737900000003</v>
      </c>
      <c r="Q95">
        <f t="shared" si="15"/>
        <v>306.43430541703344</v>
      </c>
      <c r="R95">
        <f t="shared" si="16"/>
        <v>3.5084046472072736</v>
      </c>
      <c r="S95" s="22">
        <f t="shared" si="17"/>
        <v>3.6909812513949543E-5</v>
      </c>
    </row>
    <row r="96" spans="3:19" x14ac:dyDescent="0.25">
      <c r="C96" s="2">
        <v>0.86888491999999995</v>
      </c>
      <c r="D96">
        <v>228.80360899999999</v>
      </c>
      <c r="E96">
        <f t="shared" si="9"/>
        <v>226.39268032237143</v>
      </c>
      <c r="F96">
        <f t="shared" si="10"/>
        <v>5.8125770886118042</v>
      </c>
      <c r="G96" s="22">
        <f t="shared" si="11"/>
        <v>1.1103067620975784E-4</v>
      </c>
      <c r="I96" s="2">
        <v>0.86430996000000004</v>
      </c>
      <c r="J96">
        <v>265.47743500000001</v>
      </c>
      <c r="K96">
        <f t="shared" si="12"/>
        <v>267.00986973040983</v>
      </c>
      <c r="L96">
        <f t="shared" si="13"/>
        <v>2.3483562029662122</v>
      </c>
      <c r="M96" s="22">
        <f t="shared" si="14"/>
        <v>3.3320287985794682E-5</v>
      </c>
      <c r="O96" s="2">
        <v>0.85535950000000005</v>
      </c>
      <c r="P96">
        <v>310.98706099999998</v>
      </c>
      <c r="Q96">
        <f t="shared" si="15"/>
        <v>308.23392712158659</v>
      </c>
      <c r="R96">
        <f t="shared" si="16"/>
        <v>7.5797461524675747</v>
      </c>
      <c r="S96" s="22">
        <f t="shared" si="17"/>
        <v>7.8373640625633165E-5</v>
      </c>
    </row>
    <row r="97" spans="3:19" x14ac:dyDescent="0.25">
      <c r="C97" s="2">
        <v>0.87067359</v>
      </c>
      <c r="D97">
        <v>230.66324</v>
      </c>
      <c r="E97">
        <f t="shared" si="9"/>
        <v>228.58766390625337</v>
      </c>
      <c r="F97">
        <f t="shared" si="10"/>
        <v>4.3080161209325336</v>
      </c>
      <c r="G97" s="22">
        <f t="shared" si="11"/>
        <v>8.0969329648069275E-5</v>
      </c>
      <c r="I97" s="2">
        <v>0.86507096000000006</v>
      </c>
      <c r="J97">
        <v>266.72707000000003</v>
      </c>
      <c r="K97">
        <f t="shared" si="12"/>
        <v>268.20969139383044</v>
      </c>
      <c r="L97">
        <f t="shared" si="13"/>
        <v>2.1981661974436384</v>
      </c>
      <c r="M97" s="22">
        <f t="shared" si="14"/>
        <v>3.0897713129763377E-5</v>
      </c>
      <c r="O97" s="2">
        <v>0.85634940000000004</v>
      </c>
      <c r="P97">
        <v>312.83264800000001</v>
      </c>
      <c r="Q97">
        <f t="shared" si="15"/>
        <v>309.73356970984861</v>
      </c>
      <c r="R97">
        <f t="shared" si="16"/>
        <v>9.6042862484877052</v>
      </c>
      <c r="S97" s="22">
        <f t="shared" si="17"/>
        <v>9.8138847558268551E-5</v>
      </c>
    </row>
    <row r="98" spans="3:19" x14ac:dyDescent="0.25">
      <c r="C98" s="2">
        <v>0.87217931000000004</v>
      </c>
      <c r="D98">
        <v>232.32462000000001</v>
      </c>
      <c r="E98">
        <f t="shared" si="9"/>
        <v>230.65847076725976</v>
      </c>
      <c r="F98">
        <f t="shared" si="10"/>
        <v>2.7760532657609329</v>
      </c>
      <c r="G98" s="22">
        <f t="shared" si="11"/>
        <v>5.1432463195330227E-5</v>
      </c>
      <c r="I98" s="2">
        <v>0.86567746000000001</v>
      </c>
      <c r="J98">
        <v>268.06366600000001</v>
      </c>
      <c r="K98">
        <f t="shared" si="12"/>
        <v>269.20618045647313</v>
      </c>
      <c r="L98">
        <f t="shared" si="13"/>
        <v>1.305339283250075</v>
      </c>
      <c r="M98" s="22">
        <f t="shared" si="14"/>
        <v>1.8165506128287084E-5</v>
      </c>
      <c r="O98" s="2">
        <v>0.85718088999999997</v>
      </c>
      <c r="P98">
        <v>314.638463</v>
      </c>
      <c r="Q98">
        <f t="shared" si="15"/>
        <v>311.05338890250948</v>
      </c>
      <c r="R98">
        <f t="shared" si="16"/>
        <v>12.852756284497461</v>
      </c>
      <c r="S98" s="22">
        <f t="shared" si="17"/>
        <v>1.2982928002359571E-4</v>
      </c>
    </row>
    <row r="99" spans="3:19" x14ac:dyDescent="0.25">
      <c r="C99" s="2">
        <v>0.87349197000000001</v>
      </c>
      <c r="D99">
        <v>234.20104499999999</v>
      </c>
      <c r="E99">
        <f t="shared" si="9"/>
        <v>232.65744797521103</v>
      </c>
      <c r="F99">
        <f t="shared" si="10"/>
        <v>2.3826917749373466</v>
      </c>
      <c r="G99" s="22">
        <f t="shared" si="11"/>
        <v>4.3440039204384928E-5</v>
      </c>
      <c r="I99" s="2">
        <v>0.86668875000000001</v>
      </c>
      <c r="J99">
        <v>269.64946300000003</v>
      </c>
      <c r="K99">
        <f t="shared" si="12"/>
        <v>270.95259665735574</v>
      </c>
      <c r="L99">
        <f t="shared" si="13"/>
        <v>1.6981573289332834</v>
      </c>
      <c r="M99" s="22">
        <f t="shared" si="14"/>
        <v>2.3354942603364171E-5</v>
      </c>
      <c r="O99" s="2">
        <v>0.85827967999999999</v>
      </c>
      <c r="P99">
        <v>316.43731200000002</v>
      </c>
      <c r="Q99">
        <f t="shared" si="15"/>
        <v>312.88749115648602</v>
      </c>
      <c r="R99">
        <f t="shared" si="16"/>
        <v>12.601228021046436</v>
      </c>
      <c r="S99" s="22">
        <f t="shared" si="17"/>
        <v>1.2584544385280835E-4</v>
      </c>
    </row>
    <row r="100" spans="3:19" x14ac:dyDescent="0.25">
      <c r="C100" s="2">
        <v>0.87496715000000003</v>
      </c>
      <c r="D100">
        <v>236.10841500000001</v>
      </c>
      <c r="E100">
        <f t="shared" si="9"/>
        <v>235.15400161612658</v>
      </c>
      <c r="F100">
        <f t="shared" si="10"/>
        <v>0.91090490731673057</v>
      </c>
      <c r="G100" s="22">
        <f t="shared" si="11"/>
        <v>1.6339926933353476E-5</v>
      </c>
      <c r="I100" s="2">
        <v>0.86788578000000005</v>
      </c>
      <c r="J100">
        <v>271.31871799999999</v>
      </c>
      <c r="K100">
        <f t="shared" si="12"/>
        <v>273.16836434244442</v>
      </c>
      <c r="L100">
        <f t="shared" si="13"/>
        <v>3.4211915921180576</v>
      </c>
      <c r="M100" s="22">
        <f t="shared" si="14"/>
        <v>4.6474837870290092E-5</v>
      </c>
      <c r="O100" s="2">
        <v>0.85884514999999995</v>
      </c>
      <c r="P100">
        <v>318.02451500000001</v>
      </c>
      <c r="Q100">
        <f t="shared" si="15"/>
        <v>313.87366503360005</v>
      </c>
      <c r="R100">
        <f t="shared" si="16"/>
        <v>17.22955544356255</v>
      </c>
      <c r="S100" s="22">
        <f t="shared" si="17"/>
        <v>1.7035421123258164E-4</v>
      </c>
    </row>
    <row r="101" spans="3:19" x14ac:dyDescent="0.25">
      <c r="C101" s="2">
        <v>0.87621952000000003</v>
      </c>
      <c r="D101">
        <v>237.91377700000001</v>
      </c>
      <c r="E101">
        <f t="shared" si="9"/>
        <v>237.51431700883336</v>
      </c>
      <c r="F101">
        <f t="shared" si="10"/>
        <v>0.15956828454286107</v>
      </c>
      <c r="G101" s="22">
        <f t="shared" si="11"/>
        <v>2.8190799498835509E-6</v>
      </c>
      <c r="I101" s="2">
        <v>0.86877828000000001</v>
      </c>
      <c r="J101">
        <v>272.96911299999999</v>
      </c>
      <c r="K101">
        <f t="shared" si="12"/>
        <v>274.93520479976002</v>
      </c>
      <c r="L101">
        <f t="shared" si="13"/>
        <v>3.8655169650836032</v>
      </c>
      <c r="M101" s="22">
        <f t="shared" si="14"/>
        <v>5.1877682465833532E-5</v>
      </c>
      <c r="O101" s="2">
        <v>0.85962534999999995</v>
      </c>
      <c r="P101">
        <v>319.59943199999998</v>
      </c>
      <c r="Q101">
        <f t="shared" si="15"/>
        <v>315.28428137235397</v>
      </c>
      <c r="R101">
        <f t="shared" si="16"/>
        <v>18.620524939273714</v>
      </c>
      <c r="S101" s="22">
        <f t="shared" si="17"/>
        <v>1.8229716828691613E-4</v>
      </c>
    </row>
    <row r="102" spans="3:19" x14ac:dyDescent="0.25">
      <c r="C102" s="2">
        <v>0.87765820000000005</v>
      </c>
      <c r="D102">
        <v>239.64385999999999</v>
      </c>
      <c r="E102">
        <f t="shared" si="9"/>
        <v>240.54629668037379</v>
      </c>
      <c r="F102">
        <f t="shared" si="10"/>
        <v>0.81439196208407727</v>
      </c>
      <c r="G102" s="22">
        <f t="shared" si="11"/>
        <v>1.4180804379413915E-5</v>
      </c>
      <c r="I102" s="2">
        <v>0.86988602000000004</v>
      </c>
      <c r="J102">
        <v>274.83272599999998</v>
      </c>
      <c r="K102">
        <f t="shared" si="12"/>
        <v>277.27830861220559</v>
      </c>
      <c r="L102">
        <f t="shared" si="13"/>
        <v>5.9808743131224267</v>
      </c>
      <c r="M102" s="22">
        <f t="shared" si="14"/>
        <v>7.9182240252394451E-5</v>
      </c>
    </row>
    <row r="103" spans="3:19" x14ac:dyDescent="0.25">
      <c r="C103" s="2">
        <v>0.87859993000000003</v>
      </c>
      <c r="D103">
        <v>241.184382</v>
      </c>
      <c r="E103">
        <f t="shared" si="9"/>
        <v>242.74590697251571</v>
      </c>
      <c r="F103">
        <f t="shared" si="10"/>
        <v>2.4383602397901973</v>
      </c>
      <c r="G103" s="22">
        <f t="shared" si="11"/>
        <v>4.1917898831223621E-5</v>
      </c>
    </row>
    <row r="104" spans="3:19" x14ac:dyDescent="0.25">
      <c r="C104" s="2">
        <v>0.87975780999999997</v>
      </c>
      <c r="D104">
        <v>242.95183900000001</v>
      </c>
      <c r="E104">
        <f t="shared" si="9"/>
        <v>245.72127793162647</v>
      </c>
      <c r="F104">
        <f t="shared" si="10"/>
        <v>7.6697919960083505</v>
      </c>
      <c r="G104" s="22">
        <f t="shared" si="11"/>
        <v>1.2994010236610067E-4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DAC6D-12C1-914D-A8CF-F5CD01C3CF0A}">
  <dimension ref="A1:AP147"/>
  <sheetViews>
    <sheetView topLeftCell="P1" workbookViewId="0">
      <selection activeCell="U20" sqref="U20:U22"/>
    </sheetView>
  </sheetViews>
  <sheetFormatPr baseColWidth="10" defaultRowHeight="15.75" x14ac:dyDescent="0.25"/>
  <cols>
    <col min="3" max="3" width="10.875" style="2"/>
    <col min="6" max="7" width="16.625" customWidth="1"/>
    <col min="8" max="8" width="6.375" customWidth="1"/>
    <col min="9" max="9" width="10.875" style="2"/>
    <col min="12" max="13" width="16.625" customWidth="1"/>
    <col min="14" max="14" width="5.625" customWidth="1"/>
    <col min="15" max="15" width="10.875" style="2"/>
    <col min="18" max="19" width="16.625" customWidth="1"/>
    <col min="24" max="24" width="11.125" bestFit="1" customWidth="1"/>
  </cols>
  <sheetData>
    <row r="1" spans="1:42" x14ac:dyDescent="0.25">
      <c r="A1" t="s">
        <v>7</v>
      </c>
      <c r="C1" t="s">
        <v>8</v>
      </c>
      <c r="D1">
        <v>0.2</v>
      </c>
      <c r="E1">
        <v>0.3</v>
      </c>
      <c r="F1">
        <f>_xlfn.XLOOKUP(D3+20,D3:D150,C3:C150,,-1,1)-X9</f>
        <v>0.41221858039689069</v>
      </c>
      <c r="I1" t="s">
        <v>1</v>
      </c>
      <c r="J1">
        <v>0.3</v>
      </c>
      <c r="K1">
        <v>0.3</v>
      </c>
      <c r="L1">
        <f>_xlfn.XLOOKUP(J3+20,J3:J150,I3:I150,,-1,1)-X10</f>
        <v>0.83256810000000003</v>
      </c>
      <c r="O1" t="s">
        <v>2</v>
      </c>
      <c r="P1">
        <v>0.4</v>
      </c>
      <c r="Q1">
        <v>0.3</v>
      </c>
      <c r="R1">
        <f>_xlfn.XLOOKUP(P3+20,P3:P150,O3:O150,,-1,1)-X11</f>
        <v>0.80556214999999998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W2" t="s">
        <v>29</v>
      </c>
      <c r="X2">
        <v>2.867714883141712E-3</v>
      </c>
      <c r="AI2" t="s">
        <v>62</v>
      </c>
      <c r="AJ2" s="11" t="s">
        <v>63</v>
      </c>
      <c r="AK2" s="12">
        <v>7.03</v>
      </c>
    </row>
    <row r="3" spans="1:42" x14ac:dyDescent="0.25">
      <c r="C3" s="2">
        <v>0.50145121999999998</v>
      </c>
      <c r="D3">
        <v>159.873887</v>
      </c>
      <c r="E3">
        <f>IF(C3&lt;F$1,$X$6+D$1^2*$X$5/((-$X$7*(C3/E$1-1)^$X$8+1)),$X$6+$X$2*SINH($X$3*(C3/F$1)-$X$3)+D$1^2*$X$5/((-$X$7*(C3/E$1-1)^$X$8+1)))</f>
        <v>155.32333763818093</v>
      </c>
      <c r="F3">
        <f>(E3-D3)^2</f>
        <v>20.707499494351904</v>
      </c>
      <c r="G3" s="22">
        <f>((E3-D3)/D3)^2</f>
        <v>8.101633472963936E-4</v>
      </c>
      <c r="I3" s="2">
        <v>0.50012466</v>
      </c>
      <c r="J3">
        <v>177.94752800000001</v>
      </c>
      <c r="K3">
        <f>IF(I3&lt;L$1,$X$6+J$1^2*$X$5/((-$X$7*(I3/K$1-1)^$X$8+1)),$X$6+$X$2*SINH($X$3*(I3/L$1)-$X$3)+J$1^2*$X$5/((-$X$7*(I3/K$1-1)^$X$8+1)))</f>
        <v>180.02964896325668</v>
      </c>
      <c r="L3">
        <f>(K3-J3)^2</f>
        <v>4.3352277056328861</v>
      </c>
      <c r="M3" s="22">
        <f>((K3-J3)/J3)^2</f>
        <v>1.3690773796267911E-4</v>
      </c>
      <c r="O3" s="2">
        <v>0.50004391000000004</v>
      </c>
      <c r="P3">
        <v>217.82172600000001</v>
      </c>
      <c r="Q3">
        <f>IF(O3&lt;R$1,$X$6+P$1^2*$X$5/((-$X$7*(O3/Q$1-1)^$X$8+1)),$X$6+$X$2*SINH($X$3*(O3/R$1)-$X$3)+P$1^2*$X$5/((-$X$7*(O3/Q$1-1)^$X$8+1)))</f>
        <v>214.63154761777039</v>
      </c>
      <c r="R3">
        <f>(Q3-P3)^2</f>
        <v>10.177238110445183</v>
      </c>
      <c r="S3" s="22">
        <f>((Q3-P3)/P3)^2</f>
        <v>2.145001229667089E-4</v>
      </c>
      <c r="W3" t="s">
        <v>30</v>
      </c>
      <c r="X3">
        <v>8.7260184881689771</v>
      </c>
      <c r="AI3" t="s">
        <v>64</v>
      </c>
      <c r="AJ3" s="11" t="s">
        <v>65</v>
      </c>
      <c r="AK3" s="12">
        <v>39.869999999999997</v>
      </c>
    </row>
    <row r="4" spans="1:42" x14ac:dyDescent="0.25">
      <c r="C4" s="2">
        <v>0.50496808000000004</v>
      </c>
      <c r="D4">
        <v>159.862809</v>
      </c>
      <c r="E4">
        <f t="shared" ref="E4:E67" si="0">IF(C4&lt;F$1,$X$6+D$1^2*$X$5/((-$X$7*(C4/E$1-1)^$X$8+1)),$X$6+$X$2*SINH($X$3*(C4/F$1)-$X$3)+D$1^2*$X$5/((-$X$7*(C4/E$1-1)^$X$8+1)))</f>
        <v>155.32431874505517</v>
      </c>
      <c r="F4">
        <f t="shared" ref="F4:F67" si="1">(E4-D4)^2</f>
        <v>20.597893794229211</v>
      </c>
      <c r="G4" s="22">
        <f t="shared" ref="G4:G67" si="2">((E4-D4)/D4)^2</f>
        <v>8.0598681047413633E-4</v>
      </c>
      <c r="I4" s="2">
        <v>0.50364178000000004</v>
      </c>
      <c r="J4">
        <v>177.983519</v>
      </c>
      <c r="K4">
        <f t="shared" ref="K4:K67" si="3">IF(I4&lt;L$1,$X$6+J$1^2*$X$5/((-$X$7*(I4/K$1-1)^$X$8+1)),$X$6+$X$2*SINH($X$3*(I4/L$1)-$X$3)+J$1^2*$X$5/((-$X$7*(I4/K$1-1)^$X$8+1)))</f>
        <v>180.03014707317627</v>
      </c>
      <c r="L4">
        <f t="shared" ref="L4:L67" si="4">(K4-J4)^2</f>
        <v>4.1886864699131916</v>
      </c>
      <c r="M4" s="22">
        <f t="shared" ref="M4:M67" si="5">((K4-J4)/J4)^2</f>
        <v>1.3222643093274599E-4</v>
      </c>
      <c r="O4" s="2">
        <v>0.50356045000000005</v>
      </c>
      <c r="P4">
        <v>217.75012899999999</v>
      </c>
      <c r="Q4">
        <f t="shared" ref="Q4:Q67" si="6">IF(O4&lt;R$1,$X$6+P$1^2*$X$5/((-$X$7*(O4/Q$1-1)^$X$8+1)),$X$6+$X$2*SINH($X$3*(O4/R$1)-$X$3)+P$1^2*$X$5/((-$X$7*(O4/Q$1-1)^$X$8+1)))</f>
        <v>214.63243027283727</v>
      </c>
      <c r="R4">
        <f t="shared" ref="R4:R67" si="7">(Q4-P4)^2</f>
        <v>9.7200453533520346</v>
      </c>
      <c r="S4" s="22">
        <f t="shared" ref="S4:S67" si="8">((Q4-P4)/P4)^2</f>
        <v>2.0499886162999526E-4</v>
      </c>
      <c r="W4" t="s">
        <v>31</v>
      </c>
      <c r="X4">
        <v>0</v>
      </c>
      <c r="AI4" t="s">
        <v>66</v>
      </c>
      <c r="AJ4" s="11" t="s">
        <v>67</v>
      </c>
      <c r="AK4" s="12">
        <v>0.33300000000000002</v>
      </c>
    </row>
    <row r="5" spans="1:42" x14ac:dyDescent="0.25">
      <c r="C5" s="2">
        <v>0.50848501999999995</v>
      </c>
      <c r="D5">
        <v>159.86517900000001</v>
      </c>
      <c r="E5">
        <f t="shared" si="0"/>
        <v>155.3253882050401</v>
      </c>
      <c r="F5">
        <f t="shared" si="1"/>
        <v>20.60970046200276</v>
      </c>
      <c r="G5" s="22">
        <f t="shared" si="2"/>
        <v>8.0642488933826463E-4</v>
      </c>
      <c r="I5" s="2">
        <v>0.50742770999999998</v>
      </c>
      <c r="J5">
        <v>177.98607000000001</v>
      </c>
      <c r="K5">
        <f t="shared" si="3"/>
        <v>180.03076250245556</v>
      </c>
      <c r="L5">
        <f t="shared" si="4"/>
        <v>4.1807674295979265</v>
      </c>
      <c r="M5" s="22">
        <f t="shared" si="5"/>
        <v>1.3197266339429648E-4</v>
      </c>
      <c r="O5" s="2">
        <v>0.50707714000000004</v>
      </c>
      <c r="P5">
        <v>217.70543000000001</v>
      </c>
      <c r="Q5">
        <f t="shared" si="6"/>
        <v>214.63343828434785</v>
      </c>
      <c r="R5">
        <f t="shared" si="7"/>
        <v>9.4371331010355028</v>
      </c>
      <c r="S5" s="22">
        <f t="shared" si="8"/>
        <v>1.9911389029385196E-4</v>
      </c>
      <c r="W5" t="s">
        <v>32</v>
      </c>
      <c r="X5">
        <v>494.27922911285413</v>
      </c>
      <c r="AI5" t="s">
        <v>68</v>
      </c>
      <c r="AJ5" s="11" t="s">
        <v>69</v>
      </c>
      <c r="AK5" s="12">
        <v>3.76</v>
      </c>
    </row>
    <row r="6" spans="1:42" x14ac:dyDescent="0.25">
      <c r="C6" s="2">
        <v>0.51173259000000004</v>
      </c>
      <c r="D6">
        <v>159.80012500000001</v>
      </c>
      <c r="E6">
        <f t="shared" si="0"/>
        <v>155.32646146147363</v>
      </c>
      <c r="F6">
        <f t="shared" si="1"/>
        <v>20.01366545594038</v>
      </c>
      <c r="G6" s="22">
        <f t="shared" si="2"/>
        <v>7.8374071099069113E-4</v>
      </c>
      <c r="I6" s="2">
        <v>0.51094465</v>
      </c>
      <c r="J6">
        <v>177.98844</v>
      </c>
      <c r="K6">
        <f t="shared" si="3"/>
        <v>180.03141698612566</v>
      </c>
      <c r="L6">
        <f t="shared" si="4"/>
        <v>4.1737549658391098</v>
      </c>
      <c r="M6" s="22">
        <f t="shared" si="5"/>
        <v>1.3174779503342211E-4</v>
      </c>
      <c r="O6" s="2">
        <v>0.51059407000000001</v>
      </c>
      <c r="P6">
        <v>217.70779999999999</v>
      </c>
      <c r="Q6">
        <f t="shared" si="6"/>
        <v>214.63458690597562</v>
      </c>
      <c r="R6">
        <f t="shared" si="7"/>
        <v>9.4446387212828284</v>
      </c>
      <c r="S6" s="22">
        <f t="shared" si="8"/>
        <v>1.9926791263944526E-4</v>
      </c>
      <c r="W6" t="s">
        <v>56</v>
      </c>
      <c r="X6">
        <v>135.54146916409667</v>
      </c>
      <c r="AI6" t="s">
        <v>70</v>
      </c>
      <c r="AJ6" s="11" t="s">
        <v>71</v>
      </c>
      <c r="AK6" t="s">
        <v>88</v>
      </c>
    </row>
    <row r="7" spans="1:42" x14ac:dyDescent="0.25">
      <c r="C7" s="2">
        <v>0.51524950000000003</v>
      </c>
      <c r="D7">
        <v>159.795771</v>
      </c>
      <c r="E7">
        <f t="shared" si="0"/>
        <v>155.32772508482662</v>
      </c>
      <c r="F7">
        <f t="shared" si="1"/>
        <v>19.9634343000975</v>
      </c>
      <c r="G7" s="22">
        <f t="shared" si="2"/>
        <v>7.8181624793377481E-4</v>
      </c>
      <c r="I7" s="2">
        <v>0.51446159000000002</v>
      </c>
      <c r="J7">
        <v>177.99081000000001</v>
      </c>
      <c r="K7">
        <f t="shared" si="3"/>
        <v>180.03216093963121</v>
      </c>
      <c r="L7">
        <f t="shared" si="4"/>
        <v>4.1671136587331867</v>
      </c>
      <c r="M7" s="22">
        <f t="shared" si="5"/>
        <v>1.3153465413647715E-4</v>
      </c>
      <c r="O7" s="2">
        <v>0.51411101000000003</v>
      </c>
      <c r="P7">
        <v>217.71017000000001</v>
      </c>
      <c r="Q7">
        <f t="shared" si="6"/>
        <v>214.63589282888796</v>
      </c>
      <c r="R7">
        <f t="shared" si="7"/>
        <v>9.4511801248206719</v>
      </c>
      <c r="S7" s="22">
        <f t="shared" si="8"/>
        <v>1.9940158512710582E-4</v>
      </c>
      <c r="W7" t="s">
        <v>37</v>
      </c>
      <c r="X7">
        <v>2.305896283007034E-3</v>
      </c>
      <c r="AP7" t="s">
        <v>72</v>
      </c>
    </row>
    <row r="8" spans="1:42" x14ac:dyDescent="0.25">
      <c r="C8" s="2">
        <v>0.51849769000000001</v>
      </c>
      <c r="D8">
        <v>159.84502900000001</v>
      </c>
      <c r="E8">
        <f t="shared" si="0"/>
        <v>155.32899409540624</v>
      </c>
      <c r="F8">
        <f t="shared" si="1"/>
        <v>20.394571259509227</v>
      </c>
      <c r="G8" s="22">
        <f t="shared" si="2"/>
        <v>7.9820843048847268E-4</v>
      </c>
      <c r="I8" s="2">
        <v>0.51770952000000003</v>
      </c>
      <c r="J8">
        <v>177.992998</v>
      </c>
      <c r="K8">
        <f t="shared" si="3"/>
        <v>180.03293649169771</v>
      </c>
      <c r="L8">
        <f t="shared" si="4"/>
        <v>4.1613490499099335</v>
      </c>
      <c r="M8" s="22">
        <f t="shared" si="5"/>
        <v>1.3134946534082122E-4</v>
      </c>
      <c r="O8" s="2">
        <v>0.51762794999999995</v>
      </c>
      <c r="P8">
        <v>217.71253999999999</v>
      </c>
      <c r="Q8">
        <f t="shared" si="6"/>
        <v>214.63737447218239</v>
      </c>
      <c r="R8">
        <f t="shared" si="7"/>
        <v>9.4566430234777172</v>
      </c>
      <c r="S8" s="22">
        <f t="shared" si="8"/>
        <v>1.9951249787944004E-4</v>
      </c>
      <c r="W8" t="s">
        <v>57</v>
      </c>
      <c r="X8">
        <v>8.6844264684602575</v>
      </c>
    </row>
    <row r="9" spans="1:42" x14ac:dyDescent="0.25">
      <c r="C9" s="2">
        <v>0.52174569999999998</v>
      </c>
      <c r="D9">
        <v>159.86066600000001</v>
      </c>
      <c r="E9">
        <f t="shared" si="0"/>
        <v>155.33036954996567</v>
      </c>
      <c r="F9">
        <f t="shared" si="1"/>
        <v>20.523585925193764</v>
      </c>
      <c r="G9" s="22">
        <f t="shared" si="2"/>
        <v>8.031007065882218E-4</v>
      </c>
      <c r="I9" s="2">
        <v>0.52095705999999997</v>
      </c>
      <c r="J9">
        <v>177.921221</v>
      </c>
      <c r="K9">
        <f t="shared" si="3"/>
        <v>180.03380616200337</v>
      </c>
      <c r="L9">
        <f t="shared" si="4"/>
        <v>4.4630160667168051</v>
      </c>
      <c r="M9" s="22">
        <f t="shared" si="5"/>
        <v>1.4098501332291224E-4</v>
      </c>
      <c r="O9" s="2">
        <v>0.52087589000000001</v>
      </c>
      <c r="P9">
        <v>217.71472800000001</v>
      </c>
      <c r="Q9">
        <f t="shared" si="6"/>
        <v>214.63891633966983</v>
      </c>
      <c r="R9">
        <f t="shared" si="7"/>
        <v>9.4606173698230638</v>
      </c>
      <c r="S9" s="22">
        <f t="shared" si="8"/>
        <v>1.9959233525395484E-4</v>
      </c>
      <c r="V9">
        <v>0.2</v>
      </c>
      <c r="W9" t="s">
        <v>60</v>
      </c>
      <c r="X9">
        <v>0.43156443960310936</v>
      </c>
    </row>
    <row r="10" spans="1:42" x14ac:dyDescent="0.25">
      <c r="C10" s="2">
        <v>0.52499331000000005</v>
      </c>
      <c r="D10">
        <v>159.80233699999999</v>
      </c>
      <c r="E10">
        <f t="shared" si="0"/>
        <v>155.3318604011761</v>
      </c>
      <c r="F10">
        <f t="shared" si="1"/>
        <v>19.985161020632045</v>
      </c>
      <c r="G10" s="22">
        <f t="shared" si="2"/>
        <v>7.8260280318540282E-4</v>
      </c>
      <c r="I10" s="2">
        <v>0.52420460000000002</v>
      </c>
      <c r="J10">
        <v>177.84944300000001</v>
      </c>
      <c r="K10">
        <f t="shared" si="3"/>
        <v>180.0347798459261</v>
      </c>
      <c r="L10">
        <f t="shared" si="4"/>
        <v>4.7756971301621816</v>
      </c>
      <c r="M10" s="22">
        <f t="shared" si="5"/>
        <v>1.5098428884421946E-4</v>
      </c>
      <c r="O10" s="2">
        <v>0.52412382000000002</v>
      </c>
      <c r="P10">
        <v>217.716917</v>
      </c>
      <c r="Q10">
        <f t="shared" si="6"/>
        <v>214.64064270620327</v>
      </c>
      <c r="R10">
        <f t="shared" si="7"/>
        <v>9.4634635306745629</v>
      </c>
      <c r="S10" s="22">
        <f t="shared" si="8"/>
        <v>1.9964836649221255E-4</v>
      </c>
      <c r="V10">
        <v>0.3</v>
      </c>
      <c r="W10" t="s">
        <v>60</v>
      </c>
      <c r="X10">
        <v>0</v>
      </c>
      <c r="AI10" t="s">
        <v>73</v>
      </c>
    </row>
    <row r="11" spans="1:42" x14ac:dyDescent="0.25">
      <c r="C11" s="2">
        <v>0.52824125</v>
      </c>
      <c r="D11">
        <v>159.80452600000001</v>
      </c>
      <c r="E11">
        <f t="shared" si="0"/>
        <v>155.33347676529573</v>
      </c>
      <c r="F11">
        <f t="shared" si="1"/>
        <v>19.990281259149743</v>
      </c>
      <c r="G11" s="22">
        <f t="shared" si="2"/>
        <v>7.8278186209124385E-4</v>
      </c>
      <c r="I11" s="2">
        <v>0.52745253999999997</v>
      </c>
      <c r="J11">
        <v>177.851632</v>
      </c>
      <c r="K11">
        <f t="shared" si="3"/>
        <v>180.03586834914489</v>
      </c>
      <c r="L11">
        <f t="shared" si="4"/>
        <v>4.7708884289258258</v>
      </c>
      <c r="M11" s="22">
        <f t="shared" si="5"/>
        <v>1.5082854825856977E-4</v>
      </c>
      <c r="O11" s="2">
        <v>0.52737175999999997</v>
      </c>
      <c r="P11">
        <v>217.71910600000001</v>
      </c>
      <c r="Q11">
        <f t="shared" si="6"/>
        <v>214.6425725084888</v>
      </c>
      <c r="R11">
        <f t="shared" si="7"/>
        <v>9.4650583243901778</v>
      </c>
      <c r="S11" s="22">
        <f t="shared" si="8"/>
        <v>1.9967799618236893E-4</v>
      </c>
      <c r="V11">
        <v>0.4</v>
      </c>
      <c r="W11" t="s">
        <v>60</v>
      </c>
      <c r="X11">
        <v>0</v>
      </c>
      <c r="AI11" t="s">
        <v>74</v>
      </c>
      <c r="AJ11">
        <f>1-2*(AK5/AK3)^2</f>
        <v>0.98221256958201686</v>
      </c>
      <c r="AL11" t="s">
        <v>75</v>
      </c>
      <c r="AM11" t="e">
        <f>-0.357+0.45*EXP(-0.0375*AK6)</f>
        <v>#VALUE!</v>
      </c>
    </row>
    <row r="12" spans="1:42" x14ac:dyDescent="0.25">
      <c r="C12" s="2">
        <v>0.53148918999999994</v>
      </c>
      <c r="D12">
        <v>159.806714</v>
      </c>
      <c r="E12">
        <f t="shared" si="0"/>
        <v>155.33522904337258</v>
      </c>
      <c r="F12">
        <f t="shared" si="1"/>
        <v>19.99417771734533</v>
      </c>
      <c r="G12" s="22">
        <f t="shared" si="2"/>
        <v>7.8291300106515978E-4</v>
      </c>
      <c r="I12" s="2">
        <v>0.53070048000000003</v>
      </c>
      <c r="J12">
        <v>177.85382100000001</v>
      </c>
      <c r="K12">
        <f t="shared" si="3"/>
        <v>180.03708314441258</v>
      </c>
      <c r="L12">
        <f t="shared" si="4"/>
        <v>4.7666335912249576</v>
      </c>
      <c r="M12" s="22">
        <f t="shared" si="5"/>
        <v>1.506903249004599E-4</v>
      </c>
      <c r="O12" s="2">
        <v>0.53061970000000003</v>
      </c>
      <c r="P12">
        <v>217.721294</v>
      </c>
      <c r="Q12">
        <f t="shared" si="6"/>
        <v>214.64472629699483</v>
      </c>
      <c r="R12">
        <f t="shared" si="7"/>
        <v>9.4652688311744928</v>
      </c>
      <c r="S12" s="22">
        <f t="shared" si="8"/>
        <v>1.9967842368779387E-4</v>
      </c>
      <c r="AI12" t="s">
        <v>76</v>
      </c>
      <c r="AJ12">
        <f>0.0524*AK4^4-0.15*AK4^3+0.1659*AK4^2-0.0706*AK4+0.0119</f>
        <v>1.8921093548204017E-3</v>
      </c>
      <c r="AL12" t="s">
        <v>77</v>
      </c>
      <c r="AM12" t="e">
        <f>0.0524*(AK4-AM11)^4-0.15*(AK4-AM11)^3+0.1659*(AK4-AM11)^2-0.0706*(AK4-AM11)+0.0119</f>
        <v>#VALUE!</v>
      </c>
    </row>
    <row r="13" spans="1:42" x14ac:dyDescent="0.25">
      <c r="C13" s="2">
        <v>0.53473711999999995</v>
      </c>
      <c r="D13">
        <v>159.80890299999999</v>
      </c>
      <c r="E13">
        <f t="shared" si="0"/>
        <v>155.33712859084071</v>
      </c>
      <c r="F13">
        <f t="shared" si="1"/>
        <v>19.996766366411833</v>
      </c>
      <c r="G13" s="22">
        <f t="shared" si="2"/>
        <v>7.8299291422047486E-4</v>
      </c>
      <c r="I13" s="2">
        <v>0.53394841999999998</v>
      </c>
      <c r="J13">
        <v>177.856009</v>
      </c>
      <c r="K13">
        <f t="shared" si="3"/>
        <v>180.03843680044048</v>
      </c>
      <c r="L13">
        <f t="shared" si="4"/>
        <v>4.7629911041354669</v>
      </c>
      <c r="M13" s="22">
        <f t="shared" si="5"/>
        <v>1.5057146810964407E-4</v>
      </c>
      <c r="O13" s="2">
        <v>0.53386763999999998</v>
      </c>
      <c r="P13">
        <v>217.72348299999999</v>
      </c>
      <c r="Q13">
        <f t="shared" si="6"/>
        <v>214.64712637120641</v>
      </c>
      <c r="R13">
        <f t="shared" si="7"/>
        <v>9.4639701075221758</v>
      </c>
      <c r="S13" s="22">
        <f t="shared" si="8"/>
        <v>1.9964701135790131E-4</v>
      </c>
      <c r="U13">
        <v>0.2</v>
      </c>
      <c r="V13" t="s">
        <v>35</v>
      </c>
      <c r="X13">
        <f>SUM(F3:F150)</f>
        <v>2695.5875041041904</v>
      </c>
      <c r="AI13" t="s">
        <v>78</v>
      </c>
      <c r="AJ13">
        <f>1/(1+AJ12*AK2)</f>
        <v>0.98687307934824975</v>
      </c>
      <c r="AL13" t="s">
        <v>79</v>
      </c>
      <c r="AM13" t="e">
        <f>1/(1+AM12*AK2)</f>
        <v>#VALUE!</v>
      </c>
    </row>
    <row r="14" spans="1:42" x14ac:dyDescent="0.25">
      <c r="C14" s="2">
        <v>0.53798506000000001</v>
      </c>
      <c r="D14">
        <v>159.811092</v>
      </c>
      <c r="E14">
        <f t="shared" si="0"/>
        <v>155.33918765339001</v>
      </c>
      <c r="F14">
        <f t="shared" si="1"/>
        <v>19.997928485229313</v>
      </c>
      <c r="G14" s="22">
        <f t="shared" si="2"/>
        <v>7.8301696704888323E-4</v>
      </c>
      <c r="I14" s="2">
        <v>0.53719636000000004</v>
      </c>
      <c r="J14">
        <v>177.85819799999999</v>
      </c>
      <c r="K14">
        <f t="shared" si="3"/>
        <v>180.03994293676172</v>
      </c>
      <c r="L14">
        <f t="shared" si="4"/>
        <v>4.7600109690854513</v>
      </c>
      <c r="M14" s="22">
        <f t="shared" si="5"/>
        <v>1.5047355371480183E-4</v>
      </c>
      <c r="O14" s="2">
        <v>0.53711549999999997</v>
      </c>
      <c r="P14">
        <v>217.71222299999999</v>
      </c>
      <c r="Q14">
        <f t="shared" si="6"/>
        <v>214.64979682632278</v>
      </c>
      <c r="R14">
        <f t="shared" si="7"/>
        <v>9.3784540692232365</v>
      </c>
      <c r="S14" s="22">
        <f t="shared" si="8"/>
        <v>1.9786347458014271E-4</v>
      </c>
      <c r="U14">
        <v>0.3</v>
      </c>
      <c r="V14" t="s">
        <v>35</v>
      </c>
      <c r="X14">
        <f>SUM(L3:L150)</f>
        <v>3090.0037091519757</v>
      </c>
    </row>
    <row r="15" spans="1:42" x14ac:dyDescent="0.25">
      <c r="C15" s="2">
        <v>0.54123299999999996</v>
      </c>
      <c r="D15">
        <v>159.81327999999999</v>
      </c>
      <c r="E15">
        <f t="shared" si="0"/>
        <v>155.34141939299855</v>
      </c>
      <c r="F15">
        <f t="shared" si="1"/>
        <v>19.99753728845134</v>
      </c>
      <c r="G15" s="22">
        <f t="shared" si="2"/>
        <v>7.8298020980768681E-4</v>
      </c>
      <c r="I15" s="2">
        <v>0.54044429000000005</v>
      </c>
      <c r="J15">
        <v>177.860387</v>
      </c>
      <c r="K15">
        <f t="shared" si="3"/>
        <v>180.04161629025552</v>
      </c>
      <c r="L15">
        <f t="shared" si="4"/>
        <v>4.7577612166685812</v>
      </c>
      <c r="M15" s="22">
        <f t="shared" si="5"/>
        <v>1.5039873239542154E-4</v>
      </c>
      <c r="O15" s="2">
        <v>0.54036318999999999</v>
      </c>
      <c r="P15">
        <v>217.66734299999999</v>
      </c>
      <c r="Q15">
        <f t="shared" si="6"/>
        <v>214.65276371011745</v>
      </c>
      <c r="R15">
        <f t="shared" si="7"/>
        <v>9.0876882949886788</v>
      </c>
      <c r="S15" s="22">
        <f t="shared" si="8"/>
        <v>1.9180806781023992E-4</v>
      </c>
      <c r="U15">
        <v>0.4</v>
      </c>
      <c r="V15" t="s">
        <v>35</v>
      </c>
      <c r="X15">
        <f>SUM(R3:R150)</f>
        <v>669.41647011420639</v>
      </c>
      <c r="AI15" t="s">
        <v>80</v>
      </c>
      <c r="AJ15">
        <f>1/(X5*10^-4*PI()*AK2*AJ13*AJ11)</f>
        <v>0.9450518832731174</v>
      </c>
      <c r="AL15" t="s">
        <v>81</v>
      </c>
      <c r="AM15" t="e">
        <f>1/(X5*10^-4*PI()*AK2*AM13*AJ11)</f>
        <v>#VALUE!</v>
      </c>
    </row>
    <row r="16" spans="1:42" x14ac:dyDescent="0.25">
      <c r="C16" s="2">
        <v>0.54448094000000002</v>
      </c>
      <c r="D16">
        <v>159.81546900000001</v>
      </c>
      <c r="E16">
        <f t="shared" si="0"/>
        <v>155.34383797568719</v>
      </c>
      <c r="F16">
        <f t="shared" si="1"/>
        <v>19.995484017596862</v>
      </c>
      <c r="G16" s="22">
        <f t="shared" si="2"/>
        <v>7.828783697017952E-4</v>
      </c>
      <c r="I16" s="2">
        <v>0.54369223</v>
      </c>
      <c r="J16">
        <v>177.86257499999999</v>
      </c>
      <c r="K16">
        <f t="shared" si="3"/>
        <v>180.0434728121553</v>
      </c>
      <c r="L16">
        <f t="shared" si="4"/>
        <v>4.75631526706381</v>
      </c>
      <c r="M16" s="22">
        <f t="shared" si="5"/>
        <v>1.503493249827333E-4</v>
      </c>
      <c r="O16" s="2">
        <v>0.54361145</v>
      </c>
      <c r="P16">
        <v>217.73004900000001</v>
      </c>
      <c r="Q16">
        <f t="shared" si="6"/>
        <v>214.65605604120381</v>
      </c>
      <c r="R16">
        <f t="shared" si="7"/>
        <v>9.4494327107285958</v>
      </c>
      <c r="S16" s="22">
        <f t="shared" si="8"/>
        <v>1.9932831528898771E-4</v>
      </c>
      <c r="U16" t="s">
        <v>36</v>
      </c>
      <c r="V16" t="s">
        <v>35</v>
      </c>
      <c r="X16">
        <f>SUM(X13:X15)</f>
        <v>6455.0076833703724</v>
      </c>
    </row>
    <row r="17" spans="3:42" x14ac:dyDescent="0.25">
      <c r="C17" s="2">
        <v>0.54772887999999997</v>
      </c>
      <c r="D17">
        <v>159.817657</v>
      </c>
      <c r="E17">
        <f t="shared" si="0"/>
        <v>155.34645863477641</v>
      </c>
      <c r="F17">
        <f t="shared" si="1"/>
        <v>19.991614821178068</v>
      </c>
      <c r="G17" s="22">
        <f t="shared" si="2"/>
        <v>7.827054481280212E-4</v>
      </c>
      <c r="I17" s="2">
        <v>0.54694016999999995</v>
      </c>
      <c r="J17">
        <v>177.86476400000001</v>
      </c>
      <c r="K17">
        <f t="shared" si="3"/>
        <v>180.04552971723066</v>
      </c>
      <c r="L17">
        <f t="shared" si="4"/>
        <v>4.7557391134485387</v>
      </c>
      <c r="M17" s="22">
        <f t="shared" si="5"/>
        <v>1.5032741224228145E-4</v>
      </c>
      <c r="O17" s="2">
        <v>0.54685932000000004</v>
      </c>
      <c r="P17">
        <v>217.71878899999999</v>
      </c>
      <c r="Q17">
        <f t="shared" si="6"/>
        <v>214.65970342839896</v>
      </c>
      <c r="R17">
        <f t="shared" si="7"/>
        <v>9.3580045343776064</v>
      </c>
      <c r="S17" s="22">
        <f t="shared" si="8"/>
        <v>1.9742012896325622E-4</v>
      </c>
      <c r="V17" s="9" t="s">
        <v>47</v>
      </c>
      <c r="X17">
        <f>X16/3</f>
        <v>2151.6692277901243</v>
      </c>
    </row>
    <row r="18" spans="3:42" x14ac:dyDescent="0.25">
      <c r="C18" s="2">
        <v>0.55097680999999998</v>
      </c>
      <c r="D18">
        <v>159.81984600000001</v>
      </c>
      <c r="E18">
        <f t="shared" si="0"/>
        <v>155.34929773491962</v>
      </c>
      <c r="F18">
        <f t="shared" si="1"/>
        <v>19.985801790413337</v>
      </c>
      <c r="G18" s="22">
        <f t="shared" si="2"/>
        <v>7.8245642362815648E-4</v>
      </c>
      <c r="I18" s="2">
        <v>0.55018811000000001</v>
      </c>
      <c r="J18">
        <v>177.866953</v>
      </c>
      <c r="K18">
        <f t="shared" si="3"/>
        <v>180.04780558816225</v>
      </c>
      <c r="L18">
        <f t="shared" si="4"/>
        <v>4.7561180112939967</v>
      </c>
      <c r="M18" s="22">
        <f t="shared" si="5"/>
        <v>1.5033568866714832E-4</v>
      </c>
      <c r="O18" s="2">
        <v>0.55010733000000001</v>
      </c>
      <c r="P18">
        <v>217.73442600000001</v>
      </c>
      <c r="Q18">
        <f t="shared" si="6"/>
        <v>214.66373940130575</v>
      </c>
      <c r="R18">
        <f t="shared" si="7"/>
        <v>9.4291161874005596</v>
      </c>
      <c r="S18" s="22">
        <f t="shared" si="8"/>
        <v>1.9889175761248789E-4</v>
      </c>
    </row>
    <row r="19" spans="3:42" x14ac:dyDescent="0.25">
      <c r="C19" s="2">
        <v>0.55422475000000004</v>
      </c>
      <c r="D19">
        <v>159.822035</v>
      </c>
      <c r="E19">
        <f t="shared" si="0"/>
        <v>155.35237288537058</v>
      </c>
      <c r="F19">
        <f t="shared" si="1"/>
        <v>19.977879418953492</v>
      </c>
      <c r="G19" s="22">
        <f t="shared" si="2"/>
        <v>7.8212483275508628E-4</v>
      </c>
      <c r="I19" s="2">
        <v>0.55343604999999996</v>
      </c>
      <c r="J19">
        <v>177.86914100000001</v>
      </c>
      <c r="K19">
        <f t="shared" si="3"/>
        <v>180.05032045950617</v>
      </c>
      <c r="L19">
        <f t="shared" si="4"/>
        <v>4.7575438345715586</v>
      </c>
      <c r="M19" s="22">
        <f t="shared" si="5"/>
        <v>1.5037705768332414E-4</v>
      </c>
      <c r="O19" s="2">
        <v>0.55335519</v>
      </c>
      <c r="P19">
        <v>217.72316599999999</v>
      </c>
      <c r="Q19">
        <f t="shared" si="6"/>
        <v>214.66819914733526</v>
      </c>
      <c r="R19">
        <f t="shared" si="7"/>
        <v>9.3328224708802701</v>
      </c>
      <c r="S19" s="22">
        <f t="shared" si="8"/>
        <v>1.9688096205273107E-4</v>
      </c>
      <c r="AI19" t="s">
        <v>82</v>
      </c>
    </row>
    <row r="20" spans="3:42" x14ac:dyDescent="0.25">
      <c r="C20" s="2">
        <v>0.55747268999999999</v>
      </c>
      <c r="D20">
        <v>159.82422299999999</v>
      </c>
      <c r="E20">
        <f t="shared" si="0"/>
        <v>155.35570297004452</v>
      </c>
      <c r="F20">
        <f t="shared" si="1"/>
        <v>19.967671258113242</v>
      </c>
      <c r="G20" s="22">
        <f t="shared" si="2"/>
        <v>7.8170378438018767E-4</v>
      </c>
      <c r="I20" s="2">
        <v>0.55668397999999997</v>
      </c>
      <c r="J20">
        <v>177.87133</v>
      </c>
      <c r="K20">
        <f t="shared" si="3"/>
        <v>180.05309590230146</v>
      </c>
      <c r="L20">
        <f t="shared" si="4"/>
        <v>4.7601024524453219</v>
      </c>
      <c r="M20" s="22">
        <f t="shared" si="5"/>
        <v>1.5045422756324234E-4</v>
      </c>
      <c r="O20" s="2">
        <v>0.55660266000000003</v>
      </c>
      <c r="P20">
        <v>217.63794100000001</v>
      </c>
      <c r="Q20">
        <f t="shared" si="6"/>
        <v>214.673120514424</v>
      </c>
      <c r="R20">
        <f t="shared" si="7"/>
        <v>8.7901605116911838</v>
      </c>
      <c r="S20" s="22">
        <f t="shared" si="8"/>
        <v>1.8557846939695378E-4</v>
      </c>
      <c r="U20" t="s">
        <v>122</v>
      </c>
      <c r="V20" t="s">
        <v>58</v>
      </c>
      <c r="X20">
        <f>X16/COUNT(E3:E147,K3:K135,Q3:Q108)</f>
        <v>16.809915842110346</v>
      </c>
      <c r="AI20" t="s">
        <v>83</v>
      </c>
      <c r="AJ20">
        <f>1/(AJ13*AJ11)</f>
        <v>1.0316519663310768</v>
      </c>
      <c r="AL20" t="s">
        <v>84</v>
      </c>
      <c r="AM20" t="e">
        <f>1/(AM13*AJ11)</f>
        <v>#VALUE!</v>
      </c>
    </row>
    <row r="21" spans="3:42" x14ac:dyDescent="0.25">
      <c r="C21" s="2">
        <v>0.56072063000000005</v>
      </c>
      <c r="D21">
        <v>159.826412</v>
      </c>
      <c r="E21">
        <f t="shared" si="0"/>
        <v>155.35930826925463</v>
      </c>
      <c r="F21">
        <f t="shared" si="1"/>
        <v>19.955015741239279</v>
      </c>
      <c r="G21" s="22">
        <f t="shared" si="2"/>
        <v>7.8118694137123054E-4</v>
      </c>
      <c r="I21" s="2">
        <v>0.55993192000000003</v>
      </c>
      <c r="J21">
        <v>177.87351799999999</v>
      </c>
      <c r="K21">
        <f t="shared" si="3"/>
        <v>180.05615515756472</v>
      </c>
      <c r="L21">
        <f t="shared" si="4"/>
        <v>4.7639049615822318</v>
      </c>
      <c r="M21" s="22">
        <f t="shared" si="5"/>
        <v>1.5057071043158044E-4</v>
      </c>
      <c r="O21" s="2">
        <v>0.55985074000000001</v>
      </c>
      <c r="P21">
        <v>217.66702599999999</v>
      </c>
      <c r="Q21">
        <f t="shared" si="6"/>
        <v>214.67854627489339</v>
      </c>
      <c r="R21">
        <f t="shared" si="7"/>
        <v>8.9310110673732215</v>
      </c>
      <c r="S21" s="22">
        <f t="shared" si="8"/>
        <v>1.8850173007742857E-4</v>
      </c>
      <c r="U21" t="s">
        <v>123</v>
      </c>
      <c r="W21" t="s">
        <v>59</v>
      </c>
      <c r="X21">
        <f>SQRT(X20)</f>
        <v>4.0999897368298797</v>
      </c>
      <c r="AI21" t="s">
        <v>85</v>
      </c>
      <c r="AJ21">
        <f>(X5*10^-4*PI()*AK2-AJ20)/(X6*10^-4*PI()*AK2)</f>
        <v>0.2003793595012984</v>
      </c>
      <c r="AL21" t="s">
        <v>86</v>
      </c>
      <c r="AM21" t="e">
        <f>(X5*10^-4*PI()*AK2-AM20)/(X6*10^-4*PI()*AK2)</f>
        <v>#VALUE!</v>
      </c>
      <c r="AP21" t="s">
        <v>87</v>
      </c>
    </row>
    <row r="22" spans="3:42" x14ac:dyDescent="0.25">
      <c r="C22" s="2">
        <v>0.56396857</v>
      </c>
      <c r="D22">
        <v>159.82860099999999</v>
      </c>
      <c r="E22">
        <f t="shared" si="0"/>
        <v>155.36321054420904</v>
      </c>
      <c r="F22">
        <f t="shared" si="1"/>
        <v>19.939711922668934</v>
      </c>
      <c r="G22" s="22">
        <f t="shared" si="2"/>
        <v>7.8056645510291543E-4</v>
      </c>
      <c r="I22" s="2">
        <v>0.56317985999999998</v>
      </c>
      <c r="J22">
        <v>177.87570700000001</v>
      </c>
      <c r="K22">
        <f t="shared" si="3"/>
        <v>180.05952318883917</v>
      </c>
      <c r="L22">
        <f t="shared" si="4"/>
        <v>4.7690531466359918</v>
      </c>
      <c r="M22" s="22">
        <f t="shared" si="5"/>
        <v>1.5072971698624731E-4</v>
      </c>
      <c r="O22" s="2">
        <v>0.56309867999999996</v>
      </c>
      <c r="P22">
        <v>217.66921500000001</v>
      </c>
      <c r="Q22">
        <f t="shared" si="6"/>
        <v>214.68451959879451</v>
      </c>
      <c r="R22">
        <f t="shared" si="7"/>
        <v>8.9084066379772562</v>
      </c>
      <c r="S22" s="22">
        <f t="shared" si="8"/>
        <v>1.8802084960935632E-4</v>
      </c>
      <c r="U22" t="s">
        <v>124</v>
      </c>
      <c r="X22">
        <f>SQRT(SUM(G3:G147,M3:M135,S3:S108)/COUNT(G3:G147,M3:M135,S3:S108))</f>
        <v>2.1769645140232087E-2</v>
      </c>
    </row>
    <row r="23" spans="3:42" x14ac:dyDescent="0.25">
      <c r="C23" s="2">
        <v>0.56721650000000001</v>
      </c>
      <c r="D23">
        <v>159.83078900000001</v>
      </c>
      <c r="E23">
        <f t="shared" si="0"/>
        <v>155.36743312210584</v>
      </c>
      <c r="F23">
        <f t="shared" si="1"/>
        <v>19.921545692732465</v>
      </c>
      <c r="G23" s="22">
        <f t="shared" si="2"/>
        <v>7.798339624735727E-4</v>
      </c>
      <c r="I23" s="2">
        <v>0.56642780000000004</v>
      </c>
      <c r="J23">
        <v>177.87789599999999</v>
      </c>
      <c r="K23">
        <f t="shared" si="3"/>
        <v>180.06322682464605</v>
      </c>
      <c r="L23">
        <f t="shared" si="4"/>
        <v>4.7756708131482224</v>
      </c>
      <c r="M23" s="22">
        <f t="shared" si="5"/>
        <v>1.5093515865520718E-4</v>
      </c>
      <c r="O23" s="2">
        <v>0.56634647000000005</v>
      </c>
      <c r="P23">
        <v>217.644507</v>
      </c>
      <c r="Q23">
        <f t="shared" si="6"/>
        <v>214.69108800114452</v>
      </c>
      <c r="R23">
        <f t="shared" si="7"/>
        <v>8.722683782800523</v>
      </c>
      <c r="S23" s="22">
        <f t="shared" si="8"/>
        <v>1.8414278497364187E-4</v>
      </c>
    </row>
    <row r="24" spans="3:42" x14ac:dyDescent="0.25">
      <c r="C24" s="2">
        <v>0.57046443999999996</v>
      </c>
      <c r="D24">
        <v>159.832978</v>
      </c>
      <c r="E24">
        <f t="shared" si="0"/>
        <v>155.37200105379665</v>
      </c>
      <c r="F24">
        <f t="shared" si="1"/>
        <v>19.900315314557727</v>
      </c>
      <c r="G24" s="22">
        <f t="shared" si="2"/>
        <v>7.7898155633662313E-4</v>
      </c>
      <c r="I24" s="2">
        <v>0.56967573999999999</v>
      </c>
      <c r="J24">
        <v>177.88008400000001</v>
      </c>
      <c r="K24">
        <f t="shared" si="3"/>
        <v>180.06729486521272</v>
      </c>
      <c r="L24">
        <f t="shared" si="4"/>
        <v>4.7838913689045111</v>
      </c>
      <c r="M24" s="22">
        <f t="shared" si="5"/>
        <v>1.5119124996126329E-4</v>
      </c>
      <c r="O24" s="2">
        <v>0.56959488000000003</v>
      </c>
      <c r="P24">
        <v>217.734397</v>
      </c>
      <c r="Q24">
        <f t="shared" si="6"/>
        <v>214.69830429031134</v>
      </c>
      <c r="R24">
        <f t="shared" si="7"/>
        <v>9.2178589418246286</v>
      </c>
      <c r="S24" s="22">
        <f t="shared" si="8"/>
        <v>1.9443568392782883E-4</v>
      </c>
      <c r="W24">
        <f>X2*X3*10^-4</f>
        <v>2.5023733089091917E-6</v>
      </c>
    </row>
    <row r="25" spans="3:42" x14ac:dyDescent="0.25">
      <c r="C25" s="2">
        <v>0.57371238000000002</v>
      </c>
      <c r="D25">
        <v>159.83516700000001</v>
      </c>
      <c r="E25">
        <f t="shared" si="0"/>
        <v>155.37694114704399</v>
      </c>
      <c r="F25">
        <f t="shared" si="1"/>
        <v>19.875777755965427</v>
      </c>
      <c r="G25" s="22">
        <f t="shared" si="2"/>
        <v>7.7799974327793261E-4</v>
      </c>
      <c r="I25" s="2">
        <v>0.57292367</v>
      </c>
      <c r="J25">
        <v>177.882273</v>
      </c>
      <c r="K25">
        <f t="shared" si="3"/>
        <v>180.07175818894393</v>
      </c>
      <c r="L25">
        <f t="shared" si="4"/>
        <v>4.7938453926048537</v>
      </c>
      <c r="M25" s="22">
        <f t="shared" si="5"/>
        <v>1.5150211050720313E-4</v>
      </c>
      <c r="O25" s="2">
        <v>0.57284246000000005</v>
      </c>
      <c r="P25">
        <v>217.66905600000001</v>
      </c>
      <c r="Q25">
        <f t="shared" si="6"/>
        <v>214.70622000193345</v>
      </c>
      <c r="R25">
        <f t="shared" si="7"/>
        <v>8.7783971514391066</v>
      </c>
      <c r="S25" s="22">
        <f t="shared" si="8"/>
        <v>1.8527713978488673E-4</v>
      </c>
    </row>
    <row r="26" spans="3:42" x14ac:dyDescent="0.25">
      <c r="C26" s="2">
        <v>0.57696031999999997</v>
      </c>
      <c r="D26">
        <v>159.837355</v>
      </c>
      <c r="E26">
        <f t="shared" si="0"/>
        <v>155.38228213546327</v>
      </c>
      <c r="F26">
        <f t="shared" si="1"/>
        <v>19.847674228331517</v>
      </c>
      <c r="G26" s="22">
        <f t="shared" si="2"/>
        <v>7.7687841413878126E-4</v>
      </c>
      <c r="I26" s="2">
        <v>0.57617160999999995</v>
      </c>
      <c r="J26">
        <v>177.88446200000001</v>
      </c>
      <c r="K26">
        <f t="shared" si="3"/>
        <v>180.07664993574332</v>
      </c>
      <c r="L26">
        <f t="shared" si="4"/>
        <v>4.8056879456184953</v>
      </c>
      <c r="M26" s="22">
        <f t="shared" si="5"/>
        <v>1.5187263830137931E-4</v>
      </c>
      <c r="O26" s="2">
        <v>0.57609043000000004</v>
      </c>
      <c r="P26">
        <v>217.67796899999999</v>
      </c>
      <c r="Q26">
        <f t="shared" si="6"/>
        <v>214.71489673078554</v>
      </c>
      <c r="R26">
        <f t="shared" si="7"/>
        <v>8.7797972725876718</v>
      </c>
      <c r="S26" s="22">
        <f t="shared" si="8"/>
        <v>1.8529151603488946E-4</v>
      </c>
    </row>
    <row r="27" spans="3:42" x14ac:dyDescent="0.25">
      <c r="C27" s="2">
        <v>0.58020824999999998</v>
      </c>
      <c r="D27">
        <v>159.83954399999999</v>
      </c>
      <c r="E27">
        <f t="shared" si="0"/>
        <v>155.38805477286834</v>
      </c>
      <c r="F27">
        <f t="shared" si="1"/>
        <v>19.815756339269093</v>
      </c>
      <c r="G27" s="22">
        <f t="shared" si="2"/>
        <v>7.7560783860949509E-4</v>
      </c>
      <c r="I27" s="2">
        <v>0.57941955000000001</v>
      </c>
      <c r="J27">
        <v>177.88665</v>
      </c>
      <c r="K27">
        <f t="shared" si="3"/>
        <v>180.08200555850377</v>
      </c>
      <c r="L27">
        <f t="shared" si="4"/>
        <v>4.8195860282533713</v>
      </c>
      <c r="M27" s="22">
        <f t="shared" si="5"/>
        <v>1.5230810817860738E-4</v>
      </c>
      <c r="O27" s="2">
        <v>0.57933836999999999</v>
      </c>
      <c r="P27">
        <v>217.68015800000001</v>
      </c>
      <c r="Q27">
        <f t="shared" si="6"/>
        <v>214.72439642260321</v>
      </c>
      <c r="R27">
        <f t="shared" si="7"/>
        <v>8.7365265024152166</v>
      </c>
      <c r="S27" s="22">
        <f t="shared" si="8"/>
        <v>1.8437460830838845E-4</v>
      </c>
    </row>
    <row r="28" spans="3:42" x14ac:dyDescent="0.25">
      <c r="C28" s="2">
        <v>0.58345619000000004</v>
      </c>
      <c r="D28">
        <v>159.84173200000001</v>
      </c>
      <c r="E28">
        <f t="shared" si="0"/>
        <v>155.39429203875289</v>
      </c>
      <c r="F28">
        <f t="shared" si="1"/>
        <v>19.779722208897724</v>
      </c>
      <c r="G28" s="22">
        <f t="shared" si="2"/>
        <v>7.7417623282924916E-4</v>
      </c>
      <c r="I28" s="2">
        <v>0.58266748999999995</v>
      </c>
      <c r="J28">
        <v>177.88883899999999</v>
      </c>
      <c r="K28">
        <f t="shared" si="3"/>
        <v>180.08786301752039</v>
      </c>
      <c r="L28">
        <f t="shared" si="4"/>
        <v>4.8357066296315638</v>
      </c>
      <c r="M28" s="22">
        <f t="shared" si="5"/>
        <v>1.5281378896941935E-4</v>
      </c>
      <c r="O28" s="2">
        <v>0.58258620000000005</v>
      </c>
      <c r="P28">
        <v>217.66217399999999</v>
      </c>
      <c r="Q28">
        <f t="shared" si="6"/>
        <v>214.73478615714424</v>
      </c>
      <c r="R28">
        <f t="shared" si="7"/>
        <v>8.5695995824996469</v>
      </c>
      <c r="S28" s="22">
        <f t="shared" si="8"/>
        <v>1.808816890300277E-4</v>
      </c>
    </row>
    <row r="29" spans="3:42" x14ac:dyDescent="0.25">
      <c r="C29" s="2">
        <v>0.58670412999999999</v>
      </c>
      <c r="D29">
        <v>159.84392099999999</v>
      </c>
      <c r="E29">
        <f t="shared" si="0"/>
        <v>155.40102917315497</v>
      </c>
      <c r="F29">
        <f t="shared" si="1"/>
        <v>19.739287785046347</v>
      </c>
      <c r="G29" s="22">
        <f t="shared" si="2"/>
        <v>7.7257247317063485E-4</v>
      </c>
      <c r="I29" s="2">
        <v>0.58591543000000001</v>
      </c>
      <c r="J29">
        <v>177.89102800000001</v>
      </c>
      <c r="K29">
        <f t="shared" si="3"/>
        <v>180.09426291551853</v>
      </c>
      <c r="L29">
        <f t="shared" si="4"/>
        <v>4.8542440929599069</v>
      </c>
      <c r="M29" s="22">
        <f t="shared" si="5"/>
        <v>1.5339581851067934E-4</v>
      </c>
      <c r="O29" s="2">
        <v>0.58583463999999996</v>
      </c>
      <c r="P29">
        <v>217.758501</v>
      </c>
      <c r="Q29">
        <f t="shared" si="6"/>
        <v>214.74614052359175</v>
      </c>
      <c r="R29">
        <f t="shared" si="7"/>
        <v>9.0743156398265228</v>
      </c>
      <c r="S29" s="22">
        <f t="shared" si="8"/>
        <v>1.9136550026517058E-4</v>
      </c>
    </row>
    <row r="30" spans="3:42" x14ac:dyDescent="0.25">
      <c r="C30" s="2">
        <v>0.58995173999999995</v>
      </c>
      <c r="D30">
        <v>159.78559200000001</v>
      </c>
      <c r="E30">
        <f t="shared" si="0"/>
        <v>155.40830312868817</v>
      </c>
      <c r="F30">
        <f t="shared" si="1"/>
        <v>19.160657862910426</v>
      </c>
      <c r="G30" s="22">
        <f t="shared" si="2"/>
        <v>7.5047319332513789E-4</v>
      </c>
      <c r="I30" s="2">
        <v>0.58916336000000002</v>
      </c>
      <c r="J30">
        <v>177.893216</v>
      </c>
      <c r="K30">
        <f t="shared" si="3"/>
        <v>180.10124863112247</v>
      </c>
      <c r="L30">
        <f t="shared" si="4"/>
        <v>4.8754081001016534</v>
      </c>
      <c r="M30" s="22">
        <f t="shared" si="5"/>
        <v>1.5406081875459979E-4</v>
      </c>
      <c r="O30" s="2">
        <v>0.58908229000000001</v>
      </c>
      <c r="P30">
        <v>217.706896</v>
      </c>
      <c r="Q30">
        <f t="shared" si="6"/>
        <v>214.75853157466949</v>
      </c>
      <c r="R30">
        <f t="shared" si="7"/>
        <v>8.6928527845545087</v>
      </c>
      <c r="S30" s="22">
        <f t="shared" si="8"/>
        <v>1.834078640741336E-4</v>
      </c>
    </row>
    <row r="31" spans="3:42" x14ac:dyDescent="0.25">
      <c r="C31" s="2">
        <v>0.59319960999999999</v>
      </c>
      <c r="D31">
        <v>159.77433199999999</v>
      </c>
      <c r="E31">
        <f t="shared" si="0"/>
        <v>155.41615554750396</v>
      </c>
      <c r="F31">
        <f t="shared" si="1"/>
        <v>18.993701991090838</v>
      </c>
      <c r="G31" s="22">
        <f t="shared" si="2"/>
        <v>7.4403882583338348E-4</v>
      </c>
      <c r="I31" s="2">
        <v>0.59241129999999997</v>
      </c>
      <c r="J31">
        <v>177.89540500000001</v>
      </c>
      <c r="K31">
        <f t="shared" si="3"/>
        <v>180.10886657081448</v>
      </c>
      <c r="L31">
        <f t="shared" si="4"/>
        <v>4.8994121254724767</v>
      </c>
      <c r="M31" s="22">
        <f t="shared" si="5"/>
        <v>1.548155256539398E-4</v>
      </c>
      <c r="O31" s="2">
        <v>0.59233011999999996</v>
      </c>
      <c r="P31">
        <v>217.68891199999999</v>
      </c>
      <c r="Q31">
        <f t="shared" si="6"/>
        <v>214.77204500044496</v>
      </c>
      <c r="R31">
        <f t="shared" si="7"/>
        <v>8.5081130930931401</v>
      </c>
      <c r="S31" s="22">
        <f t="shared" si="8"/>
        <v>1.7953975843079542E-4</v>
      </c>
    </row>
    <row r="32" spans="3:42" x14ac:dyDescent="0.25">
      <c r="C32" s="2">
        <v>0.59644755000000005</v>
      </c>
      <c r="D32">
        <v>159.776521</v>
      </c>
      <c r="E32">
        <f t="shared" si="0"/>
        <v>155.42462919143807</v>
      </c>
      <c r="F32">
        <f t="shared" si="1"/>
        <v>18.93896231342843</v>
      </c>
      <c r="G32" s="22">
        <f t="shared" si="2"/>
        <v>7.4187418431151538E-4</v>
      </c>
      <c r="I32" s="2">
        <v>0.59565924000000003</v>
      </c>
      <c r="J32">
        <v>177.897593</v>
      </c>
      <c r="K32">
        <f t="shared" si="3"/>
        <v>180.11716621296205</v>
      </c>
      <c r="L32">
        <f t="shared" si="4"/>
        <v>4.926505247698663</v>
      </c>
      <c r="M32" s="22">
        <f t="shared" si="5"/>
        <v>1.5566780645082334E-4</v>
      </c>
      <c r="O32" s="2">
        <v>0.59557842000000005</v>
      </c>
      <c r="P32">
        <v>217.758343</v>
      </c>
      <c r="Q32">
        <f t="shared" si="6"/>
        <v>214.78677021237166</v>
      </c>
      <c r="R32">
        <f t="shared" si="7"/>
        <v>8.8302448321732179</v>
      </c>
      <c r="S32" s="22">
        <f t="shared" si="8"/>
        <v>1.8621863499176255E-4</v>
      </c>
    </row>
    <row r="33" spans="3:19" x14ac:dyDescent="0.25">
      <c r="C33" s="2">
        <v>0.59969581000000005</v>
      </c>
      <c r="D33">
        <v>159.83922699999999</v>
      </c>
      <c r="E33">
        <f t="shared" si="0"/>
        <v>155.43377094057013</v>
      </c>
      <c r="F33">
        <f t="shared" si="1"/>
        <v>19.408043091567325</v>
      </c>
      <c r="G33" s="22">
        <f t="shared" si="2"/>
        <v>7.5965256151982877E-4</v>
      </c>
      <c r="I33" s="2">
        <v>0.59890717999999998</v>
      </c>
      <c r="J33">
        <v>177.89978199999999</v>
      </c>
      <c r="K33">
        <f t="shared" si="3"/>
        <v>180.1262003739844</v>
      </c>
      <c r="L33">
        <f t="shared" si="4"/>
        <v>4.9569387760154093</v>
      </c>
      <c r="M33" s="22">
        <f t="shared" si="5"/>
        <v>1.5662559113010632E-4</v>
      </c>
      <c r="O33" s="2">
        <v>0.59882639999999998</v>
      </c>
      <c r="P33">
        <v>217.767256</v>
      </c>
      <c r="Q33">
        <f t="shared" si="6"/>
        <v>214.80279746750892</v>
      </c>
      <c r="R33">
        <f t="shared" si="7"/>
        <v>8.7880143908591641</v>
      </c>
      <c r="S33" s="22">
        <f t="shared" si="8"/>
        <v>1.8531287840485659E-4</v>
      </c>
    </row>
    <row r="34" spans="3:19" x14ac:dyDescent="0.25">
      <c r="C34" s="2">
        <v>0.60294342000000001</v>
      </c>
      <c r="D34">
        <v>159.78089800000001</v>
      </c>
      <c r="E34">
        <f t="shared" si="0"/>
        <v>155.44362723044</v>
      </c>
      <c r="F34">
        <f t="shared" si="1"/>
        <v>18.811917728479656</v>
      </c>
      <c r="G34" s="22">
        <f t="shared" si="2"/>
        <v>7.3685724068709845E-4</v>
      </c>
      <c r="I34" s="2">
        <v>0.60215512000000004</v>
      </c>
      <c r="J34">
        <v>177.901971</v>
      </c>
      <c r="K34">
        <f t="shared" si="3"/>
        <v>180.13602537967375</v>
      </c>
      <c r="L34">
        <f t="shared" si="4"/>
        <v>4.9909989713394669</v>
      </c>
      <c r="M34" s="22">
        <f t="shared" si="5"/>
        <v>1.5769791847510542E-4</v>
      </c>
      <c r="O34" s="2">
        <v>0.60207385999999996</v>
      </c>
      <c r="P34">
        <v>217.68203</v>
      </c>
      <c r="Q34">
        <f t="shared" si="6"/>
        <v>214.82022522578725</v>
      </c>
      <c r="R34">
        <f t="shared" si="7"/>
        <v>8.1899265657068483</v>
      </c>
      <c r="S34" s="22">
        <f t="shared" si="8"/>
        <v>1.7283625603145515E-4</v>
      </c>
    </row>
    <row r="35" spans="3:19" x14ac:dyDescent="0.25">
      <c r="C35" s="2">
        <v>0.60619129000000005</v>
      </c>
      <c r="D35">
        <v>159.76963900000001</v>
      </c>
      <c r="E35">
        <f t="shared" si="0"/>
        <v>155.45425332941628</v>
      </c>
      <c r="F35">
        <f t="shared" si="1"/>
        <v>18.62255348587945</v>
      </c>
      <c r="G35" s="22">
        <f t="shared" si="2"/>
        <v>7.2954271062903697E-4</v>
      </c>
      <c r="I35" s="2">
        <v>0.60540305000000005</v>
      </c>
      <c r="J35">
        <v>177.90415899999999</v>
      </c>
      <c r="K35">
        <f t="shared" si="3"/>
        <v>180.14670123328384</v>
      </c>
      <c r="L35">
        <f t="shared" si="4"/>
        <v>5.0289956680616825</v>
      </c>
      <c r="M35" s="22">
        <f t="shared" si="5"/>
        <v>1.5889457124525309E-4</v>
      </c>
      <c r="O35" s="2">
        <v>0.60532202000000002</v>
      </c>
      <c r="P35">
        <v>217.72456399999999</v>
      </c>
      <c r="Q35">
        <f t="shared" si="6"/>
        <v>214.83916671592962</v>
      </c>
      <c r="R35">
        <f t="shared" si="7"/>
        <v>8.3255174869206368</v>
      </c>
      <c r="S35" s="22">
        <f t="shared" si="8"/>
        <v>1.7562906054973291E-4</v>
      </c>
    </row>
    <row r="36" spans="3:19" x14ac:dyDescent="0.25">
      <c r="C36" s="2">
        <v>0.60943890000000001</v>
      </c>
      <c r="D36">
        <v>159.71131</v>
      </c>
      <c r="E36">
        <f t="shared" si="0"/>
        <v>155.46570374819822</v>
      </c>
      <c r="F36">
        <f t="shared" si="1"/>
        <v>18.025172445338313</v>
      </c>
      <c r="G36" s="22">
        <f t="shared" si="2"/>
        <v>7.0665605480219355E-4</v>
      </c>
      <c r="I36" s="2">
        <v>0.60865099</v>
      </c>
      <c r="J36">
        <v>177.90634800000001</v>
      </c>
      <c r="K36">
        <f t="shared" si="3"/>
        <v>180.15829196302789</v>
      </c>
      <c r="L36">
        <f t="shared" si="4"/>
        <v>5.0712516126177309</v>
      </c>
      <c r="M36" s="22">
        <f t="shared" si="5"/>
        <v>1.6022573384793975E-4</v>
      </c>
      <c r="O36" s="2">
        <v>0.60857021</v>
      </c>
      <c r="P36">
        <v>217.773822</v>
      </c>
      <c r="Q36">
        <f t="shared" si="6"/>
        <v>214.85973208938998</v>
      </c>
      <c r="R36">
        <f t="shared" si="7"/>
        <v>8.4919200071190932</v>
      </c>
      <c r="S36" s="22">
        <f t="shared" si="8"/>
        <v>1.7905833759439689E-4</v>
      </c>
    </row>
    <row r="37" spans="3:19" x14ac:dyDescent="0.25">
      <c r="C37" s="2">
        <v>0.61268683999999995</v>
      </c>
      <c r="D37">
        <v>159.71349799999999</v>
      </c>
      <c r="E37">
        <f t="shared" si="0"/>
        <v>155.47804062923313</v>
      </c>
      <c r="F37">
        <f t="shared" si="1"/>
        <v>17.939099139583256</v>
      </c>
      <c r="G37" s="22">
        <f t="shared" si="2"/>
        <v>7.0326238119588634E-4</v>
      </c>
      <c r="I37" s="2">
        <v>0.61189892999999995</v>
      </c>
      <c r="J37">
        <v>177.908537</v>
      </c>
      <c r="K37">
        <f t="shared" si="3"/>
        <v>180.17086565044613</v>
      </c>
      <c r="L37">
        <f t="shared" si="4"/>
        <v>5.1181309226294358</v>
      </c>
      <c r="M37" s="22">
        <f t="shared" si="5"/>
        <v>1.6170290210483271E-4</v>
      </c>
      <c r="O37" s="2">
        <v>0.61181770999999996</v>
      </c>
      <c r="P37">
        <v>217.69532000000001</v>
      </c>
      <c r="Q37">
        <f t="shared" si="6"/>
        <v>214.8820371738957</v>
      </c>
      <c r="R37">
        <f t="shared" si="7"/>
        <v>7.9145602596534701</v>
      </c>
      <c r="S37" s="22">
        <f t="shared" si="8"/>
        <v>1.6700466578131626E-4</v>
      </c>
    </row>
    <row r="38" spans="3:19" x14ac:dyDescent="0.25">
      <c r="C38" s="2">
        <v>0.61593478000000002</v>
      </c>
      <c r="D38">
        <v>159.715687</v>
      </c>
      <c r="E38">
        <f t="shared" si="0"/>
        <v>155.4913269544023</v>
      </c>
      <c r="F38">
        <f t="shared" si="1"/>
        <v>17.845217794842252</v>
      </c>
      <c r="G38" s="22">
        <f t="shared" si="2"/>
        <v>6.9956279615586187E-4</v>
      </c>
      <c r="I38" s="2">
        <v>0.61514687000000001</v>
      </c>
      <c r="J38">
        <v>177.91072500000001</v>
      </c>
      <c r="K38">
        <f t="shared" si="3"/>
        <v>180.18449479699692</v>
      </c>
      <c r="L38">
        <f t="shared" si="4"/>
        <v>5.1700290897353325</v>
      </c>
      <c r="M38" s="22">
        <f t="shared" si="5"/>
        <v>1.633385619797308E-4</v>
      </c>
      <c r="O38" s="2">
        <v>0.61506569</v>
      </c>
      <c r="P38">
        <v>217.70423299999999</v>
      </c>
      <c r="Q38">
        <f t="shared" si="6"/>
        <v>214.90621851941728</v>
      </c>
      <c r="R38">
        <f t="shared" si="7"/>
        <v>7.828885033550522</v>
      </c>
      <c r="S38" s="22">
        <f t="shared" si="8"/>
        <v>1.6518331159929195E-4</v>
      </c>
    </row>
    <row r="39" spans="3:19" x14ac:dyDescent="0.25">
      <c r="C39" s="2">
        <v>0.61918271000000003</v>
      </c>
      <c r="D39">
        <v>159.71787499999999</v>
      </c>
      <c r="E39">
        <f t="shared" si="0"/>
        <v>155.50563110389791</v>
      </c>
      <c r="F39">
        <f t="shared" si="1"/>
        <v>17.742998640249233</v>
      </c>
      <c r="G39" s="22">
        <f t="shared" si="2"/>
        <v>6.9553657505266409E-4</v>
      </c>
      <c r="I39" s="2">
        <v>0.61839440999999995</v>
      </c>
      <c r="J39">
        <v>177.83894799999999</v>
      </c>
      <c r="K39">
        <f t="shared" si="3"/>
        <v>180.19925465300409</v>
      </c>
      <c r="L39">
        <f t="shared" si="4"/>
        <v>5.5710474962154262</v>
      </c>
      <c r="M39" s="22">
        <f t="shared" si="5"/>
        <v>1.7615018343904732E-4</v>
      </c>
      <c r="O39" s="2">
        <v>0.61831362999999995</v>
      </c>
      <c r="P39">
        <v>217.706422</v>
      </c>
      <c r="Q39">
        <f t="shared" si="6"/>
        <v>214.93240955895251</v>
      </c>
      <c r="R39">
        <f t="shared" si="7"/>
        <v>7.6951450230862495</v>
      </c>
      <c r="S39" s="22">
        <f t="shared" si="8"/>
        <v>1.6235823763706848E-4</v>
      </c>
    </row>
    <row r="40" spans="3:19" x14ac:dyDescent="0.25">
      <c r="C40" s="2">
        <v>0.62243064999999997</v>
      </c>
      <c r="D40">
        <v>159.72006400000001</v>
      </c>
      <c r="E40">
        <f t="shared" si="0"/>
        <v>155.5210261937477</v>
      </c>
      <c r="F40">
        <f t="shared" si="1"/>
        <v>17.63191849833618</v>
      </c>
      <c r="G40" s="22">
        <f t="shared" si="2"/>
        <v>6.9116321895719185E-4</v>
      </c>
      <c r="I40" s="2">
        <v>0.62164235000000001</v>
      </c>
      <c r="J40">
        <v>177.841137</v>
      </c>
      <c r="K40">
        <f t="shared" si="3"/>
        <v>180.2152308929746</v>
      </c>
      <c r="L40">
        <f t="shared" si="4"/>
        <v>5.6363218126592889</v>
      </c>
      <c r="M40" s="22">
        <f t="shared" si="5"/>
        <v>1.7820969590595496E-4</v>
      </c>
      <c r="O40" s="2">
        <v>0.62156155999999996</v>
      </c>
      <c r="P40">
        <v>217.70860999999999</v>
      </c>
      <c r="Q40">
        <f t="shared" si="6"/>
        <v>214.96075612562828</v>
      </c>
      <c r="R40">
        <f t="shared" si="7"/>
        <v>7.5507009148996387</v>
      </c>
      <c r="S40" s="22">
        <f t="shared" si="8"/>
        <v>1.5930743977291865E-4</v>
      </c>
    </row>
    <row r="41" spans="3:19" x14ac:dyDescent="0.25">
      <c r="C41" s="2">
        <v>0.62567859000000003</v>
      </c>
      <c r="D41">
        <v>159.72225299999999</v>
      </c>
      <c r="E41">
        <f t="shared" si="0"/>
        <v>155.53759010915667</v>
      </c>
      <c r="F41">
        <f t="shared" si="1"/>
        <v>17.511403510001234</v>
      </c>
      <c r="G41" s="22">
        <f t="shared" si="2"/>
        <v>6.8642027077788035E-4</v>
      </c>
      <c r="I41" s="2">
        <v>0.62489028000000002</v>
      </c>
      <c r="J41">
        <v>177.84332499999999</v>
      </c>
      <c r="K41">
        <f t="shared" si="3"/>
        <v>180.23250894923581</v>
      </c>
      <c r="L41">
        <f t="shared" si="4"/>
        <v>5.7081999432860426</v>
      </c>
      <c r="M41" s="22">
        <f t="shared" si="5"/>
        <v>1.8047790376178794E-4</v>
      </c>
      <c r="O41" s="2">
        <v>0.62480950000000002</v>
      </c>
      <c r="P41">
        <v>217.71079900000001</v>
      </c>
      <c r="Q41">
        <f t="shared" si="6"/>
        <v>214.99141324096922</v>
      </c>
      <c r="R41">
        <f t="shared" si="7"/>
        <v>7.3950589064194423</v>
      </c>
      <c r="S41" s="22">
        <f t="shared" si="8"/>
        <v>1.5602051045177919E-4</v>
      </c>
    </row>
    <row r="42" spans="3:19" x14ac:dyDescent="0.25">
      <c r="C42" s="2">
        <v>0.62892634999999997</v>
      </c>
      <c r="D42">
        <v>159.69082</v>
      </c>
      <c r="E42">
        <f t="shared" si="0"/>
        <v>155.55540497059513</v>
      </c>
      <c r="F42">
        <f t="shared" si="1"/>
        <v>17.101657465427664</v>
      </c>
      <c r="G42" s="22">
        <f t="shared" si="2"/>
        <v>6.7062277997767669E-4</v>
      </c>
      <c r="I42" s="2">
        <v>0.62813821999999997</v>
      </c>
      <c r="J42">
        <v>177.84551400000001</v>
      </c>
      <c r="K42">
        <f t="shared" si="3"/>
        <v>180.25118164813969</v>
      </c>
      <c r="L42">
        <f t="shared" si="4"/>
        <v>5.7872368333059159</v>
      </c>
      <c r="M42" s="22">
        <f t="shared" si="5"/>
        <v>1.8297233300175927E-4</v>
      </c>
      <c r="O42" s="2">
        <v>0.62805743999999997</v>
      </c>
      <c r="P42">
        <v>217.712987</v>
      </c>
      <c r="Q42">
        <f t="shared" si="6"/>
        <v>215.02454540773292</v>
      </c>
      <c r="R42">
        <f t="shared" si="7"/>
        <v>7.2277181950315663</v>
      </c>
      <c r="S42" s="22">
        <f t="shared" si="8"/>
        <v>1.524869011216867E-4</v>
      </c>
    </row>
    <row r="43" spans="3:19" x14ac:dyDescent="0.25">
      <c r="C43" s="2">
        <v>0.63217407000000003</v>
      </c>
      <c r="D43">
        <v>159.65266399999999</v>
      </c>
      <c r="E43">
        <f t="shared" si="0"/>
        <v>155.5745601021755</v>
      </c>
      <c r="F43">
        <f t="shared" si="1"/>
        <v>16.630931401451306</v>
      </c>
      <c r="G43" s="22">
        <f t="shared" si="2"/>
        <v>6.5247553605457444E-4</v>
      </c>
      <c r="I43" s="2">
        <v>0.63138616000000003</v>
      </c>
      <c r="J43">
        <v>177.847702</v>
      </c>
      <c r="K43">
        <f t="shared" si="3"/>
        <v>180.2713474612367</v>
      </c>
      <c r="L43">
        <f t="shared" si="4"/>
        <v>5.874057321773269</v>
      </c>
      <c r="M43" s="22">
        <f t="shared" si="5"/>
        <v>1.8571272576486914E-4</v>
      </c>
      <c r="O43" s="2">
        <v>0.63130538000000003</v>
      </c>
      <c r="P43">
        <v>217.71517600000001</v>
      </c>
      <c r="Q43">
        <f t="shared" si="6"/>
        <v>215.06032751372567</v>
      </c>
      <c r="R43">
        <f t="shared" si="7"/>
        <v>7.0482204850731884</v>
      </c>
      <c r="S43" s="22">
        <f t="shared" si="8"/>
        <v>1.4869695512393383E-4</v>
      </c>
    </row>
    <row r="44" spans="3:19" x14ac:dyDescent="0.25">
      <c r="C44" s="2">
        <v>0.63542200999999998</v>
      </c>
      <c r="D44">
        <v>159.654853</v>
      </c>
      <c r="E44">
        <f t="shared" si="0"/>
        <v>155.59515175552099</v>
      </c>
      <c r="F44">
        <f t="shared" si="1"/>
        <v>16.481174194424465</v>
      </c>
      <c r="G44" s="22">
        <f t="shared" si="2"/>
        <v>6.465824330154728E-4</v>
      </c>
      <c r="I44" s="2">
        <v>0.63463409999999998</v>
      </c>
      <c r="J44">
        <v>177.84989100000001</v>
      </c>
      <c r="K44">
        <f t="shared" si="3"/>
        <v>180.29311104979257</v>
      </c>
      <c r="L44">
        <f t="shared" si="4"/>
        <v>5.9693242117083489</v>
      </c>
      <c r="M44" s="22">
        <f t="shared" si="5"/>
        <v>1.8872001424020011E-4</v>
      </c>
      <c r="O44" s="2">
        <v>0.63455331999999998</v>
      </c>
      <c r="P44">
        <v>217.717365</v>
      </c>
      <c r="Q44">
        <f t="shared" si="6"/>
        <v>215.09894534446249</v>
      </c>
      <c r="R44">
        <f t="shared" si="7"/>
        <v>6.8561214925051628</v>
      </c>
      <c r="S44" s="22">
        <f t="shared" si="8"/>
        <v>1.4464131644481408E-4</v>
      </c>
    </row>
    <row r="45" spans="3:19" x14ac:dyDescent="0.25">
      <c r="C45" s="2">
        <v>0.63866993999999999</v>
      </c>
      <c r="D45">
        <v>159.65704099999999</v>
      </c>
      <c r="E45">
        <f t="shared" si="0"/>
        <v>155.61727952319953</v>
      </c>
      <c r="F45">
        <f t="shared" si="1"/>
        <v>16.319672789441068</v>
      </c>
      <c r="G45" s="22">
        <f t="shared" si="2"/>
        <v>6.4022893018465506E-4</v>
      </c>
      <c r="I45" s="2">
        <v>0.63788204000000004</v>
      </c>
      <c r="J45">
        <v>177.85208</v>
      </c>
      <c r="K45">
        <f t="shared" si="3"/>
        <v>180.3165835708179</v>
      </c>
      <c r="L45">
        <f t="shared" si="4"/>
        <v>6.0737778505741629</v>
      </c>
      <c r="M45" s="22">
        <f t="shared" si="5"/>
        <v>1.9201758626091276E-4</v>
      </c>
      <c r="O45" s="2">
        <v>0.63780124999999999</v>
      </c>
      <c r="P45">
        <v>217.71955299999999</v>
      </c>
      <c r="Q45">
        <f t="shared" si="6"/>
        <v>215.14059608405844</v>
      </c>
      <c r="R45">
        <f t="shared" si="7"/>
        <v>6.6510187742827327</v>
      </c>
      <c r="S45" s="22">
        <f t="shared" si="8"/>
        <v>1.4031151236702265E-4</v>
      </c>
    </row>
    <row r="46" spans="3:19" x14ac:dyDescent="0.25">
      <c r="C46" s="2">
        <v>0.64191788000000005</v>
      </c>
      <c r="D46">
        <v>159.65923000000001</v>
      </c>
      <c r="E46">
        <f t="shared" si="0"/>
        <v>155.64105116794764</v>
      </c>
      <c r="F46">
        <f t="shared" si="1"/>
        <v>16.145761126353754</v>
      </c>
      <c r="G46" s="22">
        <f t="shared" si="2"/>
        <v>6.3338892016093923E-4</v>
      </c>
      <c r="I46" s="2">
        <v>0.64112997000000005</v>
      </c>
      <c r="J46">
        <v>177.85426799999999</v>
      </c>
      <c r="K46">
        <f t="shared" si="3"/>
        <v>180.3418829762833</v>
      </c>
      <c r="L46">
        <f t="shared" si="4"/>
        <v>6.1882282702290174</v>
      </c>
      <c r="M46" s="22">
        <f t="shared" si="5"/>
        <v>1.9563103046102485E-4</v>
      </c>
      <c r="O46" s="2">
        <v>0.64104919000000005</v>
      </c>
      <c r="P46">
        <v>217.72174200000001</v>
      </c>
      <c r="Q46">
        <f t="shared" si="6"/>
        <v>215.1854895119738</v>
      </c>
      <c r="R46">
        <f t="shared" si="7"/>
        <v>6.4325766830191258</v>
      </c>
      <c r="S46" s="22">
        <f t="shared" si="8"/>
        <v>1.3570047605515915E-4</v>
      </c>
    </row>
    <row r="47" spans="3:19" x14ac:dyDescent="0.25">
      <c r="C47" s="2">
        <v>0.64516582</v>
      </c>
      <c r="D47">
        <v>159.661419</v>
      </c>
      <c r="E47">
        <f t="shared" si="0"/>
        <v>155.6665814032738</v>
      </c>
      <c r="F47">
        <f t="shared" si="1"/>
        <v>15.958727424217157</v>
      </c>
      <c r="G47" s="22">
        <f t="shared" si="2"/>
        <v>6.2603452907981233E-4</v>
      </c>
      <c r="I47" s="2">
        <v>0.64437791</v>
      </c>
      <c r="J47">
        <v>177.85645700000001</v>
      </c>
      <c r="K47">
        <f t="shared" si="3"/>
        <v>180.36913473510128</v>
      </c>
      <c r="L47">
        <f t="shared" si="4"/>
        <v>6.3135494004736863</v>
      </c>
      <c r="M47" s="22">
        <f t="shared" si="5"/>
        <v>1.9958794638197405E-4</v>
      </c>
      <c r="O47" s="2">
        <v>0.64429713</v>
      </c>
      <c r="P47">
        <v>217.72393099999999</v>
      </c>
      <c r="Q47">
        <f t="shared" si="6"/>
        <v>215.2338479531648</v>
      </c>
      <c r="R47">
        <f t="shared" si="7"/>
        <v>6.2005135801360503</v>
      </c>
      <c r="S47" s="22">
        <f t="shared" si="8"/>
        <v>1.3080228452835486E-4</v>
      </c>
    </row>
    <row r="48" spans="3:19" x14ac:dyDescent="0.25">
      <c r="C48" s="2">
        <v>0.64841375999999995</v>
      </c>
      <c r="D48">
        <v>159.66360700000001</v>
      </c>
      <c r="E48">
        <f t="shared" si="0"/>
        <v>155.69399263141599</v>
      </c>
      <c r="F48">
        <f t="shared" si="1"/>
        <v>15.757838235268695</v>
      </c>
      <c r="G48" s="22">
        <f t="shared" si="2"/>
        <v>6.1813703584902421E-4</v>
      </c>
      <c r="I48" s="2">
        <v>0.64762642999999998</v>
      </c>
      <c r="J48">
        <v>177.96652</v>
      </c>
      <c r="K48">
        <f t="shared" si="3"/>
        <v>180.39847723152809</v>
      </c>
      <c r="L48">
        <f t="shared" si="4"/>
        <v>5.9144159759817621</v>
      </c>
      <c r="M48" s="22">
        <f t="shared" si="5"/>
        <v>1.8673909504889424E-4</v>
      </c>
      <c r="O48" s="2">
        <v>0.64754506999999994</v>
      </c>
      <c r="P48">
        <v>217.72611900000001</v>
      </c>
      <c r="Q48">
        <f t="shared" si="6"/>
        <v>215.28590754741418</v>
      </c>
      <c r="R48">
        <f t="shared" si="7"/>
        <v>5.9546319333310374</v>
      </c>
      <c r="S48" s="22">
        <f t="shared" si="8"/>
        <v>1.2561278932718561E-4</v>
      </c>
    </row>
    <row r="49" spans="3:19" x14ac:dyDescent="0.25">
      <c r="C49" s="2">
        <v>0.65166151999999999</v>
      </c>
      <c r="D49">
        <v>159.63217499999999</v>
      </c>
      <c r="E49">
        <f t="shared" si="0"/>
        <v>155.72341369223463</v>
      </c>
      <c r="F49">
        <f t="shared" si="1"/>
        <v>15.278414961083568</v>
      </c>
      <c r="G49" s="22">
        <f t="shared" si="2"/>
        <v>5.9956661058252817E-4</v>
      </c>
      <c r="I49" s="2">
        <v>0.65087410999999995</v>
      </c>
      <c r="J49">
        <v>177.92164</v>
      </c>
      <c r="K49">
        <f t="shared" si="3"/>
        <v>180.43003858934006</v>
      </c>
      <c r="L49">
        <f t="shared" si="4"/>
        <v>6.2920634830032069</v>
      </c>
      <c r="M49" s="22">
        <f t="shared" si="5"/>
        <v>1.9876300300071314E-4</v>
      </c>
      <c r="O49" s="2">
        <v>0.65079290000000001</v>
      </c>
      <c r="P49">
        <v>217.708135</v>
      </c>
      <c r="Q49">
        <f t="shared" si="6"/>
        <v>215.34191697752351</v>
      </c>
      <c r="R49">
        <f t="shared" si="7"/>
        <v>5.5989877298925421</v>
      </c>
      <c r="S49" s="22">
        <f t="shared" si="8"/>
        <v>1.1812999916440912E-4</v>
      </c>
    </row>
    <row r="50" spans="3:19" x14ac:dyDescent="0.25">
      <c r="C50" s="2">
        <v>0.65490923999999995</v>
      </c>
      <c r="D50">
        <v>159.594019</v>
      </c>
      <c r="E50">
        <f t="shared" si="0"/>
        <v>155.75498481970189</v>
      </c>
      <c r="F50">
        <f t="shared" si="1"/>
        <v>14.738183437497213</v>
      </c>
      <c r="G50" s="22">
        <f t="shared" si="2"/>
        <v>5.7864304105327915E-4</v>
      </c>
      <c r="I50" s="2">
        <v>0.65412205000000001</v>
      </c>
      <c r="J50">
        <v>177.92382799999999</v>
      </c>
      <c r="K50">
        <f t="shared" si="3"/>
        <v>180.46397876818267</v>
      </c>
      <c r="L50">
        <f t="shared" si="4"/>
        <v>6.4523659250990812</v>
      </c>
      <c r="M50" s="22">
        <f t="shared" si="5"/>
        <v>2.0382186047110005E-4</v>
      </c>
      <c r="O50" s="2">
        <v>0.65404055000000005</v>
      </c>
      <c r="P50">
        <v>217.656531</v>
      </c>
      <c r="Q50">
        <f t="shared" si="6"/>
        <v>215.40214049016765</v>
      </c>
      <c r="R50">
        <f t="shared" si="7"/>
        <v>5.0822765708221533</v>
      </c>
      <c r="S50" s="22">
        <f t="shared" si="8"/>
        <v>1.0727904254932385E-4</v>
      </c>
    </row>
    <row r="51" spans="3:19" x14ac:dyDescent="0.25">
      <c r="C51" s="2">
        <v>0.65815745999999997</v>
      </c>
      <c r="D51">
        <v>159.650001</v>
      </c>
      <c r="E51">
        <f t="shared" si="0"/>
        <v>155.78886016894671</v>
      </c>
      <c r="F51">
        <f t="shared" si="1"/>
        <v>14.908408517226897</v>
      </c>
      <c r="G51" s="22">
        <f t="shared" si="2"/>
        <v>5.8491590859480723E-4</v>
      </c>
      <c r="I51" s="2">
        <v>0.65736998999999996</v>
      </c>
      <c r="J51">
        <v>177.926017</v>
      </c>
      <c r="K51">
        <f t="shared" si="3"/>
        <v>180.50045439459348</v>
      </c>
      <c r="L51">
        <f t="shared" si="4"/>
        <v>6.6277278986812345</v>
      </c>
      <c r="M51" s="22">
        <f t="shared" si="5"/>
        <v>2.093561660329505E-4</v>
      </c>
      <c r="O51" s="2">
        <v>0.65728847999999995</v>
      </c>
      <c r="P51">
        <v>217.65871899999999</v>
      </c>
      <c r="Q51">
        <f t="shared" si="6"/>
        <v>215.46686914035172</v>
      </c>
      <c r="R51">
        <f t="shared" si="7"/>
        <v>4.8042058072401499</v>
      </c>
      <c r="S51" s="22">
        <f t="shared" si="8"/>
        <v>1.0140735755333534E-4</v>
      </c>
    </row>
    <row r="52" spans="3:19" x14ac:dyDescent="0.25">
      <c r="C52" s="2">
        <v>0.66140511000000002</v>
      </c>
      <c r="D52">
        <v>159.59839600000001</v>
      </c>
      <c r="E52">
        <f t="shared" si="0"/>
        <v>155.82518678646773</v>
      </c>
      <c r="F52">
        <f t="shared" si="1"/>
        <v>14.237107769084909</v>
      </c>
      <c r="G52" s="22">
        <f t="shared" si="2"/>
        <v>5.5893940454336728E-4</v>
      </c>
      <c r="I52" s="2">
        <v>0.66061749000000003</v>
      </c>
      <c r="J52">
        <v>177.84751499999999</v>
      </c>
      <c r="K52">
        <f t="shared" si="3"/>
        <v>180.53962879316424</v>
      </c>
      <c r="L52">
        <f t="shared" si="4"/>
        <v>7.247476675345224</v>
      </c>
      <c r="M52" s="22">
        <f t="shared" si="5"/>
        <v>2.2913489007628793E-4</v>
      </c>
      <c r="O52" s="2">
        <v>0.66053642000000001</v>
      </c>
      <c r="P52">
        <v>217.66090800000001</v>
      </c>
      <c r="Q52">
        <f t="shared" si="6"/>
        <v>215.53639782275985</v>
      </c>
      <c r="R52">
        <f t="shared" si="7"/>
        <v>4.5135434931969902</v>
      </c>
      <c r="S52" s="22">
        <f t="shared" si="8"/>
        <v>9.527013017656476E-5</v>
      </c>
    </row>
    <row r="53" spans="3:19" x14ac:dyDescent="0.25">
      <c r="C53" s="2">
        <v>0.66465304999999997</v>
      </c>
      <c r="D53">
        <v>159.600584</v>
      </c>
      <c r="E53">
        <f t="shared" si="0"/>
        <v>155.86414278923164</v>
      </c>
      <c r="F53">
        <f t="shared" si="1"/>
        <v>13.960992921528144</v>
      </c>
      <c r="G53" s="22">
        <f t="shared" si="2"/>
        <v>5.4808429090481186E-4</v>
      </c>
      <c r="I53" s="2">
        <v>0.66386546999999996</v>
      </c>
      <c r="J53">
        <v>177.85642799999999</v>
      </c>
      <c r="K53">
        <f t="shared" si="3"/>
        <v>180.58169228766104</v>
      </c>
      <c r="L53">
        <f t="shared" si="4"/>
        <v>7.4270654376006791</v>
      </c>
      <c r="M53" s="22">
        <f t="shared" si="5"/>
        <v>2.347892014003723E-4</v>
      </c>
      <c r="O53" s="2">
        <v>0.66378435999999996</v>
      </c>
      <c r="P53">
        <v>217.663096</v>
      </c>
      <c r="Q53">
        <f t="shared" si="6"/>
        <v>215.61104443364076</v>
      </c>
      <c r="R53">
        <f t="shared" si="7"/>
        <v>4.2109156309974072</v>
      </c>
      <c r="S53" s="22">
        <f t="shared" si="8"/>
        <v>8.8880591396698502E-5</v>
      </c>
    </row>
    <row r="54" spans="3:19" x14ac:dyDescent="0.25">
      <c r="C54" s="2">
        <v>0.66790099000000003</v>
      </c>
      <c r="D54">
        <v>159.60277300000001</v>
      </c>
      <c r="E54">
        <f t="shared" si="0"/>
        <v>155.90590510562896</v>
      </c>
      <c r="F54">
        <f t="shared" si="1"/>
        <v>13.666832228431462</v>
      </c>
      <c r="G54" s="22">
        <f t="shared" si="2"/>
        <v>5.3652133650823608E-4</v>
      </c>
      <c r="I54" s="2">
        <v>0.66711330000000002</v>
      </c>
      <c r="J54">
        <v>177.83844400000001</v>
      </c>
      <c r="K54">
        <f t="shared" si="3"/>
        <v>180.62682735511288</v>
      </c>
      <c r="L54">
        <f t="shared" si="4"/>
        <v>7.7750817350705068</v>
      </c>
      <c r="M54" s="22">
        <f t="shared" si="5"/>
        <v>2.4584063189354486E-4</v>
      </c>
      <c r="O54" s="2">
        <v>0.66703230000000002</v>
      </c>
      <c r="P54">
        <v>217.66528500000001</v>
      </c>
      <c r="Q54">
        <f t="shared" si="6"/>
        <v>215.69114662831635</v>
      </c>
      <c r="R54">
        <f t="shared" si="7"/>
        <v>3.8972223105538326</v>
      </c>
      <c r="S54" s="22">
        <f t="shared" si="8"/>
        <v>8.2257752733225911E-5</v>
      </c>
    </row>
    <row r="55" spans="3:19" x14ac:dyDescent="0.25">
      <c r="C55" s="2">
        <v>0.67114892999999998</v>
      </c>
      <c r="D55">
        <v>159.604962</v>
      </c>
      <c r="E55">
        <f t="shared" si="0"/>
        <v>155.95066579779095</v>
      </c>
      <c r="F55">
        <f t="shared" si="1"/>
        <v>13.353880733479512</v>
      </c>
      <c r="G55" s="22">
        <f t="shared" si="2"/>
        <v>5.2422136253357625E-4</v>
      </c>
      <c r="I55" s="2">
        <v>0.67036061999999996</v>
      </c>
      <c r="J55">
        <v>177.726034</v>
      </c>
      <c r="K55">
        <f t="shared" si="3"/>
        <v>180.67522992187585</v>
      </c>
      <c r="L55">
        <f t="shared" si="4"/>
        <v>8.6977565856091754</v>
      </c>
      <c r="M55" s="22">
        <f t="shared" si="5"/>
        <v>2.7536272459997044E-4</v>
      </c>
      <c r="O55" s="2">
        <v>0.67028023999999997</v>
      </c>
      <c r="P55">
        <v>217.667474</v>
      </c>
      <c r="Q55">
        <f t="shared" si="6"/>
        <v>215.77706287890595</v>
      </c>
      <c r="R55">
        <f t="shared" si="7"/>
        <v>3.5736542067560517</v>
      </c>
      <c r="S55" s="22">
        <f t="shared" si="8"/>
        <v>7.5426759931342957E-5</v>
      </c>
    </row>
    <row r="56" spans="3:19" x14ac:dyDescent="0.25">
      <c r="C56" s="2">
        <v>0.67439685999999999</v>
      </c>
      <c r="D56">
        <v>159.60714999999999</v>
      </c>
      <c r="E56">
        <f t="shared" si="0"/>
        <v>155.99862959877294</v>
      </c>
      <c r="F56">
        <f t="shared" si="1"/>
        <v>13.021419486071856</v>
      </c>
      <c r="G56" s="22">
        <f t="shared" si="2"/>
        <v>5.1115621362055887E-4</v>
      </c>
      <c r="I56" s="2">
        <v>0.67360856000000002</v>
      </c>
      <c r="J56">
        <v>177.72822300000001</v>
      </c>
      <c r="K56">
        <f t="shared" si="3"/>
        <v>180.72713138933318</v>
      </c>
      <c r="L56">
        <f t="shared" si="4"/>
        <v>8.9934515276128479</v>
      </c>
      <c r="M56" s="22">
        <f t="shared" si="5"/>
        <v>2.847171324286577E-4</v>
      </c>
      <c r="O56" s="2">
        <v>0.67352816999999998</v>
      </c>
      <c r="P56">
        <v>217.66966199999999</v>
      </c>
      <c r="Q56">
        <f t="shared" si="6"/>
        <v>215.86917352907534</v>
      </c>
      <c r="R56">
        <f t="shared" si="7"/>
        <v>3.2417587339325777</v>
      </c>
      <c r="S56" s="22">
        <f t="shared" si="8"/>
        <v>6.8420285779206925E-5</v>
      </c>
    </row>
    <row r="57" spans="3:19" x14ac:dyDescent="0.25">
      <c r="C57" s="2">
        <v>0.67764480000000005</v>
      </c>
      <c r="D57">
        <v>159.60933900000001</v>
      </c>
      <c r="E57">
        <f t="shared" si="0"/>
        <v>156.05001539644155</v>
      </c>
      <c r="F57">
        <f t="shared" si="1"/>
        <v>12.668784514848339</v>
      </c>
      <c r="G57" s="22">
        <f t="shared" si="2"/>
        <v>4.9729987626365385E-4</v>
      </c>
      <c r="I57" s="2">
        <v>0.67685649000000003</v>
      </c>
      <c r="J57">
        <v>177.730411</v>
      </c>
      <c r="K57">
        <f t="shared" si="3"/>
        <v>180.78275039363049</v>
      </c>
      <c r="L57">
        <f t="shared" si="4"/>
        <v>9.3167757739085459</v>
      </c>
      <c r="M57" s="22">
        <f t="shared" si="5"/>
        <v>2.949457571223485E-4</v>
      </c>
      <c r="O57" s="2">
        <v>0.67677611000000004</v>
      </c>
      <c r="P57">
        <v>217.671851</v>
      </c>
      <c r="Q57">
        <f t="shared" si="6"/>
        <v>215.96788340389665</v>
      </c>
      <c r="R57">
        <f t="shared" si="7"/>
        <v>2.9035055685702424</v>
      </c>
      <c r="S57" s="22">
        <f t="shared" si="8"/>
        <v>6.1279910535206838E-5</v>
      </c>
    </row>
    <row r="58" spans="3:19" x14ac:dyDescent="0.25">
      <c r="C58" s="2">
        <v>0.68089274</v>
      </c>
      <c r="D58">
        <v>159.61152799999999</v>
      </c>
      <c r="E58">
        <f t="shared" si="0"/>
        <v>156.10505629900518</v>
      </c>
      <c r="F58">
        <f t="shared" si="1"/>
        <v>12.295343789877425</v>
      </c>
      <c r="G58" s="22">
        <f t="shared" si="2"/>
        <v>4.8262761315741575E-4</v>
      </c>
      <c r="I58" s="2">
        <v>0.68010442999999998</v>
      </c>
      <c r="J58">
        <v>177.73259999999999</v>
      </c>
      <c r="K58">
        <f t="shared" si="3"/>
        <v>180.84232920876497</v>
      </c>
      <c r="L58">
        <f t="shared" si="4"/>
        <v>9.6704157518460363</v>
      </c>
      <c r="M58" s="22">
        <f t="shared" si="5"/>
        <v>3.0613357101576461E-4</v>
      </c>
      <c r="O58" s="2">
        <v>0.68002404999999999</v>
      </c>
      <c r="P58">
        <v>217.67403999999999</v>
      </c>
      <c r="Q58">
        <f t="shared" si="6"/>
        <v>216.07362168634398</v>
      </c>
      <c r="R58">
        <f t="shared" si="7"/>
        <v>2.5613387786855379</v>
      </c>
      <c r="S58" s="22">
        <f t="shared" si="8"/>
        <v>5.4057225193833498E-5</v>
      </c>
    </row>
    <row r="59" spans="3:19" x14ac:dyDescent="0.25">
      <c r="C59" s="2">
        <v>0.68414067999999995</v>
      </c>
      <c r="D59">
        <v>159.61371600000001</v>
      </c>
      <c r="E59">
        <f t="shared" si="0"/>
        <v>156.16400123860424</v>
      </c>
      <c r="F59">
        <f t="shared" si="1"/>
        <v>11.900531934991861</v>
      </c>
      <c r="G59" s="22">
        <f t="shared" si="2"/>
        <v>4.6711730527727283E-4</v>
      </c>
      <c r="I59" s="2">
        <v>0.68335237000000004</v>
      </c>
      <c r="J59">
        <v>177.73478900000001</v>
      </c>
      <c r="K59">
        <f t="shared" si="3"/>
        <v>180.90612476102831</v>
      </c>
      <c r="L59">
        <f t="shared" si="4"/>
        <v>10.057370509176963</v>
      </c>
      <c r="M59" s="22">
        <f t="shared" si="5"/>
        <v>3.183754440767377E-4</v>
      </c>
      <c r="O59" s="2">
        <v>0.68327199000000005</v>
      </c>
      <c r="P59">
        <v>217.67622800000001</v>
      </c>
      <c r="Q59">
        <f t="shared" si="6"/>
        <v>216.18684473955614</v>
      </c>
      <c r="R59">
        <f t="shared" si="7"/>
        <v>2.218262496490421</v>
      </c>
      <c r="S59" s="22">
        <f t="shared" si="8"/>
        <v>4.6815636290772849E-5</v>
      </c>
    </row>
    <row r="60" spans="3:19" x14ac:dyDescent="0.25">
      <c r="C60" s="2">
        <v>0.68738862000000001</v>
      </c>
      <c r="D60">
        <v>159.615905</v>
      </c>
      <c r="E60">
        <f t="shared" si="0"/>
        <v>156.22711593153244</v>
      </c>
      <c r="F60">
        <f t="shared" si="1"/>
        <v>11.48389135056523</v>
      </c>
      <c r="G60" s="22">
        <f t="shared" si="2"/>
        <v>4.5075104857062435E-4</v>
      </c>
      <c r="I60" s="2">
        <v>0.68659990999999998</v>
      </c>
      <c r="J60">
        <v>177.66301100000001</v>
      </c>
      <c r="K60">
        <f t="shared" si="3"/>
        <v>180.97440164913306</v>
      </c>
      <c r="L60">
        <f t="shared" si="4"/>
        <v>10.965308031165772</v>
      </c>
      <c r="M60" s="22">
        <f t="shared" si="5"/>
        <v>3.4739758879112685E-4</v>
      </c>
      <c r="O60" s="2">
        <v>0.68651982</v>
      </c>
      <c r="P60">
        <v>217.658244</v>
      </c>
      <c r="Q60">
        <f t="shared" si="6"/>
        <v>216.30803344233829</v>
      </c>
      <c r="R60">
        <f t="shared" si="7"/>
        <v>1.823068550021149</v>
      </c>
      <c r="S60" s="22">
        <f t="shared" si="8"/>
        <v>3.8481567738167242E-5</v>
      </c>
    </row>
    <row r="61" spans="3:19" x14ac:dyDescent="0.25">
      <c r="C61" s="2">
        <v>0.69063655000000002</v>
      </c>
      <c r="D61">
        <v>159.61809400000001</v>
      </c>
      <c r="E61">
        <f t="shared" si="0"/>
        <v>156.29468385230598</v>
      </c>
      <c r="F61">
        <f t="shared" si="1"/>
        <v>11.04505500979568</v>
      </c>
      <c r="G61" s="22">
        <f t="shared" si="2"/>
        <v>4.3351451385979887E-4</v>
      </c>
      <c r="I61" s="2">
        <v>0.68984785000000004</v>
      </c>
      <c r="J61">
        <v>177.6652</v>
      </c>
      <c r="K61">
        <f t="shared" si="3"/>
        <v>181.04746729975773</v>
      </c>
      <c r="L61">
        <f t="shared" si="4"/>
        <v>11.439732087010436</v>
      </c>
      <c r="M61" s="22">
        <f t="shared" si="5"/>
        <v>3.6241913156360214E-4</v>
      </c>
      <c r="O61" s="2">
        <v>0.68976786000000001</v>
      </c>
      <c r="P61">
        <v>217.68060600000001</v>
      </c>
      <c r="Q61">
        <f t="shared" si="6"/>
        <v>216.43771601894304</v>
      </c>
      <c r="R61">
        <f t="shared" si="7"/>
        <v>1.5447755050118102</v>
      </c>
      <c r="S61" s="22">
        <f t="shared" si="8"/>
        <v>3.2600622940964708E-5</v>
      </c>
    </row>
    <row r="62" spans="3:19" x14ac:dyDescent="0.25">
      <c r="C62" s="2">
        <v>0.69388448999999996</v>
      </c>
      <c r="D62">
        <v>159.620282</v>
      </c>
      <c r="E62">
        <f t="shared" si="0"/>
        <v>156.36700836277265</v>
      </c>
      <c r="F62">
        <f t="shared" si="1"/>
        <v>10.583789358678484</v>
      </c>
      <c r="G62" s="22">
        <f t="shared" si="2"/>
        <v>4.1539861131560532E-4</v>
      </c>
      <c r="I62" s="2">
        <v>0.69309578999999999</v>
      </c>
      <c r="J62">
        <v>177.66738900000001</v>
      </c>
      <c r="K62">
        <f t="shared" si="3"/>
        <v>181.12562280124811</v>
      </c>
      <c r="L62">
        <f t="shared" si="4"/>
        <v>11.959381024094876</v>
      </c>
      <c r="M62" s="22">
        <f t="shared" si="5"/>
        <v>3.7887265614263078E-4</v>
      </c>
      <c r="O62" s="2">
        <v>0.69301579999999996</v>
      </c>
      <c r="P62">
        <v>217.682794</v>
      </c>
      <c r="Q62">
        <f t="shared" si="6"/>
        <v>216.57642940636697</v>
      </c>
      <c r="R62">
        <f t="shared" si="7"/>
        <v>1.2240426140447835</v>
      </c>
      <c r="S62" s="22">
        <f t="shared" si="8"/>
        <v>2.5831423020151572E-5</v>
      </c>
    </row>
    <row r="63" spans="3:19" x14ac:dyDescent="0.25">
      <c r="C63" s="2">
        <v>0.69713243000000003</v>
      </c>
      <c r="D63">
        <v>159.62247099999999</v>
      </c>
      <c r="E63">
        <f t="shared" si="0"/>
        <v>156.44441285156017</v>
      </c>
      <c r="F63">
        <f t="shared" si="1"/>
        <v>10.100053594864718</v>
      </c>
      <c r="G63" s="22">
        <f t="shared" si="2"/>
        <v>3.9640180127553811E-4</v>
      </c>
      <c r="I63" s="2">
        <v>0.69634372</v>
      </c>
      <c r="J63">
        <v>177.669577</v>
      </c>
      <c r="K63">
        <f t="shared" si="3"/>
        <v>181.20919703400108</v>
      </c>
      <c r="L63">
        <f t="shared" si="4"/>
        <v>12.528909985101771</v>
      </c>
      <c r="M63" s="22">
        <f t="shared" si="5"/>
        <v>3.9690553220375559E-4</v>
      </c>
      <c r="O63" s="2">
        <v>0.69626367</v>
      </c>
      <c r="P63">
        <v>217.67153400000001</v>
      </c>
      <c r="Q63">
        <f t="shared" si="6"/>
        <v>216.72475840494661</v>
      </c>
      <c r="R63">
        <f t="shared" si="7"/>
        <v>0.89638402738871126</v>
      </c>
      <c r="S63" s="22">
        <f t="shared" si="8"/>
        <v>1.8918680091706513E-5</v>
      </c>
    </row>
    <row r="64" spans="3:19" x14ac:dyDescent="0.25">
      <c r="C64" s="2">
        <v>0.70038036999999997</v>
      </c>
      <c r="D64">
        <v>159.62465900000001</v>
      </c>
      <c r="E64">
        <f t="shared" si="0"/>
        <v>156.52724305001809</v>
      </c>
      <c r="F64">
        <f t="shared" si="1"/>
        <v>9.5939855672024148</v>
      </c>
      <c r="G64" s="22">
        <f t="shared" si="2"/>
        <v>3.7652957646377094E-4</v>
      </c>
      <c r="I64" s="2">
        <v>0.69959165999999995</v>
      </c>
      <c r="J64">
        <v>177.67176599999999</v>
      </c>
      <c r="K64">
        <f t="shared" si="3"/>
        <v>181.29854106533418</v>
      </c>
      <c r="L64">
        <f t="shared" si="4"/>
        <v>13.153497374529792</v>
      </c>
      <c r="M64" s="22">
        <f t="shared" si="5"/>
        <v>4.1668167780797301E-4</v>
      </c>
      <c r="O64" s="2">
        <v>0.69951138999999996</v>
      </c>
      <c r="P64">
        <v>217.63337799999999</v>
      </c>
      <c r="Q64">
        <f t="shared" si="6"/>
        <v>216.88332053000349</v>
      </c>
      <c r="R64">
        <f t="shared" si="7"/>
        <v>0.56258620829755901</v>
      </c>
      <c r="S64" s="22">
        <f t="shared" si="8"/>
        <v>1.1877856531189887E-5</v>
      </c>
    </row>
    <row r="65" spans="3:19" x14ac:dyDescent="0.25">
      <c r="C65" s="2">
        <v>0.70362831000000003</v>
      </c>
      <c r="D65">
        <v>159.626848</v>
      </c>
      <c r="E65">
        <f t="shared" si="0"/>
        <v>156.61586845261232</v>
      </c>
      <c r="F65">
        <f t="shared" si="1"/>
        <v>9.0659978347869021</v>
      </c>
      <c r="G65" s="22">
        <f t="shared" si="2"/>
        <v>3.5579819025784176E-4</v>
      </c>
      <c r="I65" s="2">
        <v>0.70283960000000001</v>
      </c>
      <c r="J65">
        <v>177.67395500000001</v>
      </c>
      <c r="K65">
        <f t="shared" si="3"/>
        <v>181.39402822383363</v>
      </c>
      <c r="L65">
        <f t="shared" si="4"/>
        <v>13.838944790683884</v>
      </c>
      <c r="M65" s="22">
        <f t="shared" si="5"/>
        <v>4.3838474912927082E-4</v>
      </c>
      <c r="O65" s="2">
        <v>0.70275962000000003</v>
      </c>
      <c r="P65">
        <v>217.68935999999999</v>
      </c>
      <c r="Q65">
        <f t="shared" si="6"/>
        <v>217.05281286530357</v>
      </c>
      <c r="R65">
        <f t="shared" si="7"/>
        <v>0.40519225469023301</v>
      </c>
      <c r="S65" s="22">
        <f t="shared" si="8"/>
        <v>8.5504058657097076E-6</v>
      </c>
    </row>
    <row r="66" spans="3:19" x14ac:dyDescent="0.25">
      <c r="C66" s="2">
        <v>0.70687624000000004</v>
      </c>
      <c r="D66">
        <v>159.62903700000001</v>
      </c>
      <c r="E66">
        <f t="shared" si="0"/>
        <v>156.71068377102858</v>
      </c>
      <c r="F66">
        <f t="shared" si="1"/>
        <v>8.5167855690479506</v>
      </c>
      <c r="G66" s="22">
        <f t="shared" si="2"/>
        <v>3.3423499982895562E-4</v>
      </c>
      <c r="I66" s="2">
        <v>0.70608753999999996</v>
      </c>
      <c r="J66">
        <v>177.676143</v>
      </c>
      <c r="K66">
        <f t="shared" si="3"/>
        <v>181.49605688380495</v>
      </c>
      <c r="L66">
        <f t="shared" si="4"/>
        <v>14.591742079685876</v>
      </c>
      <c r="M66" s="22">
        <f t="shared" si="5"/>
        <v>4.6222018668694721E-4</v>
      </c>
      <c r="O66" s="2">
        <v>0.70600755000000004</v>
      </c>
      <c r="P66">
        <v>217.69154900000001</v>
      </c>
      <c r="Q66">
        <f t="shared" si="6"/>
        <v>217.23390132923504</v>
      </c>
      <c r="R66">
        <f t="shared" si="7"/>
        <v>0.20944139055660271</v>
      </c>
      <c r="S66" s="22">
        <f t="shared" si="8"/>
        <v>4.419563451149268E-6</v>
      </c>
    </row>
    <row r="67" spans="3:19" x14ac:dyDescent="0.25">
      <c r="C67" s="2">
        <v>0.71012417999999999</v>
      </c>
      <c r="D67">
        <v>159.631225</v>
      </c>
      <c r="E67">
        <f t="shared" si="0"/>
        <v>156.81211202422494</v>
      </c>
      <c r="F67">
        <f t="shared" si="1"/>
        <v>7.9473979701832906</v>
      </c>
      <c r="G67" s="22">
        <f t="shared" si="2"/>
        <v>3.1188125150860644E-4</v>
      </c>
      <c r="I67" s="2">
        <v>0.70933526000000002</v>
      </c>
      <c r="J67">
        <v>177.63798700000001</v>
      </c>
      <c r="K67">
        <f t="shared" si="3"/>
        <v>181.60504453580376</v>
      </c>
      <c r="L67">
        <f t="shared" si="4"/>
        <v>15.737545492377295</v>
      </c>
      <c r="M67" s="22">
        <f t="shared" si="5"/>
        <v>4.9872979251605999E-4</v>
      </c>
      <c r="O67" s="2">
        <v>0.70925548999999999</v>
      </c>
      <c r="P67">
        <v>217.693737</v>
      </c>
      <c r="Q67">
        <f t="shared" si="6"/>
        <v>217.42735622275916</v>
      </c>
      <c r="R67">
        <f t="shared" si="7"/>
        <v>7.0958718483434241E-2</v>
      </c>
      <c r="S67" s="22">
        <f t="shared" si="8"/>
        <v>1.4973174783815629E-6</v>
      </c>
    </row>
    <row r="68" spans="3:19" x14ac:dyDescent="0.25">
      <c r="C68" s="2">
        <v>0.71337212000000005</v>
      </c>
      <c r="D68">
        <v>159.63341399999999</v>
      </c>
      <c r="E68">
        <f t="shared" ref="E68:E131" si="9">IF(C68&lt;F$1,$X$6+D$1^2*$X$5/((-$X$7*(C68/E$1-1)^$X$8+1)),$X$6+$X$2*SINH($X$3*(C68/F$1)-$X$3)+D$1^2*$X$5/((-$X$7*(C68/E$1-1)^$X$8+1)))</f>
        <v>156.92060485448948</v>
      </c>
      <c r="F68">
        <f t="shared" ref="F68:F131" si="10">(E68-D68)^2</f>
        <v>7.3593334599654368</v>
      </c>
      <c r="G68" s="22">
        <f t="shared" ref="G68:G131" si="11">((E68-D68)/D68)^2</f>
        <v>2.8879580349807976E-4</v>
      </c>
      <c r="I68" s="2">
        <v>0.71258301999999996</v>
      </c>
      <c r="J68">
        <v>177.60655399999999</v>
      </c>
      <c r="K68">
        <f t="shared" ref="K68:K131" si="12">IF(I68&lt;L$1,$X$6+J$1^2*$X$5/((-$X$7*(I68/K$1-1)^$X$8+1)),$X$6+$X$2*SINH($X$3*(I68/L$1)-$X$3)+J$1^2*$X$5/((-$X$7*(I68/K$1-1)^$X$8+1)))</f>
        <v>181.72145326148265</v>
      </c>
      <c r="L68">
        <f t="shared" ref="L68:L131" si="13">(K68-J68)^2</f>
        <v>16.932395932150563</v>
      </c>
      <c r="M68" s="22">
        <f t="shared" ref="M68:M131" si="14">((K68-J68)/J68)^2</f>
        <v>5.3678508376591133E-4</v>
      </c>
      <c r="O68" s="2">
        <v>0.71250263000000003</v>
      </c>
      <c r="P68">
        <v>217.54799399999999</v>
      </c>
      <c r="Q68">
        <f t="shared" ref="Q68:Q108" si="15">IF(O68&lt;R$1,$X$6+P$1^2*$X$5/((-$X$7*(O68/Q$1-1)^$X$8+1)),$X$6+$X$2*SINH($X$3*(O68/R$1)-$X$3)+P$1^2*$X$5/((-$X$7*(O68/Q$1-1)^$X$8+1)))</f>
        <v>217.63393023429563</v>
      </c>
      <c r="R68">
        <f t="shared" ref="R68:R108" si="16">(Q68-P68)^2</f>
        <v>7.3850363649158981E-3</v>
      </c>
      <c r="S68" s="22">
        <f t="shared" ref="S68:S108" si="17">((Q68-P68)/P68)^2</f>
        <v>1.560423463826083E-7</v>
      </c>
    </row>
    <row r="69" spans="3:19" x14ac:dyDescent="0.25">
      <c r="C69" s="2">
        <v>0.71662006</v>
      </c>
      <c r="D69">
        <v>159.635603</v>
      </c>
      <c r="E69">
        <f t="shared" si="9"/>
        <v>157.03664591859157</v>
      </c>
      <c r="F69">
        <f t="shared" si="10"/>
        <v>6.7545779110030191</v>
      </c>
      <c r="G69" s="22">
        <f t="shared" si="11"/>
        <v>2.6505664791231977E-4</v>
      </c>
      <c r="I69" s="2">
        <v>0.71583094999999997</v>
      </c>
      <c r="J69">
        <v>177.608743</v>
      </c>
      <c r="K69">
        <f t="shared" si="12"/>
        <v>181.84577366432845</v>
      </c>
      <c r="L69">
        <f t="shared" si="13"/>
        <v>17.952428850459533</v>
      </c>
      <c r="M69" s="22">
        <f t="shared" si="14"/>
        <v>5.6910779344476964E-4</v>
      </c>
      <c r="O69" s="2">
        <v>0.71575016999999996</v>
      </c>
      <c r="P69">
        <v>217.47621699999999</v>
      </c>
      <c r="Q69">
        <f t="shared" si="15"/>
        <v>217.85455815883387</v>
      </c>
      <c r="R69">
        <f t="shared" si="16"/>
        <v>0.14314203246776058</v>
      </c>
      <c r="S69" s="22">
        <f t="shared" si="17"/>
        <v>3.0265206382436578E-6</v>
      </c>
    </row>
    <row r="70" spans="3:19" x14ac:dyDescent="0.25">
      <c r="C70" s="2">
        <v>0.71986799999999995</v>
      </c>
      <c r="D70">
        <v>159.63779099999999</v>
      </c>
      <c r="E70">
        <f t="shared" si="9"/>
        <v>157.16075304601466</v>
      </c>
      <c r="F70">
        <f t="shared" si="10"/>
        <v>6.1357170254838342</v>
      </c>
      <c r="G70" s="22">
        <f t="shared" si="11"/>
        <v>2.4076530443132836E-4</v>
      </c>
      <c r="I70" s="2">
        <v>0.71907889000000003</v>
      </c>
      <c r="J70">
        <v>177.61093199999999</v>
      </c>
      <c r="K70">
        <f t="shared" si="12"/>
        <v>181.97851939203986</v>
      </c>
      <c r="L70">
        <f t="shared" si="13"/>
        <v>19.075819627105595</v>
      </c>
      <c r="M70" s="22">
        <f t="shared" si="14"/>
        <v>6.04705363805067E-4</v>
      </c>
      <c r="O70" s="2">
        <v>0.71899811000000002</v>
      </c>
      <c r="P70">
        <v>217.47840500000001</v>
      </c>
      <c r="Q70">
        <f t="shared" si="15"/>
        <v>218.09016634935722</v>
      </c>
      <c r="R70">
        <f t="shared" si="16"/>
        <v>0.37425194856735361</v>
      </c>
      <c r="S70" s="22">
        <f t="shared" si="17"/>
        <v>7.9128292056560345E-6</v>
      </c>
    </row>
    <row r="71" spans="3:19" x14ac:dyDescent="0.25">
      <c r="C71" s="2">
        <v>0.72311592999999996</v>
      </c>
      <c r="D71">
        <v>159.63998000000001</v>
      </c>
      <c r="E71">
        <f t="shared" si="9"/>
        <v>157.29348047366287</v>
      </c>
      <c r="F71">
        <f t="shared" si="10"/>
        <v>5.5060600271004256</v>
      </c>
      <c r="G71" s="22">
        <f t="shared" si="11"/>
        <v>2.1605166241933952E-4</v>
      </c>
      <c r="I71" s="2">
        <v>0.72232640000000004</v>
      </c>
      <c r="J71">
        <v>177.53243000000001</v>
      </c>
      <c r="K71">
        <f t="shared" si="12"/>
        <v>182.12022657384523</v>
      </c>
      <c r="L71">
        <f t="shared" si="13"/>
        <v>21.047877402985982</v>
      </c>
      <c r="M71" s="22">
        <f t="shared" si="14"/>
        <v>6.6780998811306631E-4</v>
      </c>
      <c r="O71" s="2">
        <v>0.72224641000000001</v>
      </c>
      <c r="P71">
        <v>217.54783599999999</v>
      </c>
      <c r="Q71">
        <f t="shared" si="15"/>
        <v>218.34174386178421</v>
      </c>
      <c r="R71">
        <f t="shared" si="16"/>
        <v>0.63028969300279203</v>
      </c>
      <c r="S71" s="22">
        <f t="shared" si="17"/>
        <v>1.3317744232872335E-5</v>
      </c>
    </row>
    <row r="72" spans="3:19" x14ac:dyDescent="0.25">
      <c r="C72" s="2">
        <v>0.72636387000000002</v>
      </c>
      <c r="D72">
        <v>159.642169</v>
      </c>
      <c r="E72">
        <f t="shared" si="9"/>
        <v>157.43542340356515</v>
      </c>
      <c r="F72">
        <f t="shared" si="10"/>
        <v>4.8697261273845696</v>
      </c>
      <c r="G72" s="22">
        <f t="shared" si="11"/>
        <v>1.9107738880680869E-4</v>
      </c>
      <c r="I72" s="2">
        <v>0.72557455000000004</v>
      </c>
      <c r="J72">
        <v>177.57525200000001</v>
      </c>
      <c r="K72">
        <f t="shared" si="12"/>
        <v>182.2715386219293</v>
      </c>
      <c r="L72">
        <f t="shared" si="13"/>
        <v>22.055108035312013</v>
      </c>
      <c r="M72" s="22">
        <f t="shared" si="14"/>
        <v>6.9943008696540744E-4</v>
      </c>
      <c r="O72" s="2">
        <v>0.72549412999999996</v>
      </c>
      <c r="P72">
        <v>217.50967900000001</v>
      </c>
      <c r="Q72">
        <f t="shared" si="15"/>
        <v>218.61027368843202</v>
      </c>
      <c r="R72">
        <f t="shared" si="16"/>
        <v>1.2113086682047554</v>
      </c>
      <c r="S72" s="22">
        <f t="shared" si="17"/>
        <v>2.5603400526245351E-5</v>
      </c>
    </row>
    <row r="73" spans="3:19" x14ac:dyDescent="0.25">
      <c r="C73" s="2">
        <v>0.72961180999999997</v>
      </c>
      <c r="D73">
        <v>159.64435700000001</v>
      </c>
      <c r="E73">
        <f t="shared" si="9"/>
        <v>157.58721871618704</v>
      </c>
      <c r="F73">
        <f t="shared" si="10"/>
        <v>4.2318179187289919</v>
      </c>
      <c r="G73" s="22">
        <f t="shared" si="11"/>
        <v>1.6604271620443989E-4</v>
      </c>
      <c r="I73" s="2">
        <v>0.72882190999999996</v>
      </c>
      <c r="J73">
        <v>177.46956599999999</v>
      </c>
      <c r="K73">
        <f t="shared" si="12"/>
        <v>182.43302742663815</v>
      </c>
      <c r="L73">
        <f t="shared" si="13"/>
        <v>24.635949333724938</v>
      </c>
      <c r="M73" s="22">
        <f t="shared" si="14"/>
        <v>7.8220669311929701E-4</v>
      </c>
      <c r="O73" s="2">
        <v>0.72874192999999998</v>
      </c>
      <c r="P73">
        <v>217.484971</v>
      </c>
      <c r="Q73">
        <f t="shared" si="15"/>
        <v>218.896941029434</v>
      </c>
      <c r="R73">
        <f t="shared" si="16"/>
        <v>1.9936593640198568</v>
      </c>
      <c r="S73" s="22">
        <f t="shared" si="17"/>
        <v>4.2149502691939316E-5</v>
      </c>
    </row>
    <row r="74" spans="3:19" x14ac:dyDescent="0.25">
      <c r="C74" s="2">
        <v>0.73285948999999995</v>
      </c>
      <c r="D74">
        <v>159.59947700000001</v>
      </c>
      <c r="E74">
        <f t="shared" si="9"/>
        <v>157.74953659805394</v>
      </c>
      <c r="F74">
        <f t="shared" si="10"/>
        <v>3.4222794907523917</v>
      </c>
      <c r="G74" s="22">
        <f t="shared" si="11"/>
        <v>1.3435460204740685E-4</v>
      </c>
      <c r="I74" s="2">
        <v>0.73206985000000002</v>
      </c>
      <c r="J74">
        <v>177.471754</v>
      </c>
      <c r="K74">
        <f t="shared" si="12"/>
        <v>182.6054469044268</v>
      </c>
      <c r="L74">
        <f t="shared" si="13"/>
        <v>26.354802836962019</v>
      </c>
      <c r="M74" s="22">
        <f t="shared" si="14"/>
        <v>8.3676072669077784E-4</v>
      </c>
      <c r="O74" s="2">
        <v>0.73199073000000003</v>
      </c>
      <c r="P74">
        <v>217.64854</v>
      </c>
      <c r="Q74">
        <f t="shared" si="15"/>
        <v>219.20305558078911</v>
      </c>
      <c r="R74">
        <f t="shared" si="16"/>
        <v>2.4165186909161194</v>
      </c>
      <c r="S74" s="22">
        <f t="shared" si="17"/>
        <v>5.1012738958125585E-5</v>
      </c>
    </row>
    <row r="75" spans="3:19" x14ac:dyDescent="0.25">
      <c r="C75" s="2">
        <v>0.73610728999999997</v>
      </c>
      <c r="D75">
        <v>159.57476800000001</v>
      </c>
      <c r="E75">
        <f t="shared" si="9"/>
        <v>157.92312900454857</v>
      </c>
      <c r="F75">
        <f t="shared" si="10"/>
        <v>2.7279113712958258</v>
      </c>
      <c r="G75" s="22">
        <f t="shared" si="11"/>
        <v>1.0712770787713138E-4</v>
      </c>
      <c r="I75" s="2">
        <v>0.73531749999999996</v>
      </c>
      <c r="J75">
        <v>177.42014900000001</v>
      </c>
      <c r="K75">
        <f t="shared" si="12"/>
        <v>182.7894909525113</v>
      </c>
      <c r="L75">
        <f t="shared" si="13"/>
        <v>28.82983300299777</v>
      </c>
      <c r="M75" s="22">
        <f t="shared" si="14"/>
        <v>9.1587509051597874E-4</v>
      </c>
      <c r="O75" s="2">
        <v>0.73523925000000001</v>
      </c>
      <c r="P75">
        <v>217.75831600000001</v>
      </c>
      <c r="Q75">
        <f t="shared" si="15"/>
        <v>219.52981491159255</v>
      </c>
      <c r="R75">
        <f t="shared" si="16"/>
        <v>3.1382083937735707</v>
      </c>
      <c r="S75" s="22">
        <f t="shared" si="17"/>
        <v>6.6180840897808111E-5</v>
      </c>
    </row>
    <row r="76" spans="3:19" x14ac:dyDescent="0.25">
      <c r="C76" s="2">
        <v>0.73935523000000003</v>
      </c>
      <c r="D76">
        <v>159.57695699999999</v>
      </c>
      <c r="E76">
        <f t="shared" si="9"/>
        <v>158.10878634028481</v>
      </c>
      <c r="F76">
        <f t="shared" si="10"/>
        <v>2.1555250860485198</v>
      </c>
      <c r="G76" s="22">
        <f t="shared" si="11"/>
        <v>8.4647224617022821E-5</v>
      </c>
      <c r="I76" s="2">
        <v>0.73856533000000002</v>
      </c>
      <c r="J76">
        <v>177.40216599999999</v>
      </c>
      <c r="K76">
        <f t="shared" si="12"/>
        <v>182.9859811624753</v>
      </c>
      <c r="L76">
        <f t="shared" si="13"/>
        <v>31.178991768689105</v>
      </c>
      <c r="M76" s="22">
        <f t="shared" si="14"/>
        <v>9.9070471798697068E-4</v>
      </c>
      <c r="O76" s="2">
        <v>0.73848838000000006</v>
      </c>
      <c r="P76">
        <v>217.98240200000001</v>
      </c>
      <c r="Q76">
        <f t="shared" si="15"/>
        <v>219.87872492153559</v>
      </c>
      <c r="R76">
        <f t="shared" si="16"/>
        <v>3.5960406227412576</v>
      </c>
      <c r="S76" s="22">
        <f t="shared" si="17"/>
        <v>7.5680104203317897E-5</v>
      </c>
    </row>
    <row r="77" spans="3:19" x14ac:dyDescent="0.25">
      <c r="C77" s="2">
        <v>0.74260316000000004</v>
      </c>
      <c r="D77">
        <v>159.57914600000001</v>
      </c>
      <c r="E77">
        <f t="shared" si="9"/>
        <v>158.3073476094045</v>
      </c>
      <c r="F77">
        <f t="shared" si="10"/>
        <v>1.6174711463213207</v>
      </c>
      <c r="G77" s="22">
        <f t="shared" si="11"/>
        <v>6.3516165107325821E-5</v>
      </c>
      <c r="I77" s="2">
        <v>0.74181326000000003</v>
      </c>
      <c r="J77">
        <v>177.40435400000001</v>
      </c>
      <c r="K77">
        <f t="shared" si="12"/>
        <v>183.19577232471121</v>
      </c>
      <c r="L77">
        <f t="shared" si="13"/>
        <v>33.54052621180071</v>
      </c>
      <c r="M77" s="22">
        <f t="shared" si="14"/>
        <v>1.0657155999725246E-3</v>
      </c>
      <c r="O77" s="2">
        <v>0.74146782</v>
      </c>
      <c r="P77">
        <v>218.078261</v>
      </c>
      <c r="Q77">
        <f t="shared" si="15"/>
        <v>220.21939164158255</v>
      </c>
      <c r="R77">
        <f t="shared" si="16"/>
        <v>4.5844404243236996</v>
      </c>
      <c r="S77" s="22">
        <f t="shared" si="17"/>
        <v>9.6396570360377475E-5</v>
      </c>
    </row>
    <row r="78" spans="3:19" x14ac:dyDescent="0.25">
      <c r="C78" s="2">
        <v>0.74585109999999999</v>
      </c>
      <c r="D78">
        <v>159.581334</v>
      </c>
      <c r="E78">
        <f t="shared" si="9"/>
        <v>158.51972476156703</v>
      </c>
      <c r="F78">
        <f t="shared" si="10"/>
        <v>1.1270141751262193</v>
      </c>
      <c r="G78" s="22">
        <f t="shared" si="11"/>
        <v>4.4255290521586262E-5</v>
      </c>
      <c r="I78" s="2">
        <v>0.74506167000000001</v>
      </c>
      <c r="J78">
        <v>177.49395699999999</v>
      </c>
      <c r="K78">
        <f t="shared" si="12"/>
        <v>183.41981950892594</v>
      </c>
      <c r="L78">
        <f t="shared" si="13"/>
        <v>35.115846474694102</v>
      </c>
      <c r="M78" s="22">
        <f t="shared" si="14"/>
        <v>1.114643527545704E-3</v>
      </c>
      <c r="O78" s="2">
        <v>0.74498620999999998</v>
      </c>
      <c r="P78">
        <v>218.349885</v>
      </c>
      <c r="Q78">
        <f t="shared" si="15"/>
        <v>220.64898388175419</v>
      </c>
      <c r="R78">
        <f t="shared" si="16"/>
        <v>5.2858556680833688</v>
      </c>
      <c r="S78" s="22">
        <f t="shared" si="17"/>
        <v>1.1086880470797272E-4</v>
      </c>
    </row>
    <row r="79" spans="3:19" x14ac:dyDescent="0.25">
      <c r="C79" s="2">
        <v>0.74909904000000005</v>
      </c>
      <c r="D79">
        <v>159.58352300000001</v>
      </c>
      <c r="E79">
        <f t="shared" si="9"/>
        <v>158.74689732533679</v>
      </c>
      <c r="F79">
        <f t="shared" si="10"/>
        <v>0.69994251950569564</v>
      </c>
      <c r="G79" s="22">
        <f t="shared" si="11"/>
        <v>2.7484401209348675E-5</v>
      </c>
      <c r="I79" s="2">
        <v>0.74831011999999997</v>
      </c>
      <c r="J79">
        <v>177.590284</v>
      </c>
      <c r="K79">
        <f t="shared" si="12"/>
        <v>183.65909859563817</v>
      </c>
      <c r="L79">
        <f t="shared" si="13"/>
        <v>36.830510596230923</v>
      </c>
      <c r="M79" s="22">
        <f t="shared" si="14"/>
        <v>1.1678023266834905E-3</v>
      </c>
      <c r="O79" s="2">
        <v>0.74823519999999999</v>
      </c>
      <c r="P79">
        <v>218.54707500000001</v>
      </c>
      <c r="Q79">
        <f t="shared" si="15"/>
        <v>221.07379165119329</v>
      </c>
      <c r="R79">
        <f t="shared" si="16"/>
        <v>6.384297035417398</v>
      </c>
      <c r="S79" s="22">
        <f t="shared" si="17"/>
        <v>1.3366665749523025E-4</v>
      </c>
    </row>
    <row r="80" spans="3:19" x14ac:dyDescent="0.25">
      <c r="C80" s="2">
        <v>0.75234698</v>
      </c>
      <c r="D80">
        <v>159.585712</v>
      </c>
      <c r="E80">
        <f t="shared" si="9"/>
        <v>158.98992092242668</v>
      </c>
      <c r="F80">
        <f t="shared" si="10"/>
        <v>0.35496700811598253</v>
      </c>
      <c r="G80" s="22">
        <f t="shared" si="11"/>
        <v>1.3937984554482523E-5</v>
      </c>
      <c r="I80" s="2">
        <v>0.75155833999999999</v>
      </c>
      <c r="J80">
        <v>177.646266</v>
      </c>
      <c r="K80">
        <f t="shared" si="12"/>
        <v>183.91467472404361</v>
      </c>
      <c r="L80">
        <f t="shared" si="13"/>
        <v>39.292947931666035</v>
      </c>
      <c r="M80" s="22">
        <f t="shared" si="14"/>
        <v>1.2450948764981063E-3</v>
      </c>
      <c r="O80" s="2">
        <v>0.75148464999999998</v>
      </c>
      <c r="P80">
        <v>218.83168000000001</v>
      </c>
      <c r="Q80">
        <f t="shared" si="15"/>
        <v>221.52763487661409</v>
      </c>
      <c r="R80">
        <f t="shared" si="16"/>
        <v>7.2681726967392466</v>
      </c>
      <c r="S80" s="22">
        <f t="shared" si="17"/>
        <v>1.5177661015727633E-4</v>
      </c>
    </row>
    <row r="81" spans="3:19" x14ac:dyDescent="0.25">
      <c r="C81" s="2">
        <v>0.75559491999999995</v>
      </c>
      <c r="D81">
        <v>159.58789999999999</v>
      </c>
      <c r="E81">
        <f t="shared" si="9"/>
        <v>159.24993344394278</v>
      </c>
      <c r="F81">
        <f t="shared" si="10"/>
        <v>0.11422139301317175</v>
      </c>
      <c r="G81" s="22">
        <f t="shared" si="11"/>
        <v>4.4848459756398388E-6</v>
      </c>
      <c r="I81" s="2">
        <v>0.75480689999999995</v>
      </c>
      <c r="J81">
        <v>177.762766</v>
      </c>
      <c r="K81">
        <f t="shared" si="12"/>
        <v>184.18777268365378</v>
      </c>
      <c r="L81">
        <f t="shared" si="13"/>
        <v>41.280710884995706</v>
      </c>
      <c r="M81" s="22">
        <f t="shared" si="14"/>
        <v>1.3063681062424409E-3</v>
      </c>
      <c r="O81" s="2">
        <v>0.75473429000000003</v>
      </c>
      <c r="P81">
        <v>219.14961700000001</v>
      </c>
      <c r="Q81">
        <f t="shared" si="15"/>
        <v>222.01257884322499</v>
      </c>
      <c r="R81">
        <f t="shared" si="16"/>
        <v>8.1965505157621745</v>
      </c>
      <c r="S81" s="22">
        <f t="shared" si="17"/>
        <v>1.706670523983287E-4</v>
      </c>
    </row>
    <row r="82" spans="3:19" x14ac:dyDescent="0.25">
      <c r="C82" s="2">
        <v>0.75884284999999996</v>
      </c>
      <c r="D82">
        <v>159.59008900000001</v>
      </c>
      <c r="E82">
        <f t="shared" si="9"/>
        <v>159.52816167515309</v>
      </c>
      <c r="F82">
        <f t="shared" si="10"/>
        <v>3.8349935626959394E-3</v>
      </c>
      <c r="G82" s="22">
        <f t="shared" si="11"/>
        <v>1.5057497697789978E-7</v>
      </c>
      <c r="I82" s="2">
        <v>0.75805562999999998</v>
      </c>
      <c r="J82">
        <v>177.91288700000001</v>
      </c>
      <c r="K82">
        <f t="shared" si="12"/>
        <v>184.47966438891143</v>
      </c>
      <c r="L82">
        <f t="shared" si="13"/>
        <v>43.122565275518269</v>
      </c>
      <c r="M82" s="22">
        <f t="shared" si="14"/>
        <v>1.3623533818569705E-3</v>
      </c>
      <c r="O82" s="2">
        <v>0.75798396999999995</v>
      </c>
      <c r="P82">
        <v>219.47456600000001</v>
      </c>
      <c r="Q82">
        <f t="shared" si="15"/>
        <v>222.5308815335647</v>
      </c>
      <c r="R82">
        <f t="shared" si="16"/>
        <v>9.3410646407087885</v>
      </c>
      <c r="S82" s="22">
        <f t="shared" si="17"/>
        <v>1.9392240100192534E-4</v>
      </c>
    </row>
    <row r="83" spans="3:19" x14ac:dyDescent="0.25">
      <c r="C83" s="2">
        <v>0.76209079000000002</v>
      </c>
      <c r="D83">
        <v>159.59227799999999</v>
      </c>
      <c r="E83">
        <f t="shared" si="9"/>
        <v>159.82593313416152</v>
      </c>
      <c r="F83">
        <f t="shared" si="10"/>
        <v>5.4594721720039499E-2</v>
      </c>
      <c r="G83" s="22">
        <f t="shared" si="11"/>
        <v>2.1435168853523844E-6</v>
      </c>
      <c r="I83" s="2">
        <v>0.76130408000000005</v>
      </c>
      <c r="J83">
        <v>178.00921399999999</v>
      </c>
      <c r="K83">
        <f t="shared" si="12"/>
        <v>184.79170478012117</v>
      </c>
      <c r="L83">
        <f t="shared" si="13"/>
        <v>46.002181182428806</v>
      </c>
      <c r="M83" s="22">
        <f t="shared" si="14"/>
        <v>1.4517554296883475E-3</v>
      </c>
      <c r="O83" s="2">
        <v>0.76123461999999997</v>
      </c>
      <c r="P83">
        <v>219.98106899999999</v>
      </c>
      <c r="Q83">
        <f t="shared" si="15"/>
        <v>223.08518840450392</v>
      </c>
      <c r="R83">
        <f t="shared" si="16"/>
        <v>9.6355572774178544</v>
      </c>
      <c r="S83" s="22">
        <f t="shared" si="17"/>
        <v>1.9911602832422051E-4</v>
      </c>
    </row>
    <row r="84" spans="3:19" x14ac:dyDescent="0.25">
      <c r="C84" s="2">
        <v>0.76533872999999997</v>
      </c>
      <c r="D84">
        <v>159.59446600000001</v>
      </c>
      <c r="E84">
        <f t="shared" si="9"/>
        <v>160.14468026171465</v>
      </c>
      <c r="F84">
        <f t="shared" si="10"/>
        <v>0.30273573379418994</v>
      </c>
      <c r="G84" s="22">
        <f t="shared" si="11"/>
        <v>1.1885789391874786E-5</v>
      </c>
      <c r="I84" s="2">
        <v>0.76455267000000005</v>
      </c>
      <c r="J84">
        <v>178.13243800000001</v>
      </c>
      <c r="K84">
        <f t="shared" si="12"/>
        <v>185.12545679585179</v>
      </c>
      <c r="L84">
        <f t="shared" si="13"/>
        <v>48.902311879136306</v>
      </c>
      <c r="M84" s="22">
        <f t="shared" si="14"/>
        <v>1.5411445233149224E-3</v>
      </c>
      <c r="O84" s="2">
        <v>0.76421620000000001</v>
      </c>
      <c r="P84">
        <v>220.473941</v>
      </c>
      <c r="Q84">
        <f t="shared" si="15"/>
        <v>223.62745058430943</v>
      </c>
      <c r="R84">
        <f t="shared" si="16"/>
        <v>9.9446226983314503</v>
      </c>
      <c r="S84" s="22">
        <f t="shared" si="17"/>
        <v>2.0458499604722935E-4</v>
      </c>
    </row>
    <row r="85" spans="3:19" x14ac:dyDescent="0.25">
      <c r="C85" s="2">
        <v>0.76858667000000003</v>
      </c>
      <c r="D85">
        <v>159.596655</v>
      </c>
      <c r="E85">
        <f t="shared" si="9"/>
        <v>160.48595421891304</v>
      </c>
      <c r="F85">
        <f t="shared" si="10"/>
        <v>0.7908531007593399</v>
      </c>
      <c r="G85" s="22">
        <f t="shared" si="11"/>
        <v>3.1049045397912067E-5</v>
      </c>
      <c r="I85" s="2">
        <v>0.76780117999999997</v>
      </c>
      <c r="J85">
        <v>178.24221299999999</v>
      </c>
      <c r="K85">
        <f t="shared" si="12"/>
        <v>185.48256489629711</v>
      </c>
      <c r="L85">
        <f t="shared" si="13"/>
        <v>52.422695582213208</v>
      </c>
      <c r="M85" s="22">
        <f t="shared" si="14"/>
        <v>1.6500542288227968E-3</v>
      </c>
      <c r="O85" s="2">
        <v>0.76719817000000001</v>
      </c>
      <c r="P85">
        <v>221.040492</v>
      </c>
      <c r="Q85">
        <f t="shared" si="15"/>
        <v>224.20450883398684</v>
      </c>
      <c r="R85">
        <f t="shared" si="16"/>
        <v>10.011002525752078</v>
      </c>
      <c r="S85" s="22">
        <f t="shared" si="17"/>
        <v>2.0489619515422171E-4</v>
      </c>
    </row>
    <row r="86" spans="3:19" x14ac:dyDescent="0.25">
      <c r="C86" s="2">
        <v>0.77183460999999998</v>
      </c>
      <c r="D86">
        <v>159.59884299999999</v>
      </c>
      <c r="E86">
        <f t="shared" si="9"/>
        <v>160.85143576718298</v>
      </c>
      <c r="F86">
        <f t="shared" si="10"/>
        <v>1.5689886403991378</v>
      </c>
      <c r="G86" s="22">
        <f t="shared" si="11"/>
        <v>6.1597107941204911E-5</v>
      </c>
      <c r="I86" s="2">
        <v>0.77105056999999999</v>
      </c>
      <c r="J86">
        <v>178.51336900000001</v>
      </c>
      <c r="K86">
        <f t="shared" si="12"/>
        <v>185.86497054472721</v>
      </c>
      <c r="L86">
        <f t="shared" si="13"/>
        <v>54.046045272435393</v>
      </c>
      <c r="M86" s="22">
        <f t="shared" si="14"/>
        <v>1.6959866449445201E-3</v>
      </c>
      <c r="O86" s="2">
        <v>0.7701808</v>
      </c>
      <c r="P86">
        <v>221.72865400000001</v>
      </c>
      <c r="Q86">
        <f t="shared" si="15"/>
        <v>224.81891216947344</v>
      </c>
      <c r="R86">
        <f t="shared" si="16"/>
        <v>9.549695553997271</v>
      </c>
      <c r="S86" s="22">
        <f t="shared" si="17"/>
        <v>1.9424322730773614E-4</v>
      </c>
    </row>
    <row r="87" spans="3:19" x14ac:dyDescent="0.25">
      <c r="C87" s="2">
        <v>0.77508253999999999</v>
      </c>
      <c r="D87">
        <v>159.601032</v>
      </c>
      <c r="E87">
        <f t="shared" si="9"/>
        <v>161.24294720426585</v>
      </c>
      <c r="F87">
        <f t="shared" si="10"/>
        <v>2.6958855379993434</v>
      </c>
      <c r="G87" s="22">
        <f t="shared" si="11"/>
        <v>1.0583518140015789E-4</v>
      </c>
      <c r="I87" s="2">
        <v>0.77430056999999997</v>
      </c>
      <c r="J87">
        <v>178.89883599999999</v>
      </c>
      <c r="K87">
        <f t="shared" si="12"/>
        <v>186.27466771121337</v>
      </c>
      <c r="L87">
        <f t="shared" si="13"/>
        <v>54.402893432140893</v>
      </c>
      <c r="M87" s="22">
        <f t="shared" si="14"/>
        <v>1.6998357884884089E-3</v>
      </c>
      <c r="O87" s="2">
        <v>0.77316320999999999</v>
      </c>
      <c r="P87">
        <v>222.37589500000001</v>
      </c>
      <c r="Q87">
        <f t="shared" si="15"/>
        <v>225.47318830535929</v>
      </c>
      <c r="R87">
        <f t="shared" si="16"/>
        <v>9.5932258194233686</v>
      </c>
      <c r="S87" s="22">
        <f t="shared" si="17"/>
        <v>1.9399442511356874E-4</v>
      </c>
    </row>
    <row r="88" spans="3:19" x14ac:dyDescent="0.25">
      <c r="C88" s="2">
        <v>0.77833048000000005</v>
      </c>
      <c r="D88">
        <v>159.60322099999999</v>
      </c>
      <c r="E88">
        <f t="shared" si="9"/>
        <v>161.66247216211966</v>
      </c>
      <c r="F88">
        <f t="shared" si="10"/>
        <v>4.2405153486911908</v>
      </c>
      <c r="G88" s="22">
        <f t="shared" si="11"/>
        <v>1.6646975333930035E-4</v>
      </c>
      <c r="I88" s="2">
        <v>0.77754992000000001</v>
      </c>
      <c r="J88">
        <v>179.16326799999999</v>
      </c>
      <c r="K88">
        <f t="shared" si="12"/>
        <v>186.71370834471648</v>
      </c>
      <c r="L88">
        <f t="shared" si="13"/>
        <v>57.009149399122499</v>
      </c>
      <c r="M88" s="22">
        <f t="shared" si="14"/>
        <v>1.7760149210140504E-3</v>
      </c>
      <c r="O88" s="2">
        <v>0.77611474000000003</v>
      </c>
      <c r="P88">
        <v>222.96886799999999</v>
      </c>
      <c r="Q88">
        <f t="shared" si="15"/>
        <v>226.1628812342509</v>
      </c>
      <c r="R88">
        <f t="shared" si="16"/>
        <v>10.201720540570005</v>
      </c>
      <c r="S88" s="22">
        <f t="shared" si="17"/>
        <v>2.0520359483067334E-4</v>
      </c>
    </row>
    <row r="89" spans="3:19" x14ac:dyDescent="0.25">
      <c r="C89" s="2">
        <v>0.78157878000000003</v>
      </c>
      <c r="D89">
        <v>159.672651</v>
      </c>
      <c r="E89">
        <f t="shared" si="9"/>
        <v>162.11221688214661</v>
      </c>
      <c r="F89">
        <f t="shared" si="10"/>
        <v>5.9514816933337675</v>
      </c>
      <c r="G89" s="22">
        <f t="shared" si="11"/>
        <v>2.334339561814265E-4</v>
      </c>
      <c r="I89" s="2">
        <v>0.78106854999999997</v>
      </c>
      <c r="J89">
        <v>179.481674</v>
      </c>
      <c r="K89">
        <f t="shared" si="12"/>
        <v>187.22514890873316</v>
      </c>
      <c r="L89">
        <f t="shared" si="13"/>
        <v>59.961403662180061</v>
      </c>
      <c r="M89" s="22">
        <f t="shared" si="14"/>
        <v>1.8613651049065902E-3</v>
      </c>
      <c r="O89" s="2">
        <v>0.77883975000000005</v>
      </c>
      <c r="P89">
        <v>223.79294400000001</v>
      </c>
      <c r="Q89">
        <f t="shared" si="15"/>
        <v>226.83961400467527</v>
      </c>
      <c r="R89">
        <f t="shared" si="16"/>
        <v>9.2821981173879706</v>
      </c>
      <c r="S89" s="22">
        <f t="shared" si="17"/>
        <v>1.8533526132304395E-4</v>
      </c>
    </row>
    <row r="90" spans="3:19" x14ac:dyDescent="0.25">
      <c r="C90" s="2">
        <v>0.78482675999999996</v>
      </c>
      <c r="D90">
        <v>159.68156400000001</v>
      </c>
      <c r="E90">
        <f t="shared" si="9"/>
        <v>162.59443768268216</v>
      </c>
      <c r="F90">
        <f t="shared" si="10"/>
        <v>8.4848330912622512</v>
      </c>
      <c r="G90" s="22">
        <f t="shared" si="11"/>
        <v>3.3276201712964602E-4</v>
      </c>
      <c r="I90" s="2">
        <v>0.78431881000000003</v>
      </c>
      <c r="J90">
        <v>179.91421099999999</v>
      </c>
      <c r="K90">
        <f t="shared" si="12"/>
        <v>187.73376003483057</v>
      </c>
      <c r="L90">
        <f t="shared" si="13"/>
        <v>61.145347108119736</v>
      </c>
      <c r="M90" s="22">
        <f t="shared" si="14"/>
        <v>1.8890022600892371E-3</v>
      </c>
      <c r="O90" s="2">
        <v>0.78128523999999999</v>
      </c>
      <c r="P90">
        <v>224.641548</v>
      </c>
      <c r="Q90">
        <f t="shared" si="15"/>
        <v>227.48186550638974</v>
      </c>
      <c r="R90">
        <f t="shared" si="16"/>
        <v>8.0674035371040187</v>
      </c>
      <c r="S90" s="22">
        <f t="shared" si="17"/>
        <v>1.5986508202781022E-4</v>
      </c>
    </row>
    <row r="91" spans="3:19" x14ac:dyDescent="0.25">
      <c r="C91" s="2">
        <v>0.78834455999999997</v>
      </c>
      <c r="D91">
        <v>159.845314</v>
      </c>
      <c r="E91">
        <f t="shared" si="9"/>
        <v>163.15638129303068</v>
      </c>
      <c r="F91">
        <f t="shared" si="10"/>
        <v>10.96316661897748</v>
      </c>
      <c r="G91" s="22">
        <f t="shared" si="11"/>
        <v>4.2907794940006929E-4</v>
      </c>
      <c r="I91" s="2">
        <v>0.78756928000000004</v>
      </c>
      <c r="J91">
        <v>180.387092</v>
      </c>
      <c r="K91">
        <f t="shared" si="12"/>
        <v>188.280256681049</v>
      </c>
      <c r="L91">
        <f t="shared" si="13"/>
        <v>62.302048682159374</v>
      </c>
      <c r="M91" s="22">
        <f t="shared" si="14"/>
        <v>1.9146588919422426E-3</v>
      </c>
      <c r="O91" s="2">
        <v>0.78400086000000002</v>
      </c>
      <c r="P91">
        <v>225.69878299999999</v>
      </c>
      <c r="Q91">
        <f t="shared" si="15"/>
        <v>228.23643496769148</v>
      </c>
      <c r="R91">
        <f t="shared" si="16"/>
        <v>6.4396775091284812</v>
      </c>
      <c r="S91" s="22">
        <f t="shared" si="17"/>
        <v>1.2641705952638624E-4</v>
      </c>
    </row>
    <row r="92" spans="3:19" x14ac:dyDescent="0.25">
      <c r="C92" s="2">
        <v>0.79159332999999998</v>
      </c>
      <c r="D92">
        <v>160.00215900000001</v>
      </c>
      <c r="E92">
        <f t="shared" si="9"/>
        <v>163.71500066111884</v>
      </c>
      <c r="F92">
        <f t="shared" si="10"/>
        <v>13.785193200539632</v>
      </c>
      <c r="G92" s="22">
        <f t="shared" si="11"/>
        <v>5.3846957735031542E-4</v>
      </c>
      <c r="I92" s="2">
        <v>0.79081975000000004</v>
      </c>
      <c r="J92">
        <v>180.859973</v>
      </c>
      <c r="K92">
        <f t="shared" si="12"/>
        <v>188.86797954604438</v>
      </c>
      <c r="L92">
        <f t="shared" si="13"/>
        <v>64.12816884148971</v>
      </c>
      <c r="M92" s="22">
        <f t="shared" si="14"/>
        <v>1.9604867687911345E-3</v>
      </c>
      <c r="O92" s="2">
        <v>0.78671608000000004</v>
      </c>
      <c r="P92">
        <v>226.68176399999999</v>
      </c>
      <c r="Q92">
        <f t="shared" si="15"/>
        <v>229.03745809911061</v>
      </c>
      <c r="R92">
        <f t="shared" si="16"/>
        <v>5.5492946885846033</v>
      </c>
      <c r="S92" s="22">
        <f t="shared" si="17"/>
        <v>1.0799524173844928E-4</v>
      </c>
    </row>
    <row r="93" spans="3:19" x14ac:dyDescent="0.25">
      <c r="C93" s="2">
        <v>0.79457361000000004</v>
      </c>
      <c r="D93">
        <v>160.252961</v>
      </c>
      <c r="E93">
        <f t="shared" si="9"/>
        <v>164.26365751207695</v>
      </c>
      <c r="F93">
        <f t="shared" si="10"/>
        <v>16.085686511986189</v>
      </c>
      <c r="G93" s="22">
        <f t="shared" si="11"/>
        <v>6.263649897972804E-4</v>
      </c>
      <c r="I93" s="2">
        <v>0.79407072000000001</v>
      </c>
      <c r="J93">
        <v>181.42699300000001</v>
      </c>
      <c r="K93">
        <f t="shared" si="12"/>
        <v>189.50079697240528</v>
      </c>
      <c r="L93">
        <f t="shared" si="13"/>
        <v>65.186310584827154</v>
      </c>
      <c r="M93" s="22">
        <f t="shared" si="14"/>
        <v>1.9803985350798159E-3</v>
      </c>
      <c r="O93" s="2">
        <v>0.78943191000000001</v>
      </c>
      <c r="P93">
        <v>227.779056</v>
      </c>
      <c r="Q93">
        <f t="shared" si="15"/>
        <v>229.88866462693596</v>
      </c>
      <c r="R93">
        <f t="shared" si="16"/>
        <v>4.4504485588426519</v>
      </c>
      <c r="S93" s="22">
        <f t="shared" si="17"/>
        <v>8.5778057682979857E-5</v>
      </c>
    </row>
    <row r="94" spans="3:19" x14ac:dyDescent="0.25">
      <c r="C94" s="2">
        <v>0.79782363999999995</v>
      </c>
      <c r="D94">
        <v>160.645152</v>
      </c>
      <c r="E94">
        <f t="shared" si="9"/>
        <v>164.90463218306635</v>
      </c>
      <c r="F94">
        <f t="shared" si="10"/>
        <v>18.14317142993502</v>
      </c>
      <c r="G94" s="22">
        <f t="shared" si="11"/>
        <v>7.0303663492580853E-4</v>
      </c>
      <c r="I94" s="2">
        <v>0.79705316999999998</v>
      </c>
      <c r="J94">
        <v>182.08124599999999</v>
      </c>
      <c r="K94">
        <f t="shared" si="12"/>
        <v>190.12453461564186</v>
      </c>
      <c r="L94">
        <f t="shared" si="13"/>
        <v>64.694491754514118</v>
      </c>
      <c r="M94" s="22">
        <f t="shared" si="14"/>
        <v>1.9513576353364544E-3</v>
      </c>
      <c r="O94" s="2">
        <v>0.79228657999999996</v>
      </c>
      <c r="P94">
        <v>228.909684</v>
      </c>
      <c r="Q94">
        <f t="shared" si="15"/>
        <v>230.84141954633549</v>
      </c>
      <c r="R94">
        <f t="shared" si="16"/>
        <v>3.7316022209760686</v>
      </c>
      <c r="S94" s="22">
        <f t="shared" si="17"/>
        <v>7.1214267441222501E-5</v>
      </c>
    </row>
    <row r="95" spans="3:19" x14ac:dyDescent="0.25">
      <c r="C95" s="2">
        <v>0.80080428000000003</v>
      </c>
      <c r="D95">
        <v>160.96319600000001</v>
      </c>
      <c r="E95">
        <f t="shared" si="9"/>
        <v>165.53470133998249</v>
      </c>
      <c r="F95">
        <f t="shared" si="10"/>
        <v>20.898661073488327</v>
      </c>
      <c r="G95" s="22">
        <f t="shared" si="11"/>
        <v>8.0661313463295926E-4</v>
      </c>
      <c r="I95" s="2">
        <v>0.80003546999999997</v>
      </c>
      <c r="J95">
        <v>182.708315</v>
      </c>
      <c r="K95">
        <f t="shared" si="12"/>
        <v>190.79331609501529</v>
      </c>
      <c r="L95">
        <f t="shared" si="13"/>
        <v>65.367242706398386</v>
      </c>
      <c r="M95" s="22">
        <f t="shared" si="14"/>
        <v>1.9581391082615415E-3</v>
      </c>
      <c r="O95" s="2">
        <v>0.79457588000000001</v>
      </c>
      <c r="P95">
        <v>230.20523299999999</v>
      </c>
      <c r="Q95">
        <f t="shared" si="15"/>
        <v>231.6516301048234</v>
      </c>
      <c r="R95">
        <f t="shared" si="16"/>
        <v>2.092064584841526</v>
      </c>
      <c r="S95" s="22">
        <f t="shared" si="17"/>
        <v>3.9477051133701665E-5</v>
      </c>
    </row>
    <row r="96" spans="3:19" x14ac:dyDescent="0.25">
      <c r="C96" s="2">
        <v>0.80432415000000002</v>
      </c>
      <c r="D96">
        <v>161.51022499999999</v>
      </c>
      <c r="E96">
        <f t="shared" si="9"/>
        <v>166.33523645490629</v>
      </c>
      <c r="F96">
        <f t="shared" si="10"/>
        <v>23.280735539977037</v>
      </c>
      <c r="G96" s="22">
        <f t="shared" si="11"/>
        <v>8.9247621994913682E-4</v>
      </c>
      <c r="I96" s="2">
        <v>0.80301860999999997</v>
      </c>
      <c r="J96">
        <v>183.49032700000001</v>
      </c>
      <c r="K96">
        <f t="shared" si="12"/>
        <v>191.51145853991565</v>
      </c>
      <c r="L96">
        <f t="shared" si="13"/>
        <v>64.338551180629494</v>
      </c>
      <c r="M96" s="22">
        <f t="shared" si="14"/>
        <v>1.9109306562068392E-3</v>
      </c>
      <c r="O96" s="2">
        <v>0.79672790000000004</v>
      </c>
      <c r="P96">
        <v>231.38703000000001</v>
      </c>
      <c r="Q96">
        <f t="shared" si="15"/>
        <v>232.45332459400515</v>
      </c>
      <c r="R96">
        <f t="shared" si="16"/>
        <v>1.1369841612045926</v>
      </c>
      <c r="S96" s="22">
        <f t="shared" si="17"/>
        <v>2.1236179688263703E-5</v>
      </c>
    </row>
    <row r="97" spans="3:19" x14ac:dyDescent="0.25">
      <c r="C97" s="2">
        <v>0.80757502000000003</v>
      </c>
      <c r="D97">
        <v>162.05707200000001</v>
      </c>
      <c r="E97">
        <f t="shared" si="9"/>
        <v>167.13367643277996</v>
      </c>
      <c r="F97">
        <f t="shared" si="10"/>
        <v>25.771912566921131</v>
      </c>
      <c r="G97" s="22">
        <f t="shared" si="11"/>
        <v>9.8132005256773005E-4</v>
      </c>
      <c r="I97" s="2">
        <v>0.80600134000000001</v>
      </c>
      <c r="J97">
        <v>184.19808599999999</v>
      </c>
      <c r="K97">
        <f t="shared" si="12"/>
        <v>192.28324496271966</v>
      </c>
      <c r="L97">
        <f t="shared" si="13"/>
        <v>65.369795452446283</v>
      </c>
      <c r="M97" s="22">
        <f t="shared" si="14"/>
        <v>1.9266680687726953E-3</v>
      </c>
      <c r="O97" s="2">
        <v>0.79914993000000001</v>
      </c>
      <c r="P97">
        <v>232.75533200000001</v>
      </c>
      <c r="Q97">
        <f t="shared" si="15"/>
        <v>233.40516111375177</v>
      </c>
      <c r="R97">
        <f t="shared" si="16"/>
        <v>0.42227787707940301</v>
      </c>
      <c r="S97" s="22">
        <f t="shared" si="17"/>
        <v>7.7946936711651847E-6</v>
      </c>
    </row>
    <row r="98" spans="3:19" x14ac:dyDescent="0.25">
      <c r="C98" s="2">
        <v>0.81082589000000005</v>
      </c>
      <c r="D98">
        <v>162.60391999999999</v>
      </c>
      <c r="E98">
        <f t="shared" si="9"/>
        <v>167.99406919644375</v>
      </c>
      <c r="F98">
        <f t="shared" si="10"/>
        <v>29.053708359923291</v>
      </c>
      <c r="G98" s="22">
        <f t="shared" si="11"/>
        <v>1.0988528789916544E-3</v>
      </c>
      <c r="I98" s="2">
        <v>0.80898490999999995</v>
      </c>
      <c r="J98">
        <v>185.06050099999999</v>
      </c>
      <c r="K98">
        <f t="shared" si="12"/>
        <v>193.11415805171265</v>
      </c>
      <c r="L98">
        <f t="shared" si="13"/>
        <v>64.861391906601085</v>
      </c>
      <c r="M98" s="22">
        <f t="shared" si="14"/>
        <v>1.8939076450202154E-3</v>
      </c>
      <c r="O98" s="2">
        <v>0.80146010000000001</v>
      </c>
      <c r="P98">
        <v>234.03716</v>
      </c>
      <c r="Q98">
        <f t="shared" si="15"/>
        <v>234.36529091633713</v>
      </c>
      <c r="R98">
        <f t="shared" si="16"/>
        <v>0.10766989825624489</v>
      </c>
      <c r="S98" s="22">
        <f t="shared" si="17"/>
        <v>1.9657336128361855E-6</v>
      </c>
    </row>
    <row r="99" spans="3:19" x14ac:dyDescent="0.25">
      <c r="C99" s="2">
        <v>0.81407737000000002</v>
      </c>
      <c r="D99">
        <v>163.26507799999999</v>
      </c>
      <c r="E99">
        <f t="shared" si="9"/>
        <v>168.92227360755493</v>
      </c>
      <c r="F99">
        <f t="shared" si="10"/>
        <v>32.0038621421389</v>
      </c>
      <c r="G99" s="22">
        <f t="shared" si="11"/>
        <v>1.2006482458853589E-3</v>
      </c>
      <c r="I99" s="2">
        <v>0.81142320999999995</v>
      </c>
      <c r="J99">
        <v>185.930666</v>
      </c>
      <c r="K99">
        <f t="shared" si="12"/>
        <v>193.840995901827</v>
      </c>
      <c r="L99">
        <f t="shared" si="13"/>
        <v>62.573319155738325</v>
      </c>
      <c r="M99" s="22">
        <f t="shared" si="14"/>
        <v>1.8100357077231665E-3</v>
      </c>
      <c r="O99" s="2">
        <v>0.80331342999999999</v>
      </c>
      <c r="P99">
        <v>235.262091</v>
      </c>
      <c r="Q99">
        <f t="shared" si="15"/>
        <v>235.17489492360465</v>
      </c>
      <c r="R99">
        <f t="shared" si="16"/>
        <v>7.6031557387426464E-3</v>
      </c>
      <c r="S99" s="22">
        <f t="shared" si="17"/>
        <v>1.3736939357524155E-7</v>
      </c>
    </row>
    <row r="100" spans="3:19" x14ac:dyDescent="0.25">
      <c r="C100" s="2">
        <v>0.81732939999999998</v>
      </c>
      <c r="D100">
        <v>164.02709899999999</v>
      </c>
      <c r="E100">
        <f t="shared" si="9"/>
        <v>169.92467842254496</v>
      </c>
      <c r="F100">
        <f t="shared" si="10"/>
        <v>34.781443045225799</v>
      </c>
      <c r="G100" s="22">
        <f t="shared" si="11"/>
        <v>1.2927554831561731E-3</v>
      </c>
      <c r="I100" s="2">
        <v>0.81385622000000002</v>
      </c>
      <c r="J100">
        <v>186.80677900000001</v>
      </c>
      <c r="K100">
        <f t="shared" si="12"/>
        <v>194.61287410853589</v>
      </c>
      <c r="L100">
        <f t="shared" si="13"/>
        <v>60.935120843507875</v>
      </c>
      <c r="M100" s="22">
        <f t="shared" si="14"/>
        <v>1.7461534738944882E-3</v>
      </c>
      <c r="O100" s="2">
        <v>0.80556214999999998</v>
      </c>
      <c r="P100">
        <v>236.74150499999999</v>
      </c>
      <c r="Q100">
        <f t="shared" si="15"/>
        <v>236.2073682548245</v>
      </c>
      <c r="R100">
        <f t="shared" si="16"/>
        <v>0.2853020625466639</v>
      </c>
      <c r="S100" s="22">
        <f t="shared" si="17"/>
        <v>5.0904491442501839E-6</v>
      </c>
    </row>
    <row r="101" spans="3:19" x14ac:dyDescent="0.25">
      <c r="C101" s="2">
        <v>0.82058204000000001</v>
      </c>
      <c r="D101">
        <v>164.90343100000001</v>
      </c>
      <c r="E101">
        <f t="shared" si="9"/>
        <v>171.00851845139297</v>
      </c>
      <c r="F101">
        <f t="shared" si="10"/>
        <v>37.272092789155806</v>
      </c>
      <c r="G101" s="22">
        <f t="shared" si="11"/>
        <v>1.3706431348870353E-3</v>
      </c>
      <c r="I101" s="2">
        <v>0.81657208999999997</v>
      </c>
      <c r="J101">
        <v>187.91079500000001</v>
      </c>
      <c r="K101">
        <f t="shared" si="12"/>
        <v>195.53432246991747</v>
      </c>
      <c r="L101">
        <f t="shared" si="13"/>
        <v>58.118171084586145</v>
      </c>
      <c r="M101" s="22">
        <f t="shared" si="14"/>
        <v>1.6459190779368204E-3</v>
      </c>
      <c r="O101" s="2">
        <v>0.80739371000000004</v>
      </c>
      <c r="P101">
        <v>238.121577</v>
      </c>
      <c r="Q101">
        <f t="shared" si="15"/>
        <v>237.09152901794116</v>
      </c>
      <c r="R101">
        <f t="shared" si="16"/>
        <v>1.0609988453435015</v>
      </c>
      <c r="S101" s="22">
        <f t="shared" si="17"/>
        <v>1.8711879459419671E-5</v>
      </c>
    </row>
    <row r="102" spans="3:19" x14ac:dyDescent="0.25">
      <c r="C102" s="2">
        <v>0.8238354</v>
      </c>
      <c r="D102">
        <v>165.91424699999999</v>
      </c>
      <c r="E102">
        <f t="shared" si="9"/>
        <v>172.18200817258958</v>
      </c>
      <c r="F102">
        <f t="shared" si="10"/>
        <v>39.284830116621599</v>
      </c>
      <c r="G102" s="22">
        <f t="shared" si="11"/>
        <v>1.4271102280716142E-3</v>
      </c>
      <c r="I102" s="2">
        <v>0.81928889999999999</v>
      </c>
      <c r="J102">
        <v>189.18964</v>
      </c>
      <c r="K102">
        <f t="shared" si="12"/>
        <v>196.52516902222186</v>
      </c>
      <c r="L102">
        <f t="shared" si="13"/>
        <v>53.809986035859239</v>
      </c>
      <c r="M102" s="22">
        <f t="shared" si="14"/>
        <v>1.5033779553847524E-3</v>
      </c>
      <c r="O102" s="2">
        <v>0.80961704999999995</v>
      </c>
      <c r="P102">
        <v>239.76617100000001</v>
      </c>
      <c r="Q102">
        <f t="shared" si="15"/>
        <v>238.22041845448186</v>
      </c>
      <c r="R102">
        <f t="shared" si="16"/>
        <v>2.3893509319758568</v>
      </c>
      <c r="S102" s="22">
        <f t="shared" si="17"/>
        <v>4.1562735668274074E-5</v>
      </c>
    </row>
    <row r="103" spans="3:19" x14ac:dyDescent="0.25">
      <c r="C103" s="2">
        <v>0.82655091000000003</v>
      </c>
      <c r="D103">
        <v>166.95073400000001</v>
      </c>
      <c r="E103">
        <f t="shared" si="9"/>
        <v>173.23661896415751</v>
      </c>
      <c r="F103">
        <f t="shared" si="10"/>
        <v>39.512349782621378</v>
      </c>
      <c r="G103" s="22">
        <f t="shared" si="11"/>
        <v>1.4176081201319401E-3</v>
      </c>
      <c r="I103" s="2">
        <v>0.82198019</v>
      </c>
      <c r="J103">
        <v>190.60622799999999</v>
      </c>
      <c r="K103">
        <f t="shared" si="12"/>
        <v>197.58164274727426</v>
      </c>
      <c r="L103">
        <f t="shared" si="13"/>
        <v>48.656410896491387</v>
      </c>
      <c r="M103" s="22">
        <f t="shared" si="14"/>
        <v>1.3392630793642593E-3</v>
      </c>
      <c r="O103" s="2">
        <v>0.81184062000000001</v>
      </c>
      <c r="P103">
        <v>241.45303100000001</v>
      </c>
      <c r="Q103">
        <f t="shared" si="15"/>
        <v>239.4146209172979</v>
      </c>
      <c r="R103">
        <f t="shared" si="16"/>
        <v>4.1551156652616408</v>
      </c>
      <c r="S103" s="22">
        <f t="shared" si="17"/>
        <v>7.1271811054267328E-5</v>
      </c>
    </row>
    <row r="104" spans="3:19" x14ac:dyDescent="0.25">
      <c r="C104" s="2">
        <v>0.82854271000000002</v>
      </c>
      <c r="D104">
        <v>168.017673</v>
      </c>
      <c r="E104">
        <f t="shared" si="9"/>
        <v>174.05735379836131</v>
      </c>
      <c r="F104">
        <f t="shared" si="10"/>
        <v>36.477744146094224</v>
      </c>
      <c r="G104" s="22">
        <f t="shared" si="11"/>
        <v>1.2921652033776609E-3</v>
      </c>
      <c r="I104" s="2">
        <v>0.82436706000000004</v>
      </c>
      <c r="J104">
        <v>191.86930699999999</v>
      </c>
      <c r="K104">
        <f t="shared" si="12"/>
        <v>198.58718285321646</v>
      </c>
      <c r="L104">
        <f t="shared" si="13"/>
        <v>45.129855979228907</v>
      </c>
      <c r="M104" s="22">
        <f t="shared" si="14"/>
        <v>1.225894040140732E-3</v>
      </c>
      <c r="O104" s="2">
        <v>0.81376809999999999</v>
      </c>
      <c r="P104">
        <v>242.98647700000001</v>
      </c>
      <c r="Q104">
        <f t="shared" si="15"/>
        <v>240.50633297815935</v>
      </c>
      <c r="R104">
        <f t="shared" si="16"/>
        <v>6.1511143690719559</v>
      </c>
      <c r="S104" s="22">
        <f t="shared" si="17"/>
        <v>1.0418125705407021E-4</v>
      </c>
    </row>
    <row r="105" spans="3:19" x14ac:dyDescent="0.25">
      <c r="C105" s="2">
        <v>0.83059137000000005</v>
      </c>
      <c r="D105">
        <v>169.145476</v>
      </c>
      <c r="E105">
        <f t="shared" si="9"/>
        <v>174.94629072869463</v>
      </c>
      <c r="F105">
        <f t="shared" si="10"/>
        <v>33.649451516640582</v>
      </c>
      <c r="G105" s="22">
        <f t="shared" si="11"/>
        <v>1.1761351149389056E-3</v>
      </c>
      <c r="I105" s="2">
        <v>0.82626463999999999</v>
      </c>
      <c r="J105">
        <v>193.036768</v>
      </c>
      <c r="K105">
        <f t="shared" si="12"/>
        <v>199.43674770944841</v>
      </c>
      <c r="L105">
        <f t="shared" si="13"/>
        <v>40.959740281351436</v>
      </c>
      <c r="M105" s="22">
        <f t="shared" si="14"/>
        <v>1.0992010105552719E-3</v>
      </c>
      <c r="O105" s="2">
        <v>0.81554833000000004</v>
      </c>
      <c r="P105">
        <v>244.59026800000001</v>
      </c>
      <c r="Q105">
        <f t="shared" si="15"/>
        <v>241.56444219331436</v>
      </c>
      <c r="R105">
        <f t="shared" si="16"/>
        <v>9.1556218124048385</v>
      </c>
      <c r="S105" s="22">
        <f t="shared" si="17"/>
        <v>1.5304160066445123E-4</v>
      </c>
    </row>
    <row r="106" spans="3:19" x14ac:dyDescent="0.25">
      <c r="C106" s="2">
        <v>0.83307606999999995</v>
      </c>
      <c r="D106">
        <v>170.58127500000001</v>
      </c>
      <c r="E106">
        <f t="shared" si="9"/>
        <v>176.08989445482155</v>
      </c>
      <c r="F106">
        <f t="shared" si="10"/>
        <v>30.344888298038381</v>
      </c>
      <c r="G106" s="22">
        <f t="shared" si="11"/>
        <v>1.0428523659296396E-3</v>
      </c>
      <c r="I106" s="2">
        <v>0.82851304999999997</v>
      </c>
      <c r="J106">
        <v>194.45782</v>
      </c>
      <c r="K106">
        <f t="shared" si="12"/>
        <v>200.50590233168111</v>
      </c>
      <c r="L106">
        <f t="shared" si="13"/>
        <v>36.57929989079328</v>
      </c>
      <c r="M106" s="22">
        <f t="shared" si="14"/>
        <v>9.6735206618448269E-4</v>
      </c>
      <c r="O106" s="2">
        <v>0.81747667999999996</v>
      </c>
      <c r="P106">
        <v>246.28573499999999</v>
      </c>
      <c r="Q106">
        <f t="shared" si="15"/>
        <v>242.76809666157126</v>
      </c>
      <c r="R106">
        <f t="shared" si="16"/>
        <v>12.3737794799836</v>
      </c>
      <c r="S106" s="22">
        <f t="shared" si="17"/>
        <v>2.0399703534677431E-4</v>
      </c>
    </row>
    <row r="107" spans="3:19" x14ac:dyDescent="0.25">
      <c r="C107" s="2">
        <v>0.83538458999999998</v>
      </c>
      <c r="D107">
        <v>172.19940399999999</v>
      </c>
      <c r="E107">
        <f t="shared" si="9"/>
        <v>177.22190001267754</v>
      </c>
      <c r="F107">
        <f t="shared" si="10"/>
        <v>25.225466197361889</v>
      </c>
      <c r="G107" s="22">
        <f t="shared" si="11"/>
        <v>8.506989824102688E-4</v>
      </c>
      <c r="I107" s="2">
        <v>0.83034430000000004</v>
      </c>
      <c r="J107">
        <v>195.779775</v>
      </c>
      <c r="K107">
        <f t="shared" si="12"/>
        <v>201.43089205304884</v>
      </c>
      <c r="L107">
        <f t="shared" si="13"/>
        <v>31.935123947259356</v>
      </c>
      <c r="M107" s="22">
        <f t="shared" si="14"/>
        <v>8.3316871863660185E-4</v>
      </c>
      <c r="O107" s="2">
        <v>0.81940484000000002</v>
      </c>
      <c r="P107">
        <v>247.94681299999999</v>
      </c>
      <c r="Q107">
        <f t="shared" si="15"/>
        <v>244.03545322300164</v>
      </c>
      <c r="R107">
        <f t="shared" si="16"/>
        <v>15.298735305120605</v>
      </c>
      <c r="S107" s="22">
        <f t="shared" si="17"/>
        <v>2.4885047255072279E-4</v>
      </c>
    </row>
    <row r="108" spans="3:19" x14ac:dyDescent="0.25">
      <c r="C108" s="2">
        <v>0.83760754000000004</v>
      </c>
      <c r="D108">
        <v>173.77061900000001</v>
      </c>
      <c r="E108">
        <f t="shared" si="9"/>
        <v>178.38060379562916</v>
      </c>
      <c r="F108">
        <f t="shared" si="10"/>
        <v>21.251959815931894</v>
      </c>
      <c r="G108" s="22">
        <f t="shared" si="11"/>
        <v>7.0379518251341747E-4</v>
      </c>
      <c r="I108" s="2">
        <v>0.83256810000000003</v>
      </c>
      <c r="J108">
        <v>197.510222</v>
      </c>
      <c r="K108">
        <f t="shared" si="12"/>
        <v>202.62540067356781</v>
      </c>
      <c r="L108">
        <f t="shared" si="13"/>
        <v>26.165052862522955</v>
      </c>
      <c r="M108" s="22">
        <f t="shared" si="14"/>
        <v>6.7072186189354676E-4</v>
      </c>
      <c r="O108" s="2">
        <v>0.82088985999999997</v>
      </c>
      <c r="P108">
        <v>249.56106600000001</v>
      </c>
      <c r="Q108">
        <f t="shared" si="15"/>
        <v>245.05786441738252</v>
      </c>
      <c r="R108">
        <f t="shared" si="16"/>
        <v>20.278824493688692</v>
      </c>
      <c r="S108" s="22">
        <f t="shared" si="17"/>
        <v>3.2560353589003975E-4</v>
      </c>
    </row>
    <row r="109" spans="3:19" x14ac:dyDescent="0.25">
      <c r="C109" s="2">
        <v>0.83968326000000004</v>
      </c>
      <c r="D109">
        <v>175.417755</v>
      </c>
      <c r="E109">
        <f t="shared" si="9"/>
        <v>179.52842983637822</v>
      </c>
      <c r="F109">
        <f t="shared" si="10"/>
        <v>16.897647610433133</v>
      </c>
      <c r="G109" s="22">
        <f t="shared" si="11"/>
        <v>5.4913503375331922E-4</v>
      </c>
      <c r="I109" s="2">
        <v>0.83464395000000002</v>
      </c>
      <c r="J109">
        <v>199.18113299999999</v>
      </c>
      <c r="K109">
        <f t="shared" si="12"/>
        <v>203.81728344715441</v>
      </c>
      <c r="L109">
        <f t="shared" si="13"/>
        <v>21.493890968650135</v>
      </c>
      <c r="M109" s="22">
        <f t="shared" si="14"/>
        <v>5.4177460559439513E-4</v>
      </c>
    </row>
    <row r="110" spans="3:19" x14ac:dyDescent="0.25">
      <c r="C110" s="2">
        <v>0.84190741000000002</v>
      </c>
      <c r="D110">
        <v>177.21292299999999</v>
      </c>
      <c r="E110">
        <f t="shared" si="9"/>
        <v>180.83492665982953</v>
      </c>
      <c r="F110">
        <f t="shared" si="10"/>
        <v>13.118910511818619</v>
      </c>
      <c r="G110" s="22">
        <f t="shared" si="11"/>
        <v>4.1774089377067427E-4</v>
      </c>
      <c r="I110" s="2">
        <v>0.83642439999999996</v>
      </c>
      <c r="J110">
        <v>200.82648599999999</v>
      </c>
      <c r="K110">
        <f t="shared" si="12"/>
        <v>204.90397211954237</v>
      </c>
      <c r="L110">
        <f t="shared" si="13"/>
        <v>16.625893055060818</v>
      </c>
      <c r="M110" s="22">
        <f t="shared" si="14"/>
        <v>4.1223323669013756E-4</v>
      </c>
    </row>
    <row r="111" spans="3:19" x14ac:dyDescent="0.25">
      <c r="C111" s="2">
        <v>0.84378302000000005</v>
      </c>
      <c r="D111">
        <v>178.99789899999999</v>
      </c>
      <c r="E111">
        <f t="shared" si="9"/>
        <v>182.0033903083648</v>
      </c>
      <c r="F111">
        <f t="shared" si="10"/>
        <v>9.0329780046564192</v>
      </c>
      <c r="G111" s="22">
        <f t="shared" si="11"/>
        <v>2.8192597160784294E-4</v>
      </c>
      <c r="I111" s="2">
        <v>0.83805726999999997</v>
      </c>
      <c r="J111">
        <v>202.481953</v>
      </c>
      <c r="K111">
        <f t="shared" si="12"/>
        <v>205.95725542217104</v>
      </c>
      <c r="L111">
        <f t="shared" si="13"/>
        <v>12.077726925547902</v>
      </c>
      <c r="M111" s="22">
        <f t="shared" si="14"/>
        <v>2.9458631236141847E-4</v>
      </c>
    </row>
    <row r="112" spans="3:19" x14ac:dyDescent="0.25">
      <c r="C112" s="2">
        <v>0.84540713000000001</v>
      </c>
      <c r="D112">
        <v>180.71386000000001</v>
      </c>
      <c r="E112">
        <f t="shared" si="9"/>
        <v>183.06839940126997</v>
      </c>
      <c r="F112">
        <f t="shared" si="10"/>
        <v>5.5438557921327032</v>
      </c>
      <c r="G112" s="22">
        <f t="shared" si="11"/>
        <v>1.6975751140169436E-4</v>
      </c>
      <c r="I112" s="2">
        <v>0.83969033000000004</v>
      </c>
      <c r="J112">
        <v>204.17193700000001</v>
      </c>
      <c r="K112">
        <f t="shared" si="12"/>
        <v>207.06917163160961</v>
      </c>
      <c r="L112">
        <f t="shared" si="13"/>
        <v>8.3939685105979702</v>
      </c>
      <c r="M112" s="22">
        <f t="shared" si="14"/>
        <v>2.0136094358188679E-4</v>
      </c>
    </row>
    <row r="113" spans="3:13" x14ac:dyDescent="0.25">
      <c r="C113" s="2">
        <v>0.84724944999999996</v>
      </c>
      <c r="D113">
        <v>182.384038</v>
      </c>
      <c r="E113">
        <f t="shared" si="9"/>
        <v>184.34089479238722</v>
      </c>
      <c r="F113">
        <f t="shared" si="10"/>
        <v>3.829288505911975</v>
      </c>
      <c r="G113" s="22">
        <f t="shared" si="11"/>
        <v>1.1511831775649766E-4</v>
      </c>
      <c r="I113" s="2">
        <v>0.84102708999999998</v>
      </c>
      <c r="J113">
        <v>205.67064400000001</v>
      </c>
      <c r="K113">
        <f t="shared" si="12"/>
        <v>208.02609803337188</v>
      </c>
      <c r="L113">
        <f t="shared" si="13"/>
        <v>5.5481637033278126</v>
      </c>
      <c r="M113" s="22">
        <f t="shared" si="14"/>
        <v>1.3116097939649892E-4</v>
      </c>
    </row>
    <row r="114" spans="3:13" x14ac:dyDescent="0.25">
      <c r="C114" s="2">
        <v>0.84878847999999996</v>
      </c>
      <c r="D114">
        <v>184.05939000000001</v>
      </c>
      <c r="E114">
        <f t="shared" si="9"/>
        <v>185.46027896042892</v>
      </c>
      <c r="F114">
        <f t="shared" si="10"/>
        <v>1.9624898794516068</v>
      </c>
      <c r="G114" s="22">
        <f t="shared" si="11"/>
        <v>5.7928391422816975E-5</v>
      </c>
      <c r="I114" s="2">
        <v>0.84248246999999998</v>
      </c>
      <c r="J114">
        <v>207.26558600000001</v>
      </c>
      <c r="K114">
        <f t="shared" si="12"/>
        <v>209.11926079307517</v>
      </c>
      <c r="L114">
        <f t="shared" si="13"/>
        <v>3.4361102384822275</v>
      </c>
      <c r="M114" s="22">
        <f t="shared" si="14"/>
        <v>7.9985762881300788E-5</v>
      </c>
    </row>
    <row r="115" spans="3:13" x14ac:dyDescent="0.25">
      <c r="C115" s="2">
        <v>0.85043584999999999</v>
      </c>
      <c r="D115">
        <v>185.91636700000001</v>
      </c>
      <c r="E115">
        <f t="shared" si="9"/>
        <v>186.71971503922643</v>
      </c>
      <c r="F115">
        <f t="shared" si="10"/>
        <v>0.64536807212893521</v>
      </c>
      <c r="G115" s="22">
        <f t="shared" si="11"/>
        <v>1.8671199853154938E-5</v>
      </c>
      <c r="I115" s="2">
        <v>0.84382303000000003</v>
      </c>
      <c r="J115">
        <v>208.865782</v>
      </c>
      <c r="K115">
        <f t="shared" si="12"/>
        <v>210.17678787477467</v>
      </c>
      <c r="L115">
        <f t="shared" si="13"/>
        <v>1.7187364036937216</v>
      </c>
      <c r="M115" s="22">
        <f t="shared" si="14"/>
        <v>3.9398046002128137E-5</v>
      </c>
    </row>
    <row r="116" spans="3:13" x14ac:dyDescent="0.25">
      <c r="C116" s="2">
        <v>0.85202971000000005</v>
      </c>
      <c r="D116">
        <v>187.80423999999999</v>
      </c>
      <c r="E116">
        <f t="shared" si="9"/>
        <v>188.00310759093077</v>
      </c>
      <c r="F116">
        <f t="shared" si="10"/>
        <v>3.9548318722609839E-2</v>
      </c>
      <c r="G116" s="22">
        <f t="shared" si="11"/>
        <v>1.1212881683011711E-6</v>
      </c>
      <c r="I116" s="2">
        <v>0.84488087999999995</v>
      </c>
      <c r="J116">
        <v>210.499505</v>
      </c>
      <c r="K116">
        <f t="shared" si="12"/>
        <v>211.04779741598662</v>
      </c>
      <c r="L116">
        <f t="shared" si="13"/>
        <v>0.30062457342844795</v>
      </c>
      <c r="M116" s="22">
        <f t="shared" si="14"/>
        <v>6.7845698748534391E-6</v>
      </c>
    </row>
    <row r="117" spans="3:13" x14ac:dyDescent="0.25">
      <c r="C117" s="2">
        <v>0.85362461000000001</v>
      </c>
      <c r="D117">
        <v>189.88576900000001</v>
      </c>
      <c r="E117">
        <f t="shared" si="9"/>
        <v>189.35628551444279</v>
      </c>
      <c r="F117">
        <f t="shared" si="10"/>
        <v>0.28035276147782484</v>
      </c>
      <c r="G117" s="22">
        <f t="shared" si="11"/>
        <v>7.7753509901562263E-6</v>
      </c>
      <c r="I117" s="2">
        <v>0.84647722000000003</v>
      </c>
      <c r="J117">
        <v>212.534638</v>
      </c>
      <c r="K117">
        <f t="shared" si="12"/>
        <v>212.42740729239944</v>
      </c>
      <c r="L117">
        <f t="shared" si="13"/>
        <v>1.1498424652517719E-2</v>
      </c>
      <c r="M117" s="22">
        <f t="shared" si="14"/>
        <v>2.5455340131882078E-7</v>
      </c>
    </row>
    <row r="118" spans="3:13" x14ac:dyDescent="0.25">
      <c r="C118" s="2">
        <v>0.85503651999999997</v>
      </c>
      <c r="D118">
        <v>191.77247299999999</v>
      </c>
      <c r="E118">
        <f t="shared" si="9"/>
        <v>190.61627808739334</v>
      </c>
      <c r="F118">
        <f t="shared" si="10"/>
        <v>1.3367866759375011</v>
      </c>
      <c r="G118" s="22">
        <f t="shared" si="11"/>
        <v>3.6348757555868755E-5</v>
      </c>
      <c r="I118" s="2">
        <v>0.84789258999999995</v>
      </c>
      <c r="J118">
        <v>214.614462</v>
      </c>
      <c r="K118">
        <f t="shared" si="12"/>
        <v>213.72102120405327</v>
      </c>
      <c r="L118">
        <f t="shared" si="13"/>
        <v>0.79823645586192782</v>
      </c>
      <c r="M118" s="22">
        <f t="shared" si="14"/>
        <v>1.7330599673038411E-5</v>
      </c>
    </row>
    <row r="119" spans="3:13" x14ac:dyDescent="0.25">
      <c r="C119" s="2">
        <v>0.85649074999999997</v>
      </c>
      <c r="D119">
        <v>193.76148699999999</v>
      </c>
      <c r="E119">
        <f t="shared" si="9"/>
        <v>191.97978338973434</v>
      </c>
      <c r="F119">
        <f t="shared" si="10"/>
        <v>3.1744677548336568</v>
      </c>
      <c r="G119" s="22">
        <f t="shared" si="11"/>
        <v>8.4554359189339314E-5</v>
      </c>
      <c r="I119" s="2">
        <v>0.84906287999999996</v>
      </c>
      <c r="J119">
        <v>216.53312399999999</v>
      </c>
      <c r="K119">
        <f t="shared" si="12"/>
        <v>214.84444460521809</v>
      </c>
      <c r="L119">
        <f t="shared" si="13"/>
        <v>2.8516380983609646</v>
      </c>
      <c r="M119" s="22">
        <f t="shared" si="14"/>
        <v>6.0819903258100567E-5</v>
      </c>
    </row>
    <row r="120" spans="3:13" x14ac:dyDescent="0.25">
      <c r="C120" s="2">
        <v>0.85794568999999998</v>
      </c>
      <c r="D120">
        <v>195.88364000000001</v>
      </c>
      <c r="E120">
        <f t="shared" si="9"/>
        <v>193.41601232078668</v>
      </c>
      <c r="F120">
        <f t="shared" si="10"/>
        <v>6.0891863632197971</v>
      </c>
      <c r="G120" s="22">
        <f t="shared" si="11"/>
        <v>1.5869488711672407E-4</v>
      </c>
      <c r="I120" s="2">
        <v>0.85039748999999998</v>
      </c>
      <c r="J120">
        <v>218.59322399999999</v>
      </c>
      <c r="K120">
        <f t="shared" si="12"/>
        <v>216.18942790019577</v>
      </c>
      <c r="L120">
        <f t="shared" si="13"/>
        <v>5.7782356894340046</v>
      </c>
      <c r="M120" s="22">
        <f t="shared" si="14"/>
        <v>1.2092660532473642E-4</v>
      </c>
    </row>
    <row r="121" spans="3:13" x14ac:dyDescent="0.25">
      <c r="C121" s="2">
        <v>0.85929056999999998</v>
      </c>
      <c r="D121">
        <v>197.67616100000001</v>
      </c>
      <c r="E121">
        <f t="shared" si="9"/>
        <v>194.81288442161591</v>
      </c>
      <c r="F121">
        <f t="shared" si="10"/>
        <v>8.1983527643229728</v>
      </c>
      <c r="G121" s="22">
        <f t="shared" si="11"/>
        <v>2.0980604888552566E-4</v>
      </c>
      <c r="I121" s="2">
        <v>0.85144059000000005</v>
      </c>
      <c r="J121">
        <v>220.39067800000001</v>
      </c>
      <c r="K121">
        <f t="shared" si="12"/>
        <v>217.29120006658238</v>
      </c>
      <c r="L121">
        <f t="shared" si="13"/>
        <v>9.6067634597428313</v>
      </c>
      <c r="M121" s="22">
        <f t="shared" si="14"/>
        <v>1.9778377218970084E-4</v>
      </c>
    </row>
    <row r="122" spans="3:13" x14ac:dyDescent="0.25">
      <c r="C122" s="2">
        <v>0.86036604999999999</v>
      </c>
      <c r="D122">
        <v>199.39453399999999</v>
      </c>
      <c r="E122">
        <f t="shared" si="9"/>
        <v>195.98148064571097</v>
      </c>
      <c r="F122">
        <f t="shared" si="10"/>
        <v>11.648933199223524</v>
      </c>
      <c r="G122" s="22">
        <f t="shared" si="11"/>
        <v>2.9299462761688124E-4</v>
      </c>
      <c r="I122" s="2">
        <v>0.85250703999999999</v>
      </c>
      <c r="J122">
        <v>222.26352900000001</v>
      </c>
      <c r="K122">
        <f t="shared" si="12"/>
        <v>218.46658973116945</v>
      </c>
      <c r="L122">
        <f t="shared" si="13"/>
        <v>14.416747811187518</v>
      </c>
      <c r="M122" s="22">
        <f t="shared" si="14"/>
        <v>2.9183064184210131E-4</v>
      </c>
    </row>
    <row r="123" spans="3:13" x14ac:dyDescent="0.25">
      <c r="C123" s="2">
        <v>0.86178871000000001</v>
      </c>
      <c r="D123">
        <v>201.614465</v>
      </c>
      <c r="E123">
        <f t="shared" si="9"/>
        <v>197.60319693422667</v>
      </c>
      <c r="F123">
        <f t="shared" si="10"/>
        <v>16.09027149549285</v>
      </c>
      <c r="G123" s="22">
        <f t="shared" si="11"/>
        <v>3.9584029052531074E-4</v>
      </c>
      <c r="I123" s="2">
        <v>0.85345314999999999</v>
      </c>
      <c r="J123">
        <v>224.01860300000001</v>
      </c>
      <c r="K123">
        <f t="shared" si="12"/>
        <v>219.5533011556596</v>
      </c>
      <c r="L123">
        <f t="shared" si="13"/>
        <v>19.938920561069924</v>
      </c>
      <c r="M123" s="22">
        <f t="shared" si="14"/>
        <v>3.9731363908023144E-4</v>
      </c>
    </row>
    <row r="124" spans="3:13" x14ac:dyDescent="0.25">
      <c r="C124" s="2">
        <v>0.86286487999999995</v>
      </c>
      <c r="D124">
        <v>203.46022400000001</v>
      </c>
      <c r="E124">
        <f t="shared" si="9"/>
        <v>198.89167999438496</v>
      </c>
      <c r="F124">
        <f t="shared" si="10"/>
        <v>20.87159433124123</v>
      </c>
      <c r="G124" s="22">
        <f t="shared" si="11"/>
        <v>5.0419274067738714E-4</v>
      </c>
      <c r="I124" s="2">
        <v>0.85442203999999999</v>
      </c>
      <c r="J124">
        <v>225.742874</v>
      </c>
      <c r="K124">
        <f t="shared" si="12"/>
        <v>220.71160206050388</v>
      </c>
      <c r="L124">
        <f t="shared" si="13"/>
        <v>25.313697329161069</v>
      </c>
      <c r="M124" s="22">
        <f t="shared" si="14"/>
        <v>4.9673811309274658E-4</v>
      </c>
    </row>
    <row r="125" spans="3:13" x14ac:dyDescent="0.25">
      <c r="C125" s="2">
        <v>0.86394011999999998</v>
      </c>
      <c r="D125">
        <v>205.133396</v>
      </c>
      <c r="E125">
        <f t="shared" si="9"/>
        <v>200.23628619744107</v>
      </c>
      <c r="F125">
        <f t="shared" si="10"/>
        <v>23.981684418318761</v>
      </c>
      <c r="G125" s="22">
        <f t="shared" si="11"/>
        <v>5.6991087462987793E-4</v>
      </c>
      <c r="I125" s="2">
        <v>0.85539175999999995</v>
      </c>
      <c r="J125">
        <v>227.620408</v>
      </c>
      <c r="K125">
        <f t="shared" si="12"/>
        <v>221.9196689646723</v>
      </c>
      <c r="L125">
        <f t="shared" si="13"/>
        <v>32.498425548908997</v>
      </c>
      <c r="M125" s="22">
        <f t="shared" si="14"/>
        <v>6.2724892590083415E-4</v>
      </c>
    </row>
    <row r="126" spans="3:13" x14ac:dyDescent="0.25">
      <c r="C126" s="2">
        <v>0.86508863999999996</v>
      </c>
      <c r="D126">
        <v>207.160842</v>
      </c>
      <c r="E126">
        <f t="shared" si="9"/>
        <v>201.74042262536122</v>
      </c>
      <c r="F126">
        <f t="shared" si="10"/>
        <v>29.380946196959496</v>
      </c>
      <c r="G126" s="22">
        <f t="shared" si="11"/>
        <v>6.8462135677007741E-4</v>
      </c>
      <c r="I126" s="2">
        <v>0.85665868000000001</v>
      </c>
      <c r="J126">
        <v>229.85872499999999</v>
      </c>
      <c r="K126">
        <f t="shared" si="12"/>
        <v>223.57651583286585</v>
      </c>
      <c r="L126">
        <f t="shared" si="13"/>
        <v>39.466152019624239</v>
      </c>
      <c r="M126" s="22">
        <f t="shared" si="14"/>
        <v>7.4696937687244254E-4</v>
      </c>
    </row>
    <row r="127" spans="3:13" x14ac:dyDescent="0.25">
      <c r="C127" s="2">
        <v>0.86629091000000003</v>
      </c>
      <c r="D127">
        <v>209.12443300000001</v>
      </c>
      <c r="E127">
        <f t="shared" si="9"/>
        <v>203.39610025911946</v>
      </c>
      <c r="F127">
        <f t="shared" si="10"/>
        <v>32.813795990244031</v>
      </c>
      <c r="G127" s="22">
        <f t="shared" si="11"/>
        <v>7.5032068741986632E-4</v>
      </c>
      <c r="I127" s="2">
        <v>0.85780836000000005</v>
      </c>
      <c r="J127">
        <v>231.86586800000001</v>
      </c>
      <c r="K127">
        <f t="shared" si="12"/>
        <v>225.16272277303861</v>
      </c>
      <c r="L127">
        <f t="shared" si="13"/>
        <v>44.932155933735352</v>
      </c>
      <c r="M127" s="22">
        <f t="shared" si="14"/>
        <v>8.3576390722989364E-4</v>
      </c>
    </row>
    <row r="128" spans="3:13" x14ac:dyDescent="0.25">
      <c r="C128" s="2">
        <v>0.86767846999999998</v>
      </c>
      <c r="D128">
        <v>211.22820300000001</v>
      </c>
      <c r="E128">
        <f t="shared" si="9"/>
        <v>205.41954465063432</v>
      </c>
      <c r="F128">
        <f t="shared" si="10"/>
        <v>33.740511819655694</v>
      </c>
      <c r="G128" s="22">
        <f t="shared" si="11"/>
        <v>7.5621947492223818E-4</v>
      </c>
      <c r="I128" s="2">
        <v>0.85885776999999996</v>
      </c>
      <c r="J128">
        <v>233.85435699999999</v>
      </c>
      <c r="K128">
        <f t="shared" si="12"/>
        <v>226.684579402407</v>
      </c>
      <c r="L128">
        <f t="shared" si="13"/>
        <v>51.405710798946409</v>
      </c>
      <c r="M128" s="22">
        <f t="shared" si="14"/>
        <v>9.399839475953271E-4</v>
      </c>
    </row>
    <row r="129" spans="3:13" x14ac:dyDescent="0.25">
      <c r="C129" s="2">
        <v>0.86882307999999997</v>
      </c>
      <c r="D129">
        <v>213.28935300000001</v>
      </c>
      <c r="E129">
        <f t="shared" si="9"/>
        <v>207.1881299916341</v>
      </c>
      <c r="F129">
        <f t="shared" si="10"/>
        <v>37.22492219781352</v>
      </c>
      <c r="G129" s="22">
        <f t="shared" si="11"/>
        <v>8.1826776919498973E-4</v>
      </c>
      <c r="I129" s="2">
        <v>0.86012540999999998</v>
      </c>
      <c r="J129">
        <v>236.22744499999999</v>
      </c>
      <c r="K129">
        <f t="shared" si="12"/>
        <v>228.62458434052641</v>
      </c>
      <c r="L129">
        <f t="shared" si="13"/>
        <v>57.803490207371006</v>
      </c>
      <c r="M129" s="22">
        <f t="shared" si="14"/>
        <v>1.0358416194943827E-3</v>
      </c>
    </row>
    <row r="130" spans="3:13" x14ac:dyDescent="0.25">
      <c r="C130" s="2">
        <v>0.87026356000000005</v>
      </c>
      <c r="D130">
        <v>215.77228500000001</v>
      </c>
      <c r="E130">
        <f t="shared" si="9"/>
        <v>209.55515337354873</v>
      </c>
      <c r="F130">
        <f t="shared" si="10"/>
        <v>38.652725660620696</v>
      </c>
      <c r="G130" s="22">
        <f t="shared" si="11"/>
        <v>8.3021161089463997E-4</v>
      </c>
      <c r="I130" s="2">
        <v>0.86108379000000002</v>
      </c>
      <c r="J130">
        <v>238.28455500000001</v>
      </c>
      <c r="K130">
        <f t="shared" si="12"/>
        <v>230.17082251486704</v>
      </c>
      <c r="L130">
        <f t="shared" si="13"/>
        <v>65.832654840302055</v>
      </c>
      <c r="M130" s="22">
        <f t="shared" si="14"/>
        <v>1.1594434794376452E-3</v>
      </c>
    </row>
    <row r="131" spans="3:13" x14ac:dyDescent="0.25">
      <c r="C131" s="2">
        <v>0.87148418000000005</v>
      </c>
      <c r="D131">
        <v>217.898155</v>
      </c>
      <c r="E131">
        <f t="shared" si="9"/>
        <v>211.69720667841847</v>
      </c>
      <c r="F131">
        <f t="shared" si="10"/>
        <v>38.451760086924857</v>
      </c>
      <c r="G131" s="22">
        <f t="shared" si="11"/>
        <v>8.0985845007793141E-4</v>
      </c>
      <c r="I131" s="2">
        <v>0.86232609000000005</v>
      </c>
      <c r="J131">
        <v>240.51915700000001</v>
      </c>
      <c r="K131">
        <f t="shared" si="12"/>
        <v>232.28559691742345</v>
      </c>
      <c r="L131">
        <f t="shared" si="13"/>
        <v>67.791511633398116</v>
      </c>
      <c r="M131" s="22">
        <f t="shared" si="14"/>
        <v>1.1718606519411183E-3</v>
      </c>
    </row>
    <row r="132" spans="3:13" x14ac:dyDescent="0.25">
      <c r="C132" s="2">
        <v>0.87247582000000001</v>
      </c>
      <c r="D132">
        <v>219.930239</v>
      </c>
      <c r="E132">
        <f t="shared" ref="E132:E147" si="18">IF(C132&lt;F$1,$X$6+D$1^2*$X$5/((-$X$7*(C132/E$1-1)^$X$8+1)),$X$6+$X$2*SINH($X$3*(C132/F$1)-$X$3)+D$1^2*$X$5/((-$X$7*(C132/E$1-1)^$X$8+1)))</f>
        <v>213.53922698895042</v>
      </c>
      <c r="F132">
        <f t="shared" ref="F132:F147" si="19">(E132-D132)^2</f>
        <v>40.845034525380029</v>
      </c>
      <c r="G132" s="22">
        <f t="shared" ref="G132:G147" si="20">((E132-D132)/D132)^2</f>
        <v>8.4444112398792391E-4</v>
      </c>
      <c r="I132" s="2">
        <v>0.86322262000000005</v>
      </c>
      <c r="J132">
        <v>242.51437000000001</v>
      </c>
      <c r="K132">
        <f t="shared" ref="K132:K135" si="21">IF(I132&lt;L$1,$X$6+J$1^2*$X$5/((-$X$7*(I132/K$1-1)^$X$8+1)),$X$6+$X$2*SINH($X$3*(I132/L$1)-$X$3)+J$1^2*$X$5/((-$X$7*(I132/K$1-1)^$X$8+1)))</f>
        <v>233.89517587114779</v>
      </c>
      <c r="L132">
        <f t="shared" ref="L132:L135" si="22">(K132-J132)^2</f>
        <v>74.290507430840734</v>
      </c>
      <c r="M132" s="22">
        <f t="shared" ref="M132:M135" si="23">((K132-J132)/J132)^2</f>
        <v>1.2631600151248323E-3</v>
      </c>
    </row>
    <row r="133" spans="3:13" x14ac:dyDescent="0.25">
      <c r="C133" s="2">
        <v>0.87354710999999996</v>
      </c>
      <c r="D133">
        <v>222.08521300000001</v>
      </c>
      <c r="E133">
        <f t="shared" si="18"/>
        <v>215.64192664492379</v>
      </c>
      <c r="F133">
        <f t="shared" si="19"/>
        <v>41.515939053511467</v>
      </c>
      <c r="G133" s="22">
        <f t="shared" si="20"/>
        <v>8.4173537545224517E-4</v>
      </c>
      <c r="I133" s="2">
        <v>0.86433926999999999</v>
      </c>
      <c r="J133">
        <v>244.571336</v>
      </c>
      <c r="K133">
        <f t="shared" si="21"/>
        <v>236.00582758139024</v>
      </c>
      <c r="L133">
        <f t="shared" si="22"/>
        <v>73.367934469274786</v>
      </c>
      <c r="M133" s="22">
        <f>((K133-J133)/J133)^2</f>
        <v>1.2265780275796472E-3</v>
      </c>
    </row>
    <row r="134" spans="3:13" x14ac:dyDescent="0.25">
      <c r="C134" s="2">
        <v>0.87466445000000004</v>
      </c>
      <c r="D134">
        <v>223.96143000000001</v>
      </c>
      <c r="E134">
        <f t="shared" si="18"/>
        <v>217.9722640500631</v>
      </c>
      <c r="F134">
        <f t="shared" si="19"/>
        <v>35.870108775883622</v>
      </c>
      <c r="G134" s="22">
        <f t="shared" si="20"/>
        <v>7.1513202997079272E-4</v>
      </c>
      <c r="I134" s="2">
        <v>0.86521228999999999</v>
      </c>
      <c r="J134">
        <v>246.45971700000001</v>
      </c>
      <c r="K134">
        <f t="shared" si="21"/>
        <v>237.74393330470764</v>
      </c>
      <c r="L134">
        <f t="shared" si="22"/>
        <v>75.964885423124372</v>
      </c>
      <c r="M134" s="22">
        <f t="shared" si="23"/>
        <v>1.2506074060009236E-3</v>
      </c>
    </row>
    <row r="135" spans="3:13" x14ac:dyDescent="0.25">
      <c r="C135" s="2">
        <v>0.87582981999999998</v>
      </c>
      <c r="D135">
        <v>225.92742100000001</v>
      </c>
      <c r="E135">
        <f t="shared" si="18"/>
        <v>220.56863535503879</v>
      </c>
      <c r="F135">
        <f t="shared" si="19"/>
        <v>28.716583588642397</v>
      </c>
      <c r="G135" s="22">
        <f t="shared" si="20"/>
        <v>5.6259372132519295E-4</v>
      </c>
      <c r="I135" s="2">
        <v>0.86606081000000001</v>
      </c>
      <c r="J135">
        <v>248.677594</v>
      </c>
      <c r="K135">
        <f t="shared" si="21"/>
        <v>239.51281052047767</v>
      </c>
      <c r="L135">
        <f t="shared" si="22"/>
        <v>83.993256226525375</v>
      </c>
      <c r="M135" s="22">
        <f t="shared" si="23"/>
        <v>1.3582230751280804E-3</v>
      </c>
    </row>
    <row r="136" spans="3:13" x14ac:dyDescent="0.25">
      <c r="C136" s="2">
        <v>0.87687318999999997</v>
      </c>
      <c r="D136">
        <v>227.77356900000001</v>
      </c>
      <c r="E136">
        <f t="shared" si="18"/>
        <v>223.05340049432846</v>
      </c>
      <c r="F136">
        <f t="shared" si="19"/>
        <v>22.279990721933611</v>
      </c>
      <c r="G136" s="22">
        <f t="shared" si="20"/>
        <v>4.2944579237759434E-4</v>
      </c>
    </row>
    <row r="137" spans="3:13" x14ac:dyDescent="0.25">
      <c r="C137" s="2">
        <v>0.87791752999999995</v>
      </c>
      <c r="D137">
        <v>229.801334</v>
      </c>
      <c r="E137">
        <f t="shared" si="18"/>
        <v>225.70987547956489</v>
      </c>
      <c r="F137">
        <f t="shared" si="19"/>
        <v>16.740032824441069</v>
      </c>
      <c r="G137" s="22">
        <f t="shared" si="20"/>
        <v>3.1699412575717065E-4</v>
      </c>
    </row>
    <row r="138" spans="3:13" x14ac:dyDescent="0.25">
      <c r="C138" s="2">
        <v>0.87885539999999995</v>
      </c>
      <c r="D138">
        <v>231.63961399999999</v>
      </c>
      <c r="E138">
        <f t="shared" si="18"/>
        <v>228.25646586376914</v>
      </c>
      <c r="F138">
        <f t="shared" si="19"/>
        <v>11.445691311682328</v>
      </c>
      <c r="G138" s="22">
        <f t="shared" si="20"/>
        <v>2.1331252855529164E-4</v>
      </c>
    </row>
    <row r="139" spans="3:13" x14ac:dyDescent="0.25">
      <c r="C139" s="2">
        <v>0.87969304999999998</v>
      </c>
      <c r="D139">
        <v>233.48932199999999</v>
      </c>
      <c r="E139">
        <f t="shared" si="18"/>
        <v>230.67394598491262</v>
      </c>
      <c r="F139">
        <f t="shared" si="19"/>
        <v>7.9263421063292201</v>
      </c>
      <c r="G139" s="22">
        <f t="shared" si="20"/>
        <v>1.4539141547467905E-4</v>
      </c>
    </row>
    <row r="140" spans="3:13" x14ac:dyDescent="0.25">
      <c r="C140" s="2">
        <v>0.88063011999999996</v>
      </c>
      <c r="D140">
        <v>235.17883800000001</v>
      </c>
      <c r="E140">
        <f t="shared" si="18"/>
        <v>233.55608837066788</v>
      </c>
      <c r="F140">
        <f t="shared" si="19"/>
        <v>2.6333163594975773</v>
      </c>
      <c r="G140" s="22">
        <f t="shared" si="20"/>
        <v>4.7610918158565331E-5</v>
      </c>
    </row>
    <row r="141" spans="3:13" x14ac:dyDescent="0.25">
      <c r="C141" s="2">
        <v>0.88152587000000004</v>
      </c>
      <c r="D141">
        <v>237.02858499999999</v>
      </c>
      <c r="E141">
        <f t="shared" si="18"/>
        <v>236.50671045373508</v>
      </c>
      <c r="F141">
        <f t="shared" si="19"/>
        <v>0.27235304203920674</v>
      </c>
      <c r="G141" s="22">
        <f t="shared" si="20"/>
        <v>4.8476447138838177E-6</v>
      </c>
    </row>
    <row r="142" spans="3:13" x14ac:dyDescent="0.25">
      <c r="C142" s="2">
        <v>0.88273376000000003</v>
      </c>
      <c r="D142">
        <v>239.05734000000001</v>
      </c>
      <c r="E142">
        <f t="shared" si="18"/>
        <v>240.83016343596736</v>
      </c>
      <c r="F142">
        <f t="shared" si="19"/>
        <v>3.1429029351150937</v>
      </c>
      <c r="G142" s="22">
        <f t="shared" si="20"/>
        <v>5.4995455441195145E-5</v>
      </c>
    </row>
    <row r="143" spans="3:13" x14ac:dyDescent="0.25">
      <c r="C143" s="2">
        <v>0.88384127000000001</v>
      </c>
      <c r="D143">
        <v>241.06572700000001</v>
      </c>
      <c r="E143">
        <f t="shared" si="18"/>
        <v>245.19612455588731</v>
      </c>
      <c r="F143">
        <f t="shared" si="19"/>
        <v>17.060183969679773</v>
      </c>
      <c r="G143" s="22">
        <f t="shared" si="20"/>
        <v>2.9357074187431333E-4</v>
      </c>
    </row>
    <row r="144" spans="3:13" x14ac:dyDescent="0.25">
      <c r="C144" s="2">
        <v>0.88482316000000005</v>
      </c>
      <c r="D144">
        <v>243.245689</v>
      </c>
      <c r="E144">
        <f t="shared" si="18"/>
        <v>249.44250640119634</v>
      </c>
      <c r="F144">
        <f t="shared" si="19"/>
        <v>38.400545903769775</v>
      </c>
      <c r="G144" s="22">
        <f t="shared" si="20"/>
        <v>6.4900358261585822E-4</v>
      </c>
    </row>
    <row r="145" spans="3:7" x14ac:dyDescent="0.25">
      <c r="C145" s="2">
        <v>0.88566266000000005</v>
      </c>
      <c r="D145">
        <v>245.43890500000001</v>
      </c>
      <c r="E145">
        <f t="shared" si="18"/>
        <v>253.39712680508654</v>
      </c>
      <c r="F145">
        <f t="shared" si="19"/>
        <v>63.333294298954833</v>
      </c>
      <c r="G145" s="22">
        <f t="shared" si="20"/>
        <v>1.0513450375585725E-3</v>
      </c>
    </row>
    <row r="146" spans="3:7" x14ac:dyDescent="0.25">
      <c r="C146" s="2">
        <v>0.88659999</v>
      </c>
      <c r="D146">
        <v>247.17763600000001</v>
      </c>
      <c r="E146">
        <f t="shared" si="18"/>
        <v>258.22095127040143</v>
      </c>
      <c r="F146">
        <f t="shared" si="19"/>
        <v>121.95481216148123</v>
      </c>
      <c r="G146" s="22">
        <f t="shared" si="20"/>
        <v>1.9960921786548133E-3</v>
      </c>
    </row>
    <row r="147" spans="3:7" x14ac:dyDescent="0.25">
      <c r="C147" s="2">
        <v>0.88761679999999998</v>
      </c>
      <c r="D147">
        <v>248.969492</v>
      </c>
      <c r="E147">
        <f t="shared" si="18"/>
        <v>264.02364945335205</v>
      </c>
      <c r="F147">
        <f t="shared" si="19"/>
        <v>226.62765663031502</v>
      </c>
      <c r="G147" s="22">
        <f t="shared" si="20"/>
        <v>3.6561216855485229E-3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F67C-5DC0-3249-ADB0-5AE334F7606C}">
  <dimension ref="A1:BT83"/>
  <sheetViews>
    <sheetView topLeftCell="AA1" zoomScaleNormal="100" workbookViewId="0">
      <selection activeCell="AM22" sqref="AM22:AM24"/>
    </sheetView>
  </sheetViews>
  <sheetFormatPr baseColWidth="10" defaultRowHeight="15.75" x14ac:dyDescent="0.25"/>
  <cols>
    <col min="3" max="3" width="10.875" style="2"/>
    <col min="5" max="5" width="10.875" style="6"/>
    <col min="6" max="6" width="10.875"/>
    <col min="7" max="7" width="12" customWidth="1"/>
    <col min="8" max="8" width="16.875" customWidth="1"/>
    <col min="9" max="9" width="12.125" bestFit="1" customWidth="1"/>
    <col min="10" max="10" width="10.875"/>
    <col min="11" max="11" width="6.375" customWidth="1"/>
    <col min="12" max="12" width="10.875" style="2"/>
    <col min="14" max="14" width="10.875" style="6"/>
    <col min="15" max="15" width="10.875"/>
    <col min="16" max="16" width="12.875" customWidth="1"/>
    <col min="17" max="17" width="16.875" customWidth="1"/>
    <col min="18" max="19" width="10.875"/>
    <col min="20" max="20" width="6.375" customWidth="1"/>
    <col min="21" max="21" width="10.875" style="2"/>
    <col min="23" max="23" width="10.875" style="6"/>
    <col min="24" max="24" width="10.875"/>
    <col min="25" max="25" width="11.875" customWidth="1"/>
    <col min="26" max="26" width="16.875" customWidth="1"/>
    <col min="27" max="28" width="10.875"/>
    <col min="29" max="29" width="5.625" customWidth="1"/>
    <col min="30" max="30" width="10.875" style="2"/>
    <col min="32" max="32" width="10.875" style="6"/>
    <col min="33" max="33" width="10.875"/>
    <col min="34" max="34" width="12.375" customWidth="1"/>
    <col min="35" max="35" width="16.875" customWidth="1"/>
    <col min="40" max="40" width="12.125" customWidth="1"/>
    <col min="41" max="41" width="13" customWidth="1"/>
    <col min="43" max="43" width="14.625" customWidth="1"/>
    <col min="44" max="44" width="11.125" bestFit="1" customWidth="1"/>
  </cols>
  <sheetData>
    <row r="1" spans="1:72" x14ac:dyDescent="0.25">
      <c r="A1" t="s">
        <v>9</v>
      </c>
      <c r="C1" t="s">
        <v>8</v>
      </c>
      <c r="D1">
        <v>0.2</v>
      </c>
      <c r="E1">
        <v>0.3</v>
      </c>
      <c r="F1">
        <v>196.05028205478925</v>
      </c>
      <c r="I1" s="7">
        <f>D3</f>
        <v>1.9790479999999999E-2</v>
      </c>
      <c r="J1">
        <f>_xlfn.XLOOKUP(I1+0.002,D3:D150,C3:C150,,-1,1)-AP9</f>
        <v>0.75168342311720726</v>
      </c>
      <c r="L1" t="s">
        <v>1</v>
      </c>
      <c r="M1">
        <v>0.3</v>
      </c>
      <c r="N1">
        <v>0.3</v>
      </c>
      <c r="O1">
        <v>220.03881019714296</v>
      </c>
      <c r="R1" s="7">
        <f>M3</f>
        <v>2.2409200000000001E-2</v>
      </c>
      <c r="S1">
        <f>_xlfn.XLOOKUP(R1+0.002,M3:M150,L3:L150,,-1,1)-AP10</f>
        <v>0.74252569419979197</v>
      </c>
      <c r="U1" t="s">
        <v>2</v>
      </c>
      <c r="V1">
        <v>0.4</v>
      </c>
      <c r="W1">
        <v>0.3</v>
      </c>
      <c r="X1">
        <v>246.33933787066999</v>
      </c>
      <c r="AA1" s="7">
        <f>V3</f>
        <v>2.594987E-2</v>
      </c>
      <c r="AB1">
        <f>_xlfn.XLOOKUP(AA1+0.002,V3:V150,U3:U150,,-1,1)-AP11</f>
        <v>0.72156149655295199</v>
      </c>
      <c r="AD1" t="s">
        <v>3</v>
      </c>
      <c r="AE1">
        <v>0.5</v>
      </c>
      <c r="AF1">
        <v>0.3</v>
      </c>
      <c r="AG1">
        <v>290.65022282343222</v>
      </c>
      <c r="AJ1">
        <f>AE3</f>
        <v>3.0950689999999999E-2</v>
      </c>
      <c r="AK1">
        <f>_xlfn.XLOOKUP(AJ1+0.002,AE3:AE150,AD3:AD150,,-1,1)-AP12</f>
        <v>0.6895255155790565</v>
      </c>
      <c r="AO1" t="s">
        <v>49</v>
      </c>
      <c r="AP1" t="s">
        <v>50</v>
      </c>
      <c r="BJ1" s="9"/>
    </row>
    <row r="2" spans="1:72" ht="16.5" thickBot="1" x14ac:dyDescent="0.3">
      <c r="C2" s="3" t="s">
        <v>4</v>
      </c>
      <c r="D2" s="1" t="s">
        <v>10</v>
      </c>
      <c r="E2" s="5" t="s">
        <v>5</v>
      </c>
      <c r="F2" s="1" t="s">
        <v>53</v>
      </c>
      <c r="G2" s="1" t="s">
        <v>54</v>
      </c>
      <c r="H2" s="1" t="s">
        <v>128</v>
      </c>
      <c r="I2" s="1" t="s">
        <v>51</v>
      </c>
      <c r="J2" s="1" t="s">
        <v>34</v>
      </c>
      <c r="K2" s="1"/>
      <c r="L2" s="3" t="s">
        <v>4</v>
      </c>
      <c r="M2" s="1" t="s">
        <v>10</v>
      </c>
      <c r="N2" s="5" t="s">
        <v>5</v>
      </c>
      <c r="O2" s="1" t="s">
        <v>53</v>
      </c>
      <c r="P2" s="1" t="s">
        <v>54</v>
      </c>
      <c r="Q2" s="1" t="s">
        <v>128</v>
      </c>
      <c r="R2" s="1" t="s">
        <v>52</v>
      </c>
      <c r="S2" s="1" t="s">
        <v>34</v>
      </c>
      <c r="T2" s="1"/>
      <c r="U2" s="3" t="s">
        <v>4</v>
      </c>
      <c r="V2" s="1" t="s">
        <v>10</v>
      </c>
      <c r="W2" s="5" t="s">
        <v>5</v>
      </c>
      <c r="X2" s="1" t="s">
        <v>53</v>
      </c>
      <c r="Y2" s="1" t="s">
        <v>54</v>
      </c>
      <c r="Z2" s="1" t="s">
        <v>128</v>
      </c>
      <c r="AA2" s="1" t="s">
        <v>52</v>
      </c>
      <c r="AB2" s="1" t="s">
        <v>34</v>
      </c>
      <c r="AC2" s="1"/>
      <c r="AD2" s="3" t="s">
        <v>4</v>
      </c>
      <c r="AE2" s="1" t="s">
        <v>10</v>
      </c>
      <c r="AF2" s="5" t="s">
        <v>5</v>
      </c>
      <c r="AG2" s="1" t="s">
        <v>53</v>
      </c>
      <c r="AH2" s="1" t="s">
        <v>54</v>
      </c>
      <c r="AI2" s="1" t="s">
        <v>128</v>
      </c>
      <c r="AJ2" s="8" t="s">
        <v>52</v>
      </c>
      <c r="AK2" s="1" t="s">
        <v>34</v>
      </c>
      <c r="AO2" t="s">
        <v>29</v>
      </c>
      <c r="AP2">
        <v>5.4608159968516659E-2</v>
      </c>
      <c r="AZ2" t="s">
        <v>62</v>
      </c>
      <c r="BA2" s="11" t="s">
        <v>63</v>
      </c>
      <c r="BB2" s="12">
        <v>6.86</v>
      </c>
      <c r="BJ2" s="9"/>
      <c r="BS2" t="s">
        <v>38</v>
      </c>
      <c r="BT2" t="s">
        <v>48</v>
      </c>
    </row>
    <row r="3" spans="1:72" x14ac:dyDescent="0.25">
      <c r="C3" s="2">
        <v>0.70007154999999999</v>
      </c>
      <c r="D3">
        <v>1.9790479999999999E-2</v>
      </c>
      <c r="E3" s="6">
        <f>D3*10^4</f>
        <v>197.90479999999999</v>
      </c>
      <c r="F3">
        <f>IF(C3&lt;J$1,$AP$6+D$1^2*$AP$5/((-$AP$7*(C3/E$1-1)^$AP$8+1)),$AP$6+$AP$2*SINH($AP$3*(C3/J$1)-$AP$3)+D$1^2*$AP$5/((-$AP$7*(C3/E$1-1)^$AP$8+1)))</f>
        <v>197.66204481582773</v>
      </c>
      <c r="G3">
        <f>(F3-E3)^2</f>
        <v>5.893007944251151E-2</v>
      </c>
      <c r="H3" s="22">
        <f>((F3-E3)/E3)^2</f>
        <v>1.5046114798300656E-6</v>
      </c>
      <c r="I3">
        <f t="shared" ref="I3:I34" si="0">$BT$3*(1+TANH($BT$4*(C3/J$1)-$BT$5))+D$1^2/($BT$6*(-0.00152*(C3/0.3-1)^10.82+1))</f>
        <v>5.9211313485416266E-3</v>
      </c>
      <c r="J3">
        <f>(I3-D3)^2</f>
        <v>1.9235883201571021E-4</v>
      </c>
      <c r="L3" s="2">
        <v>0.70007154999999999</v>
      </c>
      <c r="M3">
        <v>2.2409200000000001E-2</v>
      </c>
      <c r="N3" s="6">
        <f>M3*10^4</f>
        <v>224.09200000000001</v>
      </c>
      <c r="O3">
        <f>IF(L3&lt;S$1,$AP$6+M$1^2*$AP$5/((-$AP$7*(L3/N$1-1)^$AP$8+1)),$AP$6+$AP$2*SINH($AP$3*(L3/S$1)-$AP$3)+M$1^2*$AP$5/((-$AP$7*(L3/N$1-1)^$AP$8+1)))</f>
        <v>224.83246585719525</v>
      </c>
      <c r="P3">
        <f>(O3-N3)^2</f>
        <v>0.54828968567187042</v>
      </c>
      <c r="Q3" s="22">
        <f>((O3-N3)/N3)^2</f>
        <v>1.0918359019721038E-5</v>
      </c>
      <c r="R3">
        <f t="shared" ref="R3:R34" si="1">$BT$3*(1+TANH($BT$4*(L3/S$1)-$BT$5))+M$1^2/($BT$6*(-0.00152*(L3/0.3-1)^10.82+1))</f>
        <v>1.3319397744108405E-2</v>
      </c>
      <c r="S3">
        <f>(R3-M3)^2</f>
        <v>8.2624505051211939E-5</v>
      </c>
      <c r="U3" s="2">
        <v>0.70036841000000005</v>
      </c>
      <c r="V3">
        <v>2.594987E-2</v>
      </c>
      <c r="W3" s="6">
        <f>V3*10^4</f>
        <v>259.49869999999999</v>
      </c>
      <c r="X3">
        <f>IF(U3&lt;AB$1,$AP$6+V$1^2*$AP$5/((-$AP$7*(U3/W$1-1)^$AP$8+1)),$AP$6+$AP$2*SINH($AP$3*(U3/AB$1)-$AP$3)+V$1^2*$AP$5/((-$AP$7*(U3/W$1-1)^$AP$8+1)))</f>
        <v>262.87894547523479</v>
      </c>
      <c r="Y3">
        <f>(X3-W3)^2</f>
        <v>11.426059472845347</v>
      </c>
      <c r="Z3" s="22">
        <f>((X3-W3)/W3)^2</f>
        <v>1.6967822297148631E-4</v>
      </c>
      <c r="AA3">
        <f t="shared" ref="AA3:AA34" si="2">$BT$3*(1+TANH($BT$4*(U3/AB$1)-$BT$5))+V$1^2/($BT$6*(-0.00152*(U3/0.3-1)^10.82+1))</f>
        <v>2.3691712148596906E-2</v>
      </c>
      <c r="AB3">
        <f>(AA3-V3)^2</f>
        <v>5.0992768818534381E-6</v>
      </c>
      <c r="AD3" s="2">
        <v>0.70008002000000003</v>
      </c>
      <c r="AE3">
        <v>3.0950689999999999E-2</v>
      </c>
      <c r="AF3" s="6">
        <f>AE3*10^4</f>
        <v>309.50689999999997</v>
      </c>
      <c r="AG3">
        <f>IF(AD3&lt;AK$1,$AP$6+AE$1^2*$AP$5/((-$AP$7*(AD3/AF$1-1)^$AP$8+1)),$AP$6+$AP$2*SINH($AP$3*(AD3/AK$1)-$AP$3)+AE$1^2*$AP$5/((-$AP$7*(AD3/AF$1-1)^$AP$8+1)))</f>
        <v>311.81249461596758</v>
      </c>
      <c r="AH3">
        <f>(AG3-AF3)^2</f>
        <v>5.3157665331788166</v>
      </c>
      <c r="AI3" s="22">
        <f>((AG3-AF3)/AF3)^2</f>
        <v>5.5491341983825367E-5</v>
      </c>
      <c r="AJ3">
        <f t="shared" ref="AJ3:AJ44" si="3">$BT$3*(1+TANH($BT$4*(AD3/AK$1)-$BT$5))+AE$1^2/($BT$6*(-0.00152*(AD3/0.3-1)^10.82+1))</f>
        <v>3.7067281907884442E-2</v>
      </c>
      <c r="AK3">
        <f>(AJ3-AE3)^2</f>
        <v>3.7412696567597439E-5</v>
      </c>
      <c r="AO3" t="s">
        <v>30</v>
      </c>
      <c r="AP3">
        <v>38.757441919111344</v>
      </c>
      <c r="AZ3" t="s">
        <v>64</v>
      </c>
      <c r="BA3" s="11" t="s">
        <v>65</v>
      </c>
      <c r="BB3" s="12">
        <v>32.92</v>
      </c>
      <c r="BJ3" s="9"/>
      <c r="BS3" t="s">
        <v>29</v>
      </c>
      <c r="BT3">
        <v>7.7063519145859714E-3</v>
      </c>
    </row>
    <row r="4" spans="1:72" x14ac:dyDescent="0.25">
      <c r="C4" s="2">
        <v>0.70338369999999995</v>
      </c>
      <c r="D4">
        <v>1.9779399999999999E-2</v>
      </c>
      <c r="E4" s="6">
        <f t="shared" ref="E4:E67" si="4">D4*10^4</f>
        <v>197.79399999999998</v>
      </c>
      <c r="F4">
        <f t="shared" ref="F4:F67" si="5">IF(C4&lt;J$1,$AP$6+D$1^2*$AP$5/((-$AP$7*(C4/E$1-1)^$AP$8+1)),$AP$6+$AP$2*SINH($AP$3*(C4/J$1)-$AP$3)+D$1^2*$AP$5/((-$AP$7*(C4/E$1-1)^$AP$8+1)))</f>
        <v>197.68475829249849</v>
      </c>
      <c r="G4">
        <f t="shared" ref="G4:G67" si="6">(F4-E4)^2</f>
        <v>1.1933750657842499E-2</v>
      </c>
      <c r="H4" s="22">
        <f t="shared" ref="H4:H67" si="7">((F4-E4)/E4)^2</f>
        <v>3.0503574403635286E-7</v>
      </c>
      <c r="I4">
        <f t="shared" si="0"/>
        <v>5.941499898967831E-3</v>
      </c>
      <c r="J4">
        <f t="shared" ref="J4:J67" si="8">(I4-D4)^2</f>
        <v>1.9148747920614612E-4</v>
      </c>
      <c r="L4" s="2">
        <v>0.70368903999999999</v>
      </c>
      <c r="M4">
        <v>2.2402080000000001E-2</v>
      </c>
      <c r="N4" s="6">
        <f t="shared" ref="N4:N67" si="9">M4*10^4</f>
        <v>224.02080000000001</v>
      </c>
      <c r="O4">
        <f t="shared" ref="O4:O67" si="10">IF(L4&lt;S$1,$AP$6+M$1^2*$AP$5/((-$AP$7*(L4/N$1-1)^$AP$8+1)),$AP$6+$AP$2*SINH($AP$3*(L4/S$1)-$AP$3)+M$1^2*$AP$5/((-$AP$7*(L4/N$1-1)^$AP$8+1)))</f>
        <v>224.88846171124806</v>
      </c>
      <c r="P4">
        <f t="shared" ref="P4:P67" si="11">(O4-N4)^2</f>
        <v>0.75283684516588956</v>
      </c>
      <c r="Q4" s="22">
        <f t="shared" ref="Q4:Q67" si="12">((O4-N4)/N4)^2</f>
        <v>1.5001137039230133E-5</v>
      </c>
      <c r="R4">
        <f t="shared" si="1"/>
        <v>1.3369085670875252E-2</v>
      </c>
      <c r="S4">
        <f t="shared" ref="S4:S67" si="13">(R4-M4)^2</f>
        <v>8.1594986549999874E-5</v>
      </c>
      <c r="U4" s="2">
        <v>0.70398590999999999</v>
      </c>
      <c r="V4">
        <v>2.5967339999999998E-2</v>
      </c>
      <c r="W4" s="6">
        <f t="shared" ref="W4:W67" si="14">V4*10^4</f>
        <v>259.67339999999996</v>
      </c>
      <c r="X4">
        <f t="shared" ref="X4:X67" si="15">IF(U4&lt;AB$1,$AP$6+V$1^2*$AP$5/((-$AP$7*(U4/W$1-1)^$AP$8+1)),$AP$6+$AP$2*SINH($AP$3*(U4/AB$1)-$AP$3)+V$1^2*$AP$5/((-$AP$7*(U4/W$1-1)^$AP$8+1)))</f>
        <v>262.97910946386924</v>
      </c>
      <c r="Y4">
        <f t="shared" ref="Y4:Y67" si="16">(X4-W4)^2</f>
        <v>10.927715059514906</v>
      </c>
      <c r="Z4" s="22">
        <f t="shared" ref="Z4:Z67" si="17">((X4-W4)/W4)^2</f>
        <v>1.620594771916615E-4</v>
      </c>
      <c r="AA4">
        <f t="shared" si="2"/>
        <v>2.3781979403365287E-2</v>
      </c>
      <c r="AB4">
        <f t="shared" ref="AB4:AB67" si="18">(AA4-V4)^2</f>
        <v>4.7758009373236204E-6</v>
      </c>
      <c r="AD4" s="2">
        <v>0.70339218000000003</v>
      </c>
      <c r="AE4">
        <v>3.0978289999999999E-2</v>
      </c>
      <c r="AF4" s="6">
        <f t="shared" ref="AF4:AF44" si="19">AE4*10^4</f>
        <v>309.78289999999998</v>
      </c>
      <c r="AG4">
        <f t="shared" ref="AG4:AG44" si="20">IF(AD4&lt;AK$1,$AP$6+AE$1^2*$AP$5/((-$AP$7*(AD4/AF$1-1)^$AP$8+1)),$AP$6+$AP$2*SINH($AP$3*(AD4/AK$1)-$AP$3)+AE$1^2*$AP$5/((-$AP$7*(AD4/AF$1-1)^$AP$8+1)))</f>
        <v>311.96715415784035</v>
      </c>
      <c r="AH4">
        <f t="shared" ref="AH4:AH44" si="21">(AG4-AF4)^2</f>
        <v>4.7709662260429493</v>
      </c>
      <c r="AI4" s="22">
        <f t="shared" ref="AI4:AI44" si="22">((AG4-AF4)/AF4)^2</f>
        <v>4.9715459762210502E-5</v>
      </c>
      <c r="AJ4">
        <f t="shared" si="3"/>
        <v>3.7206240250164072E-2</v>
      </c>
      <c r="AK4">
        <f t="shared" ref="AK4:AK44" si="23">(AJ4-AE4)^2</f>
        <v>3.8787364318518739E-5</v>
      </c>
      <c r="AO4" t="s">
        <v>31</v>
      </c>
      <c r="AP4">
        <v>0</v>
      </c>
      <c r="AZ4" t="s">
        <v>66</v>
      </c>
      <c r="BA4" s="11" t="s">
        <v>67</v>
      </c>
      <c r="BB4" s="12">
        <v>0.309</v>
      </c>
      <c r="BJ4" s="9"/>
      <c r="BS4" t="s">
        <v>30</v>
      </c>
      <c r="BT4">
        <v>17.965083925260107</v>
      </c>
    </row>
    <row r="5" spans="1:72" x14ac:dyDescent="0.25">
      <c r="C5" s="2">
        <v>0.7070012</v>
      </c>
      <c r="D5">
        <v>1.9787309999999999E-2</v>
      </c>
      <c r="E5" s="6">
        <f t="shared" si="4"/>
        <v>197.87309999999999</v>
      </c>
      <c r="F5">
        <f t="shared" si="5"/>
        <v>197.71141236224207</v>
      </c>
      <c r="G5">
        <f t="shared" si="6"/>
        <v>2.6142892203736914E-2</v>
      </c>
      <c r="H5" s="22">
        <f t="shared" si="7"/>
        <v>6.6769806350255221E-7</v>
      </c>
      <c r="I5">
        <f t="shared" si="0"/>
        <v>5.9659484320365675E-3</v>
      </c>
      <c r="J5">
        <f t="shared" si="8"/>
        <v>1.9103003559237653E-4</v>
      </c>
      <c r="L5" s="2">
        <v>0.7070012</v>
      </c>
      <c r="M5">
        <v>2.2393730000000001E-2</v>
      </c>
      <c r="N5" s="6">
        <f t="shared" si="9"/>
        <v>223.93729999999999</v>
      </c>
      <c r="O5">
        <f t="shared" si="10"/>
        <v>224.9435428366275</v>
      </c>
      <c r="P5">
        <f t="shared" si="11"/>
        <v>1.0125246462641719</v>
      </c>
      <c r="Q5" s="22">
        <f t="shared" si="12"/>
        <v>2.019076286154543E-5</v>
      </c>
      <c r="R5">
        <f t="shared" si="1"/>
        <v>1.3419036709481341E-2</v>
      </c>
      <c r="S5">
        <f t="shared" si="13"/>
        <v>8.0545119658880659E-5</v>
      </c>
      <c r="U5" s="2">
        <v>0.70760341000000004</v>
      </c>
      <c r="V5">
        <v>2.596569E-2</v>
      </c>
      <c r="W5" s="6">
        <f t="shared" si="14"/>
        <v>259.65690000000001</v>
      </c>
      <c r="X5">
        <f t="shared" si="15"/>
        <v>263.08705912453939</v>
      </c>
      <c r="Y5">
        <f t="shared" si="16"/>
        <v>11.765991619660811</v>
      </c>
      <c r="Z5" s="22">
        <f t="shared" si="17"/>
        <v>1.7451340772868683E-4</v>
      </c>
      <c r="AA5">
        <f t="shared" si="2"/>
        <v>2.3881634290896337E-2</v>
      </c>
      <c r="AB5">
        <f t="shared" si="18"/>
        <v>4.3432881986475696E-6</v>
      </c>
      <c r="AD5" s="2">
        <v>0.70670432999999999</v>
      </c>
      <c r="AE5">
        <v>3.1013659999999998E-2</v>
      </c>
      <c r="AF5" s="6">
        <f t="shared" si="19"/>
        <v>310.13659999999999</v>
      </c>
      <c r="AG5">
        <f t="shared" si="20"/>
        <v>312.13353055778856</v>
      </c>
      <c r="AH5">
        <f t="shared" si="21"/>
        <v>3.9877316526297828</v>
      </c>
      <c r="AI5" s="22">
        <f t="shared" si="22"/>
        <v>4.1459101194826272E-5</v>
      </c>
      <c r="AJ5">
        <f t="shared" si="3"/>
        <v>3.7359435921116367E-2</v>
      </c>
      <c r="AK5">
        <f t="shared" si="23"/>
        <v>4.0268872041020295E-5</v>
      </c>
      <c r="AO5" t="s">
        <v>32</v>
      </c>
      <c r="AP5">
        <v>536.21860667896021</v>
      </c>
      <c r="AZ5" t="s">
        <v>68</v>
      </c>
      <c r="BA5" s="11" t="s">
        <v>69</v>
      </c>
      <c r="BB5" s="12">
        <v>3.76</v>
      </c>
      <c r="BJ5" s="9"/>
      <c r="BS5" t="s">
        <v>31</v>
      </c>
      <c r="BT5">
        <v>20.828536194802084</v>
      </c>
    </row>
    <row r="6" spans="1:72" x14ac:dyDescent="0.25">
      <c r="C6" s="2">
        <v>0.71031334999999995</v>
      </c>
      <c r="D6">
        <v>1.9788529999999999E-2</v>
      </c>
      <c r="E6" s="6">
        <f t="shared" si="4"/>
        <v>197.88529999999997</v>
      </c>
      <c r="F6">
        <f t="shared" si="5"/>
        <v>197.73762019823425</v>
      </c>
      <c r="G6">
        <f t="shared" si="6"/>
        <v>2.180932384956201E-2</v>
      </c>
      <c r="H6" s="22">
        <f t="shared" si="7"/>
        <v>5.5694862251476331E-7</v>
      </c>
      <c r="I6">
        <f t="shared" si="0"/>
        <v>5.9905496223463112E-3</v>
      </c>
      <c r="J6">
        <f t="shared" si="8"/>
        <v>1.9038426250211619E-4</v>
      </c>
      <c r="L6" s="2">
        <v>0.71031334999999995</v>
      </c>
      <c r="M6">
        <v>2.2408609999999999E-2</v>
      </c>
      <c r="N6" s="6">
        <f t="shared" si="9"/>
        <v>224.08609999999999</v>
      </c>
      <c r="O6">
        <f t="shared" si="10"/>
        <v>225.00251046760997</v>
      </c>
      <c r="P6">
        <f t="shared" si="11"/>
        <v>0.83980814514513902</v>
      </c>
      <c r="Q6" s="22">
        <f t="shared" si="12"/>
        <v>1.6724388446131226E-5</v>
      </c>
      <c r="R6">
        <f t="shared" si="1"/>
        <v>1.3473664209433071E-2</v>
      </c>
      <c r="S6">
        <f t="shared" si="13"/>
        <v>7.9833256280369654E-5</v>
      </c>
      <c r="U6" s="2">
        <v>0.71091556</v>
      </c>
      <c r="V6">
        <v>2.5979200000000001E-2</v>
      </c>
      <c r="W6" s="6">
        <f t="shared" si="14"/>
        <v>259.79200000000003</v>
      </c>
      <c r="X6">
        <f t="shared" si="15"/>
        <v>263.19319388628514</v>
      </c>
      <c r="Y6">
        <f t="shared" si="16"/>
        <v>11.568119852103235</v>
      </c>
      <c r="Z6" s="22">
        <f t="shared" si="17"/>
        <v>1.7140016388124171E-4</v>
      </c>
      <c r="AA6">
        <f t="shared" si="2"/>
        <v>2.3981961668851203E-2</v>
      </c>
      <c r="AB6">
        <f t="shared" si="18"/>
        <v>3.9889609514100348E-6</v>
      </c>
      <c r="AD6" s="2">
        <v>0.71001649</v>
      </c>
      <c r="AE6">
        <v>3.106269E-2</v>
      </c>
      <c r="AF6" s="6">
        <f t="shared" si="19"/>
        <v>310.62689999999998</v>
      </c>
      <c r="AG6">
        <f t="shared" si="20"/>
        <v>312.31277469803132</v>
      </c>
      <c r="AH6">
        <f t="shared" si="21"/>
        <v>2.8421734974622659</v>
      </c>
      <c r="AI6" s="22">
        <f t="shared" si="22"/>
        <v>2.9455911098531881E-5</v>
      </c>
      <c r="AJ6">
        <f t="shared" si="3"/>
        <v>3.7528438160411466E-2</v>
      </c>
      <c r="AK6">
        <f t="shared" si="23"/>
        <v>4.1805899273864254E-5</v>
      </c>
      <c r="AO6" t="s">
        <v>56</v>
      </c>
      <c r="AP6">
        <v>175.92570798273371</v>
      </c>
      <c r="AZ6" t="s">
        <v>70</v>
      </c>
      <c r="BA6" s="11" t="s">
        <v>71</v>
      </c>
      <c r="BB6" s="12">
        <v>32</v>
      </c>
      <c r="BJ6" s="9"/>
      <c r="BS6" t="s">
        <v>32</v>
      </c>
      <c r="BT6">
        <v>7</v>
      </c>
    </row>
    <row r="7" spans="1:72" x14ac:dyDescent="0.25">
      <c r="C7" s="2">
        <v>0.71362550999999996</v>
      </c>
      <c r="D7">
        <v>1.9791110000000001E-2</v>
      </c>
      <c r="E7" s="6">
        <f t="shared" si="4"/>
        <v>197.9111</v>
      </c>
      <c r="F7">
        <f t="shared" si="5"/>
        <v>197.76566701548111</v>
      </c>
      <c r="G7">
        <f t="shared" si="6"/>
        <v>2.1150752986071948E-2</v>
      </c>
      <c r="H7" s="22">
        <f t="shared" si="7"/>
        <v>5.3998976466918583E-7</v>
      </c>
      <c r="I7">
        <f t="shared" si="0"/>
        <v>6.0174819548356843E-3</v>
      </c>
      <c r="J7">
        <f t="shared" si="8"/>
        <v>1.8971282952653698E-4</v>
      </c>
      <c r="L7" s="2">
        <v>0.71362550999999996</v>
      </c>
      <c r="M7">
        <v>2.2416660000000001E-2</v>
      </c>
      <c r="N7" s="6">
        <f t="shared" si="9"/>
        <v>224.16660000000002</v>
      </c>
      <c r="O7">
        <f t="shared" si="10"/>
        <v>225.06561580641534</v>
      </c>
      <c r="P7">
        <f t="shared" si="11"/>
        <v>0.80822942018458932</v>
      </c>
      <c r="Q7" s="22">
        <f t="shared" si="12"/>
        <v>1.6083954855780359E-5</v>
      </c>
      <c r="R7">
        <f t="shared" si="1"/>
        <v>1.3533415935989198E-2</v>
      </c>
      <c r="S7">
        <f t="shared" si="13"/>
        <v>7.891202510078318E-5</v>
      </c>
      <c r="U7" s="2">
        <v>0.71422772000000001</v>
      </c>
      <c r="V7">
        <v>2.5992709999999999E-2</v>
      </c>
      <c r="W7" s="6">
        <f t="shared" si="14"/>
        <v>259.9271</v>
      </c>
      <c r="X7">
        <f t="shared" si="15"/>
        <v>263.30676859735667</v>
      </c>
      <c r="Y7">
        <f t="shared" si="16"/>
        <v>11.422159827958799</v>
      </c>
      <c r="Z7" s="22">
        <f t="shared" si="17"/>
        <v>1.6906165264237024E-4</v>
      </c>
      <c r="AA7">
        <f t="shared" si="2"/>
        <v>2.4091855405939836E-2</v>
      </c>
      <c r="AB7">
        <f t="shared" si="18"/>
        <v>3.6132481877596255E-6</v>
      </c>
      <c r="AD7" s="2">
        <v>0.71302330000000003</v>
      </c>
      <c r="AE7">
        <v>3.109547E-2</v>
      </c>
      <c r="AF7" s="6">
        <f t="shared" si="19"/>
        <v>310.9547</v>
      </c>
      <c r="AG7">
        <f t="shared" si="20"/>
        <v>312.48769560263349</v>
      </c>
      <c r="AH7">
        <f t="shared" si="21"/>
        <v>2.3500755176936208</v>
      </c>
      <c r="AI7" s="22">
        <f t="shared" si="22"/>
        <v>2.4304549036660966E-5</v>
      </c>
      <c r="AJ7">
        <f t="shared" si="3"/>
        <v>3.7697025557084339E-2</v>
      </c>
      <c r="AK7">
        <f t="shared" si="23"/>
        <v>4.3580535773271119E-5</v>
      </c>
      <c r="AO7" t="s">
        <v>37</v>
      </c>
      <c r="AP7">
        <v>9.6565130943232881E-4</v>
      </c>
      <c r="BG7" t="s">
        <v>72</v>
      </c>
      <c r="BJ7" s="9"/>
      <c r="BS7" t="s">
        <v>37</v>
      </c>
      <c r="BT7">
        <v>1</v>
      </c>
    </row>
    <row r="8" spans="1:72" x14ac:dyDescent="0.25">
      <c r="C8" s="2">
        <v>0.71693766000000003</v>
      </c>
      <c r="D8">
        <v>1.9793689999999999E-2</v>
      </c>
      <c r="E8" s="6">
        <f t="shared" si="4"/>
        <v>197.93689999999998</v>
      </c>
      <c r="F8">
        <f t="shared" si="5"/>
        <v>197.79567109525539</v>
      </c>
      <c r="G8">
        <f t="shared" si="6"/>
        <v>1.9945603535357556E-2</v>
      </c>
      <c r="H8" s="22">
        <f t="shared" si="7"/>
        <v>5.0908893018354854E-7</v>
      </c>
      <c r="I8">
        <f t="shared" si="0"/>
        <v>6.0469746047099064E-3</v>
      </c>
      <c r="J8">
        <f t="shared" si="8"/>
        <v>1.8897218415910564E-4</v>
      </c>
      <c r="L8" s="2">
        <v>0.71693766000000003</v>
      </c>
      <c r="M8">
        <v>2.2415149999999998E-2</v>
      </c>
      <c r="N8" s="6">
        <f t="shared" si="9"/>
        <v>224.15149999999997</v>
      </c>
      <c r="O8">
        <f t="shared" si="10"/>
        <v>225.13312498590747</v>
      </c>
      <c r="P8">
        <f t="shared" si="11"/>
        <v>0.96358761295790241</v>
      </c>
      <c r="Q8" s="22">
        <f t="shared" si="12"/>
        <v>1.9178202921442733E-5</v>
      </c>
      <c r="R8">
        <f t="shared" si="1"/>
        <v>1.3598787420613928E-2</v>
      </c>
      <c r="S8">
        <f t="shared" si="13"/>
        <v>7.7728249131199E-5</v>
      </c>
      <c r="U8" s="2">
        <v>0.71753986999999997</v>
      </c>
      <c r="V8">
        <v>2.6011690000000001E-2</v>
      </c>
      <c r="W8" s="6">
        <f t="shared" si="14"/>
        <v>260.11689999999999</v>
      </c>
      <c r="X8">
        <f t="shared" si="15"/>
        <v>263.42826163986854</v>
      </c>
      <c r="Y8">
        <f t="shared" si="16"/>
        <v>10.965115909992939</v>
      </c>
      <c r="Z8" s="22">
        <f t="shared" si="17"/>
        <v>1.6206009447219106E-4</v>
      </c>
      <c r="AA8">
        <f t="shared" si="2"/>
        <v>2.4212269312208722E-2</v>
      </c>
      <c r="AB8">
        <f t="shared" si="18"/>
        <v>3.237914811651237E-6</v>
      </c>
      <c r="AD8" s="2">
        <v>0.71633544999999998</v>
      </c>
      <c r="AE8">
        <v>3.1128099999999999E-2</v>
      </c>
      <c r="AF8" s="6">
        <f t="shared" si="19"/>
        <v>311.28100000000001</v>
      </c>
      <c r="AG8">
        <f t="shared" si="20"/>
        <v>312.69510949040477</v>
      </c>
      <c r="AH8">
        <f t="shared" si="21"/>
        <v>1.9997056508528357</v>
      </c>
      <c r="AI8" s="22">
        <f t="shared" si="22"/>
        <v>2.0637678751393777E-5</v>
      </c>
      <c r="AJ8">
        <f t="shared" si="3"/>
        <v>3.7901269160964604E-2</v>
      </c>
      <c r="AK8">
        <f t="shared" si="23"/>
        <v>4.5875820483041972E-5</v>
      </c>
      <c r="AO8" t="s">
        <v>57</v>
      </c>
      <c r="AP8">
        <v>9.0929737090350038</v>
      </c>
      <c r="BJ8" s="9"/>
      <c r="BS8" t="s">
        <v>39</v>
      </c>
      <c r="BT8">
        <f>SUM(J3:J150)</f>
        <v>0.13329653608192635</v>
      </c>
    </row>
    <row r="9" spans="1:72" x14ac:dyDescent="0.25">
      <c r="C9" s="2">
        <v>0.72024982000000004</v>
      </c>
      <c r="D9">
        <v>1.9792179999999999E-2</v>
      </c>
      <c r="E9" s="6">
        <f t="shared" si="4"/>
        <v>197.92179999999999</v>
      </c>
      <c r="F9">
        <f t="shared" si="5"/>
        <v>197.82775851162776</v>
      </c>
      <c r="G9">
        <f t="shared" si="6"/>
        <v>8.8438015352636911E-3</v>
      </c>
      <c r="H9" s="22">
        <f t="shared" si="7"/>
        <v>2.2576245755146331E-7</v>
      </c>
      <c r="I9">
        <f t="shared" si="0"/>
        <v>6.0792829805028431E-3</v>
      </c>
      <c r="J9">
        <f t="shared" si="8"/>
        <v>1.8804354466733398E-4</v>
      </c>
      <c r="L9" s="2">
        <v>0.72024982000000004</v>
      </c>
      <c r="M9">
        <v>2.2423200000000001E-2</v>
      </c>
      <c r="N9" s="6">
        <f t="shared" si="9"/>
        <v>224.232</v>
      </c>
      <c r="O9">
        <f t="shared" si="10"/>
        <v>225.2053216727453</v>
      </c>
      <c r="P9">
        <f t="shared" si="11"/>
        <v>0.94735507863570845</v>
      </c>
      <c r="Q9" s="22">
        <f t="shared" si="12"/>
        <v>1.8841592489414354E-5</v>
      </c>
      <c r="R9">
        <f t="shared" si="1"/>
        <v>1.3670329860782182E-2</v>
      </c>
      <c r="S9">
        <f t="shared" si="13"/>
        <v>7.6612735674010959E-5</v>
      </c>
      <c r="U9" s="2">
        <v>0.72085202999999998</v>
      </c>
      <c r="V9">
        <v>2.604159E-2</v>
      </c>
      <c r="W9" s="6">
        <f t="shared" si="14"/>
        <v>260.41590000000002</v>
      </c>
      <c r="X9">
        <f t="shared" si="15"/>
        <v>263.55818294921664</v>
      </c>
      <c r="Y9">
        <f t="shared" si="16"/>
        <v>9.8739421329375094</v>
      </c>
      <c r="Z9" s="22">
        <f t="shared" si="17"/>
        <v>1.4559805839554923E-4</v>
      </c>
      <c r="AA9">
        <f t="shared" si="2"/>
        <v>2.4344268605151251E-2</v>
      </c>
      <c r="AB9">
        <f t="shared" si="18"/>
        <v>2.8808999174113034E-6</v>
      </c>
      <c r="AD9" s="2">
        <v>0.71964760999999999</v>
      </c>
      <c r="AE9">
        <v>3.116211E-2</v>
      </c>
      <c r="AF9" s="6">
        <f t="shared" si="19"/>
        <v>311.62110000000001</v>
      </c>
      <c r="AG9">
        <f t="shared" si="20"/>
        <v>312.91947059721736</v>
      </c>
      <c r="AH9">
        <f t="shared" si="21"/>
        <v>1.6857662077185187</v>
      </c>
      <c r="AI9" s="22">
        <f t="shared" si="22"/>
        <v>1.7359756587015224E-5</v>
      </c>
      <c r="AJ9">
        <f t="shared" si="3"/>
        <v>3.8127105769306752E-2</v>
      </c>
      <c r="AK9">
        <f t="shared" si="23"/>
        <v>4.8511166066460954E-5</v>
      </c>
      <c r="AN9">
        <v>0.2</v>
      </c>
      <c r="AO9" t="s">
        <v>60</v>
      </c>
      <c r="AP9">
        <v>0.11068370688279273</v>
      </c>
      <c r="BJ9" s="9"/>
      <c r="BS9" t="s">
        <v>40</v>
      </c>
      <c r="BT9">
        <f>SUM(S3:S150)</f>
        <v>3.124264332364167</v>
      </c>
    </row>
    <row r="10" spans="1:72" x14ac:dyDescent="0.25">
      <c r="C10" s="2">
        <v>0.72356197</v>
      </c>
      <c r="D10">
        <v>1.9798860000000001E-2</v>
      </c>
      <c r="E10" s="6">
        <f t="shared" si="4"/>
        <v>197.98860000000002</v>
      </c>
      <c r="F10">
        <f t="shared" si="5"/>
        <v>197.86206292411879</v>
      </c>
      <c r="G10">
        <f t="shared" si="6"/>
        <v>1.6011631572572405E-2</v>
      </c>
      <c r="H10" s="22">
        <f t="shared" si="7"/>
        <v>4.0846534780773365E-7</v>
      </c>
      <c r="I10">
        <f t="shared" si="0"/>
        <v>6.1146915879727306E-3</v>
      </c>
      <c r="J10">
        <f t="shared" si="8"/>
        <v>1.8725646512872493E-4</v>
      </c>
      <c r="L10" s="2">
        <v>0.72356197</v>
      </c>
      <c r="M10">
        <v>2.2447640000000001E-2</v>
      </c>
      <c r="N10" s="6">
        <f t="shared" si="9"/>
        <v>224.47640000000001</v>
      </c>
      <c r="O10">
        <f t="shared" si="10"/>
        <v>225.28250660085013</v>
      </c>
      <c r="P10">
        <f t="shared" si="11"/>
        <v>0.64980785193412549</v>
      </c>
      <c r="Q10" s="22">
        <f t="shared" si="12"/>
        <v>1.2895660087485867E-5</v>
      </c>
      <c r="R10">
        <f t="shared" si="1"/>
        <v>1.3748656030293E-2</v>
      </c>
      <c r="S10">
        <f t="shared" si="13"/>
        <v>7.5672322105219372E-5</v>
      </c>
      <c r="U10" s="2">
        <v>0.72416418000000005</v>
      </c>
      <c r="V10">
        <v>2.6056470000000002E-2</v>
      </c>
      <c r="W10" s="6">
        <f t="shared" si="14"/>
        <v>260.56470000000002</v>
      </c>
      <c r="X10">
        <f t="shared" si="15"/>
        <v>263.70473222095205</v>
      </c>
      <c r="Y10">
        <f t="shared" si="16"/>
        <v>9.8598023486169808</v>
      </c>
      <c r="Z10" s="22">
        <f t="shared" si="17"/>
        <v>1.4522355051154392E-4</v>
      </c>
      <c r="AA10">
        <f t="shared" si="2"/>
        <v>2.4489042430080814E-2</v>
      </c>
      <c r="AB10">
        <f t="shared" si="18"/>
        <v>2.4568291869427707E-6</v>
      </c>
      <c r="AD10" s="2">
        <v>0.72295975999999995</v>
      </c>
      <c r="AE10">
        <v>3.1204309999999999E-2</v>
      </c>
      <c r="AF10" s="6">
        <f t="shared" si="19"/>
        <v>312.04309999999998</v>
      </c>
      <c r="AG10">
        <f t="shared" si="20"/>
        <v>313.16251705825476</v>
      </c>
      <c r="AH10">
        <f t="shared" si="21"/>
        <v>1.2530945503117914</v>
      </c>
      <c r="AI10" s="22">
        <f t="shared" si="22"/>
        <v>1.2869292555308653E-5</v>
      </c>
      <c r="AJ10">
        <f t="shared" si="3"/>
        <v>3.8377045365611193E-2</v>
      </c>
      <c r="AK10">
        <f t="shared" si="23"/>
        <v>5.1448132625089546E-5</v>
      </c>
      <c r="AN10">
        <v>0.3</v>
      </c>
      <c r="AO10" t="s">
        <v>60</v>
      </c>
      <c r="AP10">
        <v>0.106898165800208</v>
      </c>
      <c r="AZ10" t="s">
        <v>73</v>
      </c>
      <c r="BJ10" s="9"/>
      <c r="BS10" t="s">
        <v>41</v>
      </c>
      <c r="BT10">
        <f>SUM(AB3:AB150)</f>
        <v>10.682932321348206</v>
      </c>
    </row>
    <row r="11" spans="1:72" x14ac:dyDescent="0.25">
      <c r="C11" s="2">
        <v>0.72687413000000001</v>
      </c>
      <c r="D11">
        <v>1.9804180000000001E-2</v>
      </c>
      <c r="E11" s="6">
        <f t="shared" si="4"/>
        <v>198.04180000000002</v>
      </c>
      <c r="F11">
        <f t="shared" si="5"/>
        <v>197.89872691949176</v>
      </c>
      <c r="G11">
        <f t="shared" si="6"/>
        <v>2.046990636612275E-2</v>
      </c>
      <c r="H11" s="22">
        <f t="shared" si="7"/>
        <v>5.2191782095960287E-7</v>
      </c>
      <c r="I11">
        <f t="shared" si="0"/>
        <v>6.1535189892155439E-3</v>
      </c>
      <c r="J11">
        <f t="shared" si="8"/>
        <v>1.8634054603135097E-4</v>
      </c>
      <c r="L11" s="2">
        <v>0.72687413000000001</v>
      </c>
      <c r="M11">
        <v>2.2455679999999999E-2</v>
      </c>
      <c r="N11" s="6">
        <f t="shared" si="9"/>
        <v>224.55679999999998</v>
      </c>
      <c r="O11">
        <f t="shared" si="10"/>
        <v>225.36500059043931</v>
      </c>
      <c r="P11">
        <f t="shared" si="11"/>
        <v>0.65318819438647679</v>
      </c>
      <c r="Q11" s="22">
        <f t="shared" si="12"/>
        <v>1.2953463481344586E-5</v>
      </c>
      <c r="R11">
        <f t="shared" si="1"/>
        <v>1.3834450758171229E-2</v>
      </c>
      <c r="S11">
        <f t="shared" si="13"/>
        <v>7.4325593640163466E-5</v>
      </c>
      <c r="U11" s="2">
        <v>0.72747634000000005</v>
      </c>
      <c r="V11">
        <v>2.6082279999999999E-2</v>
      </c>
      <c r="W11" s="6">
        <f t="shared" si="14"/>
        <v>260.82279999999997</v>
      </c>
      <c r="X11">
        <f t="shared" si="15"/>
        <v>263.86315181553744</v>
      </c>
      <c r="Y11">
        <f t="shared" si="16"/>
        <v>9.2437391622419458</v>
      </c>
      <c r="Z11" s="22">
        <f t="shared" si="17"/>
        <v>1.3588032483757495E-4</v>
      </c>
      <c r="AA11">
        <f t="shared" si="2"/>
        <v>2.4647925060495009E-2</v>
      </c>
      <c r="AB11">
        <f t="shared" si="18"/>
        <v>2.0573740924823633E-6</v>
      </c>
      <c r="AD11" s="2">
        <v>0.72627191999999996</v>
      </c>
      <c r="AE11">
        <v>3.1282020000000001E-2</v>
      </c>
      <c r="AF11" s="6">
        <f t="shared" si="19"/>
        <v>312.8202</v>
      </c>
      <c r="AG11">
        <f t="shared" si="20"/>
        <v>313.42621574671119</v>
      </c>
      <c r="AH11">
        <f t="shared" si="21"/>
        <v>0.36725508526192546</v>
      </c>
      <c r="AI11" s="22">
        <f t="shared" si="22"/>
        <v>3.7529971907755562E-6</v>
      </c>
      <c r="AJ11">
        <f t="shared" si="3"/>
        <v>3.8653928382622917E-2</v>
      </c>
      <c r="AK11">
        <f t="shared" si="23"/>
        <v>5.4345033201786015E-5</v>
      </c>
      <c r="AN11">
        <v>0.4</v>
      </c>
      <c r="AO11" t="s">
        <v>60</v>
      </c>
      <c r="AP11">
        <v>9.386292344704808E-2</v>
      </c>
      <c r="AZ11" t="s">
        <v>74</v>
      </c>
      <c r="BA11">
        <f>1-2*(BB5/BB3)^2</f>
        <v>0.97390928189993342</v>
      </c>
      <c r="BC11" t="s">
        <v>75</v>
      </c>
      <c r="BD11">
        <f>-0.357+0.45*EXP(-0.0375*BB6)</f>
        <v>-0.22146260463950901</v>
      </c>
      <c r="BJ11" s="9"/>
      <c r="BS11" t="s">
        <v>42</v>
      </c>
      <c r="BT11">
        <f>SUM(AK3:AK150)</f>
        <v>2.897871466315953E-2</v>
      </c>
    </row>
    <row r="12" spans="1:72" x14ac:dyDescent="0.25">
      <c r="C12" s="2">
        <v>0.73018627999999997</v>
      </c>
      <c r="D12">
        <v>1.9785850000000001E-2</v>
      </c>
      <c r="E12" s="6">
        <f t="shared" si="4"/>
        <v>197.85850000000002</v>
      </c>
      <c r="F12">
        <f t="shared" si="5"/>
        <v>197.93790179686061</v>
      </c>
      <c r="G12">
        <f t="shared" si="6"/>
        <v>6.3046453446910719E-3</v>
      </c>
      <c r="H12" s="22">
        <f t="shared" si="7"/>
        <v>1.6104647991617721E-7</v>
      </c>
      <c r="I12">
        <f t="shared" si="0"/>
        <v>6.1961218263544351E-3</v>
      </c>
      <c r="J12">
        <f t="shared" si="8"/>
        <v>1.8468071183357603E-4</v>
      </c>
      <c r="L12" s="2">
        <v>0.73018627999999997</v>
      </c>
      <c r="M12">
        <v>2.2466460000000001E-2</v>
      </c>
      <c r="N12" s="6">
        <f t="shared" si="9"/>
        <v>224.66460000000001</v>
      </c>
      <c r="O12">
        <f t="shared" si="10"/>
        <v>225.45314406451925</v>
      </c>
      <c r="P12">
        <f t="shared" si="11"/>
        <v>0.62180174168852842</v>
      </c>
      <c r="Q12" s="22">
        <f t="shared" si="12"/>
        <v>1.2319203818165689E-5</v>
      </c>
      <c r="R12">
        <f t="shared" si="1"/>
        <v>1.3928479254874577E-2</v>
      </c>
      <c r="S12">
        <f t="shared" si="13"/>
        <v>7.2897115204132492E-5</v>
      </c>
      <c r="U12" s="2">
        <v>0.73078849000000001</v>
      </c>
      <c r="V12">
        <v>2.6120379999999999E-2</v>
      </c>
      <c r="W12" s="6">
        <f t="shared" si="14"/>
        <v>261.2038</v>
      </c>
      <c r="X12">
        <f t="shared" si="15"/>
        <v>264.03228911198653</v>
      </c>
      <c r="Y12">
        <f t="shared" si="16"/>
        <v>8.0003506566263365</v>
      </c>
      <c r="Z12" s="22">
        <f t="shared" si="17"/>
        <v>1.1726004082466687E-4</v>
      </c>
      <c r="AA12">
        <f t="shared" si="2"/>
        <v>2.4822413399213292E-2</v>
      </c>
      <c r="AB12">
        <f t="shared" si="18"/>
        <v>1.6847172967577968E-6</v>
      </c>
      <c r="AD12" s="2">
        <v>0.72958407000000003</v>
      </c>
      <c r="AE12">
        <v>3.132969E-2</v>
      </c>
      <c r="AF12" s="6">
        <f t="shared" si="19"/>
        <v>313.29689999999999</v>
      </c>
      <c r="AG12">
        <f t="shared" si="20"/>
        <v>313.71279789564659</v>
      </c>
      <c r="AH12">
        <f t="shared" si="21"/>
        <v>0.17297105960326553</v>
      </c>
      <c r="AI12" s="22">
        <f t="shared" si="22"/>
        <v>1.762224563523317E-6</v>
      </c>
      <c r="AJ12">
        <f t="shared" si="3"/>
        <v>3.8960962900151053E-2</v>
      </c>
      <c r="AK12">
        <f t="shared" si="23"/>
        <v>5.8236326076579857E-5</v>
      </c>
      <c r="AN12">
        <v>0.5</v>
      </c>
      <c r="AO12" t="s">
        <v>60</v>
      </c>
      <c r="AP12">
        <v>8.826078442094358E-2</v>
      </c>
      <c r="AZ12" t="s">
        <v>76</v>
      </c>
      <c r="BA12">
        <f>0.0524*BB4^4-0.15*BB4^3+0.1659*BB4^2-0.0706*BB4+0.0119</f>
        <v>1.9770645093164004E-3</v>
      </c>
      <c r="BC12" t="s">
        <v>77</v>
      </c>
      <c r="BD12">
        <f>0.0524*(BB4-BD11)^4-0.15*(BB4-BD11)^3+0.1659*(BB4-BD11)^2-0.0706*(BB4-BD11)+0.0119</f>
        <v>2.891026254085341E-3</v>
      </c>
      <c r="BJ12" s="9"/>
      <c r="BS12" t="s">
        <v>43</v>
      </c>
      <c r="BT12">
        <f>SUM(BT8:BT11)</f>
        <v>13.969471904457459</v>
      </c>
    </row>
    <row r="13" spans="1:72" x14ac:dyDescent="0.25">
      <c r="C13" s="2">
        <v>0.73349843999999997</v>
      </c>
      <c r="D13">
        <v>1.9810709999999999E-2</v>
      </c>
      <c r="E13" s="6">
        <f t="shared" si="4"/>
        <v>198.10709999999997</v>
      </c>
      <c r="F13">
        <f t="shared" si="5"/>
        <v>197.97974912756996</v>
      </c>
      <c r="G13">
        <f t="shared" si="6"/>
        <v>1.6218244708685776E-2</v>
      </c>
      <c r="H13" s="22">
        <f t="shared" si="7"/>
        <v>4.1324134634102724E-7</v>
      </c>
      <c r="I13">
        <f t="shared" si="0"/>
        <v>6.242901495097211E-3</v>
      </c>
      <c r="J13">
        <f t="shared" si="8"/>
        <v>1.8408542762571238E-4</v>
      </c>
      <c r="L13" s="2">
        <v>0.73349843999999997</v>
      </c>
      <c r="M13">
        <v>2.2488169999999998E-2</v>
      </c>
      <c r="N13" s="6">
        <f t="shared" si="9"/>
        <v>224.8817</v>
      </c>
      <c r="O13">
        <f t="shared" si="10"/>
        <v>225.54730055861529</v>
      </c>
      <c r="P13">
        <f t="shared" si="11"/>
        <v>0.4430241036289938</v>
      </c>
      <c r="Q13" s="22">
        <f t="shared" si="12"/>
        <v>8.7603029285119453E-6</v>
      </c>
      <c r="R13">
        <f t="shared" si="1"/>
        <v>1.4031601201796117E-2</v>
      </c>
      <c r="S13">
        <f t="shared" si="13"/>
        <v>7.1513555838755426E-5</v>
      </c>
      <c r="U13" s="2">
        <v>0.73410065000000002</v>
      </c>
      <c r="V13">
        <v>2.6150280000000001E-2</v>
      </c>
      <c r="W13" s="6">
        <f t="shared" si="14"/>
        <v>261.50280000000004</v>
      </c>
      <c r="X13">
        <f t="shared" si="15"/>
        <v>264.21313250781759</v>
      </c>
      <c r="Y13">
        <f t="shared" si="16"/>
        <v>7.3459023029325934</v>
      </c>
      <c r="Z13" s="22">
        <f>((X13-W13)/W13)^2</f>
        <v>1.0742180892839019E-4</v>
      </c>
      <c r="AA13">
        <f t="shared" si="2"/>
        <v>2.5014195440043206E-2</v>
      </c>
      <c r="AB13">
        <f t="shared" si="18"/>
        <v>1.290688127372225E-6</v>
      </c>
      <c r="AD13" s="2">
        <v>0.73289623000000004</v>
      </c>
      <c r="AE13">
        <v>3.1386909999999997E-2</v>
      </c>
      <c r="AF13" s="6">
        <f t="shared" si="19"/>
        <v>313.86909999999995</v>
      </c>
      <c r="AG13">
        <f t="shared" si="20"/>
        <v>314.02481470025259</v>
      </c>
      <c r="AH13">
        <f t="shared" si="21"/>
        <v>2.4247067874771048E-2</v>
      </c>
      <c r="AI13" s="22">
        <f t="shared" si="22"/>
        <v>2.461286128164056E-7</v>
      </c>
      <c r="AJ13">
        <f t="shared" si="3"/>
        <v>3.9301778761656532E-2</v>
      </c>
      <c r="AK13">
        <f t="shared" si="23"/>
        <v>6.2645147514246445E-5</v>
      </c>
      <c r="AZ13" t="s">
        <v>78</v>
      </c>
      <c r="BA13">
        <f>1/(1+BA12*BB2)</f>
        <v>0.98661882186938121</v>
      </c>
      <c r="BC13" t="s">
        <v>79</v>
      </c>
      <c r="BD13">
        <f>1/(1+BD12*BB2)</f>
        <v>0.98055323666599392</v>
      </c>
      <c r="BJ13" s="9"/>
      <c r="BS13" s="9" t="s">
        <v>47</v>
      </c>
      <c r="BT13">
        <f>BT12/4</f>
        <v>3.4923679761143647</v>
      </c>
    </row>
    <row r="14" spans="1:72" x14ac:dyDescent="0.25">
      <c r="C14" s="2">
        <v>0.73681059000000004</v>
      </c>
      <c r="D14">
        <v>1.9821490000000001E-2</v>
      </c>
      <c r="E14" s="6">
        <f t="shared" si="4"/>
        <v>198.2149</v>
      </c>
      <c r="F14">
        <f t="shared" si="5"/>
        <v>198.02444054181836</v>
      </c>
      <c r="G14">
        <f t="shared" si="6"/>
        <v>3.6274805210842143E-2</v>
      </c>
      <c r="H14" s="22">
        <f t="shared" si="7"/>
        <v>9.2327801356346875E-7</v>
      </c>
      <c r="I14">
        <f t="shared" si="0"/>
        <v>6.2943098575905373E-3</v>
      </c>
      <c r="J14">
        <f t="shared" si="8"/>
        <v>1.8298460260519688E-4</v>
      </c>
      <c r="L14" s="2">
        <v>0.73681059000000004</v>
      </c>
      <c r="M14">
        <v>2.2490759999999999E-2</v>
      </c>
      <c r="N14" s="6">
        <f t="shared" si="9"/>
        <v>224.90759999999997</v>
      </c>
      <c r="O14">
        <f t="shared" si="10"/>
        <v>225.64785624067417</v>
      </c>
      <c r="P14">
        <f t="shared" si="11"/>
        <v>0.54797930185709798</v>
      </c>
      <c r="Q14" s="22">
        <f t="shared" si="12"/>
        <v>1.0833178329302793E-5</v>
      </c>
      <c r="R14">
        <f t="shared" si="1"/>
        <v>1.4144782612857471E-2</v>
      </c>
      <c r="S14">
        <f t="shared" si="13"/>
        <v>6.9655338546694405E-5</v>
      </c>
      <c r="U14" s="2">
        <v>0.73741279999999998</v>
      </c>
      <c r="V14">
        <v>2.6195220000000002E-2</v>
      </c>
      <c r="W14" s="6">
        <f t="shared" si="14"/>
        <v>261.9522</v>
      </c>
      <c r="X14">
        <f t="shared" si="15"/>
        <v>264.40673942750868</v>
      </c>
      <c r="Y14">
        <f t="shared" si="16"/>
        <v>6.0247638011946281</v>
      </c>
      <c r="Z14" s="22">
        <f t="shared" si="17"/>
        <v>8.7800284830126776E-5</v>
      </c>
      <c r="AA14">
        <f t="shared" si="2"/>
        <v>2.5225174899502115E-2</v>
      </c>
      <c r="AB14">
        <f t="shared" si="18"/>
        <v>9.4098749699995578E-7</v>
      </c>
      <c r="AD14" s="2">
        <v>0.73620838</v>
      </c>
      <c r="AE14">
        <v>3.146326E-2</v>
      </c>
      <c r="AF14" s="6">
        <f t="shared" si="19"/>
        <v>314.63260000000002</v>
      </c>
      <c r="AG14">
        <f t="shared" si="20"/>
        <v>314.36518884857168</v>
      </c>
      <c r="AH14">
        <f t="shared" si="21"/>
        <v>7.1508723908234942E-2</v>
      </c>
      <c r="AI14" s="22">
        <f t="shared" si="22"/>
        <v>7.2235650778094029E-7</v>
      </c>
      <c r="AJ14">
        <f t="shared" si="3"/>
        <v>3.968047122076953E-2</v>
      </c>
      <c r="AK14">
        <f t="shared" si="23"/>
        <v>6.7522560246740664E-5</v>
      </c>
      <c r="AM14">
        <v>0.2</v>
      </c>
      <c r="AN14" t="s">
        <v>35</v>
      </c>
      <c r="AP14">
        <f>SUM(G3:G150)</f>
        <v>196.66380261244393</v>
      </c>
      <c r="BJ14" s="9"/>
    </row>
    <row r="15" spans="1:72" x14ac:dyDescent="0.25">
      <c r="C15" s="2">
        <v>0.74012275000000005</v>
      </c>
      <c r="D15">
        <v>1.9819980000000001E-2</v>
      </c>
      <c r="E15" s="6">
        <f t="shared" si="4"/>
        <v>198.19980000000001</v>
      </c>
      <c r="F15">
        <f t="shared" si="5"/>
        <v>198.07215954714866</v>
      </c>
      <c r="G15">
        <f t="shared" si="6"/>
        <v>1.6292085204098312E-2</v>
      </c>
      <c r="H15" s="22">
        <f t="shared" si="7"/>
        <v>4.1473458106406979E-7</v>
      </c>
      <c r="I15">
        <f t="shared" si="0"/>
        <v>6.3508583515941202E-3</v>
      </c>
      <c r="J15">
        <f t="shared" si="8"/>
        <v>1.8141723797955597E-4</v>
      </c>
      <c r="L15" s="2">
        <v>0.74012275000000005</v>
      </c>
      <c r="M15">
        <v>2.2520660000000001E-2</v>
      </c>
      <c r="N15" s="6">
        <f t="shared" si="9"/>
        <v>225.20660000000001</v>
      </c>
      <c r="O15">
        <f t="shared" si="10"/>
        <v>225.75522400266729</v>
      </c>
      <c r="P15">
        <f t="shared" si="11"/>
        <v>0.30098829630266954</v>
      </c>
      <c r="Q15" s="22">
        <f t="shared" si="12"/>
        <v>5.9345443635695413E-6</v>
      </c>
      <c r="R15">
        <f t="shared" si="1"/>
        <v>1.4269115065663921E-2</v>
      </c>
      <c r="S15">
        <f t="shared" si="13"/>
        <v>6.8087993803367427E-5</v>
      </c>
      <c r="U15" s="2">
        <v>0.74072495999999999</v>
      </c>
      <c r="V15">
        <v>2.6223750000000001E-2</v>
      </c>
      <c r="W15" s="6">
        <f t="shared" si="14"/>
        <v>262.23750000000001</v>
      </c>
      <c r="X15">
        <f t="shared" si="15"/>
        <v>264.61425549998421</v>
      </c>
      <c r="Y15">
        <f t="shared" si="16"/>
        <v>5.6489667067051403</v>
      </c>
      <c r="Z15" s="22">
        <f t="shared" si="17"/>
        <v>8.2144676421120225E-5</v>
      </c>
      <c r="AA15">
        <f t="shared" si="2"/>
        <v>2.5457509837403511E-2</v>
      </c>
      <c r="AB15">
        <f t="shared" si="18"/>
        <v>5.8712398677589503E-7</v>
      </c>
      <c r="AD15" s="2">
        <v>0.73952054</v>
      </c>
      <c r="AE15">
        <v>3.1545080000000003E-2</v>
      </c>
      <c r="AF15" s="6">
        <f t="shared" si="19"/>
        <v>315.45080000000002</v>
      </c>
      <c r="AG15">
        <f t="shared" si="20"/>
        <v>314.73729179558688</v>
      </c>
      <c r="AH15">
        <f t="shared" si="21"/>
        <v>0.50909395776485022</v>
      </c>
      <c r="AI15" s="22">
        <f t="shared" si="22"/>
        <v>5.1160487756278177E-6</v>
      </c>
      <c r="AJ15">
        <f t="shared" si="3"/>
        <v>4.0101663340164573E-2</v>
      </c>
      <c r="AK15">
        <f t="shared" si="23"/>
        <v>7.3215118457181858E-5</v>
      </c>
      <c r="AM15">
        <v>0.3</v>
      </c>
      <c r="AN15" t="s">
        <v>35</v>
      </c>
      <c r="AP15">
        <f>SUM(P3:P150)</f>
        <v>242.24066746673012</v>
      </c>
      <c r="AZ15" t="s">
        <v>80</v>
      </c>
      <c r="BA15">
        <f>1/(AP5*10^-4*PI()*BB2*BA13*BA11)</f>
        <v>0.90056741829145259</v>
      </c>
      <c r="BC15" t="s">
        <v>81</v>
      </c>
      <c r="BD15">
        <f>1/(AP5*10^-4*PI()*BB2*BD13*BA11)</f>
        <v>0.90613822077599115</v>
      </c>
      <c r="BJ15" s="9"/>
    </row>
    <row r="16" spans="1:72" x14ac:dyDescent="0.25">
      <c r="C16" s="2">
        <v>0.74343490000000001</v>
      </c>
      <c r="D16">
        <v>1.981983E-2</v>
      </c>
      <c r="E16" s="6">
        <f t="shared" si="4"/>
        <v>198.19829999999999</v>
      </c>
      <c r="F16">
        <f t="shared" si="5"/>
        <v>198.12310133016882</v>
      </c>
      <c r="G16">
        <f t="shared" si="6"/>
        <v>5.6548399443768441E-3</v>
      </c>
      <c r="H16" s="22">
        <f t="shared" si="7"/>
        <v>1.4395291607698106E-7</v>
      </c>
      <c r="I16">
        <f t="shared" si="0"/>
        <v>6.4131261977872812E-3</v>
      </c>
      <c r="J16">
        <f t="shared" si="8"/>
        <v>1.7973970684026497E-4</v>
      </c>
      <c r="L16" s="2">
        <v>0.74343490000000001</v>
      </c>
      <c r="M16">
        <v>2.2561500000000002E-2</v>
      </c>
      <c r="N16" s="6">
        <f t="shared" si="9"/>
        <v>225.61500000000001</v>
      </c>
      <c r="O16">
        <f t="shared" si="10"/>
        <v>225.8724355598506</v>
      </c>
      <c r="P16">
        <f t="shared" si="11"/>
        <v>6.6273067475587602E-2</v>
      </c>
      <c r="Q16" s="22">
        <f t="shared" si="12"/>
        <v>1.3019704634478984E-6</v>
      </c>
      <c r="R16">
        <f t="shared" si="1"/>
        <v>1.4405832811080529E-2</v>
      </c>
      <c r="S16">
        <f t="shared" si="13"/>
        <v>6.651490729641765E-5</v>
      </c>
      <c r="U16" s="2">
        <v>0.74403710999999995</v>
      </c>
      <c r="V16">
        <v>2.6249560000000002E-2</v>
      </c>
      <c r="W16" s="6">
        <f t="shared" si="14"/>
        <v>262.49560000000002</v>
      </c>
      <c r="X16">
        <f t="shared" si="15"/>
        <v>264.83692624730998</v>
      </c>
      <c r="Y16">
        <f t="shared" si="16"/>
        <v>5.4818085963424963</v>
      </c>
      <c r="Z16" s="22">
        <f t="shared" si="17"/>
        <v>7.9557258914399792E-5</v>
      </c>
      <c r="AA16">
        <f t="shared" si="2"/>
        <v>2.571364758591782E-2</v>
      </c>
      <c r="AB16">
        <f t="shared" si="18"/>
        <v>2.8720211556739129E-7</v>
      </c>
      <c r="AD16" s="2">
        <v>0.74283268999999996</v>
      </c>
      <c r="AE16">
        <v>3.1617329999999999E-2</v>
      </c>
      <c r="AF16" s="6">
        <f t="shared" si="19"/>
        <v>316.17329999999998</v>
      </c>
      <c r="AG16">
        <f t="shared" si="20"/>
        <v>315.14501869948629</v>
      </c>
      <c r="AH16">
        <f t="shared" si="21"/>
        <v>1.0573624329861406</v>
      </c>
      <c r="AI16" s="22">
        <f t="shared" si="22"/>
        <v>1.0577267602744704E-5</v>
      </c>
      <c r="AJ16">
        <f t="shared" si="3"/>
        <v>4.0570552707316535E-2</v>
      </c>
      <c r="AK16">
        <f t="shared" si="23"/>
        <v>8.016019684680843E-5</v>
      </c>
      <c r="AM16">
        <v>0.4</v>
      </c>
      <c r="AN16" t="s">
        <v>35</v>
      </c>
      <c r="AP16">
        <f>SUM(Y3:Y150)</f>
        <v>192.0016735321673</v>
      </c>
      <c r="BJ16" s="9"/>
    </row>
    <row r="17" spans="3:62" x14ac:dyDescent="0.25">
      <c r="C17" s="2">
        <v>0.74674706000000002</v>
      </c>
      <c r="D17">
        <v>1.9836070000000001E-2</v>
      </c>
      <c r="E17" s="6">
        <f t="shared" si="4"/>
        <v>198.36070000000001</v>
      </c>
      <c r="F17">
        <f t="shared" si="5"/>
        <v>198.17747488345648</v>
      </c>
      <c r="G17">
        <f t="shared" si="6"/>
        <v>3.3571443332388408E-2</v>
      </c>
      <c r="H17" s="22">
        <f t="shared" si="7"/>
        <v>8.5321552414936603E-7</v>
      </c>
      <c r="I17">
        <f t="shared" si="0"/>
        <v>6.4817730344394978E-3</v>
      </c>
      <c r="J17">
        <f t="shared" si="8"/>
        <v>1.7833724744437845E-4</v>
      </c>
      <c r="L17" s="2">
        <v>0.74674706000000002</v>
      </c>
      <c r="M17">
        <v>2.261641E-2</v>
      </c>
      <c r="N17" s="6">
        <f t="shared" si="9"/>
        <v>226.16409999999999</v>
      </c>
      <c r="O17">
        <f t="shared" si="10"/>
        <v>226.004313561776</v>
      </c>
      <c r="P17">
        <f t="shared" si="11"/>
        <v>2.5531705840308679E-2</v>
      </c>
      <c r="Q17" s="22">
        <f t="shared" si="12"/>
        <v>4.9915163139172395E-7</v>
      </c>
      <c r="R17">
        <f t="shared" si="1"/>
        <v>1.4556339471017024E-2</v>
      </c>
      <c r="S17">
        <f t="shared" si="13"/>
        <v>6.4964736932179921E-5</v>
      </c>
      <c r="U17" s="2">
        <v>0.74734926999999995</v>
      </c>
      <c r="V17">
        <v>2.6282199999999999E-2</v>
      </c>
      <c r="W17" s="6">
        <f t="shared" si="14"/>
        <v>262.822</v>
      </c>
      <c r="X17">
        <f t="shared" si="15"/>
        <v>265.07612052632277</v>
      </c>
      <c r="Y17">
        <f t="shared" si="16"/>
        <v>5.0810593471896199</v>
      </c>
      <c r="Z17" s="22">
        <f t="shared" si="17"/>
        <v>7.3558156394336788E-5</v>
      </c>
      <c r="AA17">
        <f t="shared" si="2"/>
        <v>2.5996377771440204E-2</v>
      </c>
      <c r="AB17">
        <f t="shared" si="18"/>
        <v>8.1694346338887216E-8</v>
      </c>
      <c r="AD17" s="2">
        <v>0.74614484999999997</v>
      </c>
      <c r="AE17">
        <v>3.168779E-2</v>
      </c>
      <c r="AF17" s="6">
        <f t="shared" si="19"/>
        <v>316.87790000000001</v>
      </c>
      <c r="AG17">
        <f t="shared" si="20"/>
        <v>315.59289693889667</v>
      </c>
      <c r="AH17">
        <f t="shared" si="21"/>
        <v>1.6512328670449514</v>
      </c>
      <c r="AI17" s="22">
        <f t="shared" si="22"/>
        <v>1.6444641947249173E-5</v>
      </c>
      <c r="AJ17">
        <f t="shared" si="3"/>
        <v>4.1092977745940111E-2</v>
      </c>
      <c r="AK17">
        <f t="shared" si="23"/>
        <v>8.8457556536382012E-5</v>
      </c>
      <c r="AM17">
        <v>0.5</v>
      </c>
      <c r="AN17" t="s">
        <v>35</v>
      </c>
      <c r="AP17">
        <f>SUM(AH3:AH150)</f>
        <v>364.23426758718364</v>
      </c>
      <c r="BJ17" s="9"/>
    </row>
    <row r="18" spans="3:62" x14ac:dyDescent="0.25">
      <c r="C18" s="2">
        <v>0.75005920999999998</v>
      </c>
      <c r="D18">
        <v>1.9855049999999999E-2</v>
      </c>
      <c r="E18" s="6">
        <f t="shared" si="4"/>
        <v>198.5505</v>
      </c>
      <c r="F18">
        <f t="shared" si="5"/>
        <v>198.23550284222856</v>
      </c>
      <c r="G18">
        <f t="shared" si="6"/>
        <v>9.9223209404087909E-2</v>
      </c>
      <c r="H18" s="22">
        <f t="shared" si="7"/>
        <v>2.516930944178325E-6</v>
      </c>
      <c r="I18">
        <f t="shared" si="0"/>
        <v>6.5575508715861449E-3</v>
      </c>
      <c r="J18">
        <f t="shared" si="8"/>
        <v>1.768234830701672E-4</v>
      </c>
      <c r="L18" s="2">
        <v>0.75005920999999998</v>
      </c>
      <c r="M18">
        <v>2.26254E-2</v>
      </c>
      <c r="N18" s="6">
        <f t="shared" si="9"/>
        <v>226.25399999999999</v>
      </c>
      <c r="O18">
        <f t="shared" si="10"/>
        <v>226.14477740309101</v>
      </c>
      <c r="P18">
        <f t="shared" si="11"/>
        <v>1.192957567554113E-2</v>
      </c>
      <c r="Q18" s="22">
        <f t="shared" si="12"/>
        <v>2.3304106941745276E-7</v>
      </c>
      <c r="R18">
        <f t="shared" si="1"/>
        <v>1.4722233075174847E-2</v>
      </c>
      <c r="S18">
        <f t="shared" si="13"/>
        <v>6.246004744165028E-5</v>
      </c>
      <c r="U18" s="2">
        <v>0.75066142000000002</v>
      </c>
      <c r="V18">
        <v>2.6331230000000001E-2</v>
      </c>
      <c r="W18" s="6">
        <f t="shared" si="14"/>
        <v>263.31229999999999</v>
      </c>
      <c r="X18">
        <f t="shared" si="15"/>
        <v>265.33334607591206</v>
      </c>
      <c r="Y18">
        <f t="shared" si="16"/>
        <v>4.0846272409595681</v>
      </c>
      <c r="Z18" s="22">
        <f t="shared" si="17"/>
        <v>5.8912864010229384E-5</v>
      </c>
      <c r="AA18">
        <f t="shared" si="2"/>
        <v>2.6308882294147778E-2</v>
      </c>
      <c r="AB18">
        <f t="shared" si="18"/>
        <v>4.9941995685747514E-10</v>
      </c>
      <c r="AD18" s="2">
        <v>0.74915166</v>
      </c>
      <c r="AE18">
        <v>3.1751990000000001E-2</v>
      </c>
      <c r="AF18" s="6">
        <f t="shared" si="19"/>
        <v>317.51990000000001</v>
      </c>
      <c r="AG18">
        <f t="shared" si="20"/>
        <v>316.03866170584627</v>
      </c>
      <c r="AH18">
        <f t="shared" si="21"/>
        <v>2.194066884067484</v>
      </c>
      <c r="AI18" s="22">
        <f t="shared" si="22"/>
        <v>2.1762458916359211E-5</v>
      </c>
      <c r="AJ18">
        <f t="shared" si="3"/>
        <v>4.1619061621089755E-2</v>
      </c>
      <c r="AK18">
        <f t="shared" si="23"/>
        <v>9.7359102375714786E-5</v>
      </c>
      <c r="AM18" t="s">
        <v>36</v>
      </c>
      <c r="AN18" t="s">
        <v>35</v>
      </c>
      <c r="AP18">
        <f>SUM(AP14:AP17)</f>
        <v>995.14041119852504</v>
      </c>
      <c r="BJ18" s="9"/>
    </row>
    <row r="19" spans="3:62" x14ac:dyDescent="0.25">
      <c r="C19" s="2">
        <v>0.75337136999999998</v>
      </c>
      <c r="D19">
        <v>1.9861730000000001E-2</v>
      </c>
      <c r="E19" s="6">
        <f t="shared" si="4"/>
        <v>198.6173</v>
      </c>
      <c r="F19">
        <f t="shared" si="5"/>
        <v>198.30218264036063</v>
      </c>
      <c r="G19">
        <f t="shared" si="6"/>
        <v>9.9298950346090112E-2</v>
      </c>
      <c r="H19" s="22">
        <f t="shared" si="7"/>
        <v>2.5171581936894718E-6</v>
      </c>
      <c r="I19">
        <f t="shared" si="0"/>
        <v>6.6413219422138845E-3</v>
      </c>
      <c r="J19">
        <f t="shared" si="8"/>
        <v>1.7477918921437606E-4</v>
      </c>
      <c r="L19" s="2">
        <v>0.75337136999999998</v>
      </c>
      <c r="M19">
        <v>2.263482E-2</v>
      </c>
      <c r="N19" s="6">
        <f t="shared" si="9"/>
        <v>226.34819999999999</v>
      </c>
      <c r="O19">
        <f t="shared" si="10"/>
        <v>226.29466105315467</v>
      </c>
      <c r="P19">
        <f t="shared" si="11"/>
        <v>2.8664188293061918E-3</v>
      </c>
      <c r="Q19" s="22">
        <f t="shared" si="12"/>
        <v>5.5948127722705355E-8</v>
      </c>
      <c r="R19">
        <f t="shared" si="1"/>
        <v>1.4905343852117142E-2</v>
      </c>
      <c r="S19">
        <f t="shared" si="13"/>
        <v>5.9744801520690018E-5</v>
      </c>
      <c r="U19" s="2">
        <v>0.75366823000000005</v>
      </c>
      <c r="V19">
        <v>2.636674E-2</v>
      </c>
      <c r="W19" s="6">
        <f t="shared" si="14"/>
        <v>263.66739999999999</v>
      </c>
      <c r="X19">
        <f t="shared" si="15"/>
        <v>265.58387588399887</v>
      </c>
      <c r="Y19">
        <f t="shared" si="16"/>
        <v>3.6728798139493075</v>
      </c>
      <c r="Z19" s="22">
        <f t="shared" si="17"/>
        <v>5.2831609798209191E-5</v>
      </c>
      <c r="AA19">
        <f t="shared" si="2"/>
        <v>2.6621412229031791E-2</v>
      </c>
      <c r="AB19">
        <f t="shared" si="18"/>
        <v>6.4857944240021006E-8</v>
      </c>
      <c r="AD19" s="2">
        <v>0.75215847000000002</v>
      </c>
      <c r="AE19">
        <v>3.1850339999999998E-2</v>
      </c>
      <c r="AF19" s="6">
        <f t="shared" si="19"/>
        <v>318.5034</v>
      </c>
      <c r="AG19">
        <f t="shared" si="20"/>
        <v>316.52642154047908</v>
      </c>
      <c r="AH19">
        <f t="shared" si="21"/>
        <v>3.9084438294097166</v>
      </c>
      <c r="AI19" s="22">
        <f t="shared" si="22"/>
        <v>3.8527934713231734E-5</v>
      </c>
      <c r="AJ19">
        <f t="shared" si="3"/>
        <v>4.2200040104583045E-2</v>
      </c>
      <c r="AK19">
        <f t="shared" si="23"/>
        <v>1.0711629225480633E-4</v>
      </c>
      <c r="AN19" t="s">
        <v>61</v>
      </c>
      <c r="AP19">
        <f>AP18/4</f>
        <v>248.78510279963126</v>
      </c>
      <c r="AZ19" t="s">
        <v>82</v>
      </c>
      <c r="BJ19" s="9"/>
    </row>
    <row r="20" spans="3:62" x14ac:dyDescent="0.25">
      <c r="C20" s="2">
        <v>0.75668352000000005</v>
      </c>
      <c r="D20">
        <v>1.9895739999999999E-2</v>
      </c>
      <c r="E20" s="6">
        <f t="shared" si="4"/>
        <v>198.95739999999998</v>
      </c>
      <c r="F20">
        <f t="shared" si="5"/>
        <v>198.37772808156572</v>
      </c>
      <c r="G20">
        <f t="shared" si="6"/>
        <v>0.33601953302125281</v>
      </c>
      <c r="H20" s="22">
        <f t="shared" si="7"/>
        <v>8.4887614673648408E-6</v>
      </c>
      <c r="I20">
        <f t="shared" si="0"/>
        <v>6.7340764042750478E-3</v>
      </c>
      <c r="J20">
        <f t="shared" si="8"/>
        <v>1.7322938860703143E-4</v>
      </c>
      <c r="L20" s="2">
        <v>0.75668352000000005</v>
      </c>
      <c r="M20">
        <v>2.2640130000000001E-2</v>
      </c>
      <c r="N20" s="6">
        <f t="shared" si="9"/>
        <v>226.40130000000002</v>
      </c>
      <c r="O20">
        <f t="shared" si="10"/>
        <v>226.45485422576976</v>
      </c>
      <c r="P20">
        <f t="shared" si="11"/>
        <v>2.8680550977967481E-3</v>
      </c>
      <c r="Q20" s="22">
        <f t="shared" si="12"/>
        <v>5.595380922028786E-8</v>
      </c>
      <c r="R20">
        <f t="shared" si="1"/>
        <v>1.5107771499824358E-2</v>
      </c>
      <c r="S20">
        <f t="shared" si="13"/>
        <v>5.673642457516827E-5</v>
      </c>
      <c r="U20" s="2">
        <v>0.75728572999999999</v>
      </c>
      <c r="V20">
        <v>2.6421090000000001E-2</v>
      </c>
      <c r="W20" s="6">
        <f t="shared" si="14"/>
        <v>264.21090000000004</v>
      </c>
      <c r="X20">
        <f t="shared" si="15"/>
        <v>265.90878721098306</v>
      </c>
      <c r="Y20">
        <f t="shared" si="16"/>
        <v>2.8828209812197199</v>
      </c>
      <c r="Z20" s="22">
        <f t="shared" si="17"/>
        <v>4.1296782210536881E-5</v>
      </c>
      <c r="AA20">
        <f t="shared" si="2"/>
        <v>2.7038344605192593E-2</v>
      </c>
      <c r="AB20">
        <f t="shared" si="18"/>
        <v>3.8100324763146212E-7</v>
      </c>
      <c r="AD20" s="2">
        <v>0.75547061999999998</v>
      </c>
      <c r="AE20">
        <v>3.1949909999999998E-2</v>
      </c>
      <c r="AF20" s="6">
        <f t="shared" si="19"/>
        <v>319.4991</v>
      </c>
      <c r="AG20">
        <f t="shared" si="20"/>
        <v>317.11866535323236</v>
      </c>
      <c r="AH20">
        <f t="shared" si="21"/>
        <v>5.6664691075317775</v>
      </c>
      <c r="AI20" s="22">
        <f t="shared" si="22"/>
        <v>5.5510258168806275E-5</v>
      </c>
      <c r="AJ20">
        <f t="shared" si="3"/>
        <v>4.2910675765522613E-2</v>
      </c>
      <c r="AK20">
        <f t="shared" si="23"/>
        <v>1.2013838616665255E-4</v>
      </c>
      <c r="AZ20" t="s">
        <v>83</v>
      </c>
      <c r="BA20">
        <f>1/(BA13*BA11)</f>
        <v>1.0407156820157006</v>
      </c>
      <c r="BC20" t="s">
        <v>84</v>
      </c>
      <c r="BD20">
        <f>1/(BD13*BA11)</f>
        <v>1.047153424920136</v>
      </c>
      <c r="BJ20" s="9"/>
    </row>
    <row r="21" spans="3:62" x14ac:dyDescent="0.25">
      <c r="C21" s="2">
        <v>0.75999567999999995</v>
      </c>
      <c r="D21">
        <v>1.9914709999999999E-2</v>
      </c>
      <c r="E21" s="6">
        <f t="shared" si="4"/>
        <v>199.14709999999999</v>
      </c>
      <c r="F21">
        <f t="shared" si="5"/>
        <v>198.45811151939859</v>
      </c>
      <c r="G21">
        <f t="shared" si="6"/>
        <v>0.4747051264014388</v>
      </c>
      <c r="H21" s="22">
        <f t="shared" si="7"/>
        <v>1.1969498334510083E-5</v>
      </c>
      <c r="I21">
        <f t="shared" si="0"/>
        <v>6.8369581158193677E-3</v>
      </c>
      <c r="J21">
        <f t="shared" si="8"/>
        <v>1.7102759434419002E-4</v>
      </c>
      <c r="L21" s="2">
        <v>0.75999567999999995</v>
      </c>
      <c r="M21">
        <v>2.2665939999999999E-2</v>
      </c>
      <c r="N21" s="6">
        <f t="shared" si="9"/>
        <v>226.65939999999998</v>
      </c>
      <c r="O21">
        <f t="shared" si="10"/>
        <v>226.62631874600021</v>
      </c>
      <c r="P21">
        <f t="shared" si="11"/>
        <v>1.0943693661971678E-3</v>
      </c>
      <c r="Q21" s="22">
        <f t="shared" si="12"/>
        <v>2.1301807616010467E-8</v>
      </c>
      <c r="R21">
        <f t="shared" si="1"/>
        <v>1.5331939910312075E-2</v>
      </c>
      <c r="S21">
        <f t="shared" si="13"/>
        <v>5.3787557315542476E-5</v>
      </c>
      <c r="U21" s="2">
        <v>0.76059789</v>
      </c>
      <c r="V21">
        <v>2.6450999999999999E-2</v>
      </c>
      <c r="W21" s="6">
        <f t="shared" si="14"/>
        <v>264.51</v>
      </c>
      <c r="X21">
        <f t="shared" si="15"/>
        <v>266.23096583419607</v>
      </c>
      <c r="Y21">
        <f t="shared" si="16"/>
        <v>2.9617234024702057</v>
      </c>
      <c r="Z21" s="22">
        <f t="shared" si="17"/>
        <v>4.2331173292410652E-5</v>
      </c>
      <c r="AA21">
        <f t="shared" si="2"/>
        <v>2.7464317990302668E-2</v>
      </c>
      <c r="AB21">
        <f t="shared" si="18"/>
        <v>1.0268133494710408E-6</v>
      </c>
      <c r="AD21" s="2">
        <v>0.75878277999999999</v>
      </c>
      <c r="AE21">
        <v>3.2067239999999997E-2</v>
      </c>
      <c r="AF21" s="6">
        <f t="shared" si="19"/>
        <v>320.67239999999998</v>
      </c>
      <c r="AG21">
        <f t="shared" si="20"/>
        <v>317.77652972758432</v>
      </c>
      <c r="AH21">
        <f t="shared" si="21"/>
        <v>8.3860646346607712</v>
      </c>
      <c r="AI21" s="22">
        <f t="shared" si="22"/>
        <v>8.1552079759721269E-5</v>
      </c>
      <c r="AJ21">
        <f t="shared" si="3"/>
        <v>4.3703844770701668E-2</v>
      </c>
      <c r="AK21">
        <f t="shared" si="23"/>
        <v>1.3541057058951688E-4</v>
      </c>
      <c r="AZ21" t="s">
        <v>85</v>
      </c>
      <c r="BA21">
        <f>(AP5*10^-4*PI()*BB2-BA20)/(AP6*10^-4*PI()*BB2)</f>
        <v>0.30306884101033194</v>
      </c>
      <c r="BC21" t="s">
        <v>86</v>
      </c>
      <c r="BD21">
        <f>(AP5*10^-4*PI()*BB2-BD20)/(AP6*10^-4*PI()*BB2)</f>
        <v>0.28608912849079382</v>
      </c>
      <c r="BG21" t="s">
        <v>87</v>
      </c>
      <c r="BJ21" s="9"/>
    </row>
    <row r="22" spans="3:62" x14ac:dyDescent="0.25">
      <c r="C22" s="2">
        <v>0.76330783000000002</v>
      </c>
      <c r="D22">
        <v>1.9921399999999999E-2</v>
      </c>
      <c r="E22" s="6">
        <f t="shared" si="4"/>
        <v>199.214</v>
      </c>
      <c r="F22">
        <f t="shared" si="5"/>
        <v>198.54391489812679</v>
      </c>
      <c r="G22">
        <f t="shared" si="6"/>
        <v>0.44901404375243337</v>
      </c>
      <c r="H22" s="22">
        <f t="shared" si="7"/>
        <v>1.1314105215581662E-5</v>
      </c>
      <c r="I22">
        <f t="shared" si="0"/>
        <v>6.95129138808704E-3</v>
      </c>
      <c r="J22">
        <f t="shared" si="8"/>
        <v>1.6822371740481869E-4</v>
      </c>
      <c r="L22" s="2">
        <v>0.76330783000000002</v>
      </c>
      <c r="M22">
        <v>2.2702679999999999E-2</v>
      </c>
      <c r="N22" s="6">
        <f t="shared" si="9"/>
        <v>227.02679999999998</v>
      </c>
      <c r="O22">
        <f t="shared" si="10"/>
        <v>226.81009863493932</v>
      </c>
      <c r="P22">
        <f t="shared" si="11"/>
        <v>4.6959481619152456E-2</v>
      </c>
      <c r="Q22" s="22">
        <f t="shared" si="12"/>
        <v>9.1110627709570938E-7</v>
      </c>
      <c r="R22">
        <f t="shared" si="1"/>
        <v>1.55806538282548E-2</v>
      </c>
      <c r="S22">
        <f t="shared" si="13"/>
        <v>5.0723256791023587E-5</v>
      </c>
      <c r="U22" s="2">
        <v>0.76391003999999996</v>
      </c>
      <c r="V22">
        <v>2.6489100000000002E-2</v>
      </c>
      <c r="W22" s="6">
        <f t="shared" si="14"/>
        <v>264.89100000000002</v>
      </c>
      <c r="X22">
        <f t="shared" si="15"/>
        <v>266.57917152564187</v>
      </c>
      <c r="Y22">
        <f t="shared" si="16"/>
        <v>2.8499230999879273</v>
      </c>
      <c r="Z22" s="22">
        <f t="shared" si="17"/>
        <v>4.0616148270745039E-5</v>
      </c>
      <c r="AA22">
        <f t="shared" si="2"/>
        <v>2.7938307853785999E-2</v>
      </c>
      <c r="AB22">
        <f t="shared" si="18"/>
        <v>2.1002034034750178E-6</v>
      </c>
      <c r="AD22" s="2">
        <v>0.76209492999999995</v>
      </c>
      <c r="AE22">
        <v>3.2185940000000003E-2</v>
      </c>
      <c r="AF22" s="6">
        <f t="shared" si="19"/>
        <v>321.85940000000005</v>
      </c>
      <c r="AG22">
        <f t="shared" si="20"/>
        <v>318.50970889574273</v>
      </c>
      <c r="AH22">
        <f t="shared" si="21"/>
        <v>11.220430493940606</v>
      </c>
      <c r="AI22" s="22">
        <f t="shared" si="22"/>
        <v>1.0831213713669725E-4</v>
      </c>
      <c r="AJ22">
        <f t="shared" si="3"/>
        <v>4.4589082753560598E-2</v>
      </c>
      <c r="AK22">
        <f t="shared" si="23"/>
        <v>1.5383795016520269E-4</v>
      </c>
      <c r="AM22" t="s">
        <v>122</v>
      </c>
      <c r="AN22" t="s">
        <v>58</v>
      </c>
      <c r="AP22">
        <f>AP18/COUNT(F3:F73,O3:O83,X3:X68,AG3:AG44)</f>
        <v>3.8274631199943272</v>
      </c>
    </row>
    <row r="23" spans="3:62" x14ac:dyDescent="0.25">
      <c r="C23" s="2">
        <v>0.76661999000000003</v>
      </c>
      <c r="D23">
        <v>1.9943099999999998E-2</v>
      </c>
      <c r="E23" s="6">
        <f t="shared" si="4"/>
        <v>199.43099999999998</v>
      </c>
      <c r="F23">
        <f t="shared" si="5"/>
        <v>198.6357633888629</v>
      </c>
      <c r="G23">
        <f t="shared" si="6"/>
        <v>0.63240126769279537</v>
      </c>
      <c r="H23" s="22">
        <f t="shared" si="7"/>
        <v>1.5900376134483156E-5</v>
      </c>
      <c r="I23">
        <f t="shared" si="0"/>
        <v>7.0786191854604113E-3</v>
      </c>
      <c r="J23">
        <f t="shared" si="8"/>
        <v>1.6549486662765709E-4</v>
      </c>
      <c r="L23" s="2">
        <v>0.76661999000000003</v>
      </c>
      <c r="M23">
        <v>2.2721649999999999E-2</v>
      </c>
      <c r="N23" s="6">
        <f t="shared" si="9"/>
        <v>227.2165</v>
      </c>
      <c r="O23">
        <f t="shared" si="10"/>
        <v>227.00733982450771</v>
      </c>
      <c r="P23">
        <f t="shared" si="11"/>
        <v>4.3747979011963992E-2</v>
      </c>
      <c r="Q23" s="22">
        <f t="shared" si="12"/>
        <v>8.4738010548242493E-7</v>
      </c>
      <c r="R23">
        <f t="shared" si="1"/>
        <v>1.5857180278367411E-2</v>
      </c>
      <c r="S23">
        <f t="shared" si="13"/>
        <v>4.7120944559210588E-5</v>
      </c>
      <c r="U23" s="2">
        <v>0.76722219999999997</v>
      </c>
      <c r="V23">
        <v>2.6529509999999999E-2</v>
      </c>
      <c r="W23" s="6">
        <f t="shared" si="14"/>
        <v>265.29509999999999</v>
      </c>
      <c r="X23">
        <f t="shared" si="15"/>
        <v>266.9560728489177</v>
      </c>
      <c r="Y23">
        <f t="shared" si="16"/>
        <v>2.7588308048418093</v>
      </c>
      <c r="Z23" s="22">
        <f t="shared" si="17"/>
        <v>3.9198243764784819E-5</v>
      </c>
      <c r="AA23">
        <f t="shared" si="2"/>
        <v>2.8466793258495365E-2</v>
      </c>
      <c r="AB23">
        <f t="shared" si="18"/>
        <v>3.7530664236464208E-6</v>
      </c>
      <c r="AD23" s="2">
        <v>0.76540708999999996</v>
      </c>
      <c r="AE23">
        <v>3.2316930000000001E-2</v>
      </c>
      <c r="AF23" s="6">
        <f t="shared" si="19"/>
        <v>323.16930000000002</v>
      </c>
      <c r="AG23">
        <f t="shared" si="20"/>
        <v>319.3296538932816</v>
      </c>
      <c r="AH23">
        <f t="shared" si="21"/>
        <v>14.742882224837913</v>
      </c>
      <c r="AI23" s="22">
        <f t="shared" si="22"/>
        <v>1.4116342958341908E-4</v>
      </c>
      <c r="AJ23">
        <f t="shared" si="3"/>
        <v>4.5576787154962217E-2</v>
      </c>
      <c r="AK23">
        <f t="shared" si="23"/>
        <v>1.758238117700027E-4</v>
      </c>
      <c r="AM23" t="s">
        <v>123</v>
      </c>
      <c r="AO23" t="s">
        <v>59</v>
      </c>
      <c r="AP23">
        <f>SQRT(AP22)</f>
        <v>1.9563903291506854</v>
      </c>
    </row>
    <row r="24" spans="3:62" x14ac:dyDescent="0.25">
      <c r="C24" s="2">
        <v>0.76993213999999999</v>
      </c>
      <c r="D24">
        <v>1.9949789999999998E-2</v>
      </c>
      <c r="E24" s="6">
        <f t="shared" si="4"/>
        <v>199.49789999999999</v>
      </c>
      <c r="F24">
        <f t="shared" si="5"/>
        <v>198.73433435388546</v>
      </c>
      <c r="G24">
        <f t="shared" si="6"/>
        <v>0.58303249592629791</v>
      </c>
      <c r="H24" s="22">
        <f t="shared" si="7"/>
        <v>1.4649274074621183E-5</v>
      </c>
      <c r="I24">
        <f t="shared" si="0"/>
        <v>7.2207446028756664E-3</v>
      </c>
      <c r="J24">
        <f t="shared" si="8"/>
        <v>1.6202859672205213E-4</v>
      </c>
      <c r="L24" s="2">
        <v>0.76993213999999999</v>
      </c>
      <c r="M24">
        <v>2.276564E-2</v>
      </c>
      <c r="N24" s="6">
        <f t="shared" si="9"/>
        <v>227.65639999999999</v>
      </c>
      <c r="O24">
        <f t="shared" si="10"/>
        <v>227.2193032522147</v>
      </c>
      <c r="P24">
        <f t="shared" si="11"/>
        <v>0.19105356692447747</v>
      </c>
      <c r="Q24" s="22">
        <f t="shared" si="12"/>
        <v>3.6863402855819858E-6</v>
      </c>
      <c r="R24">
        <f t="shared" si="1"/>
        <v>1.6165336978825155E-2</v>
      </c>
      <c r="S24">
        <f t="shared" si="13"/>
        <v>4.3563999971329783E-5</v>
      </c>
      <c r="U24" s="2">
        <v>0.77053435000000003</v>
      </c>
      <c r="V24">
        <v>2.660218E-2</v>
      </c>
      <c r="W24" s="6">
        <f t="shared" si="14"/>
        <v>266.02179999999998</v>
      </c>
      <c r="X24">
        <f t="shared" si="15"/>
        <v>267.36469443723678</v>
      </c>
      <c r="Y24">
        <f t="shared" si="16"/>
        <v>1.8033654695615249</v>
      </c>
      <c r="Z24" s="22">
        <f t="shared" si="17"/>
        <v>2.5482926065177309E-5</v>
      </c>
      <c r="AA24">
        <f t="shared" si="2"/>
        <v>2.9057314469688903E-2</v>
      </c>
      <c r="AB24">
        <f t="shared" si="18"/>
        <v>6.0276852642546137E-6</v>
      </c>
      <c r="AD24" s="2">
        <v>0.76871924000000003</v>
      </c>
      <c r="AE24">
        <v>3.2426070000000001E-2</v>
      </c>
      <c r="AF24" s="6">
        <f t="shared" si="19"/>
        <v>324.26069999999999</v>
      </c>
      <c r="AG24">
        <f t="shared" si="20"/>
        <v>320.24989788308216</v>
      </c>
      <c r="AH24">
        <f t="shared" si="21"/>
        <v>16.086533621072547</v>
      </c>
      <c r="AI24" s="22">
        <f t="shared" si="22"/>
        <v>1.5299380266979194E-4</v>
      </c>
      <c r="AJ24">
        <f t="shared" si="3"/>
        <v>4.6678214426169054E-2</v>
      </c>
      <c r="AK24">
        <f t="shared" si="23"/>
        <v>2.0312362074438161E-4</v>
      </c>
      <c r="AM24" t="s">
        <v>124</v>
      </c>
      <c r="AP24">
        <f>SQRT(SUM(H3:H73,Q3:Q83,Z3:Z68,AI3:AI44)/COUNT(H3:H73,Q3:Q83,Z3:Z68,AI3:AI44))</f>
        <v>7.0229848634027169E-3</v>
      </c>
    </row>
    <row r="25" spans="3:62" x14ac:dyDescent="0.25">
      <c r="C25" s="2">
        <v>0.7732443</v>
      </c>
      <c r="D25">
        <v>1.995647E-2</v>
      </c>
      <c r="E25" s="6">
        <f t="shared" si="4"/>
        <v>199.56470000000002</v>
      </c>
      <c r="F25">
        <f t="shared" si="5"/>
        <v>198.84037171956123</v>
      </c>
      <c r="G25">
        <f t="shared" si="6"/>
        <v>0.5246514578434045</v>
      </c>
      <c r="H25" s="22">
        <f t="shared" si="7"/>
        <v>1.3173568584935271E-5</v>
      </c>
      <c r="I25">
        <f t="shared" si="0"/>
        <v>7.3797893170979983E-3</v>
      </c>
      <c r="J25">
        <f t="shared" si="8"/>
        <v>1.5817289699968036E-4</v>
      </c>
      <c r="L25" s="2">
        <v>0.7732443</v>
      </c>
      <c r="M25">
        <v>2.2799219999999999E-2</v>
      </c>
      <c r="N25" s="6">
        <f t="shared" si="9"/>
        <v>227.9922</v>
      </c>
      <c r="O25">
        <f t="shared" si="10"/>
        <v>227.44738963881068</v>
      </c>
      <c r="P25">
        <f t="shared" si="11"/>
        <v>0.2968183296592376</v>
      </c>
      <c r="Q25" s="22">
        <f t="shared" si="12"/>
        <v>5.7101923538779959E-6</v>
      </c>
      <c r="R25">
        <f t="shared" si="1"/>
        <v>1.6509617569758269E-2</v>
      </c>
      <c r="S25">
        <f t="shared" si="13"/>
        <v>3.9559098730502667E-5</v>
      </c>
      <c r="U25" s="2">
        <v>0.77384651000000004</v>
      </c>
      <c r="V25">
        <v>2.6637549999999999E-2</v>
      </c>
      <c r="W25" s="6">
        <f t="shared" si="14"/>
        <v>266.37549999999999</v>
      </c>
      <c r="X25">
        <f t="shared" si="15"/>
        <v>267.80848772437292</v>
      </c>
      <c r="Y25">
        <f t="shared" si="16"/>
        <v>2.0534538182035247</v>
      </c>
      <c r="Z25" s="22">
        <f t="shared" si="17"/>
        <v>2.8939857229875024E-5</v>
      </c>
      <c r="AA25">
        <f t="shared" si="2"/>
        <v>2.9718698641314514E-2</v>
      </c>
      <c r="AB25">
        <f t="shared" si="18"/>
        <v>9.4934769498742777E-6</v>
      </c>
      <c r="AD25" s="2">
        <v>0.77175572999999997</v>
      </c>
      <c r="AE25">
        <v>3.2556359999999999E-2</v>
      </c>
      <c r="AF25" s="6">
        <f t="shared" si="19"/>
        <v>325.56360000000001</v>
      </c>
      <c r="AG25">
        <f t="shared" si="20"/>
        <v>321.19533249926246</v>
      </c>
      <c r="AH25">
        <f t="shared" si="21"/>
        <v>19.08176095799984</v>
      </c>
      <c r="AI25" s="22">
        <f t="shared" si="22"/>
        <v>1.8003078149714355E-4</v>
      </c>
      <c r="AJ25">
        <f t="shared" si="3"/>
        <v>4.7798273442473019E-2</v>
      </c>
      <c r="AK25">
        <f t="shared" si="23"/>
        <v>2.3231592538783974E-4</v>
      </c>
    </row>
    <row r="26" spans="3:62" x14ac:dyDescent="0.25">
      <c r="C26" s="2">
        <v>0.77655644999999995</v>
      </c>
      <c r="D26">
        <v>1.9969979999999998E-2</v>
      </c>
      <c r="E26" s="6">
        <f t="shared" si="4"/>
        <v>199.69979999999998</v>
      </c>
      <c r="F26">
        <f t="shared" si="5"/>
        <v>198.95469715170026</v>
      </c>
      <c r="G26">
        <f t="shared" si="6"/>
        <v>0.55517825454436009</v>
      </c>
      <c r="H26" s="22">
        <f t="shared" si="7"/>
        <v>1.3921216491000312E-5</v>
      </c>
      <c r="I26">
        <f t="shared" si="0"/>
        <v>7.5582600069082498E-3</v>
      </c>
      <c r="J26">
        <f t="shared" si="8"/>
        <v>1.5405079318691345E-4</v>
      </c>
      <c r="L26" s="2">
        <v>0.77655644999999995</v>
      </c>
      <c r="M26">
        <v>2.284185E-2</v>
      </c>
      <c r="N26" s="6">
        <f t="shared" si="9"/>
        <v>228.41849999999999</v>
      </c>
      <c r="O26">
        <f t="shared" si="10"/>
        <v>227.69315731281887</v>
      </c>
      <c r="P26">
        <f t="shared" si="11"/>
        <v>0.52612201384713642</v>
      </c>
      <c r="Q26" s="22">
        <f t="shared" si="12"/>
        <v>1.0083793032889191E-5</v>
      </c>
      <c r="R26">
        <f t="shared" si="1"/>
        <v>1.6895334202508338E-2</v>
      </c>
      <c r="S26">
        <f t="shared" si="13"/>
        <v>3.5361050129817902E-5</v>
      </c>
      <c r="U26" s="2">
        <v>0.77715866</v>
      </c>
      <c r="V26">
        <v>2.6697510000000001E-2</v>
      </c>
      <c r="W26" s="6">
        <f t="shared" si="14"/>
        <v>266.9751</v>
      </c>
      <c r="X26">
        <f t="shared" si="15"/>
        <v>268.29139375512477</v>
      </c>
      <c r="Y26">
        <f t="shared" si="16"/>
        <v>1.7326292497804814</v>
      </c>
      <c r="Z26" s="22">
        <f t="shared" si="17"/>
        <v>2.430883389512451E-5</v>
      </c>
      <c r="AA26">
        <f t="shared" si="2"/>
        <v>3.0461311272882888E-2</v>
      </c>
      <c r="AB26">
        <f t="shared" si="18"/>
        <v>1.416620002175484E-5</v>
      </c>
      <c r="AD26" s="2">
        <v>0.77477949000000002</v>
      </c>
      <c r="AE26">
        <v>3.2685909999999999E-2</v>
      </c>
      <c r="AF26" s="6">
        <f t="shared" si="19"/>
        <v>326.85910000000001</v>
      </c>
      <c r="AG26">
        <f t="shared" si="20"/>
        <v>322.24838348651701</v>
      </c>
      <c r="AH26">
        <f t="shared" si="21"/>
        <v>21.258706767704815</v>
      </c>
      <c r="AI26" s="22">
        <f t="shared" si="22"/>
        <v>1.9898286535740975E-4</v>
      </c>
      <c r="AJ26">
        <f t="shared" si="3"/>
        <v>4.9028796059969598E-2</v>
      </c>
      <c r="AK26">
        <f t="shared" si="23"/>
        <v>2.6708992476914866E-4</v>
      </c>
    </row>
    <row r="27" spans="3:62" x14ac:dyDescent="0.25">
      <c r="C27" s="2">
        <v>0.77986860999999996</v>
      </c>
      <c r="D27">
        <v>1.997078E-2</v>
      </c>
      <c r="E27" s="6">
        <f t="shared" si="4"/>
        <v>199.70779999999999</v>
      </c>
      <c r="F27">
        <f t="shared" si="5"/>
        <v>199.07822797843778</v>
      </c>
      <c r="G27">
        <f t="shared" si="6"/>
        <v>0.39636093033392927</v>
      </c>
      <c r="H27" s="22">
        <f t="shared" si="7"/>
        <v>9.9380410011965146E-6</v>
      </c>
      <c r="I27">
        <f t="shared" si="0"/>
        <v>7.7591414134819707E-3</v>
      </c>
      <c r="J27">
        <f t="shared" si="8"/>
        <v>1.4912411696773605E-4</v>
      </c>
      <c r="L27" s="2">
        <v>0.77986860999999996</v>
      </c>
      <c r="M27">
        <v>2.287995E-2</v>
      </c>
      <c r="N27" s="6">
        <f t="shared" si="9"/>
        <v>228.79949999999999</v>
      </c>
      <c r="O27">
        <f t="shared" si="10"/>
        <v>227.95835427896398</v>
      </c>
      <c r="P27">
        <f t="shared" si="11"/>
        <v>0.70752612401719595</v>
      </c>
      <c r="Q27" s="22">
        <f t="shared" si="12"/>
        <v>1.3515506877662698E-5</v>
      </c>
      <c r="R27">
        <f t="shared" si="1"/>
        <v>1.7328818146294712E-2</v>
      </c>
      <c r="S27">
        <f t="shared" si="13"/>
        <v>3.0815064857221504E-5</v>
      </c>
      <c r="U27" s="2">
        <v>0.78047082000000001</v>
      </c>
      <c r="V27">
        <v>2.6749269999999999E-2</v>
      </c>
      <c r="W27" s="6">
        <f t="shared" si="14"/>
        <v>267.49270000000001</v>
      </c>
      <c r="X27">
        <f t="shared" si="15"/>
        <v>268.81793997390503</v>
      </c>
      <c r="Y27">
        <f t="shared" si="16"/>
        <v>1.7562609884357605</v>
      </c>
      <c r="Z27" s="22">
        <f t="shared" si="17"/>
        <v>2.4545121468769636E-5</v>
      </c>
      <c r="AA27">
        <f t="shared" si="2"/>
        <v>3.1297408845687588E-2</v>
      </c>
      <c r="AB27">
        <f t="shared" si="18"/>
        <v>2.068556695965244E-5</v>
      </c>
      <c r="AD27" s="2">
        <v>0.77778630000000004</v>
      </c>
      <c r="AE27">
        <v>3.2832069999999998E-2</v>
      </c>
      <c r="AF27" s="6">
        <f t="shared" si="19"/>
        <v>328.32069999999999</v>
      </c>
      <c r="AG27">
        <f t="shared" si="20"/>
        <v>323.42262441508069</v>
      </c>
      <c r="AH27">
        <f t="shared" si="21"/>
        <v>23.991144435582516</v>
      </c>
      <c r="AI27" s="22">
        <f t="shared" si="22"/>
        <v>2.2256375261203446E-4</v>
      </c>
      <c r="AJ27">
        <f t="shared" si="3"/>
        <v>5.0377044197408988E-2</v>
      </c>
      <c r="AK27">
        <f t="shared" si="23"/>
        <v>3.0782611958774723E-4</v>
      </c>
    </row>
    <row r="28" spans="3:62" x14ac:dyDescent="0.25">
      <c r="C28" s="2">
        <v>0.78318076000000003</v>
      </c>
      <c r="D28">
        <v>1.9980189999999998E-2</v>
      </c>
      <c r="E28" s="6">
        <f t="shared" si="4"/>
        <v>199.80189999999999</v>
      </c>
      <c r="F28">
        <f t="shared" si="5"/>
        <v>199.21199196053922</v>
      </c>
      <c r="G28">
        <f t="shared" si="6"/>
        <v>0.3479914950204453</v>
      </c>
      <c r="H28" s="22">
        <f t="shared" si="7"/>
        <v>8.7170472939904196E-6</v>
      </c>
      <c r="I28">
        <f t="shared" si="0"/>
        <v>7.9860071828673929E-3</v>
      </c>
      <c r="J28">
        <f t="shared" si="8"/>
        <v>1.4386042145079903E-4</v>
      </c>
      <c r="L28" s="2">
        <v>0.78318076000000003</v>
      </c>
      <c r="M28">
        <v>2.2903960000000001E-2</v>
      </c>
      <c r="N28" s="6">
        <f t="shared" si="9"/>
        <v>229.03960000000001</v>
      </c>
      <c r="O28">
        <f t="shared" si="10"/>
        <v>228.24494307390628</v>
      </c>
      <c r="P28">
        <f t="shared" si="11"/>
        <v>0.63147963018872377</v>
      </c>
      <c r="Q28" s="22">
        <f t="shared" si="12"/>
        <v>1.2037552461441102E-5</v>
      </c>
      <c r="R28">
        <f t="shared" si="1"/>
        <v>1.7817659574331266E-2</v>
      </c>
      <c r="S28">
        <f t="shared" si="13"/>
        <v>2.5870452020157952E-5</v>
      </c>
      <c r="U28" s="2">
        <v>0.78378296999999997</v>
      </c>
      <c r="V28">
        <v>2.6822889999999999E-2</v>
      </c>
      <c r="W28" s="6">
        <f t="shared" si="14"/>
        <v>268.22890000000001</v>
      </c>
      <c r="X28">
        <f t="shared" si="15"/>
        <v>269.39333034402893</v>
      </c>
      <c r="Y28">
        <f t="shared" si="16"/>
        <v>1.3558980260952973</v>
      </c>
      <c r="Z28" s="22">
        <f t="shared" si="17"/>
        <v>1.8845856996677948E-5</v>
      </c>
      <c r="AA28">
        <f t="shared" si="2"/>
        <v>3.2241553361049585E-2</v>
      </c>
      <c r="AB28">
        <f t="shared" si="18"/>
        <v>2.9361912620381205E-5</v>
      </c>
      <c r="AD28" s="2">
        <v>0.78079310999999996</v>
      </c>
      <c r="AE28">
        <v>3.2989159999999997E-2</v>
      </c>
      <c r="AF28" s="6">
        <f t="shared" si="19"/>
        <v>329.89159999999998</v>
      </c>
      <c r="AG28">
        <f t="shared" si="20"/>
        <v>324.74303192068828</v>
      </c>
      <c r="AH28">
        <f t="shared" si="21"/>
        <v>26.507753267307379</v>
      </c>
      <c r="AI28" s="22">
        <f t="shared" si="22"/>
        <v>2.4357370654215594E-4</v>
      </c>
      <c r="AJ28">
        <f t="shared" si="3"/>
        <v>5.1861136937591854E-2</v>
      </c>
      <c r="AK28">
        <f t="shared" si="23"/>
        <v>3.5615151353299892E-4</v>
      </c>
    </row>
    <row r="29" spans="3:62" x14ac:dyDescent="0.25">
      <c r="C29" s="2">
        <v>0.78649292000000004</v>
      </c>
      <c r="D29">
        <v>2.001325E-2</v>
      </c>
      <c r="E29" s="6">
        <f t="shared" si="4"/>
        <v>200.13249999999999</v>
      </c>
      <c r="F29">
        <f t="shared" si="5"/>
        <v>199.35715050133336</v>
      </c>
      <c r="G29">
        <f t="shared" si="6"/>
        <v>0.60116684508259177</v>
      </c>
      <c r="H29" s="22">
        <f t="shared" si="7"/>
        <v>1.5009277247046865E-5</v>
      </c>
      <c r="I29">
        <f t="shared" si="0"/>
        <v>8.24317559657569E-3</v>
      </c>
      <c r="J29">
        <f t="shared" si="8"/>
        <v>1.3853465146214413E-4</v>
      </c>
      <c r="L29" s="2">
        <v>0.78649292000000004</v>
      </c>
      <c r="M29">
        <v>2.2937969999999998E-2</v>
      </c>
      <c r="N29" s="6">
        <f t="shared" si="9"/>
        <v>229.37969999999999</v>
      </c>
      <c r="O29">
        <f t="shared" si="10"/>
        <v>228.55514312261496</v>
      </c>
      <c r="P29">
        <f t="shared" si="11"/>
        <v>0.67989404404293641</v>
      </c>
      <c r="Q29" s="22">
        <f t="shared" si="12"/>
        <v>1.2922045797811413E-5</v>
      </c>
      <c r="R29">
        <f t="shared" si="1"/>
        <v>1.8371045671256418E-2</v>
      </c>
      <c r="S29">
        <f t="shared" si="13"/>
        <v>2.0856797824470007E-5</v>
      </c>
      <c r="U29" s="2">
        <v>0.78709512999999998</v>
      </c>
      <c r="V29">
        <v>2.687602E-2</v>
      </c>
      <c r="W29" s="6">
        <f t="shared" si="14"/>
        <v>268.7602</v>
      </c>
      <c r="X29">
        <f t="shared" si="15"/>
        <v>270.02357885643755</v>
      </c>
      <c r="Y29">
        <f t="shared" si="16"/>
        <v>1.5961261348934641</v>
      </c>
      <c r="Z29" s="22">
        <f t="shared" si="17"/>
        <v>2.2097202600237489E-5</v>
      </c>
      <c r="AA29">
        <f t="shared" si="2"/>
        <v>3.3311199060999851E-2</v>
      </c>
      <c r="AB29">
        <f t="shared" si="18"/>
        <v>4.1411529547130911E-5</v>
      </c>
      <c r="AD29" s="2">
        <v>0.78410526999999997</v>
      </c>
      <c r="AE29">
        <v>3.3162499999999998E-2</v>
      </c>
      <c r="AF29" s="6">
        <f t="shared" si="19"/>
        <v>331.625</v>
      </c>
      <c r="AG29">
        <f t="shared" si="20"/>
        <v>326.39404950143938</v>
      </c>
      <c r="AH29">
        <f t="shared" si="21"/>
        <v>27.362843118391567</v>
      </c>
      <c r="AI29" s="22">
        <f t="shared" si="22"/>
        <v>2.488093487572348E-4</v>
      </c>
      <c r="AJ29">
        <f t="shared" si="3"/>
        <v>5.3668582022207333E-2</v>
      </c>
      <c r="AK29">
        <f t="shared" si="23"/>
        <v>4.2049939990149485E-4</v>
      </c>
    </row>
    <row r="30" spans="3:62" x14ac:dyDescent="0.25">
      <c r="C30" s="2">
        <v>0.78980507</v>
      </c>
      <c r="D30">
        <v>2.0018569999999999E-2</v>
      </c>
      <c r="E30" s="6">
        <f t="shared" si="4"/>
        <v>200.1857</v>
      </c>
      <c r="F30">
        <f t="shared" si="5"/>
        <v>199.51501882596966</v>
      </c>
      <c r="G30">
        <f t="shared" si="6"/>
        <v>0.44981323719870864</v>
      </c>
      <c r="H30" s="22">
        <f t="shared" si="7"/>
        <v>1.1224477398678906E-5</v>
      </c>
      <c r="I30">
        <f t="shared" si="0"/>
        <v>8.5359045518874719E-3</v>
      </c>
      <c r="J30">
        <f t="shared" si="8"/>
        <v>1.3185160579327727E-4</v>
      </c>
      <c r="L30" s="2">
        <v>0.78980507</v>
      </c>
      <c r="M30">
        <v>2.2966509999999999E-2</v>
      </c>
      <c r="N30" s="6">
        <f t="shared" si="9"/>
        <v>229.6651</v>
      </c>
      <c r="O30">
        <f t="shared" si="10"/>
        <v>228.89146578824003</v>
      </c>
      <c r="P30">
        <f t="shared" si="11"/>
        <v>0.59850989360546858</v>
      </c>
      <c r="Q30" s="22">
        <f t="shared" si="12"/>
        <v>1.1347007046716705E-5</v>
      </c>
      <c r="R30">
        <f t="shared" si="1"/>
        <v>1.9000185874422048E-2</v>
      </c>
      <c r="S30">
        <f t="shared" si="13"/>
        <v>1.5731727069141698E-5</v>
      </c>
      <c r="U30" s="2">
        <v>0.79040728000000005</v>
      </c>
      <c r="V30">
        <v>2.6929149999999999E-2</v>
      </c>
      <c r="W30" s="6">
        <f t="shared" si="14"/>
        <v>269.29149999999998</v>
      </c>
      <c r="X30">
        <f t="shared" si="15"/>
        <v>270.7156387543962</v>
      </c>
      <c r="Y30">
        <f t="shared" si="16"/>
        <v>2.0281711917731902</v>
      </c>
      <c r="Z30" s="22">
        <f t="shared" si="17"/>
        <v>2.7967865270987095E-5</v>
      </c>
      <c r="AA30">
        <f t="shared" si="2"/>
        <v>3.4527425842412973E-2</v>
      </c>
      <c r="AB30">
        <f t="shared" si="18"/>
        <v>5.7733795777396592E-5</v>
      </c>
      <c r="AD30" s="2">
        <v>0.78741742000000003</v>
      </c>
      <c r="AE30">
        <v>3.3346760000000003E-2</v>
      </c>
      <c r="AF30" s="6">
        <f t="shared" si="19"/>
        <v>333.4676</v>
      </c>
      <c r="AG30">
        <f t="shared" si="20"/>
        <v>328.28610031692313</v>
      </c>
      <c r="AH30">
        <f t="shared" si="21"/>
        <v>26.847938965725799</v>
      </c>
      <c r="AI30" s="22">
        <f t="shared" si="22"/>
        <v>2.4143690994426396E-4</v>
      </c>
      <c r="AJ30">
        <f t="shared" si="3"/>
        <v>5.5676148595671618E-2</v>
      </c>
      <c r="AK30">
        <f t="shared" si="23"/>
        <v>4.9860159505650959E-4</v>
      </c>
    </row>
    <row r="31" spans="3:62" x14ac:dyDescent="0.25">
      <c r="C31" s="2">
        <v>0.79311721999999996</v>
      </c>
      <c r="D31">
        <v>2.0060769999999999E-2</v>
      </c>
      <c r="E31" s="6">
        <f t="shared" si="4"/>
        <v>200.60769999999999</v>
      </c>
      <c r="F31">
        <f t="shared" si="5"/>
        <v>199.68709624374441</v>
      </c>
      <c r="G31">
        <f t="shared" si="6"/>
        <v>0.84751127603189769</v>
      </c>
      <c r="H31" s="22">
        <f t="shared" si="7"/>
        <v>2.1059608229129852E-5</v>
      </c>
      <c r="I31">
        <f t="shared" si="0"/>
        <v>8.8706679722524214E-3</v>
      </c>
      <c r="J31">
        <f t="shared" si="8"/>
        <v>1.2521838339140043E-4</v>
      </c>
      <c r="L31" s="2">
        <v>0.79311721999999996</v>
      </c>
      <c r="M31">
        <v>2.3030559999999999E-2</v>
      </c>
      <c r="N31" s="6">
        <f t="shared" si="9"/>
        <v>230.3056</v>
      </c>
      <c r="O31">
        <f t="shared" si="10"/>
        <v>229.25676998228292</v>
      </c>
      <c r="P31">
        <f t="shared" si="11"/>
        <v>1.1000444060644103</v>
      </c>
      <c r="Q31" s="22">
        <f t="shared" si="12"/>
        <v>2.0739640330474427E-5</v>
      </c>
      <c r="R31">
        <f t="shared" si="1"/>
        <v>1.9718916777640122E-2</v>
      </c>
      <c r="S31">
        <f t="shared" si="13"/>
        <v>1.0966980832202107E-5</v>
      </c>
      <c r="U31" s="2">
        <v>0.79371943</v>
      </c>
      <c r="V31">
        <v>2.7008230000000001E-2</v>
      </c>
      <c r="W31" s="6">
        <f t="shared" si="14"/>
        <v>270.08230000000003</v>
      </c>
      <c r="X31">
        <f t="shared" si="15"/>
        <v>271.47758545518332</v>
      </c>
      <c r="Y31">
        <f t="shared" si="16"/>
        <v>1.9468215014460248</v>
      </c>
      <c r="Z31" s="22">
        <f t="shared" si="17"/>
        <v>2.6689097445875691E-5</v>
      </c>
      <c r="AA31">
        <f t="shared" si="2"/>
        <v>3.5915994216991209E-2</v>
      </c>
      <c r="AB31">
        <f t="shared" si="18"/>
        <v>7.9348263345509001E-5</v>
      </c>
      <c r="AD31" s="2">
        <v>0.79042422999999995</v>
      </c>
      <c r="AE31">
        <v>3.3500700000000001E-2</v>
      </c>
      <c r="AF31" s="6">
        <f t="shared" si="19"/>
        <v>335.00700000000001</v>
      </c>
      <c r="AG31">
        <f t="shared" si="20"/>
        <v>330.24837815093855</v>
      </c>
      <c r="AH31">
        <f t="shared" si="21"/>
        <v>22.644481902365065</v>
      </c>
      <c r="AI31" s="22">
        <f t="shared" si="22"/>
        <v>2.0176908527929087E-4</v>
      </c>
      <c r="AJ31">
        <f t="shared" si="3"/>
        <v>5.7691624997833445E-2</v>
      </c>
      <c r="AK31">
        <f t="shared" si="23"/>
        <v>5.8520085225080294E-4</v>
      </c>
    </row>
    <row r="32" spans="3:62" x14ac:dyDescent="0.25">
      <c r="C32" s="2">
        <v>0.79673472000000001</v>
      </c>
      <c r="D32">
        <v>2.011102E-2</v>
      </c>
      <c r="E32" s="6">
        <f t="shared" si="4"/>
        <v>201.11019999999999</v>
      </c>
      <c r="F32">
        <f t="shared" si="5"/>
        <v>199.8932966333833</v>
      </c>
      <c r="G32">
        <f t="shared" si="6"/>
        <v>1.4808538036830368</v>
      </c>
      <c r="H32" s="22">
        <f t="shared" si="7"/>
        <v>3.6613731246867444E-5</v>
      </c>
      <c r="I32">
        <f t="shared" si="0"/>
        <v>9.2938664251049023E-3</v>
      </c>
      <c r="J32">
        <f t="shared" si="8"/>
        <v>1.1701081146286579E-4</v>
      </c>
      <c r="L32" s="2">
        <v>0.79642937999999996</v>
      </c>
      <c r="M32">
        <v>2.308232E-2</v>
      </c>
      <c r="N32" s="6">
        <f t="shared" si="9"/>
        <v>230.82319999999999</v>
      </c>
      <c r="O32">
        <f t="shared" si="10"/>
        <v>229.65431756911528</v>
      </c>
      <c r="P32">
        <f t="shared" si="11"/>
        <v>1.3662861372309429</v>
      </c>
      <c r="Q32" s="22">
        <f t="shared" si="12"/>
        <v>2.564382159307453E-5</v>
      </c>
      <c r="R32">
        <f t="shared" si="1"/>
        <v>2.0544520349470106E-2</v>
      </c>
      <c r="S32">
        <f t="shared" si="13"/>
        <v>6.4404270662296526E-6</v>
      </c>
      <c r="U32" s="2">
        <v>0.79703159000000001</v>
      </c>
      <c r="V32">
        <v>2.708868E-2</v>
      </c>
      <c r="W32" s="6">
        <f t="shared" si="14"/>
        <v>270.88679999999999</v>
      </c>
      <c r="X32">
        <f t="shared" si="15"/>
        <v>272.31881377191092</v>
      </c>
      <c r="Y32">
        <f t="shared" si="16"/>
        <v>2.0506634429425725</v>
      </c>
      <c r="Z32" s="22">
        <f t="shared" si="17"/>
        <v>2.7945938796365703E-5</v>
      </c>
      <c r="AA32">
        <f t="shared" si="2"/>
        <v>3.7508783943966131E-2</v>
      </c>
      <c r="AB32">
        <f t="shared" si="18"/>
        <v>1.0857856620305852E-4</v>
      </c>
      <c r="AD32" s="2">
        <v>0.79373638999999996</v>
      </c>
      <c r="AE32">
        <v>3.3687700000000001E-2</v>
      </c>
      <c r="AF32" s="6">
        <f t="shared" si="19"/>
        <v>336.87700000000001</v>
      </c>
      <c r="AG32">
        <f t="shared" si="20"/>
        <v>332.7265198881625</v>
      </c>
      <c r="AH32">
        <f t="shared" si="21"/>
        <v>17.22648515875871</v>
      </c>
      <c r="AI32" s="22">
        <f t="shared" si="22"/>
        <v>1.5179377179987924E-4</v>
      </c>
      <c r="AJ32">
        <f t="shared" si="3"/>
        <v>6.0151163903495834E-2</v>
      </c>
      <c r="AK32">
        <f t="shared" si="23"/>
        <v>7.0031492177162697E-4</v>
      </c>
    </row>
    <row r="33" spans="3:37" x14ac:dyDescent="0.25">
      <c r="C33" s="2">
        <v>0.80004688000000002</v>
      </c>
      <c r="D33">
        <v>2.013231E-2</v>
      </c>
      <c r="E33" s="6">
        <f t="shared" si="4"/>
        <v>201.32310000000001</v>
      </c>
      <c r="F33">
        <f t="shared" si="5"/>
        <v>200.10094371486838</v>
      </c>
      <c r="G33">
        <f t="shared" si="6"/>
        <v>1.4936659852867513</v>
      </c>
      <c r="H33" s="22">
        <f t="shared" si="7"/>
        <v>3.6852442129115842E-5</v>
      </c>
      <c r="I33">
        <f t="shared" si="0"/>
        <v>9.7451597561984803E-3</v>
      </c>
      <c r="J33">
        <f t="shared" si="8"/>
        <v>1.0789289018730598E-4</v>
      </c>
      <c r="L33" s="2">
        <v>0.79974153000000003</v>
      </c>
      <c r="M33">
        <v>2.3104030000000001E-2</v>
      </c>
      <c r="N33" s="6">
        <f t="shared" si="9"/>
        <v>231.0403</v>
      </c>
      <c r="O33">
        <f t="shared" si="10"/>
        <v>230.08783738454639</v>
      </c>
      <c r="P33">
        <f t="shared" si="11"/>
        <v>0.90718503383673554</v>
      </c>
      <c r="Q33" s="22">
        <f t="shared" si="12"/>
        <v>1.6994969803612928E-5</v>
      </c>
      <c r="R33">
        <f t="shared" si="1"/>
        <v>2.1498878243961628E-2</v>
      </c>
      <c r="S33">
        <f t="shared" si="13"/>
        <v>2.5765121599130735E-6</v>
      </c>
      <c r="U33" s="2">
        <v>0.80003840000000004</v>
      </c>
      <c r="V33">
        <v>2.716244E-2</v>
      </c>
      <c r="W33" s="6">
        <f t="shared" si="14"/>
        <v>271.62439999999998</v>
      </c>
      <c r="X33">
        <f t="shared" si="15"/>
        <v>273.16029916529851</v>
      </c>
      <c r="Y33">
        <f t="shared" si="16"/>
        <v>2.3589862459647244</v>
      </c>
      <c r="Z33" s="22">
        <f t="shared" si="17"/>
        <v>3.1973328427897874E-5</v>
      </c>
      <c r="AA33">
        <f t="shared" si="2"/>
        <v>3.9165008429772621E-2</v>
      </c>
      <c r="AB33">
        <f t="shared" si="18"/>
        <v>1.4406164891137441E-4</v>
      </c>
      <c r="AD33" s="2">
        <v>0.79674319999999998</v>
      </c>
      <c r="AE33">
        <v>3.3925379999999998E-2</v>
      </c>
      <c r="AF33" s="6">
        <f t="shared" si="19"/>
        <v>339.25379999999996</v>
      </c>
      <c r="AG33">
        <f t="shared" si="20"/>
        <v>335.31270297737666</v>
      </c>
      <c r="AH33">
        <f t="shared" si="21"/>
        <v>15.532245741730209</v>
      </c>
      <c r="AI33" s="22">
        <f t="shared" si="22"/>
        <v>1.3495370472834886E-4</v>
      </c>
      <c r="AJ33">
        <f t="shared" si="3"/>
        <v>6.2631244259301902E-2</v>
      </c>
      <c r="AK33">
        <f t="shared" si="23"/>
        <v>8.2402664287346643E-4</v>
      </c>
    </row>
    <row r="34" spans="3:37" x14ac:dyDescent="0.25">
      <c r="C34" s="2">
        <v>0.80305369000000004</v>
      </c>
      <c r="D34">
        <v>2.0161410000000001E-2</v>
      </c>
      <c r="E34" s="6">
        <f t="shared" si="4"/>
        <v>201.61410000000001</v>
      </c>
      <c r="F34">
        <f t="shared" si="5"/>
        <v>200.30702418886233</v>
      </c>
      <c r="G34">
        <f t="shared" si="6"/>
        <v>1.7084471760612214</v>
      </c>
      <c r="H34" s="22">
        <f t="shared" si="7"/>
        <v>4.2030035064530485E-5</v>
      </c>
      <c r="I34">
        <f t="shared" si="0"/>
        <v>1.0219111952618341E-2</v>
      </c>
      <c r="J34">
        <f t="shared" si="8"/>
        <v>9.8849290462969163E-5</v>
      </c>
      <c r="L34" s="2">
        <v>0.80305369000000004</v>
      </c>
      <c r="M34">
        <v>2.3151270000000002E-2</v>
      </c>
      <c r="N34" s="6">
        <f t="shared" si="9"/>
        <v>231.51270000000002</v>
      </c>
      <c r="O34">
        <f t="shared" si="10"/>
        <v>230.56161403494775</v>
      </c>
      <c r="P34">
        <f t="shared" si="11"/>
        <v>0.9045645129194112</v>
      </c>
      <c r="Q34" s="22">
        <f t="shared" si="12"/>
        <v>1.6876792315509407E-5</v>
      </c>
      <c r="R34">
        <f t="shared" si="1"/>
        <v>2.2610176272374688E-2</v>
      </c>
      <c r="S34">
        <f t="shared" si="13"/>
        <v>2.9278242207545709E-7</v>
      </c>
      <c r="U34" s="2">
        <v>0.80304520999999995</v>
      </c>
      <c r="V34">
        <v>2.7250799999999999E-2</v>
      </c>
      <c r="W34" s="6">
        <f t="shared" si="14"/>
        <v>272.50799999999998</v>
      </c>
      <c r="X34">
        <f t="shared" si="15"/>
        <v>274.08562091016785</v>
      </c>
      <c r="Y34">
        <f t="shared" si="16"/>
        <v>2.4888877361988859</v>
      </c>
      <c r="Z34" s="22">
        <f t="shared" si="17"/>
        <v>3.3515584292317139E-5</v>
      </c>
      <c r="AA34">
        <f t="shared" si="2"/>
        <v>4.1060289599045612E-2</v>
      </c>
      <c r="AB34">
        <f t="shared" si="18"/>
        <v>1.9070200298614896E-4</v>
      </c>
      <c r="AD34" s="2">
        <v>0.79913931999999999</v>
      </c>
      <c r="AE34">
        <v>3.4135180000000001E-2</v>
      </c>
      <c r="AF34" s="6">
        <f t="shared" si="19"/>
        <v>341.35180000000003</v>
      </c>
      <c r="AG34">
        <f t="shared" si="20"/>
        <v>337.63954821923852</v>
      </c>
      <c r="AH34">
        <f t="shared" si="21"/>
        <v>13.780813283766967</v>
      </c>
      <c r="AI34" s="22">
        <f t="shared" si="22"/>
        <v>1.1826887178357996E-4</v>
      </c>
      <c r="AJ34">
        <f t="shared" si="3"/>
        <v>6.4800547931120903E-2</v>
      </c>
      <c r="AK34">
        <f t="shared" si="23"/>
        <v>9.403647903510182E-4</v>
      </c>
    </row>
    <row r="35" spans="3:37" x14ac:dyDescent="0.25">
      <c r="C35" s="2">
        <v>0.80636584</v>
      </c>
      <c r="D35">
        <v>2.0194050000000002E-2</v>
      </c>
      <c r="E35" s="6">
        <f t="shared" si="4"/>
        <v>201.94050000000001</v>
      </c>
      <c r="F35">
        <f t="shared" si="5"/>
        <v>200.555821328261</v>
      </c>
      <c r="G35">
        <f t="shared" si="6"/>
        <v>1.9173350239689098</v>
      </c>
      <c r="H35" s="22">
        <f t="shared" si="7"/>
        <v>4.7016592549017521E-5</v>
      </c>
      <c r="I35">
        <f t="shared" ref="I35:I66" si="24">$BT$3*(1+TANH($BT$4*(C35/J$1)-$BT$5))+D$1^2/($BT$6*(-0.00152*(C35/0.3-1)^10.82+1))</f>
        <v>1.0827943495646896E-2</v>
      </c>
      <c r="J35">
        <f t="shared" si="8"/>
        <v>8.7723951050885547E-5</v>
      </c>
      <c r="L35" s="2">
        <v>0.80636584</v>
      </c>
      <c r="M35">
        <v>2.3231720000000001E-2</v>
      </c>
      <c r="N35" s="6">
        <f t="shared" si="9"/>
        <v>232.31720000000001</v>
      </c>
      <c r="O35">
        <f t="shared" si="10"/>
        <v>231.08057185460808</v>
      </c>
      <c r="P35">
        <f t="shared" si="11"/>
        <v>1.5292491699754913</v>
      </c>
      <c r="Q35" s="22">
        <f t="shared" si="12"/>
        <v>2.8334498085988981E-5</v>
      </c>
      <c r="R35">
        <f t="shared" ref="R35:R66" si="25">$BT$3*(1+TANH($BT$4*(L35/S$1)-$BT$5))+M$1^2/($BT$6*(-0.00152*(L35/0.3-1)^10.82+1))</f>
        <v>2.391539286520953E-2</v>
      </c>
      <c r="S35">
        <f t="shared" si="13"/>
        <v>4.674085866238065E-7</v>
      </c>
      <c r="U35" s="2">
        <v>0.80605201999999998</v>
      </c>
      <c r="V35">
        <v>2.7336429999999998E-2</v>
      </c>
      <c r="W35" s="6">
        <f t="shared" si="14"/>
        <v>273.36429999999996</v>
      </c>
      <c r="X35">
        <f t="shared" si="15"/>
        <v>275.10573618666172</v>
      </c>
      <c r="Y35">
        <f t="shared" si="16"/>
        <v>3.0325999922150459</v>
      </c>
      <c r="Z35" s="22">
        <f t="shared" si="17"/>
        <v>4.0581821379713773E-5</v>
      </c>
      <c r="AA35">
        <f t="shared" ref="AA35:AA66" si="26">$BT$3*(1+TANH($BT$4*(U35/AB$1)-$BT$5))+V$1^2/($BT$6*(-0.00152*(U35/0.3-1)^10.82+1))</f>
        <v>4.3242898699624138E-2</v>
      </c>
      <c r="AB35">
        <f t="shared" si="18"/>
        <v>2.530157464921225E-4</v>
      </c>
      <c r="AD35" s="2">
        <v>0.80169024</v>
      </c>
      <c r="AE35">
        <v>3.435324E-2</v>
      </c>
      <c r="AF35" s="6">
        <f t="shared" si="19"/>
        <v>343.5324</v>
      </c>
      <c r="AG35">
        <f t="shared" si="20"/>
        <v>340.41390598505939</v>
      </c>
      <c r="AH35">
        <f t="shared" si="21"/>
        <v>9.7250049212203979</v>
      </c>
      <c r="AI35" s="22">
        <f t="shared" si="22"/>
        <v>8.2405163005811304E-5</v>
      </c>
      <c r="AJ35">
        <f t="shared" si="3"/>
        <v>6.7326135043045604E-2</v>
      </c>
      <c r="AK35">
        <f t="shared" si="23"/>
        <v>1.0872118075197013E-3</v>
      </c>
    </row>
    <row r="36" spans="3:37" x14ac:dyDescent="0.25">
      <c r="C36" s="2">
        <v>0.80967800000000001</v>
      </c>
      <c r="D36">
        <v>2.020893E-2</v>
      </c>
      <c r="E36" s="6">
        <f t="shared" si="4"/>
        <v>202.08930000000001</v>
      </c>
      <c r="F36">
        <f t="shared" si="5"/>
        <v>200.83039574562349</v>
      </c>
      <c r="G36">
        <f t="shared" si="6"/>
        <v>1.5848399216872953</v>
      </c>
      <c r="H36" s="22">
        <f t="shared" si="7"/>
        <v>3.8805989627985298E-5</v>
      </c>
      <c r="I36">
        <f t="shared" si="24"/>
        <v>1.1549949010067386E-2</v>
      </c>
      <c r="J36">
        <f t="shared" si="8"/>
        <v>7.4977951784014379E-5</v>
      </c>
      <c r="L36" s="2">
        <v>0.80998334000000005</v>
      </c>
      <c r="M36">
        <v>2.3309719999999999E-2</v>
      </c>
      <c r="N36" s="6">
        <f t="shared" si="9"/>
        <v>233.09719999999999</v>
      </c>
      <c r="O36">
        <f t="shared" si="10"/>
        <v>231.7057126009164</v>
      </c>
      <c r="P36">
        <f t="shared" si="11"/>
        <v>1.9362371818084063</v>
      </c>
      <c r="Q36" s="22">
        <f t="shared" si="12"/>
        <v>3.5635630093324095E-5</v>
      </c>
      <c r="R36">
        <f t="shared" si="25"/>
        <v>2.5621440617269717E-2</v>
      </c>
      <c r="S36">
        <f t="shared" si="13"/>
        <v>5.3440522123098845E-6</v>
      </c>
      <c r="U36" s="2">
        <v>0.80905883000000001</v>
      </c>
      <c r="V36">
        <v>2.7478490000000001E-2</v>
      </c>
      <c r="W36" s="6">
        <f t="shared" si="14"/>
        <v>274.78489999999999</v>
      </c>
      <c r="X36">
        <f t="shared" si="15"/>
        <v>276.23330436955968</v>
      </c>
      <c r="Y36">
        <f t="shared" si="16"/>
        <v>2.0978752177595812</v>
      </c>
      <c r="Z36" s="22">
        <f t="shared" si="17"/>
        <v>2.7783945943491402E-5</v>
      </c>
      <c r="AA36">
        <f t="shared" si="26"/>
        <v>4.577567785188455E-2</v>
      </c>
      <c r="AB36">
        <f t="shared" si="18"/>
        <v>3.347870832871515E-4</v>
      </c>
      <c r="AD36" s="2">
        <v>0.80439594999999997</v>
      </c>
      <c r="AE36">
        <v>3.4620129999999999E-2</v>
      </c>
      <c r="AF36" s="6">
        <f t="shared" si="19"/>
        <v>346.2013</v>
      </c>
      <c r="AG36">
        <f t="shared" si="20"/>
        <v>343.73918344235329</v>
      </c>
      <c r="AH36">
        <f t="shared" si="21"/>
        <v>6.0620179434380814</v>
      </c>
      <c r="AI36" s="22">
        <f t="shared" si="22"/>
        <v>5.0577787667059886E-5</v>
      </c>
      <c r="AJ36">
        <f t="shared" si="3"/>
        <v>7.0287926708610768E-2</v>
      </c>
      <c r="AK36">
        <f t="shared" si="23"/>
        <v>1.2721917220467852E-3</v>
      </c>
    </row>
    <row r="37" spans="3:37" x14ac:dyDescent="0.25">
      <c r="C37" s="2">
        <v>0.81299014999999997</v>
      </c>
      <c r="D37">
        <v>2.0237459999999999E-2</v>
      </c>
      <c r="E37" s="6">
        <f t="shared" si="4"/>
        <v>202.37459999999999</v>
      </c>
      <c r="F37">
        <f t="shared" si="5"/>
        <v>201.13424348635891</v>
      </c>
      <c r="G37">
        <f t="shared" si="6"/>
        <v>1.5384842809318418</v>
      </c>
      <c r="H37" s="22">
        <f t="shared" si="7"/>
        <v>3.756479789324771E-5</v>
      </c>
      <c r="I37">
        <f t="shared" si="24"/>
        <v>1.2416400333163793E-2</v>
      </c>
      <c r="J37">
        <f t="shared" si="8"/>
        <v>6.1168974312212067E-5</v>
      </c>
      <c r="L37" s="2">
        <v>0.81329549999999995</v>
      </c>
      <c r="M37">
        <v>2.3351920000000002E-2</v>
      </c>
      <c r="N37" s="6">
        <f t="shared" si="9"/>
        <v>233.51920000000001</v>
      </c>
      <c r="O37">
        <f t="shared" si="10"/>
        <v>232.33863951133736</v>
      </c>
      <c r="P37">
        <f t="shared" si="11"/>
        <v>1.3937230673913943</v>
      </c>
      <c r="Q37" s="22">
        <f t="shared" si="12"/>
        <v>2.5558260937117052E-5</v>
      </c>
      <c r="R37">
        <f t="shared" si="25"/>
        <v>2.7515390518650058E-2</v>
      </c>
      <c r="S37">
        <f t="shared" si="13"/>
        <v>1.7334486759668166E-5</v>
      </c>
      <c r="U37" s="2">
        <v>0.81236640999999998</v>
      </c>
      <c r="V37">
        <v>2.763113E-2</v>
      </c>
      <c r="W37" s="6">
        <f t="shared" si="14"/>
        <v>276.31130000000002</v>
      </c>
      <c r="X37">
        <f t="shared" si="15"/>
        <v>277.61532473466809</v>
      </c>
      <c r="Y37">
        <f t="shared" si="16"/>
        <v>1.7004805086261454</v>
      </c>
      <c r="Z37" s="22">
        <f t="shared" si="17"/>
        <v>2.227277685495038E-5</v>
      </c>
      <c r="AA37">
        <f t="shared" si="26"/>
        <v>4.9067180947409188E-2</v>
      </c>
      <c r="AB37">
        <f t="shared" si="18"/>
        <v>4.5950428021992231E-4</v>
      </c>
      <c r="AD37" s="2">
        <v>0.80687023000000002</v>
      </c>
      <c r="AE37">
        <v>3.4886970000000003E-2</v>
      </c>
      <c r="AF37" s="6">
        <f t="shared" si="19"/>
        <v>348.86970000000002</v>
      </c>
      <c r="AG37">
        <f t="shared" si="20"/>
        <v>347.17458746222599</v>
      </c>
      <c r="AH37">
        <f t="shared" si="21"/>
        <v>2.8734065157187354</v>
      </c>
      <c r="AI37" s="22">
        <f t="shared" si="22"/>
        <v>2.36086181931921E-5</v>
      </c>
      <c r="AJ37">
        <f t="shared" si="3"/>
        <v>7.3297616411754529E-2</v>
      </c>
      <c r="AK37">
        <f t="shared" si="23"/>
        <v>1.4753777577688309E-3</v>
      </c>
    </row>
    <row r="38" spans="3:37" x14ac:dyDescent="0.25">
      <c r="C38" s="2">
        <v>0.81630230999999998</v>
      </c>
      <c r="D38">
        <v>2.0265999999999999E-2</v>
      </c>
      <c r="E38" s="6">
        <f t="shared" si="4"/>
        <v>202.66</v>
      </c>
      <c r="F38">
        <f t="shared" si="5"/>
        <v>201.47142903944803</v>
      </c>
      <c r="G38">
        <f t="shared" si="6"/>
        <v>1.4127009282674343</v>
      </c>
      <c r="H38" s="22">
        <f t="shared" si="7"/>
        <v>3.4396492120781823E-5</v>
      </c>
      <c r="I38">
        <f t="shared" si="24"/>
        <v>1.3471610563022405E-2</v>
      </c>
      <c r="J38">
        <f t="shared" si="8"/>
        <v>4.6163727821312711E-5</v>
      </c>
      <c r="L38" s="2">
        <v>0.81660765000000002</v>
      </c>
      <c r="M38">
        <v>2.341735E-2</v>
      </c>
      <c r="N38" s="6">
        <f t="shared" si="9"/>
        <v>234.17349999999999</v>
      </c>
      <c r="O38">
        <f t="shared" si="10"/>
        <v>233.03738175065911</v>
      </c>
      <c r="P38">
        <f t="shared" si="11"/>
        <v>1.2907646764853904</v>
      </c>
      <c r="Q38" s="22">
        <f t="shared" si="12"/>
        <v>2.3538109440517647E-5</v>
      </c>
      <c r="R38">
        <f t="shared" si="25"/>
        <v>2.9829819004478685E-2</v>
      </c>
      <c r="S38">
        <f t="shared" si="13"/>
        <v>4.1119758733399863E-5</v>
      </c>
      <c r="U38" s="2">
        <v>0.81542442000000004</v>
      </c>
      <c r="V38">
        <v>2.7811010000000001E-2</v>
      </c>
      <c r="W38" s="6">
        <f t="shared" si="14"/>
        <v>278.11009999999999</v>
      </c>
      <c r="X38">
        <f t="shared" si="15"/>
        <v>279.04423852554709</v>
      </c>
      <c r="Y38">
        <f t="shared" si="16"/>
        <v>0.87261478491130662</v>
      </c>
      <c r="Z38" s="22">
        <f t="shared" si="17"/>
        <v>1.1282076614314348E-5</v>
      </c>
      <c r="AA38">
        <f t="shared" si="26"/>
        <v>5.2712533515880948E-2</v>
      </c>
      <c r="AB38">
        <f t="shared" si="18"/>
        <v>6.200858734119718E-4</v>
      </c>
      <c r="AD38" s="2">
        <v>0.80908849999999999</v>
      </c>
      <c r="AE38">
        <v>3.515356E-2</v>
      </c>
      <c r="AF38" s="6">
        <f t="shared" si="19"/>
        <v>351.53559999999999</v>
      </c>
      <c r="AG38">
        <f t="shared" si="20"/>
        <v>350.61933396924132</v>
      </c>
      <c r="AH38">
        <f t="shared" si="21"/>
        <v>0.83954343912223595</v>
      </c>
      <c r="AI38" s="22">
        <f t="shared" si="22"/>
        <v>6.793671557198519E-6</v>
      </c>
      <c r="AJ38">
        <f t="shared" si="3"/>
        <v>7.6287162705751588E-2</v>
      </c>
      <c r="AK38">
        <f t="shared" si="23"/>
        <v>1.6919732715546143E-3</v>
      </c>
    </row>
    <row r="39" spans="3:37" x14ac:dyDescent="0.25">
      <c r="C39" s="2">
        <v>0.81961446000000004</v>
      </c>
      <c r="D39">
        <v>2.0324600000000002E-2</v>
      </c>
      <c r="E39" s="6">
        <f t="shared" si="4"/>
        <v>203.24600000000001</v>
      </c>
      <c r="F39">
        <f t="shared" si="5"/>
        <v>201.84667809577306</v>
      </c>
      <c r="G39">
        <f t="shared" si="6"/>
        <v>1.9581017916493417</v>
      </c>
      <c r="H39" s="22">
        <f t="shared" si="7"/>
        <v>4.7401408915257817E-5</v>
      </c>
      <c r="I39">
        <f t="shared" si="24"/>
        <v>1.4780817762793682E-2</v>
      </c>
      <c r="J39">
        <f t="shared" si="8"/>
        <v>3.0733521493564307E-5</v>
      </c>
      <c r="L39" s="2">
        <v>0.81991981000000003</v>
      </c>
      <c r="M39">
        <v>2.3495060000000002E-2</v>
      </c>
      <c r="N39" s="6">
        <f t="shared" si="9"/>
        <v>234.95060000000001</v>
      </c>
      <c r="O39">
        <f t="shared" si="10"/>
        <v>233.81091342510902</v>
      </c>
      <c r="P39">
        <f t="shared" si="11"/>
        <v>1.2988854889867503</v>
      </c>
      <c r="Q39" s="22">
        <f t="shared" si="12"/>
        <v>2.3529773578063692E-5</v>
      </c>
      <c r="R39">
        <f t="shared" si="25"/>
        <v>3.2714604487895246E-2</v>
      </c>
      <c r="S39">
        <f t="shared" si="13"/>
        <v>8.5000000564279586E-5</v>
      </c>
      <c r="U39" s="2">
        <v>0.81843124</v>
      </c>
      <c r="V39">
        <v>2.7996790000000001E-2</v>
      </c>
      <c r="W39" s="6">
        <f t="shared" si="14"/>
        <v>279.96789999999999</v>
      </c>
      <c r="X39">
        <f t="shared" si="15"/>
        <v>280.61173699623487</v>
      </c>
      <c r="Y39">
        <f t="shared" si="16"/>
        <v>0.41452607772075489</v>
      </c>
      <c r="Z39" s="22">
        <f t="shared" si="17"/>
        <v>5.2885349359107591E-6</v>
      </c>
      <c r="AA39">
        <f t="shared" si="26"/>
        <v>5.703729128391738E-2</v>
      </c>
      <c r="AB39">
        <f t="shared" si="18"/>
        <v>8.4335071482120698E-4</v>
      </c>
      <c r="AD39" s="2">
        <v>0.81134255</v>
      </c>
      <c r="AE39">
        <v>3.5464740000000002E-2</v>
      </c>
      <c r="AF39" s="6">
        <f t="shared" si="19"/>
        <v>354.6474</v>
      </c>
      <c r="AG39">
        <f t="shared" si="20"/>
        <v>354.5189725953781</v>
      </c>
      <c r="AH39">
        <f t="shared" si="21"/>
        <v>1.6493598257917862E-2</v>
      </c>
      <c r="AI39" s="22">
        <f t="shared" si="22"/>
        <v>1.3113597556950465E-7</v>
      </c>
      <c r="AJ39">
        <f t="shared" si="3"/>
        <v>7.9662078597639893E-2</v>
      </c>
      <c r="AK39">
        <f t="shared" si="23"/>
        <v>1.9534047391144291E-3</v>
      </c>
    </row>
    <row r="40" spans="3:37" x14ac:dyDescent="0.25">
      <c r="C40" s="2">
        <v>0.82292662000000005</v>
      </c>
      <c r="D40">
        <v>2.035723E-2</v>
      </c>
      <c r="E40" s="6">
        <f t="shared" si="4"/>
        <v>203.57230000000001</v>
      </c>
      <c r="F40">
        <f t="shared" si="5"/>
        <v>202.26550421203731</v>
      </c>
      <c r="G40">
        <f t="shared" si="6"/>
        <v>1.7077152314370507</v>
      </c>
      <c r="H40" s="22">
        <f t="shared" si="7"/>
        <v>4.1207672486793947E-5</v>
      </c>
      <c r="I40">
        <f t="shared" si="24"/>
        <v>1.6444785180111891E-2</v>
      </c>
      <c r="J40">
        <f t="shared" si="8"/>
        <v>1.5307224468669303E-5</v>
      </c>
      <c r="L40" s="2">
        <v>0.82323195999999998</v>
      </c>
      <c r="M40">
        <v>2.355229E-2</v>
      </c>
      <c r="N40" s="6">
        <f t="shared" si="9"/>
        <v>235.52289999999999</v>
      </c>
      <c r="O40">
        <f t="shared" si="10"/>
        <v>234.66966943358122</v>
      </c>
      <c r="P40">
        <f t="shared" si="11"/>
        <v>0.72800239947130041</v>
      </c>
      <c r="Q40" s="22">
        <f t="shared" si="12"/>
        <v>1.3124009328063382E-5</v>
      </c>
      <c r="R40">
        <f t="shared" si="25"/>
        <v>3.6403359762741776E-2</v>
      </c>
      <c r="S40">
        <f t="shared" si="13"/>
        <v>1.6514999404685596E-4</v>
      </c>
      <c r="U40" s="2">
        <v>0.82143805000000003</v>
      </c>
      <c r="V40">
        <v>2.8208090000000002E-2</v>
      </c>
      <c r="W40" s="6">
        <f t="shared" si="14"/>
        <v>282.08090000000004</v>
      </c>
      <c r="X40">
        <f t="shared" si="15"/>
        <v>282.36373762724821</v>
      </c>
      <c r="Y40">
        <f t="shared" si="16"/>
        <v>7.9997123387375052E-2</v>
      </c>
      <c r="Z40" s="22">
        <f t="shared" si="17"/>
        <v>1.005372517382536E-6</v>
      </c>
      <c r="AA40">
        <f t="shared" si="26"/>
        <v>6.2348528724222835E-2</v>
      </c>
      <c r="AB40">
        <f t="shared" si="18"/>
        <v>1.1655695562824138E-3</v>
      </c>
      <c r="AD40" s="2">
        <v>0.81329549999999995</v>
      </c>
      <c r="AE40">
        <v>3.5773079999999999E-2</v>
      </c>
      <c r="AF40" s="6">
        <f t="shared" si="19"/>
        <v>357.73079999999999</v>
      </c>
      <c r="AG40">
        <f t="shared" si="20"/>
        <v>358.26237560763468</v>
      </c>
      <c r="AH40">
        <f t="shared" si="21"/>
        <v>0.28257262663219301</v>
      </c>
      <c r="AI40" s="22">
        <f t="shared" si="22"/>
        <v>2.2080933055824095E-6</v>
      </c>
      <c r="AJ40">
        <f t="shared" si="3"/>
        <v>8.2914350550609361E-2</v>
      </c>
      <c r="AK40">
        <f t="shared" si="23"/>
        <v>2.2222993891257495E-3</v>
      </c>
    </row>
    <row r="41" spans="3:37" x14ac:dyDescent="0.25">
      <c r="C41" s="2">
        <v>0.82623877000000001</v>
      </c>
      <c r="D41">
        <v>2.0384409999999999E-2</v>
      </c>
      <c r="E41" s="6">
        <f t="shared" si="4"/>
        <v>203.8441</v>
      </c>
      <c r="F41">
        <f t="shared" si="5"/>
        <v>202.73433986250924</v>
      </c>
      <c r="G41">
        <f t="shared" si="6"/>
        <v>1.2315675627634941</v>
      </c>
      <c r="H41" s="22">
        <f t="shared" si="7"/>
        <v>2.963889103387276E-5</v>
      </c>
      <c r="I41">
        <f t="shared" si="24"/>
        <v>1.8628658822967086E-2</v>
      </c>
      <c r="J41">
        <f t="shared" si="8"/>
        <v>3.0826621956524575E-6</v>
      </c>
      <c r="L41" s="2">
        <v>0.82623877000000001</v>
      </c>
      <c r="M41">
        <v>2.3642440000000001E-2</v>
      </c>
      <c r="N41" s="6">
        <f t="shared" si="9"/>
        <v>236.42440000000002</v>
      </c>
      <c r="O41">
        <f t="shared" si="10"/>
        <v>235.5332409689471</v>
      </c>
      <c r="P41">
        <f t="shared" si="11"/>
        <v>0.7941644186271829</v>
      </c>
      <c r="Q41" s="22">
        <f t="shared" si="12"/>
        <v>1.420776725650139E-5</v>
      </c>
      <c r="R41">
        <f t="shared" si="25"/>
        <v>4.0768171568468702E-2</v>
      </c>
      <c r="S41">
        <f t="shared" si="13"/>
        <v>2.9329068175524544E-4</v>
      </c>
      <c r="U41" s="2">
        <v>0.82444485999999995</v>
      </c>
      <c r="V41">
        <v>2.841436E-2</v>
      </c>
      <c r="W41" s="6">
        <f t="shared" si="14"/>
        <v>284.14359999999999</v>
      </c>
      <c r="X41">
        <f t="shared" si="15"/>
        <v>284.32728340423517</v>
      </c>
      <c r="Y41">
        <f t="shared" si="16"/>
        <v>3.3739592991425454E-2</v>
      </c>
      <c r="Z41" s="22">
        <f t="shared" si="17"/>
        <v>4.1789202408654684E-7</v>
      </c>
      <c r="AA41">
        <f t="shared" si="26"/>
        <v>6.9034718435371081E-2</v>
      </c>
      <c r="AB41">
        <f t="shared" si="18"/>
        <v>1.6500135194180226E-3</v>
      </c>
      <c r="AD41" s="2">
        <v>0.81524843999999996</v>
      </c>
      <c r="AE41">
        <v>3.608571E-2</v>
      </c>
      <c r="AF41" s="6">
        <f t="shared" si="19"/>
        <v>360.8571</v>
      </c>
      <c r="AG41">
        <f t="shared" si="20"/>
        <v>362.38352222914943</v>
      </c>
      <c r="AH41">
        <f t="shared" si="21"/>
        <v>2.3299648216415214</v>
      </c>
      <c r="AI41" s="22">
        <f t="shared" si="22"/>
        <v>1.7892822544005493E-5</v>
      </c>
      <c r="AJ41">
        <f t="shared" si="3"/>
        <v>8.6532200673630669E-2</v>
      </c>
      <c r="AK41">
        <f t="shared" si="23"/>
        <v>2.5448484212847061E-3</v>
      </c>
    </row>
    <row r="42" spans="3:37" x14ac:dyDescent="0.25">
      <c r="C42" s="2">
        <v>0.82985626999999995</v>
      </c>
      <c r="D42">
        <v>2.0429200000000002E-2</v>
      </c>
      <c r="E42" s="6">
        <f t="shared" si="4"/>
        <v>204.292</v>
      </c>
      <c r="F42">
        <f t="shared" si="5"/>
        <v>203.31243226679737</v>
      </c>
      <c r="G42">
        <f t="shared" si="6"/>
        <v>0.95955294393173629</v>
      </c>
      <c r="H42" s="22">
        <f t="shared" si="7"/>
        <v>2.299144259621856E-5</v>
      </c>
      <c r="I42">
        <f t="shared" si="24"/>
        <v>2.1958473447426876E-2</v>
      </c>
      <c r="J42">
        <f t="shared" si="8"/>
        <v>2.3386772770048774E-6</v>
      </c>
      <c r="L42" s="2">
        <v>0.82955093000000002</v>
      </c>
      <c r="M42">
        <v>2.3713330000000001E-2</v>
      </c>
      <c r="N42" s="6">
        <f t="shared" si="9"/>
        <v>237.13330000000002</v>
      </c>
      <c r="O42">
        <f t="shared" si="10"/>
        <v>236.59007021052813</v>
      </c>
      <c r="P42">
        <f t="shared" si="11"/>
        <v>0.29509860416967859</v>
      </c>
      <c r="Q42" s="22">
        <f t="shared" si="12"/>
        <v>5.247857879243984E-6</v>
      </c>
      <c r="R42">
        <f t="shared" si="25"/>
        <v>4.7315257530431844E-2</v>
      </c>
      <c r="S42">
        <f t="shared" si="13"/>
        <v>5.5705098315175653E-4</v>
      </c>
      <c r="U42" s="2">
        <v>0.82745166999999997</v>
      </c>
      <c r="V42">
        <v>2.864206E-2</v>
      </c>
      <c r="W42" s="6">
        <f t="shared" si="14"/>
        <v>286.42059999999998</v>
      </c>
      <c r="X42">
        <f t="shared" si="15"/>
        <v>286.53383730759629</v>
      </c>
      <c r="Y42">
        <f t="shared" si="16"/>
        <v>1.2822687831660726E-2</v>
      </c>
      <c r="Z42" s="22">
        <f t="shared" si="17"/>
        <v>1.5630417163414088E-7</v>
      </c>
      <c r="AA42">
        <f t="shared" si="26"/>
        <v>7.7730640506046736E-2</v>
      </c>
      <c r="AB42">
        <f t="shared" si="18"/>
        <v>2.4096887360986318E-3</v>
      </c>
      <c r="AD42" s="2">
        <v>0.81706332000000004</v>
      </c>
      <c r="AE42">
        <v>3.6389989999999997E-2</v>
      </c>
      <c r="AF42" s="6">
        <f t="shared" si="19"/>
        <v>363.89989999999995</v>
      </c>
      <c r="AG42">
        <f t="shared" si="20"/>
        <v>366.58838820914599</v>
      </c>
      <c r="AH42">
        <f t="shared" si="21"/>
        <v>7.2279688507173026</v>
      </c>
      <c r="AI42" s="22">
        <f t="shared" si="22"/>
        <v>5.4582371347301928E-5</v>
      </c>
      <c r="AJ42">
        <f t="shared" si="3"/>
        <v>9.0286954698804212E-2</v>
      </c>
      <c r="AK42">
        <f t="shared" si="23"/>
        <v>2.9048828037441477E-3</v>
      </c>
    </row>
    <row r="43" spans="3:37" x14ac:dyDescent="0.25">
      <c r="C43" s="2">
        <v>0.83316842999999996</v>
      </c>
      <c r="D43">
        <v>2.0505550000000001E-2</v>
      </c>
      <c r="E43" s="6">
        <f t="shared" si="4"/>
        <v>205.05549999999999</v>
      </c>
      <c r="F43">
        <f t="shared" si="5"/>
        <v>203.91176357076256</v>
      </c>
      <c r="G43">
        <f t="shared" si="6"/>
        <v>1.3081330195647991</v>
      </c>
      <c r="H43" s="22">
        <f t="shared" si="7"/>
        <v>3.1110648445707136E-5</v>
      </c>
      <c r="I43">
        <f t="shared" si="24"/>
        <v>2.6516908890265884E-2</v>
      </c>
      <c r="J43">
        <f t="shared" si="8"/>
        <v>3.6136435707578674E-5</v>
      </c>
      <c r="L43" s="2">
        <v>0.83316842999999996</v>
      </c>
      <c r="M43">
        <v>2.37909E-2</v>
      </c>
      <c r="N43" s="6">
        <f t="shared" si="9"/>
        <v>237.90899999999999</v>
      </c>
      <c r="O43">
        <f t="shared" si="10"/>
        <v>237.88962635359857</v>
      </c>
      <c r="P43">
        <f t="shared" si="11"/>
        <v>3.753381748872295E-4</v>
      </c>
      <c r="Q43" s="22">
        <f t="shared" si="12"/>
        <v>6.6313354088289985E-9</v>
      </c>
      <c r="R43">
        <f t="shared" si="25"/>
        <v>5.8073512506783671E-2</v>
      </c>
      <c r="S43">
        <f t="shared" si="13"/>
        <v>1.1752975202902803E-3</v>
      </c>
      <c r="U43" s="2">
        <v>0.83015313999999996</v>
      </c>
      <c r="V43">
        <v>2.8876300000000001E-2</v>
      </c>
      <c r="W43" s="6">
        <f t="shared" si="14"/>
        <v>288.76300000000003</v>
      </c>
      <c r="X43">
        <f t="shared" si="15"/>
        <v>288.7536333948745</v>
      </c>
      <c r="Y43">
        <f t="shared" si="16"/>
        <v>8.7733291577706839E-5</v>
      </c>
      <c r="Z43" s="22">
        <f t="shared" si="17"/>
        <v>1.0521589003737999E-9</v>
      </c>
      <c r="AA43">
        <f t="shared" si="26"/>
        <v>8.8157434971209037E-2</v>
      </c>
      <c r="AB43">
        <f t="shared" si="18"/>
        <v>3.5142529634747031E-3</v>
      </c>
      <c r="AD43" s="2">
        <v>0.81855211999999999</v>
      </c>
      <c r="AE43">
        <v>3.6702350000000002E-2</v>
      </c>
      <c r="AF43" s="6">
        <f t="shared" si="19"/>
        <v>367.02350000000001</v>
      </c>
      <c r="AG43">
        <f t="shared" si="20"/>
        <v>370.33411428901678</v>
      </c>
      <c r="AH43">
        <f t="shared" si="21"/>
        <v>10.960166970642007</v>
      </c>
      <c r="AI43" s="22">
        <f t="shared" si="22"/>
        <v>8.1363463143488106E-5</v>
      </c>
      <c r="AJ43">
        <f t="shared" si="3"/>
        <v>9.3703771412936343E-2</v>
      </c>
      <c r="AK43">
        <f t="shared" si="23"/>
        <v>3.2491620430951575E-3</v>
      </c>
    </row>
    <row r="44" spans="3:37" x14ac:dyDescent="0.25">
      <c r="C44" s="2">
        <v>0.83617523999999999</v>
      </c>
      <c r="D44">
        <v>2.0565650000000001E-2</v>
      </c>
      <c r="E44" s="6">
        <f t="shared" si="4"/>
        <v>205.65650000000002</v>
      </c>
      <c r="F44">
        <f t="shared" si="5"/>
        <v>204.52282906249405</v>
      </c>
      <c r="G44">
        <f t="shared" si="6"/>
        <v>1.2852097945456613</v>
      </c>
      <c r="H44" s="22">
        <f t="shared" si="7"/>
        <v>3.0387092355277752E-5</v>
      </c>
      <c r="I44">
        <f t="shared" si="24"/>
        <v>3.3085153365573654E-2</v>
      </c>
      <c r="J44">
        <f t="shared" si="8"/>
        <v>1.5673796452061E-4</v>
      </c>
      <c r="L44" s="2">
        <v>0.83648058000000003</v>
      </c>
      <c r="M44">
        <v>2.3904140000000001E-2</v>
      </c>
      <c r="N44" s="6">
        <f t="shared" si="9"/>
        <v>239.04140000000001</v>
      </c>
      <c r="O44">
        <f t="shared" si="10"/>
        <v>239.23339056300341</v>
      </c>
      <c r="P44">
        <f t="shared" si="11"/>
        <v>3.6860376282362849E-2</v>
      </c>
      <c r="Q44" s="22">
        <f t="shared" si="12"/>
        <v>6.4507991038950656E-7</v>
      </c>
      <c r="R44">
        <f t="shared" si="25"/>
        <v>7.4568140862751278E-2</v>
      </c>
      <c r="S44">
        <f t="shared" si="13"/>
        <v>2.566840983420862E-3</v>
      </c>
      <c r="U44" s="2">
        <v>0.83255349999999995</v>
      </c>
      <c r="V44">
        <v>2.9153459999999999E-2</v>
      </c>
      <c r="W44" s="6">
        <f t="shared" si="14"/>
        <v>291.53460000000001</v>
      </c>
      <c r="X44">
        <f t="shared" si="15"/>
        <v>290.94005948874235</v>
      </c>
      <c r="Y44">
        <f t="shared" si="16"/>
        <v>0.35347841952652242</v>
      </c>
      <c r="Z44" s="22">
        <f t="shared" si="17"/>
        <v>4.1589403744653076E-6</v>
      </c>
      <c r="AA44">
        <f t="shared" si="26"/>
        <v>0.10069522772655559</v>
      </c>
      <c r="AB44">
        <f t="shared" si="18"/>
        <v>5.1182245294404327E-3</v>
      </c>
      <c r="AD44" s="2">
        <v>0.81990708999999995</v>
      </c>
      <c r="AE44">
        <v>3.695888E-2</v>
      </c>
      <c r="AF44" s="6">
        <f t="shared" si="19"/>
        <v>369.58879999999999</v>
      </c>
      <c r="AG44">
        <f t="shared" si="20"/>
        <v>373.99551220691853</v>
      </c>
      <c r="AH44">
        <f t="shared" si="21"/>
        <v>19.419112474604884</v>
      </c>
      <c r="AI44" s="22">
        <f t="shared" si="22"/>
        <v>1.4216470013805418E-4</v>
      </c>
      <c r="AJ44">
        <f t="shared" si="3"/>
        <v>9.7124392233570181E-2</v>
      </c>
      <c r="AK44">
        <f t="shared" si="23"/>
        <v>3.6198888623278831E-3</v>
      </c>
    </row>
    <row r="45" spans="3:37" x14ac:dyDescent="0.25">
      <c r="C45" s="2">
        <v>0.83948738999999994</v>
      </c>
      <c r="D45">
        <v>2.0611520000000001E-2</v>
      </c>
      <c r="E45" s="6">
        <f t="shared" si="4"/>
        <v>206.11520000000002</v>
      </c>
      <c r="F45">
        <f t="shared" si="5"/>
        <v>205.28103142249088</v>
      </c>
      <c r="G45">
        <f t="shared" si="6"/>
        <v>0.6958372157036089</v>
      </c>
      <c r="H45" s="22">
        <f t="shared" si="7"/>
        <v>1.6379008654839056E-5</v>
      </c>
      <c r="I45">
        <f t="shared" si="24"/>
        <v>4.6638742524218409E-2</v>
      </c>
      <c r="J45">
        <f t="shared" si="8"/>
        <v>6.7741631232518201E-4</v>
      </c>
      <c r="L45" s="2">
        <v>0.83979274000000004</v>
      </c>
      <c r="M45">
        <v>2.397229E-2</v>
      </c>
      <c r="N45" s="6">
        <f t="shared" si="9"/>
        <v>239.72290000000001</v>
      </c>
      <c r="O45">
        <f t="shared" si="10"/>
        <v>240.74777138838138</v>
      </c>
      <c r="P45">
        <f t="shared" si="11"/>
        <v>1.0503613627227584</v>
      </c>
      <c r="Q45" s="22">
        <f t="shared" si="12"/>
        <v>1.8277622035382229E-5</v>
      </c>
      <c r="R45">
        <f t="shared" si="25"/>
        <v>0.10707423531929128</v>
      </c>
      <c r="S45">
        <f t="shared" si="13"/>
        <v>6.9059333158504764E-3</v>
      </c>
      <c r="U45" s="2">
        <v>0.83496183000000002</v>
      </c>
      <c r="V45">
        <v>2.941889E-2</v>
      </c>
      <c r="W45" s="6">
        <f t="shared" si="14"/>
        <v>294.18889999999999</v>
      </c>
      <c r="X45">
        <f t="shared" si="15"/>
        <v>293.36180099121322</v>
      </c>
      <c r="Y45">
        <f t="shared" si="16"/>
        <v>0.68409277033606475</v>
      </c>
      <c r="Z45" s="22">
        <f t="shared" si="17"/>
        <v>7.9042821783822492E-6</v>
      </c>
      <c r="AA45">
        <f t="shared" si="26"/>
        <v>0.11837815858693104</v>
      </c>
      <c r="AB45">
        <f t="shared" si="18"/>
        <v>7.913751467521735E-3</v>
      </c>
    </row>
    <row r="46" spans="3:37" x14ac:dyDescent="0.25">
      <c r="C46" s="2">
        <v>0.84249419999999997</v>
      </c>
      <c r="D46">
        <v>2.072216E-2</v>
      </c>
      <c r="E46" s="6">
        <f t="shared" si="4"/>
        <v>207.2216</v>
      </c>
      <c r="F46">
        <f t="shared" si="5"/>
        <v>206.05815690375988</v>
      </c>
      <c r="G46">
        <f t="shared" si="6"/>
        <v>1.3535998381887866</v>
      </c>
      <c r="H46" s="22">
        <f t="shared" si="7"/>
        <v>3.1522470608908065E-5</v>
      </c>
      <c r="I46">
        <f t="shared" si="24"/>
        <v>7.8007823677862631E-2</v>
      </c>
      <c r="J46">
        <f t="shared" si="8"/>
        <v>3.2816472630131897E-3</v>
      </c>
      <c r="L46" s="2">
        <v>0.84279954999999995</v>
      </c>
      <c r="M46">
        <v>2.408157E-2</v>
      </c>
      <c r="N46" s="6">
        <f t="shared" si="9"/>
        <v>240.81569999999999</v>
      </c>
      <c r="O46">
        <f t="shared" si="10"/>
        <v>242.29275419304753</v>
      </c>
      <c r="P46">
        <f t="shared" si="11"/>
        <v>2.1816890891993079</v>
      </c>
      <c r="Q46" s="22">
        <f t="shared" si="12"/>
        <v>3.7620387531278771E-5</v>
      </c>
      <c r="R46">
        <f t="shared" si="25"/>
        <v>0.1865823507659308</v>
      </c>
      <c r="S46">
        <f t="shared" si="13"/>
        <v>2.6406503749537107E-2</v>
      </c>
      <c r="U46" s="2">
        <v>0.83694071999999997</v>
      </c>
      <c r="V46">
        <v>2.967241E-2</v>
      </c>
      <c r="W46" s="6">
        <f t="shared" si="14"/>
        <v>296.72410000000002</v>
      </c>
      <c r="X46">
        <f t="shared" si="15"/>
        <v>295.54228935643226</v>
      </c>
      <c r="Y46">
        <f t="shared" si="16"/>
        <v>1.3966763972500378</v>
      </c>
      <c r="Z46" s="22">
        <f t="shared" si="17"/>
        <v>1.5863176320309614E-5</v>
      </c>
      <c r="AA46">
        <f t="shared" si="26"/>
        <v>0.13944906300359936</v>
      </c>
      <c r="AB46">
        <f t="shared" si="18"/>
        <v>1.2050913544672659E-2</v>
      </c>
    </row>
    <row r="47" spans="3:37" x14ac:dyDescent="0.25">
      <c r="C47" s="2">
        <v>0.84550102000000005</v>
      </c>
      <c r="D47">
        <v>2.0810950000000002E-2</v>
      </c>
      <c r="E47" s="6">
        <f t="shared" si="4"/>
        <v>208.10950000000003</v>
      </c>
      <c r="F47">
        <f t="shared" si="5"/>
        <v>206.93263399738862</v>
      </c>
      <c r="G47">
        <f t="shared" si="6"/>
        <v>1.3850135881025472</v>
      </c>
      <c r="H47" s="22">
        <f t="shared" si="7"/>
        <v>3.1979393475638451E-5</v>
      </c>
      <c r="I47">
        <f t="shared" si="24"/>
        <v>0.2989580842490524</v>
      </c>
      <c r="J47">
        <f t="shared" si="8"/>
        <v>7.7365828290960378E-2</v>
      </c>
      <c r="L47" s="2">
        <v>0.84611170000000002</v>
      </c>
      <c r="M47">
        <v>2.4204360000000001E-2</v>
      </c>
      <c r="N47" s="6">
        <f t="shared" si="9"/>
        <v>242.0436</v>
      </c>
      <c r="O47">
        <f t="shared" si="10"/>
        <v>244.21113787077704</v>
      </c>
      <c r="P47">
        <f t="shared" si="11"/>
        <v>4.6982204212526604</v>
      </c>
      <c r="Q47" s="22">
        <f t="shared" si="12"/>
        <v>8.0194794859751991E-5</v>
      </c>
      <c r="R47">
        <f t="shared" si="25"/>
        <v>1.744109577079781</v>
      </c>
      <c r="S47">
        <f t="shared" si="13"/>
        <v>2.9580739557382487</v>
      </c>
      <c r="U47" s="2">
        <v>0.83903574000000003</v>
      </c>
      <c r="V47">
        <v>2.9926709999999999E-2</v>
      </c>
      <c r="W47" s="6">
        <f t="shared" si="14"/>
        <v>299.26709999999997</v>
      </c>
      <c r="X47">
        <f t="shared" si="15"/>
        <v>298.05873542020333</v>
      </c>
      <c r="Y47">
        <f t="shared" si="16"/>
        <v>1.4601449577071028</v>
      </c>
      <c r="Z47" s="22">
        <f t="shared" si="17"/>
        <v>1.6303393943505624E-5</v>
      </c>
      <c r="AA47">
        <f t="shared" si="26"/>
        <v>0.1737776346090168</v>
      </c>
      <c r="AB47">
        <f t="shared" si="18"/>
        <v>2.0693088510869036E-2</v>
      </c>
    </row>
    <row r="48" spans="3:37" x14ac:dyDescent="0.25">
      <c r="C48" s="2">
        <v>0.84850782999999996</v>
      </c>
      <c r="D48">
        <v>2.090204E-2</v>
      </c>
      <c r="E48" s="6">
        <f t="shared" si="4"/>
        <v>209.0204</v>
      </c>
      <c r="F48">
        <f t="shared" si="5"/>
        <v>207.91889362334945</v>
      </c>
      <c r="G48">
        <f t="shared" si="6"/>
        <v>1.2133162978018184</v>
      </c>
      <c r="H48" s="22">
        <f t="shared" si="7"/>
        <v>2.7771330202092498E-5</v>
      </c>
      <c r="I48">
        <f t="shared" si="24"/>
        <v>-0.13634677609446266</v>
      </c>
      <c r="J48">
        <f t="shared" si="8"/>
        <v>2.4727190163110143E-2</v>
      </c>
      <c r="L48" s="2">
        <v>0.84942386000000003</v>
      </c>
      <c r="M48">
        <v>2.435816E-2</v>
      </c>
      <c r="N48" s="6">
        <f t="shared" si="9"/>
        <v>243.58160000000001</v>
      </c>
      <c r="O48">
        <f t="shared" si="10"/>
        <v>246.39219246921829</v>
      </c>
      <c r="P48">
        <f t="shared" si="11"/>
        <v>7.8994300280264982</v>
      </c>
      <c r="Q48" s="22">
        <f t="shared" si="12"/>
        <v>1.3313946233761871E-4</v>
      </c>
      <c r="R48">
        <f t="shared" si="25"/>
        <v>-0.20966818646226468</v>
      </c>
      <c r="S48">
        <f t="shared" si="13"/>
        <v>5.4768330838475938E-2</v>
      </c>
      <c r="U48" s="2">
        <v>0.84128555000000005</v>
      </c>
      <c r="V48">
        <v>3.0175859999999999E-2</v>
      </c>
      <c r="W48" s="6">
        <f t="shared" si="14"/>
        <v>301.7586</v>
      </c>
      <c r="X48">
        <f t="shared" si="15"/>
        <v>301.02514835856425</v>
      </c>
      <c r="Y48">
        <f t="shared" si="16"/>
        <v>0.53795131032479526</v>
      </c>
      <c r="Z48" s="22">
        <f t="shared" si="17"/>
        <v>5.9077710644302051E-6</v>
      </c>
      <c r="AA48">
        <f t="shared" si="26"/>
        <v>0.24114856909704915</v>
      </c>
      <c r="AB48">
        <f t="shared" si="18"/>
        <v>4.4509483983748127E-2</v>
      </c>
    </row>
    <row r="49" spans="3:28" x14ac:dyDescent="0.25">
      <c r="C49" s="2">
        <v>0.85114504000000002</v>
      </c>
      <c r="D49">
        <v>2.1000069999999999E-2</v>
      </c>
      <c r="E49" s="6">
        <f t="shared" si="4"/>
        <v>210.00069999999999</v>
      </c>
      <c r="F49">
        <f t="shared" si="5"/>
        <v>208.88910835929263</v>
      </c>
      <c r="G49">
        <f t="shared" si="6"/>
        <v>1.2356359756904802</v>
      </c>
      <c r="H49" s="22">
        <f t="shared" si="7"/>
        <v>2.8018769572755021E-5</v>
      </c>
      <c r="I49">
        <f t="shared" si="24"/>
        <v>-5.5173364921930132E-2</v>
      </c>
      <c r="J49">
        <f t="shared" si="8"/>
        <v>5.8023921878055246E-3</v>
      </c>
      <c r="L49" s="2">
        <v>0.85212531999999996</v>
      </c>
      <c r="M49">
        <v>2.4557309999999999E-2</v>
      </c>
      <c r="N49" s="6">
        <f t="shared" si="9"/>
        <v>245.57309999999998</v>
      </c>
      <c r="O49">
        <f t="shared" si="10"/>
        <v>248.39541944779231</v>
      </c>
      <c r="P49">
        <f t="shared" si="11"/>
        <v>7.9654870653867711</v>
      </c>
      <c r="Q49" s="22">
        <f t="shared" si="12"/>
        <v>1.3208416393759853E-4</v>
      </c>
      <c r="R49">
        <f t="shared" si="25"/>
        <v>-0.10334402928550976</v>
      </c>
      <c r="S49">
        <f t="shared" si="13"/>
        <v>1.6358752591027082E-2</v>
      </c>
      <c r="U49" s="2">
        <v>0.84338904000000003</v>
      </c>
      <c r="V49">
        <v>3.0439520000000001E-2</v>
      </c>
      <c r="W49" s="6">
        <f t="shared" si="14"/>
        <v>304.39519999999999</v>
      </c>
      <c r="X49">
        <f t="shared" si="15"/>
        <v>304.07350139790873</v>
      </c>
      <c r="Y49">
        <f t="shared" si="16"/>
        <v>0.10348999058747083</v>
      </c>
      <c r="Z49" s="22">
        <f t="shared" si="17"/>
        <v>1.1169217494611456E-6</v>
      </c>
      <c r="AA49">
        <f t="shared" si="26"/>
        <v>0.39221401224834929</v>
      </c>
      <c r="AB49">
        <f t="shared" si="18"/>
        <v>0.13088078324155095</v>
      </c>
    </row>
    <row r="50" spans="3:28" x14ac:dyDescent="0.25">
      <c r="C50" s="2">
        <v>0.85365203999999995</v>
      </c>
      <c r="D50">
        <v>2.1135919999999999E-2</v>
      </c>
      <c r="E50" s="6">
        <f t="shared" si="4"/>
        <v>211.35919999999999</v>
      </c>
      <c r="F50">
        <f t="shared" si="5"/>
        <v>209.9149100513558</v>
      </c>
      <c r="G50">
        <f t="shared" si="6"/>
        <v>2.0859734557546172</v>
      </c>
      <c r="H50" s="22">
        <f t="shared" si="7"/>
        <v>4.6694579066988598E-5</v>
      </c>
      <c r="I50">
        <f t="shared" si="24"/>
        <v>-3.3144568957582998E-2</v>
      </c>
      <c r="J50">
        <f t="shared" si="8"/>
        <v>2.9463714814742903E-3</v>
      </c>
      <c r="L50" s="2">
        <v>0.85480915999999996</v>
      </c>
      <c r="M50">
        <v>2.4746959999999998E-2</v>
      </c>
      <c r="N50" s="6">
        <f t="shared" si="9"/>
        <v>247.46959999999999</v>
      </c>
      <c r="O50">
        <f t="shared" si="10"/>
        <v>250.61391293268218</v>
      </c>
      <c r="P50">
        <f t="shared" si="11"/>
        <v>9.8867038186325207</v>
      </c>
      <c r="Q50" s="22">
        <f t="shared" si="12"/>
        <v>1.6143875930843549E-4</v>
      </c>
      <c r="R50">
        <f t="shared" si="25"/>
        <v>-6.5779999447950835E-2</v>
      </c>
      <c r="S50">
        <f t="shared" si="13"/>
        <v>8.1951303868909343E-3</v>
      </c>
      <c r="U50" s="2">
        <v>0.84503817000000003</v>
      </c>
      <c r="V50">
        <v>3.0694289999999999E-2</v>
      </c>
      <c r="W50" s="6">
        <f t="shared" si="14"/>
        <v>306.94290000000001</v>
      </c>
      <c r="X50">
        <f t="shared" si="15"/>
        <v>306.66838942063362</v>
      </c>
      <c r="Y50">
        <f t="shared" si="16"/>
        <v>7.5356058184072441E-2</v>
      </c>
      <c r="Z50" s="22">
        <f t="shared" si="17"/>
        <v>7.9983975934307647E-7</v>
      </c>
      <c r="AA50">
        <f t="shared" si="26"/>
        <v>0.81689457089518469</v>
      </c>
      <c r="AB50">
        <f t="shared" si="18"/>
        <v>0.61811088167966732</v>
      </c>
    </row>
    <row r="51" spans="3:28" x14ac:dyDescent="0.25">
      <c r="C51" s="2">
        <v>0.85665884999999997</v>
      </c>
      <c r="D51">
        <v>2.1321690000000001E-2</v>
      </c>
      <c r="E51" s="6">
        <f t="shared" si="4"/>
        <v>213.21690000000001</v>
      </c>
      <c r="F51">
        <f t="shared" si="5"/>
        <v>211.29652500794944</v>
      </c>
      <c r="G51">
        <f t="shared" si="6"/>
        <v>3.6878401100932217</v>
      </c>
      <c r="H51" s="22">
        <f t="shared" si="7"/>
        <v>8.1120166612062088E-5</v>
      </c>
      <c r="I51">
        <f t="shared" si="24"/>
        <v>-2.0789881727935326E-2</v>
      </c>
      <c r="J51">
        <f t="shared" si="8"/>
        <v>1.7733844733970416E-3</v>
      </c>
      <c r="L51" s="2">
        <v>0.85696419999999995</v>
      </c>
      <c r="M51">
        <v>2.4975219999999999E-2</v>
      </c>
      <c r="N51" s="6">
        <f t="shared" si="9"/>
        <v>249.75219999999999</v>
      </c>
      <c r="O51">
        <f t="shared" si="10"/>
        <v>252.58065240693423</v>
      </c>
      <c r="P51">
        <f t="shared" si="11"/>
        <v>8.0001430182921336</v>
      </c>
      <c r="Q51" s="22">
        <f t="shared" si="12"/>
        <v>1.2825641780629633E-4</v>
      </c>
      <c r="R51">
        <f t="shared" si="25"/>
        <v>-4.9380906334137629E-2</v>
      </c>
      <c r="S51">
        <f t="shared" si="13"/>
        <v>5.5288335234182353E-3</v>
      </c>
      <c r="U51" s="2">
        <v>0.84686870000000003</v>
      </c>
      <c r="V51">
        <v>3.100021E-2</v>
      </c>
      <c r="W51" s="6">
        <f t="shared" si="14"/>
        <v>310.00209999999998</v>
      </c>
      <c r="X51">
        <f t="shared" si="15"/>
        <v>309.7800777062356</v>
      </c>
      <c r="Y51">
        <f t="shared" si="16"/>
        <v>4.9293898928397778E-2</v>
      </c>
      <c r="Z51" s="22">
        <f t="shared" si="17"/>
        <v>5.1293684789136076E-7</v>
      </c>
      <c r="AA51">
        <f t="shared" si="26"/>
        <v>-2.9994947975873649</v>
      </c>
      <c r="AB51">
        <f t="shared" si="18"/>
        <v>9.1838999910119448</v>
      </c>
    </row>
    <row r="52" spans="3:28" x14ac:dyDescent="0.25">
      <c r="C52" s="2">
        <v>0.85936031999999996</v>
      </c>
      <c r="D52">
        <v>2.149353E-2</v>
      </c>
      <c r="E52" s="6">
        <f t="shared" si="4"/>
        <v>214.93530000000001</v>
      </c>
      <c r="F52">
        <f t="shared" si="5"/>
        <v>212.69820223828341</v>
      </c>
      <c r="G52">
        <f t="shared" si="6"/>
        <v>5.0046063954774116</v>
      </c>
      <c r="H52" s="22">
        <f t="shared" si="7"/>
        <v>1.0833141872131073E-4</v>
      </c>
      <c r="I52">
        <f t="shared" si="24"/>
        <v>-1.4411859837289685E-2</v>
      </c>
      <c r="J52">
        <f t="shared" si="8"/>
        <v>1.2891970193677454E-3</v>
      </c>
      <c r="L52" s="2">
        <v>0.85920976999999998</v>
      </c>
      <c r="M52">
        <v>2.5170600000000001E-2</v>
      </c>
      <c r="N52" s="6">
        <f t="shared" si="9"/>
        <v>251.70600000000002</v>
      </c>
      <c r="O52">
        <f t="shared" si="10"/>
        <v>254.82643880943033</v>
      </c>
      <c r="P52">
        <f t="shared" si="11"/>
        <v>9.7371383633988593</v>
      </c>
      <c r="Q52" s="22">
        <f t="shared" si="12"/>
        <v>1.5368950262714611E-4</v>
      </c>
      <c r="R52">
        <f t="shared" si="25"/>
        <v>-3.8072079184234636E-2</v>
      </c>
      <c r="S52">
        <f t="shared" si="13"/>
        <v>3.9996364704000253E-3</v>
      </c>
      <c r="U52" s="2">
        <v>0.84859417999999998</v>
      </c>
      <c r="V52">
        <v>3.1298600000000003E-2</v>
      </c>
      <c r="W52" s="6">
        <f t="shared" si="14"/>
        <v>312.98600000000005</v>
      </c>
      <c r="X52">
        <f t="shared" si="15"/>
        <v>312.95620837074557</v>
      </c>
      <c r="Y52">
        <f t="shared" si="16"/>
        <v>8.8754117363612267E-4</v>
      </c>
      <c r="Z52" s="22">
        <f t="shared" si="17"/>
        <v>9.0602188000069698E-9</v>
      </c>
      <c r="AA52">
        <f t="shared" si="26"/>
        <v>-0.52745903192613264</v>
      </c>
      <c r="AB52">
        <f t="shared" si="18"/>
        <v>0.31221009123569948</v>
      </c>
    </row>
    <row r="53" spans="3:28" x14ac:dyDescent="0.25">
      <c r="C53" s="2">
        <v>0.86236712999999998</v>
      </c>
      <c r="D53">
        <v>2.168161E-2</v>
      </c>
      <c r="E53" s="6">
        <f t="shared" si="4"/>
        <v>216.81610000000001</v>
      </c>
      <c r="F53">
        <f t="shared" si="5"/>
        <v>214.46352135607083</v>
      </c>
      <c r="G53">
        <f t="shared" si="6"/>
        <v>5.5346262758716493</v>
      </c>
      <c r="H53" s="22">
        <f t="shared" si="7"/>
        <v>1.1773490673378698E-4</v>
      </c>
      <c r="I53">
        <f t="shared" si="24"/>
        <v>-9.6751864747319123E-3</v>
      </c>
      <c r="J53">
        <f t="shared" si="8"/>
        <v>9.8324868515775967E-4</v>
      </c>
      <c r="L53" s="2">
        <v>0.86116694999999999</v>
      </c>
      <c r="M53">
        <v>2.5399370000000001E-2</v>
      </c>
      <c r="N53" s="6">
        <f t="shared" si="9"/>
        <v>253.99370000000002</v>
      </c>
      <c r="O53">
        <f t="shared" si="10"/>
        <v>256.96472081265767</v>
      </c>
      <c r="P53">
        <f t="shared" si="11"/>
        <v>8.8269646692449584</v>
      </c>
      <c r="Q53" s="22">
        <f t="shared" si="12"/>
        <v>1.3682501330812455E-4</v>
      </c>
      <c r="R53">
        <f t="shared" si="25"/>
        <v>-3.0943081817164542E-2</v>
      </c>
      <c r="S53">
        <f t="shared" si="13"/>
        <v>3.1744718767695084E-3</v>
      </c>
      <c r="U53" s="2">
        <v>0.85006932999999996</v>
      </c>
      <c r="V53">
        <v>3.1602110000000003E-2</v>
      </c>
      <c r="W53" s="6">
        <f t="shared" si="14"/>
        <v>316.02110000000005</v>
      </c>
      <c r="X53">
        <f t="shared" si="15"/>
        <v>315.8748929220377</v>
      </c>
      <c r="Y53">
        <f t="shared" si="16"/>
        <v>2.1376509646287099E-2</v>
      </c>
      <c r="Z53" s="22">
        <f t="shared" si="17"/>
        <v>2.140447766892937E-7</v>
      </c>
      <c r="AA53">
        <f t="shared" si="26"/>
        <v>-0.30176294760411326</v>
      </c>
      <c r="AB53">
        <f t="shared" si="18"/>
        <v>0.11113226163139377</v>
      </c>
    </row>
    <row r="54" spans="3:28" x14ac:dyDescent="0.25">
      <c r="C54" s="2">
        <v>0.86506859999999997</v>
      </c>
      <c r="D54">
        <v>2.1899890000000002E-2</v>
      </c>
      <c r="E54" s="6">
        <f t="shared" si="4"/>
        <v>218.99890000000002</v>
      </c>
      <c r="F54">
        <f t="shared" si="5"/>
        <v>216.26073596436635</v>
      </c>
      <c r="G54">
        <f t="shared" si="6"/>
        <v>7.4975422860376835</v>
      </c>
      <c r="H54" s="22">
        <f t="shared" si="7"/>
        <v>1.5632738275643833E-4</v>
      </c>
      <c r="I54">
        <f t="shared" si="24"/>
        <v>-6.5768445181860445E-3</v>
      </c>
      <c r="J54">
        <f t="shared" si="8"/>
        <v>8.1092440881924872E-4</v>
      </c>
      <c r="L54" s="2">
        <v>0.86340002999999999</v>
      </c>
      <c r="M54">
        <v>2.5699940000000001E-2</v>
      </c>
      <c r="N54" s="6">
        <f t="shared" si="9"/>
        <v>256.99940000000004</v>
      </c>
      <c r="O54">
        <f t="shared" si="10"/>
        <v>259.63261567479509</v>
      </c>
      <c r="P54">
        <f t="shared" si="11"/>
        <v>6.9338247899863692</v>
      </c>
      <c r="Q54" s="22">
        <f t="shared" si="12"/>
        <v>1.0498050183856443E-4</v>
      </c>
      <c r="R54">
        <f t="shared" si="25"/>
        <v>-2.4732636333203214E-2</v>
      </c>
      <c r="S54">
        <f t="shared" si="13"/>
        <v>2.5434447556043692E-3</v>
      </c>
      <c r="U54" s="2">
        <v>0.85175573000000004</v>
      </c>
      <c r="V54">
        <v>3.1940740000000002E-2</v>
      </c>
      <c r="W54" s="6">
        <f t="shared" si="14"/>
        <v>319.4074</v>
      </c>
      <c r="X54">
        <f t="shared" si="15"/>
        <v>319.46075387003049</v>
      </c>
      <c r="Y54">
        <f t="shared" si="16"/>
        <v>2.8466354472305934E-3</v>
      </c>
      <c r="Z54" s="22">
        <f t="shared" si="17"/>
        <v>2.7902422195858061E-8</v>
      </c>
      <c r="AA54">
        <f t="shared" si="26"/>
        <v>-0.19842191563378198</v>
      </c>
      <c r="AB54">
        <f t="shared" si="18"/>
        <v>5.3066953110648421E-2</v>
      </c>
    </row>
    <row r="55" spans="3:28" x14ac:dyDescent="0.25">
      <c r="C55" s="2">
        <v>0.86763358999999995</v>
      </c>
      <c r="D55">
        <v>2.2059200000000001E-2</v>
      </c>
      <c r="E55" s="6">
        <f t="shared" si="4"/>
        <v>220.59200000000001</v>
      </c>
      <c r="F55">
        <f t="shared" si="5"/>
        <v>218.17869096872369</v>
      </c>
      <c r="G55">
        <f t="shared" si="6"/>
        <v>5.8240604804398846</v>
      </c>
      <c r="H55" s="22">
        <f t="shared" si="7"/>
        <v>1.1968682870607008E-4</v>
      </c>
      <c r="I55">
        <f t="shared" si="24"/>
        <v>-4.250732388408166E-3</v>
      </c>
      <c r="J55">
        <f t="shared" si="8"/>
        <v>6.9221254228260911E-4</v>
      </c>
      <c r="L55" s="2">
        <v>0.86536546999999997</v>
      </c>
      <c r="M55">
        <v>2.5959900000000001E-2</v>
      </c>
      <c r="N55" s="6">
        <f t="shared" si="9"/>
        <v>259.59899999999999</v>
      </c>
      <c r="O55">
        <f t="shared" si="10"/>
        <v>262.20301897313379</v>
      </c>
      <c r="P55">
        <f t="shared" si="11"/>
        <v>6.7809148124408338</v>
      </c>
      <c r="Q55" s="22">
        <f t="shared" si="12"/>
        <v>1.0061952390303302E-4</v>
      </c>
      <c r="R55">
        <f t="shared" si="25"/>
        <v>-2.0411620519464144E-2</v>
      </c>
      <c r="S55">
        <f t="shared" si="13"/>
        <v>2.1503179152870841E-3</v>
      </c>
      <c r="U55" s="2">
        <v>0.85306645000000003</v>
      </c>
      <c r="V55">
        <v>3.2259200000000002E-2</v>
      </c>
      <c r="W55" s="6">
        <f t="shared" si="14"/>
        <v>322.59200000000004</v>
      </c>
      <c r="X55">
        <f t="shared" si="15"/>
        <v>322.44572769979573</v>
      </c>
      <c r="Y55">
        <f t="shared" si="16"/>
        <v>2.1395585807061617E-2</v>
      </c>
      <c r="Z55" s="22">
        <f t="shared" si="17"/>
        <v>2.0559710531490485E-7</v>
      </c>
      <c r="AA55">
        <f t="shared" si="26"/>
        <v>-0.15461328023269738</v>
      </c>
      <c r="AB55">
        <f t="shared" si="18"/>
        <v>3.4921323868319872E-2</v>
      </c>
    </row>
    <row r="56" spans="3:28" x14ac:dyDescent="0.25">
      <c r="C56" s="2">
        <v>0.87021282</v>
      </c>
      <c r="D56">
        <v>2.2284450000000001E-2</v>
      </c>
      <c r="E56" s="6">
        <f t="shared" si="4"/>
        <v>222.84450000000001</v>
      </c>
      <c r="F56">
        <f t="shared" si="5"/>
        <v>220.34350446788028</v>
      </c>
      <c r="G56">
        <f t="shared" si="6"/>
        <v>6.2549786516828565</v>
      </c>
      <c r="H56" s="22">
        <f t="shared" si="7"/>
        <v>1.2595690835283873E-4</v>
      </c>
      <c r="I56">
        <f t="shared" si="24"/>
        <v>-2.3169613273796002E-3</v>
      </c>
      <c r="J56">
        <f t="shared" si="8"/>
        <v>6.0522943929892123E-4</v>
      </c>
      <c r="L56" s="2">
        <v>0.86732823999999997</v>
      </c>
      <c r="M56">
        <v>2.6234569999999999E-2</v>
      </c>
      <c r="N56" s="6">
        <f t="shared" si="9"/>
        <v>262.34569999999997</v>
      </c>
      <c r="O56">
        <f t="shared" si="10"/>
        <v>264.99944427701405</v>
      </c>
      <c r="P56">
        <f t="shared" si="11"/>
        <v>7.0423586877850042</v>
      </c>
      <c r="Q56" s="22">
        <f t="shared" si="12"/>
        <v>1.0232228751894112E-4</v>
      </c>
      <c r="R56">
        <f t="shared" si="25"/>
        <v>-1.6852318476270972E-2</v>
      </c>
      <c r="S56">
        <f t="shared" si="13"/>
        <v>1.8564799585666122E-3</v>
      </c>
      <c r="U56" s="2">
        <v>0.85424153999999997</v>
      </c>
      <c r="V56">
        <v>3.2557570000000001E-2</v>
      </c>
      <c r="W56" s="6">
        <f t="shared" si="14"/>
        <v>325.57569999999998</v>
      </c>
      <c r="X56">
        <f t="shared" si="15"/>
        <v>325.27970475730763</v>
      </c>
      <c r="Y56">
        <f t="shared" si="16"/>
        <v>8.7613183696506988E-2</v>
      </c>
      <c r="Z56" s="22">
        <f t="shared" si="17"/>
        <v>8.265430835535777E-7</v>
      </c>
      <c r="AA56">
        <f t="shared" si="26"/>
        <v>-0.12788334552278785</v>
      </c>
      <c r="AB56">
        <f t="shared" si="18"/>
        <v>2.5741287373790351E-2</v>
      </c>
    </row>
    <row r="57" spans="3:28" x14ac:dyDescent="0.25">
      <c r="C57" s="2">
        <v>0.87276372999999996</v>
      </c>
      <c r="D57">
        <v>2.255621E-2</v>
      </c>
      <c r="E57" s="6">
        <f t="shared" si="4"/>
        <v>225.56210000000002</v>
      </c>
      <c r="F57">
        <f t="shared" si="5"/>
        <v>222.74898962248966</v>
      </c>
      <c r="G57">
        <f t="shared" si="6"/>
        <v>7.9135899960564542</v>
      </c>
      <c r="H57" s="22">
        <f t="shared" si="7"/>
        <v>1.5553971081748314E-4</v>
      </c>
      <c r="I57">
        <f t="shared" si="24"/>
        <v>-6.8896463508373584E-4</v>
      </c>
      <c r="J57">
        <f t="shared" si="8"/>
        <v>5.4033814381554033E-4</v>
      </c>
      <c r="L57" s="2">
        <v>0.86922575000000002</v>
      </c>
      <c r="M57">
        <v>2.6502680000000001E-2</v>
      </c>
      <c r="N57" s="6">
        <f t="shared" si="9"/>
        <v>265.02679999999998</v>
      </c>
      <c r="O57">
        <f t="shared" si="10"/>
        <v>267.94272168849784</v>
      </c>
      <c r="P57">
        <f t="shared" si="11"/>
        <v>8.5025992934522137</v>
      </c>
      <c r="Q57" s="22">
        <f t="shared" si="12"/>
        <v>1.2105204390567687E-4</v>
      </c>
      <c r="R57">
        <f t="shared" si="25"/>
        <v>-1.3947765376795219E-2</v>
      </c>
      <c r="S57">
        <f t="shared" si="13"/>
        <v>1.6362385311810938E-3</v>
      </c>
      <c r="U57" s="2">
        <v>0.85557978000000001</v>
      </c>
      <c r="V57">
        <v>3.287371E-2</v>
      </c>
      <c r="W57" s="6">
        <f t="shared" si="14"/>
        <v>328.7371</v>
      </c>
      <c r="X57">
        <f t="shared" si="15"/>
        <v>328.70108603815879</v>
      </c>
      <c r="Y57">
        <f t="shared" si="16"/>
        <v>1.2970054474998642E-3</v>
      </c>
      <c r="Z57" s="22">
        <f t="shared" si="17"/>
        <v>1.2001744053390657E-8</v>
      </c>
      <c r="AA57">
        <f t="shared" si="26"/>
        <v>-0.1058153365698183</v>
      </c>
      <c r="AB57">
        <f t="shared" si="18"/>
        <v>1.9234651638445226E-2</v>
      </c>
    </row>
    <row r="58" spans="3:28" x14ac:dyDescent="0.25">
      <c r="C58" s="2">
        <v>0.87516408999999995</v>
      </c>
      <c r="D58">
        <v>2.277624E-2</v>
      </c>
      <c r="E58" s="6">
        <f t="shared" si="4"/>
        <v>227.76239999999999</v>
      </c>
      <c r="F58">
        <f t="shared" si="5"/>
        <v>225.28454752653712</v>
      </c>
      <c r="G58">
        <f t="shared" si="6"/>
        <v>6.1397528802460153</v>
      </c>
      <c r="H58" s="22">
        <f t="shared" si="7"/>
        <v>1.1835506018518495E-4</v>
      </c>
      <c r="I58">
        <f t="shared" si="24"/>
        <v>6.497289915448571E-4</v>
      </c>
      <c r="J58">
        <f t="shared" si="8"/>
        <v>4.8958248940728652E-4</v>
      </c>
      <c r="L58" s="2">
        <v>0.87095286000000005</v>
      </c>
      <c r="M58">
        <v>2.677382E-2</v>
      </c>
      <c r="N58" s="6">
        <f t="shared" si="9"/>
        <v>267.73820000000001</v>
      </c>
      <c r="O58">
        <f t="shared" si="10"/>
        <v>270.84635772631685</v>
      </c>
      <c r="P58">
        <f t="shared" si="11"/>
        <v>9.6606444516631118</v>
      </c>
      <c r="Q58" s="22">
        <f t="shared" si="12"/>
        <v>1.347675769670332E-4</v>
      </c>
      <c r="R58">
        <f t="shared" si="25"/>
        <v>-1.1659833359263481E-2</v>
      </c>
      <c r="S58">
        <f t="shared" si="13"/>
        <v>1.4771457105400248E-3</v>
      </c>
      <c r="U58" s="2">
        <v>0.85681766000000004</v>
      </c>
      <c r="V58">
        <v>3.323545E-2</v>
      </c>
      <c r="W58" s="6">
        <f t="shared" si="14"/>
        <v>332.35449999999997</v>
      </c>
      <c r="X58">
        <f t="shared" si="15"/>
        <v>332.06182891377449</v>
      </c>
      <c r="Y58">
        <f t="shared" si="16"/>
        <v>8.5656364712403649E-2</v>
      </c>
      <c r="Z58" s="22">
        <f t="shared" si="17"/>
        <v>7.7545484192615483E-7</v>
      </c>
      <c r="AA58">
        <f t="shared" si="26"/>
        <v>-9.0460533330108256E-2</v>
      </c>
      <c r="AB58">
        <f t="shared" si="18"/>
        <v>1.530069629200242E-2</v>
      </c>
    </row>
    <row r="59" spans="3:28" x14ac:dyDescent="0.25">
      <c r="C59" s="2">
        <v>0.87725911000000001</v>
      </c>
      <c r="D59">
        <v>2.303848E-2</v>
      </c>
      <c r="E59" s="6">
        <f t="shared" si="4"/>
        <v>230.38480000000001</v>
      </c>
      <c r="F59">
        <f t="shared" si="5"/>
        <v>227.73994279847491</v>
      </c>
      <c r="G59">
        <f t="shared" si="6"/>
        <v>6.9952696164591774</v>
      </c>
      <c r="H59" s="22">
        <f t="shared" si="7"/>
        <v>1.3179435625933886E-4</v>
      </c>
      <c r="I59">
        <f t="shared" si="24"/>
        <v>1.6975395181667687E-3</v>
      </c>
      <c r="J59">
        <f t="shared" si="8"/>
        <v>4.5543574064914842E-4</v>
      </c>
      <c r="L59" s="2">
        <v>0.87257960999999995</v>
      </c>
      <c r="M59">
        <v>2.711326E-2</v>
      </c>
      <c r="N59" s="6">
        <f t="shared" si="9"/>
        <v>271.13260000000002</v>
      </c>
      <c r="O59">
        <f t="shared" si="10"/>
        <v>273.79481304885343</v>
      </c>
      <c r="P59">
        <f t="shared" si="11"/>
        <v>7.0873783174853298</v>
      </c>
      <c r="Q59" s="22">
        <f t="shared" si="12"/>
        <v>9.6410012280288189E-5</v>
      </c>
      <c r="R59">
        <f t="shared" si="25"/>
        <v>-9.7542854884918422E-3</v>
      </c>
      <c r="S59">
        <f t="shared" si="13"/>
        <v>1.3592159103460154E-3</v>
      </c>
      <c r="U59" s="2">
        <v>0.85818936000000001</v>
      </c>
      <c r="V59">
        <v>3.3604630000000003E-2</v>
      </c>
      <c r="W59" s="6">
        <f t="shared" si="14"/>
        <v>336.04630000000003</v>
      </c>
      <c r="X59">
        <f t="shared" si="15"/>
        <v>336.02109228059408</v>
      </c>
      <c r="Y59">
        <f t="shared" si="16"/>
        <v>6.3542911764937198E-4</v>
      </c>
      <c r="Z59" s="22">
        <f t="shared" si="17"/>
        <v>5.6268958386540354E-9</v>
      </c>
      <c r="AA59">
        <f t="shared" si="26"/>
        <v>-7.7210498307347608E-2</v>
      </c>
      <c r="AB59">
        <f t="shared" si="18"/>
        <v>1.2279992661773912E-2</v>
      </c>
    </row>
    <row r="60" spans="3:28" x14ac:dyDescent="0.25">
      <c r="C60" s="2">
        <v>0.87906150999999999</v>
      </c>
      <c r="D60">
        <v>2.3265870000000001E-2</v>
      </c>
      <c r="E60" s="6">
        <f t="shared" si="4"/>
        <v>232.65870000000001</v>
      </c>
      <c r="F60">
        <f t="shared" si="5"/>
        <v>230.05323279460706</v>
      </c>
      <c r="G60">
        <f t="shared" si="6"/>
        <v>6.7884593583781747</v>
      </c>
      <c r="H60" s="22">
        <f t="shared" si="7"/>
        <v>1.2541013289629405E-4</v>
      </c>
      <c r="I60">
        <f t="shared" si="24"/>
        <v>2.524477660902821E-3</v>
      </c>
      <c r="J60">
        <f t="shared" si="8"/>
        <v>4.3020535616435909E-4</v>
      </c>
      <c r="L60" s="2">
        <v>0.87414787000000005</v>
      </c>
      <c r="M60">
        <v>2.7421839999999999E-2</v>
      </c>
      <c r="N60" s="6">
        <f t="shared" si="9"/>
        <v>274.21839999999997</v>
      </c>
      <c r="O60">
        <f t="shared" si="10"/>
        <v>276.85007513518008</v>
      </c>
      <c r="P60">
        <f t="shared" si="11"/>
        <v>6.9257140171252143</v>
      </c>
      <c r="Q60" s="22">
        <f t="shared" si="12"/>
        <v>9.2102489521221525E-5</v>
      </c>
      <c r="R60">
        <f t="shared" si="25"/>
        <v>-8.1071167626916435E-3</v>
      </c>
      <c r="S60">
        <f t="shared" si="13"/>
        <v>1.2623067686452125E-3</v>
      </c>
      <c r="U60" s="2">
        <v>0.85931844000000002</v>
      </c>
      <c r="V60">
        <v>3.3966209999999997E-2</v>
      </c>
      <c r="W60" s="6">
        <f t="shared" si="14"/>
        <v>339.66209999999995</v>
      </c>
      <c r="X60">
        <f t="shared" si="15"/>
        <v>339.47778832575932</v>
      </c>
      <c r="Y60">
        <f t="shared" si="16"/>
        <v>3.3970793261384968E-2</v>
      </c>
      <c r="Z60" s="22">
        <f t="shared" si="17"/>
        <v>2.9444996539440842E-7</v>
      </c>
      <c r="AA60">
        <f t="shared" si="26"/>
        <v>-6.8409973690060966E-2</v>
      </c>
      <c r="AB60">
        <f t="shared" si="18"/>
        <v>1.0480882986941104E-2</v>
      </c>
    </row>
    <row r="61" spans="3:28" x14ac:dyDescent="0.25">
      <c r="C61" s="2">
        <v>0.88093069999999996</v>
      </c>
      <c r="D61">
        <v>2.3525540000000001E-2</v>
      </c>
      <c r="E61" s="6">
        <f t="shared" si="4"/>
        <v>235.25540000000001</v>
      </c>
      <c r="F61">
        <f t="shared" si="5"/>
        <v>232.66845954320851</v>
      </c>
      <c r="G61">
        <f t="shared" si="6"/>
        <v>6.6922609269845914</v>
      </c>
      <c r="H61" s="22">
        <f t="shared" si="7"/>
        <v>1.2091875408154628E-4</v>
      </c>
      <c r="I61">
        <f t="shared" si="24"/>
        <v>3.3195397680660099E-3</v>
      </c>
      <c r="J61">
        <f t="shared" si="8"/>
        <v>4.0828244537291649E-4</v>
      </c>
      <c r="L61" s="2">
        <v>0.87613030999999997</v>
      </c>
      <c r="M61">
        <v>2.779827E-2</v>
      </c>
      <c r="N61" s="6">
        <f t="shared" si="9"/>
        <v>277.98270000000002</v>
      </c>
      <c r="O61">
        <f t="shared" si="10"/>
        <v>281.03825582824231</v>
      </c>
      <c r="P61">
        <f t="shared" si="11"/>
        <v>9.3364214195054309</v>
      </c>
      <c r="Q61" s="22">
        <f t="shared" si="12"/>
        <v>1.2082169068659856E-4</v>
      </c>
      <c r="R61">
        <f t="shared" si="25"/>
        <v>-6.2473383915593404E-3</v>
      </c>
      <c r="S61">
        <f t="shared" si="13"/>
        <v>1.1591034507514157E-3</v>
      </c>
      <c r="U61" s="2">
        <v>0.86029703999999996</v>
      </c>
      <c r="V61">
        <v>3.4377110000000002E-2</v>
      </c>
      <c r="W61" s="6">
        <f t="shared" si="14"/>
        <v>343.77110000000005</v>
      </c>
      <c r="X61">
        <f t="shared" si="15"/>
        <v>342.62704882692776</v>
      </c>
      <c r="Y61">
        <f t="shared" si="16"/>
        <v>1.3088530866080705</v>
      </c>
      <c r="Z61" s="22">
        <f t="shared" si="17"/>
        <v>1.1075215206287339E-5</v>
      </c>
      <c r="AA61">
        <f t="shared" si="26"/>
        <v>-6.1934077525288289E-2</v>
      </c>
      <c r="AB61">
        <f t="shared" si="18"/>
        <v>9.2758448425312463E-3</v>
      </c>
    </row>
    <row r="62" spans="3:28" x14ac:dyDescent="0.25">
      <c r="C62" s="2">
        <v>0.88265780999999999</v>
      </c>
      <c r="D62">
        <v>2.3790200000000001E-2</v>
      </c>
      <c r="E62" s="6">
        <f t="shared" si="4"/>
        <v>237.90200000000002</v>
      </c>
      <c r="F62">
        <f t="shared" si="5"/>
        <v>235.29929540949993</v>
      </c>
      <c r="G62">
        <f t="shared" si="6"/>
        <v>6.7740711854101985</v>
      </c>
      <c r="H62" s="22">
        <f t="shared" si="7"/>
        <v>1.1968881575800246E-4</v>
      </c>
      <c r="I62">
        <f t="shared" si="24"/>
        <v>4.004343601053768E-3</v>
      </c>
      <c r="J62">
        <f t="shared" si="8"/>
        <v>3.9148011343972169E-4</v>
      </c>
      <c r="L62" s="2">
        <v>0.87745357000000002</v>
      </c>
      <c r="M62">
        <v>2.8138489999999999E-2</v>
      </c>
      <c r="N62" s="6">
        <f t="shared" si="9"/>
        <v>281.38489999999996</v>
      </c>
      <c r="O62">
        <f t="shared" si="10"/>
        <v>284.05367520067341</v>
      </c>
      <c r="P62">
        <f t="shared" si="11"/>
        <v>7.1223610717296202</v>
      </c>
      <c r="Q62" s="22">
        <f t="shared" si="12"/>
        <v>8.9954399856948563E-5</v>
      </c>
      <c r="R62">
        <f t="shared" si="25"/>
        <v>-5.1237342569814548E-3</v>
      </c>
      <c r="S62">
        <f t="shared" si="13"/>
        <v>1.1063755625217255E-3</v>
      </c>
      <c r="U62" s="2">
        <v>0.86152671999999997</v>
      </c>
      <c r="V62">
        <v>3.4709610000000002E-2</v>
      </c>
      <c r="W62" s="6">
        <f t="shared" si="14"/>
        <v>347.09610000000004</v>
      </c>
      <c r="X62">
        <f t="shared" si="15"/>
        <v>346.7979536988928</v>
      </c>
      <c r="Y62">
        <f t="shared" si="16"/>
        <v>8.889121686392773E-2</v>
      </c>
      <c r="Z62" s="22">
        <f t="shared" si="17"/>
        <v>7.3783522253514157E-7</v>
      </c>
      <c r="AA62">
        <f t="shared" si="26"/>
        <v>-5.4977606486967298E-2</v>
      </c>
      <c r="AB62">
        <f t="shared" si="18"/>
        <v>8.0437968011801385E-3</v>
      </c>
    </row>
    <row r="63" spans="3:28" x14ac:dyDescent="0.25">
      <c r="C63" s="2">
        <v>0.88406697999999995</v>
      </c>
      <c r="D63">
        <v>2.4063770000000002E-2</v>
      </c>
      <c r="E63" s="6">
        <f t="shared" si="4"/>
        <v>240.63770000000002</v>
      </c>
      <c r="F63">
        <f t="shared" si="5"/>
        <v>237.61190019473742</v>
      </c>
      <c r="G63">
        <f t="shared" si="6"/>
        <v>9.1554644615272363</v>
      </c>
      <c r="H63" s="22">
        <f t="shared" si="7"/>
        <v>1.5810770881950677E-4</v>
      </c>
      <c r="I63">
        <f t="shared" si="24"/>
        <v>4.531211949592993E-3</v>
      </c>
      <c r="J63">
        <f t="shared" si="8"/>
        <v>3.8152082399251972E-4</v>
      </c>
      <c r="L63" s="2">
        <v>0.87889021000000001</v>
      </c>
      <c r="M63">
        <v>2.853371E-2</v>
      </c>
      <c r="N63" s="6">
        <f t="shared" si="9"/>
        <v>285.33710000000002</v>
      </c>
      <c r="O63">
        <f t="shared" si="10"/>
        <v>287.54328901910219</v>
      </c>
      <c r="P63">
        <f t="shared" si="11"/>
        <v>4.8672699880069903</v>
      </c>
      <c r="Q63" s="22">
        <f t="shared" si="12"/>
        <v>5.9781795039052627E-5</v>
      </c>
      <c r="R63">
        <f t="shared" si="25"/>
        <v>-3.9961325893363934E-3</v>
      </c>
      <c r="S63">
        <f t="shared" si="13"/>
        <v>1.0581906588870041E-3</v>
      </c>
      <c r="U63" s="2">
        <v>0.86249604999999996</v>
      </c>
      <c r="V63">
        <v>3.4997739999999999E-2</v>
      </c>
      <c r="W63" s="6">
        <f t="shared" si="14"/>
        <v>349.97739999999999</v>
      </c>
      <c r="X63">
        <f t="shared" si="15"/>
        <v>350.26287235220582</v>
      </c>
      <c r="Y63">
        <f t="shared" si="16"/>
        <v>8.1494463873929071E-2</v>
      </c>
      <c r="Z63" s="22">
        <f t="shared" si="17"/>
        <v>6.6534685160235808E-7</v>
      </c>
      <c r="AA63">
        <f t="shared" si="26"/>
        <v>-5.0237762359879798E-2</v>
      </c>
      <c r="AB63">
        <f t="shared" si="18"/>
        <v>7.2650908625410742E-3</v>
      </c>
    </row>
    <row r="64" spans="3:28" x14ac:dyDescent="0.25">
      <c r="C64" s="2">
        <v>0.88612900000000006</v>
      </c>
      <c r="D64">
        <v>2.4350960000000001E-2</v>
      </c>
      <c r="E64" s="6">
        <f t="shared" si="4"/>
        <v>243.50960000000001</v>
      </c>
      <c r="F64">
        <f t="shared" si="5"/>
        <v>241.28988378180856</v>
      </c>
      <c r="G64">
        <f t="shared" si="6"/>
        <v>4.9271400893021564</v>
      </c>
      <c r="H64" s="22">
        <f t="shared" si="7"/>
        <v>8.3092674114649284E-5</v>
      </c>
      <c r="I64">
        <f t="shared" si="24"/>
        <v>5.255417199695472E-3</v>
      </c>
      <c r="J64">
        <f t="shared" si="8"/>
        <v>3.646397548382622E-4</v>
      </c>
      <c r="L64" s="2">
        <v>0.88058398000000004</v>
      </c>
      <c r="M64">
        <v>2.8968790000000001E-2</v>
      </c>
      <c r="N64" s="6">
        <f t="shared" si="9"/>
        <v>289.68790000000001</v>
      </c>
      <c r="O64">
        <f t="shared" si="10"/>
        <v>291.96874954522144</v>
      </c>
      <c r="P64">
        <f t="shared" si="11"/>
        <v>5.2022746479367985</v>
      </c>
      <c r="Q64" s="22">
        <f t="shared" si="12"/>
        <v>6.1991560021086602E-5</v>
      </c>
      <c r="R64">
        <f t="shared" si="25"/>
        <v>-2.775368770484692E-3</v>
      </c>
      <c r="S64">
        <f t="shared" si="13"/>
        <v>1.0076916160457403E-3</v>
      </c>
      <c r="U64" s="2">
        <v>0.86347541999999999</v>
      </c>
      <c r="V64">
        <v>3.5339889999999999E-2</v>
      </c>
      <c r="W64" s="6">
        <f t="shared" si="14"/>
        <v>353.39889999999997</v>
      </c>
      <c r="X64">
        <f t="shared" si="15"/>
        <v>353.93111707299045</v>
      </c>
      <c r="Y64">
        <f t="shared" si="16"/>
        <v>0.28325501278255066</v>
      </c>
      <c r="Z64" s="22">
        <f t="shared" si="17"/>
        <v>2.2680217632109557E-6</v>
      </c>
      <c r="AA64">
        <f t="shared" si="26"/>
        <v>-4.5990836717813274E-2</v>
      </c>
      <c r="AB64">
        <f t="shared" si="18"/>
        <v>6.6146871084476261E-3</v>
      </c>
    </row>
    <row r="65" spans="3:28" x14ac:dyDescent="0.25">
      <c r="C65" s="2">
        <v>0.88786883000000005</v>
      </c>
      <c r="D65">
        <v>2.4673589999999999E-2</v>
      </c>
      <c r="E65" s="6">
        <f t="shared" si="4"/>
        <v>246.73589999999999</v>
      </c>
      <c r="F65">
        <f t="shared" si="5"/>
        <v>244.6903214870556</v>
      </c>
      <c r="G65">
        <f t="shared" si="6"/>
        <v>4.1843914526197743</v>
      </c>
      <c r="H65" s="22">
        <f t="shared" si="7"/>
        <v>6.8733366958363389E-5</v>
      </c>
      <c r="I65">
        <f t="shared" si="24"/>
        <v>5.8269589830048053E-3</v>
      </c>
      <c r="J65">
        <f t="shared" si="8"/>
        <v>3.5519550069076526E-4</v>
      </c>
      <c r="L65" s="2">
        <v>0.88206035000000005</v>
      </c>
      <c r="M65">
        <v>2.939379E-2</v>
      </c>
      <c r="N65" s="6">
        <f t="shared" si="9"/>
        <v>293.93790000000001</v>
      </c>
      <c r="O65">
        <f t="shared" si="10"/>
        <v>296.12337438591146</v>
      </c>
      <c r="P65">
        <f t="shared" si="11"/>
        <v>4.7762982914750198</v>
      </c>
      <c r="Q65" s="22">
        <f t="shared" si="12"/>
        <v>5.5281557143892214E-5</v>
      </c>
      <c r="R65">
        <f t="shared" si="25"/>
        <v>-1.7959908295035361E-3</v>
      </c>
      <c r="S65">
        <f t="shared" si="13"/>
        <v>9.7280242819246623E-4</v>
      </c>
      <c r="U65" s="2">
        <v>0.86448334000000004</v>
      </c>
      <c r="V65">
        <v>3.5655220000000001E-2</v>
      </c>
      <c r="W65" s="6">
        <f t="shared" si="14"/>
        <v>356.55220000000003</v>
      </c>
      <c r="X65">
        <f t="shared" si="15"/>
        <v>357.89119819316204</v>
      </c>
      <c r="Y65">
        <f t="shared" si="16"/>
        <v>1.7929161612911348</v>
      </c>
      <c r="Z65" s="22">
        <f t="shared" si="17"/>
        <v>1.4103072581100352E-5</v>
      </c>
      <c r="AA65">
        <f t="shared" si="26"/>
        <v>-4.2096101513674725E-2</v>
      </c>
      <c r="AB65">
        <f t="shared" si="18"/>
        <v>6.0452679971228183E-3</v>
      </c>
    </row>
    <row r="66" spans="3:28" x14ac:dyDescent="0.25">
      <c r="C66" s="2">
        <v>0.88944539</v>
      </c>
      <c r="D66">
        <v>2.5000519999999998E-2</v>
      </c>
      <c r="E66" s="6">
        <f t="shared" si="4"/>
        <v>250.00519999999997</v>
      </c>
      <c r="F66">
        <f t="shared" si="5"/>
        <v>248.02932286267284</v>
      </c>
      <c r="G66">
        <f t="shared" si="6"/>
        <v>3.9040904618120602</v>
      </c>
      <c r="H66" s="22">
        <f t="shared" si="7"/>
        <v>6.2462848907454503E-5</v>
      </c>
      <c r="I66">
        <f t="shared" si="24"/>
        <v>6.3161603220061825E-3</v>
      </c>
      <c r="J66">
        <f t="shared" si="8"/>
        <v>3.4910529657664112E-4</v>
      </c>
      <c r="L66" s="2">
        <v>0.88356915999999996</v>
      </c>
      <c r="M66">
        <v>2.985869E-2</v>
      </c>
      <c r="N66" s="6">
        <f t="shared" si="9"/>
        <v>298.58690000000001</v>
      </c>
      <c r="O66">
        <f t="shared" si="10"/>
        <v>300.67909423674223</v>
      </c>
      <c r="P66">
        <f t="shared" si="11"/>
        <v>4.377276724257344</v>
      </c>
      <c r="Q66" s="22">
        <f t="shared" si="12"/>
        <v>4.9097853210591609E-5</v>
      </c>
      <c r="R66">
        <f t="shared" si="25"/>
        <v>-8.6743776804323706E-4</v>
      </c>
      <c r="S66">
        <f t="shared" si="13"/>
        <v>9.4409492761811777E-4</v>
      </c>
      <c r="U66" s="2">
        <v>0.86511895000000005</v>
      </c>
      <c r="V66">
        <v>3.6029949999999998E-2</v>
      </c>
      <c r="W66" s="6">
        <f t="shared" si="14"/>
        <v>360.29949999999997</v>
      </c>
      <c r="X66">
        <f t="shared" si="15"/>
        <v>360.48937011776962</v>
      </c>
      <c r="Y66">
        <f t="shared" si="16"/>
        <v>3.6050661621863801E-2</v>
      </c>
      <c r="Z66" s="22">
        <f t="shared" si="17"/>
        <v>2.7770642051703828E-7</v>
      </c>
      <c r="AA66">
        <f t="shared" si="26"/>
        <v>-3.9853581685432397E-2</v>
      </c>
      <c r="AB66">
        <f t="shared" si="18"/>
        <v>5.7583103810540225E-3</v>
      </c>
    </row>
    <row r="67" spans="3:28" x14ac:dyDescent="0.25">
      <c r="C67" s="2">
        <v>0.89117674000000002</v>
      </c>
      <c r="D67">
        <v>2.531253E-2</v>
      </c>
      <c r="E67" s="6">
        <f t="shared" si="4"/>
        <v>253.12530000000001</v>
      </c>
      <c r="F67">
        <f t="shared" si="5"/>
        <v>252.00424561693214</v>
      </c>
      <c r="G67">
        <f t="shared" si="6"/>
        <v>1.2567629297956864</v>
      </c>
      <c r="H67" s="22">
        <f t="shared" si="7"/>
        <v>1.9614726255551712E-5</v>
      </c>
      <c r="I67">
        <f t="shared" ref="I67:I73" si="27">$BT$3*(1+TANH($BT$4*(C67/J$1)-$BT$5))+D$1^2/($BT$6*(-0.00152*(C67/0.3-1)^10.82+1))</f>
        <v>6.8241282554688514E-3</v>
      </c>
      <c r="J67">
        <f t="shared" si="8"/>
        <v>3.4182099906718234E-4</v>
      </c>
      <c r="L67" s="2">
        <v>0.88476604999999997</v>
      </c>
      <c r="M67">
        <v>3.0268280000000002E-2</v>
      </c>
      <c r="N67" s="6">
        <f t="shared" si="9"/>
        <v>302.68280000000004</v>
      </c>
      <c r="O67">
        <f t="shared" si="10"/>
        <v>304.5323301989132</v>
      </c>
      <c r="P67">
        <f t="shared" si="11"/>
        <v>3.4207619566917442</v>
      </c>
      <c r="Q67" s="22">
        <f t="shared" si="12"/>
        <v>3.7337683330607761E-5</v>
      </c>
      <c r="R67">
        <f t="shared" ref="R67:R83" si="28">$BT$3*(1+TANH($BT$4*(L67/S$1)-$BT$5))+M$1^2/($BT$6*(-0.00152*(L67/0.3-1)^10.82+1))</f>
        <v>-1.7786542209312882E-4</v>
      </c>
      <c r="S67">
        <f t="shared" si="13"/>
        <v>9.2696777106324256E-4</v>
      </c>
      <c r="U67" s="2">
        <v>0.86615615000000001</v>
      </c>
      <c r="V67">
        <v>3.6451900000000002E-2</v>
      </c>
      <c r="W67" s="6">
        <f t="shared" si="14"/>
        <v>364.51900000000001</v>
      </c>
      <c r="X67">
        <f t="shared" si="15"/>
        <v>364.90460429022824</v>
      </c>
      <c r="Y67">
        <f t="shared" si="16"/>
        <v>0.14869066864241681</v>
      </c>
      <c r="Z67" s="22">
        <f t="shared" si="17"/>
        <v>1.1190342370666009E-6</v>
      </c>
      <c r="AA67">
        <f t="shared" ref="AA67:AA68" si="29">$BT$3*(1+TANH($BT$4*(U67/AB$1)-$BT$5))+V$1^2/($BT$6*(-0.00152*(U67/0.3-1)^10.82+1))</f>
        <v>-3.650096729320413E-2</v>
      </c>
      <c r="AB67">
        <f t="shared" si="18"/>
        <v>5.3221208462998536E-3</v>
      </c>
    </row>
    <row r="68" spans="3:28" x14ac:dyDescent="0.25">
      <c r="C68" s="2">
        <v>0.89256365999999998</v>
      </c>
      <c r="D68">
        <v>2.5638560000000001E-2</v>
      </c>
      <c r="E68" s="6">
        <f t="shared" ref="E68:E73" si="30">D68*10^4</f>
        <v>256.38560000000001</v>
      </c>
      <c r="F68">
        <f t="shared" ref="F68:F73" si="31">IF(C68&lt;J$1,$AP$6+D$1^2*$AP$5/((-$AP$7*(C68/E$1-1)^$AP$8+1)),$AP$6+$AP$2*SINH($AP$3*(C68/J$1)-$AP$3)+D$1^2*$AP$5/((-$AP$7*(C68/E$1-1)^$AP$8+1)))</f>
        <v>255.4409128712015</v>
      </c>
      <c r="G68">
        <f t="shared" ref="G68:G73" si="32">(F68-E68)^2</f>
        <v>0.89243377131756529</v>
      </c>
      <c r="H68" s="22">
        <f t="shared" ref="H68:H73" si="33">((F68-E68)/E68)^2</f>
        <v>1.3576528574176846E-5</v>
      </c>
      <c r="I68">
        <f t="shared" si="27"/>
        <v>7.2102702589142689E-3</v>
      </c>
      <c r="J68">
        <f t="shared" ref="J68:J73" si="34">(I68-D68)^2</f>
        <v>3.3960186278140559E-4</v>
      </c>
      <c r="L68" s="2">
        <v>0.88575294999999998</v>
      </c>
      <c r="M68">
        <v>3.068941E-2</v>
      </c>
      <c r="N68" s="6">
        <f t="shared" ref="N68:N83" si="35">M68*10^4</f>
        <v>306.89409999999998</v>
      </c>
      <c r="O68">
        <f t="shared" ref="O68:O83" si="36">IF(L68&lt;S$1,$AP$6+M$1^2*$AP$5/((-$AP$7*(L68/N$1-1)^$AP$8+1)),$AP$6+$AP$2*SINH($AP$3*(L68/S$1)-$AP$3)+M$1^2*$AP$5/((-$AP$7*(L68/N$1-1)^$AP$8+1)))</f>
        <v>307.87926509069069</v>
      </c>
      <c r="P68">
        <f t="shared" ref="P68:P83" si="37">(O68-N68)^2</f>
        <v>0.97055025591564259</v>
      </c>
      <c r="Q68" s="22">
        <f t="shared" ref="Q68:Q83" si="38">((O68-N68)/N68)^2</f>
        <v>1.0304832808525038E-5</v>
      </c>
      <c r="R68">
        <f t="shared" si="28"/>
        <v>3.6199120645529978E-4</v>
      </c>
      <c r="S68">
        <f t="shared" ref="S68:S83" si="39">(R68-M68)^2</f>
        <v>9.197523306790483E-4</v>
      </c>
      <c r="U68" s="2">
        <v>0.86689218000000001</v>
      </c>
      <c r="V68">
        <v>3.6846360000000002E-2</v>
      </c>
      <c r="W68" s="6">
        <f t="shared" ref="W68" si="40">V68*10^4</f>
        <v>368.46360000000004</v>
      </c>
      <c r="X68">
        <f t="shared" ref="X68" si="41">IF(U68&lt;AB$1,$AP$6+V$1^2*$AP$5/((-$AP$7*(U68/W$1-1)^$AP$8+1)),$AP$6+$AP$2*SINH($AP$3*(U68/AB$1)-$AP$3)+V$1^2*$AP$5/((-$AP$7*(U68/W$1-1)^$AP$8+1)))</f>
        <v>368.17541647339385</v>
      </c>
      <c r="Y68">
        <f t="shared" ref="Y68" si="42">(X68-W68)^2</f>
        <v>8.3049745007180528E-2</v>
      </c>
      <c r="Z68" s="22">
        <f t="shared" ref="Z68" si="43">((X68-W68)/W68)^2</f>
        <v>6.1171498780171452E-7</v>
      </c>
      <c r="AA68">
        <f t="shared" si="29"/>
        <v>-3.4325630053562005E-2</v>
      </c>
      <c r="AB68">
        <f t="shared" ref="AB68" si="44">(AA68-V68)^2</f>
        <v>5.0654521681843291E-3</v>
      </c>
    </row>
    <row r="69" spans="3:28" x14ac:dyDescent="0.25">
      <c r="C69" s="2">
        <v>0.89436842999999999</v>
      </c>
      <c r="D69">
        <v>2.5972970000000001E-2</v>
      </c>
      <c r="E69" s="6">
        <f t="shared" si="30"/>
        <v>259.72970000000004</v>
      </c>
      <c r="F69">
        <f t="shared" si="31"/>
        <v>260.27967697077884</v>
      </c>
      <c r="G69">
        <f t="shared" si="32"/>
        <v>0.30247466838702558</v>
      </c>
      <c r="H69" s="22">
        <f t="shared" si="33"/>
        <v>4.4837953421550075E-6</v>
      </c>
      <c r="I69">
        <f t="shared" si="27"/>
        <v>7.6867086438348262E-3</v>
      </c>
      <c r="J69">
        <f t="shared" si="34"/>
        <v>3.3438735438597983E-4</v>
      </c>
      <c r="L69" s="2">
        <v>0.88676087999999997</v>
      </c>
      <c r="M69">
        <v>3.10642E-2</v>
      </c>
      <c r="N69" s="6">
        <f t="shared" si="35"/>
        <v>310.642</v>
      </c>
      <c r="O69">
        <f t="shared" si="36"/>
        <v>311.46487257526189</v>
      </c>
      <c r="P69">
        <f t="shared" si="37"/>
        <v>0.6771192751181464</v>
      </c>
      <c r="Q69" s="22">
        <f t="shared" si="38"/>
        <v>7.016892602249993E-6</v>
      </c>
      <c r="R69">
        <f t="shared" si="28"/>
        <v>8.8837558635267849E-4</v>
      </c>
      <c r="S69">
        <f t="shared" si="39"/>
        <v>9.1058037904327368E-4</v>
      </c>
    </row>
    <row r="70" spans="3:28" x14ac:dyDescent="0.25">
      <c r="C70" s="2">
        <v>0.89574361000000002</v>
      </c>
      <c r="D70">
        <v>2.6310819999999999E-2</v>
      </c>
      <c r="E70" s="6">
        <f t="shared" si="30"/>
        <v>263.10820000000001</v>
      </c>
      <c r="F70">
        <f t="shared" si="31"/>
        <v>264.2684585456351</v>
      </c>
      <c r="G70">
        <f t="shared" si="32"/>
        <v>1.3461998927192496</v>
      </c>
      <c r="H70" s="22">
        <f t="shared" si="33"/>
        <v>1.9446470300297238E-5</v>
      </c>
      <c r="I70">
        <f t="shared" si="27"/>
        <v>8.0309947374510842E-3</v>
      </c>
      <c r="J70">
        <f t="shared" si="34"/>
        <v>3.3415201162932142E-4</v>
      </c>
      <c r="L70" s="2">
        <v>0.88785155999999998</v>
      </c>
      <c r="M70">
        <v>3.1429029999999997E-2</v>
      </c>
      <c r="N70" s="6">
        <f t="shared" si="35"/>
        <v>314.29029999999995</v>
      </c>
      <c r="O70">
        <f t="shared" si="36"/>
        <v>315.54588061903218</v>
      </c>
      <c r="P70">
        <f t="shared" si="37"/>
        <v>1.5764826908893581</v>
      </c>
      <c r="Q70" s="22">
        <f t="shared" si="38"/>
        <v>1.5959792908260968E-5</v>
      </c>
      <c r="R70">
        <f t="shared" si="28"/>
        <v>1.4313564921674491E-3</v>
      </c>
      <c r="S70">
        <f t="shared" si="39"/>
        <v>8.9986041588251879E-4</v>
      </c>
    </row>
    <row r="71" spans="3:28" x14ac:dyDescent="0.25">
      <c r="C71" s="2">
        <v>0.89720308000000004</v>
      </c>
      <c r="D71">
        <v>2.6621949999999998E-2</v>
      </c>
      <c r="E71" s="6">
        <f t="shared" si="30"/>
        <v>266.21949999999998</v>
      </c>
      <c r="F71">
        <f t="shared" si="31"/>
        <v>268.81176754902327</v>
      </c>
      <c r="G71">
        <f t="shared" si="32"/>
        <v>6.719851045719218</v>
      </c>
      <c r="H71" s="22">
        <f t="shared" si="33"/>
        <v>9.4815626625234455E-5</v>
      </c>
      <c r="I71">
        <f t="shared" si="27"/>
        <v>8.3795428788848523E-3</v>
      </c>
      <c r="J71">
        <f t="shared" si="34"/>
        <v>3.3278541757251264E-4</v>
      </c>
      <c r="L71" s="2">
        <v>0.88896474000000003</v>
      </c>
      <c r="M71">
        <v>3.1868340000000002E-2</v>
      </c>
      <c r="N71" s="6">
        <f t="shared" si="35"/>
        <v>318.68340000000001</v>
      </c>
      <c r="O71">
        <f t="shared" si="36"/>
        <v>319.93898017787353</v>
      </c>
      <c r="P71">
        <f t="shared" si="37"/>
        <v>1.5764815830689147</v>
      </c>
      <c r="Q71" s="22">
        <f t="shared" si="38"/>
        <v>1.5522798415923522E-5</v>
      </c>
      <c r="R71">
        <f t="shared" si="28"/>
        <v>1.9588413825866787E-3</v>
      </c>
      <c r="S71">
        <f t="shared" si="39"/>
        <v>8.945781075450494E-4</v>
      </c>
    </row>
    <row r="72" spans="3:28" x14ac:dyDescent="0.25">
      <c r="C72" s="2">
        <v>0.89878811999999997</v>
      </c>
      <c r="D72">
        <v>2.694711E-2</v>
      </c>
      <c r="E72" s="6">
        <f t="shared" si="30"/>
        <v>269.47109999999998</v>
      </c>
      <c r="F72">
        <f t="shared" si="31"/>
        <v>274.13746679653639</v>
      </c>
      <c r="G72">
        <f t="shared" si="32"/>
        <v>21.774979079817463</v>
      </c>
      <c r="H72" s="22">
        <f t="shared" si="33"/>
        <v>2.9987023227867279E-4</v>
      </c>
      <c r="I72">
        <f t="shared" si="27"/>
        <v>8.7393458848414197E-3</v>
      </c>
      <c r="J72">
        <f t="shared" si="34"/>
        <v>3.3152267407325647E-4</v>
      </c>
      <c r="L72" s="2">
        <v>0.88992366000000001</v>
      </c>
      <c r="M72">
        <v>3.228901E-2</v>
      </c>
      <c r="N72" s="6">
        <f t="shared" si="35"/>
        <v>322.89010000000002</v>
      </c>
      <c r="O72">
        <f t="shared" si="36"/>
        <v>323.91840798063652</v>
      </c>
      <c r="P72">
        <f t="shared" si="37"/>
        <v>1.0574173030407126</v>
      </c>
      <c r="Q72" s="22">
        <f t="shared" si="38"/>
        <v>1.0142311706412325E-5</v>
      </c>
      <c r="R72">
        <f t="shared" si="28"/>
        <v>2.392936988004607E-3</v>
      </c>
      <c r="S72">
        <f t="shared" si="39"/>
        <v>8.9377518153855933E-4</v>
      </c>
    </row>
    <row r="73" spans="3:28" x14ac:dyDescent="0.25">
      <c r="C73" s="2">
        <v>0.90000948999999997</v>
      </c>
      <c r="D73">
        <v>2.7281260000000002E-2</v>
      </c>
      <c r="E73" s="6">
        <f t="shared" si="30"/>
        <v>272.81260000000003</v>
      </c>
      <c r="F73">
        <f t="shared" si="31"/>
        <v>278.5415659479504</v>
      </c>
      <c r="G73">
        <f t="shared" si="32"/>
        <v>32.821050832774894</v>
      </c>
      <c r="H73" s="22">
        <f t="shared" si="33"/>
        <v>4.409848124668334E-4</v>
      </c>
      <c r="I73">
        <f t="shared" si="27"/>
        <v>9.0038715292011622E-3</v>
      </c>
      <c r="J73">
        <f t="shared" si="34"/>
        <v>3.3406292931249034E-4</v>
      </c>
      <c r="L73" s="2">
        <v>0.89062472999999998</v>
      </c>
      <c r="M73">
        <v>3.2682969999999999E-2</v>
      </c>
      <c r="N73" s="6">
        <f t="shared" si="35"/>
        <v>326.8297</v>
      </c>
      <c r="O73">
        <f t="shared" si="36"/>
        <v>326.94776335050369</v>
      </c>
      <c r="P73">
        <f t="shared" si="37"/>
        <v>1.3938954732157024E-2</v>
      </c>
      <c r="Q73" s="22">
        <f t="shared" si="38"/>
        <v>1.3049298843874516E-7</v>
      </c>
      <c r="R73">
        <f t="shared" si="28"/>
        <v>2.6990481045245339E-3</v>
      </c>
      <c r="S73">
        <f t="shared" si="39"/>
        <v>8.9903557223397295E-4</v>
      </c>
    </row>
    <row r="74" spans="3:28" x14ac:dyDescent="0.25">
      <c r="L74" s="2">
        <v>0.89133220000000002</v>
      </c>
      <c r="M74">
        <v>3.3067550000000001E-2</v>
      </c>
      <c r="N74" s="6">
        <f t="shared" si="35"/>
        <v>330.6755</v>
      </c>
      <c r="O74">
        <f t="shared" si="36"/>
        <v>330.11189332835096</v>
      </c>
      <c r="P74">
        <f t="shared" si="37"/>
        <v>0.31765248032730931</v>
      </c>
      <c r="Q74" s="22">
        <f t="shared" si="38"/>
        <v>2.9050138882181962E-6</v>
      </c>
      <c r="R74">
        <f t="shared" si="28"/>
        <v>2.9987398922837524E-3</v>
      </c>
      <c r="S74">
        <f t="shared" si="39"/>
        <v>9.0413334129389874E-4</v>
      </c>
    </row>
    <row r="75" spans="3:28" x14ac:dyDescent="0.25">
      <c r="L75" s="2">
        <v>0.89203021000000005</v>
      </c>
      <c r="M75">
        <v>3.3434110000000003E-2</v>
      </c>
      <c r="N75" s="6">
        <f t="shared" si="35"/>
        <v>334.34110000000004</v>
      </c>
      <c r="O75">
        <f t="shared" si="36"/>
        <v>333.34318463051738</v>
      </c>
      <c r="P75">
        <f t="shared" si="37"/>
        <v>0.99583508464970394</v>
      </c>
      <c r="Q75" s="22">
        <f t="shared" si="38"/>
        <v>8.9085677884931834E-6</v>
      </c>
      <c r="R75">
        <f t="shared" si="28"/>
        <v>3.2857036960700324E-3</v>
      </c>
      <c r="S75">
        <f t="shared" si="39"/>
        <v>9.0892640266684443E-4</v>
      </c>
    </row>
    <row r="76" spans="3:28" x14ac:dyDescent="0.25">
      <c r="L76" s="2">
        <v>0.89290844000000003</v>
      </c>
      <c r="M76">
        <v>3.3840799999999997E-2</v>
      </c>
      <c r="N76" s="6">
        <f t="shared" si="35"/>
        <v>338.40799999999996</v>
      </c>
      <c r="O76">
        <f t="shared" si="36"/>
        <v>337.56964504444068</v>
      </c>
      <c r="P76">
        <f t="shared" si="37"/>
        <v>0.70283903151080607</v>
      </c>
      <c r="Q76" s="22">
        <f t="shared" si="38"/>
        <v>6.1372615109318557E-6</v>
      </c>
      <c r="R76">
        <f t="shared" si="28"/>
        <v>3.6349583120781088E-3</v>
      </c>
      <c r="S76">
        <f t="shared" si="39"/>
        <v>9.1239287207579996E-4</v>
      </c>
    </row>
    <row r="77" spans="3:28" x14ac:dyDescent="0.25">
      <c r="L77" s="2">
        <v>0.89398739000000005</v>
      </c>
      <c r="M77">
        <v>3.4262670000000002E-2</v>
      </c>
      <c r="N77" s="6">
        <f t="shared" si="35"/>
        <v>342.62670000000003</v>
      </c>
      <c r="O77">
        <f t="shared" si="36"/>
        <v>343.0194161467615</v>
      </c>
      <c r="P77">
        <f t="shared" si="37"/>
        <v>0.1542259719271783</v>
      </c>
      <c r="Q77" s="22">
        <f t="shared" si="38"/>
        <v>1.3137571996981852E-6</v>
      </c>
      <c r="R77">
        <f t="shared" si="28"/>
        <v>4.0468719636204287E-3</v>
      </c>
      <c r="S77">
        <f t="shared" si="39"/>
        <v>9.1299445097527978E-4</v>
      </c>
    </row>
    <row r="78" spans="3:28" x14ac:dyDescent="0.25">
      <c r="L78" s="2">
        <v>0.89480915999999999</v>
      </c>
      <c r="M78">
        <v>3.4694389999999999E-2</v>
      </c>
      <c r="N78" s="6">
        <f t="shared" si="35"/>
        <v>346.94389999999999</v>
      </c>
      <c r="O78">
        <f t="shared" si="36"/>
        <v>347.37024930652814</v>
      </c>
      <c r="P78">
        <f t="shared" si="37"/>
        <v>0.18177373117703635</v>
      </c>
      <c r="Q78" s="22">
        <f t="shared" si="38"/>
        <v>1.5101239997516044E-6</v>
      </c>
      <c r="R78">
        <f t="shared" si="28"/>
        <v>4.3485136478480305E-3</v>
      </c>
      <c r="S78">
        <f t="shared" si="39"/>
        <v>9.2087221158009599E-4</v>
      </c>
    </row>
    <row r="79" spans="3:28" x14ac:dyDescent="0.25">
      <c r="L79" s="2">
        <v>0.89526554000000003</v>
      </c>
      <c r="M79">
        <v>3.5127249999999999E-2</v>
      </c>
      <c r="N79" s="6">
        <f t="shared" si="35"/>
        <v>351.27249999999998</v>
      </c>
      <c r="O79">
        <f t="shared" si="36"/>
        <v>349.86448752761504</v>
      </c>
      <c r="P79">
        <f t="shared" si="37"/>
        <v>1.9824991223915498</v>
      </c>
      <c r="Q79" s="22">
        <f t="shared" si="38"/>
        <v>1.606662660212381E-5</v>
      </c>
      <c r="R79">
        <f t="shared" si="28"/>
        <v>4.5117010430485837E-3</v>
      </c>
      <c r="S79">
        <f t="shared" si="39"/>
        <v>9.3731183793548882E-4</v>
      </c>
    </row>
    <row r="80" spans="3:28" x14ac:dyDescent="0.25">
      <c r="L80" s="2">
        <v>0.89576391</v>
      </c>
      <c r="M80">
        <v>3.5559550000000002E-2</v>
      </c>
      <c r="N80" s="6">
        <f t="shared" si="35"/>
        <v>355.59550000000002</v>
      </c>
      <c r="O80">
        <f t="shared" si="36"/>
        <v>352.65386769620449</v>
      </c>
      <c r="P80">
        <f t="shared" si="37"/>
        <v>8.6532006107333945</v>
      </c>
      <c r="Q80" s="22">
        <f t="shared" si="38"/>
        <v>6.843279203683744E-5</v>
      </c>
      <c r="R80">
        <f t="shared" si="28"/>
        <v>4.6864741158655493E-3</v>
      </c>
      <c r="S80">
        <f t="shared" si="39"/>
        <v>9.5314681454752436E-4</v>
      </c>
    </row>
    <row r="81" spans="12:19" x14ac:dyDescent="0.25">
      <c r="L81" s="2">
        <v>0.89642633999999999</v>
      </c>
      <c r="M81">
        <v>3.5967550000000001E-2</v>
      </c>
      <c r="N81" s="6">
        <f t="shared" si="35"/>
        <v>359.6755</v>
      </c>
      <c r="O81">
        <f t="shared" si="36"/>
        <v>356.47075540849141</v>
      </c>
      <c r="P81">
        <f t="shared" si="37"/>
        <v>10.270387896803534</v>
      </c>
      <c r="Q81" s="22">
        <f t="shared" si="38"/>
        <v>7.9389877994785757E-5</v>
      </c>
      <c r="R81">
        <f t="shared" si="28"/>
        <v>4.9133894891747066E-3</v>
      </c>
      <c r="S81">
        <f t="shared" si="39"/>
        <v>9.6436088503210125E-4</v>
      </c>
    </row>
    <row r="82" spans="12:19" x14ac:dyDescent="0.25">
      <c r="L82" s="2">
        <v>0.89699843999999995</v>
      </c>
      <c r="M82">
        <v>3.6376659999999998E-2</v>
      </c>
      <c r="N82" s="6">
        <f t="shared" si="35"/>
        <v>363.76659999999998</v>
      </c>
      <c r="O82">
        <f t="shared" si="36"/>
        <v>359.87073745290058</v>
      </c>
      <c r="P82">
        <f t="shared" si="37"/>
        <v>15.177744985891808</v>
      </c>
      <c r="Q82" s="22">
        <f t="shared" si="38"/>
        <v>1.1469952247518692E-4</v>
      </c>
      <c r="R82">
        <f t="shared" si="28"/>
        <v>5.1045512688706676E-3</v>
      </c>
      <c r="S82">
        <f t="shared" si="39"/>
        <v>9.7794478449157534E-4</v>
      </c>
    </row>
    <row r="83" spans="12:19" x14ac:dyDescent="0.25">
      <c r="L83" s="2">
        <v>0.89760065</v>
      </c>
      <c r="M83">
        <v>3.6793260000000001E-2</v>
      </c>
      <c r="N83" s="6">
        <f t="shared" si="35"/>
        <v>367.93260000000004</v>
      </c>
      <c r="O83">
        <f t="shared" si="36"/>
        <v>363.556900491075</v>
      </c>
      <c r="P83">
        <f t="shared" si="37"/>
        <v>19.14674619240682</v>
      </c>
      <c r="Q83" s="22">
        <f t="shared" si="38"/>
        <v>1.4143550372216969E-4</v>
      </c>
      <c r="R83">
        <f t="shared" si="28"/>
        <v>5.3011008940215681E-3</v>
      </c>
      <c r="S83">
        <f t="shared" si="39"/>
        <v>9.917560851562604E-4</v>
      </c>
    </row>
  </sheetData>
  <phoneticPr fontId="1" type="noConversion"/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7E893-3CFD-9242-82D3-DD381E86800B}">
  <dimension ref="A1:AP114"/>
  <sheetViews>
    <sheetView topLeftCell="I1" workbookViewId="0">
      <selection activeCell="U19" sqref="U19:U21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8" max="19" width="16.875" customWidth="1"/>
  </cols>
  <sheetData>
    <row r="1" spans="1:42" x14ac:dyDescent="0.25">
      <c r="A1" t="s">
        <v>11</v>
      </c>
      <c r="C1" t="s">
        <v>8</v>
      </c>
      <c r="D1">
        <v>0.2</v>
      </c>
      <c r="E1">
        <v>0.3</v>
      </c>
      <c r="F1">
        <f>_xlfn.XLOOKUP(D3+20,D3:D150,C3:C150,,-1,1)-X9</f>
        <v>0.65777202435800231</v>
      </c>
      <c r="I1" t="s">
        <v>1</v>
      </c>
      <c r="J1">
        <v>0.3</v>
      </c>
      <c r="K1">
        <v>0.3</v>
      </c>
      <c r="L1">
        <f>_xlfn.XLOOKUP(J3+20,J3:J150,I3:I150,,-1,1)-X10</f>
        <v>0.64677307295523578</v>
      </c>
      <c r="O1" t="s">
        <v>2</v>
      </c>
      <c r="P1">
        <v>0.4</v>
      </c>
      <c r="Q1">
        <v>0.3</v>
      </c>
      <c r="R1">
        <f>_xlfn.XLOOKUP(P3+20,P3:P150,O3:O150,,-1,1)-X11</f>
        <v>0.62202669028349467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W2" t="s">
        <v>29</v>
      </c>
      <c r="X2">
        <v>0.35996790097011111</v>
      </c>
      <c r="AI2" t="s">
        <v>62</v>
      </c>
      <c r="AJ2" s="11" t="s">
        <v>63</v>
      </c>
      <c r="AK2" s="12">
        <v>8.83</v>
      </c>
    </row>
    <row r="3" spans="1:42" x14ac:dyDescent="0.25">
      <c r="C3" s="2">
        <v>0.54968189999999995</v>
      </c>
      <c r="D3">
        <v>215.244314</v>
      </c>
      <c r="E3">
        <f>IF(C3&lt;F$1,$X$6+D$1^2*$X$5/((-$X$7*(C3/E$1-1)^$X$8+1)),$X$6+$X$2*SINH($X$3*(C3/F$1)-$X$3)+D$1^2*$X$5/((-$X$7*(C3/E$1-1)^$X$8+1)))</f>
        <v>215.47004828884997</v>
      </c>
      <c r="F3">
        <f>(E3-D3)^2</f>
        <v>5.0955969162598806E-2</v>
      </c>
      <c r="G3" s="22">
        <f>((E3-D3)/D3)^2</f>
        <v>1.0998455212617161E-6</v>
      </c>
      <c r="I3" s="2">
        <v>0.52728512000000005</v>
      </c>
      <c r="J3">
        <v>235.882552</v>
      </c>
      <c r="K3">
        <f>IF(I3&lt;L$1,$X$6+J$1^2*$X$5/((-$X$7*(I3/K$1-1)^$X$8+1)),$X$6+$X$2*SINH($X$3*(I3/L$1)-$X$3)+J$1^2*$X$5/((-$X$7*(I3/K$1-1)^$X$8+1)))</f>
        <v>236.17910646002062</v>
      </c>
      <c r="L3">
        <f>(K3-J3)^2</f>
        <v>8.7944547758119024E-2</v>
      </c>
      <c r="M3" s="22">
        <f>((K3-J3)/J3)^2</f>
        <v>1.580582919606448E-6</v>
      </c>
      <c r="O3" s="2">
        <v>0.50024634000000001</v>
      </c>
      <c r="P3">
        <v>264.47744899999998</v>
      </c>
      <c r="Q3">
        <f>IF(O3&lt;R$1,$X$6+P$1^2*$X$5/((-$X$7*(O3/Q$1-1)^$X$8+1)),$X$6+$X$2*SINH($X$3*(O3/R$1)-$X$3)+P$1^2*$X$5/((-$X$7*(O3/Q$1-1)^$X$8+1)))</f>
        <v>265.17184164734078</v>
      </c>
      <c r="R3">
        <f>(Q3-P3)^2</f>
        <v>0.48218114868097228</v>
      </c>
      <c r="S3" s="22">
        <f>((Q3-P3)/P3)^2</f>
        <v>6.8933913149579277E-6</v>
      </c>
      <c r="W3" t="s">
        <v>30</v>
      </c>
      <c r="X3">
        <v>20.425754684609721</v>
      </c>
      <c r="AI3" t="s">
        <v>64</v>
      </c>
      <c r="AJ3" s="11" t="s">
        <v>65</v>
      </c>
      <c r="AK3" s="12">
        <v>28.35</v>
      </c>
    </row>
    <row r="4" spans="1:42" x14ac:dyDescent="0.25">
      <c r="C4" s="2">
        <v>0.55305556</v>
      </c>
      <c r="D4">
        <v>215.199726</v>
      </c>
      <c r="E4">
        <f t="shared" ref="E4:E67" si="0">IF(C4&lt;F$1,$X$6+D$1^2*$X$5/((-$X$7*(C4/E$1-1)^$X$8+1)),$X$6+$X$2*SINH($X$3*(C4/F$1)-$X$3)+D$1^2*$X$5/((-$X$7*(C4/E$1-1)^$X$8+1)))</f>
        <v>215.47012066679216</v>
      </c>
      <c r="F4">
        <f t="shared" ref="F4:F67" si="1">(E4-D4)^2</f>
        <v>7.3113275829641652E-2</v>
      </c>
      <c r="G4" s="22">
        <f t="shared" ref="G4:G67" si="2">((E4-D4)/D4)^2</f>
        <v>1.578748005025235E-6</v>
      </c>
      <c r="I4" s="2">
        <v>0.53065872000000003</v>
      </c>
      <c r="J4">
        <v>235.869812</v>
      </c>
      <c r="K4">
        <f t="shared" ref="K4:K67" si="3">IF(I4&lt;L$1,$X$6+J$1^2*$X$5/((-$X$7*(I4/K$1-1)^$X$8+1)),$X$6+$X$2*SINH($X$3*(I4/L$1)-$X$3)+J$1^2*$X$5/((-$X$7*(I4/K$1-1)^$X$8+1)))</f>
        <v>236.17915380797049</v>
      </c>
      <c r="L4">
        <f t="shared" ref="L4:L67" si="4">(K4-J4)^2</f>
        <v>9.5692354158456144E-2</v>
      </c>
      <c r="M4" s="22">
        <f t="shared" ref="M4:M67" si="5">((K4-J4)/J4)^2</f>
        <v>1.720016120053962E-6</v>
      </c>
      <c r="O4" s="2">
        <v>0.50331678000000002</v>
      </c>
      <c r="P4">
        <v>264.52766100000002</v>
      </c>
      <c r="Q4">
        <f t="shared" ref="Q4:Q67" si="6">IF(O4&lt;R$1,$X$6+P$1^2*$X$5/((-$X$7*(O4/Q$1-1)^$X$8+1)),$X$6+$X$2*SINH($X$3*(O4/R$1)-$X$3)+P$1^2*$X$5/((-$X$7*(O4/Q$1-1)^$X$8+1)))</f>
        <v>265.17185601809132</v>
      </c>
      <c r="R4">
        <f t="shared" ref="R4:R67" si="7">(Q4-P4)^2</f>
        <v>0.41498722133364446</v>
      </c>
      <c r="S4" s="22">
        <f t="shared" ref="S4:S67" si="8">((Q4-P4)/P4)^2</f>
        <v>5.930516793561823E-6</v>
      </c>
      <c r="W4" t="s">
        <v>31</v>
      </c>
      <c r="X4">
        <v>0</v>
      </c>
      <c r="AI4" t="s">
        <v>66</v>
      </c>
      <c r="AJ4" s="11" t="s">
        <v>67</v>
      </c>
      <c r="AK4" s="12">
        <v>0.26600000000000001</v>
      </c>
    </row>
    <row r="5" spans="1:42" x14ac:dyDescent="0.25">
      <c r="C5" s="2">
        <v>0.55642913000000005</v>
      </c>
      <c r="D5">
        <v>215.199726</v>
      </c>
      <c r="E5">
        <f t="shared" si="0"/>
        <v>215.47020701208206</v>
      </c>
      <c r="F5">
        <f t="shared" si="1"/>
        <v>7.3159977896934528E-2</v>
      </c>
      <c r="G5" s="22">
        <f t="shared" si="2"/>
        <v>1.5797564510937843E-6</v>
      </c>
      <c r="I5" s="2">
        <v>0.53403215999999998</v>
      </c>
      <c r="J5">
        <v>235.93276399999999</v>
      </c>
      <c r="K5">
        <f t="shared" si="3"/>
        <v>236.17921126697559</v>
      </c>
      <c r="L5">
        <f t="shared" si="4"/>
        <v>6.0736255399739453E-2</v>
      </c>
      <c r="M5" s="22">
        <f t="shared" si="5"/>
        <v>1.0911174502145139E-6</v>
      </c>
      <c r="O5" s="2">
        <v>0.50638731999999997</v>
      </c>
      <c r="P5">
        <v>264.52766100000002</v>
      </c>
      <c r="Q5">
        <f t="shared" si="6"/>
        <v>265.17187356932743</v>
      </c>
      <c r="R5">
        <f t="shared" si="7"/>
        <v>0.4150098344794203</v>
      </c>
      <c r="S5" s="22">
        <f t="shared" si="8"/>
        <v>5.9308399544542188E-6</v>
      </c>
      <c r="W5" t="s">
        <v>32</v>
      </c>
      <c r="X5">
        <v>414.18398033246859</v>
      </c>
      <c r="AI5" t="s">
        <v>68</v>
      </c>
      <c r="AJ5" s="11" t="s">
        <v>69</v>
      </c>
      <c r="AK5" s="12">
        <v>3.73</v>
      </c>
    </row>
    <row r="6" spans="1:42" x14ac:dyDescent="0.25">
      <c r="C6" s="2">
        <v>0.55980278999999999</v>
      </c>
      <c r="D6">
        <v>215.155137</v>
      </c>
      <c r="E6">
        <f t="shared" si="0"/>
        <v>215.4703097870005</v>
      </c>
      <c r="F6">
        <f t="shared" si="1"/>
        <v>9.9333885665666394E-2</v>
      </c>
      <c r="G6" s="22">
        <f t="shared" si="2"/>
        <v>2.1458234392298842E-6</v>
      </c>
      <c r="I6" s="2">
        <v>0.53740584000000002</v>
      </c>
      <c r="J6">
        <v>235.88180600000001</v>
      </c>
      <c r="K6">
        <f t="shared" si="3"/>
        <v>236.17928081045761</v>
      </c>
      <c r="L6">
        <f t="shared" si="4"/>
        <v>8.8491262856785532E-2</v>
      </c>
      <c r="M6" s="22">
        <f t="shared" si="5"/>
        <v>1.5904188134987237E-6</v>
      </c>
      <c r="O6" s="2">
        <v>0.50945786000000004</v>
      </c>
      <c r="P6">
        <v>264.52766100000002</v>
      </c>
      <c r="Q6">
        <f t="shared" si="6"/>
        <v>265.17189494068873</v>
      </c>
      <c r="R6">
        <f t="shared" si="7"/>
        <v>0.41503737033530069</v>
      </c>
      <c r="S6" s="22">
        <f t="shared" si="8"/>
        <v>5.9312334650187108E-6</v>
      </c>
      <c r="W6" t="s">
        <v>56</v>
      </c>
      <c r="X6">
        <v>198.90234539715738</v>
      </c>
      <c r="AI6" t="s">
        <v>70</v>
      </c>
      <c r="AJ6" s="11" t="s">
        <v>71</v>
      </c>
      <c r="AK6" s="12">
        <v>25</v>
      </c>
    </row>
    <row r="7" spans="1:42" x14ac:dyDescent="0.25">
      <c r="C7" s="2">
        <v>0.56287332000000001</v>
      </c>
      <c r="D7">
        <v>215.16076100000001</v>
      </c>
      <c r="E7">
        <f t="shared" si="0"/>
        <v>215.47042000156557</v>
      </c>
      <c r="F7">
        <f t="shared" si="1"/>
        <v>9.5888697250581717E-2</v>
      </c>
      <c r="G7" s="22">
        <f t="shared" si="2"/>
        <v>2.0712917481631166E-6</v>
      </c>
      <c r="I7" s="2">
        <v>0.54077971000000002</v>
      </c>
      <c r="J7">
        <v>235.72967600000001</v>
      </c>
      <c r="K7">
        <f t="shared" si="3"/>
        <v>236.17936475195174</v>
      </c>
      <c r="L7">
        <f t="shared" si="4"/>
        <v>0.20221997363190083</v>
      </c>
      <c r="M7" s="22">
        <f t="shared" si="5"/>
        <v>3.6391129125128982E-6</v>
      </c>
      <c r="O7" s="2">
        <v>0.5125284</v>
      </c>
      <c r="P7">
        <v>264.52766100000002</v>
      </c>
      <c r="Q7">
        <f t="shared" si="6"/>
        <v>265.17192088866477</v>
      </c>
      <c r="R7">
        <f t="shared" si="7"/>
        <v>0.41507080414231456</v>
      </c>
      <c r="S7" s="22">
        <f t="shared" si="8"/>
        <v>5.9317112622707091E-6</v>
      </c>
      <c r="W7" t="s">
        <v>37</v>
      </c>
      <c r="X7">
        <v>2.8329847840639628E-4</v>
      </c>
      <c r="AP7" t="s">
        <v>72</v>
      </c>
    </row>
    <row r="8" spans="1:42" x14ac:dyDescent="0.25">
      <c r="C8" s="2">
        <v>0.56594390000000006</v>
      </c>
      <c r="D8">
        <v>215.141651</v>
      </c>
      <c r="E8">
        <f t="shared" si="0"/>
        <v>215.47054865010054</v>
      </c>
      <c r="F8">
        <f t="shared" si="1"/>
        <v>0.10817366424165961</v>
      </c>
      <c r="G8" s="22">
        <f t="shared" si="2"/>
        <v>2.3370744468855106E-6</v>
      </c>
      <c r="I8" s="2">
        <v>0.54385024999999998</v>
      </c>
      <c r="J8">
        <v>235.72967600000001</v>
      </c>
      <c r="K8">
        <f t="shared" si="3"/>
        <v>236.17945593678718</v>
      </c>
      <c r="L8">
        <f t="shared" si="4"/>
        <v>0.20230199153626743</v>
      </c>
      <c r="M8" s="22">
        <f t="shared" si="5"/>
        <v>3.6405888914158584E-6</v>
      </c>
      <c r="O8" s="2">
        <v>0.51559885000000005</v>
      </c>
      <c r="P8">
        <v>264.57225</v>
      </c>
      <c r="Q8">
        <f t="shared" si="6"/>
        <v>265.17195230415501</v>
      </c>
      <c r="R8">
        <f t="shared" si="7"/>
        <v>0.35964285360883586</v>
      </c>
      <c r="S8" s="22">
        <f t="shared" si="8"/>
        <v>5.1378669491544969E-6</v>
      </c>
      <c r="W8" t="s">
        <v>57</v>
      </c>
      <c r="X8">
        <v>14.239239775878277</v>
      </c>
    </row>
    <row r="9" spans="1:42" x14ac:dyDescent="0.25">
      <c r="C9" s="2">
        <v>0.56901444000000001</v>
      </c>
      <c r="D9">
        <v>215.141651</v>
      </c>
      <c r="E9">
        <f t="shared" si="0"/>
        <v>215.47069854399859</v>
      </c>
      <c r="F9">
        <f t="shared" si="1"/>
        <v>0.10827228621150946</v>
      </c>
      <c r="G9" s="22">
        <f t="shared" si="2"/>
        <v>2.3392051585264012E-6</v>
      </c>
      <c r="I9" s="2">
        <v>0.54692079000000005</v>
      </c>
      <c r="J9">
        <v>235.72967600000001</v>
      </c>
      <c r="K9">
        <f t="shared" si="3"/>
        <v>236.17956366122797</v>
      </c>
      <c r="L9">
        <f t="shared" si="4"/>
        <v>0.20239890772516519</v>
      </c>
      <c r="M9" s="22">
        <f t="shared" si="5"/>
        <v>3.6423329770673153E-6</v>
      </c>
      <c r="O9" s="2">
        <v>0.51866933999999998</v>
      </c>
      <c r="P9">
        <v>264.59772900000002</v>
      </c>
      <c r="Q9">
        <f t="shared" si="6"/>
        <v>265.17199023737334</v>
      </c>
      <c r="R9">
        <f t="shared" si="7"/>
        <v>0.32977596874953763</v>
      </c>
      <c r="S9" s="22">
        <f t="shared" si="8"/>
        <v>4.7102806044270909E-6</v>
      </c>
      <c r="V9">
        <v>0.2</v>
      </c>
      <c r="W9" t="s">
        <v>60</v>
      </c>
      <c r="X9">
        <v>0.13736220564199778</v>
      </c>
    </row>
    <row r="10" spans="1:42" x14ac:dyDescent="0.25">
      <c r="C10" s="2">
        <v>0.57208497999999997</v>
      </c>
      <c r="D10">
        <v>215.141651</v>
      </c>
      <c r="E10">
        <f t="shared" si="0"/>
        <v>215.47087289002323</v>
      </c>
      <c r="F10">
        <f t="shared" si="1"/>
        <v>0.10838705287047053</v>
      </c>
      <c r="G10" s="22">
        <f t="shared" si="2"/>
        <v>2.3416846735533964E-6</v>
      </c>
      <c r="I10" s="2">
        <v>0.54999133</v>
      </c>
      <c r="J10">
        <v>235.72967600000001</v>
      </c>
      <c r="K10">
        <f t="shared" si="3"/>
        <v>236.17969066200354</v>
      </c>
      <c r="L10">
        <f t="shared" si="4"/>
        <v>0.20251319601814707</v>
      </c>
      <c r="M10" s="22">
        <f t="shared" si="5"/>
        <v>3.6443896878623454E-6</v>
      </c>
      <c r="O10" s="2">
        <v>0.52173988000000004</v>
      </c>
      <c r="P10">
        <v>264.59772900000002</v>
      </c>
      <c r="Q10">
        <f t="shared" si="6"/>
        <v>265.17203591978978</v>
      </c>
      <c r="R10">
        <f t="shared" si="7"/>
        <v>0.32982843811840479</v>
      </c>
      <c r="S10" s="22">
        <f t="shared" si="8"/>
        <v>4.7110300388126182E-6</v>
      </c>
      <c r="V10">
        <v>0.3</v>
      </c>
      <c r="W10" t="s">
        <v>60</v>
      </c>
      <c r="X10">
        <v>0.13111900704476417</v>
      </c>
      <c r="AI10" t="s">
        <v>73</v>
      </c>
    </row>
    <row r="11" spans="1:42" x14ac:dyDescent="0.25">
      <c r="C11" s="2">
        <v>0.57515552000000003</v>
      </c>
      <c r="D11">
        <v>215.141651</v>
      </c>
      <c r="E11">
        <f t="shared" si="0"/>
        <v>215.4710753322789</v>
      </c>
      <c r="F11">
        <f t="shared" si="1"/>
        <v>0.10852039069740196</v>
      </c>
      <c r="G11" s="22">
        <f t="shared" si="2"/>
        <v>2.3445654156481509E-6</v>
      </c>
      <c r="I11" s="2">
        <v>0.55306186999999996</v>
      </c>
      <c r="J11">
        <v>235.72967600000001</v>
      </c>
      <c r="K11">
        <f t="shared" si="3"/>
        <v>236.17984008627889</v>
      </c>
      <c r="L11">
        <f t="shared" si="4"/>
        <v>0.20264770457529416</v>
      </c>
      <c r="M11" s="22">
        <f t="shared" si="5"/>
        <v>3.6468102787583187E-6</v>
      </c>
      <c r="O11" s="2">
        <v>0.52481042</v>
      </c>
      <c r="P11">
        <v>264.59772900000002</v>
      </c>
      <c r="Q11">
        <f t="shared" si="6"/>
        <v>265.17209079228758</v>
      </c>
      <c r="R11">
        <f t="shared" si="7"/>
        <v>0.3298914684397799</v>
      </c>
      <c r="S11" s="22">
        <f t="shared" si="8"/>
        <v>4.7119303181792133E-6</v>
      </c>
      <c r="V11">
        <v>0.4</v>
      </c>
      <c r="W11" t="s">
        <v>60</v>
      </c>
      <c r="X11">
        <v>0.13103718971650533</v>
      </c>
      <c r="AI11" t="s">
        <v>74</v>
      </c>
      <c r="AJ11">
        <f>1-2*(AK5/AK3)^2</f>
        <v>0.96537884655462547</v>
      </c>
      <c r="AL11" t="s">
        <v>75</v>
      </c>
      <c r="AM11">
        <f>-0.357+0.45*EXP(-0.0375*AK6)</f>
        <v>-0.18077746799544042</v>
      </c>
    </row>
    <row r="12" spans="1:42" x14ac:dyDescent="0.25">
      <c r="C12" s="2">
        <v>0.57822636000000005</v>
      </c>
      <c r="D12">
        <v>214.989521</v>
      </c>
      <c r="E12">
        <f t="shared" si="0"/>
        <v>215.47131003258087</v>
      </c>
      <c r="F12">
        <f t="shared" si="1"/>
        <v>0.2321206719152179</v>
      </c>
      <c r="G12" s="22">
        <f t="shared" si="2"/>
        <v>5.022029215289018E-6</v>
      </c>
      <c r="I12" s="2">
        <v>0.55613241000000002</v>
      </c>
      <c r="J12">
        <v>235.72967600000001</v>
      </c>
      <c r="K12">
        <f t="shared" si="3"/>
        <v>236.1800155470269</v>
      </c>
      <c r="L12">
        <f t="shared" si="4"/>
        <v>0.2028057076163805</v>
      </c>
      <c r="M12" s="22">
        <f t="shared" si="5"/>
        <v>3.649653672003342E-6</v>
      </c>
      <c r="O12" s="2">
        <v>0.52788095999999995</v>
      </c>
      <c r="P12">
        <v>264.59772900000002</v>
      </c>
      <c r="Q12">
        <f t="shared" si="6"/>
        <v>265.17215653893805</v>
      </c>
      <c r="R12">
        <f t="shared" si="7"/>
        <v>0.32996699749041242</v>
      </c>
      <c r="S12" s="22">
        <f t="shared" si="8"/>
        <v>4.713009120323634E-6</v>
      </c>
      <c r="AI12" t="s">
        <v>76</v>
      </c>
      <c r="AJ12">
        <f>0.0524*AK4^4-0.15*AK4^3+0.1659*AK4^2-0.0706*AK4+0.0119</f>
        <v>2.2979919644864014E-3</v>
      </c>
      <c r="AL12" t="s">
        <v>77</v>
      </c>
      <c r="AM12">
        <f>0.0524*(AK4-AM11)^4-0.15*(AK4-AM11)^3+0.1659*(AK4-AM11)^2-0.0706*(AK4-AM11)+0.0119</f>
        <v>2.1834684596709411E-3</v>
      </c>
    </row>
    <row r="13" spans="1:42" x14ac:dyDescent="0.25">
      <c r="C13" s="2">
        <v>0.58129690000000001</v>
      </c>
      <c r="D13">
        <v>214.989521</v>
      </c>
      <c r="E13">
        <f t="shared" si="0"/>
        <v>215.47158163585917</v>
      </c>
      <c r="F13">
        <f t="shared" si="1"/>
        <v>0.23238245664494764</v>
      </c>
      <c r="G13" s="22">
        <f t="shared" si="2"/>
        <v>5.0276930389802574E-6</v>
      </c>
      <c r="I13" s="2">
        <v>0.55920294999999998</v>
      </c>
      <c r="J13">
        <v>235.72967600000001</v>
      </c>
      <c r="K13">
        <f t="shared" si="3"/>
        <v>236.18022118506209</v>
      </c>
      <c r="L13">
        <f t="shared" si="4"/>
        <v>0.2029909637826266</v>
      </c>
      <c r="M13" s="22">
        <f t="shared" si="5"/>
        <v>3.6529875074034787E-6</v>
      </c>
      <c r="O13" s="2">
        <v>0.53095150000000002</v>
      </c>
      <c r="P13">
        <v>264.59772900000002</v>
      </c>
      <c r="Q13">
        <f t="shared" si="6"/>
        <v>265.17223512310858</v>
      </c>
      <c r="R13">
        <f t="shared" si="7"/>
        <v>0.33005728548923119</v>
      </c>
      <c r="S13" s="22">
        <f t="shared" si="8"/>
        <v>4.7142987285727175E-6</v>
      </c>
      <c r="U13">
        <v>0.2</v>
      </c>
      <c r="V13" t="s">
        <v>35</v>
      </c>
      <c r="X13">
        <f>SUM(F3:F150)</f>
        <v>138.38367794687014</v>
      </c>
      <c r="AI13" t="s">
        <v>78</v>
      </c>
      <c r="AJ13">
        <f>1/(1+AJ12*AK2)</f>
        <v>0.98011227806998724</v>
      </c>
      <c r="AL13" t="s">
        <v>79</v>
      </c>
      <c r="AM13">
        <f>1/(1+AM12*AK2)</f>
        <v>0.98108466172429676</v>
      </c>
    </row>
    <row r="14" spans="1:42" x14ac:dyDescent="0.25">
      <c r="C14" s="2">
        <v>0.58436743999999996</v>
      </c>
      <c r="D14">
        <v>214.989521</v>
      </c>
      <c r="E14">
        <f t="shared" si="0"/>
        <v>215.47189547377351</v>
      </c>
      <c r="F14">
        <f t="shared" si="1"/>
        <v>0.23268513294827867</v>
      </c>
      <c r="G14" s="22">
        <f t="shared" si="2"/>
        <v>5.0342415692148189E-6</v>
      </c>
      <c r="I14" s="2">
        <v>0.56227349000000004</v>
      </c>
      <c r="J14">
        <v>235.72967600000001</v>
      </c>
      <c r="K14">
        <f t="shared" si="3"/>
        <v>236.18046173844473</v>
      </c>
      <c r="L14">
        <f t="shared" si="4"/>
        <v>0.20320778198515335</v>
      </c>
      <c r="M14" s="22">
        <f t="shared" si="5"/>
        <v>3.6568893273192463E-6</v>
      </c>
      <c r="O14" s="2">
        <v>0.53402203000000004</v>
      </c>
      <c r="P14">
        <v>264.59772900000002</v>
      </c>
      <c r="Q14">
        <f t="shared" si="6"/>
        <v>265.17232882873077</v>
      </c>
      <c r="R14">
        <f t="shared" si="7"/>
        <v>0.33016496317741223</v>
      </c>
      <c r="S14" s="22">
        <f t="shared" si="8"/>
        <v>4.7158367185241722E-6</v>
      </c>
      <c r="U14">
        <v>0.3</v>
      </c>
      <c r="V14" t="s">
        <v>35</v>
      </c>
      <c r="X14">
        <f>SUM(L3:L150)</f>
        <v>130.91638191270857</v>
      </c>
    </row>
    <row r="15" spans="1:42" x14ac:dyDescent="0.25">
      <c r="C15" s="2">
        <v>0.58743798000000003</v>
      </c>
      <c r="D15">
        <v>214.989521</v>
      </c>
      <c r="E15">
        <f t="shared" si="0"/>
        <v>215.47225755058665</v>
      </c>
      <c r="F15">
        <f t="shared" si="1"/>
        <v>0.23303457727229826</v>
      </c>
      <c r="G15" s="22">
        <f t="shared" si="2"/>
        <v>5.0418019454185566E-6</v>
      </c>
      <c r="I15" s="2">
        <v>0.56534403</v>
      </c>
      <c r="J15">
        <v>235.72967600000001</v>
      </c>
      <c r="K15">
        <f t="shared" si="3"/>
        <v>236.18074262002918</v>
      </c>
      <c r="L15">
        <f t="shared" si="4"/>
        <v>0.2034610957045366</v>
      </c>
      <c r="M15" s="22">
        <f t="shared" si="5"/>
        <v>3.6614479137465306E-6</v>
      </c>
      <c r="O15" s="2">
        <v>0.53709256999999999</v>
      </c>
      <c r="P15">
        <v>264.59772900000002</v>
      </c>
      <c r="Q15">
        <f t="shared" si="6"/>
        <v>265.17244030868289</v>
      </c>
      <c r="R15">
        <f t="shared" si="7"/>
        <v>0.33029308832798743</v>
      </c>
      <c r="S15" s="22">
        <f t="shared" si="8"/>
        <v>4.7176667651888284E-6</v>
      </c>
      <c r="U15">
        <v>0.4</v>
      </c>
      <c r="V15" t="s">
        <v>35</v>
      </c>
      <c r="X15">
        <f>SUM(R3:R150)</f>
        <v>130.95239567172356</v>
      </c>
      <c r="AI15" t="s">
        <v>80</v>
      </c>
      <c r="AJ15">
        <f>1/(X5*10^-4*PI()*AK2*AJ13*AJ11)</f>
        <v>0.91986166117396728</v>
      </c>
      <c r="AL15" t="s">
        <v>81</v>
      </c>
      <c r="AM15">
        <f>1/(X5*10^-4*PI()*AK2*AM13*AJ11)</f>
        <v>0.91894995754792175</v>
      </c>
    </row>
    <row r="16" spans="1:42" x14ac:dyDescent="0.25">
      <c r="C16" s="2">
        <v>0.59050855999999996</v>
      </c>
      <c r="D16">
        <v>214.97041200000001</v>
      </c>
      <c r="E16">
        <f t="shared" si="0"/>
        <v>215.47267465212494</v>
      </c>
      <c r="F16">
        <f t="shared" si="1"/>
        <v>0.25226777171956494</v>
      </c>
      <c r="G16" s="22">
        <f t="shared" si="2"/>
        <v>5.4588906334816184E-6</v>
      </c>
      <c r="I16" s="2">
        <v>0.56841456999999995</v>
      </c>
      <c r="J16">
        <v>235.72967600000001</v>
      </c>
      <c r="K16">
        <f t="shared" si="3"/>
        <v>236.18107000400289</v>
      </c>
      <c r="L16">
        <f t="shared" si="4"/>
        <v>0.20375654684975072</v>
      </c>
      <c r="M16" s="22">
        <f t="shared" si="5"/>
        <v>3.6667647974264915E-6</v>
      </c>
      <c r="O16" s="2">
        <v>0.54016310999999995</v>
      </c>
      <c r="P16">
        <v>264.59772900000002</v>
      </c>
      <c r="Q16">
        <f t="shared" si="6"/>
        <v>265.17257263624327</v>
      </c>
      <c r="R16">
        <f t="shared" si="7"/>
        <v>0.33044520612937173</v>
      </c>
      <c r="S16" s="22">
        <f t="shared" si="8"/>
        <v>4.7198395054651004E-6</v>
      </c>
      <c r="U16" t="s">
        <v>36</v>
      </c>
      <c r="V16" t="s">
        <v>35</v>
      </c>
      <c r="X16">
        <f>SUM(X13:X15)</f>
        <v>400.2524555313023</v>
      </c>
    </row>
    <row r="17" spans="3:42" x14ac:dyDescent="0.25">
      <c r="C17" s="2">
        <v>0.59357919999999997</v>
      </c>
      <c r="D17">
        <v>214.919453</v>
      </c>
      <c r="E17">
        <f t="shared" si="0"/>
        <v>215.47315443061626</v>
      </c>
      <c r="F17">
        <f t="shared" si="1"/>
        <v>0.30658527426649024</v>
      </c>
      <c r="G17" s="22">
        <f t="shared" si="2"/>
        <v>6.637428229846545E-6</v>
      </c>
      <c r="I17" s="2">
        <v>0.57148511000000002</v>
      </c>
      <c r="J17">
        <v>235.72967600000001</v>
      </c>
      <c r="K17">
        <f t="shared" si="3"/>
        <v>236.18145092233922</v>
      </c>
      <c r="L17">
        <f t="shared" si="4"/>
        <v>0.20410058045460064</v>
      </c>
      <c r="M17" s="22">
        <f t="shared" si="5"/>
        <v>3.6729559619848779E-6</v>
      </c>
      <c r="O17" s="2">
        <v>0.54323365000000001</v>
      </c>
      <c r="P17">
        <v>264.59772900000002</v>
      </c>
      <c r="Q17">
        <f t="shared" si="6"/>
        <v>265.17272936639097</v>
      </c>
      <c r="R17">
        <f t="shared" si="7"/>
        <v>0.33062542134972955</v>
      </c>
      <c r="S17" s="22">
        <f t="shared" si="8"/>
        <v>4.7224135688824338E-6</v>
      </c>
      <c r="V17" s="9" t="s">
        <v>47</v>
      </c>
      <c r="X17">
        <f>X16/3</f>
        <v>133.41748517710076</v>
      </c>
    </row>
    <row r="18" spans="3:42" x14ac:dyDescent="0.25">
      <c r="C18" s="2">
        <v>0.59664974000000004</v>
      </c>
      <c r="D18">
        <v>214.919453</v>
      </c>
      <c r="E18">
        <f t="shared" si="0"/>
        <v>215.47370547270233</v>
      </c>
      <c r="F18">
        <f t="shared" si="1"/>
        <v>0.30719580349664771</v>
      </c>
      <c r="G18" s="22">
        <f t="shared" si="2"/>
        <v>6.6506459029950327E-6</v>
      </c>
      <c r="I18" s="2">
        <v>0.57455564999999997</v>
      </c>
      <c r="J18">
        <v>235.72967600000001</v>
      </c>
      <c r="K18">
        <f t="shared" si="3"/>
        <v>236.1818933721718</v>
      </c>
      <c r="L18">
        <f t="shared" si="4"/>
        <v>0.20450055169395714</v>
      </c>
      <c r="M18" s="22">
        <f t="shared" si="5"/>
        <v>3.6801537697762365E-6</v>
      </c>
      <c r="O18" s="2">
        <v>0.54630418999999997</v>
      </c>
      <c r="P18">
        <v>264.59772900000002</v>
      </c>
      <c r="Q18">
        <f t="shared" si="6"/>
        <v>265.17291460331018</v>
      </c>
      <c r="R18">
        <f t="shared" si="7"/>
        <v>0.33083847825527313</v>
      </c>
      <c r="S18" s="22">
        <f t="shared" si="8"/>
        <v>4.725456719096279E-6</v>
      </c>
    </row>
    <row r="19" spans="3:42" x14ac:dyDescent="0.25">
      <c r="C19" s="2">
        <v>0.59972027999999999</v>
      </c>
      <c r="D19">
        <v>214.919453</v>
      </c>
      <c r="E19">
        <f t="shared" si="0"/>
        <v>215.4743374822927</v>
      </c>
      <c r="F19">
        <f t="shared" si="1"/>
        <v>0.30789678868922926</v>
      </c>
      <c r="G19" s="22">
        <f t="shared" si="2"/>
        <v>6.6658219055511787E-6</v>
      </c>
      <c r="I19" s="2">
        <v>0.57762619000000004</v>
      </c>
      <c r="J19">
        <v>235.72967600000001</v>
      </c>
      <c r="K19">
        <f t="shared" si="3"/>
        <v>236.18240643518914</v>
      </c>
      <c r="L19">
        <f t="shared" si="4"/>
        <v>0.20496484694653413</v>
      </c>
      <c r="M19" s="22">
        <f t="shared" si="5"/>
        <v>3.6885091405070573E-6</v>
      </c>
      <c r="O19" s="2">
        <v>0.54937475999999996</v>
      </c>
      <c r="P19">
        <v>264.58499</v>
      </c>
      <c r="Q19">
        <f t="shared" si="6"/>
        <v>265.1731330789903</v>
      </c>
      <c r="R19">
        <f t="shared" si="7"/>
        <v>0.34591228136418939</v>
      </c>
      <c r="S19" s="22">
        <f t="shared" si="8"/>
        <v>4.941235760954349E-6</v>
      </c>
      <c r="U19" t="s">
        <v>122</v>
      </c>
      <c r="V19" t="s">
        <v>58</v>
      </c>
      <c r="X19">
        <f>X16/COUNT(E3:E114,K3:K106,Q3:Q110)</f>
        <v>1.2353470849731552</v>
      </c>
      <c r="AI19" t="s">
        <v>82</v>
      </c>
    </row>
    <row r="20" spans="3:42" x14ac:dyDescent="0.25">
      <c r="C20" s="2">
        <v>0.60279081999999995</v>
      </c>
      <c r="D20">
        <v>214.919453</v>
      </c>
      <c r="E20">
        <f t="shared" si="0"/>
        <v>215.47506134728891</v>
      </c>
      <c r="F20">
        <f t="shared" si="1"/>
        <v>0.30870063557711397</v>
      </c>
      <c r="G20" s="22">
        <f t="shared" si="2"/>
        <v>6.6832248158471335E-6</v>
      </c>
      <c r="I20" s="2">
        <v>0.58069672999999999</v>
      </c>
      <c r="J20">
        <v>235.72967600000001</v>
      </c>
      <c r="K20">
        <f t="shared" si="3"/>
        <v>236.18300041024636</v>
      </c>
      <c r="L20">
        <f t="shared" si="4"/>
        <v>0.20550302092520351</v>
      </c>
      <c r="M20" s="22">
        <f t="shared" si="5"/>
        <v>3.6981940190073345E-6</v>
      </c>
      <c r="O20" s="2">
        <v>0.55244536</v>
      </c>
      <c r="P20">
        <v>264.55313999999998</v>
      </c>
      <c r="Q20">
        <f t="shared" si="6"/>
        <v>265.17339023554808</v>
      </c>
      <c r="R20">
        <f t="shared" si="7"/>
        <v>0.384710354697472</v>
      </c>
      <c r="S20" s="22">
        <f t="shared" si="8"/>
        <v>5.4967759402958729E-6</v>
      </c>
      <c r="U20" t="s">
        <v>123</v>
      </c>
      <c r="W20" t="s">
        <v>59</v>
      </c>
      <c r="X20">
        <f>SQRT(X19)</f>
        <v>1.1114616884864521</v>
      </c>
      <c r="AI20" t="s">
        <v>83</v>
      </c>
      <c r="AJ20">
        <f>1/(AJ13*AJ11)</f>
        <v>1.0568817337232614</v>
      </c>
      <c r="AL20" t="s">
        <v>84</v>
      </c>
      <c r="AM20">
        <f>1/(AM13*AJ11)</f>
        <v>1.0558342252232258</v>
      </c>
    </row>
    <row r="21" spans="3:42" x14ac:dyDescent="0.25">
      <c r="C21" s="2">
        <v>0.60586136999999995</v>
      </c>
      <c r="D21">
        <v>214.913083</v>
      </c>
      <c r="E21">
        <f t="shared" si="0"/>
        <v>215.47588929129523</v>
      </c>
      <c r="F21">
        <f t="shared" si="1"/>
        <v>0.31675092152149315</v>
      </c>
      <c r="G21" s="22">
        <f t="shared" si="2"/>
        <v>6.8579162704503081E-6</v>
      </c>
      <c r="I21" s="2">
        <v>0.58376726000000001</v>
      </c>
      <c r="J21">
        <v>235.72967600000001</v>
      </c>
      <c r="K21">
        <f t="shared" si="3"/>
        <v>236.18368695809812</v>
      </c>
      <c r="L21">
        <f t="shared" si="4"/>
        <v>0.20612595007316337</v>
      </c>
      <c r="M21" s="22">
        <f t="shared" si="5"/>
        <v>3.7094041357193845E-6</v>
      </c>
      <c r="O21" s="2">
        <v>0.55551594999999998</v>
      </c>
      <c r="P21">
        <v>264.52766100000002</v>
      </c>
      <c r="Q21">
        <f t="shared" si="6"/>
        <v>265.17369231865734</v>
      </c>
      <c r="R21">
        <f t="shared" si="7"/>
        <v>0.41735646468611787</v>
      </c>
      <c r="S21" s="22">
        <f t="shared" si="8"/>
        <v>5.9643752758657416E-6</v>
      </c>
      <c r="U21" t="s">
        <v>124</v>
      </c>
      <c r="X21">
        <f>SQRT(SUM(G3:G114,M3:M106,S3:S110)/COUNT(G3:G114,M3:M106,S3:S110))</f>
        <v>4.4067482640678555E-3</v>
      </c>
      <c r="AI21" t="s">
        <v>85</v>
      </c>
      <c r="AJ21">
        <f>(X5*10^-4*PI()*AK2-AJ20)/(X6*10^-4*PI()*AK2)</f>
        <v>0.16687594148737794</v>
      </c>
      <c r="AL21" t="s">
        <v>86</v>
      </c>
      <c r="AM21">
        <f>(X5*10^-4*PI()*AK2-AM20)/(X6*10^-4*PI()*AK2)</f>
        <v>0.16877442607269055</v>
      </c>
      <c r="AP21" t="s">
        <v>87</v>
      </c>
    </row>
    <row r="22" spans="3:42" x14ac:dyDescent="0.25">
      <c r="C22" s="2">
        <v>0.60893204000000001</v>
      </c>
      <c r="D22">
        <v>214.84938500000001</v>
      </c>
      <c r="E22">
        <f t="shared" si="0"/>
        <v>215.47683505313674</v>
      </c>
      <c r="F22">
        <f t="shared" si="1"/>
        <v>0.39369356918128107</v>
      </c>
      <c r="G22" s="22">
        <f t="shared" si="2"/>
        <v>8.5288424336372132E-6</v>
      </c>
      <c r="I22" s="2">
        <v>0.58683779999999997</v>
      </c>
      <c r="J22">
        <v>235.72967600000001</v>
      </c>
      <c r="K22">
        <f t="shared" si="3"/>
        <v>236.18447927370744</v>
      </c>
      <c r="L22">
        <f t="shared" si="4"/>
        <v>0.20684601777499237</v>
      </c>
      <c r="M22" s="22">
        <f t="shared" si="5"/>
        <v>3.7223623397214252E-6</v>
      </c>
      <c r="O22" s="2">
        <v>0.55858649000000005</v>
      </c>
      <c r="P22">
        <v>264.52766100000002</v>
      </c>
      <c r="Q22">
        <f t="shared" si="6"/>
        <v>265.17404648679053</v>
      </c>
      <c r="R22">
        <f t="shared" si="7"/>
        <v>0.41781419753340071</v>
      </c>
      <c r="S22" s="22">
        <f t="shared" si="8"/>
        <v>5.9709166636440261E-6</v>
      </c>
    </row>
    <row r="23" spans="3:42" x14ac:dyDescent="0.25">
      <c r="C23" s="2">
        <v>0.61200257999999996</v>
      </c>
      <c r="D23">
        <v>214.84938500000001</v>
      </c>
      <c r="E23">
        <f t="shared" si="0"/>
        <v>215.47791390076185</v>
      </c>
      <c r="F23">
        <f t="shared" si="1"/>
        <v>0.39504857909288188</v>
      </c>
      <c r="G23" s="22">
        <f t="shared" si="2"/>
        <v>8.5581969035517013E-6</v>
      </c>
      <c r="I23" s="2">
        <v>0.58990834000000003</v>
      </c>
      <c r="J23">
        <v>235.72967600000001</v>
      </c>
      <c r="K23">
        <f t="shared" si="3"/>
        <v>236.18539225345646</v>
      </c>
      <c r="L23">
        <f t="shared" si="4"/>
        <v>0.20767730366437798</v>
      </c>
      <c r="M23" s="22">
        <f t="shared" si="5"/>
        <v>3.7373220054741249E-6</v>
      </c>
      <c r="O23" s="2">
        <v>0.56165703</v>
      </c>
      <c r="P23">
        <v>264.52766100000002</v>
      </c>
      <c r="Q23">
        <f t="shared" si="6"/>
        <v>265.17446094395882</v>
      </c>
      <c r="R23">
        <f t="shared" si="7"/>
        <v>0.41835016750510295</v>
      </c>
      <c r="S23" s="22">
        <f t="shared" si="8"/>
        <v>5.9785761258024285E-6</v>
      </c>
    </row>
    <row r="24" spans="3:42" x14ac:dyDescent="0.25">
      <c r="C24" s="2">
        <v>0.61507312000000003</v>
      </c>
      <c r="D24">
        <v>214.84938500000001</v>
      </c>
      <c r="E24">
        <f t="shared" si="0"/>
        <v>215.47914303917116</v>
      </c>
      <c r="F24">
        <f t="shared" si="1"/>
        <v>0.39659518790069243</v>
      </c>
      <c r="G24" s="22">
        <f t="shared" si="2"/>
        <v>8.5917021062293173E-6</v>
      </c>
      <c r="I24" s="2">
        <v>0.59297900000000003</v>
      </c>
      <c r="J24">
        <v>235.672348</v>
      </c>
      <c r="K24">
        <f t="shared" si="3"/>
        <v>236.18644274745239</v>
      </c>
      <c r="L24">
        <f t="shared" si="4"/>
        <v>0.26429340935813644</v>
      </c>
      <c r="M24" s="22">
        <f t="shared" si="5"/>
        <v>4.7584890681516223E-6</v>
      </c>
      <c r="O24" s="2">
        <v>0.56472756999999996</v>
      </c>
      <c r="P24">
        <v>264.52766100000002</v>
      </c>
      <c r="Q24">
        <f t="shared" si="6"/>
        <v>265.17494506036161</v>
      </c>
      <c r="R24">
        <f t="shared" si="7"/>
        <v>0.41897665479818008</v>
      </c>
      <c r="S24" s="22">
        <f t="shared" si="8"/>
        <v>5.9875291566948154E-6</v>
      </c>
    </row>
    <row r="25" spans="3:42" x14ac:dyDescent="0.25">
      <c r="C25" s="2">
        <v>0.61814365999999998</v>
      </c>
      <c r="D25">
        <v>214.84938500000001</v>
      </c>
      <c r="E25">
        <f t="shared" si="0"/>
        <v>215.48054165532639</v>
      </c>
      <c r="F25">
        <f t="shared" si="1"/>
        <v>0.39835872356278129</v>
      </c>
      <c r="G25" s="22">
        <f t="shared" si="2"/>
        <v>8.6299067378653741E-6</v>
      </c>
      <c r="I25" s="2">
        <v>0.59604955999999998</v>
      </c>
      <c r="J25">
        <v>235.65960799999999</v>
      </c>
      <c r="K25">
        <f t="shared" si="3"/>
        <v>236.18764961719765</v>
      </c>
      <c r="L25">
        <f t="shared" si="4"/>
        <v>0.27882794949271833</v>
      </c>
      <c r="M25" s="22">
        <f t="shared" si="5"/>
        <v>5.0207200132832086E-6</v>
      </c>
      <c r="O25" s="2">
        <v>0.56779811000000002</v>
      </c>
      <c r="P25">
        <v>264.52766100000002</v>
      </c>
      <c r="Q25">
        <f t="shared" si="6"/>
        <v>265.17550952743301</v>
      </c>
      <c r="R25">
        <f t="shared" si="7"/>
        <v>0.41970771449708605</v>
      </c>
      <c r="S25" s="22">
        <f t="shared" si="8"/>
        <v>5.9979766153117932E-6</v>
      </c>
    </row>
    <row r="26" spans="3:42" x14ac:dyDescent="0.25">
      <c r="C26" s="2">
        <v>0.62121417000000001</v>
      </c>
      <c r="D26">
        <v>214.86212499999999</v>
      </c>
      <c r="E26">
        <f t="shared" si="0"/>
        <v>215.48213115536484</v>
      </c>
      <c r="F26">
        <f t="shared" si="1"/>
        <v>0.3844076326903002</v>
      </c>
      <c r="G26" s="22">
        <f t="shared" si="2"/>
        <v>8.3266875605059404E-6</v>
      </c>
      <c r="I26" s="2">
        <v>0.59912012000000003</v>
      </c>
      <c r="J26">
        <v>235.65323799999999</v>
      </c>
      <c r="K26">
        <f t="shared" si="3"/>
        <v>236.18903420175457</v>
      </c>
      <c r="L26">
        <f t="shared" si="4"/>
        <v>0.28707756981463328</v>
      </c>
      <c r="M26" s="22">
        <f t="shared" si="5"/>
        <v>5.1695464031568113E-6</v>
      </c>
      <c r="O26" s="2">
        <v>0.57086864999999998</v>
      </c>
      <c r="P26">
        <v>264.52766100000002</v>
      </c>
      <c r="Q26">
        <f t="shared" si="6"/>
        <v>265.17616652563618</v>
      </c>
      <c r="R26">
        <f t="shared" si="7"/>
        <v>0.42055941678062359</v>
      </c>
      <c r="S26" s="22">
        <f t="shared" si="8"/>
        <v>6.0101481580388253E-6</v>
      </c>
    </row>
    <row r="27" spans="3:42" x14ac:dyDescent="0.25">
      <c r="C27" s="2">
        <v>0.62428459999999997</v>
      </c>
      <c r="D27">
        <v>214.919453</v>
      </c>
      <c r="E27">
        <f t="shared" si="0"/>
        <v>215.48393539731836</v>
      </c>
      <c r="F27">
        <f t="shared" si="1"/>
        <v>0.31864037688228025</v>
      </c>
      <c r="G27" s="22">
        <f t="shared" si="2"/>
        <v>6.8984155802898378E-6</v>
      </c>
      <c r="I27" s="2">
        <v>0.60219078000000004</v>
      </c>
      <c r="J27">
        <v>235.58954</v>
      </c>
      <c r="K27">
        <f t="shared" si="3"/>
        <v>236.19062050464953</v>
      </c>
      <c r="L27">
        <f t="shared" si="4"/>
        <v>0.36129777306973448</v>
      </c>
      <c r="M27" s="22">
        <f t="shared" si="5"/>
        <v>6.5095846115845515E-6</v>
      </c>
      <c r="O27" s="2">
        <v>0.57393919000000004</v>
      </c>
      <c r="P27">
        <v>264.52766100000002</v>
      </c>
      <c r="Q27">
        <f t="shared" si="6"/>
        <v>265.17692991130156</v>
      </c>
      <c r="R27">
        <f t="shared" si="7"/>
        <v>0.42155011918267804</v>
      </c>
      <c r="S27" s="22">
        <f t="shared" si="8"/>
        <v>6.0243061294913551E-6</v>
      </c>
    </row>
    <row r="28" spans="3:42" x14ac:dyDescent="0.25">
      <c r="C28" s="2">
        <v>0.62735505999999996</v>
      </c>
      <c r="D28">
        <v>214.957672</v>
      </c>
      <c r="E28">
        <f t="shared" si="0"/>
        <v>215.48598106846606</v>
      </c>
      <c r="F28">
        <f t="shared" si="1"/>
        <v>0.27911047182347382</v>
      </c>
      <c r="G28" s="22">
        <f t="shared" si="2"/>
        <v>6.0404630332137675E-6</v>
      </c>
      <c r="I28" s="2">
        <v>0.60526131999999999</v>
      </c>
      <c r="J28">
        <v>235.58954</v>
      </c>
      <c r="K28">
        <f t="shared" si="3"/>
        <v>236.19243529656796</v>
      </c>
      <c r="L28">
        <f t="shared" si="4"/>
        <v>0.3634827386237745</v>
      </c>
      <c r="M28" s="22">
        <f t="shared" si="5"/>
        <v>6.5489516357058888E-6</v>
      </c>
      <c r="O28" s="2">
        <v>0.57700973</v>
      </c>
      <c r="P28">
        <v>264.52766100000002</v>
      </c>
      <c r="Q28">
        <f t="shared" si="6"/>
        <v>265.17781542442918</v>
      </c>
      <c r="R28">
        <f t="shared" si="7"/>
        <v>0.42270077560481339</v>
      </c>
      <c r="S28" s="22">
        <f t="shared" si="8"/>
        <v>6.0407499785649789E-6</v>
      </c>
    </row>
    <row r="29" spans="3:42" x14ac:dyDescent="0.25">
      <c r="C29" s="2">
        <v>0.63042553999999995</v>
      </c>
      <c r="D29">
        <v>214.989521</v>
      </c>
      <c r="E29">
        <f t="shared" si="0"/>
        <v>215.48829781643875</v>
      </c>
      <c r="F29">
        <f t="shared" si="1"/>
        <v>0.24877831261677344</v>
      </c>
      <c r="G29" s="22">
        <f t="shared" si="2"/>
        <v>5.3824243389579463E-6</v>
      </c>
      <c r="I29" s="2">
        <v>0.60833190000000004</v>
      </c>
      <c r="J29">
        <v>235.57042999999999</v>
      </c>
      <c r="K29">
        <f t="shared" si="3"/>
        <v>236.19450881370651</v>
      </c>
      <c r="L29">
        <f t="shared" si="4"/>
        <v>0.3894743657173349</v>
      </c>
      <c r="M29" s="22">
        <f t="shared" si="5"/>
        <v>7.0183872817157923E-6</v>
      </c>
      <c r="O29" s="2">
        <v>0.58008026999999995</v>
      </c>
      <c r="P29">
        <v>264.52766100000002</v>
      </c>
      <c r="Q29">
        <f t="shared" si="6"/>
        <v>265.17884091954551</v>
      </c>
      <c r="R29">
        <f t="shared" si="7"/>
        <v>0.42403528761926323</v>
      </c>
      <c r="S29" s="22">
        <f t="shared" si="8"/>
        <v>6.0598212788509736E-6</v>
      </c>
    </row>
    <row r="30" spans="3:42" x14ac:dyDescent="0.25">
      <c r="C30" s="2">
        <v>0.63349606999999997</v>
      </c>
      <c r="D30">
        <v>214.989521</v>
      </c>
      <c r="E30">
        <f t="shared" si="0"/>
        <v>215.49091865722272</v>
      </c>
      <c r="F30">
        <f t="shared" si="1"/>
        <v>0.25139961066843725</v>
      </c>
      <c r="G30" s="22">
        <f t="shared" si="2"/>
        <v>5.4391372344050354E-6</v>
      </c>
      <c r="I30" s="2">
        <v>0.61140254000000005</v>
      </c>
      <c r="J30">
        <v>235.51947200000001</v>
      </c>
      <c r="K30">
        <f t="shared" si="3"/>
        <v>236.19687485762122</v>
      </c>
      <c r="L30">
        <f t="shared" si="4"/>
        <v>0.45887463151339136</v>
      </c>
      <c r="M30" s="22">
        <f t="shared" si="5"/>
        <v>8.2725692376657843E-6</v>
      </c>
      <c r="O30" s="2">
        <v>0.58315092000000002</v>
      </c>
      <c r="P30">
        <v>264.47033299999998</v>
      </c>
      <c r="Q30">
        <f t="shared" si="6"/>
        <v>265.18002666750664</v>
      </c>
      <c r="R30">
        <f t="shared" si="7"/>
        <v>0.50366510169904777</v>
      </c>
      <c r="S30" s="22">
        <f t="shared" si="8"/>
        <v>7.2009191713326791E-6</v>
      </c>
    </row>
    <row r="31" spans="3:42" x14ac:dyDescent="0.25">
      <c r="C31" s="2">
        <v>0.63656661000000003</v>
      </c>
      <c r="D31">
        <v>214.989521</v>
      </c>
      <c r="E31">
        <f t="shared" si="0"/>
        <v>215.49388022983678</v>
      </c>
      <c r="F31">
        <f t="shared" si="1"/>
        <v>0.25437823272154969</v>
      </c>
      <c r="G31" s="22">
        <f t="shared" si="2"/>
        <v>5.5035809862200325E-6</v>
      </c>
      <c r="I31" s="2">
        <v>0.61447308</v>
      </c>
      <c r="J31">
        <v>235.51947200000001</v>
      </c>
      <c r="K31">
        <f t="shared" si="3"/>
        <v>236.19957109254537</v>
      </c>
      <c r="L31">
        <f t="shared" si="4"/>
        <v>0.46253477568102463</v>
      </c>
      <c r="M31" s="22">
        <f t="shared" si="5"/>
        <v>8.3385541363007854E-6</v>
      </c>
      <c r="O31" s="2">
        <v>0.58622149000000001</v>
      </c>
      <c r="P31">
        <v>264.45759299999997</v>
      </c>
      <c r="Q31">
        <f t="shared" si="6"/>
        <v>265.18139547841292</v>
      </c>
      <c r="R31">
        <f t="shared" si="7"/>
        <v>0.52389002775672799</v>
      </c>
      <c r="S31" s="22">
        <f t="shared" si="8"/>
        <v>7.4907973829857587E-6</v>
      </c>
    </row>
    <row r="32" spans="3:42" x14ac:dyDescent="0.25">
      <c r="C32" s="2">
        <v>0.63963714999999999</v>
      </c>
      <c r="D32">
        <v>214.989521</v>
      </c>
      <c r="E32">
        <f t="shared" si="0"/>
        <v>215.49722324871945</v>
      </c>
      <c r="F32">
        <f t="shared" si="1"/>
        <v>0.25776157335479033</v>
      </c>
      <c r="G32" s="22">
        <f t="shared" si="2"/>
        <v>5.5767809962200691E-6</v>
      </c>
      <c r="I32" s="2">
        <v>0.61754361999999996</v>
      </c>
      <c r="J32">
        <v>235.51947200000001</v>
      </c>
      <c r="K32">
        <f t="shared" si="3"/>
        <v>236.20263983649062</v>
      </c>
      <c r="L32">
        <f t="shared" si="4"/>
        <v>0.46671829281526234</v>
      </c>
      <c r="M32" s="22">
        <f t="shared" si="5"/>
        <v>8.4139743769791638E-6</v>
      </c>
      <c r="O32" s="2">
        <v>0.58929202999999997</v>
      </c>
      <c r="P32">
        <v>264.45759299999997</v>
      </c>
      <c r="Q32">
        <f t="shared" si="6"/>
        <v>265.18297321455708</v>
      </c>
      <c r="R32">
        <f t="shared" si="7"/>
        <v>0.52617645567091276</v>
      </c>
      <c r="S32" s="22">
        <f t="shared" si="8"/>
        <v>7.5234896797055475E-6</v>
      </c>
    </row>
    <row r="33" spans="3:19" x14ac:dyDescent="0.25">
      <c r="C33" s="2">
        <v>0.64270755999999996</v>
      </c>
      <c r="D33">
        <v>215.05322000000001</v>
      </c>
      <c r="E33">
        <f t="shared" si="0"/>
        <v>215.50099274013681</v>
      </c>
      <c r="F33">
        <f t="shared" si="1"/>
        <v>0.20050042680961694</v>
      </c>
      <c r="G33" s="22">
        <f t="shared" si="2"/>
        <v>4.3353423894836941E-6</v>
      </c>
      <c r="I33" s="2">
        <v>0.62061414000000004</v>
      </c>
      <c r="J33">
        <v>235.53221099999999</v>
      </c>
      <c r="K33">
        <f t="shared" si="3"/>
        <v>236.20612824278859</v>
      </c>
      <c r="L33">
        <f t="shared" si="4"/>
        <v>0.45416445012779511</v>
      </c>
      <c r="M33" s="22">
        <f t="shared" si="5"/>
        <v>8.1867686684967488E-6</v>
      </c>
      <c r="O33" s="2">
        <v>0.59236257000000003</v>
      </c>
      <c r="P33">
        <v>264.45759299999997</v>
      </c>
      <c r="Q33">
        <f t="shared" si="6"/>
        <v>265.18478905499734</v>
      </c>
      <c r="R33">
        <f t="shared" si="7"/>
        <v>0.5288141024037295</v>
      </c>
      <c r="S33" s="22">
        <f t="shared" si="8"/>
        <v>7.5612038490857634E-6</v>
      </c>
    </row>
    <row r="34" spans="3:19" x14ac:dyDescent="0.25">
      <c r="C34" s="2">
        <v>0.64577788000000003</v>
      </c>
      <c r="D34">
        <v>215.161507</v>
      </c>
      <c r="E34">
        <f t="shared" si="0"/>
        <v>215.50523882325894</v>
      </c>
      <c r="F34">
        <f t="shared" si="1"/>
        <v>0.1181515663209116</v>
      </c>
      <c r="G34" s="22">
        <f t="shared" si="2"/>
        <v>2.5521742849849187E-6</v>
      </c>
      <c r="I34" s="2">
        <v>0.62368456000000005</v>
      </c>
      <c r="J34">
        <v>235.58954</v>
      </c>
      <c r="K34">
        <f t="shared" si="3"/>
        <v>236.2100888258351</v>
      </c>
      <c r="L34">
        <f t="shared" si="4"/>
        <v>0.3850808452453226</v>
      </c>
      <c r="M34" s="22">
        <f t="shared" si="5"/>
        <v>6.9380896625153023E-6</v>
      </c>
      <c r="O34" s="2">
        <v>0.59543310999999999</v>
      </c>
      <c r="P34">
        <v>264.45759299999997</v>
      </c>
      <c r="Q34">
        <f t="shared" si="6"/>
        <v>265.18687586825314</v>
      </c>
      <c r="R34">
        <f t="shared" si="7"/>
        <v>0.53185350192756309</v>
      </c>
      <c r="S34" s="22">
        <f t="shared" si="8"/>
        <v>7.6046624468691021E-6</v>
      </c>
    </row>
    <row r="35" spans="3:19" x14ac:dyDescent="0.25">
      <c r="C35" s="2">
        <v>0.64884828000000005</v>
      </c>
      <c r="D35">
        <v>215.23157499999999</v>
      </c>
      <c r="E35">
        <f t="shared" si="0"/>
        <v>215.51001727542433</v>
      </c>
      <c r="F35">
        <f t="shared" si="1"/>
        <v>7.7530100743483682E-2</v>
      </c>
      <c r="G35" s="22">
        <f t="shared" si="2"/>
        <v>1.6736258719334884E-6</v>
      </c>
      <c r="I35" s="2">
        <v>0.62675510000000001</v>
      </c>
      <c r="J35">
        <v>235.58954</v>
      </c>
      <c r="K35">
        <f t="shared" si="3"/>
        <v>236.21458053866692</v>
      </c>
      <c r="L35">
        <f t="shared" si="4"/>
        <v>0.39067567497703715</v>
      </c>
      <c r="M35" s="22">
        <f t="shared" si="5"/>
        <v>7.038892989412574E-6</v>
      </c>
      <c r="O35" s="2">
        <v>0.59850365000000005</v>
      </c>
      <c r="P35">
        <v>264.45759299999997</v>
      </c>
      <c r="Q35">
        <f t="shared" si="6"/>
        <v>265.1892706495384</v>
      </c>
      <c r="R35">
        <f t="shared" si="7"/>
        <v>0.53535218283407582</v>
      </c>
      <c r="S35" s="22">
        <f t="shared" si="8"/>
        <v>7.6546880407721362E-6</v>
      </c>
    </row>
    <row r="36" spans="3:19" x14ac:dyDescent="0.25">
      <c r="C36" s="2">
        <v>0.65191874000000005</v>
      </c>
      <c r="D36">
        <v>215.26979399999999</v>
      </c>
      <c r="E36">
        <f t="shared" si="0"/>
        <v>215.51538962710489</v>
      </c>
      <c r="F36">
        <f t="shared" si="1"/>
        <v>6.0317212053051392E-2</v>
      </c>
      <c r="G36" s="22">
        <f t="shared" si="2"/>
        <v>1.3015925950561641E-6</v>
      </c>
      <c r="I36" s="2">
        <v>0.62982563999999996</v>
      </c>
      <c r="J36">
        <v>235.58954</v>
      </c>
      <c r="K36">
        <f t="shared" si="3"/>
        <v>236.21966856806455</v>
      </c>
      <c r="L36">
        <f t="shared" si="4"/>
        <v>0.39706201229107924</v>
      </c>
      <c r="M36" s="22">
        <f t="shared" si="5"/>
        <v>7.1539570894502261E-6</v>
      </c>
      <c r="O36" s="2">
        <v>0.60157417999999996</v>
      </c>
      <c r="P36">
        <v>264.45759299999997</v>
      </c>
      <c r="Q36">
        <f t="shared" si="6"/>
        <v>265.19201497993919</v>
      </c>
      <c r="R36">
        <f t="shared" si="7"/>
        <v>0.5393756446178346</v>
      </c>
      <c r="S36" s="22">
        <f t="shared" si="8"/>
        <v>7.7122171697944563E-6</v>
      </c>
    </row>
    <row r="37" spans="3:19" x14ac:dyDescent="0.25">
      <c r="C37" s="2">
        <v>0.65498928000000001</v>
      </c>
      <c r="D37">
        <v>215.26979399999999</v>
      </c>
      <c r="E37">
        <f t="shared" si="0"/>
        <v>215.52142406609661</v>
      </c>
      <c r="F37">
        <f t="shared" si="1"/>
        <v>6.331769016379124E-2</v>
      </c>
      <c r="G37" s="22">
        <f t="shared" si="2"/>
        <v>1.3663402841093678E-6</v>
      </c>
      <c r="I37" s="2">
        <v>0.63289616999999998</v>
      </c>
      <c r="J37">
        <v>235.59591</v>
      </c>
      <c r="K37">
        <f t="shared" si="3"/>
        <v>236.22542558582737</v>
      </c>
      <c r="L37">
        <f t="shared" si="4"/>
        <v>0.39628987279956818</v>
      </c>
      <c r="M37" s="22">
        <f t="shared" si="5"/>
        <v>7.1396591783219551E-6</v>
      </c>
      <c r="O37" s="2">
        <v>0.60464472000000002</v>
      </c>
      <c r="P37">
        <v>264.45759299999997</v>
      </c>
      <c r="Q37">
        <f t="shared" si="6"/>
        <v>265.19515558007367</v>
      </c>
      <c r="R37">
        <f t="shared" si="7"/>
        <v>0.54399855952497278</v>
      </c>
      <c r="S37" s="22">
        <f t="shared" si="8"/>
        <v>7.7783175287503947E-6</v>
      </c>
    </row>
    <row r="38" spans="3:19" x14ac:dyDescent="0.25">
      <c r="C38" s="2">
        <v>0.65805977999999998</v>
      </c>
      <c r="D38">
        <v>215.288903</v>
      </c>
      <c r="E38">
        <f t="shared" si="0"/>
        <v>215.53141232202839</v>
      </c>
      <c r="F38">
        <f t="shared" si="1"/>
        <v>5.8810771270665828E-2</v>
      </c>
      <c r="G38" s="22">
        <f t="shared" si="2"/>
        <v>1.2688596452436713E-6</v>
      </c>
      <c r="I38" s="2">
        <v>0.63596651000000004</v>
      </c>
      <c r="J38">
        <v>235.69145700000001</v>
      </c>
      <c r="K38">
        <f t="shared" si="3"/>
        <v>236.23193199244326</v>
      </c>
      <c r="L38">
        <f t="shared" si="4"/>
        <v>0.29211321745653201</v>
      </c>
      <c r="M38" s="22">
        <f t="shared" si="5"/>
        <v>5.2585199509093249E-6</v>
      </c>
      <c r="O38" s="2">
        <v>0.60771525999999998</v>
      </c>
      <c r="P38">
        <v>264.45759299999997</v>
      </c>
      <c r="Q38">
        <f t="shared" si="6"/>
        <v>265.19874482607901</v>
      </c>
      <c r="R38">
        <f t="shared" si="7"/>
        <v>0.54930602930028527</v>
      </c>
      <c r="S38" s="22">
        <f t="shared" si="8"/>
        <v>7.8542059377613962E-6</v>
      </c>
    </row>
    <row r="39" spans="3:19" x14ac:dyDescent="0.25">
      <c r="C39" s="2">
        <v>0.66113012000000004</v>
      </c>
      <c r="D39">
        <v>215.39081999999999</v>
      </c>
      <c r="E39">
        <f t="shared" si="0"/>
        <v>215.57339267480251</v>
      </c>
      <c r="F39">
        <f t="shared" si="1"/>
        <v>3.3332781584544793E-2</v>
      </c>
      <c r="G39" s="22">
        <f t="shared" si="2"/>
        <v>7.1848412585559613E-7</v>
      </c>
      <c r="I39" s="2">
        <v>0.63903697000000004</v>
      </c>
      <c r="J39">
        <v>235.72967600000001</v>
      </c>
      <c r="K39">
        <f t="shared" si="3"/>
        <v>236.23927818057564</v>
      </c>
      <c r="L39">
        <f t="shared" si="4"/>
        <v>0.25969438244743348</v>
      </c>
      <c r="M39" s="22">
        <f t="shared" si="5"/>
        <v>4.6734116491964196E-6</v>
      </c>
      <c r="O39" s="2">
        <v>0.61078580000000005</v>
      </c>
      <c r="P39">
        <v>264.45759299999997</v>
      </c>
      <c r="Q39">
        <f t="shared" si="6"/>
        <v>265.20284141093435</v>
      </c>
      <c r="R39">
        <f t="shared" si="7"/>
        <v>0.55539519400021853</v>
      </c>
      <c r="S39" s="22">
        <f t="shared" si="8"/>
        <v>7.9412713457328743E-6</v>
      </c>
    </row>
    <row r="40" spans="3:19" x14ac:dyDescent="0.25">
      <c r="C40" s="2">
        <v>0.66420036999999998</v>
      </c>
      <c r="D40">
        <v>215.530957</v>
      </c>
      <c r="E40">
        <f t="shared" si="0"/>
        <v>215.61662649513212</v>
      </c>
      <c r="F40">
        <f t="shared" si="1"/>
        <v>7.3392623961928589E-3</v>
      </c>
      <c r="G40" s="22">
        <f t="shared" si="2"/>
        <v>1.5799127376419531E-7</v>
      </c>
      <c r="I40" s="2">
        <v>0.64210747000000001</v>
      </c>
      <c r="J40">
        <v>235.748786</v>
      </c>
      <c r="K40">
        <f t="shared" si="3"/>
        <v>236.24756366316251</v>
      </c>
      <c r="L40">
        <f t="shared" si="4"/>
        <v>0.24877915726985808</v>
      </c>
      <c r="M40" s="22">
        <f t="shared" si="5"/>
        <v>4.4762575067731823E-6</v>
      </c>
      <c r="O40" s="2">
        <v>0.61385634</v>
      </c>
      <c r="P40">
        <v>264.45759299999997</v>
      </c>
      <c r="Q40">
        <f t="shared" si="6"/>
        <v>265.20751102584524</v>
      </c>
      <c r="R40">
        <f t="shared" si="7"/>
        <v>0.56237704548765377</v>
      </c>
      <c r="S40" s="22">
        <f t="shared" si="8"/>
        <v>8.0411007604564561E-6</v>
      </c>
    </row>
    <row r="41" spans="3:19" x14ac:dyDescent="0.25">
      <c r="C41" s="2">
        <v>0.66727082000000004</v>
      </c>
      <c r="D41">
        <v>215.57554500000001</v>
      </c>
      <c r="E41">
        <f t="shared" si="0"/>
        <v>215.66153568006411</v>
      </c>
      <c r="F41">
        <f t="shared" si="1"/>
        <v>7.3943970578863941E-3</v>
      </c>
      <c r="G41" s="22">
        <f t="shared" si="2"/>
        <v>1.5911231032794764E-7</v>
      </c>
      <c r="I41" s="2">
        <v>0.64548064999999999</v>
      </c>
      <c r="J41">
        <v>235.94624999999999</v>
      </c>
      <c r="K41">
        <f t="shared" si="3"/>
        <v>236.25788047925204</v>
      </c>
      <c r="L41">
        <f t="shared" si="4"/>
        <v>9.7113555598859397E-2</v>
      </c>
      <c r="M41" s="22">
        <f t="shared" si="5"/>
        <v>1.744430601182174E-6</v>
      </c>
      <c r="O41" s="2">
        <v>0.61692674999999997</v>
      </c>
      <c r="P41">
        <v>264.52129100000002</v>
      </c>
      <c r="Q41">
        <f t="shared" si="6"/>
        <v>265.21282687880091</v>
      </c>
      <c r="R41">
        <f t="shared" si="7"/>
        <v>0.47822187166892149</v>
      </c>
      <c r="S41" s="22">
        <f t="shared" si="8"/>
        <v>6.8345223432240569E-6</v>
      </c>
    </row>
    <row r="42" spans="3:19" x14ac:dyDescent="0.25">
      <c r="C42" s="2">
        <v>0.67034117999999998</v>
      </c>
      <c r="D42">
        <v>215.665469</v>
      </c>
      <c r="E42">
        <f t="shared" si="0"/>
        <v>215.70855045994062</v>
      </c>
      <c r="F42">
        <f t="shared" si="1"/>
        <v>1.8560121906155292E-3</v>
      </c>
      <c r="G42" s="22">
        <f t="shared" si="2"/>
        <v>3.9904290743198418E-8</v>
      </c>
      <c r="I42" s="2">
        <v>0.64855105999999996</v>
      </c>
      <c r="J42">
        <v>236.00994800000001</v>
      </c>
      <c r="K42">
        <f t="shared" si="3"/>
        <v>236.2887333272233</v>
      </c>
      <c r="L42">
        <f t="shared" si="4"/>
        <v>7.772125867499656E-2</v>
      </c>
      <c r="M42" s="22">
        <f t="shared" si="5"/>
        <v>1.3953373095369165E-6</v>
      </c>
      <c r="O42" s="2">
        <v>0.61999713000000001</v>
      </c>
      <c r="P42">
        <v>264.60409900000002</v>
      </c>
      <c r="Q42">
        <f t="shared" si="6"/>
        <v>265.21887111945273</v>
      </c>
      <c r="R42">
        <f t="shared" si="7"/>
        <v>0.37794475885637635</v>
      </c>
      <c r="S42" s="22">
        <f t="shared" si="8"/>
        <v>5.3980287336182593E-6</v>
      </c>
    </row>
    <row r="43" spans="3:19" x14ac:dyDescent="0.25">
      <c r="C43" s="2">
        <v>0.67341134999999996</v>
      </c>
      <c r="D43">
        <v>215.849448</v>
      </c>
      <c r="E43">
        <f t="shared" si="0"/>
        <v>215.75812399922455</v>
      </c>
      <c r="F43">
        <f t="shared" si="1"/>
        <v>8.3400731176332763E-3</v>
      </c>
      <c r="G43" s="22">
        <f t="shared" si="2"/>
        <v>1.790061588201505E-7</v>
      </c>
      <c r="I43" s="2">
        <v>0.65131844000000005</v>
      </c>
      <c r="J43">
        <v>236.07364699999999</v>
      </c>
      <c r="K43">
        <f t="shared" si="3"/>
        <v>236.33106962773195</v>
      </c>
      <c r="L43">
        <f t="shared" si="4"/>
        <v>6.6266409268424864E-2</v>
      </c>
      <c r="M43" s="22">
        <f t="shared" si="5"/>
        <v>1.1890453525763163E-6</v>
      </c>
      <c r="O43" s="2">
        <v>0.62306746999999996</v>
      </c>
      <c r="P43">
        <v>264.69964599999997</v>
      </c>
      <c r="Q43">
        <f t="shared" si="6"/>
        <v>265.23804007758127</v>
      </c>
      <c r="R43">
        <f t="shared" si="7"/>
        <v>0.28986818277462068</v>
      </c>
      <c r="S43" s="22">
        <f t="shared" si="8"/>
        <v>4.1370791219286189E-6</v>
      </c>
    </row>
    <row r="44" spans="3:19" x14ac:dyDescent="0.25">
      <c r="C44" s="2">
        <v>0.67648165999999998</v>
      </c>
      <c r="D44">
        <v>215.96410499999999</v>
      </c>
      <c r="E44">
        <f t="shared" si="0"/>
        <v>215.81074142390167</v>
      </c>
      <c r="F44">
        <f t="shared" si="1"/>
        <v>2.3520386473663508E-2</v>
      </c>
      <c r="G44" s="22">
        <f t="shared" si="2"/>
        <v>5.0429110263402078E-7</v>
      </c>
      <c r="I44" s="2">
        <v>0.65438876999999995</v>
      </c>
      <c r="J44">
        <v>236.17556400000001</v>
      </c>
      <c r="K44">
        <f t="shared" si="3"/>
        <v>236.37990561115322</v>
      </c>
      <c r="L44">
        <f t="shared" si="4"/>
        <v>4.1755494048690098E-2</v>
      </c>
      <c r="M44" s="22">
        <f t="shared" si="5"/>
        <v>7.4858945356511527E-7</v>
      </c>
      <c r="O44" s="2">
        <v>0.62613770000000002</v>
      </c>
      <c r="P44">
        <v>264.85252200000002</v>
      </c>
      <c r="Q44">
        <f t="shared" si="6"/>
        <v>265.28226260670391</v>
      </c>
      <c r="R44">
        <f t="shared" si="7"/>
        <v>0.18467698905022559</v>
      </c>
      <c r="S44" s="22">
        <f t="shared" si="8"/>
        <v>2.6327193154031391E-6</v>
      </c>
    </row>
    <row r="45" spans="3:19" x14ac:dyDescent="0.25">
      <c r="C45" s="2">
        <v>0.67955198999999999</v>
      </c>
      <c r="D45">
        <v>216.066022</v>
      </c>
      <c r="E45">
        <f t="shared" si="0"/>
        <v>215.86691011052247</v>
      </c>
      <c r="F45">
        <f t="shared" si="1"/>
        <v>3.9645544531314289E-2</v>
      </c>
      <c r="G45" s="22">
        <f t="shared" si="2"/>
        <v>8.4922238790084046E-7</v>
      </c>
      <c r="I45" s="2">
        <v>0.65745911999999995</v>
      </c>
      <c r="J45">
        <v>236.27111099999999</v>
      </c>
      <c r="K45">
        <f t="shared" si="3"/>
        <v>236.43118866920446</v>
      </c>
      <c r="L45">
        <f t="shared" si="4"/>
        <v>2.5624860177935395E-2</v>
      </c>
      <c r="M45" s="22">
        <f t="shared" si="5"/>
        <v>4.590291412987985E-7</v>
      </c>
      <c r="O45" s="2">
        <v>0.62920787</v>
      </c>
      <c r="P45">
        <v>265.03724699999998</v>
      </c>
      <c r="Q45">
        <f t="shared" si="6"/>
        <v>265.32801561600024</v>
      </c>
      <c r="R45">
        <f t="shared" si="7"/>
        <v>8.4546388050709007E-2</v>
      </c>
      <c r="S45" s="22">
        <f t="shared" si="8"/>
        <v>1.203597383742011E-6</v>
      </c>
    </row>
    <row r="46" spans="3:19" x14ac:dyDescent="0.25">
      <c r="C46" s="2">
        <v>0.68262226999999998</v>
      </c>
      <c r="D46">
        <v>216.19341900000001</v>
      </c>
      <c r="E46">
        <f t="shared" si="0"/>
        <v>215.92717197946195</v>
      </c>
      <c r="F46">
        <f t="shared" si="1"/>
        <v>7.0887475945394171E-2</v>
      </c>
      <c r="G46" s="22">
        <f t="shared" si="2"/>
        <v>1.5166472201289584E-6</v>
      </c>
      <c r="I46" s="2">
        <v>0.66052920999999998</v>
      </c>
      <c r="J46">
        <v>236.494055</v>
      </c>
      <c r="K46">
        <f t="shared" si="3"/>
        <v>236.48543996597945</v>
      </c>
      <c r="L46">
        <f t="shared" si="4"/>
        <v>7.4218811175244895E-5</v>
      </c>
      <c r="M46" s="22">
        <f t="shared" si="5"/>
        <v>1.3270079901113845E-9</v>
      </c>
      <c r="O46" s="2">
        <v>0.63227798000000002</v>
      </c>
      <c r="P46">
        <v>265.24745100000001</v>
      </c>
      <c r="Q46">
        <f t="shared" si="6"/>
        <v>265.37580114034819</v>
      </c>
      <c r="R46">
        <f t="shared" si="7"/>
        <v>1.6473758527396232E-2</v>
      </c>
      <c r="S46" s="22">
        <f t="shared" si="8"/>
        <v>2.3414789492000907E-7</v>
      </c>
    </row>
    <row r="47" spans="3:19" x14ac:dyDescent="0.25">
      <c r="C47" s="2">
        <v>0.68569252000000003</v>
      </c>
      <c r="D47">
        <v>216.33992499999999</v>
      </c>
      <c r="E47">
        <f t="shared" si="0"/>
        <v>215.99210964117833</v>
      </c>
      <c r="F47">
        <f t="shared" si="1"/>
        <v>0.12097552383224205</v>
      </c>
      <c r="G47" s="22">
        <f t="shared" si="2"/>
        <v>2.5847834344824446E-6</v>
      </c>
      <c r="I47" s="2">
        <v>0.66359957000000003</v>
      </c>
      <c r="J47">
        <v>236.58323300000001</v>
      </c>
      <c r="K47">
        <f t="shared" si="3"/>
        <v>236.54322540845286</v>
      </c>
      <c r="L47">
        <f t="shared" si="4"/>
        <v>1.6006073814037348E-3</v>
      </c>
      <c r="M47" s="22">
        <f t="shared" si="5"/>
        <v>2.8596763965614177E-8</v>
      </c>
      <c r="O47" s="2">
        <v>0.63534842000000002</v>
      </c>
      <c r="P47">
        <v>265.29840999999999</v>
      </c>
      <c r="Q47">
        <f t="shared" si="6"/>
        <v>265.42615074881911</v>
      </c>
      <c r="R47">
        <f t="shared" si="7"/>
        <v>1.6317698908869908E-2</v>
      </c>
      <c r="S47" s="22">
        <f t="shared" si="8"/>
        <v>2.3184066884421503E-7</v>
      </c>
    </row>
    <row r="48" spans="3:19" x14ac:dyDescent="0.25">
      <c r="C48" s="2">
        <v>0.68876278999999996</v>
      </c>
      <c r="D48">
        <v>216.473691</v>
      </c>
      <c r="E48">
        <f t="shared" si="0"/>
        <v>216.062351120183</v>
      </c>
      <c r="F48">
        <f t="shared" si="1"/>
        <v>0.16920049672786952</v>
      </c>
      <c r="G48" s="22">
        <f t="shared" si="2"/>
        <v>3.6106998616137768E-6</v>
      </c>
      <c r="I48" s="2">
        <v>0.66666972999999996</v>
      </c>
      <c r="J48">
        <v>236.76795799999999</v>
      </c>
      <c r="K48">
        <f t="shared" si="3"/>
        <v>236.60512839002217</v>
      </c>
      <c r="L48">
        <f t="shared" si="4"/>
        <v>2.6513481885528881E-2</v>
      </c>
      <c r="M48" s="22">
        <f t="shared" si="5"/>
        <v>4.7295618368025252E-7</v>
      </c>
      <c r="O48" s="2">
        <v>0.63841882999999999</v>
      </c>
      <c r="P48">
        <v>265.36210799999998</v>
      </c>
      <c r="Q48">
        <f t="shared" si="6"/>
        <v>265.47961256946098</v>
      </c>
      <c r="R48">
        <f t="shared" si="7"/>
        <v>1.3807323844216114E-2</v>
      </c>
      <c r="S48" s="22">
        <f t="shared" si="8"/>
        <v>1.9607927576281647E-7</v>
      </c>
    </row>
    <row r="49" spans="3:19" x14ac:dyDescent="0.25">
      <c r="C49" s="2">
        <v>0.69183300000000003</v>
      </c>
      <c r="D49">
        <v>216.632937</v>
      </c>
      <c r="E49">
        <f t="shared" si="0"/>
        <v>216.13857198856803</v>
      </c>
      <c r="F49">
        <f t="shared" si="1"/>
        <v>0.24439676452812853</v>
      </c>
      <c r="G49" s="22">
        <f t="shared" si="2"/>
        <v>5.2077062219898356E-6</v>
      </c>
      <c r="I49" s="2">
        <v>0.66974014999999998</v>
      </c>
      <c r="J49">
        <v>236.82528600000001</v>
      </c>
      <c r="K49">
        <f t="shared" si="3"/>
        <v>236.67179176450685</v>
      </c>
      <c r="L49">
        <f t="shared" si="4"/>
        <v>2.3560480329628396E-2</v>
      </c>
      <c r="M49" s="22">
        <f t="shared" si="5"/>
        <v>4.2007612516147049E-7</v>
      </c>
      <c r="O49" s="2">
        <v>0.64148901000000003</v>
      </c>
      <c r="P49">
        <v>265.54046399999999</v>
      </c>
      <c r="Q49">
        <f t="shared" si="6"/>
        <v>265.53677035131579</v>
      </c>
      <c r="R49">
        <f t="shared" si="7"/>
        <v>1.3643040602225725E-5</v>
      </c>
      <c r="S49" s="22">
        <f t="shared" si="8"/>
        <v>1.934860916078631E-10</v>
      </c>
    </row>
    <row r="50" spans="3:19" x14ac:dyDescent="0.25">
      <c r="C50" s="2">
        <v>0.69490311999999999</v>
      </c>
      <c r="D50">
        <v>216.843141</v>
      </c>
      <c r="E50">
        <f t="shared" si="0"/>
        <v>216.22150550522414</v>
      </c>
      <c r="F50">
        <f t="shared" si="1"/>
        <v>0.38643068836522687</v>
      </c>
      <c r="G50" s="22">
        <f t="shared" si="2"/>
        <v>8.2182666759331788E-6</v>
      </c>
      <c r="I50" s="2">
        <v>0.67281024</v>
      </c>
      <c r="J50">
        <v>237.04822999999999</v>
      </c>
      <c r="K50">
        <f t="shared" si="3"/>
        <v>236.74388320088923</v>
      </c>
      <c r="L50">
        <f t="shared" si="4"/>
        <v>9.2626974128965589E-2</v>
      </c>
      <c r="M50" s="22">
        <f t="shared" si="5"/>
        <v>1.6484054561137831E-6</v>
      </c>
      <c r="O50" s="2">
        <v>0.6445592</v>
      </c>
      <c r="P50">
        <v>265.71244899999999</v>
      </c>
      <c r="Q50">
        <f t="shared" si="6"/>
        <v>265.59825575535694</v>
      </c>
      <c r="R50">
        <f t="shared" si="7"/>
        <v>1.3040097122106865E-2</v>
      </c>
      <c r="S50" s="22">
        <f t="shared" si="8"/>
        <v>1.8469580084138521E-7</v>
      </c>
    </row>
    <row r="51" spans="3:19" x14ac:dyDescent="0.25">
      <c r="C51" s="2">
        <v>0.69797332000000001</v>
      </c>
      <c r="D51">
        <v>217.00875600000001</v>
      </c>
      <c r="E51">
        <f t="shared" si="0"/>
        <v>216.31195471584658</v>
      </c>
      <c r="F51">
        <f t="shared" si="1"/>
        <v>0.48553202959785968</v>
      </c>
      <c r="G51" s="22">
        <f t="shared" si="2"/>
        <v>1.0310111688732825E-5</v>
      </c>
      <c r="I51" s="2">
        <v>0.67588048999999994</v>
      </c>
      <c r="J51">
        <v>237.19473600000001</v>
      </c>
      <c r="K51">
        <f t="shared" si="3"/>
        <v>236.82214817686759</v>
      </c>
      <c r="L51">
        <f t="shared" si="4"/>
        <v>0.13882168594655567</v>
      </c>
      <c r="M51" s="22">
        <f t="shared" si="5"/>
        <v>2.4674435246652023E-6</v>
      </c>
      <c r="O51" s="2">
        <v>0.64762945000000005</v>
      </c>
      <c r="P51">
        <v>265.85895499999998</v>
      </c>
      <c r="Q51">
        <f t="shared" si="6"/>
        <v>265.66474388406164</v>
      </c>
      <c r="R51">
        <f t="shared" si="7"/>
        <v>3.7717957554017044E-2</v>
      </c>
      <c r="S51" s="22">
        <f t="shared" si="8"/>
        <v>5.3363656593587721E-7</v>
      </c>
    </row>
    <row r="52" spans="3:19" x14ac:dyDescent="0.25">
      <c r="C52" s="2">
        <v>0.70104348000000005</v>
      </c>
      <c r="D52">
        <v>217.199851</v>
      </c>
      <c r="E52">
        <f t="shared" si="0"/>
        <v>216.41078647649076</v>
      </c>
      <c r="F52">
        <f t="shared" si="1"/>
        <v>0.62262282226086285</v>
      </c>
      <c r="G52" s="22">
        <f t="shared" si="2"/>
        <v>1.319793514020822E-5</v>
      </c>
      <c r="I52" s="2">
        <v>0.67895079999999997</v>
      </c>
      <c r="J52">
        <v>237.309393</v>
      </c>
      <c r="K52">
        <f t="shared" si="3"/>
        <v>236.9073800318063</v>
      </c>
      <c r="L52">
        <f t="shared" si="4"/>
        <v>0.16161442659591058</v>
      </c>
      <c r="M52" s="22">
        <f t="shared" si="5"/>
        <v>2.8697909966251387E-6</v>
      </c>
      <c r="O52" s="2">
        <v>0.65069955999999995</v>
      </c>
      <c r="P52">
        <v>266.06915900000001</v>
      </c>
      <c r="Q52">
        <f t="shared" si="6"/>
        <v>265.73695727212169</v>
      </c>
      <c r="R52">
        <f t="shared" si="7"/>
        <v>0.11035798800534656</v>
      </c>
      <c r="S52" s="22">
        <f t="shared" si="8"/>
        <v>1.5588872329348756E-6</v>
      </c>
    </row>
    <row r="53" spans="3:19" x14ac:dyDescent="0.25">
      <c r="C53" s="2">
        <v>0.70411358999999996</v>
      </c>
      <c r="D53">
        <v>217.410055</v>
      </c>
      <c r="E53">
        <f t="shared" si="0"/>
        <v>216.51895060278883</v>
      </c>
      <c r="F53">
        <f t="shared" si="1"/>
        <v>0.79406704672907491</v>
      </c>
      <c r="G53" s="22">
        <f t="shared" si="2"/>
        <v>1.6799560558811787E-5</v>
      </c>
      <c r="I53" s="2">
        <v>0.68202076</v>
      </c>
      <c r="J53">
        <v>237.596035</v>
      </c>
      <c r="K53">
        <f t="shared" si="3"/>
        <v>237.00042985356015</v>
      </c>
      <c r="L53">
        <f t="shared" si="4"/>
        <v>0.35474549046563669</v>
      </c>
      <c r="M53" s="22">
        <f t="shared" si="5"/>
        <v>6.2840337037260134E-6</v>
      </c>
      <c r="O53" s="2">
        <v>0.65376979999999996</v>
      </c>
      <c r="P53">
        <v>266.215665</v>
      </c>
      <c r="Q53">
        <f t="shared" si="6"/>
        <v>265.81568981166652</v>
      </c>
      <c r="R53">
        <f t="shared" si="7"/>
        <v>0.15998015128240697</v>
      </c>
      <c r="S53" s="22">
        <f t="shared" si="8"/>
        <v>2.2573499349750739E-6</v>
      </c>
    </row>
    <row r="54" spans="3:19" x14ac:dyDescent="0.25">
      <c r="C54" s="2">
        <v>0.70718382999999996</v>
      </c>
      <c r="D54">
        <v>217.55656099999999</v>
      </c>
      <c r="E54">
        <f t="shared" si="0"/>
        <v>216.63749408761166</v>
      </c>
      <c r="F54">
        <f t="shared" si="1"/>
        <v>0.84468398944702017</v>
      </c>
      <c r="G54" s="22">
        <f t="shared" si="2"/>
        <v>1.7846369975264792E-5</v>
      </c>
      <c r="I54" s="2">
        <v>0.68509098999999996</v>
      </c>
      <c r="J54">
        <v>237.74891099999999</v>
      </c>
      <c r="K54">
        <f t="shared" si="3"/>
        <v>237.10225632822667</v>
      </c>
      <c r="L54">
        <f t="shared" si="4"/>
        <v>0.41816226452625954</v>
      </c>
      <c r="M54" s="22">
        <f t="shared" si="5"/>
        <v>7.3978882427290923E-6</v>
      </c>
      <c r="O54" s="2">
        <v>0.65683985</v>
      </c>
      <c r="P54">
        <v>266.457719</v>
      </c>
      <c r="Q54">
        <f t="shared" si="6"/>
        <v>265.90178897664606</v>
      </c>
      <c r="R54">
        <f t="shared" si="7"/>
        <v>0.30905819086630948</v>
      </c>
      <c r="S54" s="22">
        <f t="shared" si="8"/>
        <v>4.3529496766211746E-6</v>
      </c>
    </row>
    <row r="55" spans="3:19" x14ac:dyDescent="0.25">
      <c r="C55" s="2">
        <v>0.71025377999999995</v>
      </c>
      <c r="D55">
        <v>217.84957299999999</v>
      </c>
      <c r="E55">
        <f t="shared" si="0"/>
        <v>216.76754021162139</v>
      </c>
      <c r="F55">
        <f t="shared" si="1"/>
        <v>1.1707949551263634</v>
      </c>
      <c r="G55" s="22">
        <f t="shared" si="2"/>
        <v>2.4669901550694237E-5</v>
      </c>
      <c r="I55" s="2">
        <v>0.68816105999999999</v>
      </c>
      <c r="J55">
        <v>237.97822500000001</v>
      </c>
      <c r="K55">
        <f t="shared" si="3"/>
        <v>237.2138715764633</v>
      </c>
      <c r="L55">
        <f t="shared" si="4"/>
        <v>0.5842361560722803</v>
      </c>
      <c r="M55" s="22">
        <f t="shared" si="5"/>
        <v>1.0316063063042065E-5</v>
      </c>
      <c r="O55" s="2">
        <v>0.65990992999999998</v>
      </c>
      <c r="P55">
        <v>266.68703199999999</v>
      </c>
      <c r="Q55">
        <f t="shared" si="6"/>
        <v>265.99619316299993</v>
      </c>
      <c r="R55">
        <f t="shared" si="7"/>
        <v>0.47725829870759268</v>
      </c>
      <c r="S55" s="22">
        <f t="shared" si="8"/>
        <v>6.7104198369119357E-6</v>
      </c>
    </row>
    <row r="56" spans="3:19" x14ac:dyDescent="0.25">
      <c r="C56" s="2">
        <v>0.71332390000000001</v>
      </c>
      <c r="D56">
        <v>218.05977799999999</v>
      </c>
      <c r="E56">
        <f t="shared" si="0"/>
        <v>216.91035996181304</v>
      </c>
      <c r="F56">
        <f t="shared" si="1"/>
        <v>1.3211618265095397</v>
      </c>
      <c r="G56" s="22">
        <f t="shared" si="2"/>
        <v>2.7784647129582505E-5</v>
      </c>
      <c r="I56" s="2">
        <v>0.69123122999999997</v>
      </c>
      <c r="J56">
        <v>238.16295</v>
      </c>
      <c r="K56">
        <f t="shared" si="3"/>
        <v>237.33640648121201</v>
      </c>
      <c r="L56">
        <f t="shared" si="4"/>
        <v>0.68317418845042566</v>
      </c>
      <c r="M56" s="22">
        <f t="shared" si="5"/>
        <v>1.204434112979943E-5</v>
      </c>
      <c r="O56" s="2">
        <v>0.66298025000000005</v>
      </c>
      <c r="P56">
        <v>266.79531900000001</v>
      </c>
      <c r="Q56">
        <f t="shared" si="6"/>
        <v>266.09992913996052</v>
      </c>
      <c r="R56">
        <f t="shared" si="7"/>
        <v>0.4835670574457327</v>
      </c>
      <c r="S56" s="22">
        <f t="shared" si="8"/>
        <v>6.7936050655135769E-6</v>
      </c>
    </row>
    <row r="57" spans="3:19" x14ac:dyDescent="0.25">
      <c r="C57" s="2">
        <v>0.71639392999999996</v>
      </c>
      <c r="D57">
        <v>218.308201</v>
      </c>
      <c r="E57">
        <f t="shared" si="0"/>
        <v>217.06731871086379</v>
      </c>
      <c r="F57">
        <f t="shared" si="1"/>
        <v>1.5397888554919188</v>
      </c>
      <c r="G57" s="22">
        <f t="shared" si="2"/>
        <v>3.2308818040861487E-5</v>
      </c>
      <c r="I57" s="2">
        <v>0.69430137000000003</v>
      </c>
      <c r="J57">
        <v>238.36041399999999</v>
      </c>
      <c r="K57">
        <f t="shared" si="3"/>
        <v>237.4710847077292</v>
      </c>
      <c r="L57">
        <f t="shared" si="4"/>
        <v>0.79090659009085917</v>
      </c>
      <c r="M57" s="22">
        <f t="shared" si="5"/>
        <v>1.3920567230250006E-5</v>
      </c>
      <c r="O57" s="2">
        <v>0.66605018999999999</v>
      </c>
      <c r="P57">
        <v>267.09470099999999</v>
      </c>
      <c r="Q57">
        <f t="shared" si="6"/>
        <v>266.21409083538845</v>
      </c>
      <c r="R57">
        <f t="shared" si="7"/>
        <v>0.77547426201716252</v>
      </c>
      <c r="S57" s="22">
        <f t="shared" si="8"/>
        <v>1.0870182717665467E-5</v>
      </c>
    </row>
    <row r="58" spans="3:19" x14ac:dyDescent="0.25">
      <c r="C58" s="2">
        <v>0.71946405999999996</v>
      </c>
      <c r="D58">
        <v>218.512035</v>
      </c>
      <c r="E58">
        <f t="shared" si="0"/>
        <v>217.23994273498508</v>
      </c>
      <c r="F58">
        <f t="shared" si="1"/>
        <v>1.6182187307107871</v>
      </c>
      <c r="G58" s="22">
        <f t="shared" si="2"/>
        <v>3.3891165208305543E-5</v>
      </c>
      <c r="I58" s="2">
        <v>0.69737128000000004</v>
      </c>
      <c r="J58">
        <v>238.67253600000001</v>
      </c>
      <c r="K58">
        <f t="shared" si="3"/>
        <v>237.61924318297221</v>
      </c>
      <c r="L58">
        <f t="shared" si="4"/>
        <v>1.1094257584023492</v>
      </c>
      <c r="M58" s="22">
        <f t="shared" si="5"/>
        <v>1.9475712263579824E-5</v>
      </c>
      <c r="O58" s="2">
        <v>0.66912013000000004</v>
      </c>
      <c r="P58">
        <v>267.38771300000002</v>
      </c>
      <c r="Q58">
        <f t="shared" si="6"/>
        <v>266.33991345936016</v>
      </c>
      <c r="R58">
        <f t="shared" si="7"/>
        <v>1.0978838773650967</v>
      </c>
      <c r="S58" s="22">
        <f t="shared" si="8"/>
        <v>1.5355837727126849E-5</v>
      </c>
    </row>
    <row r="59" spans="3:19" x14ac:dyDescent="0.25">
      <c r="C59" s="2">
        <v>0.72253396999999997</v>
      </c>
      <c r="D59">
        <v>218.82415700000001</v>
      </c>
      <c r="E59">
        <f t="shared" si="0"/>
        <v>217.42988531178102</v>
      </c>
      <c r="F59">
        <f t="shared" si="1"/>
        <v>1.9439935405690401</v>
      </c>
      <c r="G59" s="22">
        <f t="shared" si="2"/>
        <v>4.0597967298269008E-5</v>
      </c>
      <c r="I59" s="2">
        <v>0.70044150000000005</v>
      </c>
      <c r="J59">
        <v>238.83178100000001</v>
      </c>
      <c r="K59">
        <f t="shared" si="3"/>
        <v>237.78238834503998</v>
      </c>
      <c r="L59">
        <f t="shared" si="4"/>
        <v>1.1012249442840611</v>
      </c>
      <c r="M59" s="22">
        <f t="shared" si="5"/>
        <v>1.9305977945272369E-5</v>
      </c>
      <c r="O59" s="2">
        <v>0.67219021000000001</v>
      </c>
      <c r="P59">
        <v>267.61702700000001</v>
      </c>
      <c r="Q59">
        <f t="shared" si="6"/>
        <v>266.47874642671394</v>
      </c>
      <c r="R59">
        <f t="shared" si="7"/>
        <v>1.2956826635204584</v>
      </c>
      <c r="S59" s="22">
        <f t="shared" si="8"/>
        <v>1.8091357860125807E-5</v>
      </c>
    </row>
    <row r="60" spans="3:19" x14ac:dyDescent="0.25">
      <c r="C60" s="2">
        <v>0.72560391000000002</v>
      </c>
      <c r="D60">
        <v>219.12353899999999</v>
      </c>
      <c r="E60">
        <f t="shared" si="0"/>
        <v>217.63900686342356</v>
      </c>
      <c r="F60">
        <f t="shared" si="1"/>
        <v>2.2038356645281905</v>
      </c>
      <c r="G60" s="22">
        <f t="shared" si="2"/>
        <v>4.5898779785417844E-5</v>
      </c>
      <c r="I60" s="2">
        <v>0.70351143000000005</v>
      </c>
      <c r="J60">
        <v>239.13116299999999</v>
      </c>
      <c r="K60">
        <f t="shared" si="3"/>
        <v>237.96211558179556</v>
      </c>
      <c r="L60">
        <f t="shared" si="4"/>
        <v>1.3666718660104396</v>
      </c>
      <c r="M60" s="22">
        <f t="shared" si="5"/>
        <v>2.3899669879720304E-5</v>
      </c>
      <c r="O60" s="2">
        <v>0.67526025000000001</v>
      </c>
      <c r="P60">
        <v>267.86545000000001</v>
      </c>
      <c r="Q60">
        <f t="shared" si="6"/>
        <v>266.63205836362562</v>
      </c>
      <c r="R60">
        <f t="shared" si="7"/>
        <v>1.5212549286783015</v>
      </c>
      <c r="S60" s="22">
        <f t="shared" si="8"/>
        <v>2.1201598054419758E-5</v>
      </c>
    </row>
    <row r="61" spans="3:19" x14ac:dyDescent="0.25">
      <c r="C61" s="2">
        <v>0.72867389000000005</v>
      </c>
      <c r="D61">
        <v>219.39744099999999</v>
      </c>
      <c r="E61">
        <f t="shared" si="0"/>
        <v>217.86935078933965</v>
      </c>
      <c r="F61">
        <f t="shared" si="1"/>
        <v>2.3350596919159554</v>
      </c>
      <c r="G61" s="22">
        <f t="shared" si="2"/>
        <v>4.8510401771229128E-5</v>
      </c>
      <c r="I61" s="2">
        <v>0.70658133000000001</v>
      </c>
      <c r="J61">
        <v>239.44965500000001</v>
      </c>
      <c r="K61">
        <f t="shared" si="3"/>
        <v>238.16022872157552</v>
      </c>
      <c r="L61">
        <f t="shared" si="4"/>
        <v>1.6626201274916197</v>
      </c>
      <c r="M61" s="22">
        <f t="shared" si="5"/>
        <v>2.8997770104101915E-5</v>
      </c>
      <c r="O61" s="2">
        <v>0.67833009</v>
      </c>
      <c r="P61">
        <v>268.20942100000002</v>
      </c>
      <c r="Q61">
        <f t="shared" si="6"/>
        <v>266.80146353404012</v>
      </c>
      <c r="R61">
        <f t="shared" si="7"/>
        <v>1.9823442259522122</v>
      </c>
      <c r="S61" s="22">
        <f t="shared" si="8"/>
        <v>2.7556941414971476E-5</v>
      </c>
    </row>
    <row r="62" spans="3:19" x14ac:dyDescent="0.25">
      <c r="C62" s="2">
        <v>0.73174375999999997</v>
      </c>
      <c r="D62">
        <v>219.72867199999999</v>
      </c>
      <c r="E62">
        <f t="shared" si="0"/>
        <v>218.12316651822726</v>
      </c>
      <c r="F62">
        <f t="shared" si="1"/>
        <v>2.5776478520022663</v>
      </c>
      <c r="G62" s="22">
        <f t="shared" si="2"/>
        <v>5.3388795591654302E-5</v>
      </c>
      <c r="I62" s="2">
        <v>0.70965129000000005</v>
      </c>
      <c r="J62">
        <v>239.73629700000001</v>
      </c>
      <c r="K62">
        <f t="shared" si="3"/>
        <v>238.37870795576001</v>
      </c>
      <c r="L62">
        <f t="shared" si="4"/>
        <v>1.8430480130404792</v>
      </c>
      <c r="M62" s="22">
        <f t="shared" si="5"/>
        <v>3.2067792398224879E-5</v>
      </c>
      <c r="O62" s="2">
        <v>0.68140012999999999</v>
      </c>
      <c r="P62">
        <v>268.45784400000002</v>
      </c>
      <c r="Q62">
        <f t="shared" si="6"/>
        <v>266.98877235919485</v>
      </c>
      <c r="R62">
        <f t="shared" si="7"/>
        <v>2.1581714858179901</v>
      </c>
      <c r="S62" s="22">
        <f t="shared" si="8"/>
        <v>2.994565068246957E-5</v>
      </c>
    </row>
    <row r="63" spans="3:19" x14ac:dyDescent="0.25">
      <c r="C63" s="2">
        <v>0.73481366999999997</v>
      </c>
      <c r="D63">
        <v>220.04079400000001</v>
      </c>
      <c r="E63">
        <f t="shared" si="0"/>
        <v>218.40297394467359</v>
      </c>
      <c r="F63">
        <f t="shared" si="1"/>
        <v>2.6824545336294214</v>
      </c>
      <c r="G63" s="22">
        <f t="shared" si="2"/>
        <v>5.5402066318160323E-5</v>
      </c>
      <c r="I63" s="2">
        <v>0.71272120999999999</v>
      </c>
      <c r="J63">
        <v>240.04204899999999</v>
      </c>
      <c r="K63">
        <f t="shared" si="3"/>
        <v>238.61972439954073</v>
      </c>
      <c r="L63">
        <f t="shared" si="4"/>
        <v>2.0230072690716008</v>
      </c>
      <c r="M63" s="22">
        <f t="shared" si="5"/>
        <v>3.5109350290283703E-5</v>
      </c>
      <c r="O63" s="2">
        <v>0.68447000999999996</v>
      </c>
      <c r="P63">
        <v>268.78270500000002</v>
      </c>
      <c r="Q63">
        <f t="shared" si="6"/>
        <v>267.19593374209597</v>
      </c>
      <c r="R63">
        <f t="shared" si="7"/>
        <v>2.517843024910392</v>
      </c>
      <c r="S63" s="22">
        <f t="shared" si="8"/>
        <v>3.4851863937098431E-5</v>
      </c>
    </row>
    <row r="64" spans="3:19" x14ac:dyDescent="0.25">
      <c r="C64" s="2">
        <v>0.73788346000000005</v>
      </c>
      <c r="D64">
        <v>220.41024400000001</v>
      </c>
      <c r="E64">
        <f t="shared" si="0"/>
        <v>218.71154399639937</v>
      </c>
      <c r="F64">
        <f t="shared" si="1"/>
        <v>2.8855817022327974</v>
      </c>
      <c r="G64" s="22">
        <f t="shared" si="2"/>
        <v>5.9397726833190559E-5</v>
      </c>
      <c r="I64" s="2">
        <v>0.71579092</v>
      </c>
      <c r="J64">
        <v>240.44971699999999</v>
      </c>
      <c r="K64">
        <f t="shared" si="3"/>
        <v>238.88566728196608</v>
      </c>
      <c r="L64">
        <f t="shared" si="4"/>
        <v>2.4462515204819657</v>
      </c>
      <c r="M64" s="22">
        <f t="shared" si="5"/>
        <v>4.2310929687432507E-5</v>
      </c>
      <c r="O64" s="2">
        <v>0.68753978999999998</v>
      </c>
      <c r="P64">
        <v>269.158525</v>
      </c>
      <c r="Q64">
        <f t="shared" si="6"/>
        <v>267.4251217392432</v>
      </c>
      <c r="R64">
        <f t="shared" si="7"/>
        <v>3.0046868644023137</v>
      </c>
      <c r="S64" s="22">
        <f t="shared" si="8"/>
        <v>4.1474669984779776E-5</v>
      </c>
    </row>
    <row r="65" spans="3:19" x14ac:dyDescent="0.25">
      <c r="C65" s="2">
        <v>0.74095339999999998</v>
      </c>
      <c r="D65">
        <v>220.70962499999999</v>
      </c>
      <c r="E65">
        <f t="shared" si="0"/>
        <v>219.05200582485452</v>
      </c>
      <c r="F65">
        <f t="shared" si="1"/>
        <v>2.7477013298099484</v>
      </c>
      <c r="G65" s="22">
        <f t="shared" si="2"/>
        <v>5.6406217564520566E-5</v>
      </c>
      <c r="I65" s="2">
        <v>0.71886074</v>
      </c>
      <c r="J65">
        <v>240.80642800000001</v>
      </c>
      <c r="K65">
        <f t="shared" si="3"/>
        <v>239.17922275597996</v>
      </c>
      <c r="L65">
        <f t="shared" si="4"/>
        <v>2.6477969061663402</v>
      </c>
      <c r="M65" s="22">
        <f t="shared" si="5"/>
        <v>4.5661325988751274E-5</v>
      </c>
      <c r="O65" s="2">
        <v>0.69060966999999995</v>
      </c>
      <c r="P65">
        <v>269.483386</v>
      </c>
      <c r="Q65">
        <f t="shared" si="6"/>
        <v>267.67874808496225</v>
      </c>
      <c r="R65">
        <f t="shared" si="7"/>
        <v>3.2567180043917783</v>
      </c>
      <c r="S65" s="22">
        <f t="shared" si="8"/>
        <v>4.4845220531962898E-5</v>
      </c>
    </row>
    <row r="66" spans="3:19" x14ac:dyDescent="0.25">
      <c r="C66" s="2">
        <v>0.74402309</v>
      </c>
      <c r="D66">
        <v>221.13003399999999</v>
      </c>
      <c r="E66">
        <f t="shared" si="0"/>
        <v>219.42777195558756</v>
      </c>
      <c r="F66">
        <f t="shared" si="1"/>
        <v>2.897696067847205</v>
      </c>
      <c r="G66" s="22">
        <f t="shared" si="2"/>
        <v>5.9259415844356945E-5</v>
      </c>
      <c r="I66" s="2">
        <v>0.72193046000000005</v>
      </c>
      <c r="J66">
        <v>241.21409700000001</v>
      </c>
      <c r="K66">
        <f t="shared" si="3"/>
        <v>239.5033149679592</v>
      </c>
      <c r="L66">
        <f t="shared" si="4"/>
        <v>2.9267751611536861</v>
      </c>
      <c r="M66" s="22">
        <f t="shared" si="5"/>
        <v>5.0301853756255327E-5</v>
      </c>
      <c r="O66" s="2">
        <v>0.69367953000000004</v>
      </c>
      <c r="P66">
        <v>269.820987</v>
      </c>
      <c r="Q66">
        <f t="shared" si="6"/>
        <v>267.95944935064404</v>
      </c>
      <c r="R66">
        <f t="shared" si="7"/>
        <v>3.4653224199697377</v>
      </c>
      <c r="S66" s="22">
        <f t="shared" si="8"/>
        <v>4.7598382557573274E-5</v>
      </c>
    </row>
    <row r="67" spans="3:19" x14ac:dyDescent="0.25">
      <c r="C67" s="2">
        <v>0.74678990000000001</v>
      </c>
      <c r="D67">
        <v>221.47400500000001</v>
      </c>
      <c r="E67">
        <f t="shared" si="0"/>
        <v>219.79992927935919</v>
      </c>
      <c r="F67">
        <f t="shared" si="1"/>
        <v>2.8025295184390635</v>
      </c>
      <c r="G67" s="22">
        <f t="shared" si="2"/>
        <v>5.7135321717027619E-5</v>
      </c>
      <c r="I67" s="2">
        <v>0.72500023000000002</v>
      </c>
      <c r="J67">
        <v>241.59628599999999</v>
      </c>
      <c r="K67">
        <f t="shared" si="3"/>
        <v>239.86122218816089</v>
      </c>
      <c r="L67">
        <f t="shared" si="4"/>
        <v>3.0104464311536194</v>
      </c>
      <c r="M67" s="22">
        <f t="shared" si="5"/>
        <v>5.1576325283894949E-5</v>
      </c>
      <c r="O67" s="2">
        <v>0.69674912</v>
      </c>
      <c r="P67">
        <v>270.29235399999999</v>
      </c>
      <c r="Q67">
        <f t="shared" si="6"/>
        <v>268.27011983527456</v>
      </c>
      <c r="R67">
        <f t="shared" si="7"/>
        <v>4.0894310169827675</v>
      </c>
      <c r="S67" s="22">
        <f t="shared" si="8"/>
        <v>5.5975162810060042E-5</v>
      </c>
    </row>
    <row r="68" spans="3:19" x14ac:dyDescent="0.25">
      <c r="C68" s="2">
        <v>0.75016252000000005</v>
      </c>
      <c r="D68">
        <v>221.94537199999999</v>
      </c>
      <c r="E68">
        <f t="shared" ref="E68:E114" si="9">IF(C68&lt;F$1,$X$6+D$1^2*$X$5/((-$X$7*(C68/E$1-1)^$X$8+1)),$X$6+$X$2*SINH($X$3*(C68/F$1)-$X$3)+D$1^2*$X$5/((-$X$7*(C68/E$1-1)^$X$8+1)))</f>
        <v>220.30122910485468</v>
      </c>
      <c r="F68">
        <f t="shared" ref="F68:F114" si="10">(E68-D68)^2</f>
        <v>2.7032058596567943</v>
      </c>
      <c r="G68" s="22">
        <f t="shared" ref="G68:G114" si="11">((E68-D68)/D68)^2</f>
        <v>5.4876566792497025E-5</v>
      </c>
      <c r="I68" s="2">
        <v>0.72806998000000001</v>
      </c>
      <c r="J68">
        <v>241.984846</v>
      </c>
      <c r="K68">
        <f t="shared" ref="K68:K106" si="12">IF(I68&lt;L$1,$X$6+J$1^2*$X$5/((-$X$7*(I68/K$1-1)^$X$8+1)),$X$6+$X$2*SINH($X$3*(I68/L$1)-$X$3)+J$1^2*$X$5/((-$X$7*(I68/K$1-1)^$X$8+1)))</f>
        <v>240.25655829354335</v>
      </c>
      <c r="L68">
        <f t="shared" ref="L68:L106" si="13">(K68-J68)^2</f>
        <v>2.9869783962892043</v>
      </c>
      <c r="M68" s="22">
        <f t="shared" ref="M68:M106" si="14">((K68-J68)/J68)^2</f>
        <v>5.1010049170430119E-5</v>
      </c>
      <c r="O68" s="2">
        <v>0.69981886999999998</v>
      </c>
      <c r="P68">
        <v>270.68091299999998</v>
      </c>
      <c r="Q68">
        <f t="shared" ref="Q68:Q110" si="15">IF(O68&lt;R$1,$X$6+P$1^2*$X$5/((-$X$7*(O68/Q$1-1)^$X$8+1)),$X$6+$X$2*SINH($X$3*(O68/R$1)-$X$3)+P$1^2*$X$5/((-$X$7*(O68/Q$1-1)^$X$8+1)))</f>
        <v>268.61402866496269</v>
      </c>
      <c r="R68">
        <f t="shared" ref="R68:R110" si="16">(Q68-P68)^2</f>
        <v>4.2720108544225273</v>
      </c>
      <c r="S68" s="22">
        <f t="shared" ref="S68:S110" si="17">((Q68-P68)/P68)^2</f>
        <v>5.8306514712799252E-5</v>
      </c>
    </row>
    <row r="69" spans="3:19" x14ac:dyDescent="0.25">
      <c r="C69" s="2">
        <v>0.75323231000000002</v>
      </c>
      <c r="D69">
        <v>222.31482199999999</v>
      </c>
      <c r="E69">
        <f t="shared" si="9"/>
        <v>220.80812519339617</v>
      </c>
      <c r="F69">
        <f t="shared" si="10"/>
        <v>2.2701352670301702</v>
      </c>
      <c r="G69" s="22">
        <f t="shared" si="11"/>
        <v>4.5931951585238901E-5</v>
      </c>
      <c r="I69" s="2">
        <v>0.73113969999999995</v>
      </c>
      <c r="J69">
        <v>242.39251400000001</v>
      </c>
      <c r="K69">
        <f t="shared" si="12"/>
        <v>240.69334607020096</v>
      </c>
      <c r="L69">
        <f t="shared" si="13"/>
        <v>2.8871716536575751</v>
      </c>
      <c r="M69" s="22">
        <f t="shared" si="14"/>
        <v>4.9139892161127105E-5</v>
      </c>
      <c r="O69" s="2">
        <v>0.70288859000000004</v>
      </c>
      <c r="P69">
        <v>271.08858199999997</v>
      </c>
      <c r="Q69">
        <f t="shared" si="15"/>
        <v>268.99472379517863</v>
      </c>
      <c r="R69">
        <f t="shared" si="16"/>
        <v>4.3842421818976645</v>
      </c>
      <c r="S69" s="22">
        <f t="shared" si="17"/>
        <v>5.965846631522909E-5</v>
      </c>
    </row>
    <row r="70" spans="3:19" x14ac:dyDescent="0.25">
      <c r="C70" s="2">
        <v>0.75630195</v>
      </c>
      <c r="D70">
        <v>222.76070999999999</v>
      </c>
      <c r="E70">
        <f t="shared" si="9"/>
        <v>221.36886870877279</v>
      </c>
      <c r="F70">
        <f t="shared" si="10"/>
        <v>1.9372221799649845</v>
      </c>
      <c r="G70" s="22">
        <f t="shared" si="11"/>
        <v>3.9039320139590405E-5</v>
      </c>
      <c r="I70" s="2">
        <v>0.73420923999999999</v>
      </c>
      <c r="J70">
        <v>242.882991</v>
      </c>
      <c r="K70">
        <f t="shared" si="12"/>
        <v>241.17603987314175</v>
      </c>
      <c r="L70">
        <f t="shared" si="13"/>
        <v>2.9136821494826743</v>
      </c>
      <c r="M70" s="22">
        <f t="shared" si="14"/>
        <v>4.9391016974182729E-5</v>
      </c>
      <c r="O70" s="2">
        <v>0.70595814000000001</v>
      </c>
      <c r="P70">
        <v>271.57905899999997</v>
      </c>
      <c r="Q70">
        <f t="shared" si="15"/>
        <v>269.41612866355956</v>
      </c>
      <c r="R70">
        <f t="shared" si="16"/>
        <v>4.6782676402942291</v>
      </c>
      <c r="S70" s="22">
        <f t="shared" si="17"/>
        <v>6.3429677819522331E-5</v>
      </c>
    </row>
    <row r="71" spans="3:19" x14ac:dyDescent="0.25">
      <c r="C71" s="2">
        <v>0.75937153999999996</v>
      </c>
      <c r="D71">
        <v>223.232077</v>
      </c>
      <c r="E71">
        <f t="shared" si="9"/>
        <v>221.98967206276222</v>
      </c>
      <c r="F71">
        <f t="shared" si="10"/>
        <v>1.5435700280728106</v>
      </c>
      <c r="G71" s="22">
        <f t="shared" si="11"/>
        <v>3.0975129951663655E-5</v>
      </c>
      <c r="I71" s="2">
        <v>0.73727883999999999</v>
      </c>
      <c r="J71">
        <v>243.34798799999999</v>
      </c>
      <c r="K71">
        <f t="shared" si="12"/>
        <v>241.70967023084143</v>
      </c>
      <c r="L71">
        <f t="shared" si="13"/>
        <v>2.6840851127406857</v>
      </c>
      <c r="M71" s="22">
        <f t="shared" si="14"/>
        <v>4.5325307959419749E-5</v>
      </c>
      <c r="O71" s="2">
        <v>0.70902779000000005</v>
      </c>
      <c r="P71">
        <v>272.01857699999999</v>
      </c>
      <c r="Q71">
        <f t="shared" si="15"/>
        <v>269.88264317403866</v>
      </c>
      <c r="R71">
        <f t="shared" si="16"/>
        <v>4.5622133088858092</v>
      </c>
      <c r="S71" s="22">
        <f t="shared" si="17"/>
        <v>6.1656441859212258E-5</v>
      </c>
    </row>
    <row r="72" spans="3:19" x14ac:dyDescent="0.25">
      <c r="C72" s="2">
        <v>0.76244113999999996</v>
      </c>
      <c r="D72">
        <v>223.69707399999999</v>
      </c>
      <c r="E72">
        <f t="shared" si="9"/>
        <v>222.6775854088348</v>
      </c>
      <c r="F72">
        <f t="shared" si="10"/>
        <v>1.0393569875159741</v>
      </c>
      <c r="G72" s="22">
        <f t="shared" si="11"/>
        <v>2.0770365222785394E-5</v>
      </c>
      <c r="I72" s="2">
        <v>0.74034825999999998</v>
      </c>
      <c r="J72">
        <v>243.902163</v>
      </c>
      <c r="K72">
        <f t="shared" si="12"/>
        <v>242.2997729251789</v>
      </c>
      <c r="L72">
        <f t="shared" si="13"/>
        <v>2.5676539518851769</v>
      </c>
      <c r="M72" s="22">
        <f t="shared" si="14"/>
        <v>4.3162360624821581E-5</v>
      </c>
      <c r="O72" s="2">
        <v>0.71209721999999998</v>
      </c>
      <c r="P72">
        <v>272.56638199999998</v>
      </c>
      <c r="Q72">
        <f t="shared" si="15"/>
        <v>270.39904677617699</v>
      </c>
      <c r="R72">
        <f t="shared" si="16"/>
        <v>4.6973419724238425</v>
      </c>
      <c r="S72" s="22">
        <f t="shared" si="17"/>
        <v>6.3227731388630279E-5</v>
      </c>
    </row>
    <row r="73" spans="3:19" x14ac:dyDescent="0.25">
      <c r="C73" s="2">
        <v>0.76551051000000003</v>
      </c>
      <c r="D73">
        <v>224.27672799999999</v>
      </c>
      <c r="E73">
        <f t="shared" si="9"/>
        <v>223.44057659276146</v>
      </c>
      <c r="F73">
        <f t="shared" si="10"/>
        <v>0.69914917582697722</v>
      </c>
      <c r="G73" s="22">
        <f t="shared" si="11"/>
        <v>1.389957198424497E-5</v>
      </c>
      <c r="I73" s="2">
        <v>0.74341780000000002</v>
      </c>
      <c r="J73">
        <v>244.39901</v>
      </c>
      <c r="K73">
        <f t="shared" si="12"/>
        <v>242.95265218766977</v>
      </c>
      <c r="L73">
        <f t="shared" si="13"/>
        <v>2.0919509212887006</v>
      </c>
      <c r="M73" s="22">
        <f t="shared" si="14"/>
        <v>3.5022940533675679E-5</v>
      </c>
      <c r="O73" s="2">
        <v>0.71516676000000001</v>
      </c>
      <c r="P73">
        <v>273.06322799999998</v>
      </c>
      <c r="Q73">
        <f t="shared" si="15"/>
        <v>270.97074328826534</v>
      </c>
      <c r="R73">
        <f t="shared" si="16"/>
        <v>4.3784922688432069</v>
      </c>
      <c r="S73" s="22">
        <f t="shared" si="17"/>
        <v>5.8721636102850226E-5</v>
      </c>
    </row>
    <row r="74" spans="3:19" x14ac:dyDescent="0.25">
      <c r="C74" s="2">
        <v>0.76858000000000004</v>
      </c>
      <c r="D74">
        <v>224.79268400000001</v>
      </c>
      <c r="E74">
        <f t="shared" si="9"/>
        <v>224.28793651692774</v>
      </c>
      <c r="F74">
        <f t="shared" si="10"/>
        <v>0.25477002166778634</v>
      </c>
      <c r="G74" s="22">
        <f t="shared" si="11"/>
        <v>5.0417810136316479E-6</v>
      </c>
      <c r="I74" s="2">
        <v>0.74648720999999996</v>
      </c>
      <c r="J74">
        <v>244.959554</v>
      </c>
      <c r="K74">
        <f t="shared" si="12"/>
        <v>243.67526643742775</v>
      </c>
      <c r="L74">
        <f t="shared" si="13"/>
        <v>1.6493945433777597</v>
      </c>
      <c r="M74" s="22">
        <f t="shared" si="14"/>
        <v>2.7487534547512082E-5</v>
      </c>
      <c r="O74" s="2">
        <v>0.71823608000000005</v>
      </c>
      <c r="P74">
        <v>273.668362</v>
      </c>
      <c r="Q74">
        <f t="shared" si="15"/>
        <v>271.60359852029802</v>
      </c>
      <c r="R74">
        <f t="shared" si="16"/>
        <v>4.2632482271110304</v>
      </c>
      <c r="S74" s="22">
        <f t="shared" si="17"/>
        <v>5.6923478931528615E-5</v>
      </c>
    </row>
    <row r="75" spans="3:19" x14ac:dyDescent="0.25">
      <c r="C75" s="2">
        <v>0.77164935000000001</v>
      </c>
      <c r="D75">
        <v>225.38507799999999</v>
      </c>
      <c r="E75">
        <f t="shared" si="9"/>
        <v>225.23021705091969</v>
      </c>
      <c r="F75">
        <f t="shared" si="10"/>
        <v>2.3981913550051789E-2</v>
      </c>
      <c r="G75" s="22">
        <f t="shared" si="11"/>
        <v>4.7209947141996093E-7</v>
      </c>
      <c r="I75" s="2">
        <v>0.74925372999999995</v>
      </c>
      <c r="J75">
        <v>245.450031</v>
      </c>
      <c r="K75">
        <f t="shared" si="12"/>
        <v>244.39286612037449</v>
      </c>
      <c r="L75">
        <f t="shared" si="13"/>
        <v>1.1175975827136049</v>
      </c>
      <c r="M75" s="22">
        <f t="shared" si="14"/>
        <v>1.8550655964407748E-5</v>
      </c>
      <c r="O75" s="2">
        <v>0.72130534000000002</v>
      </c>
      <c r="P75">
        <v>274.29897499999998</v>
      </c>
      <c r="Q75">
        <f t="shared" si="15"/>
        <v>272.30421423338248</v>
      </c>
      <c r="R75">
        <f t="shared" si="16"/>
        <v>3.9790705160364488</v>
      </c>
      <c r="S75" s="22">
        <f t="shared" si="17"/>
        <v>5.2885092243040035E-5</v>
      </c>
    </row>
    <row r="76" spans="3:19" x14ac:dyDescent="0.25">
      <c r="C76" s="2">
        <v>0.77502172999999996</v>
      </c>
      <c r="D76">
        <v>225.971102</v>
      </c>
      <c r="E76">
        <f t="shared" si="9"/>
        <v>226.38977341843523</v>
      </c>
      <c r="F76">
        <f t="shared" si="10"/>
        <v>0.17528575661456244</v>
      </c>
      <c r="G76" s="22">
        <f t="shared" si="11"/>
        <v>3.4327392871694185E-6</v>
      </c>
      <c r="I76" s="2">
        <v>0.75262596999999998</v>
      </c>
      <c r="J76">
        <v>246.106123</v>
      </c>
      <c r="K76">
        <f t="shared" si="12"/>
        <v>245.36233710757028</v>
      </c>
      <c r="L76">
        <f t="shared" si="13"/>
        <v>0.55321745377746478</v>
      </c>
      <c r="M76" s="22">
        <f t="shared" si="14"/>
        <v>9.1337902825800861E-6</v>
      </c>
      <c r="O76" s="2">
        <v>0.72437474999999996</v>
      </c>
      <c r="P76">
        <v>274.85951999999997</v>
      </c>
      <c r="Q76">
        <f t="shared" si="15"/>
        <v>273.07994268952245</v>
      </c>
      <c r="R76">
        <f t="shared" si="16"/>
        <v>3.1668954039664063</v>
      </c>
      <c r="S76" s="22">
        <f t="shared" si="17"/>
        <v>4.191911954460258E-5</v>
      </c>
    </row>
    <row r="77" spans="3:19" x14ac:dyDescent="0.25">
      <c r="C77" s="2">
        <v>0.77839411000000003</v>
      </c>
      <c r="D77">
        <v>226.56349599999999</v>
      </c>
      <c r="E77">
        <f t="shared" si="9"/>
        <v>227.6982776426606</v>
      </c>
      <c r="F77">
        <f t="shared" si="10"/>
        <v>1.2877293765195192</v>
      </c>
      <c r="G77" s="22">
        <f t="shared" si="11"/>
        <v>2.5086768852904625E-5</v>
      </c>
      <c r="I77" s="2">
        <v>0.75569520999999995</v>
      </c>
      <c r="J77">
        <v>246.74947599999999</v>
      </c>
      <c r="K77">
        <f t="shared" si="12"/>
        <v>246.34574459302522</v>
      </c>
      <c r="L77">
        <f t="shared" si="13"/>
        <v>0.16299904897782805</v>
      </c>
      <c r="M77" s="22">
        <f t="shared" si="14"/>
        <v>2.6771493040216242E-6</v>
      </c>
      <c r="O77" s="2">
        <v>0.72744379000000003</v>
      </c>
      <c r="P77">
        <v>275.59841899999998</v>
      </c>
      <c r="Q77">
        <f t="shared" si="15"/>
        <v>273.93875485305273</v>
      </c>
      <c r="R77">
        <f t="shared" si="16"/>
        <v>2.7544850806621435</v>
      </c>
      <c r="S77" s="22">
        <f t="shared" si="17"/>
        <v>3.6264941454469915E-5</v>
      </c>
    </row>
    <row r="78" spans="3:19" x14ac:dyDescent="0.25">
      <c r="C78" s="2">
        <v>0.78176635999999999</v>
      </c>
      <c r="D78">
        <v>227.21247199999999</v>
      </c>
      <c r="E78">
        <f t="shared" si="9"/>
        <v>229.17899816234547</v>
      </c>
      <c r="F78">
        <f t="shared" si="10"/>
        <v>3.8672251471892172</v>
      </c>
      <c r="G78" s="22">
        <f t="shared" si="11"/>
        <v>7.4909193914592822E-5</v>
      </c>
      <c r="I78" s="2">
        <v>0.75876436999999997</v>
      </c>
      <c r="J78">
        <v>247.43104700000001</v>
      </c>
      <c r="K78">
        <f t="shared" si="12"/>
        <v>247.43722042755917</v>
      </c>
      <c r="L78">
        <f t="shared" si="13"/>
        <v>3.8111207828218876E-5</v>
      </c>
      <c r="M78" s="22">
        <f t="shared" si="14"/>
        <v>6.2250712566877001E-10</v>
      </c>
      <c r="O78" s="2">
        <v>0.73051292000000001</v>
      </c>
      <c r="P78">
        <v>276.29910000000001</v>
      </c>
      <c r="Q78">
        <f t="shared" si="15"/>
        <v>274.88978752539845</v>
      </c>
      <c r="R78">
        <f t="shared" si="16"/>
        <v>1.9861616510675819</v>
      </c>
      <c r="S78" s="22">
        <f t="shared" si="17"/>
        <v>2.6016906231636387E-5</v>
      </c>
    </row>
    <row r="79" spans="3:19" x14ac:dyDescent="0.25">
      <c r="C79" s="2">
        <v>0.78453154999999997</v>
      </c>
      <c r="D79">
        <v>228.364665</v>
      </c>
      <c r="E79">
        <f t="shared" si="9"/>
        <v>230.54149075836054</v>
      </c>
      <c r="F79">
        <f t="shared" si="10"/>
        <v>4.7385703822619236</v>
      </c>
      <c r="G79" s="22">
        <f t="shared" si="11"/>
        <v>9.0863512934715861E-5</v>
      </c>
      <c r="I79" s="2">
        <v>0.76183323999999997</v>
      </c>
      <c r="J79">
        <v>248.25912500000001</v>
      </c>
      <c r="K79">
        <f t="shared" si="12"/>
        <v>248.64975977453639</v>
      </c>
      <c r="L79">
        <f t="shared" si="13"/>
        <v>0.15259552707708868</v>
      </c>
      <c r="M79" s="22">
        <f t="shared" si="14"/>
        <v>2.4758900978933172E-6</v>
      </c>
      <c r="O79" s="2">
        <v>0.73358201999999995</v>
      </c>
      <c r="P79">
        <v>277.01252099999999</v>
      </c>
      <c r="Q79">
        <f t="shared" si="15"/>
        <v>275.94304754474126</v>
      </c>
      <c r="R79">
        <f t="shared" si="16"/>
        <v>1.1437734715030481</v>
      </c>
      <c r="S79" s="22">
        <f t="shared" si="17"/>
        <v>1.4905317108744063E-5</v>
      </c>
    </row>
    <row r="80" spans="3:19" x14ac:dyDescent="0.25">
      <c r="C80" s="2">
        <v>0.78729651</v>
      </c>
      <c r="D80">
        <v>229.62663599999999</v>
      </c>
      <c r="E80">
        <f t="shared" si="9"/>
        <v>232.05778245443796</v>
      </c>
      <c r="F80">
        <f t="shared" si="10"/>
        <v>5.9104730829262868</v>
      </c>
      <c r="G80" s="22">
        <f t="shared" si="11"/>
        <v>1.12092799782974E-4</v>
      </c>
      <c r="I80" s="2">
        <v>0.76429643999999997</v>
      </c>
      <c r="J80">
        <v>248.89048299999999</v>
      </c>
      <c r="K80">
        <f t="shared" si="12"/>
        <v>249.72072305416322</v>
      </c>
      <c r="L80">
        <f t="shared" si="13"/>
        <v>0.68929854753695752</v>
      </c>
      <c r="M80" s="22">
        <f t="shared" si="14"/>
        <v>1.1127325243994963E-5</v>
      </c>
      <c r="O80" s="2">
        <v>0.73665113000000004</v>
      </c>
      <c r="P80">
        <v>277.71957200000003</v>
      </c>
      <c r="Q80">
        <f t="shared" si="15"/>
        <v>277.1097408009864</v>
      </c>
      <c r="R80">
        <f t="shared" si="16"/>
        <v>0.37189409129039758</v>
      </c>
      <c r="S80" s="22">
        <f t="shared" si="17"/>
        <v>4.8217679256296154E-6</v>
      </c>
    </row>
    <row r="81" spans="3:19" x14ac:dyDescent="0.25">
      <c r="C81" s="2">
        <v>0.78944605999999995</v>
      </c>
      <c r="D81">
        <v>231.00227000000001</v>
      </c>
      <c r="E81">
        <f t="shared" si="9"/>
        <v>233.35750298019923</v>
      </c>
      <c r="F81">
        <f t="shared" si="10"/>
        <v>5.5471223910180933</v>
      </c>
      <c r="G81" s="22">
        <f t="shared" si="11"/>
        <v>1.0395257531265534E-4</v>
      </c>
      <c r="I81" s="2">
        <v>0.76706246</v>
      </c>
      <c r="J81">
        <v>249.63012900000001</v>
      </c>
      <c r="K81">
        <f t="shared" si="12"/>
        <v>251.03885988671249</v>
      </c>
      <c r="L81">
        <f t="shared" si="13"/>
        <v>1.9845227111777193</v>
      </c>
      <c r="M81" s="22">
        <f t="shared" si="14"/>
        <v>3.1846526523739335E-5</v>
      </c>
      <c r="O81" s="2">
        <v>0.73972020000000005</v>
      </c>
      <c r="P81">
        <v>278.44573200000002</v>
      </c>
      <c r="Q81">
        <f t="shared" si="15"/>
        <v>278.40234066599464</v>
      </c>
      <c r="R81">
        <f t="shared" si="16"/>
        <v>1.8828078667662521E-3</v>
      </c>
      <c r="S81" s="22">
        <f t="shared" si="17"/>
        <v>2.4284259962508371E-8</v>
      </c>
    </row>
    <row r="82" spans="3:19" x14ac:dyDescent="0.25">
      <c r="C82" s="2">
        <v>0.79159367999999997</v>
      </c>
      <c r="D82">
        <v>232.401442</v>
      </c>
      <c r="E82">
        <f t="shared" si="9"/>
        <v>234.7757113605154</v>
      </c>
      <c r="F82">
        <f t="shared" si="10"/>
        <v>5.6371549962822005</v>
      </c>
      <c r="G82" s="22">
        <f t="shared" si="11"/>
        <v>1.0437159953825579E-4</v>
      </c>
      <c r="I82" s="2">
        <v>0.76989735000000004</v>
      </c>
      <c r="J82">
        <v>250.50709900000001</v>
      </c>
      <c r="K82">
        <f t="shared" si="12"/>
        <v>252.53099234465802</v>
      </c>
      <c r="L82">
        <f t="shared" si="13"/>
        <v>4.0961442705509716</v>
      </c>
      <c r="M82" s="22">
        <f t="shared" si="14"/>
        <v>6.527323981214468E-5</v>
      </c>
      <c r="O82" s="2">
        <v>0.74248638</v>
      </c>
      <c r="P82">
        <v>279.10257000000001</v>
      </c>
      <c r="Q82">
        <f t="shared" si="15"/>
        <v>279.68680705435958</v>
      </c>
      <c r="R82">
        <f t="shared" si="16"/>
        <v>0.34133293568673789</v>
      </c>
      <c r="S82" s="22">
        <f t="shared" si="17"/>
        <v>4.3817795577350268E-6</v>
      </c>
    </row>
    <row r="83" spans="3:19" x14ac:dyDescent="0.25">
      <c r="C83" s="2">
        <v>0.79333138999999997</v>
      </c>
      <c r="D83">
        <v>233.69109800000001</v>
      </c>
      <c r="E83">
        <f t="shared" si="9"/>
        <v>236.02117725938859</v>
      </c>
      <c r="F83">
        <f t="shared" si="10"/>
        <v>5.4292693550328481</v>
      </c>
      <c r="G83" s="22">
        <f t="shared" si="11"/>
        <v>9.9416175048941662E-5</v>
      </c>
      <c r="I83" s="2">
        <v>0.77194728999999995</v>
      </c>
      <c r="J83">
        <v>251.55645699999999</v>
      </c>
      <c r="K83">
        <f t="shared" si="12"/>
        <v>253.70877101360605</v>
      </c>
      <c r="L83">
        <f t="shared" si="13"/>
        <v>4.632455613165023</v>
      </c>
      <c r="M83" s="22">
        <f t="shared" si="14"/>
        <v>7.3204929716832044E-5</v>
      </c>
      <c r="O83" s="2">
        <v>0.74555508000000004</v>
      </c>
      <c r="P83">
        <v>280.01420100000001</v>
      </c>
      <c r="Q83">
        <f t="shared" si="15"/>
        <v>281.25853215874389</v>
      </c>
      <c r="R83">
        <f t="shared" si="16"/>
        <v>1.5483600326208764</v>
      </c>
      <c r="S83" s="22">
        <f t="shared" si="17"/>
        <v>1.9747487060749133E-5</v>
      </c>
    </row>
    <row r="84" spans="3:19" x14ac:dyDescent="0.25">
      <c r="C84" s="2">
        <v>0.79513423000000005</v>
      </c>
      <c r="D84">
        <v>235.07358400000001</v>
      </c>
      <c r="E84">
        <f t="shared" si="9"/>
        <v>237.4168487039897</v>
      </c>
      <c r="F84">
        <f t="shared" si="10"/>
        <v>5.490889472963886</v>
      </c>
      <c r="G84" s="22">
        <f t="shared" si="11"/>
        <v>9.9365367774833152E-5</v>
      </c>
      <c r="I84" s="2">
        <v>0.77410661000000003</v>
      </c>
      <c r="J84">
        <v>252.60971599999999</v>
      </c>
      <c r="K84">
        <f t="shared" si="12"/>
        <v>255.04835324608533</v>
      </c>
      <c r="L84">
        <f t="shared" si="13"/>
        <v>5.9469516179946673</v>
      </c>
      <c r="M84" s="22">
        <f t="shared" si="14"/>
        <v>9.3195362961475171E-5</v>
      </c>
      <c r="O84" s="2">
        <v>0.74771430999999999</v>
      </c>
      <c r="P84">
        <v>281.11130300000002</v>
      </c>
      <c r="Q84">
        <f t="shared" si="15"/>
        <v>282.46595781798089</v>
      </c>
      <c r="R84">
        <f t="shared" si="16"/>
        <v>1.8350896758787905</v>
      </c>
      <c r="S84" s="22">
        <f t="shared" si="17"/>
        <v>2.3222056401035202E-5</v>
      </c>
    </row>
    <row r="85" spans="3:19" x14ac:dyDescent="0.25">
      <c r="C85" s="2">
        <v>0.79649420000000004</v>
      </c>
      <c r="D85">
        <v>236.5181</v>
      </c>
      <c r="E85">
        <f t="shared" si="9"/>
        <v>238.5468443311849</v>
      </c>
      <c r="F85">
        <f t="shared" si="10"/>
        <v>4.1158035613148511</v>
      </c>
      <c r="G85" s="22">
        <f t="shared" si="11"/>
        <v>7.3574255388233684E-5</v>
      </c>
      <c r="I85" s="2">
        <v>0.77601056000000002</v>
      </c>
      <c r="J85">
        <v>253.723198</v>
      </c>
      <c r="K85">
        <f t="shared" si="12"/>
        <v>256.32148537130172</v>
      </c>
      <c r="L85">
        <f t="shared" si="13"/>
        <v>6.7510972638660167</v>
      </c>
      <c r="M85" s="22">
        <f t="shared" si="14"/>
        <v>1.048706624802401E-4</v>
      </c>
      <c r="O85" s="2">
        <v>0.74953069999999999</v>
      </c>
      <c r="P85">
        <v>281.997972</v>
      </c>
      <c r="Q85">
        <f t="shared" si="15"/>
        <v>283.55216070708246</v>
      </c>
      <c r="R85">
        <f t="shared" si="16"/>
        <v>2.4155025372226486</v>
      </c>
      <c r="S85" s="22">
        <f t="shared" si="17"/>
        <v>3.0374946930725605E-5</v>
      </c>
    </row>
    <row r="86" spans="3:19" x14ac:dyDescent="0.25">
      <c r="C86" s="2">
        <v>0.79779414999999998</v>
      </c>
      <c r="D86">
        <v>237.855706</v>
      </c>
      <c r="E86">
        <f t="shared" si="9"/>
        <v>239.69527763867521</v>
      </c>
      <c r="F86">
        <f t="shared" si="10"/>
        <v>3.3840238138181968</v>
      </c>
      <c r="G86" s="22">
        <f t="shared" si="11"/>
        <v>5.9814470414729048E-5</v>
      </c>
      <c r="I86" s="2">
        <v>0.77789207999999999</v>
      </c>
      <c r="J86">
        <v>255.04448199999999</v>
      </c>
      <c r="K86">
        <f t="shared" si="12"/>
        <v>257.67206434360816</v>
      </c>
      <c r="L86">
        <f t="shared" si="13"/>
        <v>6.9041889724413927</v>
      </c>
      <c r="M86" s="22">
        <f t="shared" si="14"/>
        <v>1.0614042106789321E-4</v>
      </c>
      <c r="O86" s="2">
        <v>0.75134703999999997</v>
      </c>
      <c r="P86">
        <v>282.910751</v>
      </c>
      <c r="Q86">
        <f t="shared" si="15"/>
        <v>284.70728586089285</v>
      </c>
      <c r="R86">
        <f t="shared" si="16"/>
        <v>3.2275375064032845</v>
      </c>
      <c r="S86" s="22">
        <f t="shared" si="17"/>
        <v>4.0324816024931033E-5</v>
      </c>
    </row>
    <row r="87" spans="3:19" x14ac:dyDescent="0.25">
      <c r="C87" s="2">
        <v>0.79900112000000001</v>
      </c>
      <c r="D87">
        <v>239.16099199999999</v>
      </c>
      <c r="E87">
        <f t="shared" si="9"/>
        <v>240.82680706603173</v>
      </c>
      <c r="F87">
        <f t="shared" si="10"/>
        <v>2.7749398342183316</v>
      </c>
      <c r="G87" s="22">
        <f t="shared" si="11"/>
        <v>4.8514647364074412E-5</v>
      </c>
      <c r="I87" s="2">
        <v>0.77975969000000001</v>
      </c>
      <c r="J87">
        <v>256.486717</v>
      </c>
      <c r="K87">
        <f t="shared" si="12"/>
        <v>259.11169193485773</v>
      </c>
      <c r="L87">
        <f t="shared" si="13"/>
        <v>6.8904934086313565</v>
      </c>
      <c r="M87" s="22">
        <f t="shared" si="14"/>
        <v>1.0474192812068157E-4</v>
      </c>
      <c r="O87" s="2">
        <v>0.75306388000000002</v>
      </c>
      <c r="P87">
        <v>283.907422</v>
      </c>
      <c r="Q87">
        <f t="shared" si="15"/>
        <v>285.86667367277198</v>
      </c>
      <c r="R87">
        <f t="shared" si="16"/>
        <v>3.8386671172598175</v>
      </c>
      <c r="S87" s="22">
        <f t="shared" si="17"/>
        <v>4.762411959768766E-5</v>
      </c>
    </row>
    <row r="88" spans="3:19" x14ac:dyDescent="0.25">
      <c r="C88" s="2">
        <v>0.80033869000000002</v>
      </c>
      <c r="D88">
        <v>240.75543099999999</v>
      </c>
      <c r="E88">
        <f t="shared" si="9"/>
        <v>242.16114936751865</v>
      </c>
      <c r="F88">
        <f t="shared" si="10"/>
        <v>1.9760441287793244</v>
      </c>
      <c r="G88" s="22">
        <f t="shared" si="11"/>
        <v>3.4091369936894034E-5</v>
      </c>
      <c r="I88" s="2">
        <v>0.78119864000000006</v>
      </c>
      <c r="J88">
        <v>257.82090299999999</v>
      </c>
      <c r="K88">
        <f t="shared" si="12"/>
        <v>260.29385665895444</v>
      </c>
      <c r="L88">
        <f t="shared" si="13"/>
        <v>6.1154997993362139</v>
      </c>
      <c r="M88" s="22">
        <f t="shared" si="14"/>
        <v>9.200166900033209E-5</v>
      </c>
      <c r="O88" s="2">
        <v>0.75496761000000001</v>
      </c>
      <c r="P88">
        <v>285.12539099999998</v>
      </c>
      <c r="Q88">
        <f t="shared" si="15"/>
        <v>287.23416918238587</v>
      </c>
      <c r="R88">
        <f t="shared" si="16"/>
        <v>4.4469454225067402</v>
      </c>
      <c r="S88" s="22">
        <f t="shared" si="17"/>
        <v>5.4700338224632195E-5</v>
      </c>
    </row>
    <row r="89" spans="3:19" x14ac:dyDescent="0.25">
      <c r="C89" s="2">
        <v>0.80151419999999995</v>
      </c>
      <c r="D89">
        <v>242.28493499999999</v>
      </c>
      <c r="E89">
        <f t="shared" si="9"/>
        <v>243.41031725561959</v>
      </c>
      <c r="F89">
        <f t="shared" si="10"/>
        <v>1.2664852212634552</v>
      </c>
      <c r="G89" s="22">
        <f t="shared" si="11"/>
        <v>2.1574826119741355E-5</v>
      </c>
      <c r="I89" s="2">
        <v>0.78267728999999997</v>
      </c>
      <c r="J89">
        <v>259.24385699999999</v>
      </c>
      <c r="K89">
        <f t="shared" si="12"/>
        <v>261.58006854196117</v>
      </c>
      <c r="L89">
        <f t="shared" si="13"/>
        <v>5.4578843687926195</v>
      </c>
      <c r="M89" s="22">
        <f t="shared" si="14"/>
        <v>8.1209601989663347E-5</v>
      </c>
      <c r="O89" s="2">
        <v>0.75653223999999997</v>
      </c>
      <c r="P89">
        <v>286.41893399999998</v>
      </c>
      <c r="Q89">
        <f t="shared" si="15"/>
        <v>288.42671731606083</v>
      </c>
      <c r="R89">
        <f t="shared" si="16"/>
        <v>4.0311938442523116</v>
      </c>
      <c r="S89" s="22">
        <f t="shared" si="17"/>
        <v>4.9139443529762313E-5</v>
      </c>
    </row>
    <row r="90" spans="3:19" x14ac:dyDescent="0.25">
      <c r="C90" s="2">
        <v>0.80267403000000004</v>
      </c>
      <c r="D90">
        <v>243.92988099999999</v>
      </c>
      <c r="E90">
        <f t="shared" si="9"/>
        <v>244.71995756781453</v>
      </c>
      <c r="F90">
        <f t="shared" si="10"/>
        <v>0.62422098300959961</v>
      </c>
      <c r="G90" s="22">
        <f t="shared" si="11"/>
        <v>1.0490793909081941E-5</v>
      </c>
      <c r="I90" s="2">
        <v>0.78413896000000005</v>
      </c>
      <c r="J90">
        <v>260.87010700000002</v>
      </c>
      <c r="K90">
        <f t="shared" si="12"/>
        <v>262.92800349582785</v>
      </c>
      <c r="L90">
        <f t="shared" si="13"/>
        <v>4.2349379875404756</v>
      </c>
      <c r="M90" s="22">
        <f t="shared" si="14"/>
        <v>6.2229802501456146E-5</v>
      </c>
      <c r="O90" s="2">
        <v>0.75797661000000005</v>
      </c>
      <c r="P90">
        <v>287.78605900000002</v>
      </c>
      <c r="Q90">
        <f t="shared" si="15"/>
        <v>289.58594759880157</v>
      </c>
      <c r="R90">
        <f t="shared" si="16"/>
        <v>3.2395989680957871</v>
      </c>
      <c r="S90" s="22">
        <f t="shared" si="17"/>
        <v>3.9115757778682936E-5</v>
      </c>
    </row>
    <row r="91" spans="3:19" x14ac:dyDescent="0.25">
      <c r="C91" s="2">
        <v>0.80369281999999997</v>
      </c>
      <c r="D91">
        <v>245.607383</v>
      </c>
      <c r="E91">
        <f t="shared" si="9"/>
        <v>245.9395680401264</v>
      </c>
      <c r="F91">
        <f t="shared" si="10"/>
        <v>0.11034690088378088</v>
      </c>
      <c r="G91" s="22">
        <f t="shared" si="11"/>
        <v>1.8292678650769981E-6</v>
      </c>
      <c r="I91" s="2">
        <v>0.78541448999999997</v>
      </c>
      <c r="J91">
        <v>262.471699</v>
      </c>
      <c r="K91">
        <f t="shared" si="12"/>
        <v>264.17101839006466</v>
      </c>
      <c r="L91">
        <f t="shared" si="13"/>
        <v>2.887686389449724</v>
      </c>
      <c r="M91" s="22">
        <f t="shared" si="14"/>
        <v>4.1916504705330307E-5</v>
      </c>
      <c r="O91" s="2">
        <v>0.75932633000000005</v>
      </c>
      <c r="P91">
        <v>289.09162199999997</v>
      </c>
      <c r="Q91">
        <f t="shared" si="15"/>
        <v>290.72261194907213</v>
      </c>
      <c r="R91">
        <f t="shared" si="16"/>
        <v>2.6601282139744042</v>
      </c>
      <c r="S91" s="22">
        <f t="shared" si="17"/>
        <v>3.1829627623753834E-5</v>
      </c>
    </row>
    <row r="92" spans="3:19" x14ac:dyDescent="0.25">
      <c r="C92" s="2">
        <v>0.80475229000000004</v>
      </c>
      <c r="D92">
        <v>247.31237300000001</v>
      </c>
      <c r="E92">
        <f t="shared" si="9"/>
        <v>247.28316560333428</v>
      </c>
      <c r="F92">
        <f t="shared" si="10"/>
        <v>8.5307201998903784E-4</v>
      </c>
      <c r="G92" s="22">
        <f t="shared" si="11"/>
        <v>1.3947424158268672E-8</v>
      </c>
      <c r="I92" s="2">
        <v>0.78666769000000003</v>
      </c>
      <c r="J92">
        <v>263.91977300000002</v>
      </c>
      <c r="K92">
        <f t="shared" si="12"/>
        <v>265.45719740936812</v>
      </c>
      <c r="L92">
        <f t="shared" si="13"/>
        <v>2.3636738145208511</v>
      </c>
      <c r="M92" s="22">
        <f t="shared" si="14"/>
        <v>3.3934674357550958E-5</v>
      </c>
      <c r="O92" s="2">
        <v>0.76105566999999996</v>
      </c>
      <c r="P92">
        <v>290.62549999999999</v>
      </c>
      <c r="Q92">
        <f t="shared" si="15"/>
        <v>292.25870184161693</v>
      </c>
      <c r="R92">
        <f t="shared" si="16"/>
        <v>2.6673482554609564</v>
      </c>
      <c r="S92" s="22">
        <f t="shared" si="17"/>
        <v>3.1580011739766927E-5</v>
      </c>
    </row>
    <row r="93" spans="3:19" x14ac:dyDescent="0.25">
      <c r="C93" s="2">
        <v>0.80562597999999996</v>
      </c>
      <c r="D93">
        <v>248.859973</v>
      </c>
      <c r="E93">
        <f t="shared" si="9"/>
        <v>248.45419595585912</v>
      </c>
      <c r="F93">
        <f t="shared" si="10"/>
        <v>0.1646550095517067</v>
      </c>
      <c r="G93" s="22">
        <f t="shared" si="11"/>
        <v>2.6586725346244163E-6</v>
      </c>
      <c r="I93" s="2">
        <v>0.78789368000000004</v>
      </c>
      <c r="J93">
        <v>265.67679600000002</v>
      </c>
      <c r="K93">
        <f t="shared" si="12"/>
        <v>266.78204314364859</v>
      </c>
      <c r="L93">
        <f t="shared" si="13"/>
        <v>1.2215712485433203</v>
      </c>
      <c r="M93" s="22">
        <f t="shared" si="14"/>
        <v>1.7306591871404006E-5</v>
      </c>
      <c r="O93" s="2">
        <v>0.76223768999999997</v>
      </c>
      <c r="P93">
        <v>292.03854000000001</v>
      </c>
      <c r="Q93">
        <f t="shared" si="15"/>
        <v>293.36296654459238</v>
      </c>
      <c r="R93">
        <f t="shared" si="16"/>
        <v>1.7541056720208856</v>
      </c>
      <c r="S93" s="22">
        <f t="shared" si="17"/>
        <v>2.0567211576241015E-5</v>
      </c>
    </row>
    <row r="94" spans="3:19" x14ac:dyDescent="0.25">
      <c r="C94" s="2">
        <v>0.80649150000000003</v>
      </c>
      <c r="D94">
        <v>250.30383900000001</v>
      </c>
      <c r="E94">
        <f t="shared" si="9"/>
        <v>249.67553539025945</v>
      </c>
      <c r="F94">
        <f t="shared" si="10"/>
        <v>0.39476542601301245</v>
      </c>
      <c r="G94" s="22">
        <f t="shared" si="11"/>
        <v>6.3009217829893655E-6</v>
      </c>
      <c r="I94" s="2">
        <v>0.78898678</v>
      </c>
      <c r="J94">
        <v>267.42349300000001</v>
      </c>
      <c r="K94">
        <f t="shared" si="12"/>
        <v>268.0225842587227</v>
      </c>
      <c r="L94">
        <f t="shared" si="13"/>
        <v>0.35891033627794239</v>
      </c>
      <c r="M94" s="22">
        <f t="shared" si="14"/>
        <v>5.0186493348613276E-6</v>
      </c>
      <c r="O94" s="2">
        <v>0.76344705000000002</v>
      </c>
      <c r="P94">
        <v>293.40770800000001</v>
      </c>
      <c r="Q94">
        <f t="shared" si="15"/>
        <v>294.54085426078632</v>
      </c>
      <c r="R94">
        <f t="shared" si="16"/>
        <v>1.2840204483339837</v>
      </c>
      <c r="S94" s="22">
        <f t="shared" si="17"/>
        <v>1.4915193856000216E-5</v>
      </c>
    </row>
    <row r="95" spans="3:19" x14ac:dyDescent="0.25">
      <c r="C95" s="2">
        <v>0.80746518</v>
      </c>
      <c r="D95">
        <v>251.94167999999999</v>
      </c>
      <c r="E95">
        <f t="shared" si="9"/>
        <v>251.1290664629164</v>
      </c>
      <c r="F95">
        <f t="shared" si="10"/>
        <v>0.66034076065150715</v>
      </c>
      <c r="G95" s="22">
        <f t="shared" si="11"/>
        <v>1.0403226729402561E-5</v>
      </c>
      <c r="I95" s="2">
        <v>0.79009956000000003</v>
      </c>
      <c r="J95">
        <v>269.29229099999998</v>
      </c>
      <c r="K95">
        <f t="shared" si="12"/>
        <v>269.34671652420292</v>
      </c>
      <c r="L95">
        <f t="shared" si="13"/>
        <v>2.9621376847648925E-3</v>
      </c>
      <c r="M95" s="22">
        <f t="shared" si="14"/>
        <v>4.0846739828627836E-8</v>
      </c>
      <c r="O95" s="2">
        <v>0.76465640000000001</v>
      </c>
      <c r="P95">
        <v>294.77687600000002</v>
      </c>
      <c r="Q95">
        <f t="shared" si="15"/>
        <v>295.76963214533447</v>
      </c>
      <c r="R95">
        <f t="shared" si="16"/>
        <v>0.98556476409932314</v>
      </c>
      <c r="S95" s="22">
        <f t="shared" si="17"/>
        <v>1.1342227245852817E-5</v>
      </c>
    </row>
    <row r="96" spans="3:19" x14ac:dyDescent="0.25">
      <c r="C96" s="2">
        <v>0.80843878000000002</v>
      </c>
      <c r="D96">
        <v>253.620395</v>
      </c>
      <c r="E96">
        <f t="shared" si="9"/>
        <v>252.67512396947254</v>
      </c>
      <c r="F96">
        <f t="shared" si="10"/>
        <v>0.89353732115445561</v>
      </c>
      <c r="G96" s="22">
        <f t="shared" si="11"/>
        <v>1.3891346604298234E-5</v>
      </c>
      <c r="I96" s="2">
        <v>0.79121293999999998</v>
      </c>
      <c r="J96">
        <v>270.86882300000002</v>
      </c>
      <c r="K96">
        <f t="shared" si="12"/>
        <v>270.73752314299912</v>
      </c>
      <c r="L96">
        <f t="shared" si="13"/>
        <v>1.7239652448456051E-2</v>
      </c>
      <c r="M96" s="22">
        <f t="shared" si="14"/>
        <v>2.3496894393755959E-7</v>
      </c>
      <c r="O96" s="2">
        <v>0.76559093</v>
      </c>
      <c r="P96">
        <v>295.93973399999999</v>
      </c>
      <c r="Q96">
        <f t="shared" si="15"/>
        <v>296.75556239321691</v>
      </c>
      <c r="R96">
        <f t="shared" si="16"/>
        <v>0.66557596717889878</v>
      </c>
      <c r="S96" s="22">
        <f t="shared" si="17"/>
        <v>7.5996059430405891E-6</v>
      </c>
    </row>
    <row r="97" spans="3:19" x14ac:dyDescent="0.25">
      <c r="C97" s="2">
        <v>0.80927294000000005</v>
      </c>
      <c r="D97">
        <v>255.23196100000001</v>
      </c>
      <c r="E97">
        <f t="shared" si="9"/>
        <v>254.08104926771784</v>
      </c>
      <c r="F97">
        <f t="shared" si="10"/>
        <v>1.3245978155047409</v>
      </c>
      <c r="G97" s="22">
        <f t="shared" si="11"/>
        <v>2.0333583333991103E-5</v>
      </c>
      <c r="I97" s="2">
        <v>0.79243441999999997</v>
      </c>
      <c r="J97">
        <v>272.666922</v>
      </c>
      <c r="K97">
        <f t="shared" si="12"/>
        <v>272.34466346962478</v>
      </c>
      <c r="L97">
        <f t="shared" si="13"/>
        <v>0.10385056039959824</v>
      </c>
      <c r="M97" s="22">
        <f t="shared" si="14"/>
        <v>1.3968312198041076E-6</v>
      </c>
      <c r="O97" s="2">
        <v>0.76680599000000005</v>
      </c>
      <c r="P97">
        <v>297.53380900000002</v>
      </c>
      <c r="Q97">
        <f t="shared" si="15"/>
        <v>298.08698447789737</v>
      </c>
      <c r="R97">
        <f t="shared" si="16"/>
        <v>0.30600310934696706</v>
      </c>
      <c r="S97" s="22">
        <f t="shared" si="17"/>
        <v>3.4566323909507835E-6</v>
      </c>
    </row>
    <row r="98" spans="3:19" x14ac:dyDescent="0.25">
      <c r="C98" s="2">
        <v>0.81014653000000003</v>
      </c>
      <c r="D98">
        <v>257.07041400000003</v>
      </c>
      <c r="E98">
        <f t="shared" si="9"/>
        <v>255.64225119274309</v>
      </c>
      <c r="F98">
        <f t="shared" si="10"/>
        <v>2.0396490040320208</v>
      </c>
      <c r="G98" s="22">
        <f t="shared" si="11"/>
        <v>3.0863931309103314E-5</v>
      </c>
      <c r="I98" s="2">
        <v>0.79343887999999996</v>
      </c>
      <c r="J98">
        <v>274.41862400000002</v>
      </c>
      <c r="K98">
        <f t="shared" si="12"/>
        <v>273.73451399158625</v>
      </c>
      <c r="L98">
        <f t="shared" si="13"/>
        <v>0.46800650361188556</v>
      </c>
      <c r="M98" s="22">
        <f t="shared" si="14"/>
        <v>6.2147651763158189E-6</v>
      </c>
      <c r="O98" s="2">
        <v>0.76789543999999998</v>
      </c>
      <c r="P98">
        <v>299.13119799999998</v>
      </c>
      <c r="Q98">
        <f t="shared" si="15"/>
        <v>299.33042609741847</v>
      </c>
      <c r="R98">
        <f t="shared" si="16"/>
        <v>3.9691834800988826E-2</v>
      </c>
      <c r="S98" s="22">
        <f t="shared" si="17"/>
        <v>4.4358592196149764E-7</v>
      </c>
    </row>
    <row r="99" spans="3:19" x14ac:dyDescent="0.25">
      <c r="C99" s="2">
        <v>0.81108005999999999</v>
      </c>
      <c r="D99">
        <v>258.84046799999999</v>
      </c>
      <c r="E99">
        <f t="shared" si="9"/>
        <v>257.42187621240589</v>
      </c>
      <c r="F99">
        <f t="shared" si="10"/>
        <v>2.0124026598294122</v>
      </c>
      <c r="G99" s="22">
        <f t="shared" si="11"/>
        <v>3.0036583321978348E-5</v>
      </c>
      <c r="I99" s="2">
        <v>0.79462255000000004</v>
      </c>
      <c r="J99">
        <v>276.05386199999998</v>
      </c>
      <c r="K99">
        <f t="shared" si="12"/>
        <v>275.4573052110382</v>
      </c>
      <c r="L99">
        <f t="shared" si="13"/>
        <v>0.35588000245638651</v>
      </c>
      <c r="M99" s="22">
        <f t="shared" si="14"/>
        <v>4.6699897814789991E-6</v>
      </c>
      <c r="O99" s="2">
        <v>0.76925686999999998</v>
      </c>
      <c r="P99">
        <v>300.74213300000002</v>
      </c>
      <c r="Q99">
        <f t="shared" si="15"/>
        <v>300.95353917323069</v>
      </c>
      <c r="R99">
        <f t="shared" si="16"/>
        <v>4.4692570080036437E-2</v>
      </c>
      <c r="S99" s="22">
        <f t="shared" si="17"/>
        <v>4.9413632228963339E-7</v>
      </c>
    </row>
    <row r="100" spans="3:19" x14ac:dyDescent="0.25">
      <c r="C100" s="2">
        <v>0.81175059999999999</v>
      </c>
      <c r="D100">
        <v>260.53283299999998</v>
      </c>
      <c r="E100">
        <f t="shared" si="9"/>
        <v>258.77862092592181</v>
      </c>
      <c r="F100">
        <f t="shared" si="10"/>
        <v>3.0772600008416293</v>
      </c>
      <c r="G100" s="22">
        <f t="shared" si="11"/>
        <v>4.5335589563726464E-5</v>
      </c>
      <c r="I100" s="2">
        <v>0.79555766999999999</v>
      </c>
      <c r="J100">
        <v>277.73656899999997</v>
      </c>
      <c r="K100">
        <f t="shared" si="12"/>
        <v>276.88792186712448</v>
      </c>
      <c r="L100">
        <f t="shared" si="13"/>
        <v>0.72020195613780447</v>
      </c>
      <c r="M100" s="22">
        <f t="shared" si="14"/>
        <v>9.3365873414057663E-6</v>
      </c>
      <c r="O100" s="2">
        <v>0.77022241999999996</v>
      </c>
      <c r="P100">
        <v>302.25185800000003</v>
      </c>
      <c r="Q100">
        <f t="shared" si="15"/>
        <v>302.1534644867744</v>
      </c>
      <c r="R100">
        <f t="shared" si="16"/>
        <v>9.6812834448823468E-3</v>
      </c>
      <c r="S100" s="22">
        <f t="shared" si="17"/>
        <v>1.0597293849856357E-7</v>
      </c>
    </row>
    <row r="101" spans="3:19" x14ac:dyDescent="0.25">
      <c r="C101" s="2">
        <v>0.81260127000000004</v>
      </c>
      <c r="D101">
        <v>262.06896599999999</v>
      </c>
      <c r="E101">
        <f t="shared" si="9"/>
        <v>260.60463556372508</v>
      </c>
      <c r="F101">
        <f t="shared" si="10"/>
        <v>2.1442636266010577</v>
      </c>
      <c r="G101" s="22">
        <f t="shared" si="11"/>
        <v>3.122101286924616E-5</v>
      </c>
      <c r="I101" s="2">
        <v>0.79631200000000002</v>
      </c>
      <c r="J101">
        <v>279.40419000000003</v>
      </c>
      <c r="K101">
        <f t="shared" si="12"/>
        <v>278.08968038721656</v>
      </c>
      <c r="L101">
        <f t="shared" si="13"/>
        <v>1.7279355221001422</v>
      </c>
      <c r="M101" s="22">
        <f t="shared" si="14"/>
        <v>2.2134091633738583E-5</v>
      </c>
      <c r="O101" s="2">
        <v>0.77121213</v>
      </c>
      <c r="P101">
        <v>303.63566500000002</v>
      </c>
      <c r="Q101">
        <f t="shared" si="15"/>
        <v>303.42733461712771</v>
      </c>
      <c r="R101">
        <f t="shared" si="16"/>
        <v>4.3401548427721051E-2</v>
      </c>
      <c r="S101" s="22">
        <f t="shared" si="17"/>
        <v>4.7076011389557694E-7</v>
      </c>
    </row>
    <row r="102" spans="3:19" x14ac:dyDescent="0.25">
      <c r="C102" s="2">
        <v>0.81299668999999997</v>
      </c>
      <c r="D102">
        <v>263.51262100000002</v>
      </c>
      <c r="E102">
        <f t="shared" si="9"/>
        <v>261.49686495595722</v>
      </c>
      <c r="F102">
        <f t="shared" si="10"/>
        <v>4.0632724290950897</v>
      </c>
      <c r="G102" s="22">
        <f t="shared" si="11"/>
        <v>5.8515793678105772E-5</v>
      </c>
      <c r="I102" s="2">
        <v>0.79710892</v>
      </c>
      <c r="J102">
        <v>280.780933</v>
      </c>
      <c r="K102">
        <f t="shared" si="12"/>
        <v>279.40831996292223</v>
      </c>
      <c r="L102">
        <f t="shared" si="13"/>
        <v>1.8840665495558586</v>
      </c>
      <c r="M102" s="22">
        <f t="shared" si="14"/>
        <v>2.3897970097918915E-5</v>
      </c>
      <c r="O102" s="2">
        <v>0.77235679999999995</v>
      </c>
      <c r="P102">
        <v>305.07309800000002</v>
      </c>
      <c r="Q102">
        <f t="shared" si="15"/>
        <v>304.95847953215559</v>
      </c>
      <c r="R102">
        <f t="shared" si="16"/>
        <v>1.3137393171002999E-2</v>
      </c>
      <c r="S102" s="22">
        <f t="shared" si="17"/>
        <v>1.4115665974044368E-7</v>
      </c>
    </row>
    <row r="103" spans="3:19" x14ac:dyDescent="0.25">
      <c r="C103" s="2">
        <v>0.81371952999999997</v>
      </c>
      <c r="D103">
        <v>264.96006299999999</v>
      </c>
      <c r="E103">
        <f t="shared" si="9"/>
        <v>263.20591504538771</v>
      </c>
      <c r="F103">
        <f t="shared" si="10"/>
        <v>3.0770350466704408</v>
      </c>
      <c r="G103" s="22">
        <f t="shared" si="11"/>
        <v>4.3830013664203258E-5</v>
      </c>
      <c r="I103" s="2">
        <v>0.79804976999999999</v>
      </c>
      <c r="J103">
        <v>282.266482</v>
      </c>
      <c r="K103">
        <f t="shared" si="12"/>
        <v>281.03390950532895</v>
      </c>
      <c r="L103">
        <f t="shared" si="13"/>
        <v>1.5192349546196071</v>
      </c>
      <c r="M103" s="22">
        <f t="shared" si="14"/>
        <v>1.906805180236474E-5</v>
      </c>
      <c r="O103" s="2">
        <v>0.77341506000000004</v>
      </c>
      <c r="P103">
        <v>306.75176499999998</v>
      </c>
      <c r="Q103">
        <f t="shared" si="15"/>
        <v>306.43167366585766</v>
      </c>
      <c r="R103">
        <f t="shared" si="16"/>
        <v>0.10245846219300961</v>
      </c>
      <c r="S103" s="22">
        <f t="shared" si="17"/>
        <v>1.088864133604493E-6</v>
      </c>
    </row>
    <row r="104" spans="3:19" x14ac:dyDescent="0.25">
      <c r="C104" s="2">
        <v>0.81441416</v>
      </c>
      <c r="D104">
        <v>266.55411199999998</v>
      </c>
      <c r="E104">
        <f t="shared" si="9"/>
        <v>264.95200035543479</v>
      </c>
      <c r="F104">
        <f t="shared" si="10"/>
        <v>2.5667617216513592</v>
      </c>
      <c r="G104" s="22">
        <f t="shared" si="11"/>
        <v>3.6125576041166641E-5</v>
      </c>
      <c r="I104" s="2">
        <v>0.79884127999999999</v>
      </c>
      <c r="J104">
        <v>284.049262</v>
      </c>
      <c r="K104">
        <f t="shared" si="12"/>
        <v>282.46282791894015</v>
      </c>
      <c r="L104">
        <f t="shared" si="13"/>
        <v>2.516773093548208</v>
      </c>
      <c r="M104" s="22">
        <f t="shared" si="14"/>
        <v>3.119297030708414E-5</v>
      </c>
      <c r="O104" s="2">
        <v>0.77432601999999995</v>
      </c>
      <c r="P104">
        <v>308.31643000000003</v>
      </c>
      <c r="Q104">
        <f t="shared" si="15"/>
        <v>307.74610648158313</v>
      </c>
      <c r="R104">
        <f t="shared" si="16"/>
        <v>0.32526891565943078</v>
      </c>
      <c r="S104" s="22">
        <f t="shared" si="17"/>
        <v>3.4217574745719841E-6</v>
      </c>
    </row>
    <row r="105" spans="3:19" x14ac:dyDescent="0.25">
      <c r="C105" s="2">
        <v>0.81524836000000001</v>
      </c>
      <c r="D105">
        <v>268.14816100000002</v>
      </c>
      <c r="E105">
        <f t="shared" si="9"/>
        <v>267.19937201254794</v>
      </c>
      <c r="F105">
        <f t="shared" si="10"/>
        <v>0.90020054271033578</v>
      </c>
      <c r="G105" s="22">
        <f t="shared" si="11"/>
        <v>1.251957611051387E-5</v>
      </c>
      <c r="I105" s="2">
        <v>0.79964301000000004</v>
      </c>
      <c r="J105">
        <v>285.70584200000002</v>
      </c>
      <c r="K105">
        <f t="shared" si="12"/>
        <v>283.9710935244857</v>
      </c>
      <c r="L105">
        <f t="shared" si="13"/>
        <v>3.009352273299267</v>
      </c>
      <c r="M105" s="22">
        <f t="shared" si="14"/>
        <v>3.686674436150958E-5</v>
      </c>
      <c r="O105" s="2">
        <v>0.77507656999999996</v>
      </c>
      <c r="P105">
        <v>309.82342</v>
      </c>
      <c r="Q105">
        <f t="shared" si="15"/>
        <v>308.8625064673933</v>
      </c>
      <c r="R105">
        <f t="shared" si="16"/>
        <v>0.92335481714668022</v>
      </c>
      <c r="S105" s="22">
        <f t="shared" si="17"/>
        <v>9.6192260794789484E-6</v>
      </c>
    </row>
    <row r="106" spans="3:19" x14ac:dyDescent="0.25">
      <c r="C106" s="2">
        <v>0.81580352</v>
      </c>
      <c r="D106">
        <v>269.68965900000001</v>
      </c>
      <c r="E106">
        <f t="shared" si="9"/>
        <v>268.79648439881646</v>
      </c>
      <c r="F106">
        <f t="shared" si="10"/>
        <v>0.79776086819938596</v>
      </c>
      <c r="G106" s="22">
        <f t="shared" si="11"/>
        <v>1.096842174676854E-5</v>
      </c>
      <c r="I106" s="2">
        <v>0.80016034999999996</v>
      </c>
      <c r="J106">
        <v>287.12556699999999</v>
      </c>
      <c r="K106">
        <f t="shared" si="12"/>
        <v>284.9786892473079</v>
      </c>
      <c r="L106">
        <f t="shared" si="13"/>
        <v>4.6090840850042456</v>
      </c>
      <c r="M106" s="22">
        <f t="shared" si="14"/>
        <v>5.5907606468005595E-5</v>
      </c>
      <c r="O106" s="2">
        <v>0.77608151999999997</v>
      </c>
      <c r="P106">
        <v>311.333145</v>
      </c>
      <c r="Q106">
        <f t="shared" si="15"/>
        <v>310.40640807612664</v>
      </c>
      <c r="R106">
        <f t="shared" si="16"/>
        <v>0.85884132607026453</v>
      </c>
      <c r="S106" s="22">
        <f t="shared" si="17"/>
        <v>8.8605813294850956E-6</v>
      </c>
    </row>
    <row r="107" spans="3:19" x14ac:dyDescent="0.25">
      <c r="C107" s="2">
        <v>0.81635862000000003</v>
      </c>
      <c r="D107">
        <v>271.26587599999999</v>
      </c>
      <c r="E107">
        <f t="shared" si="9"/>
        <v>270.48360379058346</v>
      </c>
      <c r="F107">
        <f t="shared" si="10"/>
        <v>0.61194980962542389</v>
      </c>
      <c r="G107" s="22">
        <f t="shared" si="11"/>
        <v>8.3162105086604245E-6</v>
      </c>
      <c r="O107" s="2">
        <v>0.77717904999999998</v>
      </c>
      <c r="P107">
        <v>313.07706200000001</v>
      </c>
      <c r="Q107">
        <f t="shared" si="15"/>
        <v>312.15942520046383</v>
      </c>
      <c r="R107">
        <f t="shared" si="16"/>
        <v>0.84205729586300881</v>
      </c>
      <c r="S107" s="22">
        <f t="shared" si="17"/>
        <v>8.5909094958155204E-6</v>
      </c>
    </row>
    <row r="108" spans="3:19" x14ac:dyDescent="0.25">
      <c r="C108" s="2">
        <v>0.81686722</v>
      </c>
      <c r="D108">
        <v>272.83073000000002</v>
      </c>
      <c r="E108">
        <f t="shared" si="9"/>
        <v>272.11622927321253</v>
      </c>
      <c r="F108">
        <f t="shared" si="10"/>
        <v>0.51051128857985384</v>
      </c>
      <c r="G108" s="22">
        <f t="shared" si="11"/>
        <v>6.8583363423112032E-6</v>
      </c>
      <c r="O108" s="2">
        <v>0.77812848000000001</v>
      </c>
      <c r="P108">
        <v>314.65637500000003</v>
      </c>
      <c r="Q108">
        <f t="shared" si="15"/>
        <v>313.73475694969272</v>
      </c>
      <c r="R108">
        <f t="shared" si="16"/>
        <v>0.84937983065223255</v>
      </c>
      <c r="S108" s="22">
        <f t="shared" si="17"/>
        <v>8.5788460412166121E-6</v>
      </c>
    </row>
    <row r="109" spans="3:19" x14ac:dyDescent="0.25">
      <c r="C109" s="2">
        <v>0.81750040000000002</v>
      </c>
      <c r="D109">
        <v>274.66981299999998</v>
      </c>
      <c r="E109">
        <f t="shared" si="9"/>
        <v>274.27714827984681</v>
      </c>
      <c r="F109">
        <f t="shared" si="10"/>
        <v>0.15418558245296235</v>
      </c>
      <c r="G109" s="22">
        <f t="shared" si="11"/>
        <v>2.0437223861052872E-6</v>
      </c>
      <c r="O109" s="2">
        <v>0.77903381999999999</v>
      </c>
      <c r="P109">
        <v>316.128286</v>
      </c>
      <c r="Q109">
        <f t="shared" si="15"/>
        <v>315.2900341281686</v>
      </c>
      <c r="R109">
        <f t="shared" si="16"/>
        <v>0.7026662006288511</v>
      </c>
      <c r="S109" s="22">
        <f t="shared" si="17"/>
        <v>7.0310850362363508E-6</v>
      </c>
    </row>
    <row r="110" spans="3:19" x14ac:dyDescent="0.25">
      <c r="C110" s="2">
        <v>0.81832903000000001</v>
      </c>
      <c r="D110">
        <v>276.825558</v>
      </c>
      <c r="E110">
        <f t="shared" si="9"/>
        <v>277.34848574679864</v>
      </c>
      <c r="F110">
        <f t="shared" si="10"/>
        <v>0.27345342837190623</v>
      </c>
      <c r="G110" s="22">
        <f t="shared" si="11"/>
        <v>3.5683792445311414E-6</v>
      </c>
      <c r="O110" s="2">
        <v>0.77967341000000001</v>
      </c>
      <c r="P110">
        <v>317.791403</v>
      </c>
      <c r="Q110">
        <f t="shared" si="15"/>
        <v>316.42120108434716</v>
      </c>
      <c r="R110">
        <f t="shared" si="16"/>
        <v>1.8774532896587186</v>
      </c>
      <c r="S110" s="22">
        <f t="shared" si="17"/>
        <v>1.8590233813546524E-5</v>
      </c>
    </row>
    <row r="111" spans="3:19" x14ac:dyDescent="0.25">
      <c r="C111" s="2">
        <v>0.81885744000000005</v>
      </c>
      <c r="D111">
        <v>278.54317300000002</v>
      </c>
      <c r="E111">
        <f t="shared" si="9"/>
        <v>279.47111764541285</v>
      </c>
      <c r="F111">
        <f t="shared" si="10"/>
        <v>0.86108126495032788</v>
      </c>
      <c r="G111" s="22">
        <f t="shared" si="11"/>
        <v>1.109836754108115E-5</v>
      </c>
    </row>
    <row r="112" spans="3:19" x14ac:dyDescent="0.25">
      <c r="C112" s="2">
        <v>0.81955058000000003</v>
      </c>
      <c r="D112">
        <v>280.24888499999997</v>
      </c>
      <c r="E112">
        <f t="shared" si="9"/>
        <v>282.47852649197404</v>
      </c>
      <c r="F112">
        <f t="shared" si="10"/>
        <v>4.971301182732331</v>
      </c>
      <c r="G112" s="22">
        <f t="shared" si="11"/>
        <v>6.3296877826041483E-5</v>
      </c>
    </row>
    <row r="113" spans="3:7" x14ac:dyDescent="0.25">
      <c r="C113" s="2">
        <v>0.81973317000000001</v>
      </c>
      <c r="D113">
        <v>281.98629399999999</v>
      </c>
      <c r="E113">
        <f t="shared" si="9"/>
        <v>283.3173295583606</v>
      </c>
      <c r="F113">
        <f t="shared" si="10"/>
        <v>1.7716556576203437</v>
      </c>
      <c r="G113" s="22">
        <f t="shared" si="11"/>
        <v>2.2280417045900984E-5</v>
      </c>
    </row>
    <row r="114" spans="3:7" x14ac:dyDescent="0.25">
      <c r="C114" s="2">
        <v>0.82013464999999997</v>
      </c>
      <c r="D114">
        <v>283.82037300000002</v>
      </c>
      <c r="E114">
        <f t="shared" si="9"/>
        <v>285.23680999305572</v>
      </c>
      <c r="F114">
        <f t="shared" si="10"/>
        <v>2.0062937552966655</v>
      </c>
      <c r="G114" s="22">
        <f t="shared" si="11"/>
        <v>2.4906195253340455E-5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4EBF1-62FD-0F4D-81FC-87331E2AD1FC}">
  <dimension ref="A1:AN108"/>
  <sheetViews>
    <sheetView topLeftCell="R1" workbookViewId="0">
      <selection activeCell="T21" sqref="T21:T23"/>
    </sheetView>
  </sheetViews>
  <sheetFormatPr baseColWidth="10" defaultRowHeight="15.75" x14ac:dyDescent="0.25"/>
  <cols>
    <col min="2" max="2" width="10.875" style="2"/>
    <col min="5" max="6" width="17.125" customWidth="1"/>
    <col min="7" max="7" width="6.375" customWidth="1"/>
    <col min="8" max="8" width="10.875" style="2"/>
    <col min="11" max="12" width="17.125" customWidth="1"/>
    <col min="13" max="13" width="5.625" customWidth="1"/>
    <col min="14" max="14" width="10.875" style="2"/>
    <col min="17" max="18" width="17.125" customWidth="1"/>
  </cols>
  <sheetData>
    <row r="1" spans="1:40" x14ac:dyDescent="0.25">
      <c r="A1" t="s">
        <v>12</v>
      </c>
      <c r="B1" t="s">
        <v>8</v>
      </c>
      <c r="C1">
        <v>0.2</v>
      </c>
      <c r="D1">
        <v>0.3</v>
      </c>
      <c r="E1">
        <f>_xlfn.XLOOKUP(C3+20,C3:C150,B3:B150,,-1,1)-W9</f>
        <v>0.58424872677337303</v>
      </c>
      <c r="H1" t="s">
        <v>1</v>
      </c>
      <c r="I1">
        <v>0.3</v>
      </c>
      <c r="J1">
        <v>0.3</v>
      </c>
      <c r="K1">
        <f>_xlfn.XLOOKUP(I3+20,I3:I150,H3:H150,,-1,1)-W10</f>
        <v>0.60054431347342241</v>
      </c>
      <c r="N1" t="s">
        <v>2</v>
      </c>
      <c r="O1">
        <v>0.4</v>
      </c>
      <c r="P1">
        <v>0.3</v>
      </c>
      <c r="Q1">
        <f>_xlfn.XLOOKUP(O3+20,O3:O150,N3:N150,,-1,1)-W11</f>
        <v>0.5916248096722484</v>
      </c>
      <c r="V1" t="s">
        <v>38</v>
      </c>
    </row>
    <row r="2" spans="1:40" ht="16.5" thickBot="1" x14ac:dyDescent="0.3">
      <c r="B2" s="3" t="s">
        <v>4</v>
      </c>
      <c r="C2" s="1" t="s">
        <v>5</v>
      </c>
      <c r="D2" s="1" t="s">
        <v>33</v>
      </c>
      <c r="E2" s="1" t="s">
        <v>34</v>
      </c>
      <c r="F2" s="1" t="s">
        <v>128</v>
      </c>
      <c r="G2" s="1"/>
      <c r="H2" s="3" t="s">
        <v>4</v>
      </c>
      <c r="I2" s="1" t="s">
        <v>5</v>
      </c>
      <c r="J2" s="1" t="s">
        <v>33</v>
      </c>
      <c r="K2" s="1" t="s">
        <v>34</v>
      </c>
      <c r="L2" s="1" t="s">
        <v>128</v>
      </c>
      <c r="M2" s="1"/>
      <c r="N2" s="3" t="s">
        <v>4</v>
      </c>
      <c r="O2" s="1" t="s">
        <v>5</v>
      </c>
      <c r="P2" s="1" t="s">
        <v>33</v>
      </c>
      <c r="Q2" s="1" t="s">
        <v>34</v>
      </c>
      <c r="R2" s="1" t="s">
        <v>128</v>
      </c>
      <c r="V2" t="s">
        <v>29</v>
      </c>
      <c r="W2">
        <v>1.0748461539475884</v>
      </c>
      <c r="AG2" t="s">
        <v>62</v>
      </c>
      <c r="AH2" s="11" t="s">
        <v>63</v>
      </c>
      <c r="AI2" s="12">
        <v>9.16</v>
      </c>
    </row>
    <row r="3" spans="1:40" x14ac:dyDescent="0.25">
      <c r="B3" s="2">
        <v>0.55021131999999995</v>
      </c>
      <c r="C3">
        <v>229.531835</v>
      </c>
      <c r="D3">
        <f>IF(B3&lt;E$1,$W$6+C$1^2*$W$5/((-$W$7*(B3/D$1-1)^$W$8+1)),$W$6+$W$2*SINH($W$3*(B3/E$1)-$W$3)+C$1^2*$W$5/((-$W$7*(B3/D$1-1)^$W$8+1)))</f>
        <v>228.92003858679007</v>
      </c>
      <c r="E3">
        <f>(D3-C3)^2</f>
        <v>0.37429485121653577</v>
      </c>
      <c r="F3" s="22">
        <f>((D3-C3)/C3)^2</f>
        <v>7.1044096525066519E-6</v>
      </c>
      <c r="H3" s="2">
        <v>0.52476999000000002</v>
      </c>
      <c r="I3">
        <v>249.13179099999999</v>
      </c>
      <c r="J3">
        <f>IF(H3&lt;K$1,$W$6+I$1^2*$W$5/((-$W$7*(H3/J$1-1)^$W$8+1)),$W$6+$W$2*SINH($W$3*(H3/K$1)-$W$3)+I$1^2*$W$5/((-$W$7*(H3/J$1-1)^$W$8+1)))</f>
        <v>249.57693407481366</v>
      </c>
      <c r="K3">
        <f>(J3-I3)^2</f>
        <v>0.19815235705456999</v>
      </c>
      <c r="L3" s="22">
        <f>((J3-I3)/I3)^2</f>
        <v>3.1925737788538216E-6</v>
      </c>
      <c r="N3" s="2">
        <v>0.50068109000000005</v>
      </c>
      <c r="O3">
        <v>278.32470499999999</v>
      </c>
      <c r="P3">
        <f>IF(N3&lt;Q$1,$W$6+O$1^2*$W$5/((-$W$7*(N3/P$1-1)^$W$8+1)),$W$6+$W$2*SINH($W$3*(N3/Q$1)-$W$3)+O$1^2*$W$5/((-$W$7*(N3/P$1-1)^$W$8+1)))</f>
        <v>278.49658814010519</v>
      </c>
      <c r="Q3">
        <f>(P3-O3)^2</f>
        <v>2.9543813852421868E-2</v>
      </c>
      <c r="R3" s="22">
        <f>((P3-O3)/O3)^2</f>
        <v>3.8138450412210041E-7</v>
      </c>
      <c r="V3" t="s">
        <v>30</v>
      </c>
      <c r="W3">
        <v>10.612356012904073</v>
      </c>
      <c r="AG3" t="s">
        <v>64</v>
      </c>
      <c r="AH3" s="11" t="s">
        <v>65</v>
      </c>
      <c r="AI3">
        <v>28.88</v>
      </c>
    </row>
    <row r="4" spans="1:40" x14ac:dyDescent="0.25">
      <c r="B4" s="2">
        <v>0.55358483000000003</v>
      </c>
      <c r="C4">
        <v>229.56368399999999</v>
      </c>
      <c r="D4">
        <f t="shared" ref="D4:D67" si="0">IF(B4&lt;E$1,$W$6+C$1^2*$W$5/((-$W$7*(B4/D$1-1)^$W$8+1)),$W$6+$W$2*SINH($W$3*(B4/E$1)-$W$3)+C$1^2*$W$5/((-$W$7*(B4/D$1-1)^$W$8+1)))</f>
        <v>228.92003873031436</v>
      </c>
      <c r="E4">
        <f t="shared" ref="E4:E67" si="1">(D4-C4)^2</f>
        <v>0.41427923318869375</v>
      </c>
      <c r="F4" s="22">
        <f t="shared" ref="F4:F67" si="2">((D4-C4)/C4)^2</f>
        <v>7.8611628386329906E-6</v>
      </c>
      <c r="H4" s="2">
        <v>0.52814346000000001</v>
      </c>
      <c r="I4">
        <v>249.182749</v>
      </c>
      <c r="J4">
        <f t="shared" ref="J4:J67" si="3">IF(H4&lt;K$1,$W$6+I$1^2*$W$5/((-$W$7*(H4/J$1-1)^$W$8+1)),$W$6+$W$2*SINH($W$3*(H4/K$1)-$W$3)+I$1^2*$W$5/((-$W$7*(H4/J$1-1)^$W$8+1)))</f>
        <v>249.57693410302738</v>
      </c>
      <c r="K4">
        <f t="shared" ref="K4:K67" si="4">(J4-I4)^2</f>
        <v>0.15538189544870809</v>
      </c>
      <c r="L4" s="22">
        <f t="shared" ref="L4:L67" si="5">((J4-I4)/I4)^2</f>
        <v>2.5024445878223771E-6</v>
      </c>
      <c r="N4" s="2">
        <v>0.50405454999999999</v>
      </c>
      <c r="O4">
        <v>278.37566399999997</v>
      </c>
      <c r="P4">
        <f t="shared" ref="P4:P67" si="6">IF(N4&lt;Q$1,$W$6+O$1^2*$W$5/((-$W$7*(N4/P$1-1)^$W$8+1)),$W$6+$W$2*SINH($W$3*(N4/Q$1)-$W$3)+O$1^2*$W$5/((-$W$7*(N4/P$1-1)^$W$8+1)))</f>
        <v>278.49658814392615</v>
      </c>
      <c r="Q4">
        <f t="shared" ref="Q4:Q67" si="7">(P4-O4)^2</f>
        <v>1.4622648584278182E-2</v>
      </c>
      <c r="R4" s="22">
        <f t="shared" ref="R4:R67" si="8">((P4-O4)/O4)^2</f>
        <v>1.8869635501660352E-7</v>
      </c>
      <c r="V4" t="s">
        <v>31</v>
      </c>
      <c r="W4">
        <v>0</v>
      </c>
      <c r="AG4" t="s">
        <v>66</v>
      </c>
      <c r="AH4" s="11" t="s">
        <v>67</v>
      </c>
      <c r="AI4">
        <v>0.25</v>
      </c>
    </row>
    <row r="5" spans="1:40" x14ac:dyDescent="0.25">
      <c r="B5" s="2">
        <v>0.55695837000000004</v>
      </c>
      <c r="C5">
        <v>229.576424</v>
      </c>
      <c r="D5">
        <f t="shared" si="0"/>
        <v>228.92003892494552</v>
      </c>
      <c r="E5">
        <f t="shared" si="1"/>
        <v>0.43084136675428492</v>
      </c>
      <c r="F5" s="22">
        <f t="shared" si="2"/>
        <v>8.1745305517192468E-6</v>
      </c>
      <c r="H5" s="2">
        <v>0.53151707999999998</v>
      </c>
      <c r="I5">
        <v>249.15727000000001</v>
      </c>
      <c r="J5">
        <f t="shared" si="3"/>
        <v>249.57693414261004</v>
      </c>
      <c r="K5">
        <f t="shared" si="4"/>
        <v>0.17611799259261277</v>
      </c>
      <c r="L5" s="22">
        <f t="shared" si="5"/>
        <v>2.836982124129298E-6</v>
      </c>
      <c r="N5" s="2">
        <v>0.50712504000000003</v>
      </c>
      <c r="O5">
        <v>278.40114299999999</v>
      </c>
      <c r="P5">
        <f t="shared" si="6"/>
        <v>278.49658814891416</v>
      </c>
      <c r="Q5">
        <f t="shared" si="7"/>
        <v>9.109776451247345E-3</v>
      </c>
      <c r="R5" s="22">
        <f t="shared" si="8"/>
        <v>1.1753458867802652E-7</v>
      </c>
      <c r="V5" t="s">
        <v>32</v>
      </c>
      <c r="W5">
        <v>413.13791604926161</v>
      </c>
      <c r="AG5" t="s">
        <v>68</v>
      </c>
      <c r="AH5" s="11" t="s">
        <v>69</v>
      </c>
      <c r="AI5">
        <v>3.76</v>
      </c>
    </row>
    <row r="6" spans="1:40" x14ac:dyDescent="0.25">
      <c r="B6" s="2">
        <v>0.56033191000000004</v>
      </c>
      <c r="C6">
        <v>229.58916300000001</v>
      </c>
      <c r="D6">
        <f t="shared" si="0"/>
        <v>228.92003918782726</v>
      </c>
      <c r="E6">
        <f t="shared" si="1"/>
        <v>0.44772667601660232</v>
      </c>
      <c r="F6" s="22">
        <f t="shared" si="2"/>
        <v>8.4939598016874431E-6</v>
      </c>
      <c r="H6" s="2">
        <v>0.53489059999999999</v>
      </c>
      <c r="I6">
        <v>249.182749</v>
      </c>
      <c r="J6">
        <f t="shared" si="3"/>
        <v>249.57693419786571</v>
      </c>
      <c r="K6">
        <f t="shared" si="4"/>
        <v>0.1553819702164288</v>
      </c>
      <c r="L6" s="22">
        <f t="shared" si="5"/>
        <v>2.5024457919657393E-6</v>
      </c>
      <c r="N6" s="2">
        <v>0.51019566999999999</v>
      </c>
      <c r="O6">
        <v>278.35655400000002</v>
      </c>
      <c r="P6">
        <f t="shared" si="6"/>
        <v>278.49658815591818</v>
      </c>
      <c r="Q6">
        <f t="shared" si="7"/>
        <v>1.9609564823711092E-2</v>
      </c>
      <c r="R6" s="22">
        <f t="shared" si="8"/>
        <v>2.5308421169178029E-7</v>
      </c>
      <c r="V6" t="s">
        <v>56</v>
      </c>
      <c r="W6">
        <v>212.39452156441823</v>
      </c>
      <c r="AG6" t="s">
        <v>70</v>
      </c>
      <c r="AH6" s="11" t="s">
        <v>71</v>
      </c>
      <c r="AI6">
        <v>26</v>
      </c>
    </row>
    <row r="7" spans="1:40" x14ac:dyDescent="0.25">
      <c r="B7" s="2">
        <v>0.56370553999999995</v>
      </c>
      <c r="C7">
        <v>229.56368399999999</v>
      </c>
      <c r="D7">
        <f t="shared" si="0"/>
        <v>228.92003954152403</v>
      </c>
      <c r="E7">
        <f t="shared" si="1"/>
        <v>0.41427818892681345</v>
      </c>
      <c r="F7" s="22">
        <f t="shared" si="2"/>
        <v>7.8611430232234065E-6</v>
      </c>
      <c r="H7" s="2">
        <v>0.53796129000000004</v>
      </c>
      <c r="I7">
        <v>249.10631100000001</v>
      </c>
      <c r="J7">
        <f t="shared" si="3"/>
        <v>249.57693426667566</v>
      </c>
      <c r="K7">
        <f t="shared" si="4"/>
        <v>0.22148625913646858</v>
      </c>
      <c r="L7" s="22">
        <f t="shared" si="5"/>
        <v>3.5692529519376078E-6</v>
      </c>
      <c r="N7" s="2">
        <v>0.51356919999999995</v>
      </c>
      <c r="O7">
        <v>278.37566399999997</v>
      </c>
      <c r="P7">
        <f t="shared" si="6"/>
        <v>278.49658816685661</v>
      </c>
      <c r="Q7">
        <f t="shared" si="7"/>
        <v>1.462265412997232E-2</v>
      </c>
      <c r="R7" s="22">
        <f t="shared" si="8"/>
        <v>1.8869642658040155E-7</v>
      </c>
      <c r="V7" t="s">
        <v>37</v>
      </c>
      <c r="W7">
        <v>1.7619272819304623E-6</v>
      </c>
      <c r="AN7" t="s">
        <v>72</v>
      </c>
    </row>
    <row r="8" spans="1:40" x14ac:dyDescent="0.25">
      <c r="B8" s="2">
        <v>0.56693948999999999</v>
      </c>
      <c r="C8">
        <v>229.58470500000001</v>
      </c>
      <c r="D8">
        <f t="shared" si="0"/>
        <v>228.92003999311385</v>
      </c>
      <c r="E8">
        <f t="shared" si="1"/>
        <v>0.44177957137898904</v>
      </c>
      <c r="F8" s="22">
        <f t="shared" si="2"/>
        <v>8.3814609468421546E-6</v>
      </c>
      <c r="H8" s="2">
        <v>0.54103179999999995</v>
      </c>
      <c r="I8">
        <v>249.11905100000001</v>
      </c>
      <c r="J8">
        <f t="shared" si="3"/>
        <v>249.57693435913228</v>
      </c>
      <c r="K8">
        <f t="shared" si="4"/>
        <v>0.20965717057024927</v>
      </c>
      <c r="L8" s="22">
        <f t="shared" si="5"/>
        <v>3.3782815304227334E-6</v>
      </c>
      <c r="N8" s="2">
        <v>0.51694271999999997</v>
      </c>
      <c r="O8">
        <v>278.40114299999999</v>
      </c>
      <c r="P8">
        <f t="shared" si="6"/>
        <v>278.4965881825604</v>
      </c>
      <c r="Q8">
        <f t="shared" si="7"/>
        <v>9.1097828739901861E-3</v>
      </c>
      <c r="R8" s="22">
        <f t="shared" si="8"/>
        <v>1.1753467154443298E-7</v>
      </c>
      <c r="V8" t="s">
        <v>57</v>
      </c>
      <c r="W8">
        <v>23.903034641259087</v>
      </c>
    </row>
    <row r="9" spans="1:40" x14ac:dyDescent="0.25">
      <c r="B9" s="2">
        <v>0.57312490999999999</v>
      </c>
      <c r="C9">
        <v>229.42354800000001</v>
      </c>
      <c r="D9">
        <f t="shared" si="0"/>
        <v>228.92004129566507</v>
      </c>
      <c r="E9">
        <f t="shared" si="1"/>
        <v>0.25351900131023131</v>
      </c>
      <c r="F9" s="22">
        <f t="shared" si="2"/>
        <v>4.8165329074464368E-6</v>
      </c>
      <c r="H9" s="2">
        <v>0.54410221000000003</v>
      </c>
      <c r="I9">
        <v>249.182749</v>
      </c>
      <c r="J9">
        <f t="shared" si="3"/>
        <v>249.57693448289695</v>
      </c>
      <c r="K9">
        <f t="shared" si="4"/>
        <v>0.15538219492669691</v>
      </c>
      <c r="L9" s="22">
        <f t="shared" si="5"/>
        <v>2.5024494109523186E-6</v>
      </c>
      <c r="N9" s="2">
        <v>0.51971023000000005</v>
      </c>
      <c r="O9">
        <v>278.40114299999999</v>
      </c>
      <c r="P9">
        <f t="shared" si="6"/>
        <v>278.49658820034824</v>
      </c>
      <c r="Q9">
        <f t="shared" si="7"/>
        <v>9.1097862695178767E-3</v>
      </c>
      <c r="R9" s="22">
        <f t="shared" si="8"/>
        <v>1.1753471535362552E-7</v>
      </c>
      <c r="U9">
        <v>0.2</v>
      </c>
      <c r="V9" t="s">
        <v>60</v>
      </c>
      <c r="W9">
        <v>0.1944404932266269</v>
      </c>
    </row>
    <row r="10" spans="1:40" x14ac:dyDescent="0.25">
      <c r="B10" s="2">
        <v>0.57649848000000004</v>
      </c>
      <c r="C10">
        <v>229.42354800000001</v>
      </c>
      <c r="D10">
        <f t="shared" si="0"/>
        <v>228.92004234919202</v>
      </c>
      <c r="E10">
        <f t="shared" si="1"/>
        <v>0.25351794039558229</v>
      </c>
      <c r="F10" s="22">
        <f t="shared" si="2"/>
        <v>4.8165127514411972E-6</v>
      </c>
      <c r="H10" s="2">
        <v>0.54717276999999997</v>
      </c>
      <c r="I10">
        <v>249.17637999999999</v>
      </c>
      <c r="J10">
        <f t="shared" si="3"/>
        <v>249.57693464797885</v>
      </c>
      <c r="K10">
        <f t="shared" si="4"/>
        <v>0.16044402601746097</v>
      </c>
      <c r="L10" s="22">
        <f t="shared" si="5"/>
        <v>2.5841029202412261E-6</v>
      </c>
      <c r="N10" s="2">
        <v>0.52247774000000002</v>
      </c>
      <c r="O10">
        <v>278.40114299999999</v>
      </c>
      <c r="P10">
        <f t="shared" si="6"/>
        <v>278.49658822408259</v>
      </c>
      <c r="Q10">
        <f t="shared" si="7"/>
        <v>9.1097908001769277E-3</v>
      </c>
      <c r="R10" s="22">
        <f t="shared" si="8"/>
        <v>1.1753477380831434E-7</v>
      </c>
      <c r="U10">
        <v>0.3</v>
      </c>
      <c r="V10" t="s">
        <v>60</v>
      </c>
      <c r="W10">
        <v>0.18083192652657762</v>
      </c>
      <c r="AG10" t="s">
        <v>73</v>
      </c>
    </row>
    <row r="11" spans="1:40" x14ac:dyDescent="0.25">
      <c r="B11" s="2">
        <v>0.57956901000000005</v>
      </c>
      <c r="C11">
        <v>229.42354800000001</v>
      </c>
      <c r="D11">
        <f t="shared" si="0"/>
        <v>228.92004360074966</v>
      </c>
      <c r="E11">
        <f t="shared" si="1"/>
        <v>0.25351668006445188</v>
      </c>
      <c r="F11" s="22">
        <f t="shared" si="2"/>
        <v>4.8164888067809057E-6</v>
      </c>
      <c r="H11" s="2">
        <v>0.55024351999999999</v>
      </c>
      <c r="I11">
        <v>249.06809200000001</v>
      </c>
      <c r="J11">
        <f t="shared" si="3"/>
        <v>249.5769348673916</v>
      </c>
      <c r="K11">
        <f t="shared" si="4"/>
        <v>0.2589210636952981</v>
      </c>
      <c r="L11" s="22">
        <f t="shared" si="5"/>
        <v>4.1737957725962206E-6</v>
      </c>
      <c r="N11" s="2">
        <v>0.52540871</v>
      </c>
      <c r="O11">
        <v>278.40114299999999</v>
      </c>
      <c r="P11">
        <f t="shared" si="6"/>
        <v>278.49658825779551</v>
      </c>
      <c r="Q11">
        <f t="shared" si="7"/>
        <v>9.1097972356528976E-3</v>
      </c>
      <c r="R11" s="22">
        <f t="shared" si="8"/>
        <v>1.1753485683900397E-7</v>
      </c>
      <c r="U11">
        <v>0.4</v>
      </c>
      <c r="V11" t="s">
        <v>60</v>
      </c>
      <c r="W11">
        <v>0.18124035032775165</v>
      </c>
      <c r="AG11" t="s">
        <v>74</v>
      </c>
      <c r="AH11">
        <f>1-2*(AI5/AI3)^2</f>
        <v>0.96609909377613734</v>
      </c>
      <c r="AJ11" t="s">
        <v>75</v>
      </c>
      <c r="AK11">
        <f>-0.357+0.45*EXP(-0.0375*AI6)</f>
        <v>-0.18726344089657934</v>
      </c>
    </row>
    <row r="12" spans="1:40" x14ac:dyDescent="0.25">
      <c r="B12" s="2">
        <v>0.58263955000000001</v>
      </c>
      <c r="C12">
        <v>229.42354800000001</v>
      </c>
      <c r="D12">
        <f t="shared" si="0"/>
        <v>228.92004521018907</v>
      </c>
      <c r="E12">
        <f t="shared" si="1"/>
        <v>0.25351505934739726</v>
      </c>
      <c r="F12" s="22">
        <f t="shared" si="2"/>
        <v>4.8164580152544837E-6</v>
      </c>
      <c r="H12" s="2">
        <v>0.55331412000000002</v>
      </c>
      <c r="I12">
        <v>249.04261299999999</v>
      </c>
      <c r="J12">
        <f t="shared" si="3"/>
        <v>249.57693515796882</v>
      </c>
      <c r="K12">
        <f t="shared" si="4"/>
        <v>0.28550016849646775</v>
      </c>
      <c r="L12" s="22">
        <f t="shared" si="5"/>
        <v>4.6031914735269842E-6</v>
      </c>
      <c r="N12" s="2">
        <v>0.52802293</v>
      </c>
      <c r="O12">
        <v>278.346856</v>
      </c>
      <c r="P12">
        <f t="shared" si="6"/>
        <v>278.49658829762188</v>
      </c>
      <c r="Q12">
        <f t="shared" si="7"/>
        <v>2.2419760951127587E-2</v>
      </c>
      <c r="R12" s="22">
        <f t="shared" si="8"/>
        <v>2.8937322021576463E-7</v>
      </c>
      <c r="AG12" t="s">
        <v>76</v>
      </c>
      <c r="AH12">
        <f>0.0524*AI4^4-0.15*AI4^3+0.1659*AI4^2-0.0706*AI4+0.0119</f>
        <v>2.479687500000001E-3</v>
      </c>
      <c r="AJ12" t="s">
        <v>77</v>
      </c>
      <c r="AK12">
        <f>0.0524*(AI4-AK11)^4-0.15*(AI4-AK11)^3+0.1659*(AI4-AK11)^2-0.0706*(AI4-AK11)+0.0119</f>
        <v>2.1240932152385671E-3</v>
      </c>
    </row>
    <row r="13" spans="1:40" x14ac:dyDescent="0.25">
      <c r="B13" s="2">
        <v>0.58601312000000005</v>
      </c>
      <c r="C13">
        <v>229.42354800000001</v>
      </c>
      <c r="D13">
        <f t="shared" si="0"/>
        <v>228.95450074673292</v>
      </c>
      <c r="E13">
        <f t="shared" si="1"/>
        <v>0.22000532579740392</v>
      </c>
      <c r="F13" s="22">
        <f t="shared" si="2"/>
        <v>4.1798164478407711E-6</v>
      </c>
      <c r="H13" s="2">
        <v>0.55608162000000005</v>
      </c>
      <c r="I13">
        <v>249.04261299999999</v>
      </c>
      <c r="J13">
        <f t="shared" si="3"/>
        <v>249.57693549877169</v>
      </c>
      <c r="K13">
        <f t="shared" si="4"/>
        <v>0.28550053269363418</v>
      </c>
      <c r="L13" s="22">
        <f t="shared" si="5"/>
        <v>4.6031973455700729E-6</v>
      </c>
      <c r="N13" s="2">
        <v>0.53306109999999995</v>
      </c>
      <c r="O13">
        <v>278.43299200000001</v>
      </c>
      <c r="P13">
        <f t="shared" si="6"/>
        <v>278.49658841104076</v>
      </c>
      <c r="Q13">
        <f t="shared" si="7"/>
        <v>4.0445034972638426E-3</v>
      </c>
      <c r="R13" s="22">
        <f t="shared" si="8"/>
        <v>5.2170359177569474E-8</v>
      </c>
      <c r="AG13" t="s">
        <v>78</v>
      </c>
      <c r="AH13">
        <f>1/(1+AH12*AI2)</f>
        <v>0.97779052707981695</v>
      </c>
      <c r="AJ13" t="s">
        <v>79</v>
      </c>
      <c r="AK13">
        <f>1/(1+AK12*AI2)</f>
        <v>0.98091464407568274</v>
      </c>
    </row>
    <row r="14" spans="1:40" x14ac:dyDescent="0.25">
      <c r="B14" s="2">
        <v>0.58878063000000003</v>
      </c>
      <c r="C14">
        <v>229.42354800000001</v>
      </c>
      <c r="D14">
        <f t="shared" si="0"/>
        <v>229.00862902991537</v>
      </c>
      <c r="E14">
        <f t="shared" si="1"/>
        <v>0.1721577517361001</v>
      </c>
      <c r="F14" s="22">
        <f t="shared" si="2"/>
        <v>3.2707744674894147E-6</v>
      </c>
      <c r="H14" s="2">
        <v>0.55884913000000003</v>
      </c>
      <c r="I14">
        <v>249.04261299999999</v>
      </c>
      <c r="J14">
        <f t="shared" si="3"/>
        <v>249.5769359352652</v>
      </c>
      <c r="K14">
        <f t="shared" si="4"/>
        <v>0.28550099915042854</v>
      </c>
      <c r="L14" s="22">
        <f t="shared" si="5"/>
        <v>4.6032048663710223E-6</v>
      </c>
      <c r="N14" s="2">
        <v>0.53643474000000002</v>
      </c>
      <c r="O14">
        <v>278.40114299999999</v>
      </c>
      <c r="P14">
        <f t="shared" si="6"/>
        <v>278.49658852529871</v>
      </c>
      <c r="Q14">
        <f t="shared" si="7"/>
        <v>9.1098482995475554E-3</v>
      </c>
      <c r="R14" s="22">
        <f t="shared" si="8"/>
        <v>1.1753551566679045E-7</v>
      </c>
      <c r="T14">
        <v>0.2</v>
      </c>
      <c r="U14" t="s">
        <v>35</v>
      </c>
      <c r="W14">
        <f>SUM(E3:E150)</f>
        <v>32.027464812643551</v>
      </c>
    </row>
    <row r="15" spans="1:40" x14ac:dyDescent="0.25">
      <c r="B15" s="2">
        <v>0.59154814</v>
      </c>
      <c r="C15">
        <v>229.42354800000001</v>
      </c>
      <c r="D15">
        <f t="shared" si="0"/>
        <v>229.06298179101796</v>
      </c>
      <c r="E15">
        <f t="shared" si="1"/>
        <v>0.13000799105968724</v>
      </c>
      <c r="F15" s="22">
        <f t="shared" si="2"/>
        <v>2.4699835670452149E-6</v>
      </c>
      <c r="H15" s="2">
        <v>0.56161673999999995</v>
      </c>
      <c r="I15">
        <v>248.992401</v>
      </c>
      <c r="J15">
        <f t="shared" si="3"/>
        <v>249.57693649286165</v>
      </c>
      <c r="K15">
        <f t="shared" si="4"/>
        <v>0.34168174241500893</v>
      </c>
      <c r="L15" s="22">
        <f t="shared" si="5"/>
        <v>5.5112433397196219E-6</v>
      </c>
      <c r="N15" s="2">
        <v>0.54011134000000005</v>
      </c>
      <c r="O15">
        <v>278.40114299999999</v>
      </c>
      <c r="P15">
        <f t="shared" si="6"/>
        <v>278.49658870059585</v>
      </c>
      <c r="Q15">
        <f t="shared" si="7"/>
        <v>9.1098817622345916E-3</v>
      </c>
      <c r="R15" s="22">
        <f t="shared" si="8"/>
        <v>1.1753594740330761E-7</v>
      </c>
      <c r="T15">
        <v>0.3</v>
      </c>
      <c r="U15" t="s">
        <v>35</v>
      </c>
      <c r="W15">
        <f>SUM(K3:K150)</f>
        <v>21.929848653302184</v>
      </c>
      <c r="AG15" t="s">
        <v>80</v>
      </c>
      <c r="AH15">
        <f>1/(W5*10^-4*PI()*AI2*AH13*AH11)</f>
        <v>0.89041424423446569</v>
      </c>
      <c r="AJ15" t="s">
        <v>81</v>
      </c>
      <c r="AK15">
        <f>1/(W5*10^-4*PI()*AI2*AK13*AH11)</f>
        <v>0.88757836214158981</v>
      </c>
    </row>
    <row r="16" spans="1:40" x14ac:dyDescent="0.25">
      <c r="B16" s="2">
        <v>0.59431564999999997</v>
      </c>
      <c r="C16">
        <v>229.42354800000001</v>
      </c>
      <c r="D16">
        <f t="shared" si="0"/>
        <v>229.11769653839971</v>
      </c>
      <c r="E16">
        <f t="shared" si="1"/>
        <v>9.3545116563038613E-2</v>
      </c>
      <c r="F16" s="22">
        <f t="shared" si="2"/>
        <v>1.7772361437533196E-6</v>
      </c>
      <c r="H16" s="2">
        <v>0.56461925000000002</v>
      </c>
      <c r="I16">
        <v>249.06012999999999</v>
      </c>
      <c r="J16">
        <f t="shared" si="3"/>
        <v>249.57693727183232</v>
      </c>
      <c r="K16">
        <f t="shared" si="4"/>
        <v>0.26708975621878039</v>
      </c>
      <c r="L16" s="22">
        <f t="shared" si="5"/>
        <v>4.3057500054260484E-6</v>
      </c>
      <c r="N16" s="2">
        <v>0.54318188000000001</v>
      </c>
      <c r="O16">
        <v>278.40114299999999</v>
      </c>
      <c r="P16">
        <f t="shared" si="6"/>
        <v>278.49658890228864</v>
      </c>
      <c r="Q16">
        <f t="shared" si="7"/>
        <v>9.1099202636936369E-3</v>
      </c>
      <c r="R16" s="22">
        <f t="shared" si="8"/>
        <v>1.1753644415020108E-7</v>
      </c>
      <c r="T16">
        <v>0.4</v>
      </c>
      <c r="U16" t="s">
        <v>35</v>
      </c>
      <c r="W16">
        <f>SUM(Q3:Q150)</f>
        <v>43.922632497647584</v>
      </c>
    </row>
    <row r="17" spans="2:40" x14ac:dyDescent="0.25">
      <c r="B17" s="2">
        <v>0.59708315999999995</v>
      </c>
      <c r="C17">
        <v>229.42354800000001</v>
      </c>
      <c r="D17">
        <f t="shared" si="0"/>
        <v>229.17291172361104</v>
      </c>
      <c r="E17">
        <f t="shared" si="1"/>
        <v>6.2818543042130165E-2</v>
      </c>
      <c r="F17" s="22">
        <f t="shared" si="2"/>
        <v>1.1934710147820767E-6</v>
      </c>
      <c r="H17" s="2">
        <v>0.57026973999999997</v>
      </c>
      <c r="I17">
        <v>249.16363999999999</v>
      </c>
      <c r="J17">
        <f t="shared" si="3"/>
        <v>249.57693941575388</v>
      </c>
      <c r="K17">
        <f t="shared" si="4"/>
        <v>0.17081640706251291</v>
      </c>
      <c r="L17" s="22">
        <f t="shared" si="5"/>
        <v>2.7514412824028409E-6</v>
      </c>
      <c r="N17" s="2">
        <v>0.54625232999999995</v>
      </c>
      <c r="O17">
        <v>278.44573200000002</v>
      </c>
      <c r="P17">
        <f t="shared" si="6"/>
        <v>278.49658917158632</v>
      </c>
      <c r="Q17">
        <f t="shared" si="7"/>
        <v>2.5864519017584943E-3</v>
      </c>
      <c r="R17" s="22">
        <f t="shared" si="8"/>
        <v>3.3359787512840899E-8</v>
      </c>
      <c r="T17" t="s">
        <v>36</v>
      </c>
      <c r="U17" t="s">
        <v>35</v>
      </c>
      <c r="W17">
        <f>SUM(W14:W16)</f>
        <v>97.879945963593315</v>
      </c>
    </row>
    <row r="18" spans="2:40" x14ac:dyDescent="0.25">
      <c r="B18" s="2">
        <v>0.59964315000000001</v>
      </c>
      <c r="C18">
        <v>229.44690399999999</v>
      </c>
      <c r="D18">
        <f t="shared" si="0"/>
        <v>229.22455347903946</v>
      </c>
      <c r="E18">
        <f t="shared" si="1"/>
        <v>4.9439754171420019E-2</v>
      </c>
      <c r="F18" s="22">
        <f t="shared" si="2"/>
        <v>9.391001256532395E-7</v>
      </c>
      <c r="H18" s="2">
        <v>0.57334023999999995</v>
      </c>
      <c r="I18">
        <v>249.182749</v>
      </c>
      <c r="J18">
        <f t="shared" si="3"/>
        <v>249.57694109190234</v>
      </c>
      <c r="K18">
        <f t="shared" si="4"/>
        <v>0.15538740531834308</v>
      </c>
      <c r="L18" s="22">
        <f t="shared" si="5"/>
        <v>2.5025333249523229E-6</v>
      </c>
      <c r="N18" s="2">
        <v>0.54901977999999996</v>
      </c>
      <c r="O18">
        <v>278.47121099999998</v>
      </c>
      <c r="P18">
        <f t="shared" si="6"/>
        <v>278.4965894898271</v>
      </c>
      <c r="Q18">
        <f t="shared" si="7"/>
        <v>6.4406774590519331E-4</v>
      </c>
      <c r="R18" s="22">
        <f t="shared" si="8"/>
        <v>8.305598705881482E-9</v>
      </c>
      <c r="U18" s="9" t="s">
        <v>47</v>
      </c>
      <c r="W18">
        <f>W17/3</f>
        <v>32.626648654531103</v>
      </c>
    </row>
    <row r="19" spans="2:40" x14ac:dyDescent="0.25">
      <c r="B19" s="2">
        <v>0.60662167</v>
      </c>
      <c r="C19">
        <v>229.43628799999999</v>
      </c>
      <c r="D19">
        <f t="shared" si="0"/>
        <v>229.36901060515177</v>
      </c>
      <c r="E19">
        <f t="shared" si="1"/>
        <v>4.52624785756314E-3</v>
      </c>
      <c r="F19" s="22">
        <f t="shared" si="2"/>
        <v>8.5983301535485484E-8</v>
      </c>
      <c r="H19" s="2">
        <v>0.57671380999999999</v>
      </c>
      <c r="I19">
        <v>249.182749</v>
      </c>
      <c r="J19">
        <f t="shared" si="3"/>
        <v>249.57694350523244</v>
      </c>
      <c r="K19">
        <f t="shared" si="4"/>
        <v>0.15538930795544365</v>
      </c>
      <c r="L19" s="22">
        <f t="shared" si="5"/>
        <v>2.5025639671574599E-6</v>
      </c>
      <c r="N19" s="2">
        <v>0.55209032000000002</v>
      </c>
      <c r="O19">
        <v>278.47121099999998</v>
      </c>
      <c r="P19">
        <f t="shared" si="6"/>
        <v>278.49658995186763</v>
      </c>
      <c r="Q19">
        <f t="shared" si="7"/>
        <v>6.4409119790055972E-4</v>
      </c>
      <c r="R19" s="22">
        <f t="shared" si="8"/>
        <v>8.3059011319284371E-9</v>
      </c>
      <c r="AG19" t="s">
        <v>82</v>
      </c>
    </row>
    <row r="20" spans="2:40" x14ac:dyDescent="0.25">
      <c r="B20" s="2">
        <v>0.60969224</v>
      </c>
      <c r="C20">
        <v>229.42354800000001</v>
      </c>
      <c r="D20">
        <f t="shared" si="0"/>
        <v>229.43472327043435</v>
      </c>
      <c r="E20">
        <f t="shared" si="1"/>
        <v>1.2488666928054369E-4</v>
      </c>
      <c r="F20" s="22">
        <f t="shared" si="2"/>
        <v>2.3726850815219077E-9</v>
      </c>
      <c r="H20" s="2">
        <v>0.57978434999999995</v>
      </c>
      <c r="I20">
        <v>249.182749</v>
      </c>
      <c r="J20">
        <f t="shared" si="3"/>
        <v>249.57694637161217</v>
      </c>
      <c r="K20">
        <f t="shared" si="4"/>
        <v>0.15539156778593943</v>
      </c>
      <c r="L20" s="22">
        <f t="shared" si="5"/>
        <v>2.5026003620062759E-6</v>
      </c>
      <c r="N20" s="2">
        <v>0.55516085999999998</v>
      </c>
      <c r="O20">
        <v>278.47121099999998</v>
      </c>
      <c r="P20">
        <f t="shared" si="6"/>
        <v>278.49659056253165</v>
      </c>
      <c r="Q20">
        <f t="shared" si="7"/>
        <v>6.4412219429886639E-4</v>
      </c>
      <c r="R20" s="22">
        <f t="shared" si="8"/>
        <v>8.3063008470939615E-9</v>
      </c>
      <c r="AG20" t="s">
        <v>83</v>
      </c>
      <c r="AH20">
        <f>1/(AH13*AH11)</f>
        <v>1.0586014872476233</v>
      </c>
      <c r="AJ20" t="s">
        <v>84</v>
      </c>
      <c r="AK20">
        <f>1/(AK13*AH11)</f>
        <v>1.0552299452708231</v>
      </c>
    </row>
    <row r="21" spans="2:40" x14ac:dyDescent="0.25">
      <c r="B21" s="2">
        <v>0.61276275000000002</v>
      </c>
      <c r="C21">
        <v>229.43628799999999</v>
      </c>
      <c r="D21">
        <f t="shared" si="0"/>
        <v>229.50203924816836</v>
      </c>
      <c r="E21">
        <f t="shared" si="1"/>
        <v>4.3232266356983415E-3</v>
      </c>
      <c r="F21" s="22">
        <f t="shared" si="2"/>
        <v>8.2126589422706495E-8</v>
      </c>
      <c r="H21" s="2">
        <v>0.58285489000000001</v>
      </c>
      <c r="I21">
        <v>249.182749</v>
      </c>
      <c r="J21">
        <f t="shared" si="3"/>
        <v>249.57695005690687</v>
      </c>
      <c r="K21">
        <f t="shared" si="4"/>
        <v>0.15539447326648997</v>
      </c>
      <c r="L21" s="22">
        <f t="shared" si="5"/>
        <v>2.5026471551288443E-6</v>
      </c>
      <c r="N21" s="2">
        <v>0.55792830999999998</v>
      </c>
      <c r="O21">
        <v>278.50306</v>
      </c>
      <c r="P21">
        <f t="shared" si="6"/>
        <v>278.49659127738454</v>
      </c>
      <c r="Q21">
        <f t="shared" si="7"/>
        <v>4.1844372275841923E-5</v>
      </c>
      <c r="R21" s="22">
        <f t="shared" si="8"/>
        <v>5.3948219354840922E-10</v>
      </c>
      <c r="T21" t="s">
        <v>122</v>
      </c>
      <c r="U21" t="s">
        <v>58</v>
      </c>
      <c r="W21">
        <f>W17/COUNT(D3:D81,J3:J94,P3:P108)</f>
        <v>0.35335720564474121</v>
      </c>
      <c r="AG21" t="s">
        <v>85</v>
      </c>
      <c r="AH21">
        <f>(W5*10^-4*PI()*AI2-AH20)/(W6*10^-4*PI()*AI2)</f>
        <v>0.21316006849981217</v>
      </c>
      <c r="AJ21" t="s">
        <v>86</v>
      </c>
      <c r="AK21">
        <f>(W5*10^-4*PI()*AI2-AK20)/(W6*10^-4*PI()*AI2)</f>
        <v>0.21867626736116932</v>
      </c>
      <c r="AN21" t="s">
        <v>87</v>
      </c>
    </row>
    <row r="22" spans="2:40" x14ac:dyDescent="0.25">
      <c r="B22" s="2">
        <v>0.61583315999999999</v>
      </c>
      <c r="C22">
        <v>229.49998600000001</v>
      </c>
      <c r="D22">
        <f t="shared" si="0"/>
        <v>229.57116773396402</v>
      </c>
      <c r="E22">
        <f t="shared" si="1"/>
        <v>5.0668392501231826E-3</v>
      </c>
      <c r="F22" s="22">
        <f t="shared" si="2"/>
        <v>9.6199275080329129E-8</v>
      </c>
      <c r="H22" s="2">
        <v>0.58562239999999999</v>
      </c>
      <c r="I22">
        <v>249.182749</v>
      </c>
      <c r="J22">
        <f t="shared" si="3"/>
        <v>249.57695426226292</v>
      </c>
      <c r="K22">
        <f t="shared" si="4"/>
        <v>0.15539778879577348</v>
      </c>
      <c r="L22" s="22">
        <f t="shared" si="5"/>
        <v>2.5027005521368251E-6</v>
      </c>
      <c r="N22" s="2">
        <v>0.56069575000000005</v>
      </c>
      <c r="O22">
        <v>278.53490900000003</v>
      </c>
      <c r="P22">
        <f t="shared" si="6"/>
        <v>278.49659219132218</v>
      </c>
      <c r="Q22">
        <f t="shared" si="7"/>
        <v>1.4681778272548276E-3</v>
      </c>
      <c r="R22" s="22">
        <f t="shared" si="8"/>
        <v>1.8924281264980802E-8</v>
      </c>
      <c r="T22" t="s">
        <v>123</v>
      </c>
      <c r="V22" t="s">
        <v>59</v>
      </c>
      <c r="W22">
        <f>SQRT(W21)</f>
        <v>0.59443856338964185</v>
      </c>
    </row>
    <row r="23" spans="2:40" x14ac:dyDescent="0.25">
      <c r="B23" s="2">
        <v>0.61920651000000004</v>
      </c>
      <c r="C23">
        <v>229.608273</v>
      </c>
      <c r="D23">
        <f t="shared" si="0"/>
        <v>229.6494662114477</v>
      </c>
      <c r="E23">
        <f t="shared" si="1"/>
        <v>1.6968806693753657E-3</v>
      </c>
      <c r="F23" s="22">
        <f t="shared" si="2"/>
        <v>3.2186684143824852E-8</v>
      </c>
      <c r="H23" s="2">
        <v>0.58869293</v>
      </c>
      <c r="I23">
        <v>249.182749</v>
      </c>
      <c r="J23">
        <f t="shared" si="3"/>
        <v>249.57696016062684</v>
      </c>
      <c r="K23">
        <f t="shared" si="4"/>
        <v>0.15540243916275895</v>
      </c>
      <c r="L23" s="22">
        <f t="shared" si="5"/>
        <v>2.5027754468706072E-6</v>
      </c>
      <c r="N23" s="2">
        <v>0.56341922</v>
      </c>
      <c r="O23">
        <v>278.55327299999999</v>
      </c>
      <c r="P23">
        <f t="shared" si="6"/>
        <v>278.49659333594877</v>
      </c>
      <c r="Q23">
        <f t="shared" si="7"/>
        <v>3.2125843169587757E-3</v>
      </c>
      <c r="R23" s="22">
        <f t="shared" si="8"/>
        <v>4.1403590383102745E-8</v>
      </c>
      <c r="T23" t="s">
        <v>124</v>
      </c>
      <c r="W23">
        <f>SQRT(SUM(F3:F81,L3:L94,R3:R108)/COUNT(F3:F81,L3:L94,R3:R108))</f>
        <v>2.1974189049791359E-3</v>
      </c>
    </row>
    <row r="24" spans="2:40" x14ac:dyDescent="0.25">
      <c r="B24" s="2">
        <v>0.62227697999999998</v>
      </c>
      <c r="C24">
        <v>229.64649199999999</v>
      </c>
      <c r="D24">
        <f t="shared" si="0"/>
        <v>229.72311469305544</v>
      </c>
      <c r="E24">
        <f t="shared" si="1"/>
        <v>5.8710370910683273E-3</v>
      </c>
      <c r="F24" s="22">
        <f t="shared" si="2"/>
        <v>1.1132563800777403E-7</v>
      </c>
      <c r="H24" s="2">
        <v>0.59146043999999998</v>
      </c>
      <c r="I24">
        <v>249.182749</v>
      </c>
      <c r="J24">
        <f t="shared" si="3"/>
        <v>249.57696685940653</v>
      </c>
      <c r="K24">
        <f t="shared" si="4"/>
        <v>0.15540772067506192</v>
      </c>
      <c r="L24" s="22">
        <f t="shared" si="5"/>
        <v>2.5028605062775599E-6</v>
      </c>
      <c r="N24" s="2">
        <v>0.56965233999999998</v>
      </c>
      <c r="O24">
        <v>278.42662200000001</v>
      </c>
      <c r="P24">
        <f t="shared" si="6"/>
        <v>278.49659723320872</v>
      </c>
      <c r="Q24">
        <f t="shared" si="7"/>
        <v>4.8965332626131671E-3</v>
      </c>
      <c r="R24" s="22">
        <f t="shared" si="8"/>
        <v>6.3163646211795925E-8</v>
      </c>
    </row>
    <row r="25" spans="2:40" x14ac:dyDescent="0.25">
      <c r="B25" s="2">
        <v>0.62534743000000004</v>
      </c>
      <c r="C25">
        <v>229.691081</v>
      </c>
      <c r="D25">
        <f t="shared" si="0"/>
        <v>229.7992688738004</v>
      </c>
      <c r="E25">
        <f t="shared" si="1"/>
        <v>1.170461603745206E-2</v>
      </c>
      <c r="F25" s="22">
        <f t="shared" si="2"/>
        <v>2.2185484019486141E-7</v>
      </c>
      <c r="H25" s="2">
        <v>0.59422794999999995</v>
      </c>
      <c r="I25">
        <v>249.182749</v>
      </c>
      <c r="J25">
        <f t="shared" si="3"/>
        <v>249.57697518524111</v>
      </c>
      <c r="K25">
        <f>(J25-I25)^2</f>
        <v>0.15541428512975744</v>
      </c>
      <c r="L25" s="22">
        <f t="shared" si="5"/>
        <v>2.5029662276299562E-6</v>
      </c>
      <c r="N25" s="2">
        <v>0.57272288000000005</v>
      </c>
      <c r="O25">
        <v>278.42662200000001</v>
      </c>
      <c r="P25">
        <f t="shared" si="6"/>
        <v>278.49660006187872</v>
      </c>
      <c r="Q25">
        <f t="shared" si="7"/>
        <v>4.8969291443011912E-3</v>
      </c>
      <c r="R25" s="22">
        <f t="shared" si="8"/>
        <v>6.3168752953554449E-8</v>
      </c>
    </row>
    <row r="26" spans="2:40" x14ac:dyDescent="0.25">
      <c r="B26" s="2">
        <v>0.62841771000000002</v>
      </c>
      <c r="C26">
        <v>229.818477</v>
      </c>
      <c r="D26">
        <f t="shared" si="0"/>
        <v>229.87816344574259</v>
      </c>
      <c r="E26">
        <f t="shared" si="1"/>
        <v>3.562471805382566E-3</v>
      </c>
      <c r="F26" s="22">
        <f t="shared" si="2"/>
        <v>6.7449937462490943E-8</v>
      </c>
      <c r="H26" s="2">
        <v>0.59729849000000002</v>
      </c>
      <c r="I26">
        <v>249.182749</v>
      </c>
      <c r="J26">
        <f t="shared" si="3"/>
        <v>249.57698678307653</v>
      </c>
      <c r="K26">
        <f t="shared" si="4"/>
        <v>0.15542342960510011</v>
      </c>
      <c r="L26" s="22">
        <f t="shared" si="5"/>
        <v>2.503113500533043E-6</v>
      </c>
      <c r="N26" s="2">
        <v>0.57579334000000004</v>
      </c>
      <c r="O26">
        <v>278.46484099999998</v>
      </c>
      <c r="P26">
        <f t="shared" si="6"/>
        <v>278.49660372231256</v>
      </c>
      <c r="Q26">
        <f t="shared" si="7"/>
        <v>1.0088705287059569E-3</v>
      </c>
      <c r="R26" s="22">
        <f t="shared" si="8"/>
        <v>1.3010521290786349E-8</v>
      </c>
    </row>
    <row r="27" spans="2:40" x14ac:dyDescent="0.25">
      <c r="B27" s="2">
        <v>0.63118496999999996</v>
      </c>
      <c r="C27">
        <v>229.939504</v>
      </c>
      <c r="D27">
        <f t="shared" si="0"/>
        <v>229.95182807470593</v>
      </c>
      <c r="E27">
        <f t="shared" si="1"/>
        <v>1.5188281735734087E-4</v>
      </c>
      <c r="F27" s="22">
        <f t="shared" si="2"/>
        <v>2.872641723585083E-9</v>
      </c>
      <c r="H27" s="2">
        <v>0.60002184999999997</v>
      </c>
      <c r="I27">
        <v>249.25281699999999</v>
      </c>
      <c r="J27">
        <f t="shared" si="3"/>
        <v>249.5769996358232</v>
      </c>
      <c r="K27">
        <f t="shared" si="4"/>
        <v>0.10509438136928144</v>
      </c>
      <c r="L27" s="22">
        <f>((J27-I27)/I27)^2</f>
        <v>1.691606508608653E-6</v>
      </c>
      <c r="N27" s="2">
        <v>0.57886386999999995</v>
      </c>
      <c r="O27">
        <v>278.47121099999998</v>
      </c>
      <c r="P27">
        <f t="shared" si="6"/>
        <v>278.49660844574845</v>
      </c>
      <c r="Q27">
        <f t="shared" si="7"/>
        <v>6.4503025054634289E-4</v>
      </c>
      <c r="R27" s="22">
        <f t="shared" si="8"/>
        <v>8.3180107189853226E-9</v>
      </c>
    </row>
    <row r="28" spans="2:40" x14ac:dyDescent="0.25">
      <c r="B28" s="2">
        <v>0.63432712000000002</v>
      </c>
      <c r="C28">
        <v>229.970079</v>
      </c>
      <c r="D28">
        <f t="shared" si="0"/>
        <v>230.03865752118224</v>
      </c>
      <c r="E28">
        <f t="shared" si="1"/>
        <v>4.7030135675438017E-3</v>
      </c>
      <c r="F28" s="22">
        <f t="shared" si="2"/>
        <v>8.8926983907406482E-8</v>
      </c>
      <c r="H28" s="2">
        <v>0.60658155000000002</v>
      </c>
      <c r="I28">
        <v>249.297406</v>
      </c>
      <c r="J28">
        <f t="shared" si="3"/>
        <v>249.69193209182092</v>
      </c>
      <c r="K28">
        <f t="shared" si="4"/>
        <v>0.15565083712749014</v>
      </c>
      <c r="L28" s="22">
        <f t="shared" si="5"/>
        <v>2.5044706214512309E-6</v>
      </c>
      <c r="N28" s="2">
        <v>0.58193441000000001</v>
      </c>
      <c r="O28">
        <v>278.47121099999998</v>
      </c>
      <c r="P28">
        <f t="shared" si="6"/>
        <v>278.49661452370873</v>
      </c>
      <c r="Q28">
        <f t="shared" si="7"/>
        <v>6.4533901682084212E-4</v>
      </c>
      <c r="R28" s="22">
        <f t="shared" si="8"/>
        <v>8.3219924255467942E-9</v>
      </c>
    </row>
    <row r="29" spans="2:40" x14ac:dyDescent="0.25">
      <c r="B29" s="2">
        <v>0.64374556999999999</v>
      </c>
      <c r="C29">
        <v>230.28347400000001</v>
      </c>
      <c r="D29">
        <f t="shared" si="0"/>
        <v>230.32207241748503</v>
      </c>
      <c r="E29">
        <f t="shared" si="1"/>
        <v>1.4898378323478477E-3</v>
      </c>
      <c r="F29" s="22">
        <f t="shared" si="2"/>
        <v>2.8093991933850609E-8</v>
      </c>
      <c r="H29" s="2">
        <v>0.60965208000000004</v>
      </c>
      <c r="I29">
        <v>249.30165299999999</v>
      </c>
      <c r="J29">
        <f t="shared" si="3"/>
        <v>249.75081305161612</v>
      </c>
      <c r="K29">
        <f t="shared" si="4"/>
        <v>0.201744751967807</v>
      </c>
      <c r="L29" s="22">
        <f t="shared" si="5"/>
        <v>3.2460255201656078E-6</v>
      </c>
      <c r="N29" s="2">
        <v>0.58500492000000004</v>
      </c>
      <c r="O29">
        <v>278.48395099999999</v>
      </c>
      <c r="P29">
        <f t="shared" si="6"/>
        <v>278.49662232308054</v>
      </c>
      <c r="Q29">
        <f t="shared" si="7"/>
        <v>1.6056242861176836E-4</v>
      </c>
      <c r="R29" s="22">
        <f t="shared" si="8"/>
        <v>2.0703491135938735E-9</v>
      </c>
    </row>
    <row r="30" spans="2:40" x14ac:dyDescent="0.25">
      <c r="B30" s="2">
        <v>0.64681586999999996</v>
      </c>
      <c r="C30">
        <v>230.405247</v>
      </c>
      <c r="D30">
        <f t="shared" si="0"/>
        <v>230.42297218035719</v>
      </c>
      <c r="E30">
        <f t="shared" si="1"/>
        <v>3.1418201869488492E-4</v>
      </c>
      <c r="F30" s="22">
        <f t="shared" si="2"/>
        <v>5.9182948204242004E-9</v>
      </c>
      <c r="H30" s="2">
        <v>0.61272251</v>
      </c>
      <c r="I30">
        <v>249.35823500000001</v>
      </c>
      <c r="J30">
        <f t="shared" si="3"/>
        <v>249.81021125316977</v>
      </c>
      <c r="K30">
        <f t="shared" si="4"/>
        <v>0.20428253342937577</v>
      </c>
      <c r="L30" s="22">
        <f t="shared" si="5"/>
        <v>3.2853663500577097E-6</v>
      </c>
      <c r="N30" s="2">
        <v>0.58807533999999995</v>
      </c>
      <c r="O30">
        <v>278.54127899999997</v>
      </c>
      <c r="P30">
        <f t="shared" si="6"/>
        <v>278.49663230431918</v>
      </c>
      <c r="Q30">
        <f t="shared" si="7"/>
        <v>1.9933274352136716E-3</v>
      </c>
      <c r="R30" s="22">
        <f t="shared" si="8"/>
        <v>2.5692094652247953E-8</v>
      </c>
    </row>
    <row r="31" spans="2:40" x14ac:dyDescent="0.25">
      <c r="B31" s="2">
        <v>0.64988592000000001</v>
      </c>
      <c r="C31">
        <v>230.64655500000001</v>
      </c>
      <c r="D31">
        <f t="shared" si="0"/>
        <v>230.52857601894542</v>
      </c>
      <c r="E31">
        <f t="shared" si="1"/>
        <v>1.3919039970679604E-2</v>
      </c>
      <c r="F31" s="22">
        <f t="shared" si="2"/>
        <v>2.6164674571340049E-7</v>
      </c>
      <c r="H31" s="2">
        <v>0.61609586000000005</v>
      </c>
      <c r="I31">
        <v>249.466522</v>
      </c>
      <c r="J31">
        <f t="shared" si="3"/>
        <v>249.87627840121957</v>
      </c>
      <c r="K31">
        <f t="shared" si="4"/>
        <v>0.16790030834041125</v>
      </c>
      <c r="L31" s="22">
        <f t="shared" si="5"/>
        <v>2.6979068398717777E-6</v>
      </c>
      <c r="N31" s="2">
        <v>0.59114588000000001</v>
      </c>
      <c r="O31">
        <v>278.54127899999997</v>
      </c>
      <c r="P31">
        <f t="shared" si="6"/>
        <v>278.49664504516227</v>
      </c>
      <c r="Q31">
        <f t="shared" si="7"/>
        <v>1.9921899244544523E-3</v>
      </c>
      <c r="R31" s="22">
        <f t="shared" si="8"/>
        <v>2.5677433220524529E-8</v>
      </c>
    </row>
    <row r="32" spans="2:40" x14ac:dyDescent="0.25">
      <c r="B32" s="2">
        <v>0.65295627999999994</v>
      </c>
      <c r="C32">
        <v>230.73573200000001</v>
      </c>
      <c r="D32">
        <f t="shared" si="0"/>
        <v>230.63923974977448</v>
      </c>
      <c r="E32">
        <f t="shared" si="1"/>
        <v>9.3107543535877694E-3</v>
      </c>
      <c r="F32" s="22">
        <f t="shared" si="2"/>
        <v>1.7488604589318859E-7</v>
      </c>
      <c r="H32" s="2">
        <v>0.61916605000000002</v>
      </c>
      <c r="I32">
        <v>249.637337</v>
      </c>
      <c r="J32">
        <f t="shared" si="3"/>
        <v>249.93733851060475</v>
      </c>
      <c r="K32">
        <f t="shared" si="4"/>
        <v>9.0000906365128461E-2</v>
      </c>
      <c r="L32" s="22">
        <f t="shared" si="5"/>
        <v>1.4442015303538492E-6</v>
      </c>
      <c r="N32" s="2">
        <v>0.59421639999999998</v>
      </c>
      <c r="O32">
        <v>278.55401899999998</v>
      </c>
      <c r="P32">
        <f t="shared" si="6"/>
        <v>278.54664566810072</v>
      </c>
      <c r="Q32">
        <f t="shared" si="7"/>
        <v>5.4366023296637461E-5</v>
      </c>
      <c r="R32" s="22">
        <f t="shared" si="8"/>
        <v>7.0066223347442249E-10</v>
      </c>
    </row>
    <row r="33" spans="2:18" x14ac:dyDescent="0.25">
      <c r="B33" s="2">
        <v>0.65632944000000004</v>
      </c>
      <c r="C33">
        <v>230.93956700000001</v>
      </c>
      <c r="D33">
        <f t="shared" si="0"/>
        <v>230.76705989242441</v>
      </c>
      <c r="E33">
        <f t="shared" si="1"/>
        <v>2.9758702164098847E-2</v>
      </c>
      <c r="F33" s="22">
        <f t="shared" si="2"/>
        <v>5.5797827824582566E-7</v>
      </c>
      <c r="H33" s="2">
        <v>0.62223647999999998</v>
      </c>
      <c r="I33">
        <v>249.690315</v>
      </c>
      <c r="J33">
        <f t="shared" si="3"/>
        <v>249.99947842238561</v>
      </c>
      <c r="K33">
        <f t="shared" si="4"/>
        <v>9.558202174118248E-2</v>
      </c>
      <c r="L33" s="22">
        <f t="shared" si="5"/>
        <v>1.5331082403431974E-6</v>
      </c>
      <c r="N33" s="2">
        <v>0.59698382000000005</v>
      </c>
      <c r="O33">
        <v>278.59860800000001</v>
      </c>
      <c r="P33">
        <f t="shared" si="6"/>
        <v>278.60016164878789</v>
      </c>
      <c r="Q33">
        <f t="shared" si="7"/>
        <v>2.4138245560692702E-6</v>
      </c>
      <c r="R33" s="22">
        <f t="shared" si="8"/>
        <v>3.1099099707945989E-11</v>
      </c>
    </row>
    <row r="34" spans="2:18" x14ac:dyDescent="0.25">
      <c r="B34" s="2">
        <v>0.65939985000000001</v>
      </c>
      <c r="C34">
        <v>231.003265</v>
      </c>
      <c r="D34">
        <f t="shared" si="0"/>
        <v>230.88949497511152</v>
      </c>
      <c r="E34">
        <f t="shared" si="1"/>
        <v>1.2943618563125632E-2</v>
      </c>
      <c r="F34" s="22">
        <f t="shared" si="2"/>
        <v>2.4256015958318554E-7</v>
      </c>
      <c r="H34" s="2">
        <v>0.62560987999999995</v>
      </c>
      <c r="I34">
        <v>249.77439699999999</v>
      </c>
      <c r="J34">
        <f t="shared" si="3"/>
        <v>250.06921114299303</v>
      </c>
      <c r="K34">
        <f t="shared" si="4"/>
        <v>8.6915378908716562E-2</v>
      </c>
      <c r="L34" s="22">
        <f t="shared" si="5"/>
        <v>1.3931593354281625E-6</v>
      </c>
      <c r="N34" s="2">
        <v>0.59987060999999997</v>
      </c>
      <c r="O34">
        <v>278.68141500000002</v>
      </c>
      <c r="P34">
        <f t="shared" si="6"/>
        <v>278.65626447574346</v>
      </c>
      <c r="Q34">
        <f t="shared" si="7"/>
        <v>6.3254887037981025E-4</v>
      </c>
      <c r="R34" s="22">
        <f t="shared" si="8"/>
        <v>8.1447558544582688E-9</v>
      </c>
    </row>
    <row r="35" spans="2:18" x14ac:dyDescent="0.25">
      <c r="B35" s="2">
        <v>0.66247012999999999</v>
      </c>
      <c r="C35">
        <v>231.130661</v>
      </c>
      <c r="D35">
        <f t="shared" si="0"/>
        <v>231.01813272899727</v>
      </c>
      <c r="E35">
        <f t="shared" si="1"/>
        <v>1.2662611774863995E-2</v>
      </c>
      <c r="F35" s="22">
        <f t="shared" si="2"/>
        <v>2.370326485971627E-7</v>
      </c>
      <c r="H35" s="2">
        <v>0.62868027999999998</v>
      </c>
      <c r="I35">
        <v>249.84446500000001</v>
      </c>
      <c r="J35">
        <f t="shared" si="3"/>
        <v>250.13421726935292</v>
      </c>
      <c r="K35">
        <f t="shared" si="4"/>
        <v>8.3956377595157047E-2</v>
      </c>
      <c r="L35" s="22">
        <f t="shared" si="5"/>
        <v>1.3449750464897658E-6</v>
      </c>
      <c r="N35" s="2">
        <v>0.60533402999999997</v>
      </c>
      <c r="O35">
        <v>278.64319599999999</v>
      </c>
      <c r="P35">
        <f t="shared" si="6"/>
        <v>278.76375428825605</v>
      </c>
      <c r="Q35">
        <f t="shared" si="7"/>
        <v>1.4534300867232076E-2</v>
      </c>
      <c r="R35" s="22">
        <f t="shared" si="8"/>
        <v>1.8719629999991639E-7</v>
      </c>
    </row>
    <row r="36" spans="2:18" x14ac:dyDescent="0.25">
      <c r="B36" s="2">
        <v>0.66554024000000001</v>
      </c>
      <c r="C36">
        <v>231.34086600000001</v>
      </c>
      <c r="D36">
        <f t="shared" si="0"/>
        <v>231.15338713527962</v>
      </c>
      <c r="E36">
        <f t="shared" si="1"/>
        <v>3.5148324716846292E-2</v>
      </c>
      <c r="F36" s="22">
        <f t="shared" si="2"/>
        <v>6.5674974978577334E-7</v>
      </c>
      <c r="H36" s="2">
        <v>0.63175049999999999</v>
      </c>
      <c r="I36">
        <v>250.00371100000001</v>
      </c>
      <c r="J36">
        <f t="shared" si="3"/>
        <v>250.20088656202191</v>
      </c>
      <c r="K36">
        <f t="shared" si="4"/>
        <v>3.8878202258650997E-2</v>
      </c>
      <c r="L36" s="22">
        <f t="shared" si="5"/>
        <v>6.2203276909250574E-7</v>
      </c>
      <c r="N36" s="2">
        <v>0.60870743999999999</v>
      </c>
      <c r="O36">
        <v>278.72600399999999</v>
      </c>
      <c r="P36">
        <f t="shared" si="6"/>
        <v>278.831353992652</v>
      </c>
      <c r="Q36">
        <f t="shared" si="7"/>
        <v>1.109862095177834E-2</v>
      </c>
      <c r="R36" s="22">
        <f t="shared" si="8"/>
        <v>1.4286111727401362E-7</v>
      </c>
    </row>
    <row r="37" spans="2:18" x14ac:dyDescent="0.25">
      <c r="B37" s="2">
        <v>0.66861037000000001</v>
      </c>
      <c r="C37">
        <v>231.54470000000001</v>
      </c>
      <c r="D37">
        <f t="shared" si="0"/>
        <v>231.29570638331327</v>
      </c>
      <c r="E37">
        <f t="shared" si="1"/>
        <v>6.1997821150739409E-2</v>
      </c>
      <c r="F37" s="22">
        <f t="shared" si="2"/>
        <v>1.1563964182180108E-6</v>
      </c>
      <c r="H37" s="2">
        <v>0.63482108000000004</v>
      </c>
      <c r="I37">
        <v>249.98400699999999</v>
      </c>
      <c r="J37">
        <f t="shared" si="3"/>
        <v>250.26943309616576</v>
      </c>
      <c r="K37">
        <f t="shared" si="4"/>
        <v>8.1468056372428196E-2</v>
      </c>
      <c r="L37" s="22">
        <f t="shared" si="5"/>
        <v>1.3036556915475481E-6</v>
      </c>
      <c r="N37" s="2">
        <v>0.61177795000000001</v>
      </c>
      <c r="O37">
        <v>278.73948999999999</v>
      </c>
      <c r="P37">
        <f t="shared" si="6"/>
        <v>278.89395565856233</v>
      </c>
      <c r="Q37">
        <f t="shared" si="7"/>
        <v>2.3859639675098725E-2</v>
      </c>
      <c r="R37" s="22">
        <f t="shared" si="8"/>
        <v>3.070908514391914E-7</v>
      </c>
    </row>
    <row r="38" spans="2:18" x14ac:dyDescent="0.25">
      <c r="B38" s="2">
        <v>0.67168064999999999</v>
      </c>
      <c r="C38">
        <v>231.67209700000001</v>
      </c>
      <c r="D38">
        <f t="shared" si="0"/>
        <v>231.44556312508655</v>
      </c>
      <c r="E38">
        <f t="shared" si="1"/>
        <v>5.1317596483305833E-2</v>
      </c>
      <c r="F38" s="22">
        <f t="shared" si="2"/>
        <v>9.5613418958625932E-7</v>
      </c>
      <c r="H38" s="2">
        <v>0.64061113999999997</v>
      </c>
      <c r="I38">
        <v>250.08651900000001</v>
      </c>
      <c r="J38">
        <f t="shared" si="3"/>
        <v>250.40451703010868</v>
      </c>
      <c r="K38">
        <f t="shared" si="4"/>
        <v>0.10112274715299374</v>
      </c>
      <c r="L38" s="22">
        <f t="shared" si="5"/>
        <v>1.6168446585365866E-6</v>
      </c>
      <c r="N38" s="2">
        <v>0.61484848999999997</v>
      </c>
      <c r="O38">
        <v>278.73948999999999</v>
      </c>
      <c r="P38">
        <f t="shared" si="6"/>
        <v>278.95777839151094</v>
      </c>
      <c r="Q38">
        <f t="shared" si="7"/>
        <v>4.764982186843901E-2</v>
      </c>
      <c r="R38" s="22">
        <f t="shared" si="8"/>
        <v>6.132877347588944E-7</v>
      </c>
    </row>
    <row r="39" spans="2:18" x14ac:dyDescent="0.25">
      <c r="B39" s="2">
        <v>0.67493806999999995</v>
      </c>
      <c r="C39">
        <v>231.90544199999999</v>
      </c>
      <c r="D39">
        <f t="shared" si="0"/>
        <v>231.61333861104899</v>
      </c>
      <c r="E39">
        <f t="shared" si="1"/>
        <v>8.5324389836662476E-2</v>
      </c>
      <c r="F39" s="22">
        <f t="shared" si="2"/>
        <v>1.5865410411642171E-6</v>
      </c>
      <c r="H39" s="2">
        <v>0.64368164000000005</v>
      </c>
      <c r="I39">
        <v>250.105628</v>
      </c>
      <c r="J39">
        <f t="shared" si="3"/>
        <v>250.47965550018154</v>
      </c>
      <c r="K39">
        <f t="shared" si="4"/>
        <v>0.13989657089205229</v>
      </c>
      <c r="L39" s="22">
        <f t="shared" si="5"/>
        <v>2.2364548769830176E-6</v>
      </c>
      <c r="N39" s="2">
        <v>0.61822175000000001</v>
      </c>
      <c r="O39">
        <v>278.89161999999999</v>
      </c>
      <c r="P39">
        <f t="shared" si="6"/>
        <v>279.02953507720167</v>
      </c>
      <c r="Q39">
        <f t="shared" si="7"/>
        <v>1.9020568519546137E-2</v>
      </c>
      <c r="R39" s="22">
        <f t="shared" si="8"/>
        <v>2.4454149546342111E-7</v>
      </c>
    </row>
    <row r="40" spans="2:18" x14ac:dyDescent="0.25">
      <c r="B40" s="2">
        <v>0.68170416</v>
      </c>
      <c r="C40">
        <v>232.48743400000001</v>
      </c>
      <c r="D40">
        <f t="shared" si="0"/>
        <v>231.99347009141601</v>
      </c>
      <c r="E40">
        <f t="shared" si="1"/>
        <v>0.24400034298357526</v>
      </c>
      <c r="F40" s="22">
        <f t="shared" si="2"/>
        <v>4.5143109306922518E-6</v>
      </c>
      <c r="H40" s="2">
        <v>0.64675190999999999</v>
      </c>
      <c r="I40">
        <v>250.239395</v>
      </c>
      <c r="J40">
        <f t="shared" si="3"/>
        <v>250.55751541809838</v>
      </c>
      <c r="K40">
        <f t="shared" si="4"/>
        <v>0.10120060041108435</v>
      </c>
      <c r="L40" s="22">
        <f t="shared" si="5"/>
        <v>1.6161130096756324E-6</v>
      </c>
      <c r="N40" s="2">
        <v>0.62159518999999996</v>
      </c>
      <c r="O40">
        <v>278.95531799999998</v>
      </c>
      <c r="P40">
        <f t="shared" si="6"/>
        <v>279.10327531827716</v>
      </c>
      <c r="Q40">
        <f t="shared" si="7"/>
        <v>2.1891368031774366E-2</v>
      </c>
      <c r="R40" s="22">
        <f t="shared" si="8"/>
        <v>2.8132194531514257E-7</v>
      </c>
    </row>
    <row r="41" spans="2:18" x14ac:dyDescent="0.25">
      <c r="B41" s="2">
        <v>0.68477436000000003</v>
      </c>
      <c r="C41">
        <v>232.65305000000001</v>
      </c>
      <c r="D41">
        <f t="shared" si="0"/>
        <v>232.18136877295109</v>
      </c>
      <c r="E41">
        <f t="shared" si="1"/>
        <v>0.22248317995037348</v>
      </c>
      <c r="F41" s="22">
        <f t="shared" si="2"/>
        <v>4.1103583149025761E-6</v>
      </c>
      <c r="H41" s="2">
        <v>0.64982231000000001</v>
      </c>
      <c r="I41">
        <v>250.30946299999999</v>
      </c>
      <c r="J41">
        <f t="shared" si="3"/>
        <v>250.63834979049327</v>
      </c>
      <c r="K41">
        <f t="shared" si="4"/>
        <v>0.10816652096096507</v>
      </c>
      <c r="L41" s="22">
        <f t="shared" si="5"/>
        <v>1.7263876652219973E-6</v>
      </c>
      <c r="N41" s="2">
        <v>0.62513207000000004</v>
      </c>
      <c r="O41">
        <v>279.03175599999997</v>
      </c>
      <c r="P41">
        <f t="shared" si="6"/>
        <v>279.18301683457616</v>
      </c>
      <c r="Q41">
        <f t="shared" si="7"/>
        <v>2.2879840076686087E-2</v>
      </c>
      <c r="R41" s="22">
        <f t="shared" si="8"/>
        <v>2.9386354958068341E-7</v>
      </c>
    </row>
    <row r="42" spans="2:18" x14ac:dyDescent="0.25">
      <c r="B42" s="2">
        <v>0.68784445999999999</v>
      </c>
      <c r="C42">
        <v>232.86962399999999</v>
      </c>
      <c r="D42">
        <f t="shared" si="0"/>
        <v>232.37976251007279</v>
      </c>
      <c r="E42">
        <f t="shared" si="1"/>
        <v>0.23996427931368977</v>
      </c>
      <c r="F42" s="22">
        <f t="shared" si="2"/>
        <v>4.4250778363280972E-6</v>
      </c>
      <c r="H42" s="2">
        <v>0.65289280999999999</v>
      </c>
      <c r="I42">
        <v>250.32493199999999</v>
      </c>
      <c r="J42">
        <f t="shared" si="3"/>
        <v>250.72241391082116</v>
      </c>
      <c r="K42">
        <f t="shared" si="4"/>
        <v>0.15799186943004889</v>
      </c>
      <c r="L42" s="22">
        <f t="shared" si="5"/>
        <v>2.521311613046638E-6</v>
      </c>
      <c r="N42" s="2">
        <v>0.62994470000000002</v>
      </c>
      <c r="O42">
        <v>279.34950099999998</v>
      </c>
      <c r="P42">
        <f t="shared" si="6"/>
        <v>279.29610440200304</v>
      </c>
      <c r="Q42">
        <f t="shared" si="7"/>
        <v>2.8511966776464575E-3</v>
      </c>
      <c r="R42" s="22">
        <f t="shared" si="8"/>
        <v>3.6536873071029126E-8</v>
      </c>
    </row>
    <row r="43" spans="2:18" x14ac:dyDescent="0.25">
      <c r="B43" s="2">
        <v>0.69121759000000005</v>
      </c>
      <c r="C43">
        <v>233.086198</v>
      </c>
      <c r="D43">
        <f t="shared" si="0"/>
        <v>232.61066176773565</v>
      </c>
      <c r="E43">
        <f t="shared" si="1"/>
        <v>0.22613470819617038</v>
      </c>
      <c r="F43" s="22">
        <f t="shared" si="2"/>
        <v>4.1623069978604277E-6</v>
      </c>
      <c r="H43" s="2">
        <v>0.65626624</v>
      </c>
      <c r="I43">
        <v>250.39864</v>
      </c>
      <c r="J43">
        <f t="shared" si="3"/>
        <v>250.81881259555658</v>
      </c>
      <c r="K43">
        <f t="shared" si="4"/>
        <v>0.17654501005675263</v>
      </c>
      <c r="L43" s="22">
        <f t="shared" si="5"/>
        <v>2.8157332902132916E-6</v>
      </c>
      <c r="N43" s="2">
        <v>0.63362138000000001</v>
      </c>
      <c r="O43">
        <v>279.312028</v>
      </c>
      <c r="P43">
        <f t="shared" si="6"/>
        <v>279.38655191474015</v>
      </c>
      <c r="Q43">
        <f t="shared" si="7"/>
        <v>5.5538138681978698E-3</v>
      </c>
      <c r="R43" s="22">
        <f t="shared" si="8"/>
        <v>7.1188860998014451E-8</v>
      </c>
    </row>
    <row r="44" spans="2:18" x14ac:dyDescent="0.25">
      <c r="B44" s="2">
        <v>0.69459059999999995</v>
      </c>
      <c r="C44">
        <v>233.36646999999999</v>
      </c>
      <c r="D44">
        <f t="shared" si="0"/>
        <v>232.85602886643341</v>
      </c>
      <c r="E44">
        <f t="shared" si="1"/>
        <v>0.2605501508367426</v>
      </c>
      <c r="F44" s="22">
        <f t="shared" si="2"/>
        <v>4.7842560534673756E-6</v>
      </c>
      <c r="H44" s="2">
        <v>0.65963959999999999</v>
      </c>
      <c r="I44">
        <v>250.50130300000001</v>
      </c>
      <c r="J44">
        <f t="shared" si="3"/>
        <v>250.91980599858957</v>
      </c>
      <c r="K44">
        <f t="shared" si="4"/>
        <v>0.17514475982845296</v>
      </c>
      <c r="L44" s="22">
        <f t="shared" si="5"/>
        <v>2.791111394421896E-6</v>
      </c>
      <c r="N44" s="2">
        <v>0.63699466999999999</v>
      </c>
      <c r="O44">
        <v>279.45216399999998</v>
      </c>
      <c r="P44">
        <f t="shared" si="6"/>
        <v>279.47301281666427</v>
      </c>
      <c r="Q44">
        <f t="shared" si="7"/>
        <v>4.3467315630091503E-4</v>
      </c>
      <c r="R44" s="22">
        <f t="shared" si="8"/>
        <v>5.566059783554345E-9</v>
      </c>
    </row>
    <row r="45" spans="2:18" x14ac:dyDescent="0.25">
      <c r="B45" s="2">
        <v>0.69766064000000005</v>
      </c>
      <c r="C45">
        <v>233.61489399999999</v>
      </c>
      <c r="D45">
        <f t="shared" si="0"/>
        <v>233.09282316362987</v>
      </c>
      <c r="E45">
        <f t="shared" si="1"/>
        <v>0.27255795818819578</v>
      </c>
      <c r="F45" s="22">
        <f t="shared" si="2"/>
        <v>4.9941066442374252E-6</v>
      </c>
      <c r="H45" s="2">
        <v>0.66301270000000001</v>
      </c>
      <c r="I45">
        <v>250.730617</v>
      </c>
      <c r="J45">
        <f t="shared" si="3"/>
        <v>251.02578817141745</v>
      </c>
      <c r="K45">
        <f t="shared" si="4"/>
        <v>8.7126020435950094E-2</v>
      </c>
      <c r="L45" s="22">
        <f t="shared" si="5"/>
        <v>1.3859039702119136E-6</v>
      </c>
      <c r="N45" s="2">
        <v>0.64006501000000005</v>
      </c>
      <c r="O45">
        <v>279.54771199999999</v>
      </c>
      <c r="P45">
        <f t="shared" si="6"/>
        <v>279.55489236950586</v>
      </c>
      <c r="Q45">
        <f t="shared" si="7"/>
        <v>5.1557706240896013E-5</v>
      </c>
      <c r="R45" s="22">
        <f t="shared" si="8"/>
        <v>6.5975350114858733E-10</v>
      </c>
    </row>
    <row r="46" spans="2:18" x14ac:dyDescent="0.25">
      <c r="B46" s="2">
        <v>0.70103364999999995</v>
      </c>
      <c r="C46">
        <v>233.88879600000001</v>
      </c>
      <c r="D46">
        <f t="shared" si="0"/>
        <v>233.36882613343036</v>
      </c>
      <c r="E46">
        <f t="shared" si="1"/>
        <v>0.27036866214046279</v>
      </c>
      <c r="F46" s="22">
        <f t="shared" si="2"/>
        <v>4.9423957274969862E-6</v>
      </c>
      <c r="H46" s="2">
        <v>0.66608285</v>
      </c>
      <c r="I46">
        <v>250.92808199999999</v>
      </c>
      <c r="J46">
        <f t="shared" si="3"/>
        <v>251.12695468996435</v>
      </c>
      <c r="K46">
        <f t="shared" si="4"/>
        <v>3.9550346813660819E-2</v>
      </c>
      <c r="L46" s="22">
        <f t="shared" si="5"/>
        <v>6.281332194002817E-7</v>
      </c>
      <c r="N46" s="2">
        <v>0.64313545999999999</v>
      </c>
      <c r="O46">
        <v>279.59230100000002</v>
      </c>
      <c r="P46">
        <f t="shared" si="6"/>
        <v>279.6400831994211</v>
      </c>
      <c r="Q46">
        <f t="shared" si="7"/>
        <v>2.2831385815157176E-3</v>
      </c>
      <c r="R46" s="22">
        <f t="shared" si="8"/>
        <v>2.9206657408676481E-8</v>
      </c>
    </row>
    <row r="47" spans="2:18" x14ac:dyDescent="0.25">
      <c r="B47" s="2">
        <v>0.70380074999999997</v>
      </c>
      <c r="C47">
        <v>234.09263100000001</v>
      </c>
      <c r="D47">
        <f t="shared" si="0"/>
        <v>233.60845762888079</v>
      </c>
      <c r="E47">
        <f t="shared" si="1"/>
        <v>0.23442385330095594</v>
      </c>
      <c r="F47" s="22">
        <f t="shared" si="2"/>
        <v>4.2778575110718037E-6</v>
      </c>
      <c r="H47" s="2">
        <v>0.66915323000000004</v>
      </c>
      <c r="I47">
        <v>251.00452000000001</v>
      </c>
      <c r="J47">
        <f t="shared" si="3"/>
        <v>251.23296544092636</v>
      </c>
      <c r="K47">
        <f t="shared" si="4"/>
        <v>5.2187319480034619E-2</v>
      </c>
      <c r="L47" s="22">
        <f t="shared" si="5"/>
        <v>8.2832716870577734E-7</v>
      </c>
      <c r="N47" s="2">
        <v>0.64620588999999995</v>
      </c>
      <c r="O47">
        <v>279.649629</v>
      </c>
      <c r="P47">
        <f t="shared" si="6"/>
        <v>279.72886133519904</v>
      </c>
      <c r="Q47">
        <f t="shared" si="7"/>
        <v>6.2777629410926536E-3</v>
      </c>
      <c r="R47" s="22">
        <f t="shared" si="8"/>
        <v>8.0274279633004134E-8</v>
      </c>
    </row>
    <row r="48" spans="2:18" x14ac:dyDescent="0.25">
      <c r="B48" s="2">
        <v>0.70717364999999999</v>
      </c>
      <c r="C48">
        <v>234.42386200000001</v>
      </c>
      <c r="D48">
        <f t="shared" si="0"/>
        <v>233.91776949808477</v>
      </c>
      <c r="E48">
        <f t="shared" si="1"/>
        <v>0.25612962049483512</v>
      </c>
      <c r="F48" s="22">
        <f t="shared" si="2"/>
        <v>4.6607539162373874E-6</v>
      </c>
      <c r="H48" s="2">
        <v>0.67192041999999996</v>
      </c>
      <c r="I48">
        <v>251.16376500000001</v>
      </c>
      <c r="J48">
        <f t="shared" si="3"/>
        <v>251.33295509569774</v>
      </c>
      <c r="K48">
        <f t="shared" si="4"/>
        <v>2.862528848220678E-2</v>
      </c>
      <c r="L48" s="22">
        <f t="shared" si="5"/>
        <v>4.5377012835814539E-7</v>
      </c>
      <c r="N48" s="2">
        <v>0.64927604999999999</v>
      </c>
      <c r="O48">
        <v>279.83435400000002</v>
      </c>
      <c r="P48">
        <f t="shared" si="6"/>
        <v>279.82151365501932</v>
      </c>
      <c r="Q48">
        <f t="shared" si="7"/>
        <v>1.6487445922344963E-4</v>
      </c>
      <c r="R48" s="22">
        <f t="shared" si="8"/>
        <v>2.1054809894672718E-9</v>
      </c>
    </row>
    <row r="49" spans="2:18" x14ac:dyDescent="0.25">
      <c r="B49" s="2">
        <v>0.71054660000000003</v>
      </c>
      <c r="C49">
        <v>234.729613</v>
      </c>
      <c r="D49">
        <f t="shared" si="0"/>
        <v>234.24733193643439</v>
      </c>
      <c r="E49">
        <f t="shared" si="1"/>
        <v>0.2325950242739743</v>
      </c>
      <c r="F49" s="22">
        <f t="shared" si="2"/>
        <v>4.2214792069083347E-6</v>
      </c>
      <c r="H49" s="2">
        <v>0.67468777000000002</v>
      </c>
      <c r="I49">
        <v>251.240949</v>
      </c>
      <c r="J49">
        <f t="shared" si="3"/>
        <v>251.43746300829699</v>
      </c>
      <c r="K49">
        <f t="shared" si="4"/>
        <v>3.861775545694817E-2</v>
      </c>
      <c r="L49" s="22">
        <f t="shared" si="5"/>
        <v>6.1179535841387693E-7</v>
      </c>
      <c r="N49" s="2">
        <v>0.65234636000000001</v>
      </c>
      <c r="O49">
        <v>279.94901099999998</v>
      </c>
      <c r="P49">
        <f t="shared" si="6"/>
        <v>279.91836411063429</v>
      </c>
      <c r="Q49">
        <f t="shared" si="7"/>
        <v>9.392318277933559E-4</v>
      </c>
      <c r="R49" s="22">
        <f t="shared" si="8"/>
        <v>1.198436219637924E-8</v>
      </c>
    </row>
    <row r="50" spans="2:18" x14ac:dyDescent="0.25">
      <c r="B50" s="2">
        <v>0.72026683000000002</v>
      </c>
      <c r="C50">
        <v>235.665978</v>
      </c>
      <c r="D50">
        <f t="shared" si="0"/>
        <v>235.32486283048803</v>
      </c>
      <c r="E50">
        <f t="shared" si="1"/>
        <v>0.11635955887117705</v>
      </c>
      <c r="F50" s="22">
        <f t="shared" si="2"/>
        <v>2.0951170260364662E-6</v>
      </c>
      <c r="H50" s="2">
        <v>0.67738704000000005</v>
      </c>
      <c r="I50">
        <v>251.407411</v>
      </c>
      <c r="J50">
        <f t="shared" si="3"/>
        <v>251.54403832413351</v>
      </c>
      <c r="K50">
        <f t="shared" si="4"/>
        <v>1.8667025699884199E-2</v>
      </c>
      <c r="L50" s="22">
        <f t="shared" si="5"/>
        <v>2.9533775821359928E-7</v>
      </c>
      <c r="N50" s="2">
        <v>0.65499801999999996</v>
      </c>
      <c r="O50">
        <v>280.03022600000003</v>
      </c>
      <c r="P50">
        <f t="shared" si="6"/>
        <v>280.00563674590012</v>
      </c>
      <c r="Q50">
        <f t="shared" si="7"/>
        <v>6.0463141718984116E-4</v>
      </c>
      <c r="R50" s="22">
        <f t="shared" si="8"/>
        <v>7.7104706428763366E-9</v>
      </c>
    </row>
    <row r="51" spans="2:18" x14ac:dyDescent="0.25">
      <c r="B51" s="2">
        <v>0.72333670000000005</v>
      </c>
      <c r="C51">
        <v>235.997209</v>
      </c>
      <c r="D51">
        <f t="shared" si="0"/>
        <v>235.70960610155043</v>
      </c>
      <c r="E51">
        <f t="shared" si="1"/>
        <v>8.2715427196589836E-2</v>
      </c>
      <c r="F51" s="22">
        <f t="shared" si="2"/>
        <v>1.4851584254065456E-6</v>
      </c>
      <c r="H51" s="2">
        <v>0.68364265000000002</v>
      </c>
      <c r="I51">
        <v>251.97910300000001</v>
      </c>
      <c r="J51">
        <f t="shared" si="3"/>
        <v>251.81035309089992</v>
      </c>
      <c r="K51">
        <f t="shared" si="4"/>
        <v>2.847653182128726E-2</v>
      </c>
      <c r="L51" s="22">
        <f t="shared" si="5"/>
        <v>4.4849545255432885E-7</v>
      </c>
      <c r="N51" s="2">
        <v>0.66165529999999995</v>
      </c>
      <c r="O51">
        <v>280.324544</v>
      </c>
      <c r="P51">
        <f t="shared" si="6"/>
        <v>280.24113818933233</v>
      </c>
      <c r="Q51">
        <f t="shared" si="7"/>
        <v>6.9565292531313348E-3</v>
      </c>
      <c r="R51" s="22">
        <f t="shared" si="8"/>
        <v>8.8525903321093104E-8</v>
      </c>
    </row>
    <row r="52" spans="2:18" x14ac:dyDescent="0.25">
      <c r="B52" s="2">
        <v>0.72640649999999996</v>
      </c>
      <c r="C52">
        <v>236.36028899999999</v>
      </c>
      <c r="D52">
        <f t="shared" si="0"/>
        <v>236.11835804763069</v>
      </c>
      <c r="E52">
        <f t="shared" si="1"/>
        <v>5.8530585714317289E-2</v>
      </c>
      <c r="F52" s="22">
        <f t="shared" si="2"/>
        <v>1.0476925252753857E-6</v>
      </c>
      <c r="H52" s="2">
        <v>0.68671298000000003</v>
      </c>
      <c r="I52">
        <v>252.08102</v>
      </c>
      <c r="J52">
        <f t="shared" si="3"/>
        <v>251.95192796748421</v>
      </c>
      <c r="K52">
        <f t="shared" si="4"/>
        <v>1.6664752859056647E-2</v>
      </c>
      <c r="L52" s="22">
        <f t="shared" si="5"/>
        <v>2.6225186325283694E-7</v>
      </c>
      <c r="N52" s="2">
        <v>0.66414097000000005</v>
      </c>
      <c r="O52">
        <v>280.41400800000002</v>
      </c>
      <c r="P52">
        <f t="shared" si="6"/>
        <v>280.33567654662932</v>
      </c>
      <c r="Q52">
        <f t="shared" si="7"/>
        <v>6.135816587167474E-3</v>
      </c>
      <c r="R52" s="22">
        <f t="shared" si="8"/>
        <v>7.8032039727005814E-8</v>
      </c>
    </row>
    <row r="53" spans="2:18" x14ac:dyDescent="0.25">
      <c r="B53" s="2">
        <v>0.72947616000000004</v>
      </c>
      <c r="C53">
        <v>236.79980699999999</v>
      </c>
      <c r="D53">
        <f t="shared" si="0"/>
        <v>236.55288866201909</v>
      </c>
      <c r="E53">
        <f t="shared" si="1"/>
        <v>6.0968665631250467E-2</v>
      </c>
      <c r="F53" s="22">
        <f t="shared" si="2"/>
        <v>1.0872865154198518E-6</v>
      </c>
      <c r="H53" s="2">
        <v>0.68948036000000001</v>
      </c>
      <c r="I53">
        <v>252.145465</v>
      </c>
      <c r="J53">
        <f t="shared" si="3"/>
        <v>252.08627952549767</v>
      </c>
      <c r="K53">
        <f t="shared" si="4"/>
        <v>3.5029203920657606E-3</v>
      </c>
      <c r="L53" s="22">
        <f t="shared" si="5"/>
        <v>5.5096999007770174E-8</v>
      </c>
      <c r="N53" s="2">
        <v>0.66690817000000002</v>
      </c>
      <c r="O53">
        <v>280.56688400000002</v>
      </c>
      <c r="P53">
        <f t="shared" si="6"/>
        <v>280.44556611619487</v>
      </c>
      <c r="Q53">
        <f t="shared" si="7"/>
        <v>1.4718028930959302E-2</v>
      </c>
      <c r="R53" s="22">
        <f t="shared" si="8"/>
        <v>1.8697211233004853E-7</v>
      </c>
    </row>
    <row r="54" spans="2:18" x14ac:dyDescent="0.25">
      <c r="B54" s="2">
        <v>0.73254598999999998</v>
      </c>
      <c r="C54">
        <v>237.150147</v>
      </c>
      <c r="D54">
        <f t="shared" si="0"/>
        <v>237.01519369644686</v>
      </c>
      <c r="E54">
        <f t="shared" si="1"/>
        <v>1.8212394139907703E-2</v>
      </c>
      <c r="F54" s="22">
        <f t="shared" si="2"/>
        <v>3.2383235939126129E-7</v>
      </c>
      <c r="H54" s="2">
        <v>0.69255049999999996</v>
      </c>
      <c r="I54">
        <v>252.342929</v>
      </c>
      <c r="J54">
        <f t="shared" si="3"/>
        <v>252.24337094195158</v>
      </c>
      <c r="K54">
        <f t="shared" si="4"/>
        <v>9.9118069223717471E-3</v>
      </c>
      <c r="L54" s="22">
        <f t="shared" si="5"/>
        <v>1.5565768034328737E-7</v>
      </c>
      <c r="N54" s="2">
        <v>0.66997848999999998</v>
      </c>
      <c r="O54">
        <v>280.67517099999998</v>
      </c>
      <c r="P54">
        <f t="shared" si="6"/>
        <v>280.57361140786793</v>
      </c>
      <c r="Q54">
        <f t="shared" si="7"/>
        <v>1.0314350754027994E-2</v>
      </c>
      <c r="R54" s="22">
        <f t="shared" si="8"/>
        <v>1.3092841315895622E-7</v>
      </c>
    </row>
    <row r="55" spans="2:18" x14ac:dyDescent="0.25">
      <c r="B55" s="2">
        <v>0.73561551000000003</v>
      </c>
      <c r="C55">
        <v>237.65336400000001</v>
      </c>
      <c r="D55">
        <f t="shared" si="0"/>
        <v>237.50734226706248</v>
      </c>
      <c r="E55">
        <f t="shared" si="1"/>
        <v>2.1322346490078414E-2</v>
      </c>
      <c r="F55" s="22">
        <f t="shared" si="2"/>
        <v>3.7752617168603655E-7</v>
      </c>
      <c r="H55" s="2">
        <v>0.69562044000000001</v>
      </c>
      <c r="I55">
        <v>252.64231100000001</v>
      </c>
      <c r="J55">
        <f t="shared" si="3"/>
        <v>252.40954804753702</v>
      </c>
      <c r="K55">
        <f t="shared" si="4"/>
        <v>5.4178592039288737E-2</v>
      </c>
      <c r="L55" s="22">
        <f t="shared" si="5"/>
        <v>8.4881988296703554E-7</v>
      </c>
      <c r="N55" s="2">
        <v>0.67274577000000002</v>
      </c>
      <c r="O55">
        <v>280.79057399999999</v>
      </c>
      <c r="P55">
        <f t="shared" si="6"/>
        <v>280.69492489449601</v>
      </c>
      <c r="Q55">
        <f t="shared" si="7"/>
        <v>9.1487513837115991E-3</v>
      </c>
      <c r="R55" s="22">
        <f t="shared" si="8"/>
        <v>1.1603707599895719E-7</v>
      </c>
    </row>
    <row r="56" spans="2:18" x14ac:dyDescent="0.25">
      <c r="B56" s="2">
        <v>0.73868522999999997</v>
      </c>
      <c r="C56">
        <v>238.06103300000001</v>
      </c>
      <c r="D56">
        <f t="shared" si="0"/>
        <v>238.03177668975832</v>
      </c>
      <c r="E56">
        <f t="shared" si="1"/>
        <v>8.5593168895813586E-4</v>
      </c>
      <c r="F56" s="22">
        <f t="shared" si="2"/>
        <v>1.5102974110327012E-8</v>
      </c>
      <c r="H56" s="2">
        <v>0.69899343999999997</v>
      </c>
      <c r="I56">
        <v>252.922583</v>
      </c>
      <c r="J56">
        <f t="shared" si="3"/>
        <v>252.60347646195765</v>
      </c>
      <c r="K56">
        <f t="shared" si="4"/>
        <v>0.10182898262137256</v>
      </c>
      <c r="L56" s="22">
        <f t="shared" si="5"/>
        <v>1.5918281768075772E-6</v>
      </c>
      <c r="N56" s="2">
        <v>0.67551273999999994</v>
      </c>
      <c r="O56">
        <v>281.05736100000001</v>
      </c>
      <c r="P56">
        <f t="shared" si="6"/>
        <v>280.82222266893183</v>
      </c>
      <c r="Q56">
        <f t="shared" si="7"/>
        <v>5.5290034737531552E-2</v>
      </c>
      <c r="R56" s="22">
        <f t="shared" si="8"/>
        <v>6.9993374897578491E-7</v>
      </c>
    </row>
    <row r="57" spans="2:18" x14ac:dyDescent="0.25">
      <c r="B57" s="2">
        <v>0.74175480999999999</v>
      </c>
      <c r="C57">
        <v>238.5324</v>
      </c>
      <c r="D57">
        <f t="shared" si="0"/>
        <v>238.5910522499305</v>
      </c>
      <c r="E57">
        <f t="shared" si="1"/>
        <v>3.4400864219102279E-3</v>
      </c>
      <c r="F57" s="22">
        <f t="shared" si="2"/>
        <v>6.0460898564062919E-8</v>
      </c>
      <c r="H57" s="2">
        <v>0.70206358999999996</v>
      </c>
      <c r="I57">
        <v>253.11367799999999</v>
      </c>
      <c r="J57">
        <f t="shared" si="3"/>
        <v>252.79118126499048</v>
      </c>
      <c r="K57">
        <f t="shared" si="4"/>
        <v>0.10400414409179314</v>
      </c>
      <c r="L57" s="22">
        <f t="shared" si="5"/>
        <v>1.6233770989844801E-6</v>
      </c>
      <c r="N57" s="2">
        <v>0.67858277</v>
      </c>
      <c r="O57">
        <v>281.30578400000002</v>
      </c>
      <c r="P57">
        <f t="shared" si="6"/>
        <v>280.97098652073129</v>
      </c>
      <c r="Q57">
        <f t="shared" si="7"/>
        <v>0.11208935212469542</v>
      </c>
      <c r="R57" s="22">
        <f t="shared" si="8"/>
        <v>1.416468872512272E-6</v>
      </c>
    </row>
    <row r="58" spans="2:18" x14ac:dyDescent="0.25">
      <c r="B58" s="2">
        <v>0.74452138000000001</v>
      </c>
      <c r="C58">
        <v>238.99739700000001</v>
      </c>
      <c r="D58">
        <f t="shared" si="0"/>
        <v>239.12738842544474</v>
      </c>
      <c r="E58">
        <f t="shared" si="1"/>
        <v>1.6897770689152474E-2</v>
      </c>
      <c r="F58" s="22">
        <f t="shared" si="2"/>
        <v>2.9583058366657577E-7</v>
      </c>
      <c r="H58" s="2">
        <v>0.70543646000000004</v>
      </c>
      <c r="I58">
        <v>253.46327299999999</v>
      </c>
      <c r="J58">
        <f t="shared" si="3"/>
        <v>253.01076376197699</v>
      </c>
      <c r="K58">
        <f t="shared" si="4"/>
        <v>0.20476461049615408</v>
      </c>
      <c r="L58" s="22">
        <f t="shared" si="5"/>
        <v>3.187313793977736E-6</v>
      </c>
      <c r="N58" s="2">
        <v>0.68165279000000001</v>
      </c>
      <c r="O58">
        <v>281.56694700000003</v>
      </c>
      <c r="P58">
        <f t="shared" si="6"/>
        <v>281.12825909122262</v>
      </c>
      <c r="Q58">
        <f t="shared" si="7"/>
        <v>0.19244708130749763</v>
      </c>
      <c r="R58" s="22">
        <f t="shared" si="8"/>
        <v>2.4274370995955699E-6</v>
      </c>
    </row>
    <row r="59" spans="2:18" x14ac:dyDescent="0.25">
      <c r="B59" s="2">
        <v>0.74698511000000001</v>
      </c>
      <c r="C59">
        <v>239.367593</v>
      </c>
      <c r="D59">
        <f t="shared" si="0"/>
        <v>239.63274004541884</v>
      </c>
      <c r="E59">
        <f t="shared" si="1"/>
        <v>7.0302955694341834E-2</v>
      </c>
      <c r="F59" s="22">
        <f t="shared" si="2"/>
        <v>1.2269952422577697E-6</v>
      </c>
      <c r="H59" s="2">
        <v>0.70850623999999995</v>
      </c>
      <c r="I59">
        <v>253.83909199999999</v>
      </c>
      <c r="J59">
        <f t="shared" si="3"/>
        <v>253.22383665089185</v>
      </c>
      <c r="K59">
        <f t="shared" si="4"/>
        <v>0.37853914460617821</v>
      </c>
      <c r="L59" s="22">
        <f t="shared" si="5"/>
        <v>5.8748094557924164E-6</v>
      </c>
      <c r="N59" s="2">
        <v>0.68472294</v>
      </c>
      <c r="O59">
        <v>281.75804099999999</v>
      </c>
      <c r="P59">
        <f t="shared" si="6"/>
        <v>281.29471802678995</v>
      </c>
      <c r="Q59">
        <f t="shared" si="7"/>
        <v>0.21466817750419176</v>
      </c>
      <c r="R59" s="22">
        <f t="shared" si="8"/>
        <v>2.7040519505038868E-6</v>
      </c>
    </row>
    <row r="60" spans="2:18" x14ac:dyDescent="0.25">
      <c r="B60" s="2">
        <v>0.74998682999999999</v>
      </c>
      <c r="C60">
        <v>239.82313600000001</v>
      </c>
      <c r="D60">
        <f t="shared" si="0"/>
        <v>240.28650344170794</v>
      </c>
      <c r="E60">
        <f t="shared" si="1"/>
        <v>0.2147093860349524</v>
      </c>
      <c r="F60" s="22">
        <f t="shared" si="2"/>
        <v>3.7330935623825256E-6</v>
      </c>
      <c r="H60" s="2">
        <v>0.71157623999999997</v>
      </c>
      <c r="I60">
        <v>254.10662500000001</v>
      </c>
      <c r="J60">
        <f t="shared" si="3"/>
        <v>253.4506418609293</v>
      </c>
      <c r="K60">
        <f t="shared" si="4"/>
        <v>0.4303138787450666</v>
      </c>
      <c r="L60" s="22">
        <f t="shared" si="5"/>
        <v>6.6642821750173685E-6</v>
      </c>
      <c r="N60" s="2">
        <v>0.68749000000000005</v>
      </c>
      <c r="O60">
        <v>281.98098499999998</v>
      </c>
      <c r="P60">
        <f t="shared" si="6"/>
        <v>281.45321507391276</v>
      </c>
      <c r="Q60">
        <f t="shared" si="7"/>
        <v>0.27854109488210632</v>
      </c>
      <c r="R60" s="22">
        <f t="shared" si="8"/>
        <v>3.5030765834237971E-6</v>
      </c>
    </row>
    <row r="61" spans="2:18" x14ac:dyDescent="0.25">
      <c r="B61" s="2">
        <v>0.75621769000000005</v>
      </c>
      <c r="C61">
        <v>240.81991300000001</v>
      </c>
      <c r="D61">
        <f t="shared" si="0"/>
        <v>241.7929047965944</v>
      </c>
      <c r="E61">
        <f t="shared" si="1"/>
        <v>0.94671303623997005</v>
      </c>
      <c r="F61" s="22">
        <f t="shared" si="2"/>
        <v>1.6324262398543169E-5</v>
      </c>
      <c r="H61" s="2">
        <v>0.71467037</v>
      </c>
      <c r="I61">
        <v>254.25100800000001</v>
      </c>
      <c r="J61">
        <f t="shared" si="3"/>
        <v>253.69432909053921</v>
      </c>
      <c r="K61">
        <f t="shared" si="4"/>
        <v>0.30989140823846534</v>
      </c>
      <c r="L61" s="22">
        <f t="shared" si="5"/>
        <v>4.7938469972864723E-6</v>
      </c>
      <c r="N61" s="2">
        <v>0.69002591000000002</v>
      </c>
      <c r="O61">
        <v>282.10073799999998</v>
      </c>
      <c r="P61">
        <f t="shared" si="6"/>
        <v>281.60604180090058</v>
      </c>
      <c r="Q61">
        <f t="shared" si="7"/>
        <v>0.24472432940338737</v>
      </c>
      <c r="R61" s="22">
        <f t="shared" si="8"/>
        <v>3.0751669784676419E-6</v>
      </c>
    </row>
    <row r="62" spans="2:18" x14ac:dyDescent="0.25">
      <c r="B62" s="2">
        <v>0.75928702999999997</v>
      </c>
      <c r="C62">
        <v>241.412307</v>
      </c>
      <c r="D62">
        <f t="shared" si="0"/>
        <v>242.61873783598341</v>
      </c>
      <c r="E62">
        <f t="shared" si="1"/>
        <v>1.4554753620116332</v>
      </c>
      <c r="F62" s="22">
        <f t="shared" si="2"/>
        <v>2.4973881437451991E-5</v>
      </c>
      <c r="H62" s="2">
        <v>0.72243681000000004</v>
      </c>
      <c r="I62">
        <v>255.09394800000001</v>
      </c>
      <c r="J62">
        <f t="shared" si="3"/>
        <v>254.38224887860764</v>
      </c>
      <c r="K62">
        <f t="shared" si="4"/>
        <v>0.50651563939067301</v>
      </c>
      <c r="L62" s="22">
        <f t="shared" si="5"/>
        <v>7.7838157783518729E-6</v>
      </c>
      <c r="N62" s="2">
        <v>0.69634943000000005</v>
      </c>
      <c r="O62">
        <v>282.66330299999998</v>
      </c>
      <c r="P62">
        <f t="shared" si="6"/>
        <v>282.02202243801827</v>
      </c>
      <c r="Q62">
        <f t="shared" si="7"/>
        <v>0.41124075917558595</v>
      </c>
      <c r="R62" s="22">
        <f t="shared" si="8"/>
        <v>5.1470370352235343E-6</v>
      </c>
    </row>
    <row r="63" spans="2:18" x14ac:dyDescent="0.25">
      <c r="B63" s="2">
        <v>0.76235618999999999</v>
      </c>
      <c r="C63">
        <v>242.09387899999999</v>
      </c>
      <c r="D63">
        <f t="shared" si="0"/>
        <v>243.50742071491393</v>
      </c>
      <c r="E63">
        <f t="shared" si="1"/>
        <v>1.9981001798018625</v>
      </c>
      <c r="F63" s="22">
        <f t="shared" si="2"/>
        <v>3.409177713954027E-5</v>
      </c>
      <c r="H63" s="2">
        <v>0.72580979999999995</v>
      </c>
      <c r="I63">
        <v>255.38059000000001</v>
      </c>
      <c r="J63">
        <f t="shared" si="3"/>
        <v>254.72003829619831</v>
      </c>
      <c r="K63">
        <f t="shared" si="4"/>
        <v>0.43632855339533044</v>
      </c>
      <c r="L63" s="22">
        <f t="shared" si="5"/>
        <v>6.6901809180107831E-6</v>
      </c>
      <c r="N63" s="2">
        <v>0.69941940999999996</v>
      </c>
      <c r="O63">
        <v>282.93720500000001</v>
      </c>
      <c r="P63">
        <f t="shared" si="6"/>
        <v>282.24393511465223</v>
      </c>
      <c r="Q63">
        <f t="shared" si="7"/>
        <v>0.48062313393011646</v>
      </c>
      <c r="R63" s="22">
        <f t="shared" si="8"/>
        <v>6.0037770020607664E-6</v>
      </c>
    </row>
    <row r="64" spans="2:18" x14ac:dyDescent="0.25">
      <c r="B64" s="2">
        <v>0.76512217000000005</v>
      </c>
      <c r="C64">
        <v>242.85263399999999</v>
      </c>
      <c r="D64">
        <f t="shared" si="0"/>
        <v>244.36780897835533</v>
      </c>
      <c r="E64">
        <f t="shared" si="1"/>
        <v>2.2957552150340832</v>
      </c>
      <c r="F64" s="22">
        <f t="shared" si="2"/>
        <v>3.8926014768055051E-5</v>
      </c>
      <c r="H64" s="2">
        <v>0.72887957999999997</v>
      </c>
      <c r="I64">
        <v>255.75640999999999</v>
      </c>
      <c r="J64">
        <f t="shared" si="3"/>
        <v>255.05113346996109</v>
      </c>
      <c r="K64">
        <f t="shared" si="4"/>
        <v>0.49741498382371313</v>
      </c>
      <c r="L64" s="22">
        <f t="shared" si="5"/>
        <v>7.6044149878583432E-6</v>
      </c>
      <c r="N64" s="2">
        <v>0.70279227</v>
      </c>
      <c r="O64">
        <v>283.28754600000002</v>
      </c>
      <c r="P64">
        <f t="shared" si="6"/>
        <v>282.50461404913813</v>
      </c>
      <c r="Q64">
        <f t="shared" si="7"/>
        <v>0.61298243968041077</v>
      </c>
      <c r="R64" s="22">
        <f t="shared" si="8"/>
        <v>7.6382359290260007E-6</v>
      </c>
    </row>
    <row r="65" spans="2:18" x14ac:dyDescent="0.25">
      <c r="B65" s="2">
        <v>0.76748693999999995</v>
      </c>
      <c r="C65">
        <v>243.661258</v>
      </c>
      <c r="D65">
        <f t="shared" si="0"/>
        <v>245.15260569949612</v>
      </c>
      <c r="E65">
        <f t="shared" si="1"/>
        <v>2.2241179607923613</v>
      </c>
      <c r="F65" s="22">
        <f t="shared" si="2"/>
        <v>3.7461473262029086E-5</v>
      </c>
      <c r="H65" s="2">
        <v>0.73164647999999999</v>
      </c>
      <c r="I65">
        <v>256.05653799999999</v>
      </c>
      <c r="J65">
        <f t="shared" si="3"/>
        <v>255.37084142272622</v>
      </c>
      <c r="K65">
        <f t="shared" si="4"/>
        <v>0.4701797960849684</v>
      </c>
      <c r="L65" s="22">
        <f t="shared" si="5"/>
        <v>7.1712064358385141E-6</v>
      </c>
      <c r="N65" s="2">
        <v>0.70616531999999999</v>
      </c>
      <c r="O65">
        <v>283.54870899999997</v>
      </c>
      <c r="P65">
        <f t="shared" si="6"/>
        <v>282.78466924341348</v>
      </c>
      <c r="Q65">
        <f t="shared" si="7"/>
        <v>0.58375674964475621</v>
      </c>
      <c r="R65" s="22">
        <f t="shared" si="8"/>
        <v>7.2606677960784177E-6</v>
      </c>
    </row>
    <row r="66" spans="2:18" x14ac:dyDescent="0.25">
      <c r="B66" s="2">
        <v>0.76970444000000005</v>
      </c>
      <c r="C66">
        <v>244.54402400000001</v>
      </c>
      <c r="D66">
        <f t="shared" si="0"/>
        <v>245.9336216862724</v>
      </c>
      <c r="E66">
        <f t="shared" si="1"/>
        <v>1.9309817296935949</v>
      </c>
      <c r="F66" s="22">
        <f t="shared" si="2"/>
        <v>3.2289703420473489E-5</v>
      </c>
      <c r="H66" s="2">
        <v>0.73501932000000003</v>
      </c>
      <c r="I66">
        <v>256.41887200000002</v>
      </c>
      <c r="J66">
        <f t="shared" si="3"/>
        <v>255.79069646194179</v>
      </c>
      <c r="K66">
        <f t="shared" si="4"/>
        <v>0.39460450661474639</v>
      </c>
      <c r="L66" s="22">
        <f t="shared" si="5"/>
        <v>6.0015312263336196E-6</v>
      </c>
      <c r="N66" s="2">
        <v>0.70923521</v>
      </c>
      <c r="O66">
        <v>283.86720000000003</v>
      </c>
      <c r="P66">
        <f t="shared" si="6"/>
        <v>283.05803632166953</v>
      </c>
      <c r="Q66">
        <f t="shared" si="7"/>
        <v>0.65474585832933208</v>
      </c>
      <c r="R66" s="22">
        <f t="shared" si="8"/>
        <v>8.1253547633383241E-6</v>
      </c>
    </row>
    <row r="67" spans="2:18" x14ac:dyDescent="0.25">
      <c r="B67" s="2">
        <v>0.77435058999999995</v>
      </c>
      <c r="C67">
        <v>246.36240799999999</v>
      </c>
      <c r="D67">
        <f t="shared" si="0"/>
        <v>247.72984375525658</v>
      </c>
      <c r="E67">
        <f t="shared" si="1"/>
        <v>1.8698805447541706</v>
      </c>
      <c r="F67" s="22">
        <f t="shared" si="2"/>
        <v>3.080810475652757E-5</v>
      </c>
      <c r="H67" s="2">
        <v>0.73808894999999997</v>
      </c>
      <c r="I67">
        <v>256.87112999999999</v>
      </c>
      <c r="J67">
        <f t="shared" si="3"/>
        <v>256.20467285459875</v>
      </c>
      <c r="K67">
        <f t="shared" si="4"/>
        <v>0.44416512665636809</v>
      </c>
      <c r="L67" s="22">
        <f t="shared" si="5"/>
        <v>6.7315312263803943E-6</v>
      </c>
      <c r="N67" s="2">
        <v>0.71200207999999998</v>
      </c>
      <c r="O67">
        <v>284.18569100000002</v>
      </c>
      <c r="P67">
        <f t="shared" si="6"/>
        <v>283.32093123101691</v>
      </c>
      <c r="Q67">
        <f t="shared" si="7"/>
        <v>0.74780945805171473</v>
      </c>
      <c r="R67" s="22">
        <f t="shared" si="8"/>
        <v>9.2594787556080749E-6</v>
      </c>
    </row>
    <row r="68" spans="2:18" x14ac:dyDescent="0.25">
      <c r="B68" s="2">
        <v>0.77653371000000004</v>
      </c>
      <c r="C68">
        <v>247.460926</v>
      </c>
      <c r="D68">
        <f t="shared" ref="D68:D81" si="9">IF(B68&lt;E$1,$W$6+C$1^2*$W$5/((-$W$7*(B68/D$1-1)^$W$8+1)),$W$6+$W$2*SINH($W$3*(B68/E$1)-$W$3)+C$1^2*$W$5/((-$W$7*(B68/D$1-1)^$W$8+1)))</f>
        <v>248.65863709992499</v>
      </c>
      <c r="E68">
        <f t="shared" ref="E68:E81" si="10">(D68-C68)^2</f>
        <v>1.4345118788835232</v>
      </c>
      <c r="F68" s="22">
        <f t="shared" ref="F68:F81" si="11">((D68-C68)/C68)^2</f>
        <v>2.342560853089376E-5</v>
      </c>
      <c r="H68" s="2">
        <v>0.74115872999999999</v>
      </c>
      <c r="I68">
        <v>257.24695000000003</v>
      </c>
      <c r="J68">
        <f t="shared" ref="J68:J94" si="12">IF(H68&lt;K$1,$W$6+I$1^2*$W$5/((-$W$7*(H68/J$1-1)^$W$8+1)),$W$6+$W$2*SINH($W$3*(H68/K$1)-$W$3)+I$1^2*$W$5/((-$W$7*(H68/J$1-1)^$W$8+1)))</f>
        <v>256.65250920693006</v>
      </c>
      <c r="K68">
        <f t="shared" ref="K68:K94" si="13">(J68-I68)^2</f>
        <v>0.35335985646564777</v>
      </c>
      <c r="L68" s="22">
        <f t="shared" ref="L68:L94" si="14">((J68-I68)/I68)^2</f>
        <v>5.3396985663299083E-6</v>
      </c>
      <c r="N68" s="2">
        <v>0.71507191000000003</v>
      </c>
      <c r="O68">
        <v>284.53603199999998</v>
      </c>
      <c r="P68">
        <f t="shared" ref="P68:P108" si="15">IF(N68&lt;Q$1,$W$6+O$1^2*$W$5/((-$W$7*(N68/P$1-1)^$W$8+1)),$W$6+$W$2*SINH($W$3*(N68/Q$1)-$W$3)+O$1^2*$W$5/((-$W$7*(N68/P$1-1)^$W$8+1)))</f>
        <v>283.63264063825068</v>
      </c>
      <c r="Q68">
        <f t="shared" ref="Q68:Q108" si="16">(P68-O68)^2</f>
        <v>0.81611595248325441</v>
      </c>
      <c r="R68" s="22">
        <f t="shared" ref="R68:R108" si="17">((P68-O68)/O68)^2</f>
        <v>1.0080389783176827E-5</v>
      </c>
    </row>
    <row r="69" spans="2:18" x14ac:dyDescent="0.25">
      <c r="B69" s="2">
        <v>0.77868921999999996</v>
      </c>
      <c r="C69">
        <v>248.52941200000001</v>
      </c>
      <c r="D69">
        <f t="shared" si="9"/>
        <v>249.63646930557536</v>
      </c>
      <c r="E69">
        <f t="shared" si="10"/>
        <v>1.2255758778277599</v>
      </c>
      <c r="F69" s="22">
        <f t="shared" si="11"/>
        <v>1.9841962285441786E-5</v>
      </c>
      <c r="H69" s="2">
        <v>0.74422858000000003</v>
      </c>
      <c r="I69">
        <v>257.58454999999998</v>
      </c>
      <c r="J69">
        <f t="shared" si="12"/>
        <v>257.13806299020149</v>
      </c>
      <c r="K69">
        <f t="shared" si="13"/>
        <v>0.19935064991879561</v>
      </c>
      <c r="L69" s="22">
        <f t="shared" si="14"/>
        <v>3.0045403109109277E-6</v>
      </c>
      <c r="N69" s="2">
        <v>0.71783874999999997</v>
      </c>
      <c r="O69">
        <v>284.86726299999998</v>
      </c>
      <c r="P69">
        <f t="shared" si="15"/>
        <v>283.93330139461614</v>
      </c>
      <c r="Q69">
        <f t="shared" si="16"/>
        <v>0.87228428033116467</v>
      </c>
      <c r="R69" s="22">
        <f t="shared" si="17"/>
        <v>1.0749121211689759E-5</v>
      </c>
    </row>
    <row r="70" spans="2:18" x14ac:dyDescent="0.25">
      <c r="B70" s="2">
        <v>0.78050525999999998</v>
      </c>
      <c r="C70">
        <v>249.59432000000001</v>
      </c>
      <c r="D70">
        <f t="shared" si="9"/>
        <v>250.51207312113513</v>
      </c>
      <c r="E70">
        <f t="shared" si="10"/>
        <v>0.84227079135325578</v>
      </c>
      <c r="F70" s="22">
        <f t="shared" si="11"/>
        <v>1.3520175979984096E-5</v>
      </c>
      <c r="H70" s="2">
        <v>0.74729807999999998</v>
      </c>
      <c r="I70">
        <v>258.100506</v>
      </c>
      <c r="J70">
        <f t="shared" si="12"/>
        <v>257.66571279815093</v>
      </c>
      <c r="K70">
        <f t="shared" si="13"/>
        <v>0.18904512837415829</v>
      </c>
      <c r="L70" s="22">
        <f t="shared" si="14"/>
        <v>2.8378391661922402E-6</v>
      </c>
      <c r="N70" s="2">
        <v>0.72086468000000004</v>
      </c>
      <c r="O70">
        <v>285.16271399999999</v>
      </c>
      <c r="P70">
        <f t="shared" si="15"/>
        <v>284.28560412512911</v>
      </c>
      <c r="Q70">
        <f t="shared" si="16"/>
        <v>0.76932173259601488</v>
      </c>
      <c r="R70" s="22">
        <f t="shared" si="17"/>
        <v>9.4606836845298517E-6</v>
      </c>
    </row>
    <row r="71" spans="2:18" x14ac:dyDescent="0.25">
      <c r="B71" s="2">
        <v>0.78220904000000002</v>
      </c>
      <c r="C71">
        <v>250.827203</v>
      </c>
      <c r="D71">
        <f t="shared" si="9"/>
        <v>251.380979848262</v>
      </c>
      <c r="E71">
        <f t="shared" si="10"/>
        <v>0.30666879767099836</v>
      </c>
      <c r="F71" s="22">
        <f t="shared" si="11"/>
        <v>4.8743905131092072E-6</v>
      </c>
      <c r="H71" s="2">
        <v>0.75008887000000002</v>
      </c>
      <c r="I71">
        <v>258.40059600000001</v>
      </c>
      <c r="J71">
        <f t="shared" si="12"/>
        <v>258.18635256886944</v>
      </c>
      <c r="K71">
        <f t="shared" si="13"/>
        <v>4.5900247782598949E-2</v>
      </c>
      <c r="L71" s="22">
        <f t="shared" si="14"/>
        <v>6.8742925093553771E-7</v>
      </c>
      <c r="N71" s="2">
        <v>0.72483938000000003</v>
      </c>
      <c r="O71">
        <v>285.73918300000003</v>
      </c>
      <c r="P71">
        <f t="shared" si="15"/>
        <v>284.78980992407094</v>
      </c>
      <c r="Q71">
        <f t="shared" si="16"/>
        <v>0.90130923729905854</v>
      </c>
      <c r="R71" s="22">
        <f t="shared" si="17"/>
        <v>1.103911416523249E-5</v>
      </c>
    </row>
    <row r="72" spans="2:18" x14ac:dyDescent="0.25">
      <c r="B72" s="2">
        <v>0.78397311999999997</v>
      </c>
      <c r="C72">
        <v>252.08746400000001</v>
      </c>
      <c r="D72">
        <f t="shared" si="9"/>
        <v>252.33389368926467</v>
      </c>
      <c r="E72">
        <f t="shared" si="10"/>
        <v>6.072759175107624E-2</v>
      </c>
      <c r="F72" s="22">
        <f t="shared" si="11"/>
        <v>9.5561632494693745E-7</v>
      </c>
      <c r="H72" s="2">
        <v>0.75590091000000004</v>
      </c>
      <c r="I72">
        <v>259.45090900000002</v>
      </c>
      <c r="J72">
        <f t="shared" si="12"/>
        <v>259.41642711293235</v>
      </c>
      <c r="K72">
        <f t="shared" si="13"/>
        <v>1.189000535747576E-3</v>
      </c>
      <c r="L72" s="22">
        <f t="shared" si="14"/>
        <v>1.7663292348746832E-8</v>
      </c>
      <c r="N72" s="2">
        <v>0.72821234000000001</v>
      </c>
      <c r="O72">
        <v>286.03856500000001</v>
      </c>
      <c r="P72">
        <f t="shared" si="15"/>
        <v>285.25909150904715</v>
      </c>
      <c r="Q72">
        <f t="shared" si="16"/>
        <v>0.60757892309822725</v>
      </c>
      <c r="R72" s="22">
        <f t="shared" si="17"/>
        <v>7.425975611535846E-6</v>
      </c>
    </row>
    <row r="73" spans="2:18" x14ac:dyDescent="0.25">
      <c r="B73" s="2">
        <v>0.78573746</v>
      </c>
      <c r="C73">
        <v>253.219618</v>
      </c>
      <c r="D73">
        <f t="shared" si="9"/>
        <v>253.34689226053331</v>
      </c>
      <c r="E73">
        <f t="shared" si="10"/>
        <v>1.6198737394301416E-2</v>
      </c>
      <c r="F73" s="22">
        <f t="shared" si="11"/>
        <v>2.5263089830061473E-7</v>
      </c>
      <c r="H73" s="2">
        <v>0.75866785000000003</v>
      </c>
      <c r="I73">
        <v>259.73192799999998</v>
      </c>
      <c r="J73">
        <f t="shared" si="12"/>
        <v>260.08283775308905</v>
      </c>
      <c r="K73">
        <f t="shared" si="13"/>
        <v>0.123137654813032</v>
      </c>
      <c r="L73" s="22">
        <f t="shared" si="14"/>
        <v>1.8253249892174935E-6</v>
      </c>
      <c r="N73" s="2">
        <v>0.73128210000000005</v>
      </c>
      <c r="O73">
        <v>286.42786999999998</v>
      </c>
      <c r="P73">
        <f t="shared" si="15"/>
        <v>285.72338690179862</v>
      </c>
      <c r="Q73">
        <f t="shared" si="16"/>
        <v>0.49629643565139409</v>
      </c>
      <c r="R73" s="22">
        <f t="shared" si="17"/>
        <v>6.0493764226714509E-6</v>
      </c>
    </row>
    <row r="74" spans="2:18" x14ac:dyDescent="0.25">
      <c r="B74" s="2">
        <v>0.78912552000000002</v>
      </c>
      <c r="C74">
        <v>256.00923299999999</v>
      </c>
      <c r="D74">
        <f t="shared" si="9"/>
        <v>255.48655451156523</v>
      </c>
      <c r="E74">
        <f t="shared" si="10"/>
        <v>0.27319280227244941</v>
      </c>
      <c r="F74" s="22">
        <f t="shared" si="11"/>
        <v>4.1682906673173728E-6</v>
      </c>
      <c r="H74" s="2">
        <v>0.76143455999999998</v>
      </c>
      <c r="I74">
        <v>260.12760300000002</v>
      </c>
      <c r="J74">
        <f t="shared" si="12"/>
        <v>260.81035271115326</v>
      </c>
      <c r="K74">
        <f t="shared" si="13"/>
        <v>0.46614716807982615</v>
      </c>
      <c r="L74" s="22">
        <f t="shared" si="14"/>
        <v>6.8889046237392689E-6</v>
      </c>
      <c r="N74" s="2">
        <v>0.73435183999999998</v>
      </c>
      <c r="O74">
        <v>286.82279899999997</v>
      </c>
      <c r="P74">
        <f t="shared" si="15"/>
        <v>286.2273038632643</v>
      </c>
      <c r="Q74">
        <f t="shared" si="16"/>
        <v>0.35461445787584439</v>
      </c>
      <c r="R74" s="22">
        <f t="shared" si="17"/>
        <v>4.3105143863196448E-6</v>
      </c>
    </row>
    <row r="75" spans="2:18" x14ac:dyDescent="0.25">
      <c r="B75" s="2">
        <v>0.79079261000000001</v>
      </c>
      <c r="C75">
        <v>257.35294099999999</v>
      </c>
      <c r="D75">
        <f t="shared" si="9"/>
        <v>256.64887077063923</v>
      </c>
      <c r="E75">
        <f t="shared" si="10"/>
        <v>0.49571488787210244</v>
      </c>
      <c r="F75" s="22">
        <f t="shared" si="11"/>
        <v>7.4846878193115782E-6</v>
      </c>
      <c r="H75" s="2">
        <v>0.76420091999999995</v>
      </c>
      <c r="I75">
        <v>260.69526400000001</v>
      </c>
      <c r="J75">
        <f t="shared" si="12"/>
        <v>261.6070020235511</v>
      </c>
      <c r="K75">
        <f t="shared" si="13"/>
        <v>0.83126622358885705</v>
      </c>
      <c r="L75" s="22">
        <f t="shared" si="14"/>
        <v>1.22313347273821E-5</v>
      </c>
      <c r="N75" s="2">
        <v>0.73772448999999996</v>
      </c>
      <c r="O75">
        <v>287.275057</v>
      </c>
      <c r="P75">
        <f t="shared" si="15"/>
        <v>286.83218124370717</v>
      </c>
      <c r="Q75">
        <f t="shared" si="16"/>
        <v>0.19613893551195091</v>
      </c>
      <c r="R75" s="22">
        <f t="shared" si="17"/>
        <v>2.3766650240790242E-6</v>
      </c>
    </row>
    <row r="76" spans="2:18" x14ac:dyDescent="0.25">
      <c r="B76" s="2">
        <v>0.79230529999999999</v>
      </c>
      <c r="C76">
        <v>258.56997999999999</v>
      </c>
      <c r="D76">
        <f t="shared" si="9"/>
        <v>257.77685857295586</v>
      </c>
      <c r="E76">
        <f t="shared" si="10"/>
        <v>0.62904159803651305</v>
      </c>
      <c r="F76" s="22">
        <f t="shared" si="11"/>
        <v>9.4085600747702179E-6</v>
      </c>
      <c r="H76" s="2">
        <v>0.76623916999999997</v>
      </c>
      <c r="I76">
        <v>261.30831599999999</v>
      </c>
      <c r="J76">
        <f t="shared" si="12"/>
        <v>262.24377746063436</v>
      </c>
      <c r="K76">
        <f t="shared" si="13"/>
        <v>0.87508814433219206</v>
      </c>
      <c r="L76" s="22">
        <f t="shared" si="14"/>
        <v>1.2815788682609689E-5</v>
      </c>
      <c r="N76" s="2">
        <v>0.74109676000000002</v>
      </c>
      <c r="O76">
        <v>287.917664</v>
      </c>
      <c r="P76">
        <f t="shared" si="15"/>
        <v>287.49757135802668</v>
      </c>
      <c r="Q76">
        <f t="shared" si="16"/>
        <v>0.17647782784012941</v>
      </c>
      <c r="R76" s="22">
        <f t="shared" si="17"/>
        <v>2.1288915078698722E-6</v>
      </c>
    </row>
    <row r="77" spans="2:18" x14ac:dyDescent="0.25">
      <c r="B77" s="2">
        <v>0.79363437000000003</v>
      </c>
      <c r="C77">
        <v>259.81226800000002</v>
      </c>
      <c r="D77">
        <f t="shared" si="9"/>
        <v>258.83284556790215</v>
      </c>
      <c r="E77">
        <f t="shared" si="10"/>
        <v>0.9592683004964927</v>
      </c>
      <c r="F77" s="22">
        <f t="shared" si="11"/>
        <v>1.4210873879607003E-5</v>
      </c>
      <c r="H77" s="2">
        <v>0.76848110000000003</v>
      </c>
      <c r="I77">
        <v>261.92314800000003</v>
      </c>
      <c r="J77">
        <f t="shared" si="12"/>
        <v>262.99886201934891</v>
      </c>
      <c r="K77">
        <f t="shared" si="13"/>
        <v>1.1571606514237214</v>
      </c>
      <c r="L77" s="22">
        <f t="shared" si="14"/>
        <v>1.6867312598863806E-5</v>
      </c>
      <c r="N77" s="2">
        <v>0.74416643999999998</v>
      </c>
      <c r="O77">
        <v>288.34444200000002</v>
      </c>
      <c r="P77">
        <f t="shared" si="15"/>
        <v>288.16294259551546</v>
      </c>
      <c r="Q77">
        <f t="shared" si="16"/>
        <v>3.2942033828248035E-2</v>
      </c>
      <c r="R77" s="22">
        <f t="shared" si="17"/>
        <v>3.9621164868284521E-7</v>
      </c>
    </row>
    <row r="78" spans="2:18" x14ac:dyDescent="0.25">
      <c r="B78" s="2">
        <v>0.79512024999999997</v>
      </c>
      <c r="C78">
        <v>261.23143900000002</v>
      </c>
      <c r="D78">
        <f t="shared" si="9"/>
        <v>260.09477170859554</v>
      </c>
      <c r="E78">
        <f t="shared" si="10"/>
        <v>1.2920125313487936</v>
      </c>
      <c r="F78" s="22">
        <f t="shared" si="11"/>
        <v>1.8932843300984234E-5</v>
      </c>
      <c r="H78" s="2">
        <v>0.77064083999999999</v>
      </c>
      <c r="I78">
        <v>262.77182699999997</v>
      </c>
      <c r="J78">
        <f t="shared" si="12"/>
        <v>263.78662763786735</v>
      </c>
      <c r="K78">
        <f t="shared" si="13"/>
        <v>1.0298203346160439</v>
      </c>
      <c r="L78" s="22">
        <f t="shared" si="14"/>
        <v>1.4914333900198667E-5</v>
      </c>
      <c r="N78" s="2">
        <v>0.74723589999999995</v>
      </c>
      <c r="O78">
        <v>288.87950699999999</v>
      </c>
      <c r="P78">
        <f t="shared" si="15"/>
        <v>288.89270727399747</v>
      </c>
      <c r="Q78">
        <f t="shared" si="16"/>
        <v>1.7424723360864408E-4</v>
      </c>
      <c r="R78" s="22">
        <f t="shared" si="17"/>
        <v>2.0880092743575151E-9</v>
      </c>
    </row>
    <row r="79" spans="2:18" x14ac:dyDescent="0.25">
      <c r="B79" s="2">
        <v>0.79649846999999996</v>
      </c>
      <c r="C79">
        <v>262.567747</v>
      </c>
      <c r="D79">
        <f t="shared" si="9"/>
        <v>261.35251474039137</v>
      </c>
      <c r="E79">
        <f t="shared" si="10"/>
        <v>1.4767894447934882</v>
      </c>
      <c r="F79" s="22">
        <f t="shared" si="11"/>
        <v>2.142080680482663E-5</v>
      </c>
      <c r="H79" s="2">
        <v>0.77261687999999995</v>
      </c>
      <c r="I79">
        <v>263.67484999999999</v>
      </c>
      <c r="J79">
        <f t="shared" si="12"/>
        <v>264.5653858835409</v>
      </c>
      <c r="K79">
        <f t="shared" si="13"/>
        <v>0.7930541598739822</v>
      </c>
      <c r="L79" s="22">
        <f t="shared" si="14"/>
        <v>1.1406842163841101E-5</v>
      </c>
      <c r="N79" s="2">
        <v>0.74960797999999995</v>
      </c>
      <c r="O79">
        <v>289.17995100000002</v>
      </c>
      <c r="P79">
        <f t="shared" si="15"/>
        <v>289.50618063167553</v>
      </c>
      <c r="Q79">
        <f t="shared" si="16"/>
        <v>0.10642577258314341</v>
      </c>
      <c r="R79" s="22">
        <f t="shared" si="17"/>
        <v>1.2726543080362733E-6</v>
      </c>
    </row>
    <row r="80" spans="2:18" x14ac:dyDescent="0.25">
      <c r="B80" s="2">
        <v>0.79811339999999997</v>
      </c>
      <c r="C80">
        <v>264.061172</v>
      </c>
      <c r="D80">
        <f t="shared" si="9"/>
        <v>262.95000465076606</v>
      </c>
      <c r="E80">
        <f t="shared" si="10"/>
        <v>1.234692878003576</v>
      </c>
      <c r="F80" s="22">
        <f t="shared" si="11"/>
        <v>1.7707198263951973E-5</v>
      </c>
      <c r="H80" s="2">
        <v>0.77710256</v>
      </c>
      <c r="I80">
        <v>265.87955599999998</v>
      </c>
      <c r="J80">
        <f t="shared" si="12"/>
        <v>266.5747221746816</v>
      </c>
      <c r="K80">
        <f t="shared" si="13"/>
        <v>0.48325601042147259</v>
      </c>
      <c r="L80" s="22">
        <f t="shared" si="14"/>
        <v>6.8360837466238912E-6</v>
      </c>
      <c r="N80" s="2">
        <v>0.75416393000000004</v>
      </c>
      <c r="O80">
        <v>290.211547</v>
      </c>
      <c r="P80">
        <f t="shared" si="15"/>
        <v>290.82377966371115</v>
      </c>
      <c r="Q80">
        <f t="shared" si="16"/>
        <v>0.37482883451485516</v>
      </c>
      <c r="R80" s="22">
        <f t="shared" si="17"/>
        <v>4.4504468218436407E-6</v>
      </c>
    </row>
    <row r="81" spans="2:18" x14ac:dyDescent="0.25">
      <c r="B81" s="2">
        <v>0.79948215</v>
      </c>
      <c r="C81">
        <v>265.57264099999998</v>
      </c>
      <c r="D81">
        <f t="shared" si="9"/>
        <v>264.42586693937392</v>
      </c>
      <c r="E81">
        <f t="shared" si="10"/>
        <v>1.3150907461247769</v>
      </c>
      <c r="F81" s="22">
        <f t="shared" si="11"/>
        <v>1.8646144987600485E-5</v>
      </c>
      <c r="H81" s="2">
        <v>0.77914598000000002</v>
      </c>
      <c r="I81">
        <v>267.04269499999998</v>
      </c>
      <c r="J81">
        <f t="shared" si="12"/>
        <v>267.62128075504404</v>
      </c>
      <c r="K81">
        <f t="shared" si="13"/>
        <v>0.33476147593990457</v>
      </c>
      <c r="L81" s="22">
        <f t="shared" si="14"/>
        <v>4.6943348992291103E-6</v>
      </c>
      <c r="N81" s="2">
        <v>0.75723298999999999</v>
      </c>
      <c r="O81">
        <v>290.94407699999999</v>
      </c>
      <c r="P81">
        <f t="shared" si="15"/>
        <v>291.83078520909476</v>
      </c>
      <c r="Q81">
        <f t="shared" si="16"/>
        <v>0.78625144807604253</v>
      </c>
      <c r="R81" s="22">
        <f t="shared" si="17"/>
        <v>9.2884322499693634E-6</v>
      </c>
    </row>
    <row r="82" spans="2:18" x14ac:dyDescent="0.25">
      <c r="H82" s="2">
        <v>0.78137624000000006</v>
      </c>
      <c r="I82">
        <v>268.45841799999999</v>
      </c>
      <c r="J82">
        <f t="shared" si="12"/>
        <v>268.87568496303436</v>
      </c>
      <c r="K82">
        <f t="shared" si="13"/>
        <v>0.17411171843992199</v>
      </c>
      <c r="L82" s="22">
        <f t="shared" si="14"/>
        <v>2.415872157717548E-6</v>
      </c>
      <c r="N82" s="2">
        <v>0.76014638999999995</v>
      </c>
      <c r="O82">
        <v>291.87828999999999</v>
      </c>
      <c r="P82">
        <f t="shared" si="15"/>
        <v>292.89080870350551</v>
      </c>
      <c r="Q82">
        <f t="shared" si="16"/>
        <v>1.0251941249485002</v>
      </c>
      <c r="R82" s="22">
        <f t="shared" si="17"/>
        <v>1.2033792600630104E-5</v>
      </c>
    </row>
    <row r="83" spans="2:18" x14ac:dyDescent="0.25">
      <c r="H83" s="2">
        <v>0.78305236</v>
      </c>
      <c r="I83">
        <v>269.68862200000001</v>
      </c>
      <c r="J83">
        <f t="shared" si="12"/>
        <v>269.90622470904339</v>
      </c>
      <c r="K83">
        <f t="shared" si="13"/>
        <v>4.7350938983016289E-2</v>
      </c>
      <c r="L83" s="22">
        <f t="shared" si="14"/>
        <v>6.5103351603410453E-7</v>
      </c>
      <c r="N83" s="2">
        <v>0.76270000000000004</v>
      </c>
      <c r="O83">
        <v>292.71955500000001</v>
      </c>
      <c r="P83">
        <f t="shared" si="15"/>
        <v>293.91516915230517</v>
      </c>
      <c r="Q83">
        <f t="shared" si="16"/>
        <v>1.4294932011923724</v>
      </c>
      <c r="R83" s="22">
        <f t="shared" si="17"/>
        <v>1.6683171782638772E-5</v>
      </c>
    </row>
    <row r="84" spans="2:18" x14ac:dyDescent="0.25">
      <c r="H84" s="2">
        <v>0.78489591000000003</v>
      </c>
      <c r="I84">
        <v>271.07498800000002</v>
      </c>
      <c r="J84">
        <f t="shared" si="12"/>
        <v>271.13910087894374</v>
      </c>
      <c r="K84">
        <f t="shared" si="13"/>
        <v>4.1104612464517793E-3</v>
      </c>
      <c r="L84" s="22">
        <f t="shared" si="14"/>
        <v>5.5938609104756045E-8</v>
      </c>
      <c r="N84" s="2">
        <v>0.76506755000000004</v>
      </c>
      <c r="O84">
        <v>293.54210499999999</v>
      </c>
      <c r="P84">
        <f t="shared" si="15"/>
        <v>294.95510649240327</v>
      </c>
      <c r="Q84">
        <f t="shared" si="16"/>
        <v>1.9965732175339024</v>
      </c>
      <c r="R84" s="22">
        <f t="shared" si="17"/>
        <v>2.3170981613917751E-5</v>
      </c>
    </row>
    <row r="85" spans="2:18" x14ac:dyDescent="0.25">
      <c r="H85" s="2">
        <v>0.78634919999999997</v>
      </c>
      <c r="I85">
        <v>272.19310999999999</v>
      </c>
      <c r="J85">
        <f t="shared" si="12"/>
        <v>272.1938130454057</v>
      </c>
      <c r="K85">
        <f t="shared" si="13"/>
        <v>4.9427284249615307E-7</v>
      </c>
      <c r="L85" s="22">
        <f t="shared" si="14"/>
        <v>6.6713310730417984E-12</v>
      </c>
      <c r="N85" s="2">
        <v>0.76746205999999995</v>
      </c>
      <c r="O85">
        <v>294.56383099999999</v>
      </c>
      <c r="P85">
        <f t="shared" si="15"/>
        <v>296.10670450824</v>
      </c>
      <c r="Q85">
        <f t="shared" si="16"/>
        <v>2.380458662428826</v>
      </c>
      <c r="R85" s="22">
        <f t="shared" si="17"/>
        <v>2.7434800421990381E-5</v>
      </c>
    </row>
    <row r="86" spans="2:18" x14ac:dyDescent="0.25">
      <c r="H86" s="2">
        <v>0.78894410999999998</v>
      </c>
      <c r="I86">
        <v>274.726924</v>
      </c>
      <c r="J86">
        <f t="shared" si="12"/>
        <v>274.28851244985918</v>
      </c>
      <c r="K86">
        <f t="shared" si="13"/>
        <v>0.19220468729687079</v>
      </c>
      <c r="L86" s="22">
        <f t="shared" si="14"/>
        <v>2.5466046483478758E-6</v>
      </c>
      <c r="N86" s="2">
        <v>0.77076003000000004</v>
      </c>
      <c r="O86">
        <v>296.51077700000002</v>
      </c>
      <c r="P86">
        <f t="shared" si="15"/>
        <v>297.88212626286406</v>
      </c>
      <c r="Q86">
        <f t="shared" si="16"/>
        <v>1.8805988007577563</v>
      </c>
      <c r="R86" s="22">
        <f t="shared" si="17"/>
        <v>2.1390216932330403E-5</v>
      </c>
    </row>
    <row r="87" spans="2:18" x14ac:dyDescent="0.25">
      <c r="H87" s="2">
        <v>0.79027910000000001</v>
      </c>
      <c r="I87">
        <v>276.10387400000002</v>
      </c>
      <c r="J87">
        <f t="shared" si="12"/>
        <v>275.48840618633739</v>
      </c>
      <c r="K87">
        <f t="shared" si="13"/>
        <v>0.3788006296546616</v>
      </c>
      <c r="L87" s="22">
        <f t="shared" si="14"/>
        <v>4.9689621857358401E-6</v>
      </c>
      <c r="N87" s="2">
        <v>0.77286516000000005</v>
      </c>
      <c r="O87">
        <v>297.83209699999998</v>
      </c>
      <c r="P87">
        <f t="shared" si="15"/>
        <v>299.14759169759373</v>
      </c>
      <c r="Q87">
        <f t="shared" si="16"/>
        <v>1.7305262993972694</v>
      </c>
      <c r="R87" s="22">
        <f t="shared" si="17"/>
        <v>1.9509008823829477E-5</v>
      </c>
    </row>
    <row r="88" spans="2:18" x14ac:dyDescent="0.25">
      <c r="H88" s="2">
        <v>0.79171000999999996</v>
      </c>
      <c r="I88">
        <v>277.51235100000002</v>
      </c>
      <c r="J88">
        <f t="shared" si="12"/>
        <v>276.88194786424225</v>
      </c>
      <c r="K88">
        <f t="shared" si="13"/>
        <v>0.39740811357323469</v>
      </c>
      <c r="L88" s="22">
        <f t="shared" si="14"/>
        <v>5.1602660844839622E-6</v>
      </c>
      <c r="N88" s="2">
        <v>0.77464748999999999</v>
      </c>
      <c r="O88">
        <v>299.18864100000002</v>
      </c>
      <c r="P88">
        <f t="shared" si="15"/>
        <v>300.31123420463388</v>
      </c>
      <c r="Q88">
        <f t="shared" si="16"/>
        <v>1.2602155030901161</v>
      </c>
      <c r="R88" s="22">
        <f t="shared" si="17"/>
        <v>1.4078442643220166E-5</v>
      </c>
    </row>
    <row r="89" spans="2:18" x14ac:dyDescent="0.25">
      <c r="H89" s="2">
        <v>0.79317291000000001</v>
      </c>
      <c r="I89">
        <v>279.107505</v>
      </c>
      <c r="J89">
        <f t="shared" si="12"/>
        <v>278.43735140356148</v>
      </c>
      <c r="K89">
        <f t="shared" si="13"/>
        <v>0.44910584281948857</v>
      </c>
      <c r="L89" s="22">
        <f t="shared" si="14"/>
        <v>5.765084486492021E-6</v>
      </c>
      <c r="N89" s="2">
        <v>0.77615000999999995</v>
      </c>
      <c r="O89">
        <v>300.461545</v>
      </c>
      <c r="P89">
        <f t="shared" si="15"/>
        <v>301.36526033582095</v>
      </c>
      <c r="Q89">
        <f t="shared" si="16"/>
        <v>0.81670140819796877</v>
      </c>
      <c r="R89" s="22">
        <f t="shared" si="17"/>
        <v>9.0466025838077819E-6</v>
      </c>
    </row>
    <row r="90" spans="2:18" x14ac:dyDescent="0.25">
      <c r="H90" s="2">
        <v>0.79434969</v>
      </c>
      <c r="I90">
        <v>280.58863300000002</v>
      </c>
      <c r="J90">
        <f t="shared" si="12"/>
        <v>279.79773070536021</v>
      </c>
      <c r="K90">
        <f t="shared" si="13"/>
        <v>0.62552643966651167</v>
      </c>
      <c r="L90" s="22">
        <f t="shared" si="14"/>
        <v>7.9452126365219521E-6</v>
      </c>
      <c r="N90" s="2">
        <v>0.77768238000000001</v>
      </c>
      <c r="O90">
        <v>301.89794000000001</v>
      </c>
      <c r="P90">
        <f t="shared" si="15"/>
        <v>302.51620316195743</v>
      </c>
      <c r="Q90">
        <f t="shared" si="16"/>
        <v>0.38224933743359868</v>
      </c>
      <c r="R90" s="22">
        <f t="shared" si="17"/>
        <v>4.1939808397604726E-6</v>
      </c>
    </row>
    <row r="91" spans="2:18" x14ac:dyDescent="0.25">
      <c r="H91" s="2">
        <v>0.79561744000000001</v>
      </c>
      <c r="I91">
        <v>281.92818399999999</v>
      </c>
      <c r="J91">
        <f t="shared" si="12"/>
        <v>281.38743427039952</v>
      </c>
      <c r="K91">
        <f t="shared" si="13"/>
        <v>0.29241027006297443</v>
      </c>
      <c r="L91" s="22">
        <f t="shared" si="14"/>
        <v>3.6788801025193981E-6</v>
      </c>
      <c r="N91" s="2">
        <v>0.77902883999999994</v>
      </c>
      <c r="O91">
        <v>303.24324799999999</v>
      </c>
      <c r="P91">
        <f t="shared" si="15"/>
        <v>303.59698270311947</v>
      </c>
      <c r="Q91">
        <f t="shared" si="16"/>
        <v>0.12512824019102051</v>
      </c>
      <c r="R91" s="22">
        <f t="shared" si="17"/>
        <v>1.3607334388821525E-6</v>
      </c>
    </row>
    <row r="92" spans="2:18" x14ac:dyDescent="0.25">
      <c r="H92" s="2">
        <v>0.79683663999999998</v>
      </c>
      <c r="I92">
        <v>283.49685399999998</v>
      </c>
      <c r="J92">
        <f t="shared" si="12"/>
        <v>283.0544913680788</v>
      </c>
      <c r="K92">
        <f t="shared" si="13"/>
        <v>0.19568469812023767</v>
      </c>
      <c r="L92" s="22">
        <f t="shared" si="14"/>
        <v>2.4347836625130061E-6</v>
      </c>
      <c r="N92" s="2">
        <v>0.78095448000000001</v>
      </c>
      <c r="O92">
        <v>305.44345800000002</v>
      </c>
      <c r="P92">
        <f t="shared" si="15"/>
        <v>305.26814965571594</v>
      </c>
      <c r="Q92">
        <f t="shared" si="16"/>
        <v>3.0733015575624176E-2</v>
      </c>
      <c r="R92" s="22">
        <f t="shared" si="17"/>
        <v>3.2941511331824187E-7</v>
      </c>
    </row>
    <row r="93" spans="2:18" x14ac:dyDescent="0.25">
      <c r="H93" s="2">
        <v>0.79826092999999998</v>
      </c>
      <c r="I93">
        <v>285.093592</v>
      </c>
      <c r="J93">
        <f t="shared" si="12"/>
        <v>285.20050053198804</v>
      </c>
      <c r="K93">
        <f t="shared" si="13"/>
        <v>1.1429434211837786E-2</v>
      </c>
      <c r="L93" s="22">
        <f t="shared" si="14"/>
        <v>1.4062088292963504E-7</v>
      </c>
      <c r="N93" s="2">
        <v>0.7823234</v>
      </c>
      <c r="O93">
        <v>306.87290100000001</v>
      </c>
      <c r="P93">
        <f t="shared" si="15"/>
        <v>306.55597147701008</v>
      </c>
      <c r="Q93">
        <f t="shared" si="16"/>
        <v>0.10044432254262939</v>
      </c>
      <c r="R93" s="22">
        <f t="shared" si="17"/>
        <v>1.0666165452435339E-6</v>
      </c>
    </row>
    <row r="94" spans="2:18" x14ac:dyDescent="0.25">
      <c r="H94" s="2">
        <v>0.79957858000000004</v>
      </c>
      <c r="I94">
        <v>286.61725799999999</v>
      </c>
      <c r="J94">
        <f t="shared" si="12"/>
        <v>287.40842441487274</v>
      </c>
      <c r="K94">
        <f t="shared" si="13"/>
        <v>0.62594429602259749</v>
      </c>
      <c r="L94" s="22">
        <f t="shared" si="14"/>
        <v>7.6195796361129824E-6</v>
      </c>
      <c r="N94" s="2">
        <v>0.78371964999999999</v>
      </c>
      <c r="O94">
        <v>308.46856000000002</v>
      </c>
      <c r="P94">
        <f t="shared" si="15"/>
        <v>307.96489109507388</v>
      </c>
      <c r="Q94">
        <f t="shared" si="16"/>
        <v>0.2536823657895011</v>
      </c>
      <c r="R94" s="22">
        <f t="shared" si="17"/>
        <v>2.6660510862447349E-6</v>
      </c>
    </row>
    <row r="95" spans="2:18" x14ac:dyDescent="0.25">
      <c r="N95" s="2">
        <v>0.78471531999999999</v>
      </c>
      <c r="O95">
        <v>309.80427200000003</v>
      </c>
      <c r="P95">
        <f t="shared" si="15"/>
        <v>309.03407792102064</v>
      </c>
      <c r="Q95">
        <f t="shared" si="16"/>
        <v>0.59319891929490565</v>
      </c>
      <c r="R95" s="22">
        <f t="shared" si="17"/>
        <v>6.1805275540738674E-6</v>
      </c>
    </row>
    <row r="96" spans="2:18" x14ac:dyDescent="0.25">
      <c r="N96" s="2">
        <v>0.78587532999999998</v>
      </c>
      <c r="O96">
        <v>311.32209899999998</v>
      </c>
      <c r="P96">
        <f t="shared" si="15"/>
        <v>310.3537772957045</v>
      </c>
      <c r="Q96">
        <f t="shared" si="16"/>
        <v>0.93764692300969643</v>
      </c>
      <c r="R96" s="22">
        <f t="shared" si="17"/>
        <v>9.6742973772311358E-6</v>
      </c>
    </row>
    <row r="97" spans="14:18" x14ac:dyDescent="0.25">
      <c r="N97" s="2">
        <v>0.78691853</v>
      </c>
      <c r="O97">
        <v>312.78153500000002</v>
      </c>
      <c r="P97">
        <f t="shared" si="15"/>
        <v>311.61454463792649</v>
      </c>
      <c r="Q97">
        <f t="shared" si="16"/>
        <v>1.3618665051725181</v>
      </c>
      <c r="R97" s="22">
        <f t="shared" si="17"/>
        <v>1.3920419568494811E-5</v>
      </c>
    </row>
    <row r="98" spans="14:18" x14ac:dyDescent="0.25">
      <c r="N98" s="2">
        <v>0.78824154000000002</v>
      </c>
      <c r="O98">
        <v>314.53386799999998</v>
      </c>
      <c r="P98">
        <f t="shared" si="15"/>
        <v>313.32423594403167</v>
      </c>
      <c r="Q98">
        <f t="shared" si="16"/>
        <v>1.4632097108261293</v>
      </c>
      <c r="R98" s="22">
        <f t="shared" si="17"/>
        <v>1.4790121552780749E-5</v>
      </c>
    </row>
    <row r="99" spans="14:18" x14ac:dyDescent="0.25">
      <c r="N99" s="2">
        <v>0.78922669999999995</v>
      </c>
      <c r="O99">
        <v>315.93459899999999</v>
      </c>
      <c r="P99">
        <f t="shared" si="15"/>
        <v>314.68562864121725</v>
      </c>
      <c r="Q99">
        <f t="shared" si="16"/>
        <v>1.5599269571178915</v>
      </c>
      <c r="R99" s="22">
        <f t="shared" si="17"/>
        <v>1.5628233243745532E-5</v>
      </c>
    </row>
    <row r="100" spans="14:18" x14ac:dyDescent="0.25">
      <c r="N100" s="2">
        <v>0.79030518999999999</v>
      </c>
      <c r="O100">
        <v>317.505608</v>
      </c>
      <c r="P100">
        <f t="shared" si="15"/>
        <v>316.27123077514119</v>
      </c>
      <c r="Q100">
        <f t="shared" si="16"/>
        <v>1.5236871332501221</v>
      </c>
      <c r="R100" s="22">
        <f t="shared" si="17"/>
        <v>1.5114472653516025E-5</v>
      </c>
    </row>
    <row r="101" spans="14:18" x14ac:dyDescent="0.25">
      <c r="N101" s="2">
        <v>0.79267102</v>
      </c>
      <c r="O101">
        <v>320.90147999999999</v>
      </c>
      <c r="P101">
        <f t="shared" si="15"/>
        <v>320.14846639438656</v>
      </c>
      <c r="Q101">
        <f t="shared" si="16"/>
        <v>0.567029490238942</v>
      </c>
      <c r="R101" s="22">
        <f t="shared" si="17"/>
        <v>5.5063296286085631E-6</v>
      </c>
    </row>
    <row r="102" spans="14:18" x14ac:dyDescent="0.25">
      <c r="N102" s="2">
        <v>0.79362031</v>
      </c>
      <c r="O102">
        <v>322.78833100000003</v>
      </c>
      <c r="P102">
        <f t="shared" si="15"/>
        <v>321.88112548891871</v>
      </c>
      <c r="Q102">
        <f t="shared" si="16"/>
        <v>0.82302183933631046</v>
      </c>
      <c r="R102" s="22">
        <f t="shared" si="17"/>
        <v>7.8990653528846082E-6</v>
      </c>
    </row>
    <row r="103" spans="14:18" x14ac:dyDescent="0.25">
      <c r="N103" s="2">
        <v>0.79459365999999998</v>
      </c>
      <c r="O103">
        <v>324.58706100000001</v>
      </c>
      <c r="P103">
        <f t="shared" si="15"/>
        <v>323.77869736244588</v>
      </c>
      <c r="Q103">
        <f t="shared" si="16"/>
        <v>0.65345177051973391</v>
      </c>
      <c r="R103" s="22">
        <f t="shared" si="17"/>
        <v>6.2022766215847946E-6</v>
      </c>
    </row>
    <row r="104" spans="14:18" x14ac:dyDescent="0.25">
      <c r="N104" s="2">
        <v>0.79561364000000001</v>
      </c>
      <c r="O104">
        <v>326.33844800000003</v>
      </c>
      <c r="P104">
        <f t="shared" si="15"/>
        <v>325.91272714162699</v>
      </c>
      <c r="Q104">
        <f t="shared" si="16"/>
        <v>0.18123824925387824</v>
      </c>
      <c r="R104" s="22">
        <f t="shared" si="17"/>
        <v>1.7018190104516554E-6</v>
      </c>
    </row>
    <row r="105" spans="14:18" x14ac:dyDescent="0.25">
      <c r="N105" s="2">
        <v>0.79647650999999997</v>
      </c>
      <c r="O105">
        <v>328.23362300000002</v>
      </c>
      <c r="P105">
        <f t="shared" si="15"/>
        <v>327.8468866517884</v>
      </c>
      <c r="Q105">
        <f t="shared" si="16"/>
        <v>0.14956500302806519</v>
      </c>
      <c r="R105" s="22">
        <f t="shared" si="17"/>
        <v>1.3882377541093952E-6</v>
      </c>
    </row>
    <row r="106" spans="14:18" x14ac:dyDescent="0.25">
      <c r="N106" s="2">
        <v>0.79769274999999995</v>
      </c>
      <c r="O106">
        <v>330.19552900000002</v>
      </c>
      <c r="P106">
        <f t="shared" si="15"/>
        <v>330.79832042174189</v>
      </c>
      <c r="Q106">
        <f t="shared" si="16"/>
        <v>0.36335749812558465</v>
      </c>
      <c r="R106" s="22">
        <f t="shared" si="17"/>
        <v>3.3326656847745582E-6</v>
      </c>
    </row>
    <row r="107" spans="14:18" x14ac:dyDescent="0.25">
      <c r="N107" s="2">
        <v>0.79890479999999997</v>
      </c>
      <c r="O107">
        <v>332.27757100000002</v>
      </c>
      <c r="P107">
        <f t="shared" si="15"/>
        <v>334.03773595079292</v>
      </c>
      <c r="Q107">
        <f t="shared" si="16"/>
        <v>3.0981806539997661</v>
      </c>
      <c r="R107" s="22">
        <f t="shared" si="17"/>
        <v>2.8061099496553596E-5</v>
      </c>
    </row>
    <row r="108" spans="14:18" x14ac:dyDescent="0.25">
      <c r="N108" s="2">
        <v>0.79987730999999995</v>
      </c>
      <c r="O108">
        <v>334.49159600000002</v>
      </c>
      <c r="P108">
        <f t="shared" si="15"/>
        <v>336.88414594934386</v>
      </c>
      <c r="Q108">
        <f t="shared" si="16"/>
        <v>5.7242952601052357</v>
      </c>
      <c r="R108" s="22">
        <f t="shared" si="17"/>
        <v>5.116248204009417E-5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30030-A81A-8341-AD40-B8274DEC38DD}">
  <dimension ref="A1:AU156"/>
  <sheetViews>
    <sheetView topLeftCell="O1" workbookViewId="0">
      <selection activeCell="Z24" sqref="Z24:Z26"/>
    </sheetView>
  </sheetViews>
  <sheetFormatPr baseColWidth="10" defaultRowHeight="15.75" x14ac:dyDescent="0.25"/>
  <cols>
    <col min="2" max="2" width="10.875" style="2"/>
    <col min="5" max="6" width="17" customWidth="1"/>
    <col min="7" max="7" width="6.375" customWidth="1"/>
    <col min="8" max="8" width="10.875" style="2"/>
    <col min="11" max="12" width="17" customWidth="1"/>
    <col min="13" max="13" width="5.625" customWidth="1"/>
    <col min="14" max="14" width="10.875" style="2"/>
    <col min="17" max="18" width="17" customWidth="1"/>
    <col min="19" max="19" width="16.875" customWidth="1"/>
    <col min="20" max="20" width="10.875" style="2"/>
    <col min="23" max="24" width="17" customWidth="1"/>
  </cols>
  <sheetData>
    <row r="1" spans="1:47" x14ac:dyDescent="0.25">
      <c r="A1" t="s">
        <v>13</v>
      </c>
      <c r="B1" t="s">
        <v>8</v>
      </c>
      <c r="C1">
        <v>0.2</v>
      </c>
      <c r="D1">
        <v>0.3</v>
      </c>
      <c r="E1">
        <f>_xlfn.XLOOKUP(C3+20,C3:C150,B3:B150,,-1,1)-AC9</f>
        <v>0.58912966094507657</v>
      </c>
      <c r="H1" t="s">
        <v>1</v>
      </c>
      <c r="I1">
        <v>0.3</v>
      </c>
      <c r="J1">
        <v>0.3</v>
      </c>
      <c r="K1">
        <f>_xlfn.XLOOKUP(I3+20,I3:I150,H3:H150,,-1,1)-AC10</f>
        <v>0.62261831767947107</v>
      </c>
      <c r="N1" t="s">
        <v>2</v>
      </c>
      <c r="O1">
        <v>0.4</v>
      </c>
      <c r="P1">
        <v>0.3</v>
      </c>
      <c r="Q1">
        <f>_xlfn.XLOOKUP(O3+20,O3:O150,N3:N150,,-1,1)-AC11</f>
        <v>0.80669013999999994</v>
      </c>
      <c r="S1" t="s">
        <v>28</v>
      </c>
      <c r="T1" t="s">
        <v>3</v>
      </c>
      <c r="U1">
        <v>0.5</v>
      </c>
      <c r="V1">
        <v>0.3</v>
      </c>
      <c r="W1">
        <f>_xlfn.XLOOKUP(U3+20,U3:U150,T3:T150,,-1,1)-AC12</f>
        <v>0.79401566999999995</v>
      </c>
      <c r="AB1" t="s">
        <v>38</v>
      </c>
    </row>
    <row r="2" spans="1:47" ht="16.5" thickBot="1" x14ac:dyDescent="0.3">
      <c r="B2" s="3" t="s">
        <v>4</v>
      </c>
      <c r="C2" s="1" t="s">
        <v>5</v>
      </c>
      <c r="D2" s="1" t="s">
        <v>33</v>
      </c>
      <c r="E2" s="1" t="s">
        <v>34</v>
      </c>
      <c r="F2" s="1" t="s">
        <v>128</v>
      </c>
      <c r="G2" s="1"/>
      <c r="H2" s="3" t="s">
        <v>4</v>
      </c>
      <c r="I2" s="1" t="s">
        <v>5</v>
      </c>
      <c r="J2" s="1" t="s">
        <v>33</v>
      </c>
      <c r="K2" s="1" t="s">
        <v>34</v>
      </c>
      <c r="L2" s="1" t="s">
        <v>128</v>
      </c>
      <c r="M2" s="1"/>
      <c r="N2" s="3" t="s">
        <v>4</v>
      </c>
      <c r="O2" s="1" t="s">
        <v>5</v>
      </c>
      <c r="P2" s="1" t="s">
        <v>33</v>
      </c>
      <c r="Q2" s="1" t="s">
        <v>34</v>
      </c>
      <c r="R2" s="1" t="s">
        <v>128</v>
      </c>
      <c r="T2" s="3" t="s">
        <v>4</v>
      </c>
      <c r="U2" s="1" t="s">
        <v>5</v>
      </c>
      <c r="V2" s="1" t="s">
        <v>33</v>
      </c>
      <c r="W2" s="1" t="s">
        <v>34</v>
      </c>
      <c r="X2" s="1" t="s">
        <v>128</v>
      </c>
      <c r="AB2" t="s">
        <v>29</v>
      </c>
      <c r="AC2">
        <v>0.47367647799354301</v>
      </c>
      <c r="AN2" t="s">
        <v>62</v>
      </c>
      <c r="AO2" s="11" t="s">
        <v>63</v>
      </c>
      <c r="AP2" s="12">
        <v>9.44</v>
      </c>
    </row>
    <row r="3" spans="1:47" x14ac:dyDescent="0.25">
      <c r="B3" s="2">
        <v>0.55082589999999998</v>
      </c>
      <c r="C3">
        <v>201.66384500000001</v>
      </c>
      <c r="D3">
        <f>IF(B3&lt;E$1,$AC$6+C$1^2*$AC$5/((-$AC$7*(B3/D$1-1)^$AC$8+1)),$AC$6+$AC$2*SINH($AC$3*(B3/E$1)-$AC$3)+C$1^2*$AC$5/((-$AC$7*(B3/D$1-1)^$AC$8+1)))</f>
        <v>201.96294130426674</v>
      </c>
      <c r="E3">
        <f>(D3-C3)^2</f>
        <v>8.9458599226013971E-2</v>
      </c>
      <c r="F3" s="22">
        <f>((D3-C3)/C3)^2</f>
        <v>2.1997129260736423E-6</v>
      </c>
      <c r="H3" s="2">
        <v>0.52622619999999998</v>
      </c>
      <c r="I3">
        <v>219.18086700000001</v>
      </c>
      <c r="J3">
        <f>IF(H3&lt;K$1,$AC$6+I$1^2*$AC$5/((-$AC$7*(H3/J$1-1)^$AC$8+1)),$AC$6+$AC$2*SINH($AC$3*(H3/K$1)-$AC$3)+I$1^2*$AC$5/((-$AC$7*(H3/J$1-1)^$AC$8+1)))</f>
        <v>221.40699709294762</v>
      </c>
      <c r="K3">
        <f>(J3-I3)^2</f>
        <v>4.9556551907269508</v>
      </c>
      <c r="L3" s="22">
        <f>((J3-I3)/I3)^2</f>
        <v>1.0315631032475516E-4</v>
      </c>
      <c r="N3" s="2">
        <v>0.49934855</v>
      </c>
      <c r="O3">
        <v>247.06159700000001</v>
      </c>
      <c r="P3">
        <f>IF(N3&lt;Q$1,$AC$6+O$1^2*$AC$5/((-$AC$7*(N3/P$1-1)^$AC$8+1)),$AC$6+$AC$2*SINH($AC$3*(N3/Q$1)-$AC$3)+O$1^2*$AC$5/((-$AC$7*(N3/P$1-1)^$AC$8+1)))</f>
        <v>248.62872513936861</v>
      </c>
      <c r="Q3">
        <f>(P3-O3)^2</f>
        <v>2.4558906052009086</v>
      </c>
      <c r="R3" s="22">
        <f>((P3-O3)/O3)^2</f>
        <v>4.0234492623494414E-5</v>
      </c>
      <c r="T3" s="2">
        <v>0.50050161999999998</v>
      </c>
      <c r="U3">
        <v>280.49303800000001</v>
      </c>
      <c r="V3">
        <f>IF(T3&lt;W$1,$AC$6+U$1^2*$AC$5/((-$AC$7*(T3/V$1-1)^$AC$8+1)),$AC$6+$AC$2*SINH($AC$3*(T3/W$1)-$AC$3)+U$1^2*$AC$5/((-$AC$7*(T3/V$1-1)^$AC$8+1)))</f>
        <v>283.62818261758844</v>
      </c>
      <c r="W3">
        <f>(V3-U3)^2</f>
        <v>9.8291317731936623</v>
      </c>
      <c r="X3" s="22">
        <f>((V3-U3)/U3)^2</f>
        <v>1.2493122109754091E-4</v>
      </c>
      <c r="AB3" t="s">
        <v>30</v>
      </c>
      <c r="AC3">
        <v>11.675214096723625</v>
      </c>
      <c r="AN3" t="s">
        <v>64</v>
      </c>
      <c r="AO3" s="11" t="s">
        <v>65</v>
      </c>
      <c r="AP3">
        <v>35.79</v>
      </c>
    </row>
    <row r="4" spans="1:47" x14ac:dyDescent="0.25">
      <c r="B4" s="2">
        <v>0.55359336999999997</v>
      </c>
      <c r="C4">
        <v>201.682954</v>
      </c>
      <c r="D4">
        <f t="shared" ref="D4:D67" si="0">IF(B4&lt;E$1,$AC$6+C$1^2*$AC$5/((-$AC$7*(B4/D$1-1)^$AC$8+1)),$AC$6+$AC$2*SINH($AC$3*(B4/E$1)-$AC$3)+C$1^2*$AC$5/((-$AC$7*(B4/D$1-1)^$AC$8+1)))</f>
        <v>201.96296856317963</v>
      </c>
      <c r="E4">
        <f t="shared" ref="E4:E67" si="1">(D4-C4)^2</f>
        <v>7.8408155592681258E-2</v>
      </c>
      <c r="F4" s="22">
        <f t="shared" ref="F4:F67" si="2">((D4-C4)/C4)^2</f>
        <v>1.9276263332878287E-6</v>
      </c>
      <c r="H4" s="2">
        <v>0.52899368000000002</v>
      </c>
      <c r="I4">
        <v>219.19360699999999</v>
      </c>
      <c r="J4">
        <f t="shared" ref="J4:J67" si="3">IF(H4&lt;K$1,$AC$6+I$1^2*$AC$5/((-$AC$7*(H4/J$1-1)^$AC$8+1)),$AC$6+$AC$2*SINH($AC$3*(H4/K$1)-$AC$3)+I$1^2*$AC$5/((-$AC$7*(H4/J$1-1)^$AC$8+1)))</f>
        <v>221.40701286348673</v>
      </c>
      <c r="K4">
        <f t="shared" ref="K4:K67" si="4">(J4-I4)^2</f>
        <v>4.8991655165174874</v>
      </c>
      <c r="L4" s="22">
        <f t="shared" ref="L4:L67" si="5">((J4-I4)/I4)^2</f>
        <v>1.0196857390291882E-4</v>
      </c>
      <c r="N4" s="2">
        <v>0.50111654000000005</v>
      </c>
      <c r="O4">
        <v>247.00811400000001</v>
      </c>
      <c r="P4">
        <f t="shared" ref="P4:P67" si="6">IF(N4&lt;Q$1,$AC$6+O$1^2*$AC$5/((-$AC$7*(N4/P$1-1)^$AC$8+1)),$AC$6+$AC$2*SINH($AC$3*(N4/Q$1)-$AC$3)+O$1^2*$AC$5/((-$AC$7*(N4/P$1-1)^$AC$8+1)))</f>
        <v>248.62872842230109</v>
      </c>
      <c r="Q4">
        <f t="shared" ref="Q4:Q67" si="7">(P4-O4)^2</f>
        <v>2.6263911057702893</v>
      </c>
      <c r="R4" s="22">
        <f t="shared" ref="R4:R67" si="8">((P4-O4)/O4)^2</f>
        <v>4.3046412157446438E-5</v>
      </c>
      <c r="T4" s="2">
        <v>0.50362881999999998</v>
      </c>
      <c r="U4">
        <v>280.52973800000001</v>
      </c>
      <c r="V4">
        <f t="shared" ref="V4:V67" si="9">IF(T4&lt;W$1,$AC$6+U$1^2*$AC$5/((-$AC$7*(T4/V$1-1)^$AC$8+1)),$AC$6+$AC$2*SINH($AC$3*(T4/W$1)-$AC$3)+U$1^2*$AC$5/((-$AC$7*(T4/V$1-1)^$AC$8+1)))</f>
        <v>283.6281928647403</v>
      </c>
      <c r="W4">
        <f t="shared" ref="W4:W67" si="10">(V4-U4)^2</f>
        <v>9.6004225488327712</v>
      </c>
      <c r="X4" s="22">
        <f t="shared" ref="X4:X67" si="11">((V4-U4)/U4)^2</f>
        <v>1.2199233277303389E-4</v>
      </c>
      <c r="AB4" t="s">
        <v>31</v>
      </c>
      <c r="AC4">
        <v>0</v>
      </c>
      <c r="AN4" t="s">
        <v>66</v>
      </c>
      <c r="AO4" s="11" t="s">
        <v>67</v>
      </c>
      <c r="AP4">
        <v>0.22</v>
      </c>
    </row>
    <row r="5" spans="1:47" x14ac:dyDescent="0.25">
      <c r="B5" s="2">
        <v>0.55617717</v>
      </c>
      <c r="C5">
        <v>201.74665200000001</v>
      </c>
      <c r="D5">
        <f t="shared" si="0"/>
        <v>201.96299782452181</v>
      </c>
      <c r="E5">
        <f t="shared" si="1"/>
        <v>4.6805515788015443E-2</v>
      </c>
      <c r="F5" s="22">
        <f t="shared" si="2"/>
        <v>1.1499643124547302E-6</v>
      </c>
      <c r="H5" s="2">
        <v>0.53185665999999998</v>
      </c>
      <c r="I5">
        <v>219.240319</v>
      </c>
      <c r="J5">
        <f t="shared" si="3"/>
        <v>221.40703206170883</v>
      </c>
      <c r="K5">
        <f t="shared" si="4"/>
        <v>4.6946454917796663</v>
      </c>
      <c r="L5" s="22">
        <f t="shared" si="5"/>
        <v>9.7670171928601799E-5</v>
      </c>
      <c r="N5" s="2">
        <v>0.50255461999999995</v>
      </c>
      <c r="O5">
        <v>247.06669299999999</v>
      </c>
      <c r="P5">
        <f t="shared" si="6"/>
        <v>248.62873138932744</v>
      </c>
      <c r="Q5">
        <f t="shared" si="7"/>
        <v>2.43996392973271</v>
      </c>
      <c r="R5" s="22">
        <f t="shared" si="8"/>
        <v>3.9971919281029562E-5</v>
      </c>
      <c r="T5" s="2">
        <v>0.50630107999999996</v>
      </c>
      <c r="U5">
        <v>280.611513</v>
      </c>
      <c r="V5">
        <f t="shared" si="9"/>
        <v>283.62820343353263</v>
      </c>
      <c r="W5">
        <f t="shared" si="10"/>
        <v>9.1004211717672927</v>
      </c>
      <c r="X5" s="22">
        <f t="shared" si="11"/>
        <v>1.1557143914617642E-4</v>
      </c>
      <c r="AB5" t="s">
        <v>32</v>
      </c>
      <c r="AC5">
        <v>388.88267126464677</v>
      </c>
      <c r="AN5" t="s">
        <v>68</v>
      </c>
      <c r="AO5" s="11" t="s">
        <v>69</v>
      </c>
      <c r="AP5">
        <v>3.76</v>
      </c>
    </row>
    <row r="6" spans="1:47" x14ac:dyDescent="0.25">
      <c r="B6" s="2">
        <v>0.56003749000000003</v>
      </c>
      <c r="C6">
        <v>201.67658399999999</v>
      </c>
      <c r="D6">
        <f t="shared" si="0"/>
        <v>201.96304949274176</v>
      </c>
      <c r="E6">
        <f t="shared" si="1"/>
        <v>8.2062478531784458E-2</v>
      </c>
      <c r="F6" s="22">
        <f t="shared" si="2"/>
        <v>2.0175935299349868E-6</v>
      </c>
      <c r="H6" s="2">
        <v>0.53601982000000004</v>
      </c>
      <c r="I6">
        <v>219.26367500000001</v>
      </c>
      <c r="J6">
        <f t="shared" si="3"/>
        <v>221.40706620592729</v>
      </c>
      <c r="K6">
        <f t="shared" si="4"/>
        <v>4.5941258616464298</v>
      </c>
      <c r="L6" s="22">
        <f t="shared" si="5"/>
        <v>9.5558541221116232E-5</v>
      </c>
      <c r="N6" s="2">
        <v>0.50548961000000003</v>
      </c>
      <c r="O6">
        <v>247.06796700000001</v>
      </c>
      <c r="P6">
        <f t="shared" si="6"/>
        <v>248.62873838032246</v>
      </c>
      <c r="Q6">
        <f t="shared" si="7"/>
        <v>2.4360073016336456</v>
      </c>
      <c r="R6" s="22">
        <f t="shared" si="8"/>
        <v>3.9906689542983754E-5</v>
      </c>
      <c r="T6" s="2">
        <v>0.51027453</v>
      </c>
      <c r="U6">
        <v>280.69714599999998</v>
      </c>
      <c r="V6">
        <f t="shared" si="9"/>
        <v>283.62822290162057</v>
      </c>
      <c r="W6">
        <f t="shared" si="10"/>
        <v>8.5912118032138132</v>
      </c>
      <c r="X6" s="22">
        <f t="shared" si="11"/>
        <v>1.0903813938503969E-4</v>
      </c>
      <c r="AB6" t="s">
        <v>56</v>
      </c>
      <c r="AC6">
        <v>186.40747322632029</v>
      </c>
      <c r="AN6" t="s">
        <v>70</v>
      </c>
      <c r="AO6" s="11" t="s">
        <v>71</v>
      </c>
      <c r="AP6">
        <v>26</v>
      </c>
    </row>
    <row r="7" spans="1:47" x14ac:dyDescent="0.25">
      <c r="B7" s="2">
        <v>0.56211721999999997</v>
      </c>
      <c r="C7">
        <v>201.673428</v>
      </c>
      <c r="D7">
        <f t="shared" si="0"/>
        <v>201.96308184513154</v>
      </c>
      <c r="E7">
        <f t="shared" si="1"/>
        <v>8.3899349999485784E-2</v>
      </c>
      <c r="F7" s="22">
        <f t="shared" si="2"/>
        <v>2.0628195343121624E-6</v>
      </c>
      <c r="H7" s="2">
        <v>0.53883521000000001</v>
      </c>
      <c r="I7">
        <v>219.213626</v>
      </c>
      <c r="J7">
        <f t="shared" si="3"/>
        <v>221.40709426160808</v>
      </c>
      <c r="K7">
        <f t="shared" si="4"/>
        <v>4.8113030146819504</v>
      </c>
      <c r="L7" s="22">
        <f t="shared" si="5"/>
        <v>1.0012156236020436E-4</v>
      </c>
      <c r="N7" s="2">
        <v>0.50748017999999995</v>
      </c>
      <c r="O7">
        <v>247.00811400000001</v>
      </c>
      <c r="P7">
        <f t="shared" si="6"/>
        <v>248.62874393357623</v>
      </c>
      <c r="Q7">
        <f t="shared" si="7"/>
        <v>2.6264413816032803</v>
      </c>
      <c r="R7" s="22">
        <f t="shared" si="8"/>
        <v>4.3047236175706226E-5</v>
      </c>
      <c r="T7" s="2">
        <v>0.51304327999999999</v>
      </c>
      <c r="U7">
        <v>280.79501099999999</v>
      </c>
      <c r="V7">
        <f t="shared" si="9"/>
        <v>283.62823965734736</v>
      </c>
      <c r="W7">
        <f t="shared" si="10"/>
        <v>8.027184624814419</v>
      </c>
      <c r="X7" s="22">
        <f t="shared" si="11"/>
        <v>1.0180860281045124E-4</v>
      </c>
      <c r="AB7" t="s">
        <v>37</v>
      </c>
      <c r="AC7">
        <v>1.3254445346391703E-4</v>
      </c>
      <c r="AU7" t="s">
        <v>72</v>
      </c>
    </row>
    <row r="8" spans="1:47" x14ac:dyDescent="0.25">
      <c r="B8" s="2">
        <v>0.56434395000000004</v>
      </c>
      <c r="C8">
        <v>201.723296</v>
      </c>
      <c r="D8">
        <f t="shared" si="0"/>
        <v>201.96312046458951</v>
      </c>
      <c r="E8">
        <f t="shared" si="1"/>
        <v>5.7515773815641949E-2</v>
      </c>
      <c r="F8" s="22">
        <f t="shared" si="2"/>
        <v>1.4134317933878322E-6</v>
      </c>
      <c r="H8" s="2">
        <v>0.54325374999999998</v>
      </c>
      <c r="I8">
        <v>219.174497</v>
      </c>
      <c r="J8">
        <f t="shared" si="3"/>
        <v>221.40714811850958</v>
      </c>
      <c r="K8">
        <f t="shared" si="4"/>
        <v>4.9847310169820771</v>
      </c>
      <c r="L8" s="22">
        <f t="shared" si="5"/>
        <v>1.037675806121387E-4</v>
      </c>
      <c r="N8" s="2">
        <v>0.50922997000000003</v>
      </c>
      <c r="O8">
        <v>247.070697</v>
      </c>
      <c r="P8">
        <f t="shared" si="6"/>
        <v>248.62874943301716</v>
      </c>
      <c r="Q8">
        <f t="shared" si="7"/>
        <v>2.4275273840307139</v>
      </c>
      <c r="R8" s="22">
        <f t="shared" si="8"/>
        <v>3.9766892649746687E-5</v>
      </c>
      <c r="T8" s="2">
        <v>0.51571537000000001</v>
      </c>
      <c r="U8">
        <v>280.84008699999998</v>
      </c>
      <c r="V8">
        <f t="shared" si="9"/>
        <v>283.62825880406035</v>
      </c>
      <c r="W8">
        <f t="shared" si="10"/>
        <v>7.7739020089572506</v>
      </c>
      <c r="X8" s="22">
        <f t="shared" si="11"/>
        <v>9.8564577399357453E-5</v>
      </c>
      <c r="AB8" t="s">
        <v>57</v>
      </c>
      <c r="AC8">
        <v>14.23565153125506</v>
      </c>
    </row>
    <row r="9" spans="1:47" x14ac:dyDescent="0.25">
      <c r="B9" s="2">
        <v>0.56750226999999998</v>
      </c>
      <c r="C9">
        <v>201.84219999999999</v>
      </c>
      <c r="D9">
        <f t="shared" si="0"/>
        <v>201.96318316916009</v>
      </c>
      <c r="E9">
        <f t="shared" si="1"/>
        <v>1.463692722002094E-2</v>
      </c>
      <c r="F9" s="22">
        <f t="shared" si="2"/>
        <v>3.5927415037761891E-7</v>
      </c>
      <c r="H9" s="2">
        <v>0.54602119000000005</v>
      </c>
      <c r="I9">
        <v>219.206346</v>
      </c>
      <c r="J9">
        <f t="shared" si="3"/>
        <v>221.40718909004963</v>
      </c>
      <c r="K9">
        <f t="shared" si="4"/>
        <v>4.8437103070192071</v>
      </c>
      <c r="L9" s="22">
        <f t="shared" si="5"/>
        <v>1.0080264209975644E-4</v>
      </c>
      <c r="N9" s="2">
        <v>0.51163064999999996</v>
      </c>
      <c r="O9">
        <v>247.087076</v>
      </c>
      <c r="P9">
        <f t="shared" si="6"/>
        <v>248.62875803920252</v>
      </c>
      <c r="Q9">
        <f t="shared" si="7"/>
        <v>2.3767835099996626</v>
      </c>
      <c r="R9" s="22">
        <f t="shared" si="8"/>
        <v>3.8930462715141791E-5</v>
      </c>
      <c r="T9" s="2">
        <v>0.52079629999999999</v>
      </c>
      <c r="U9">
        <v>280.74155999999999</v>
      </c>
      <c r="V9">
        <f t="shared" si="9"/>
        <v>283.62830507737635</v>
      </c>
      <c r="W9">
        <f t="shared" si="10"/>
        <v>8.3332971417566508</v>
      </c>
      <c r="X9" s="22">
        <f t="shared" si="11"/>
        <v>1.0573127032757464E-4</v>
      </c>
      <c r="AA9">
        <v>0.2</v>
      </c>
      <c r="AB9" t="s">
        <v>60</v>
      </c>
      <c r="AC9">
        <v>0.21725648905492345</v>
      </c>
    </row>
    <row r="10" spans="1:47" x14ac:dyDescent="0.25">
      <c r="B10" s="2">
        <v>0.56969267000000001</v>
      </c>
      <c r="C10">
        <v>201.825558</v>
      </c>
      <c r="D10">
        <f t="shared" si="0"/>
        <v>201.96323279081119</v>
      </c>
      <c r="E10">
        <f t="shared" si="1"/>
        <v>1.8954348024904786E-2</v>
      </c>
      <c r="F10" s="22">
        <f t="shared" si="2"/>
        <v>4.6532515081949557E-7</v>
      </c>
      <c r="H10" s="2">
        <v>0.54860500999999995</v>
      </c>
      <c r="I10">
        <v>219.26367500000001</v>
      </c>
      <c r="J10">
        <f t="shared" si="3"/>
        <v>221.40723326126954</v>
      </c>
      <c r="K10">
        <f t="shared" si="4"/>
        <v>4.5948420194568627</v>
      </c>
      <c r="L10" s="22">
        <f t="shared" si="5"/>
        <v>9.5573437416325059E-5</v>
      </c>
      <c r="N10" s="2">
        <v>0.51354078000000003</v>
      </c>
      <c r="O10">
        <v>247.00811400000001</v>
      </c>
      <c r="P10">
        <f t="shared" si="6"/>
        <v>248.62876587300869</v>
      </c>
      <c r="Q10">
        <f t="shared" si="7"/>
        <v>2.6265124934865516</v>
      </c>
      <c r="R10" s="22">
        <f t="shared" si="8"/>
        <v>4.3048401695734766E-5</v>
      </c>
      <c r="T10" s="2">
        <v>0.52356457000000001</v>
      </c>
      <c r="U10">
        <v>280.74155999999999</v>
      </c>
      <c r="V10">
        <f t="shared" si="9"/>
        <v>283.62833691258948</v>
      </c>
      <c r="W10">
        <f t="shared" si="10"/>
        <v>8.3334809430596639</v>
      </c>
      <c r="X10" s="22">
        <f t="shared" si="11"/>
        <v>1.0573360236313326E-4</v>
      </c>
      <c r="AA10">
        <v>0.3</v>
      </c>
      <c r="AB10" t="s">
        <v>60</v>
      </c>
      <c r="AC10">
        <v>0.18633499232052897</v>
      </c>
      <c r="AN10" t="s">
        <v>73</v>
      </c>
    </row>
    <row r="11" spans="1:47" x14ac:dyDescent="0.25">
      <c r="B11" s="2">
        <v>0.57213555000000005</v>
      </c>
      <c r="C11">
        <v>201.936837</v>
      </c>
      <c r="D11">
        <f t="shared" si="0"/>
        <v>201.96329480078026</v>
      </c>
      <c r="E11">
        <f t="shared" si="1"/>
        <v>7.0001522212814109E-4</v>
      </c>
      <c r="F11" s="22">
        <f t="shared" si="2"/>
        <v>1.7166287629380554E-8</v>
      </c>
      <c r="H11" s="2">
        <v>0.55358163999999999</v>
      </c>
      <c r="I11">
        <v>219.31463299999999</v>
      </c>
      <c r="J11">
        <f t="shared" si="3"/>
        <v>221.40733745508166</v>
      </c>
      <c r="K11">
        <f t="shared" si="4"/>
        <v>4.3794119363186823</v>
      </c>
      <c r="L11" s="22">
        <f t="shared" si="5"/>
        <v>9.1050131818899238E-5</v>
      </c>
      <c r="N11" s="2">
        <v>0.51521545000000002</v>
      </c>
      <c r="O11">
        <v>247.09238500000001</v>
      </c>
      <c r="P11">
        <f t="shared" si="6"/>
        <v>248.62877354739362</v>
      </c>
      <c r="Q11">
        <f t="shared" si="7"/>
        <v>2.3604897685622581</v>
      </c>
      <c r="R11" s="22">
        <f t="shared" si="8"/>
        <v>3.8661918382637463E-5</v>
      </c>
      <c r="T11" s="2">
        <v>0.52643189000000001</v>
      </c>
      <c r="U11">
        <v>280.74155999999999</v>
      </c>
      <c r="V11">
        <f t="shared" si="9"/>
        <v>283.62837587441686</v>
      </c>
      <c r="W11">
        <f t="shared" si="10"/>
        <v>8.3337058927852272</v>
      </c>
      <c r="X11" s="22">
        <f t="shared" si="11"/>
        <v>1.0573645648195791E-4</v>
      </c>
      <c r="AA11">
        <v>0.4</v>
      </c>
      <c r="AB11" t="s">
        <v>60</v>
      </c>
      <c r="AC11">
        <v>0</v>
      </c>
      <c r="AN11" t="s">
        <v>74</v>
      </c>
      <c r="AO11">
        <f>1-2*(AP5/AP3)^2</f>
        <v>0.97792593643916914</v>
      </c>
      <c r="AQ11" t="s">
        <v>75</v>
      </c>
      <c r="AR11">
        <f>-0.357+0.45*EXP(-0.0375*AP6)</f>
        <v>-0.18726344089657934</v>
      </c>
    </row>
    <row r="12" spans="1:47" x14ac:dyDescent="0.25">
      <c r="B12" s="2">
        <v>0.57676136</v>
      </c>
      <c r="C12">
        <v>201.99507600000001</v>
      </c>
      <c r="D12">
        <f t="shared" si="0"/>
        <v>201.96343439013515</v>
      </c>
      <c r="E12">
        <f t="shared" si="1"/>
        <v>1.0011914748402008E-3</v>
      </c>
      <c r="F12" s="22">
        <f t="shared" si="2"/>
        <v>2.453779745092591E-8</v>
      </c>
      <c r="H12" s="2">
        <v>0.55571793000000003</v>
      </c>
      <c r="I12">
        <v>219.32048700000001</v>
      </c>
      <c r="J12">
        <f t="shared" si="3"/>
        <v>221.40739121640354</v>
      </c>
      <c r="K12">
        <f t="shared" si="4"/>
        <v>4.3551692084428106</v>
      </c>
      <c r="L12" s="22">
        <f t="shared" si="5"/>
        <v>9.0541279997739905E-5</v>
      </c>
      <c r="N12" s="2">
        <v>0.51921512000000003</v>
      </c>
      <c r="O12">
        <v>247.132373</v>
      </c>
      <c r="P12">
        <f t="shared" si="6"/>
        <v>248.62879540122304</v>
      </c>
      <c r="Q12">
        <f t="shared" si="7"/>
        <v>2.2392800028821385</v>
      </c>
      <c r="R12" s="22">
        <f t="shared" si="8"/>
        <v>3.6664783348366764E-5</v>
      </c>
      <c r="T12" s="2">
        <v>0.53210155999999997</v>
      </c>
      <c r="U12">
        <v>281.14977399999998</v>
      </c>
      <c r="V12">
        <f t="shared" si="9"/>
        <v>283.62847497226625</v>
      </c>
      <c r="W12">
        <f t="shared" si="10"/>
        <v>6.1439585099137393</v>
      </c>
      <c r="X12" s="22">
        <f t="shared" si="11"/>
        <v>7.7727159471854257E-5</v>
      </c>
      <c r="AA12">
        <v>0.5</v>
      </c>
      <c r="AB12" t="s">
        <v>60</v>
      </c>
      <c r="AC12">
        <v>0</v>
      </c>
      <c r="AN12" t="s">
        <v>76</v>
      </c>
      <c r="AO12">
        <f>0.0524*AP4^4-0.15*AP4^3+0.1659*AP4^2-0.0706*AP4+0.0119</f>
        <v>2.9231101440000025E-3</v>
      </c>
      <c r="AQ12" t="s">
        <v>77</v>
      </c>
      <c r="AR12">
        <f>0.0524*(AP4-AR11)^4-0.15*(AP4-AR11)^3+0.1659*(AP4-AR11)^2-0.0706*(AP4-AR11)+0.0119</f>
        <v>1.9729967339372975E-3</v>
      </c>
    </row>
    <row r="13" spans="1:47" x14ac:dyDescent="0.25">
      <c r="B13" s="2">
        <v>0.57908630000000005</v>
      </c>
      <c r="C13">
        <v>201.977688</v>
      </c>
      <c r="D13">
        <f t="shared" si="0"/>
        <v>201.96351714398821</v>
      </c>
      <c r="E13">
        <f t="shared" si="1"/>
        <v>2.0081316010681937E-4</v>
      </c>
      <c r="F13" s="22">
        <f t="shared" si="2"/>
        <v>4.9224960609756274E-9</v>
      </c>
      <c r="H13" s="2">
        <v>0.55774858000000005</v>
      </c>
      <c r="I13">
        <v>219.333743</v>
      </c>
      <c r="J13">
        <f t="shared" si="3"/>
        <v>221.40744813599557</v>
      </c>
      <c r="K13">
        <f t="shared" si="4"/>
        <v>4.3002529910543936</v>
      </c>
      <c r="L13" s="22">
        <f t="shared" si="5"/>
        <v>8.9388799865872516E-5</v>
      </c>
      <c r="N13" s="2">
        <v>0.52141926000000005</v>
      </c>
      <c r="O13">
        <v>247.16024300000001</v>
      </c>
      <c r="P13">
        <f t="shared" si="6"/>
        <v>248.62880990724335</v>
      </c>
      <c r="Q13">
        <f t="shared" si="7"/>
        <v>2.156688761050277</v>
      </c>
      <c r="R13" s="22">
        <f t="shared" si="8"/>
        <v>3.53045148687494E-5</v>
      </c>
      <c r="T13" s="2">
        <v>0.53594584999999995</v>
      </c>
      <c r="U13">
        <v>281.10469899999998</v>
      </c>
      <c r="V13">
        <f t="shared" si="9"/>
        <v>283.62856294947619</v>
      </c>
      <c r="W13">
        <f t="shared" si="10"/>
        <v>6.3698892354656449</v>
      </c>
      <c r="X13" s="22">
        <f t="shared" si="11"/>
        <v>8.0611252620386094E-5</v>
      </c>
      <c r="AN13" t="s">
        <v>78</v>
      </c>
      <c r="AO13">
        <f>1/(1+AO12*AP2)</f>
        <v>0.97314683087939891</v>
      </c>
      <c r="AQ13" t="s">
        <v>79</v>
      </c>
      <c r="AR13">
        <f>1/(1+AR12*AP2)</f>
        <v>0.98171546198260817</v>
      </c>
    </row>
    <row r="14" spans="1:47" x14ac:dyDescent="0.25">
      <c r="B14" s="2">
        <v>0.58137081000000002</v>
      </c>
      <c r="C14">
        <v>202.058066</v>
      </c>
      <c r="D14">
        <f t="shared" si="0"/>
        <v>201.96360784979163</v>
      </c>
      <c r="E14">
        <f t="shared" si="1"/>
        <v>8.9223421407865922E-3</v>
      </c>
      <c r="F14" s="22">
        <f t="shared" si="2"/>
        <v>2.185377610049201E-7</v>
      </c>
      <c r="H14" s="2">
        <v>0.56253785999999995</v>
      </c>
      <c r="I14">
        <v>219.39107100000001</v>
      </c>
      <c r="J14">
        <f t="shared" si="3"/>
        <v>221.40760829607902</v>
      </c>
      <c r="K14">
        <f t="shared" si="4"/>
        <v>4.0664226664776368</v>
      </c>
      <c r="L14" s="22">
        <f t="shared" si="5"/>
        <v>8.4484029785163471E-5</v>
      </c>
      <c r="N14" s="2">
        <v>0.52380073000000005</v>
      </c>
      <c r="O14">
        <v>247.17441400000001</v>
      </c>
      <c r="P14">
        <f t="shared" si="6"/>
        <v>248.62882788384726</v>
      </c>
      <c r="Q14">
        <f t="shared" si="7"/>
        <v>2.115319745527648</v>
      </c>
      <c r="R14" s="22">
        <f t="shared" si="8"/>
        <v>3.4623342903291919E-5</v>
      </c>
      <c r="T14" s="2">
        <v>0.53943156000000003</v>
      </c>
      <c r="U14">
        <v>281.092465</v>
      </c>
      <c r="V14">
        <f t="shared" si="9"/>
        <v>283.62866090052682</v>
      </c>
      <c r="W14">
        <f t="shared" si="10"/>
        <v>6.4322896458490497</v>
      </c>
      <c r="X14" s="22">
        <f t="shared" si="11"/>
        <v>8.1408018582318265E-5</v>
      </c>
    </row>
    <row r="15" spans="1:47" x14ac:dyDescent="0.25">
      <c r="B15" s="2">
        <v>0.58404272000000002</v>
      </c>
      <c r="C15">
        <v>202.07788300000001</v>
      </c>
      <c r="D15">
        <f t="shared" si="0"/>
        <v>201.96372706930552</v>
      </c>
      <c r="E15">
        <f t="shared" si="1"/>
        <v>1.3031576512726151E-2</v>
      </c>
      <c r="F15" s="22">
        <f t="shared" si="2"/>
        <v>3.1912394440767529E-7</v>
      </c>
      <c r="H15" s="2">
        <v>0.56450581</v>
      </c>
      <c r="I15">
        <v>219.32048700000001</v>
      </c>
      <c r="J15">
        <f t="shared" si="3"/>
        <v>221.40768621550146</v>
      </c>
      <c r="K15">
        <f t="shared" si="4"/>
        <v>4.356400565189837</v>
      </c>
      <c r="L15" s="22">
        <f t="shared" si="5"/>
        <v>9.0566879144563761E-5</v>
      </c>
      <c r="N15" s="2">
        <v>0.52647257000000003</v>
      </c>
      <c r="O15">
        <v>247.22721300000001</v>
      </c>
      <c r="P15">
        <f t="shared" si="6"/>
        <v>248.62885130593773</v>
      </c>
      <c r="Q15">
        <f t="shared" si="7"/>
        <v>1.9645899406719709</v>
      </c>
      <c r="R15" s="22">
        <f t="shared" si="8"/>
        <v>3.2142479074858402E-5</v>
      </c>
      <c r="T15" s="2">
        <v>0.54428281000000001</v>
      </c>
      <c r="U15">
        <v>281.10469899999998</v>
      </c>
      <c r="V15">
        <f t="shared" si="9"/>
        <v>283.62883271350961</v>
      </c>
      <c r="W15">
        <f t="shared" si="10"/>
        <v>6.3712510036759014</v>
      </c>
      <c r="X15" s="22">
        <f t="shared" si="11"/>
        <v>8.0628485862150522E-5</v>
      </c>
      <c r="AN15" t="s">
        <v>80</v>
      </c>
      <c r="AO15">
        <f>1/(AC5*10^-4*PI()*AP2*AO13*AO11)</f>
        <v>0.91111921227686532</v>
      </c>
      <c r="AQ15" t="s">
        <v>81</v>
      </c>
      <c r="AR15">
        <f>1/(AC5*10^-4*PI()*AP2*AR13*AO11)</f>
        <v>0.90316676095733484</v>
      </c>
    </row>
    <row r="16" spans="1:47" x14ac:dyDescent="0.25">
      <c r="B16" s="2">
        <v>0.58666174999999998</v>
      </c>
      <c r="C16">
        <v>202.129817</v>
      </c>
      <c r="D16">
        <f t="shared" si="0"/>
        <v>201.96385925892528</v>
      </c>
      <c r="E16">
        <f t="shared" si="1"/>
        <v>2.7541971822623936E-2</v>
      </c>
      <c r="F16" s="22">
        <f t="shared" si="2"/>
        <v>6.7411542394767409E-7</v>
      </c>
      <c r="H16" s="2">
        <v>0.56612271000000003</v>
      </c>
      <c r="I16">
        <v>219.36877699999999</v>
      </c>
      <c r="J16">
        <f t="shared" si="3"/>
        <v>221.40775623639738</v>
      </c>
      <c r="K16">
        <f t="shared" si="4"/>
        <v>4.1574363264596474</v>
      </c>
      <c r="L16" s="22">
        <f t="shared" si="5"/>
        <v>8.6392487418612506E-5</v>
      </c>
      <c r="N16" s="2">
        <v>0.52863406999999996</v>
      </c>
      <c r="O16">
        <v>247.20173299999999</v>
      </c>
      <c r="P16">
        <f t="shared" si="6"/>
        <v>248.62887312298216</v>
      </c>
      <c r="Q16">
        <f t="shared" si="7"/>
        <v>2.0367289306255527</v>
      </c>
      <c r="R16" s="22">
        <f t="shared" si="8"/>
        <v>3.332960834284125E-5</v>
      </c>
      <c r="T16" s="2">
        <v>0.54776897999999996</v>
      </c>
      <c r="U16">
        <v>281.19033100000001</v>
      </c>
      <c r="V16">
        <f t="shared" si="9"/>
        <v>283.62898730838538</v>
      </c>
      <c r="W16">
        <f t="shared" si="10"/>
        <v>5.94704459042772</v>
      </c>
      <c r="X16" s="22">
        <f t="shared" si="11"/>
        <v>7.5214301883875579E-5</v>
      </c>
      <c r="Z16">
        <v>0.2</v>
      </c>
      <c r="AA16" t="s">
        <v>35</v>
      </c>
      <c r="AC16">
        <f>SUM(E3:E150)</f>
        <v>282.23814264707431</v>
      </c>
    </row>
    <row r="17" spans="2:47" x14ac:dyDescent="0.25">
      <c r="B17" s="2">
        <v>0.58923442999999998</v>
      </c>
      <c r="C17">
        <v>202.096993</v>
      </c>
      <c r="D17">
        <f t="shared" si="0"/>
        <v>201.96498913061268</v>
      </c>
      <c r="E17">
        <f t="shared" si="1"/>
        <v>1.7425021533224287E-2</v>
      </c>
      <c r="F17" s="22">
        <f t="shared" si="2"/>
        <v>4.2663218958660123E-7</v>
      </c>
      <c r="H17" s="2">
        <v>0.56979542999999999</v>
      </c>
      <c r="I17">
        <v>219.422921</v>
      </c>
      <c r="J17">
        <f t="shared" si="3"/>
        <v>221.40793778562144</v>
      </c>
      <c r="K17">
        <f t="shared" si="4"/>
        <v>3.9402916391988732</v>
      </c>
      <c r="L17" s="22">
        <f t="shared" si="5"/>
        <v>8.1839766727951339E-5</v>
      </c>
      <c r="N17" s="2">
        <v>0.53109863000000002</v>
      </c>
      <c r="O17">
        <v>247.161822</v>
      </c>
      <c r="P17">
        <f t="shared" si="6"/>
        <v>248.62890156672842</v>
      </c>
      <c r="Q17">
        <f t="shared" si="7"/>
        <v>2.152322455112035</v>
      </c>
      <c r="R17" s="22">
        <f t="shared" si="8"/>
        <v>3.5232589239606453E-5</v>
      </c>
      <c r="T17" s="2">
        <v>0.55161378000000005</v>
      </c>
      <c r="U17">
        <v>281.25149699999997</v>
      </c>
      <c r="V17">
        <f t="shared" si="9"/>
        <v>283.62919472199547</v>
      </c>
      <c r="W17">
        <f t="shared" si="10"/>
        <v>5.6534464571826035</v>
      </c>
      <c r="X17" s="22">
        <f t="shared" si="11"/>
        <v>7.1469969696756394E-5</v>
      </c>
      <c r="Z17">
        <v>0.3</v>
      </c>
      <c r="AA17" t="s">
        <v>35</v>
      </c>
      <c r="AC17">
        <f>SUM(K3:K150)</f>
        <v>263.6922388735025</v>
      </c>
    </row>
    <row r="18" spans="2:47" x14ac:dyDescent="0.25">
      <c r="B18" s="2">
        <v>0.59224135</v>
      </c>
      <c r="C18">
        <v>202.02494100000001</v>
      </c>
      <c r="D18">
        <f t="shared" si="0"/>
        <v>201.99342860729487</v>
      </c>
      <c r="E18">
        <f t="shared" si="1"/>
        <v>9.9303089400288734E-4</v>
      </c>
      <c r="F18" s="22">
        <f t="shared" si="2"/>
        <v>2.4330597975015677E-8</v>
      </c>
      <c r="H18" s="2">
        <v>0.57177823000000005</v>
      </c>
      <c r="I18">
        <v>219.47261700000001</v>
      </c>
      <c r="J18">
        <f t="shared" si="3"/>
        <v>221.40805030783261</v>
      </c>
      <c r="K18">
        <f t="shared" si="4"/>
        <v>3.7459020890678261</v>
      </c>
      <c r="L18" s="22">
        <f t="shared" si="5"/>
        <v>7.7767070103614024E-5</v>
      </c>
      <c r="N18" s="2">
        <v>0.53538101000000005</v>
      </c>
      <c r="O18">
        <v>247.297281</v>
      </c>
      <c r="P18">
        <f t="shared" si="6"/>
        <v>248.62896159136986</v>
      </c>
      <c r="Q18">
        <f t="shared" si="7"/>
        <v>1.7733731974311806</v>
      </c>
      <c r="R18" s="22">
        <f t="shared" si="8"/>
        <v>2.899756012145423E-5</v>
      </c>
      <c r="T18" s="2">
        <v>0.55562007000000002</v>
      </c>
      <c r="U18">
        <v>281.48392799999999</v>
      </c>
      <c r="V18">
        <f t="shared" si="9"/>
        <v>283.6294604343355</v>
      </c>
      <c r="W18">
        <f t="shared" si="10"/>
        <v>4.603309426785648</v>
      </c>
      <c r="X18" s="22">
        <f t="shared" si="11"/>
        <v>5.809823819715119E-5</v>
      </c>
      <c r="Z18">
        <v>0.4</v>
      </c>
      <c r="AA18" t="s">
        <v>35</v>
      </c>
      <c r="AC18">
        <f>SUM(Q3:Q160)</f>
        <v>349.03623844365291</v>
      </c>
    </row>
    <row r="19" spans="2:47" x14ac:dyDescent="0.25">
      <c r="B19" s="2">
        <v>0.59537545999999997</v>
      </c>
      <c r="C19">
        <v>202.12247199999999</v>
      </c>
      <c r="D19">
        <f t="shared" si="0"/>
        <v>202.02321330680249</v>
      </c>
      <c r="E19">
        <f t="shared" si="1"/>
        <v>9.8522881752751076E-3</v>
      </c>
      <c r="F19" s="22">
        <f t="shared" si="2"/>
        <v>2.4116145979250644E-7</v>
      </c>
      <c r="H19" s="2">
        <v>0.57379893999999998</v>
      </c>
      <c r="I19">
        <v>219.427167</v>
      </c>
      <c r="J19">
        <f t="shared" si="3"/>
        <v>221.40817672506066</v>
      </c>
      <c r="K19">
        <f t="shared" si="4"/>
        <v>3.9243995307849073</v>
      </c>
      <c r="L19" s="22">
        <f t="shared" si="5"/>
        <v>8.1506533544629175E-5</v>
      </c>
      <c r="N19" s="2">
        <v>0.53845156999999999</v>
      </c>
      <c r="O19">
        <v>247.29091099999999</v>
      </c>
      <c r="P19">
        <f t="shared" si="6"/>
        <v>248.62901446840857</v>
      </c>
      <c r="Q19">
        <f t="shared" si="7"/>
        <v>1.7905208921670615</v>
      </c>
      <c r="R19" s="22">
        <f t="shared" si="8"/>
        <v>2.92794614216422E-5</v>
      </c>
      <c r="T19" s="2">
        <v>0.55874743999999998</v>
      </c>
      <c r="U19">
        <v>281.55732699999999</v>
      </c>
      <c r="V19">
        <f t="shared" si="9"/>
        <v>283.62970979698468</v>
      </c>
      <c r="W19">
        <f t="shared" si="10"/>
        <v>4.29477045723812</v>
      </c>
      <c r="X19" s="22">
        <f t="shared" si="11"/>
        <v>5.4175919360266453E-5</v>
      </c>
      <c r="Z19">
        <v>0.5</v>
      </c>
      <c r="AA19" t="s">
        <v>35</v>
      </c>
      <c r="AC19">
        <f>SUM(W3:W150)</f>
        <v>523.05176260772498</v>
      </c>
      <c r="AN19" t="s">
        <v>82</v>
      </c>
    </row>
    <row r="20" spans="2:47" x14ac:dyDescent="0.25">
      <c r="B20" s="2">
        <v>0.59814281000000002</v>
      </c>
      <c r="C20">
        <v>202.19891000000001</v>
      </c>
      <c r="D20">
        <f t="shared" si="0"/>
        <v>202.04972643719742</v>
      </c>
      <c r="E20">
        <f t="shared" si="1"/>
        <v>2.2255735410474625E-2</v>
      </c>
      <c r="F20" s="22">
        <f t="shared" si="2"/>
        <v>5.443576484707262E-7</v>
      </c>
      <c r="H20" s="2">
        <v>0.57812187000000004</v>
      </c>
      <c r="I20">
        <v>219.41018099999999</v>
      </c>
      <c r="J20">
        <f t="shared" si="3"/>
        <v>221.40849229426652</v>
      </c>
      <c r="K20">
        <f t="shared" si="4"/>
        <v>3.9932480287931686</v>
      </c>
      <c r="L20" s="22">
        <f t="shared" si="5"/>
        <v>8.2949301745985371E-5</v>
      </c>
      <c r="N20" s="2">
        <v>0.54159374999999998</v>
      </c>
      <c r="O20">
        <v>247.304925</v>
      </c>
      <c r="P20">
        <f t="shared" si="6"/>
        <v>248.62907876230048</v>
      </c>
      <c r="Q20">
        <f t="shared" si="7"/>
        <v>1.7533831862145244</v>
      </c>
      <c r="R20" s="22">
        <f t="shared" si="8"/>
        <v>2.8668918304877446E-5</v>
      </c>
      <c r="T20" s="2">
        <v>0.56173490000000004</v>
      </c>
      <c r="U20">
        <v>281.56642699999998</v>
      </c>
      <c r="V20">
        <f t="shared" si="9"/>
        <v>283.62998830715668</v>
      </c>
      <c r="W20">
        <f t="shared" si="10"/>
        <v>4.2582852683942836</v>
      </c>
      <c r="X20" s="22">
        <f t="shared" si="11"/>
        <v>5.3712208836346975E-5</v>
      </c>
      <c r="Z20" t="s">
        <v>36</v>
      </c>
      <c r="AA20" t="s">
        <v>35</v>
      </c>
      <c r="AC20">
        <f>SUM(AC16:AC19)</f>
        <v>1418.0183825719546</v>
      </c>
      <c r="AN20" t="s">
        <v>83</v>
      </c>
      <c r="AO20">
        <f>1/(AO13*AO11)</f>
        <v>1.0507893506752088</v>
      </c>
      <c r="AQ20" t="s">
        <v>84</v>
      </c>
      <c r="AR20">
        <f>1/(AR13*AO11)</f>
        <v>1.0416178272941539</v>
      </c>
    </row>
    <row r="21" spans="2:47" x14ac:dyDescent="0.25">
      <c r="B21" s="2">
        <v>0.60410509999999995</v>
      </c>
      <c r="C21">
        <v>202.31855899999999</v>
      </c>
      <c r="D21">
        <f t="shared" si="0"/>
        <v>202.10793243517372</v>
      </c>
      <c r="E21">
        <f t="shared" si="1"/>
        <v>4.4363549810515185E-2</v>
      </c>
      <c r="F21" s="22">
        <f t="shared" si="2"/>
        <v>1.0838142162769548E-6</v>
      </c>
      <c r="H21" s="2">
        <v>0.58056611000000002</v>
      </c>
      <c r="I21">
        <v>219.47261700000001</v>
      </c>
      <c r="J21">
        <f t="shared" si="3"/>
        <v>221.40870171649439</v>
      </c>
      <c r="K21">
        <f t="shared" si="4"/>
        <v>3.748424029443115</v>
      </c>
      <c r="L21" s="22">
        <f t="shared" si="5"/>
        <v>7.7819427028407814E-5</v>
      </c>
      <c r="N21" s="2">
        <v>0.54629139000000004</v>
      </c>
      <c r="O21">
        <v>247.28454099999999</v>
      </c>
      <c r="P21">
        <f t="shared" si="6"/>
        <v>248.6291980295004</v>
      </c>
      <c r="Q21">
        <f t="shared" si="7"/>
        <v>1.8081025269848685</v>
      </c>
      <c r="R21" s="22">
        <f t="shared" si="8"/>
        <v>2.9568488093754672E-5</v>
      </c>
      <c r="T21" s="2">
        <v>0.56571921999999997</v>
      </c>
      <c r="U21">
        <v>281.610117</v>
      </c>
      <c r="V21">
        <f t="shared" si="9"/>
        <v>283.63043157234216</v>
      </c>
      <c r="W21">
        <f t="shared" si="10"/>
        <v>4.0816709712180792</v>
      </c>
      <c r="X21" s="22">
        <f t="shared" si="11"/>
        <v>5.1468497081016271E-5</v>
      </c>
      <c r="AA21" s="9" t="s">
        <v>47</v>
      </c>
      <c r="AC21">
        <f>AC20/4</f>
        <v>354.50459564298865</v>
      </c>
      <c r="AN21" t="s">
        <v>85</v>
      </c>
      <c r="AO21">
        <f>(AC5*10^-4*PI()*AP2-AO20)/(AC6*10^-4*PI()*AP2)</f>
        <v>0.18542281355809004</v>
      </c>
      <c r="AQ21" t="s">
        <v>86</v>
      </c>
      <c r="AR21">
        <f>(AC5*10^-4*PI()*AP2-AR20)/(AC6*10^-4*PI()*AP2)</f>
        <v>0.20201319193034739</v>
      </c>
      <c r="AU21" t="s">
        <v>87</v>
      </c>
    </row>
    <row r="22" spans="2:47" x14ac:dyDescent="0.25">
      <c r="B22" s="2">
        <v>0.60658824</v>
      </c>
      <c r="C22">
        <v>202.41548399999999</v>
      </c>
      <c r="D22">
        <f t="shared" si="0"/>
        <v>202.13276600190272</v>
      </c>
      <c r="E22">
        <f t="shared" si="1"/>
        <v>7.9929466448127234E-2</v>
      </c>
      <c r="F22" s="22">
        <f t="shared" si="2"/>
        <v>1.9508301158593171E-6</v>
      </c>
      <c r="H22" s="2">
        <v>0.58259183999999997</v>
      </c>
      <c r="I22">
        <v>219.43008699999999</v>
      </c>
      <c r="J22">
        <f t="shared" si="3"/>
        <v>221.40889455775465</v>
      </c>
      <c r="K22">
        <f t="shared" si="4"/>
        <v>3.9156793506269763</v>
      </c>
      <c r="L22" s="22">
        <f t="shared" si="5"/>
        <v>8.1323258199743494E-5</v>
      </c>
      <c r="N22" s="2">
        <v>0.54838865000000003</v>
      </c>
      <c r="O22">
        <v>247.31237300000001</v>
      </c>
      <c r="P22">
        <f t="shared" si="6"/>
        <v>248.62926184459371</v>
      </c>
      <c r="Q22">
        <f t="shared" si="7"/>
        <v>1.7341962290153452</v>
      </c>
      <c r="R22" s="22">
        <f t="shared" si="8"/>
        <v>2.8353491631407471E-5</v>
      </c>
      <c r="T22" s="2">
        <v>0.56884668000000005</v>
      </c>
      <c r="U22">
        <v>281.70412499999998</v>
      </c>
      <c r="V22">
        <f t="shared" si="9"/>
        <v>283.6308467400288</v>
      </c>
      <c r="W22">
        <f t="shared" si="10"/>
        <v>3.7122566634997014</v>
      </c>
      <c r="X22" s="22">
        <f t="shared" si="11"/>
        <v>4.6779069909564242E-5</v>
      </c>
    </row>
    <row r="23" spans="2:47" x14ac:dyDescent="0.25">
      <c r="B23" s="2">
        <v>0.6090525</v>
      </c>
      <c r="C23">
        <v>202.52377100000001</v>
      </c>
      <c r="D23">
        <f t="shared" si="0"/>
        <v>202.15784528477386</v>
      </c>
      <c r="E23">
        <f t="shared" si="1"/>
        <v>0.13390162906377279</v>
      </c>
      <c r="F23" s="22">
        <f t="shared" si="2"/>
        <v>3.2646291187819677E-6</v>
      </c>
      <c r="H23" s="2">
        <v>0.58598543000000003</v>
      </c>
      <c r="I23">
        <v>219.48024899999999</v>
      </c>
      <c r="J23">
        <f t="shared" si="3"/>
        <v>221.40926150297875</v>
      </c>
      <c r="K23">
        <f t="shared" si="4"/>
        <v>3.7210892366483983</v>
      </c>
      <c r="L23" s="22">
        <f t="shared" si="5"/>
        <v>7.7246568614466098E-5</v>
      </c>
      <c r="N23" s="2">
        <v>0.55013131999999998</v>
      </c>
      <c r="O23">
        <v>247.34696500000001</v>
      </c>
      <c r="P23">
        <f t="shared" si="6"/>
        <v>248.62932057558243</v>
      </c>
      <c r="Q23">
        <f t="shared" si="7"/>
        <v>1.6444358222273057</v>
      </c>
      <c r="R23" s="22">
        <f t="shared" si="8"/>
        <v>2.6878421314549074E-5</v>
      </c>
      <c r="T23" s="2">
        <v>0.57197416999999995</v>
      </c>
      <c r="U23">
        <v>281.80199099999999</v>
      </c>
      <c r="V23">
        <f t="shared" si="9"/>
        <v>283.63133101423477</v>
      </c>
      <c r="W23">
        <f t="shared" si="10"/>
        <v>3.3464848876805333</v>
      </c>
      <c r="X23" s="22">
        <f t="shared" si="11"/>
        <v>4.214060377824228E-5</v>
      </c>
    </row>
    <row r="24" spans="2:47" x14ac:dyDescent="0.25">
      <c r="B24" s="2">
        <v>0.61222748999999999</v>
      </c>
      <c r="C24">
        <v>202.64001999999999</v>
      </c>
      <c r="D24">
        <f t="shared" si="0"/>
        <v>202.19089742373012</v>
      </c>
      <c r="E24">
        <f t="shared" si="1"/>
        <v>0.20171108851528685</v>
      </c>
      <c r="F24" s="22">
        <f t="shared" si="2"/>
        <v>4.9122372459554096E-6</v>
      </c>
      <c r="H24" s="2">
        <v>0.58814186000000002</v>
      </c>
      <c r="I24">
        <v>219.47261700000001</v>
      </c>
      <c r="J24">
        <f t="shared" si="3"/>
        <v>221.40952651779676</v>
      </c>
      <c r="K24">
        <f t="shared" si="4"/>
        <v>3.7516184801316363</v>
      </c>
      <c r="L24" s="22">
        <f t="shared" si="5"/>
        <v>7.7885745651994323E-5</v>
      </c>
      <c r="N24" s="2">
        <v>0.55299069000000001</v>
      </c>
      <c r="O24">
        <v>247.31002000000001</v>
      </c>
      <c r="P24">
        <f t="shared" si="6"/>
        <v>248.62942946338649</v>
      </c>
      <c r="Q24">
        <f t="shared" si="7"/>
        <v>1.7408413320737937</v>
      </c>
      <c r="R24" s="22">
        <f t="shared" si="8"/>
        <v>2.8462678304686493E-5</v>
      </c>
      <c r="T24" s="2">
        <v>0.57490622000000002</v>
      </c>
      <c r="U24">
        <v>281.899857</v>
      </c>
      <c r="V24">
        <f t="shared" si="9"/>
        <v>283.63185710730454</v>
      </c>
      <c r="W24">
        <f t="shared" si="10"/>
        <v>2.9998243717029491</v>
      </c>
      <c r="X24" s="22">
        <f t="shared" si="11"/>
        <v>3.7749057951529887E-5</v>
      </c>
      <c r="Z24" t="s">
        <v>122</v>
      </c>
      <c r="AA24" t="s">
        <v>58</v>
      </c>
      <c r="AC24">
        <f>AC20/COUNT(D3:D125,J3:J137,P3:P156,V3:V99)</f>
        <v>2.7858907319684767</v>
      </c>
    </row>
    <row r="25" spans="2:47" x14ac:dyDescent="0.25">
      <c r="B25" s="2">
        <v>0.61519325000000002</v>
      </c>
      <c r="C25">
        <v>202.68938700000001</v>
      </c>
      <c r="D25">
        <f t="shared" si="0"/>
        <v>202.22263593666221</v>
      </c>
      <c r="E25">
        <f t="shared" si="1"/>
        <v>0.21785655512696309</v>
      </c>
      <c r="F25" s="22">
        <f t="shared" si="2"/>
        <v>5.3028410989771009E-6</v>
      </c>
      <c r="H25" s="2">
        <v>0.59057108000000003</v>
      </c>
      <c r="I25">
        <v>219.499358</v>
      </c>
      <c r="J25">
        <f t="shared" si="3"/>
        <v>221.40985824372504</v>
      </c>
      <c r="K25">
        <f t="shared" si="4"/>
        <v>3.6500111812734337</v>
      </c>
      <c r="L25" s="22">
        <f t="shared" si="5"/>
        <v>7.5757857891674732E-5</v>
      </c>
      <c r="N25" s="2">
        <v>0.55475229000000004</v>
      </c>
      <c r="O25">
        <v>247.31237300000001</v>
      </c>
      <c r="P25">
        <f t="shared" si="6"/>
        <v>248.62950513511623</v>
      </c>
      <c r="Q25">
        <f t="shared" si="7"/>
        <v>1.7348370613558253</v>
      </c>
      <c r="R25" s="22">
        <f t="shared" si="8"/>
        <v>2.8363969012282212E-5</v>
      </c>
      <c r="T25" s="2">
        <v>0.58037687000000004</v>
      </c>
      <c r="U25">
        <v>282.11167799999998</v>
      </c>
      <c r="V25">
        <f t="shared" si="9"/>
        <v>283.63306043989741</v>
      </c>
      <c r="W25">
        <f t="shared" si="10"/>
        <v>2.3146045284282346</v>
      </c>
      <c r="X25" s="22">
        <f t="shared" si="11"/>
        <v>2.9082696438700858E-5</v>
      </c>
      <c r="Z25" t="s">
        <v>123</v>
      </c>
      <c r="AB25" t="s">
        <v>59</v>
      </c>
      <c r="AC25">
        <f>SQRT(AC24)</f>
        <v>1.6690987783736697</v>
      </c>
    </row>
    <row r="26" spans="2:47" x14ac:dyDescent="0.25">
      <c r="B26" s="2">
        <v>0.61765751000000002</v>
      </c>
      <c r="C26">
        <v>202.797674</v>
      </c>
      <c r="D26">
        <f t="shared" si="0"/>
        <v>202.24972753046617</v>
      </c>
      <c r="E26">
        <f t="shared" si="1"/>
        <v>0.30024533347458471</v>
      </c>
      <c r="F26" s="22">
        <f t="shared" si="2"/>
        <v>7.3004617037401021E-6</v>
      </c>
      <c r="H26" s="2">
        <v>0.59443309</v>
      </c>
      <c r="I26">
        <v>219.52643</v>
      </c>
      <c r="J26">
        <f t="shared" si="3"/>
        <v>221.41046721019106</v>
      </c>
      <c r="K26">
        <f t="shared" si="4"/>
        <v>3.5495962093844868</v>
      </c>
      <c r="L26" s="22">
        <f t="shared" si="5"/>
        <v>7.3655523784768486E-5</v>
      </c>
      <c r="N26" s="2">
        <v>0.55655164999999995</v>
      </c>
      <c r="O26">
        <v>247.29091099999999</v>
      </c>
      <c r="P26">
        <f t="shared" si="6"/>
        <v>248.6295899208173</v>
      </c>
      <c r="Q26">
        <f t="shared" si="7"/>
        <v>1.7920612530405746</v>
      </c>
      <c r="R26" s="22">
        <f t="shared" si="8"/>
        <v>2.9304650145755238E-5</v>
      </c>
      <c r="T26" s="2">
        <v>0.58386309999999997</v>
      </c>
      <c r="U26">
        <v>282.20954399999999</v>
      </c>
      <c r="V26">
        <f t="shared" si="9"/>
        <v>283.63400668287102</v>
      </c>
      <c r="W26">
        <f t="shared" si="10"/>
        <v>2.0290939348921149</v>
      </c>
      <c r="X26" s="22">
        <f t="shared" si="11"/>
        <v>2.5477614305114918E-5</v>
      </c>
      <c r="Z26" t="s">
        <v>124</v>
      </c>
      <c r="AC26">
        <f>SQRT(SUM(F3:F125,L3:L137,R3:R156,X3:X99)/COUNT(F3:F125,L3:L137,R3:R156,X3:X99))</f>
        <v>6.5959203846338724E-3</v>
      </c>
    </row>
    <row r="27" spans="2:47" x14ac:dyDescent="0.25">
      <c r="B27" s="2">
        <v>0.62126360000000003</v>
      </c>
      <c r="C27">
        <v>202.84438599999999</v>
      </c>
      <c r="D27">
        <f t="shared" si="0"/>
        <v>202.29070067855415</v>
      </c>
      <c r="E27">
        <f t="shared" si="1"/>
        <v>0.30656743518458357</v>
      </c>
      <c r="F27" s="22">
        <f t="shared" si="2"/>
        <v>7.4507507548658504E-6</v>
      </c>
      <c r="H27" s="2">
        <v>0.59640921000000002</v>
      </c>
      <c r="I27">
        <v>219.461139</v>
      </c>
      <c r="J27">
        <f t="shared" si="3"/>
        <v>221.41082227365328</v>
      </c>
      <c r="K27">
        <f t="shared" si="4"/>
        <v>3.8012648675633631</v>
      </c>
      <c r="L27" s="22">
        <f t="shared" si="5"/>
        <v>7.8924688059816444E-5</v>
      </c>
      <c r="N27" s="2">
        <v>0.56108574</v>
      </c>
      <c r="O27">
        <v>247.31639000000001</v>
      </c>
      <c r="P27">
        <f t="shared" si="6"/>
        <v>248.62984181324586</v>
      </c>
      <c r="Q27">
        <f t="shared" si="7"/>
        <v>1.7251556657188063</v>
      </c>
      <c r="R27" s="22">
        <f t="shared" si="8"/>
        <v>2.8204765390694871E-5</v>
      </c>
      <c r="T27" s="2">
        <v>0.58689458000000005</v>
      </c>
      <c r="U27">
        <v>282.389185</v>
      </c>
      <c r="V27">
        <f t="shared" si="9"/>
        <v>283.6349643430093</v>
      </c>
      <c r="W27">
        <f t="shared" si="10"/>
        <v>1.5519661714686916</v>
      </c>
      <c r="X27" s="22">
        <f t="shared" si="11"/>
        <v>1.9461940058432067E-5</v>
      </c>
    </row>
    <row r="28" spans="2:47" x14ac:dyDescent="0.25">
      <c r="B28" s="2">
        <v>0.62440437999999998</v>
      </c>
      <c r="C28">
        <v>202.93144000000001</v>
      </c>
      <c r="D28">
        <f t="shared" si="0"/>
        <v>202.32782721715449</v>
      </c>
      <c r="E28">
        <f t="shared" si="1"/>
        <v>0.3643483916145086</v>
      </c>
      <c r="F28" s="22">
        <f t="shared" si="2"/>
        <v>8.8474513339382118E-6</v>
      </c>
      <c r="H28" s="2">
        <v>0.59861830999999999</v>
      </c>
      <c r="I28">
        <v>219.52392800000001</v>
      </c>
      <c r="J28">
        <f t="shared" si="3"/>
        <v>221.41125810836789</v>
      </c>
      <c r="K28">
        <f t="shared" si="4"/>
        <v>3.5620149379519019</v>
      </c>
      <c r="L28" s="22">
        <f t="shared" si="5"/>
        <v>7.3914902154412099E-5</v>
      </c>
      <c r="N28" s="2">
        <v>0.56385326000000002</v>
      </c>
      <c r="O28">
        <v>247.31002000000001</v>
      </c>
      <c r="P28">
        <f t="shared" si="6"/>
        <v>248.63002663829712</v>
      </c>
      <c r="Q28">
        <f t="shared" si="7"/>
        <v>1.7424175251484528</v>
      </c>
      <c r="R28" s="22">
        <f t="shared" si="8"/>
        <v>2.8488448991309988E-5</v>
      </c>
      <c r="T28" s="2">
        <v>0.59200929000000002</v>
      </c>
      <c r="U28">
        <v>282.633849</v>
      </c>
      <c r="V28">
        <f t="shared" si="9"/>
        <v>283.63691614562845</v>
      </c>
      <c r="W28">
        <f t="shared" si="10"/>
        <v>1.0061436986392049</v>
      </c>
      <c r="X28" s="22">
        <f t="shared" si="11"/>
        <v>1.2595391344448654E-5</v>
      </c>
    </row>
    <row r="29" spans="2:47" x14ac:dyDescent="0.25">
      <c r="B29" s="2">
        <v>0.62717168999999995</v>
      </c>
      <c r="C29">
        <v>203.02698699999999</v>
      </c>
      <c r="D29">
        <f t="shared" si="0"/>
        <v>202.36177819758583</v>
      </c>
      <c r="E29">
        <f t="shared" si="1"/>
        <v>0.44250275080927598</v>
      </c>
      <c r="F29" s="22">
        <f t="shared" si="2"/>
        <v>1.0735157874503704E-5</v>
      </c>
      <c r="H29" s="2">
        <v>0.60215121999999999</v>
      </c>
      <c r="I29">
        <v>219.69682299999999</v>
      </c>
      <c r="J29">
        <f t="shared" si="3"/>
        <v>221.4120500657672</v>
      </c>
      <c r="K29">
        <f t="shared" si="4"/>
        <v>2.9420038871403897</v>
      </c>
      <c r="L29" s="22">
        <f t="shared" si="5"/>
        <v>6.0953084645246261E-5</v>
      </c>
      <c r="N29" s="2">
        <v>0.56685569000000002</v>
      </c>
      <c r="O29">
        <v>247.41353000000001</v>
      </c>
      <c r="P29">
        <f t="shared" si="6"/>
        <v>248.6302583950613</v>
      </c>
      <c r="Q29">
        <f t="shared" si="7"/>
        <v>1.4804279873484358</v>
      </c>
      <c r="R29" s="22">
        <f t="shared" si="8"/>
        <v>2.418468278797387E-5</v>
      </c>
      <c r="T29" s="2">
        <v>0.59549598999999998</v>
      </c>
      <c r="U29">
        <v>282.82958000000002</v>
      </c>
      <c r="V29">
        <f t="shared" si="9"/>
        <v>283.6385317025954</v>
      </c>
      <c r="W29">
        <f t="shared" si="10"/>
        <v>0.65440285713196356</v>
      </c>
      <c r="X29" s="22">
        <f t="shared" si="11"/>
        <v>8.1807953702320646E-6</v>
      </c>
    </row>
    <row r="30" spans="2:47" x14ac:dyDescent="0.25">
      <c r="B30" s="2">
        <v>0.63235578000000003</v>
      </c>
      <c r="C30">
        <v>203.084316</v>
      </c>
      <c r="D30">
        <f t="shared" si="0"/>
        <v>202.42889943973779</v>
      </c>
      <c r="E30">
        <f t="shared" si="1"/>
        <v>0.42957086746594797</v>
      </c>
      <c r="F30" s="22">
        <f t="shared" si="2"/>
        <v>1.0415546248578952E-5</v>
      </c>
      <c r="H30" s="2">
        <v>0.60389883</v>
      </c>
      <c r="I30">
        <v>219.77687599999999</v>
      </c>
      <c r="J30">
        <f t="shared" si="3"/>
        <v>221.41248963225959</v>
      </c>
      <c r="K30">
        <f t="shared" si="4"/>
        <v>2.6752319540334608</v>
      </c>
      <c r="L30" s="22">
        <f t="shared" si="5"/>
        <v>5.5385674813024984E-5</v>
      </c>
      <c r="N30" s="2">
        <v>0.57083161999999998</v>
      </c>
      <c r="O30">
        <v>247.380088</v>
      </c>
      <c r="P30">
        <f t="shared" si="6"/>
        <v>248.63062345050554</v>
      </c>
      <c r="Q30">
        <f t="shared" si="7"/>
        <v>1.5638389129710888</v>
      </c>
      <c r="R30" s="22">
        <f t="shared" si="8"/>
        <v>2.5554214512484266E-5</v>
      </c>
      <c r="T30" s="2">
        <v>0.59862364999999995</v>
      </c>
      <c r="U30">
        <v>282.96414499999997</v>
      </c>
      <c r="V30">
        <f t="shared" si="9"/>
        <v>283.64021208263762</v>
      </c>
      <c r="W30">
        <f t="shared" si="10"/>
        <v>0.45706670022617502</v>
      </c>
      <c r="X30" s="22">
        <f t="shared" si="11"/>
        <v>5.7084311127487708E-6</v>
      </c>
    </row>
    <row r="31" spans="2:47" x14ac:dyDescent="0.25">
      <c r="B31" s="2">
        <v>0.63482011000000005</v>
      </c>
      <c r="C31">
        <v>203.160754</v>
      </c>
      <c r="D31">
        <f t="shared" si="0"/>
        <v>202.46259447453681</v>
      </c>
      <c r="E31">
        <f t="shared" si="1"/>
        <v>0.48742672299497647</v>
      </c>
      <c r="F31" s="22">
        <f t="shared" si="2"/>
        <v>1.1809450865887336E-5</v>
      </c>
      <c r="H31" s="2">
        <v>0.60545680999999996</v>
      </c>
      <c r="I31">
        <v>219.73663400000001</v>
      </c>
      <c r="J31">
        <f t="shared" si="3"/>
        <v>221.41291074553502</v>
      </c>
      <c r="K31">
        <f t="shared" si="4"/>
        <v>2.8099037276214305</v>
      </c>
      <c r="L31" s="22">
        <f t="shared" si="5"/>
        <v>5.8195111594358294E-5</v>
      </c>
      <c r="N31" s="2">
        <v>0.57263107999999996</v>
      </c>
      <c r="O31">
        <v>247.31237300000001</v>
      </c>
      <c r="P31">
        <f t="shared" si="6"/>
        <v>248.63081354381384</v>
      </c>
      <c r="Q31">
        <f t="shared" si="7"/>
        <v>1.7382854675721224</v>
      </c>
      <c r="R31" s="22">
        <f t="shared" si="8"/>
        <v>2.8420349227600176E-5</v>
      </c>
      <c r="T31" s="2">
        <v>0.60132819000000004</v>
      </c>
      <c r="U31">
        <v>283.07424400000002</v>
      </c>
      <c r="V31">
        <f t="shared" si="9"/>
        <v>283.64186542065363</v>
      </c>
      <c r="W31">
        <f t="shared" si="10"/>
        <v>0.32219407718482107</v>
      </c>
      <c r="X31" s="22">
        <f t="shared" si="11"/>
        <v>4.0208404505697098E-6</v>
      </c>
    </row>
    <row r="32" spans="2:47" x14ac:dyDescent="0.25">
      <c r="B32" s="2">
        <v>0.63724031999999997</v>
      </c>
      <c r="C32">
        <v>203.28815</v>
      </c>
      <c r="D32">
        <f t="shared" si="0"/>
        <v>202.4969214830563</v>
      </c>
      <c r="E32">
        <f t="shared" si="1"/>
        <v>0.62604256602493347</v>
      </c>
      <c r="F32" s="22">
        <f t="shared" si="2"/>
        <v>1.5148852450311577E-5</v>
      </c>
      <c r="H32" s="2">
        <v>0.60857128000000005</v>
      </c>
      <c r="I32">
        <v>219.77326099999999</v>
      </c>
      <c r="J32">
        <f t="shared" si="3"/>
        <v>221.41384264892054</v>
      </c>
      <c r="K32">
        <f t="shared" si="4"/>
        <v>2.6915081467748543</v>
      </c>
      <c r="L32" s="22">
        <f t="shared" si="5"/>
        <v>5.5724476099618595E-5</v>
      </c>
      <c r="N32" s="2">
        <v>0.57453195999999995</v>
      </c>
      <c r="O32">
        <v>247.45440300000001</v>
      </c>
      <c r="P32">
        <f t="shared" si="6"/>
        <v>248.631033229</v>
      </c>
      <c r="Q32">
        <f t="shared" si="7"/>
        <v>1.3844586957965521</v>
      </c>
      <c r="R32" s="22">
        <f t="shared" si="8"/>
        <v>2.2609430960762905E-5</v>
      </c>
      <c r="T32" s="2">
        <v>0.60526915000000003</v>
      </c>
      <c r="U32">
        <v>283.086477</v>
      </c>
      <c r="V32">
        <f t="shared" si="9"/>
        <v>283.64465454188775</v>
      </c>
      <c r="W32">
        <f t="shared" si="10"/>
        <v>0.31156216826784439</v>
      </c>
      <c r="X32" s="22">
        <f t="shared" si="11"/>
        <v>3.8878228706239884E-6</v>
      </c>
    </row>
    <row r="33" spans="2:24" x14ac:dyDescent="0.25">
      <c r="B33" s="2">
        <v>0.64154268000000003</v>
      </c>
      <c r="C33">
        <v>203.498355</v>
      </c>
      <c r="D33">
        <f t="shared" si="0"/>
        <v>202.56123531539848</v>
      </c>
      <c r="E33">
        <f t="shared" si="1"/>
        <v>0.87819330326766476</v>
      </c>
      <c r="F33" s="22">
        <f t="shared" si="2"/>
        <v>2.1206466715955854E-5</v>
      </c>
      <c r="H33" s="2">
        <v>0.61086852000000003</v>
      </c>
      <c r="I33">
        <v>219.77687599999999</v>
      </c>
      <c r="J33">
        <f t="shared" si="3"/>
        <v>221.41461446395644</v>
      </c>
      <c r="K33">
        <f t="shared" si="4"/>
        <v>2.6821872763224404</v>
      </c>
      <c r="L33" s="22">
        <f t="shared" si="5"/>
        <v>5.5529671754275784E-5</v>
      </c>
      <c r="N33" s="2">
        <v>0.58006687999999995</v>
      </c>
      <c r="O33">
        <v>247.501115</v>
      </c>
      <c r="P33">
        <f t="shared" si="6"/>
        <v>248.63179984795721</v>
      </c>
      <c r="Q33">
        <f t="shared" si="7"/>
        <v>1.2784482254000247</v>
      </c>
      <c r="R33" s="22">
        <f t="shared" si="8"/>
        <v>2.087030640188091E-5</v>
      </c>
      <c r="T33" s="2">
        <v>0.60839721000000002</v>
      </c>
      <c r="U33">
        <v>283.302818</v>
      </c>
      <c r="V33">
        <f t="shared" si="9"/>
        <v>283.64723426841158</v>
      </c>
      <c r="W33">
        <f t="shared" si="10"/>
        <v>0.11862256594655624</v>
      </c>
      <c r="X33" s="22">
        <f t="shared" si="11"/>
        <v>1.4779696815139354E-6</v>
      </c>
    </row>
    <row r="34" spans="2:24" x14ac:dyDescent="0.25">
      <c r="B34" s="2">
        <v>0.64431015000000003</v>
      </c>
      <c r="C34">
        <v>203.51821000000001</v>
      </c>
      <c r="D34">
        <f t="shared" si="0"/>
        <v>202.60502925462595</v>
      </c>
      <c r="E34">
        <f t="shared" si="1"/>
        <v>0.83389907372193017</v>
      </c>
      <c r="F34" s="22">
        <f t="shared" si="2"/>
        <v>2.013292811796051E-5</v>
      </c>
      <c r="H34" s="2">
        <v>0.61332030000000004</v>
      </c>
      <c r="I34">
        <v>219.838233</v>
      </c>
      <c r="J34">
        <f t="shared" si="3"/>
        <v>221.41552590785261</v>
      </c>
      <c r="K34">
        <f t="shared" si="4"/>
        <v>2.4878529171621389</v>
      </c>
      <c r="L34" s="22">
        <f t="shared" si="5"/>
        <v>5.1477595363262293E-5</v>
      </c>
      <c r="N34" s="2">
        <v>0.58263076999999996</v>
      </c>
      <c r="O34">
        <v>247.46450300000001</v>
      </c>
      <c r="P34">
        <f t="shared" si="6"/>
        <v>248.63222917298251</v>
      </c>
      <c r="Q34">
        <f t="shared" si="7"/>
        <v>1.36358441506835</v>
      </c>
      <c r="R34" s="22">
        <f t="shared" si="8"/>
        <v>2.2266717858911718E-5</v>
      </c>
      <c r="T34" s="2">
        <v>0.61152470999999997</v>
      </c>
      <c r="U34">
        <v>283.40454099999999</v>
      </c>
      <c r="V34">
        <f t="shared" si="9"/>
        <v>283.65018420817887</v>
      </c>
      <c r="W34">
        <f t="shared" si="10"/>
        <v>6.0340585724410707E-2</v>
      </c>
      <c r="X34" s="22">
        <f t="shared" si="11"/>
        <v>7.5126976717392004E-7</v>
      </c>
    </row>
    <row r="35" spans="2:24" x14ac:dyDescent="0.25">
      <c r="B35" s="2">
        <v>0.64700948000000003</v>
      </c>
      <c r="C35">
        <v>203.65600800000001</v>
      </c>
      <c r="D35">
        <f t="shared" si="0"/>
        <v>202.6497354289466</v>
      </c>
      <c r="E35">
        <f t="shared" si="1"/>
        <v>1.0125844872544507</v>
      </c>
      <c r="F35" s="22">
        <f t="shared" si="2"/>
        <v>2.4413880614015734E-5</v>
      </c>
      <c r="H35" s="2">
        <v>0.61668973999999999</v>
      </c>
      <c r="I35">
        <v>220.01531399999999</v>
      </c>
      <c r="J35">
        <f t="shared" si="3"/>
        <v>221.41694283906745</v>
      </c>
      <c r="K35">
        <f t="shared" si="4"/>
        <v>1.9645634025055847</v>
      </c>
      <c r="L35" s="22">
        <f t="shared" si="5"/>
        <v>4.0584502647012564E-5</v>
      </c>
      <c r="N35" s="2">
        <v>0.58495533</v>
      </c>
      <c r="O35">
        <v>247.634882</v>
      </c>
      <c r="P35">
        <f t="shared" si="6"/>
        <v>248.63266559695177</v>
      </c>
      <c r="Q35">
        <f t="shared" si="7"/>
        <v>0.9955721063459978</v>
      </c>
      <c r="R35" s="22">
        <f t="shared" si="8"/>
        <v>1.6234879925079832E-5</v>
      </c>
      <c r="T35" s="2">
        <v>0.61934454000000005</v>
      </c>
      <c r="U35">
        <v>283.88163600000001</v>
      </c>
      <c r="V35">
        <f t="shared" si="9"/>
        <v>283.65951655496343</v>
      </c>
      <c r="W35">
        <f t="shared" si="10"/>
        <v>4.9337047863359559E-2</v>
      </c>
      <c r="X35" s="22">
        <f t="shared" si="11"/>
        <v>6.1220738009392338E-7</v>
      </c>
    </row>
    <row r="36" spans="2:24" x14ac:dyDescent="0.25">
      <c r="B36" s="2">
        <v>0.65328965000000006</v>
      </c>
      <c r="C36">
        <v>203.89328399999999</v>
      </c>
      <c r="D36">
        <f t="shared" si="0"/>
        <v>202.76215409971022</v>
      </c>
      <c r="E36">
        <f t="shared" si="1"/>
        <v>1.2794548513295638</v>
      </c>
      <c r="F36" s="22">
        <f t="shared" si="2"/>
        <v>3.0776492533203029E-5</v>
      </c>
      <c r="H36" s="2">
        <v>0.61915416999999995</v>
      </c>
      <c r="I36">
        <v>220.04079400000001</v>
      </c>
      <c r="J36">
        <f t="shared" si="3"/>
        <v>221.41811331743281</v>
      </c>
      <c r="K36">
        <f t="shared" si="4"/>
        <v>1.8970085021735736</v>
      </c>
      <c r="L36" s="22">
        <f t="shared" si="5"/>
        <v>3.9179859164782971E-5</v>
      </c>
      <c r="N36" s="2">
        <v>0.58953343000000002</v>
      </c>
      <c r="O36">
        <v>247.66036099999999</v>
      </c>
      <c r="P36">
        <f t="shared" si="6"/>
        <v>248.63367553557151</v>
      </c>
      <c r="Q36">
        <f t="shared" si="7"/>
        <v>0.94734118515479981</v>
      </c>
      <c r="R36" s="22">
        <f t="shared" si="8"/>
        <v>1.5445195690131961E-5</v>
      </c>
      <c r="T36" s="2">
        <v>0.62247202999999995</v>
      </c>
      <c r="U36">
        <v>283.97950100000003</v>
      </c>
      <c r="V36">
        <f t="shared" si="9"/>
        <v>283.66418769040791</v>
      </c>
      <c r="W36">
        <f t="shared" si="10"/>
        <v>9.9422483205931986E-2</v>
      </c>
      <c r="X36" s="22">
        <f t="shared" si="11"/>
        <v>1.2328510874042742E-6</v>
      </c>
    </row>
    <row r="37" spans="2:24" x14ac:dyDescent="0.25">
      <c r="B37" s="2">
        <v>0.65636011000000005</v>
      </c>
      <c r="C37">
        <v>203.93150299999999</v>
      </c>
      <c r="D37">
        <f t="shared" si="0"/>
        <v>202.82184461172477</v>
      </c>
      <c r="E37">
        <f t="shared" si="1"/>
        <v>1.231341738669562</v>
      </c>
      <c r="F37" s="22">
        <f t="shared" si="2"/>
        <v>2.9608060591850807E-5</v>
      </c>
      <c r="H37" s="2">
        <v>0.62161865999999999</v>
      </c>
      <c r="I37">
        <v>220.034424</v>
      </c>
      <c r="J37">
        <f t="shared" si="3"/>
        <v>221.41940986541641</v>
      </c>
      <c r="K37">
        <f t="shared" si="4"/>
        <v>1.9181858474032447</v>
      </c>
      <c r="L37" s="22">
        <f t="shared" si="5"/>
        <v>3.9619539271175222E-5</v>
      </c>
      <c r="N37" s="2">
        <v>0.59172137000000002</v>
      </c>
      <c r="O37">
        <v>247.61663300000001</v>
      </c>
      <c r="P37">
        <f t="shared" si="6"/>
        <v>248.63423837124986</v>
      </c>
      <c r="Q37">
        <f t="shared" si="7"/>
        <v>1.0355206915965596</v>
      </c>
      <c r="R37" s="22">
        <f t="shared" si="8"/>
        <v>1.6888814027885522E-5</v>
      </c>
      <c r="T37" s="2">
        <v>0.62559940000000003</v>
      </c>
      <c r="U37">
        <v>284.05290000000002</v>
      </c>
      <c r="V37">
        <f t="shared" si="9"/>
        <v>283.6694988936481</v>
      </c>
      <c r="W37">
        <f t="shared" si="10"/>
        <v>0.14699640835188055</v>
      </c>
      <c r="X37" s="22">
        <f t="shared" si="11"/>
        <v>1.8218317584610626E-6</v>
      </c>
    </row>
    <row r="38" spans="2:24" x14ac:dyDescent="0.25">
      <c r="B38" s="2">
        <v>0.65903577999999996</v>
      </c>
      <c r="C38">
        <v>203.95348200000001</v>
      </c>
      <c r="D38">
        <f t="shared" si="0"/>
        <v>202.87664822156668</v>
      </c>
      <c r="E38">
        <f t="shared" si="1"/>
        <v>1.1595709863749923</v>
      </c>
      <c r="F38" s="22">
        <f t="shared" si="2"/>
        <v>2.7876297575305701E-5</v>
      </c>
      <c r="H38" s="2">
        <v>0.62559821999999998</v>
      </c>
      <c r="I38">
        <v>220.072643</v>
      </c>
      <c r="J38">
        <f t="shared" si="3"/>
        <v>221.44828382066746</v>
      </c>
      <c r="K38">
        <f t="shared" si="4"/>
        <v>1.8923876674866329</v>
      </c>
      <c r="L38" s="22">
        <f t="shared" si="5"/>
        <v>3.907311096235068E-5</v>
      </c>
      <c r="N38" s="2">
        <v>0.59442196999999997</v>
      </c>
      <c r="O38">
        <v>247.749538</v>
      </c>
      <c r="P38">
        <f t="shared" si="6"/>
        <v>248.63501469049029</v>
      </c>
      <c r="Q38">
        <f t="shared" si="7"/>
        <v>0.78406896940164228</v>
      </c>
      <c r="R38" s="22">
        <f t="shared" si="8"/>
        <v>1.2774048472936409E-5</v>
      </c>
      <c r="T38" s="2">
        <v>0.62905310000000003</v>
      </c>
      <c r="U38">
        <v>284.069211</v>
      </c>
      <c r="V38">
        <f t="shared" si="9"/>
        <v>283.67620518815659</v>
      </c>
      <c r="W38">
        <f t="shared" si="10"/>
        <v>0.15445356814269698</v>
      </c>
      <c r="X38" s="22">
        <f t="shared" si="11"/>
        <v>1.9140338569494212E-6</v>
      </c>
    </row>
    <row r="39" spans="2:24" x14ac:dyDescent="0.25">
      <c r="B39" s="2">
        <v>0.66278002000000003</v>
      </c>
      <c r="C39">
        <v>204.08437900000001</v>
      </c>
      <c r="D39">
        <f t="shared" si="0"/>
        <v>202.95803836791703</v>
      </c>
      <c r="E39">
        <f t="shared" si="1"/>
        <v>1.2686432194811001</v>
      </c>
      <c r="F39" s="22">
        <f t="shared" si="2"/>
        <v>3.0459303906428029E-5</v>
      </c>
      <c r="H39" s="2">
        <v>0.62836566999999999</v>
      </c>
      <c r="I39">
        <v>220.09886800000001</v>
      </c>
      <c r="J39">
        <f t="shared" si="3"/>
        <v>221.47485746215943</v>
      </c>
      <c r="K39">
        <f t="shared" si="4"/>
        <v>1.8933469999737815</v>
      </c>
      <c r="L39" s="22">
        <f t="shared" si="5"/>
        <v>3.9083603432775785E-5</v>
      </c>
      <c r="N39" s="2">
        <v>0.59930280000000002</v>
      </c>
      <c r="O39">
        <v>247.92152400000001</v>
      </c>
      <c r="P39">
        <f t="shared" si="6"/>
        <v>248.6366800436877</v>
      </c>
      <c r="Q39">
        <f t="shared" si="7"/>
        <v>0.51144816682304228</v>
      </c>
      <c r="R39" s="22">
        <f t="shared" si="8"/>
        <v>8.3209547544917869E-6</v>
      </c>
      <c r="T39" s="2">
        <v>0.63495047999999998</v>
      </c>
      <c r="U39">
        <v>284.50552900000002</v>
      </c>
      <c r="V39">
        <f t="shared" si="9"/>
        <v>283.69004317627179</v>
      </c>
      <c r="W39">
        <f t="shared" si="10"/>
        <v>0.66501712870172336</v>
      </c>
      <c r="X39" s="22">
        <f t="shared" si="11"/>
        <v>8.2158293487260016E-6</v>
      </c>
    </row>
    <row r="40" spans="2:24" x14ac:dyDescent="0.25">
      <c r="B40" s="2">
        <v>0.66423350999999997</v>
      </c>
      <c r="C40">
        <v>204.107505</v>
      </c>
      <c r="D40">
        <f t="shared" si="0"/>
        <v>202.99120446420042</v>
      </c>
      <c r="E40">
        <f t="shared" si="1"/>
        <v>1.2461268862264325</v>
      </c>
      <c r="F40" s="22">
        <f t="shared" si="2"/>
        <v>2.9911921919668192E-5</v>
      </c>
      <c r="H40" s="2">
        <v>0.63078608000000003</v>
      </c>
      <c r="I40">
        <v>220.127532</v>
      </c>
      <c r="J40">
        <f t="shared" si="3"/>
        <v>221.49839329163038</v>
      </c>
      <c r="K40">
        <f t="shared" si="4"/>
        <v>1.8792606808905039</v>
      </c>
      <c r="L40" s="22">
        <f t="shared" si="5"/>
        <v>3.8782723001884526E-5</v>
      </c>
      <c r="N40" s="2">
        <v>0.60297942999999998</v>
      </c>
      <c r="O40">
        <v>247.908784</v>
      </c>
      <c r="P40">
        <f t="shared" si="6"/>
        <v>248.63819495684979</v>
      </c>
      <c r="Q40">
        <f t="shared" si="7"/>
        <v>0.53204034397252642</v>
      </c>
      <c r="R40" s="22">
        <f t="shared" si="8"/>
        <v>8.6568668012863279E-6</v>
      </c>
      <c r="T40" s="2">
        <v>0.63807773999999995</v>
      </c>
      <c r="U40">
        <v>284.554462</v>
      </c>
      <c r="V40">
        <f t="shared" si="9"/>
        <v>283.6988052390214</v>
      </c>
      <c r="W40">
        <f t="shared" si="10"/>
        <v>0.73214849260839643</v>
      </c>
      <c r="X40" s="22">
        <f t="shared" si="11"/>
        <v>9.0420805700123919E-6</v>
      </c>
    </row>
    <row r="41" spans="2:24" x14ac:dyDescent="0.25">
      <c r="B41" s="2">
        <v>0.66648021000000002</v>
      </c>
      <c r="C41">
        <v>204.230177</v>
      </c>
      <c r="D41">
        <f t="shared" si="0"/>
        <v>203.04430152138863</v>
      </c>
      <c r="E41">
        <f t="shared" si="1"/>
        <v>1.4063006507717339</v>
      </c>
      <c r="F41" s="22">
        <f t="shared" si="2"/>
        <v>3.3716178954224242E-5</v>
      </c>
      <c r="H41" s="2">
        <v>0.63567063999999995</v>
      </c>
      <c r="I41">
        <v>220.321066</v>
      </c>
      <c r="J41">
        <f t="shared" si="3"/>
        <v>221.54698617435486</v>
      </c>
      <c r="K41">
        <f t="shared" si="4"/>
        <v>1.5028802738902367</v>
      </c>
      <c r="L41" s="22">
        <f t="shared" si="5"/>
        <v>3.0960811533518352E-5</v>
      </c>
      <c r="N41" s="2">
        <v>0.60667959000000005</v>
      </c>
      <c r="O41">
        <v>248.069445</v>
      </c>
      <c r="P41">
        <f t="shared" si="6"/>
        <v>248.63998619214681</v>
      </c>
      <c r="Q41">
        <f t="shared" si="7"/>
        <v>0.3255172519362981</v>
      </c>
      <c r="R41" s="22">
        <f t="shared" si="8"/>
        <v>5.2896563750914179E-6</v>
      </c>
      <c r="T41" s="2">
        <v>0.64084695000000003</v>
      </c>
      <c r="U41">
        <v>284.75019300000002</v>
      </c>
      <c r="V41">
        <f t="shared" si="9"/>
        <v>283.7075140564985</v>
      </c>
      <c r="W41">
        <f t="shared" si="10"/>
        <v>1.0871793792214626</v>
      </c>
      <c r="X41" s="22">
        <f t="shared" si="11"/>
        <v>1.3408282520297781E-5</v>
      </c>
    </row>
    <row r="42" spans="2:24" x14ac:dyDescent="0.25">
      <c r="B42" s="2">
        <v>0.67117716000000005</v>
      </c>
      <c r="C42">
        <v>204.555746</v>
      </c>
      <c r="D42">
        <f t="shared" si="0"/>
        <v>203.162973443846</v>
      </c>
      <c r="E42">
        <f t="shared" si="1"/>
        <v>1.9398153931757474</v>
      </c>
      <c r="F42" s="22">
        <f t="shared" si="2"/>
        <v>4.6359317588555424E-5</v>
      </c>
      <c r="H42" s="2">
        <v>0.63753395999999996</v>
      </c>
      <c r="I42">
        <v>220.38539599999999</v>
      </c>
      <c r="J42">
        <f t="shared" si="3"/>
        <v>221.56599516241084</v>
      </c>
      <c r="K42">
        <f t="shared" si="4"/>
        <v>1.3938143822852176</v>
      </c>
      <c r="L42" s="22">
        <f t="shared" si="5"/>
        <v>2.8697186287913687E-5</v>
      </c>
      <c r="N42" s="2">
        <v>0.61049171000000002</v>
      </c>
      <c r="O42">
        <v>248.20816600000001</v>
      </c>
      <c r="P42">
        <f t="shared" si="6"/>
        <v>248.64215658562358</v>
      </c>
      <c r="Q42">
        <f t="shared" si="7"/>
        <v>0.18834782840989442</v>
      </c>
      <c r="R42" s="22">
        <f t="shared" si="8"/>
        <v>3.0572326293309186E-6</v>
      </c>
      <c r="T42" s="2">
        <v>0.64355101000000003</v>
      </c>
      <c r="U42">
        <v>284.762426</v>
      </c>
      <c r="V42">
        <f t="shared" si="9"/>
        <v>283.7169730031012</v>
      </c>
      <c r="W42">
        <f t="shared" si="10"/>
        <v>1.0929719687246879</v>
      </c>
      <c r="X42" s="22">
        <f t="shared" si="11"/>
        <v>1.3478564939736841E-5</v>
      </c>
    </row>
    <row r="43" spans="2:24" x14ac:dyDescent="0.25">
      <c r="B43" s="2">
        <v>0.67333851</v>
      </c>
      <c r="C43">
        <v>204.60108099999999</v>
      </c>
      <c r="D43">
        <f t="shared" si="0"/>
        <v>203.22131738281317</v>
      </c>
      <c r="E43">
        <f t="shared" si="1"/>
        <v>1.9037476393124708</v>
      </c>
      <c r="F43" s="22">
        <f t="shared" si="2"/>
        <v>4.5477180342037689E-5</v>
      </c>
      <c r="H43" s="2">
        <v>0.63923138000000002</v>
      </c>
      <c r="I43">
        <v>220.41104000000001</v>
      </c>
      <c r="J43">
        <f t="shared" si="3"/>
        <v>221.58357811719901</v>
      </c>
      <c r="K43">
        <f t="shared" si="4"/>
        <v>1.3748456362845678</v>
      </c>
      <c r="L43" s="22">
        <f t="shared" si="5"/>
        <v>2.8300053206156844E-5</v>
      </c>
      <c r="N43" s="2">
        <v>0.61293226000000001</v>
      </c>
      <c r="O43">
        <v>248.22515200000001</v>
      </c>
      <c r="P43">
        <f t="shared" si="6"/>
        <v>248.64374352766907</v>
      </c>
      <c r="Q43">
        <f t="shared" si="7"/>
        <v>0.17521886703632164</v>
      </c>
      <c r="R43" s="22">
        <f t="shared" si="8"/>
        <v>2.8437361395920399E-6</v>
      </c>
      <c r="T43" s="2">
        <v>0.65055689999999999</v>
      </c>
      <c r="U43">
        <v>285.22728799999999</v>
      </c>
      <c r="V43">
        <f t="shared" si="9"/>
        <v>283.74658406152491</v>
      </c>
      <c r="W43">
        <f t="shared" si="10"/>
        <v>2.1924841534155952</v>
      </c>
      <c r="X43" s="22">
        <f t="shared" si="11"/>
        <v>2.6949723759598734E-5</v>
      </c>
    </row>
    <row r="44" spans="2:24" x14ac:dyDescent="0.25">
      <c r="B44" s="2">
        <v>0.67545553999999997</v>
      </c>
      <c r="C44">
        <v>204.80660800000001</v>
      </c>
      <c r="D44">
        <f t="shared" si="0"/>
        <v>203.28090777465655</v>
      </c>
      <c r="E44">
        <f t="shared" si="1"/>
        <v>2.3277611776130738</v>
      </c>
      <c r="F44" s="22">
        <f t="shared" si="2"/>
        <v>5.5494570053681337E-5</v>
      </c>
      <c r="H44" s="2">
        <v>0.64290411999999997</v>
      </c>
      <c r="I44">
        <v>220.45483200000001</v>
      </c>
      <c r="J44">
        <f t="shared" si="3"/>
        <v>221.62260710019424</v>
      </c>
      <c r="K44">
        <f t="shared" si="4"/>
        <v>1.3636986846336534</v>
      </c>
      <c r="L44" s="22">
        <f t="shared" si="5"/>
        <v>2.8059451485164674E-5</v>
      </c>
      <c r="N44" s="2">
        <v>0.61507727999999995</v>
      </c>
      <c r="O44">
        <v>248.26549399999999</v>
      </c>
      <c r="P44">
        <f t="shared" si="6"/>
        <v>248.64528029923781</v>
      </c>
      <c r="Q44">
        <f t="shared" si="7"/>
        <v>0.14423763308876</v>
      </c>
      <c r="R44" s="22">
        <f t="shared" si="8"/>
        <v>2.3401616787656375E-6</v>
      </c>
      <c r="T44" s="2">
        <v>0.65368444000000003</v>
      </c>
      <c r="U44">
        <v>285.33738699999998</v>
      </c>
      <c r="V44">
        <f t="shared" si="9"/>
        <v>283.76257032368846</v>
      </c>
      <c r="W44">
        <f t="shared" si="10"/>
        <v>2.4800475639888426</v>
      </c>
      <c r="X44" s="22">
        <f t="shared" si="11"/>
        <v>3.0460894355926076E-5</v>
      </c>
    </row>
    <row r="45" spans="2:24" x14ac:dyDescent="0.25">
      <c r="B45" s="2">
        <v>0.68008488</v>
      </c>
      <c r="C45">
        <v>204.98252400000001</v>
      </c>
      <c r="D45">
        <f t="shared" si="0"/>
        <v>203.42022594451882</v>
      </c>
      <c r="E45">
        <f t="shared" si="1"/>
        <v>2.4407752141603174</v>
      </c>
      <c r="F45" s="22">
        <f t="shared" si="2"/>
        <v>5.8089028283193508E-5</v>
      </c>
      <c r="H45" s="2">
        <v>0.64541243999999998</v>
      </c>
      <c r="I45">
        <v>220.53752499999999</v>
      </c>
      <c r="J45">
        <f t="shared" si="3"/>
        <v>221.65013814835933</v>
      </c>
      <c r="K45">
        <f t="shared" si="4"/>
        <v>1.2379080179020916</v>
      </c>
      <c r="L45" s="22">
        <f t="shared" si="5"/>
        <v>2.5452086066603561E-5</v>
      </c>
      <c r="N45" s="2">
        <v>0.61802836000000005</v>
      </c>
      <c r="O45">
        <v>248.27186399999999</v>
      </c>
      <c r="P45">
        <f t="shared" si="6"/>
        <v>248.64763404944512</v>
      </c>
      <c r="Q45">
        <f t="shared" si="7"/>
        <v>0.14120313005999005</v>
      </c>
      <c r="R45" s="22">
        <f t="shared" si="8"/>
        <v>2.290811286140401E-6</v>
      </c>
      <c r="T45" s="2">
        <v>0.65645313000000005</v>
      </c>
      <c r="U45">
        <v>285.42301900000001</v>
      </c>
      <c r="V45">
        <f t="shared" si="9"/>
        <v>283.77837673143347</v>
      </c>
      <c r="W45">
        <f t="shared" si="10"/>
        <v>2.7048481915557034</v>
      </c>
      <c r="X45" s="22">
        <f t="shared" si="11"/>
        <v>3.3202050406409717E-5</v>
      </c>
    </row>
    <row r="46" spans="2:24" x14ac:dyDescent="0.25">
      <c r="B46" s="2">
        <v>0.68254928999999998</v>
      </c>
      <c r="C46">
        <v>205.015119</v>
      </c>
      <c r="D46">
        <f t="shared" si="0"/>
        <v>203.49979636806469</v>
      </c>
      <c r="E46">
        <f t="shared" si="1"/>
        <v>2.2962026788553405</v>
      </c>
      <c r="F46" s="22">
        <f t="shared" si="2"/>
        <v>5.4630910668050914E-5</v>
      </c>
      <c r="H46" s="2">
        <v>0.64779268999999995</v>
      </c>
      <c r="I46">
        <v>220.53127000000001</v>
      </c>
      <c r="J46">
        <f t="shared" si="3"/>
        <v>221.67700770176054</v>
      </c>
      <c r="K46">
        <f t="shared" si="4"/>
        <v>1.3127148812355198</v>
      </c>
      <c r="L46" s="22">
        <f t="shared" si="5"/>
        <v>2.6991688392600752E-5</v>
      </c>
      <c r="N46" s="2">
        <v>0.61990195999999997</v>
      </c>
      <c r="O46">
        <v>248.22515200000001</v>
      </c>
      <c r="P46">
        <f t="shared" si="6"/>
        <v>248.64928589498106</v>
      </c>
      <c r="Q46">
        <f t="shared" si="7"/>
        <v>0.17988956087179978</v>
      </c>
      <c r="R46" s="22">
        <f t="shared" si="8"/>
        <v>2.9195397392932382E-6</v>
      </c>
      <c r="T46" s="2">
        <v>0.65915771999999995</v>
      </c>
      <c r="U46">
        <v>285.54535099999998</v>
      </c>
      <c r="V46">
        <f t="shared" si="9"/>
        <v>283.79547411335653</v>
      </c>
      <c r="W46">
        <f t="shared" si="10"/>
        <v>3.0620691184089694</v>
      </c>
      <c r="X46" s="22">
        <f t="shared" si="11"/>
        <v>3.7554743670541279E-5</v>
      </c>
    </row>
    <row r="47" spans="2:24" x14ac:dyDescent="0.25">
      <c r="B47" s="2">
        <v>0.68524850000000004</v>
      </c>
      <c r="C47">
        <v>205.215023</v>
      </c>
      <c r="D47">
        <f t="shared" si="0"/>
        <v>203.59158286774584</v>
      </c>
      <c r="E47">
        <f t="shared" si="1"/>
        <v>2.6355578630134047</v>
      </c>
      <c r="F47" s="22">
        <f t="shared" si="2"/>
        <v>6.2582693988803834E-5</v>
      </c>
      <c r="H47" s="2">
        <v>0.65158099999999997</v>
      </c>
      <c r="I47">
        <v>220.62681799999999</v>
      </c>
      <c r="J47">
        <f t="shared" si="3"/>
        <v>221.72145271015236</v>
      </c>
      <c r="K47">
        <f t="shared" si="4"/>
        <v>1.1982251486703783</v>
      </c>
      <c r="L47" s="22">
        <f t="shared" si="5"/>
        <v>2.461624624344562E-5</v>
      </c>
      <c r="N47" s="2">
        <v>0.62231099000000001</v>
      </c>
      <c r="O47">
        <v>248.284604</v>
      </c>
      <c r="P47">
        <f t="shared" si="6"/>
        <v>248.65160695650292</v>
      </c>
      <c r="Q47">
        <f t="shared" si="7"/>
        <v>0.13469117008188078</v>
      </c>
      <c r="R47" s="22">
        <f t="shared" si="8"/>
        <v>2.1849401521892953E-6</v>
      </c>
      <c r="T47" s="2">
        <v>0.66609434999999995</v>
      </c>
      <c r="U47">
        <v>286.07137899999998</v>
      </c>
      <c r="V47">
        <f t="shared" si="9"/>
        <v>283.84796906476305</v>
      </c>
      <c r="W47">
        <f t="shared" si="10"/>
        <v>4.9435517401102889</v>
      </c>
      <c r="X47" s="22">
        <f t="shared" si="11"/>
        <v>6.0407416875147859E-5</v>
      </c>
    </row>
    <row r="48" spans="2:24" x14ac:dyDescent="0.25">
      <c r="B48" s="2">
        <v>0.68955093999999995</v>
      </c>
      <c r="C48">
        <v>205.38382300000001</v>
      </c>
      <c r="D48">
        <f t="shared" si="0"/>
        <v>203.74863775402235</v>
      </c>
      <c r="E48">
        <f t="shared" si="1"/>
        <v>2.6738307886629955</v>
      </c>
      <c r="F48" s="22">
        <f t="shared" si="2"/>
        <v>6.3387183161168762E-5</v>
      </c>
      <c r="H48" s="2">
        <v>0.65359394999999998</v>
      </c>
      <c r="I48">
        <v>220.68965499999999</v>
      </c>
      <c r="J48">
        <f t="shared" si="3"/>
        <v>221.74600056565964</v>
      </c>
      <c r="K48">
        <f t="shared" si="4"/>
        <v>1.1158659540888156</v>
      </c>
      <c r="L48" s="22">
        <f t="shared" si="5"/>
        <v>2.2911212618530558E-5</v>
      </c>
      <c r="N48" s="2">
        <v>0.62612272000000002</v>
      </c>
      <c r="O48">
        <v>248.615835</v>
      </c>
      <c r="P48">
        <f t="shared" si="6"/>
        <v>248.65578202225569</v>
      </c>
      <c r="Q48">
        <f t="shared" si="7"/>
        <v>1.5957645870964788E-3</v>
      </c>
      <c r="R48" s="22">
        <f t="shared" si="8"/>
        <v>2.581732548024275E-8</v>
      </c>
      <c r="T48" s="2">
        <v>0.66906604000000003</v>
      </c>
      <c r="U48">
        <v>286.08361200000002</v>
      </c>
      <c r="V48">
        <f t="shared" si="9"/>
        <v>283.87485007600372</v>
      </c>
      <c r="W48">
        <f t="shared" si="10"/>
        <v>4.8786292368958009</v>
      </c>
      <c r="X48" s="22">
        <f t="shared" si="11"/>
        <v>5.9609002349869171E-5</v>
      </c>
    </row>
    <row r="49" spans="2:24" x14ac:dyDescent="0.25">
      <c r="B49" s="2">
        <v>0.69150347000000001</v>
      </c>
      <c r="C49">
        <v>205.47667300000001</v>
      </c>
      <c r="D49">
        <f t="shared" si="0"/>
        <v>203.82456952996563</v>
      </c>
      <c r="E49">
        <f t="shared" si="1"/>
        <v>2.7294458756996272</v>
      </c>
      <c r="F49" s="22">
        <f t="shared" si="2"/>
        <v>6.4647157866442486E-5</v>
      </c>
      <c r="H49" s="2">
        <v>0.65574770999999998</v>
      </c>
      <c r="I49">
        <v>220.76138</v>
      </c>
      <c r="J49">
        <f t="shared" si="3"/>
        <v>221.77305348879833</v>
      </c>
      <c r="K49">
        <f t="shared" si="4"/>
        <v>1.0234832479373701</v>
      </c>
      <c r="L49" s="22">
        <f t="shared" si="5"/>
        <v>2.1000737100957696E-5</v>
      </c>
      <c r="N49" s="2">
        <v>0.62808286000000002</v>
      </c>
      <c r="O49">
        <v>248.68154200000001</v>
      </c>
      <c r="P49">
        <f t="shared" si="6"/>
        <v>248.6581947817707</v>
      </c>
      <c r="Q49">
        <f t="shared" si="7"/>
        <v>5.4509259904675388E-4</v>
      </c>
      <c r="R49" s="22">
        <f t="shared" si="8"/>
        <v>8.8142057128514037E-9</v>
      </c>
      <c r="T49" s="2">
        <v>0.67225526999999996</v>
      </c>
      <c r="U49">
        <v>286.20594399999999</v>
      </c>
      <c r="V49">
        <f t="shared" si="9"/>
        <v>283.90708954420796</v>
      </c>
      <c r="W49">
        <f t="shared" si="10"/>
        <v>5.284731808914847</v>
      </c>
      <c r="X49" s="22">
        <f t="shared" si="11"/>
        <v>6.4515735745111254E-5</v>
      </c>
    </row>
    <row r="50" spans="2:24" x14ac:dyDescent="0.25">
      <c r="B50" s="2">
        <v>0.69355403999999998</v>
      </c>
      <c r="C50">
        <v>205.592612</v>
      </c>
      <c r="D50">
        <f t="shared" si="0"/>
        <v>203.90764168854585</v>
      </c>
      <c r="E50">
        <f t="shared" si="1"/>
        <v>2.8391249504818994</v>
      </c>
      <c r="F50" s="22">
        <f t="shared" si="2"/>
        <v>6.7169095171595424E-5</v>
      </c>
      <c r="H50" s="2">
        <v>0.66020995000000005</v>
      </c>
      <c r="I50">
        <v>220.87598700000001</v>
      </c>
      <c r="J50">
        <f t="shared" si="3"/>
        <v>221.8319670983289</v>
      </c>
      <c r="K50">
        <f t="shared" si="4"/>
        <v>0.91389794840092131</v>
      </c>
      <c r="L50" s="22">
        <f t="shared" si="5"/>
        <v>1.8732713714251175E-5</v>
      </c>
      <c r="N50" s="2">
        <v>0.63070811000000004</v>
      </c>
      <c r="O50">
        <v>248.768711</v>
      </c>
      <c r="P50">
        <f t="shared" si="6"/>
        <v>248.66174021260539</v>
      </c>
      <c r="Q50">
        <f t="shared" si="7"/>
        <v>1.1442749355821041E-2</v>
      </c>
      <c r="R50" s="22">
        <f t="shared" si="8"/>
        <v>1.8490083544184974E-7</v>
      </c>
      <c r="T50" s="2">
        <v>0.67900192000000004</v>
      </c>
      <c r="U50">
        <v>286.76867099999998</v>
      </c>
      <c r="V50">
        <f t="shared" si="9"/>
        <v>283.98866425179301</v>
      </c>
      <c r="W50">
        <f t="shared" si="10"/>
        <v>7.7284375200763034</v>
      </c>
      <c r="X50" s="22">
        <f t="shared" si="11"/>
        <v>9.3978453271077248E-5</v>
      </c>
    </row>
    <row r="51" spans="2:24" x14ac:dyDescent="0.25">
      <c r="B51" s="2">
        <v>0.69820311999999995</v>
      </c>
      <c r="C51">
        <v>205.95710800000001</v>
      </c>
      <c r="D51">
        <f t="shared" si="0"/>
        <v>204.10944774642445</v>
      </c>
      <c r="E51">
        <f t="shared" si="1"/>
        <v>3.4138484126428827</v>
      </c>
      <c r="F51" s="22">
        <f t="shared" si="2"/>
        <v>8.048049948273954E-5</v>
      </c>
      <c r="H51" s="2">
        <v>0.66268424999999997</v>
      </c>
      <c r="I51">
        <v>220.99391499999999</v>
      </c>
      <c r="J51">
        <f t="shared" si="3"/>
        <v>221.86647601962559</v>
      </c>
      <c r="K51">
        <f t="shared" si="4"/>
        <v>0.76136273297007906</v>
      </c>
      <c r="L51" s="22">
        <f t="shared" si="5"/>
        <v>1.5589456836024389E-5</v>
      </c>
      <c r="N51" s="2">
        <v>0.63365910000000003</v>
      </c>
      <c r="O51">
        <v>248.813299</v>
      </c>
      <c r="P51">
        <f t="shared" si="6"/>
        <v>248.66619694765888</v>
      </c>
      <c r="Q51">
        <f t="shared" si="7"/>
        <v>2.1639013802971226E-2</v>
      </c>
      <c r="R51" s="22">
        <f t="shared" si="8"/>
        <v>3.4953469041327415E-7</v>
      </c>
      <c r="T51" s="2">
        <v>0.68284769000000001</v>
      </c>
      <c r="U51">
        <v>287.03394400000002</v>
      </c>
      <c r="V51">
        <f t="shared" si="9"/>
        <v>284.04462680482783</v>
      </c>
      <c r="W51">
        <f t="shared" si="10"/>
        <v>8.9360172933521351</v>
      </c>
      <c r="X51" s="22">
        <f t="shared" si="11"/>
        <v>1.0846196883536907E-4</v>
      </c>
    </row>
    <row r="52" spans="2:24" x14ac:dyDescent="0.25">
      <c r="B52" s="2">
        <v>0.70127342999999998</v>
      </c>
      <c r="C52">
        <v>206.071764</v>
      </c>
      <c r="D52">
        <f t="shared" si="0"/>
        <v>204.25373429124735</v>
      </c>
      <c r="E52">
        <f t="shared" si="1"/>
        <v>3.305232021907234</v>
      </c>
      <c r="F52" s="22">
        <f t="shared" si="2"/>
        <v>7.7833215770270979E-5</v>
      </c>
      <c r="H52" s="2">
        <v>0.66465567000000003</v>
      </c>
      <c r="I52">
        <v>221.07143199999999</v>
      </c>
      <c r="J52">
        <f t="shared" si="3"/>
        <v>221.89500494783857</v>
      </c>
      <c r="K52">
        <f t="shared" si="4"/>
        <v>0.67827240041153647</v>
      </c>
      <c r="L52" s="22">
        <f t="shared" si="5"/>
        <v>1.387838390202716E-5</v>
      </c>
      <c r="N52" s="2">
        <v>0.63596134000000004</v>
      </c>
      <c r="O52">
        <v>248.83367100000001</v>
      </c>
      <c r="P52">
        <f t="shared" si="6"/>
        <v>248.67005561822469</v>
      </c>
      <c r="Q52">
        <f t="shared" si="7"/>
        <v>2.6769993153482219E-2</v>
      </c>
      <c r="R52" s="22">
        <f t="shared" si="8"/>
        <v>4.3234452809093193E-7</v>
      </c>
      <c r="T52" s="2">
        <v>0.68669301999999999</v>
      </c>
      <c r="U52">
        <v>287.20520900000002</v>
      </c>
      <c r="V52">
        <f t="shared" si="9"/>
        <v>284.1086170688701</v>
      </c>
      <c r="W52">
        <f t="shared" si="10"/>
        <v>9.5888815879389373</v>
      </c>
      <c r="X52" s="22">
        <f t="shared" si="11"/>
        <v>1.1624742212210119E-4</v>
      </c>
    </row>
    <row r="53" spans="2:24" x14ac:dyDescent="0.25">
      <c r="B53" s="2">
        <v>0.70380927999999998</v>
      </c>
      <c r="C53">
        <v>206.21699599999999</v>
      </c>
      <c r="D53">
        <f t="shared" si="0"/>
        <v>204.38002508277998</v>
      </c>
      <c r="E53">
        <f t="shared" si="1"/>
        <v>3.3744621507121417</v>
      </c>
      <c r="F53" s="22">
        <f t="shared" si="2"/>
        <v>7.9351592874559471E-5</v>
      </c>
      <c r="H53" s="2">
        <v>0.66749086999999996</v>
      </c>
      <c r="I53">
        <v>221.174623</v>
      </c>
      <c r="J53">
        <f t="shared" si="3"/>
        <v>221.93776709061177</v>
      </c>
      <c r="K53">
        <f t="shared" si="4"/>
        <v>0.58238890303567237</v>
      </c>
      <c r="L53" s="22">
        <f t="shared" si="5"/>
        <v>1.1905359110454047E-5</v>
      </c>
      <c r="N53" s="2">
        <v>0.63824468000000001</v>
      </c>
      <c r="O53">
        <v>248.87062800000001</v>
      </c>
      <c r="P53">
        <f t="shared" si="6"/>
        <v>248.67424489623076</v>
      </c>
      <c r="Q53">
        <f t="shared" si="7"/>
        <v>3.8566323446044035E-2</v>
      </c>
      <c r="R53" s="22">
        <f t="shared" si="8"/>
        <v>6.2267431528181939E-7</v>
      </c>
      <c r="T53" s="2">
        <v>0.69356474999999995</v>
      </c>
      <c r="U53">
        <v>287.60052899999999</v>
      </c>
      <c r="V53">
        <f t="shared" si="9"/>
        <v>284.24642018261119</v>
      </c>
      <c r="W53">
        <f t="shared" si="10"/>
        <v>11.250045958885332</v>
      </c>
      <c r="X53" s="22">
        <f t="shared" si="11"/>
        <v>1.3601128244230997E-4</v>
      </c>
    </row>
    <row r="54" spans="2:24" x14ac:dyDescent="0.25">
      <c r="B54" s="2">
        <v>0.70797195999999996</v>
      </c>
      <c r="C54">
        <v>206.48017899999999</v>
      </c>
      <c r="D54">
        <f t="shared" si="0"/>
        <v>204.60234483876147</v>
      </c>
      <c r="E54">
        <f t="shared" si="1"/>
        <v>3.5262611371143939</v>
      </c>
      <c r="F54" s="22">
        <f t="shared" si="2"/>
        <v>8.2709945518161145E-5</v>
      </c>
      <c r="H54" s="2">
        <v>0.67025813999999995</v>
      </c>
      <c r="I54">
        <v>221.295649</v>
      </c>
      <c r="J54">
        <f t="shared" si="3"/>
        <v>221.98163383716411</v>
      </c>
      <c r="K54">
        <f t="shared" si="4"/>
        <v>0.47057519681907534</v>
      </c>
      <c r="L54" s="22">
        <f t="shared" si="5"/>
        <v>9.6091125951654273E-6</v>
      </c>
      <c r="N54" s="2">
        <v>0.64268206000000005</v>
      </c>
      <c r="O54">
        <v>249.049136</v>
      </c>
      <c r="P54">
        <f t="shared" si="6"/>
        <v>248.68353816519391</v>
      </c>
      <c r="Q54">
        <f t="shared" si="7"/>
        <v>0.13366177681490513</v>
      </c>
      <c r="R54" s="22">
        <f t="shared" si="8"/>
        <v>2.1549497681880689E-6</v>
      </c>
      <c r="T54" s="2">
        <v>0.69633402</v>
      </c>
      <c r="U54">
        <v>287.808493</v>
      </c>
      <c r="V54">
        <f t="shared" si="9"/>
        <v>284.31177625563527</v>
      </c>
      <c r="W54">
        <f t="shared" si="10"/>
        <v>12.227027990320694</v>
      </c>
      <c r="X54" s="22">
        <f t="shared" si="11"/>
        <v>1.4760929141590848E-4</v>
      </c>
    </row>
    <row r="55" spans="2:24" x14ac:dyDescent="0.25">
      <c r="B55" s="2">
        <v>0.71059192000000004</v>
      </c>
      <c r="C55">
        <v>206.693712</v>
      </c>
      <c r="D55">
        <f t="shared" si="0"/>
        <v>204.75251529638049</v>
      </c>
      <c r="E55">
        <f t="shared" si="1"/>
        <v>3.7682446421432547</v>
      </c>
      <c r="F55" s="22">
        <f t="shared" si="2"/>
        <v>8.8203244511365767E-5</v>
      </c>
      <c r="H55" s="2">
        <v>0.67326070999999998</v>
      </c>
      <c r="I55">
        <v>221.33068399999999</v>
      </c>
      <c r="J55">
        <f t="shared" si="3"/>
        <v>222.03182142279053</v>
      </c>
      <c r="K55">
        <f t="shared" si="4"/>
        <v>0.49159368563735739</v>
      </c>
      <c r="L55" s="22">
        <f t="shared" si="5"/>
        <v>1.0035130938696158E-5</v>
      </c>
      <c r="N55" s="2">
        <v>0.64529451999999998</v>
      </c>
      <c r="O55">
        <v>249.03062</v>
      </c>
      <c r="P55">
        <f t="shared" si="6"/>
        <v>248.68980542931666</v>
      </c>
      <c r="Q55">
        <f t="shared" si="7"/>
        <v>0.11615457159006609</v>
      </c>
      <c r="R55" s="22">
        <f t="shared" si="8"/>
        <v>1.8729699418536498E-6</v>
      </c>
      <c r="T55" s="2">
        <v>0.70294920000000005</v>
      </c>
      <c r="U55">
        <v>288.31005499999998</v>
      </c>
      <c r="V55">
        <f t="shared" si="9"/>
        <v>284.49505500111195</v>
      </c>
      <c r="W55">
        <f t="shared" si="10"/>
        <v>14.554224991515644</v>
      </c>
      <c r="X55" s="22">
        <f t="shared" si="11"/>
        <v>1.7509329130531678E-4</v>
      </c>
    </row>
    <row r="56" spans="2:24" x14ac:dyDescent="0.25">
      <c r="B56" s="2">
        <v>0.71241741000000003</v>
      </c>
      <c r="C56">
        <v>206.81257500000001</v>
      </c>
      <c r="D56">
        <f t="shared" si="0"/>
        <v>204.86213105454439</v>
      </c>
      <c r="E56">
        <f t="shared" si="1"/>
        <v>3.8042315843644765</v>
      </c>
      <c r="F56" s="22">
        <f t="shared" si="2"/>
        <v>8.8943263999942328E-5</v>
      </c>
      <c r="H56" s="2">
        <v>0.67726023999999996</v>
      </c>
      <c r="I56">
        <v>221.43578600000001</v>
      </c>
      <c r="J56">
        <f t="shared" si="3"/>
        <v>222.10327789434072</v>
      </c>
      <c r="K56">
        <f t="shared" si="4"/>
        <v>0.44554542901055427</v>
      </c>
      <c r="L56" s="22">
        <f t="shared" si="5"/>
        <v>9.0864946727430608E-6</v>
      </c>
      <c r="N56" s="2">
        <v>0.64806180000000002</v>
      </c>
      <c r="O56">
        <v>249.145276</v>
      </c>
      <c r="P56">
        <f t="shared" si="6"/>
        <v>248.6971669588647</v>
      </c>
      <c r="Q56">
        <f t="shared" si="7"/>
        <v>0.20080171274719494</v>
      </c>
      <c r="R56" s="22">
        <f t="shared" si="8"/>
        <v>3.2349092280269752E-6</v>
      </c>
      <c r="T56" s="2">
        <v>0.70529459000000005</v>
      </c>
      <c r="U56">
        <v>288.334521</v>
      </c>
      <c r="V56">
        <f t="shared" si="9"/>
        <v>284.5704444210661</v>
      </c>
      <c r="W56">
        <f t="shared" si="10"/>
        <v>14.1682724920787</v>
      </c>
      <c r="X56" s="22">
        <f t="shared" si="11"/>
        <v>1.7042119944131199E-4</v>
      </c>
    </row>
    <row r="57" spans="2:24" x14ac:dyDescent="0.25">
      <c r="B57" s="2">
        <v>0.71492551000000004</v>
      </c>
      <c r="C57">
        <v>207.00175899999999</v>
      </c>
      <c r="D57">
        <f t="shared" si="0"/>
        <v>205.01975955571442</v>
      </c>
      <c r="E57">
        <f t="shared" si="1"/>
        <v>3.9283217971483371</v>
      </c>
      <c r="F57" s="22">
        <f t="shared" si="2"/>
        <v>9.1676702735330032E-5</v>
      </c>
      <c r="H57" s="2">
        <v>0.68037844000000003</v>
      </c>
      <c r="I57">
        <v>221.49584400000001</v>
      </c>
      <c r="J57">
        <f t="shared" si="3"/>
        <v>222.16300570567441</v>
      </c>
      <c r="K57">
        <f t="shared" si="4"/>
        <v>0.4451047415183782</v>
      </c>
      <c r="L57" s="22">
        <f t="shared" si="5"/>
        <v>9.0725852355106254E-6</v>
      </c>
      <c r="N57" s="2">
        <v>0.65240770999999997</v>
      </c>
      <c r="O57">
        <v>249.402016</v>
      </c>
      <c r="P57">
        <f t="shared" si="6"/>
        <v>248.71041263625659</v>
      </c>
      <c r="Q57">
        <f t="shared" si="7"/>
        <v>0.47831521274120103</v>
      </c>
      <c r="R57" s="22">
        <f t="shared" si="8"/>
        <v>7.6897863615005842E-6</v>
      </c>
      <c r="T57" s="2">
        <v>0.70995397999999998</v>
      </c>
      <c r="U57">
        <v>288.542486</v>
      </c>
      <c r="V57">
        <f t="shared" si="9"/>
        <v>284.73886280239719</v>
      </c>
      <c r="W57">
        <f t="shared" si="10"/>
        <v>14.467549429342174</v>
      </c>
      <c r="X57" s="22">
        <f t="shared" si="11"/>
        <v>1.737702541783315E-4</v>
      </c>
    </row>
    <row r="58" spans="2:24" x14ac:dyDescent="0.25">
      <c r="B58" s="2">
        <v>0.71665190999999995</v>
      </c>
      <c r="C58">
        <v>206.997972</v>
      </c>
      <c r="D58">
        <f t="shared" si="0"/>
        <v>205.13319968253245</v>
      </c>
      <c r="E58">
        <f t="shared" si="1"/>
        <v>3.4773757959933151</v>
      </c>
      <c r="F58" s="22">
        <f t="shared" si="2"/>
        <v>8.1155778043864231E-5</v>
      </c>
      <c r="H58" s="2">
        <v>0.68395941000000005</v>
      </c>
      <c r="I58">
        <v>221.53133299999999</v>
      </c>
      <c r="J58">
        <f t="shared" si="3"/>
        <v>222.23639498854908</v>
      </c>
      <c r="K58">
        <f t="shared" si="4"/>
        <v>0.49711240769679754</v>
      </c>
      <c r="L58" s="22">
        <f t="shared" si="5"/>
        <v>1.012941306690261E-5</v>
      </c>
      <c r="N58" s="2">
        <v>0.65498469999999998</v>
      </c>
      <c r="O58">
        <v>249.410462</v>
      </c>
      <c r="P58">
        <f t="shared" si="6"/>
        <v>248.71935591772441</v>
      </c>
      <c r="Q58">
        <f t="shared" si="7"/>
        <v>0.47762761695830275</v>
      </c>
      <c r="R58" s="22">
        <f t="shared" si="8"/>
        <v>7.6782119554694094E-6</v>
      </c>
      <c r="T58" s="2">
        <v>0.71272323999999998</v>
      </c>
      <c r="U58">
        <v>288.75045</v>
      </c>
      <c r="V58">
        <f t="shared" si="9"/>
        <v>284.85198787394808</v>
      </c>
      <c r="W58">
        <f t="shared" si="10"/>
        <v>15.198006948261293</v>
      </c>
      <c r="X58" s="22">
        <f t="shared" si="11"/>
        <v>1.8228095668924659E-4</v>
      </c>
    </row>
    <row r="59" spans="2:24" x14ac:dyDescent="0.25">
      <c r="B59" s="2">
        <v>0.71923168999999998</v>
      </c>
      <c r="C59">
        <v>207.18860699999999</v>
      </c>
      <c r="D59">
        <f t="shared" si="0"/>
        <v>205.31060771152991</v>
      </c>
      <c r="E59">
        <f t="shared" si="1"/>
        <v>3.5268813274941229</v>
      </c>
      <c r="F59" s="22">
        <f t="shared" si="2"/>
        <v>8.2159749367889285E-5</v>
      </c>
      <c r="H59" s="2">
        <v>0.68649537999999999</v>
      </c>
      <c r="I59">
        <v>221.617963</v>
      </c>
      <c r="J59">
        <f t="shared" si="3"/>
        <v>222.29174425507375</v>
      </c>
      <c r="K59">
        <f t="shared" si="4"/>
        <v>0.45398117968875606</v>
      </c>
      <c r="L59" s="22">
        <f t="shared" si="5"/>
        <v>9.2433187904401444E-6</v>
      </c>
      <c r="N59" s="2">
        <v>0.65750931000000001</v>
      </c>
      <c r="O59">
        <v>249.48304099999999</v>
      </c>
      <c r="P59">
        <f t="shared" si="6"/>
        <v>248.72899433432266</v>
      </c>
      <c r="Q59">
        <f t="shared" si="7"/>
        <v>0.56858637401908685</v>
      </c>
      <c r="R59" s="22">
        <f t="shared" si="8"/>
        <v>9.1351227945742319E-6</v>
      </c>
      <c r="T59" s="2">
        <v>0.71565555999999997</v>
      </c>
      <c r="U59">
        <v>288.90423900000002</v>
      </c>
      <c r="V59">
        <f t="shared" si="9"/>
        <v>284.9835710574157</v>
      </c>
      <c r="W59">
        <f t="shared" si="10"/>
        <v>15.371637116008335</v>
      </c>
      <c r="X59" s="22">
        <f t="shared" si="11"/>
        <v>1.8416720412543585E-4</v>
      </c>
    </row>
    <row r="60" spans="2:24" x14ac:dyDescent="0.25">
      <c r="B60" s="2">
        <v>0.72499696000000002</v>
      </c>
      <c r="C60">
        <v>207.73503500000001</v>
      </c>
      <c r="D60">
        <f t="shared" si="0"/>
        <v>205.74391999926902</v>
      </c>
      <c r="E60">
        <f t="shared" si="1"/>
        <v>3.9645389461359533</v>
      </c>
      <c r="F60" s="22">
        <f t="shared" si="2"/>
        <v>9.1869889405962613E-5</v>
      </c>
      <c r="H60" s="2">
        <v>0.69205362000000004</v>
      </c>
      <c r="I60">
        <v>221.951742</v>
      </c>
      <c r="J60">
        <f t="shared" si="3"/>
        <v>222.42394810012547</v>
      </c>
      <c r="K60">
        <f t="shared" si="4"/>
        <v>0.2229786009957109</v>
      </c>
      <c r="L60" s="22">
        <f t="shared" si="5"/>
        <v>4.5263285055542168E-6</v>
      </c>
      <c r="N60" s="2">
        <v>0.66246417000000002</v>
      </c>
      <c r="O60">
        <v>249.63940700000001</v>
      </c>
      <c r="P60">
        <f t="shared" si="6"/>
        <v>248.75074621142025</v>
      </c>
      <c r="Q60">
        <f t="shared" si="7"/>
        <v>0.78971799715919366</v>
      </c>
      <c r="R60" s="22">
        <f t="shared" si="8"/>
        <v>1.2672017116558887E-5</v>
      </c>
      <c r="T60" s="2">
        <v>0.72409456000000005</v>
      </c>
      <c r="U60">
        <v>289.53337499999998</v>
      </c>
      <c r="V60">
        <f t="shared" si="9"/>
        <v>285.44094998151775</v>
      </c>
      <c r="W60">
        <f t="shared" si="10"/>
        <v>16.747942531899291</v>
      </c>
      <c r="X60" s="22">
        <f t="shared" si="11"/>
        <v>1.9978560650191039E-4</v>
      </c>
    </row>
    <row r="61" spans="2:24" x14ac:dyDescent="0.25">
      <c r="B61" s="2">
        <v>0.72725613</v>
      </c>
      <c r="C61">
        <v>207.910751</v>
      </c>
      <c r="D61">
        <f t="shared" si="0"/>
        <v>205.9287310455075</v>
      </c>
      <c r="E61">
        <f t="shared" si="1"/>
        <v>3.9284031000064532</v>
      </c>
      <c r="F61" s="22">
        <f t="shared" si="2"/>
        <v>9.0878709389777084E-5</v>
      </c>
      <c r="H61" s="2">
        <v>0.69389422000000001</v>
      </c>
      <c r="I61">
        <v>222.05882399999999</v>
      </c>
      <c r="J61">
        <f t="shared" si="3"/>
        <v>222.47133101776518</v>
      </c>
      <c r="K61">
        <f t="shared" si="4"/>
        <v>0.17016203970553367</v>
      </c>
      <c r="L61" s="22">
        <f t="shared" si="5"/>
        <v>3.4508542093043386E-6</v>
      </c>
      <c r="N61" s="2">
        <v>0.66518904000000001</v>
      </c>
      <c r="O61">
        <v>249.71107599999999</v>
      </c>
      <c r="P61">
        <f t="shared" si="6"/>
        <v>248.76450743813425</v>
      </c>
      <c r="Q61">
        <f t="shared" si="7"/>
        <v>0.89599204231258667</v>
      </c>
      <c r="R61" s="22">
        <f t="shared" si="8"/>
        <v>1.436906602946709E-5</v>
      </c>
      <c r="T61" s="2">
        <v>0.72722246000000001</v>
      </c>
      <c r="U61">
        <v>289.71687300000002</v>
      </c>
      <c r="V61">
        <f t="shared" si="9"/>
        <v>285.64500810949926</v>
      </c>
      <c r="W61">
        <f t="shared" si="10"/>
        <v>16.580083686492788</v>
      </c>
      <c r="X61" s="22">
        <f t="shared" si="11"/>
        <v>1.9753276373593375E-4</v>
      </c>
    </row>
    <row r="62" spans="2:24" x14ac:dyDescent="0.25">
      <c r="B62" s="2">
        <v>0.72974510999999997</v>
      </c>
      <c r="C62">
        <v>208.23293699999999</v>
      </c>
      <c r="D62">
        <f t="shared" si="0"/>
        <v>206.14291757692226</v>
      </c>
      <c r="E62">
        <f t="shared" si="1"/>
        <v>4.3681811888421862</v>
      </c>
      <c r="F62" s="22">
        <f t="shared" si="2"/>
        <v>1.0073996485777141E-4</v>
      </c>
      <c r="H62" s="2">
        <v>0.69561435999999999</v>
      </c>
      <c r="I62">
        <v>222.04012299999999</v>
      </c>
      <c r="J62">
        <f t="shared" si="3"/>
        <v>222.51736983513422</v>
      </c>
      <c r="K62">
        <f t="shared" si="4"/>
        <v>0.22776454164563323</v>
      </c>
      <c r="L62" s="22">
        <f t="shared" si="5"/>
        <v>4.6198002244117514E-6</v>
      </c>
      <c r="N62" s="2">
        <v>0.66769566999999996</v>
      </c>
      <c r="O62">
        <v>249.88297499999999</v>
      </c>
      <c r="P62">
        <f t="shared" si="6"/>
        <v>248.77843086289519</v>
      </c>
      <c r="Q62">
        <f t="shared" si="7"/>
        <v>1.2200177508125778</v>
      </c>
      <c r="R62" s="22">
        <f t="shared" si="8"/>
        <v>1.9538571742621544E-5</v>
      </c>
      <c r="T62" s="2">
        <v>0.73031756000000003</v>
      </c>
      <c r="U62">
        <v>289.76172800000001</v>
      </c>
      <c r="V62">
        <f t="shared" si="9"/>
        <v>285.86831685469656</v>
      </c>
      <c r="W62">
        <f t="shared" si="10"/>
        <v>15.158650346373092</v>
      </c>
      <c r="X62" s="22">
        <f t="shared" si="11"/>
        <v>1.8054210000194814E-4</v>
      </c>
    </row>
    <row r="63" spans="2:24" x14ac:dyDescent="0.25">
      <c r="B63" s="2">
        <v>0.73450985000000002</v>
      </c>
      <c r="C63">
        <v>208.606955</v>
      </c>
      <c r="D63">
        <f t="shared" si="0"/>
        <v>206.58615040925946</v>
      </c>
      <c r="E63">
        <f t="shared" si="1"/>
        <v>4.0836511939580378</v>
      </c>
      <c r="F63" s="22">
        <f t="shared" si="2"/>
        <v>9.3840663982508281E-5</v>
      </c>
      <c r="H63" s="2">
        <v>0.69933455</v>
      </c>
      <c r="I63">
        <v>222.244754</v>
      </c>
      <c r="J63">
        <f t="shared" si="3"/>
        <v>222.6231329810476</v>
      </c>
      <c r="K63">
        <f t="shared" si="4"/>
        <v>0.14317065329862283</v>
      </c>
      <c r="L63" s="22">
        <f t="shared" si="5"/>
        <v>2.8986179003682097E-6</v>
      </c>
      <c r="N63" s="2">
        <v>0.67085178000000001</v>
      </c>
      <c r="O63">
        <v>250.05718100000001</v>
      </c>
      <c r="P63">
        <f t="shared" si="6"/>
        <v>248.79785583750393</v>
      </c>
      <c r="Q63">
        <f t="shared" si="7"/>
        <v>1.5858998648957854</v>
      </c>
      <c r="R63" s="22">
        <f t="shared" si="8"/>
        <v>2.5362794351935685E-5</v>
      </c>
      <c r="T63" s="2">
        <v>0.73696536000000001</v>
      </c>
      <c r="U63">
        <v>290.36523299999999</v>
      </c>
      <c r="V63">
        <f t="shared" si="9"/>
        <v>286.43040922818318</v>
      </c>
      <c r="W63">
        <f t="shared" si="10"/>
        <v>15.482838115254662</v>
      </c>
      <c r="X63" s="22">
        <f t="shared" si="11"/>
        <v>1.8363748806079477E-4</v>
      </c>
    </row>
    <row r="64" spans="2:24" x14ac:dyDescent="0.25">
      <c r="B64" s="2">
        <v>0.73695126</v>
      </c>
      <c r="C64">
        <v>208.82352900000001</v>
      </c>
      <c r="D64">
        <f t="shared" si="0"/>
        <v>206.8314309890099</v>
      </c>
      <c r="E64">
        <f t="shared" si="1"/>
        <v>3.9684544853907333</v>
      </c>
      <c r="F64" s="22">
        <f t="shared" si="2"/>
        <v>9.1004431723931139E-5</v>
      </c>
      <c r="H64" s="2">
        <v>0.70214975999999996</v>
      </c>
      <c r="I64">
        <v>222.28661199999999</v>
      </c>
      <c r="J64">
        <f t="shared" si="3"/>
        <v>222.70922487440265</v>
      </c>
      <c r="K64">
        <f t="shared" si="4"/>
        <v>0.17860164161087813</v>
      </c>
      <c r="L64" s="22">
        <f t="shared" si="5"/>
        <v>3.6145882563376674E-6</v>
      </c>
      <c r="N64" s="2">
        <v>0.67359968999999997</v>
      </c>
      <c r="O64">
        <v>250.12737100000001</v>
      </c>
      <c r="P64">
        <f t="shared" si="6"/>
        <v>248.81665728635619</v>
      </c>
      <c r="Q64">
        <f t="shared" si="7"/>
        <v>1.7179704391339767</v>
      </c>
      <c r="R64" s="22">
        <f t="shared" si="8"/>
        <v>2.7459539506310929E-5</v>
      </c>
      <c r="T64" s="2">
        <v>0.74009285000000002</v>
      </c>
      <c r="U64">
        <v>290.463098</v>
      </c>
      <c r="V64">
        <f t="shared" si="9"/>
        <v>286.73943854224188</v>
      </c>
      <c r="W64">
        <f t="shared" si="10"/>
        <v>13.865639757351476</v>
      </c>
      <c r="X64" s="22">
        <f t="shared" si="11"/>
        <v>1.643455625810306E-4</v>
      </c>
    </row>
    <row r="65" spans="2:24" x14ac:dyDescent="0.25">
      <c r="B65" s="2">
        <v>0.73909477999999995</v>
      </c>
      <c r="C65">
        <v>208.98202900000001</v>
      </c>
      <c r="D65">
        <f t="shared" si="0"/>
        <v>207.05766735844068</v>
      </c>
      <c r="E65">
        <f t="shared" si="1"/>
        <v>3.7031677275049169</v>
      </c>
      <c r="F65" s="22">
        <f t="shared" si="2"/>
        <v>8.4792121247015612E-5</v>
      </c>
      <c r="H65" s="2">
        <v>0.70631255999999998</v>
      </c>
      <c r="I65">
        <v>222.486807</v>
      </c>
      <c r="J65">
        <f t="shared" si="3"/>
        <v>222.84703336915956</v>
      </c>
      <c r="K65">
        <f t="shared" si="4"/>
        <v>0.12976303703788133</v>
      </c>
      <c r="L65" s="22">
        <f t="shared" si="5"/>
        <v>2.6214554090613304E-6</v>
      </c>
      <c r="N65" s="2">
        <v>0.67569464000000001</v>
      </c>
      <c r="O65">
        <v>250.145342</v>
      </c>
      <c r="P65">
        <f t="shared" si="6"/>
        <v>248.83228179224511</v>
      </c>
      <c r="Q65">
        <f t="shared" si="7"/>
        <v>1.7241271091893076</v>
      </c>
      <c r="R65" s="22">
        <f t="shared" si="8"/>
        <v>2.7553986422134928E-5</v>
      </c>
      <c r="T65" s="2">
        <v>0.74563237999999998</v>
      </c>
      <c r="U65">
        <v>291.08699200000001</v>
      </c>
      <c r="V65">
        <f t="shared" si="9"/>
        <v>287.3691872159431</v>
      </c>
      <c r="W65">
        <f t="shared" si="10"/>
        <v>13.822072412356443</v>
      </c>
      <c r="X65" s="22">
        <f t="shared" si="11"/>
        <v>1.6312764530650587E-4</v>
      </c>
    </row>
    <row r="66" spans="2:24" x14ac:dyDescent="0.25">
      <c r="B66" s="2">
        <v>0.74313788000000003</v>
      </c>
      <c r="C66">
        <v>209.30838199999999</v>
      </c>
      <c r="D66">
        <f t="shared" si="0"/>
        <v>207.51395820907467</v>
      </c>
      <c r="E66">
        <f t="shared" si="1"/>
        <v>3.2199567414388031</v>
      </c>
      <c r="F66" s="22">
        <f t="shared" si="2"/>
        <v>7.3498215737056861E-5</v>
      </c>
      <c r="H66" s="2">
        <v>0.70956991999999997</v>
      </c>
      <c r="I66">
        <v>222.75279699999999</v>
      </c>
      <c r="J66">
        <f t="shared" si="3"/>
        <v>222.96442957942236</v>
      </c>
      <c r="K66">
        <f t="shared" si="4"/>
        <v>4.4788348672966272E-2</v>
      </c>
      <c r="L66" s="22">
        <f t="shared" si="5"/>
        <v>9.0264861173735106E-7</v>
      </c>
      <c r="N66" s="2">
        <v>0.67936810999999997</v>
      </c>
      <c r="O66">
        <v>250.221045</v>
      </c>
      <c r="P66">
        <f t="shared" si="6"/>
        <v>248.86264148928967</v>
      </c>
      <c r="Q66">
        <f t="shared" si="7"/>
        <v>1.8452600979101546</v>
      </c>
      <c r="R66" s="22">
        <f t="shared" si="8"/>
        <v>2.9472021382362689E-5</v>
      </c>
      <c r="T66" s="2">
        <v>0.74911890999999997</v>
      </c>
      <c r="U66">
        <v>291.24602299999998</v>
      </c>
      <c r="V66">
        <f t="shared" si="9"/>
        <v>287.82708732657585</v>
      </c>
      <c r="W66">
        <f t="shared" si="10"/>
        <v>11.68912113901211</v>
      </c>
      <c r="X66" s="22">
        <f t="shared" si="11"/>
        <v>1.3780400890280172E-4</v>
      </c>
    </row>
    <row r="67" spans="2:24" x14ac:dyDescent="0.25">
      <c r="B67" s="2">
        <v>0.74513154000000004</v>
      </c>
      <c r="C67">
        <v>209.58417800000001</v>
      </c>
      <c r="D67">
        <f t="shared" si="0"/>
        <v>207.75408816872016</v>
      </c>
      <c r="E67">
        <f t="shared" si="1"/>
        <v>3.3492287905539078</v>
      </c>
      <c r="F67" s="22">
        <f t="shared" si="2"/>
        <v>7.6247889743593083E-5</v>
      </c>
      <c r="H67" s="2">
        <v>0.71212582999999996</v>
      </c>
      <c r="I67">
        <v>222.92707100000001</v>
      </c>
      <c r="J67">
        <f t="shared" si="3"/>
        <v>223.06295691662402</v>
      </c>
      <c r="K67">
        <f t="shared" si="4"/>
        <v>1.8464982336746087E-2</v>
      </c>
      <c r="L67" s="22">
        <f t="shared" si="5"/>
        <v>3.7155514261792121E-7</v>
      </c>
      <c r="N67" s="2">
        <v>0.68213842999999996</v>
      </c>
      <c r="O67">
        <v>250.30383900000001</v>
      </c>
      <c r="P67">
        <f t="shared" si="6"/>
        <v>248.88827838164738</v>
      </c>
      <c r="Q67">
        <f t="shared" si="7"/>
        <v>2.0038118642308769</v>
      </c>
      <c r="R67" s="22">
        <f t="shared" si="8"/>
        <v>3.1983200636037158E-5</v>
      </c>
      <c r="T67" s="2">
        <v>0.75501615</v>
      </c>
      <c r="U67">
        <v>291.65357599999999</v>
      </c>
      <c r="V67">
        <f t="shared" si="9"/>
        <v>288.72892238384509</v>
      </c>
      <c r="W67">
        <f t="shared" si="10"/>
        <v>8.5535987744879272</v>
      </c>
      <c r="X67" s="22">
        <f t="shared" si="11"/>
        <v>1.0055745270438812E-4</v>
      </c>
    </row>
    <row r="68" spans="2:24" x14ac:dyDescent="0.25">
      <c r="B68" s="2">
        <v>0.74672152000000003</v>
      </c>
      <c r="C68">
        <v>209.88654399999999</v>
      </c>
      <c r="D68">
        <f t="shared" ref="D68:D125" si="12">IF(B68&lt;E$1,$AC$6+C$1^2*$AC$5/((-$AC$7*(B68/D$1-1)^$AC$8+1)),$AC$6+$AC$2*SINH($AC$3*(B68/E$1)-$AC$3)+C$1^2*$AC$5/((-$AC$7*(B68/D$1-1)^$AC$8+1)))</f>
        <v>207.95318519006406</v>
      </c>
      <c r="E68">
        <f t="shared" ref="E68:E125" si="13">(D68-C68)^2</f>
        <v>3.7378762879568548</v>
      </c>
      <c r="F68" s="22">
        <f t="shared" ref="F68:F125" si="14">((D68-C68)/C68)^2</f>
        <v>8.485075880648015E-5</v>
      </c>
      <c r="H68" s="2">
        <v>0.71449812999999995</v>
      </c>
      <c r="I68">
        <v>223.12373199999999</v>
      </c>
      <c r="J68">
        <f t="shared" ref="J68:J131" si="15">IF(H68&lt;K$1,$AC$6+I$1^2*$AC$5/((-$AC$7*(H68/J$1-1)^$AC$8+1)),$AC$6+$AC$2*SINH($AC$3*(H68/K$1)-$AC$3)+I$1^2*$AC$5/((-$AC$7*(H68/J$1-1)^$AC$8+1)))</f>
        <v>223.15982421919256</v>
      </c>
      <c r="K68">
        <f t="shared" ref="K68:K131" si="16">(J68-I68)^2</f>
        <v>1.3026482862443817E-3</v>
      </c>
      <c r="L68" s="22">
        <f t="shared" ref="L68:L131" si="17">((J68-I68)/I68)^2</f>
        <v>2.6165897854315413E-8</v>
      </c>
      <c r="N68" s="2">
        <v>0.68460270999999995</v>
      </c>
      <c r="O68">
        <v>250.39938599999999</v>
      </c>
      <c r="P68">
        <f t="shared" ref="P68:P131" si="18">IF(N68&lt;Q$1,$AC$6+O$1^2*$AC$5/((-$AC$7*(N68/P$1-1)^$AC$8+1)),$AC$6+$AC$2*SINH($AC$3*(N68/Q$1)-$AC$3)+O$1^2*$AC$5/((-$AC$7*(N68/P$1-1)^$AC$8+1)))</f>
        <v>248.91326578331643</v>
      </c>
      <c r="Q68">
        <f t="shared" ref="Q68:Q131" si="19">(P68-O68)^2</f>
        <v>2.2085532984355902</v>
      </c>
      <c r="R68" s="22">
        <f t="shared" ref="R68:R131" si="20">((P68-O68)/O68)^2</f>
        <v>3.522421840007259E-5</v>
      </c>
      <c r="T68" s="2">
        <v>0.7582757</v>
      </c>
      <c r="U68">
        <v>291.937387</v>
      </c>
      <c r="V68">
        <f t="shared" ref="V68:V99" si="21">IF(T68&lt;W$1,$AC$6+U$1^2*$AC$5/((-$AC$7*(T68/V$1-1)^$AC$8+1)),$AC$6+$AC$2*SINH($AC$3*(T68/W$1)-$AC$3)+U$1^2*$AC$5/((-$AC$7*(T68/V$1-1)^$AC$8+1)))</f>
        <v>289.3063508867092</v>
      </c>
      <c r="W68">
        <f t="shared" ref="W68:W99" si="22">(V68-U68)^2</f>
        <v>6.9223510294403816</v>
      </c>
      <c r="X68" s="22">
        <f t="shared" ref="X68:X131" si="23">((V68-U68)/U68)^2</f>
        <v>8.1222094641128094E-5</v>
      </c>
    </row>
    <row r="69" spans="2:24" x14ac:dyDescent="0.25">
      <c r="B69" s="2">
        <v>0.75013834000000001</v>
      </c>
      <c r="C69">
        <v>210.263856</v>
      </c>
      <c r="D69">
        <f t="shared" si="12"/>
        <v>208.40507804920543</v>
      </c>
      <c r="E69">
        <f t="shared" si="13"/>
        <v>3.4550554703600809</v>
      </c>
      <c r="F69" s="22">
        <f t="shared" si="14"/>
        <v>7.8149422858699865E-5</v>
      </c>
      <c r="H69" s="2">
        <v>0.71659512999999997</v>
      </c>
      <c r="I69">
        <v>223.27830800000001</v>
      </c>
      <c r="J69">
        <f t="shared" si="15"/>
        <v>223.25006788278054</v>
      </c>
      <c r="K69">
        <f t="shared" si="16"/>
        <v>7.9750422056930293E-4</v>
      </c>
      <c r="L69" s="22">
        <f t="shared" si="17"/>
        <v>1.5997050849376641E-8</v>
      </c>
      <c r="N69" s="2">
        <v>0.68914385</v>
      </c>
      <c r="O69">
        <v>250.66617299999999</v>
      </c>
      <c r="P69">
        <f t="shared" si="18"/>
        <v>248.96530058786661</v>
      </c>
      <c r="Q69">
        <f t="shared" si="19"/>
        <v>2.8929669623564171</v>
      </c>
      <c r="R69" s="22">
        <f t="shared" si="20"/>
        <v>4.6041770200830971E-5</v>
      </c>
      <c r="T69" s="2">
        <v>0.76277247000000004</v>
      </c>
      <c r="U69">
        <v>292.28970299999997</v>
      </c>
      <c r="V69">
        <f t="shared" si="21"/>
        <v>290.21047054493681</v>
      </c>
      <c r="W69">
        <f t="shared" si="22"/>
        <v>4.3232076021879893</v>
      </c>
      <c r="X69" s="22">
        <f t="shared" si="23"/>
        <v>5.0603325588580277E-5</v>
      </c>
    </row>
    <row r="70" spans="2:24" x14ac:dyDescent="0.25">
      <c r="B70" s="2">
        <v>0.75179636000000005</v>
      </c>
      <c r="C70">
        <v>210.49695700000001</v>
      </c>
      <c r="D70">
        <f t="shared" si="12"/>
        <v>208.63680389942485</v>
      </c>
      <c r="E70">
        <f t="shared" si="13"/>
        <v>3.4601695575793854</v>
      </c>
      <c r="F70" s="22">
        <f t="shared" si="14"/>
        <v>7.8091854606224907E-5</v>
      </c>
      <c r="H70" s="2">
        <v>0.71938230000000003</v>
      </c>
      <c r="I70">
        <v>223.505979</v>
      </c>
      <c r="J70">
        <f t="shared" si="15"/>
        <v>223.37715899528064</v>
      </c>
      <c r="K70">
        <f t="shared" si="16"/>
        <v>1.659459361589552E-2</v>
      </c>
      <c r="L70" s="22">
        <f t="shared" si="17"/>
        <v>3.3219135844886098E-7</v>
      </c>
      <c r="N70" s="2">
        <v>0.69160410999999999</v>
      </c>
      <c r="O70">
        <v>250.889117</v>
      </c>
      <c r="P70">
        <f t="shared" si="18"/>
        <v>248.99708281234842</v>
      </c>
      <c r="Q70">
        <f t="shared" si="19"/>
        <v>3.5797933672423552</v>
      </c>
      <c r="R70" s="22">
        <f t="shared" si="20"/>
        <v>5.6871451544272565E-5</v>
      </c>
      <c r="T70" s="2">
        <v>0.76511918000000001</v>
      </c>
      <c r="U70">
        <v>292.59167600000001</v>
      </c>
      <c r="V70">
        <f t="shared" si="21"/>
        <v>290.73786074280611</v>
      </c>
      <c r="W70">
        <f t="shared" si="22"/>
        <v>3.4366310078048885</v>
      </c>
      <c r="X70" s="22">
        <f t="shared" si="23"/>
        <v>4.0142921026853528E-5</v>
      </c>
    </row>
    <row r="71" spans="2:24" x14ac:dyDescent="0.25">
      <c r="B71" s="2">
        <v>0.75351082999999996</v>
      </c>
      <c r="C71">
        <v>210.79817600000001</v>
      </c>
      <c r="D71">
        <f t="shared" si="12"/>
        <v>208.88542818562803</v>
      </c>
      <c r="E71">
        <f t="shared" si="13"/>
        <v>3.6586042013847968</v>
      </c>
      <c r="F71" s="22">
        <f t="shared" si="14"/>
        <v>8.2334477048489417E-5</v>
      </c>
      <c r="H71" s="2">
        <v>0.72208147</v>
      </c>
      <c r="I71">
        <v>223.72499199999999</v>
      </c>
      <c r="J71">
        <f t="shared" si="15"/>
        <v>223.50854476052572</v>
      </c>
      <c r="K71">
        <f t="shared" si="16"/>
        <v>4.6849407476029017E-2</v>
      </c>
      <c r="L71" s="22">
        <f t="shared" si="17"/>
        <v>9.3599838653683316E-7</v>
      </c>
      <c r="N71" s="2">
        <v>0.69406840000000003</v>
      </c>
      <c r="O71">
        <v>250.98541</v>
      </c>
      <c r="P71">
        <f t="shared" si="18"/>
        <v>249.0317163970345</v>
      </c>
      <c r="Q71">
        <f t="shared" si="19"/>
        <v>3.8169186942683204</v>
      </c>
      <c r="R71" s="22">
        <f t="shared" si="20"/>
        <v>6.0592093280550471E-5</v>
      </c>
      <c r="T71" s="2">
        <v>0.77020496999999999</v>
      </c>
      <c r="U71">
        <v>293.50916599999999</v>
      </c>
      <c r="V71">
        <f t="shared" si="21"/>
        <v>292.03120503852244</v>
      </c>
      <c r="W71">
        <f t="shared" si="22"/>
        <v>2.1843686036516425</v>
      </c>
      <c r="X71" s="22">
        <f t="shared" si="23"/>
        <v>2.5356107768883897E-5</v>
      </c>
    </row>
    <row r="72" spans="2:24" x14ac:dyDescent="0.25">
      <c r="B72" s="2">
        <v>0.75658068999999994</v>
      </c>
      <c r="C72">
        <v>211.13577599999999</v>
      </c>
      <c r="D72">
        <f t="shared" si="12"/>
        <v>209.35466493546929</v>
      </c>
      <c r="E72">
        <f t="shared" si="13"/>
        <v>3.1723566241937022</v>
      </c>
      <c r="F72" s="22">
        <f t="shared" si="14"/>
        <v>7.1163671386851614E-5</v>
      </c>
      <c r="H72" s="2">
        <v>0.72608075000000005</v>
      </c>
      <c r="I72">
        <v>223.958237</v>
      </c>
      <c r="J72">
        <f t="shared" si="15"/>
        <v>223.71954867354779</v>
      </c>
      <c r="K72">
        <f t="shared" si="16"/>
        <v>5.6972117184554624E-2</v>
      </c>
      <c r="L72" s="22">
        <f t="shared" si="17"/>
        <v>1.1358690831087101E-6</v>
      </c>
      <c r="N72" s="2">
        <v>0.69730110000000001</v>
      </c>
      <c r="O72">
        <v>251.00452000000001</v>
      </c>
      <c r="P72">
        <f t="shared" si="18"/>
        <v>249.08178538403075</v>
      </c>
      <c r="Q72">
        <f t="shared" si="19"/>
        <v>3.6969084034464639</v>
      </c>
      <c r="R72" s="22">
        <f t="shared" si="20"/>
        <v>5.8678040974358424E-5</v>
      </c>
      <c r="T72" s="2">
        <v>0.77255193</v>
      </c>
      <c r="U72">
        <v>293.86392899999998</v>
      </c>
      <c r="V72">
        <f t="shared" si="21"/>
        <v>292.70604794297736</v>
      </c>
      <c r="W72">
        <f t="shared" si="22"/>
        <v>1.3406885422118222</v>
      </c>
      <c r="X72" s="22">
        <f t="shared" si="23"/>
        <v>1.5525133240285061E-5</v>
      </c>
    </row>
    <row r="73" spans="2:24" x14ac:dyDescent="0.25">
      <c r="B73" s="2">
        <v>0.75823125999999996</v>
      </c>
      <c r="C73">
        <v>211.32262499999999</v>
      </c>
      <c r="D73">
        <f t="shared" si="12"/>
        <v>209.62038012042373</v>
      </c>
      <c r="E73">
        <f t="shared" si="13"/>
        <v>2.8976376300435813</v>
      </c>
      <c r="F73" s="22">
        <f t="shared" si="14"/>
        <v>6.488616094485891E-5</v>
      </c>
      <c r="H73" s="2">
        <v>0.72915090000000005</v>
      </c>
      <c r="I73">
        <v>224.14933199999999</v>
      </c>
      <c r="J73">
        <f t="shared" si="15"/>
        <v>223.89595106563976</v>
      </c>
      <c r="K73">
        <f t="shared" si="16"/>
        <v>6.4201897897259594E-2</v>
      </c>
      <c r="L73" s="22">
        <f t="shared" si="17"/>
        <v>1.277829672672481E-6</v>
      </c>
      <c r="N73" s="2">
        <v>0.69930013000000002</v>
      </c>
      <c r="O73">
        <v>251.112807</v>
      </c>
      <c r="P73">
        <f t="shared" si="18"/>
        <v>249.11560419301554</v>
      </c>
      <c r="Q73">
        <f t="shared" si="19"/>
        <v>3.9888190522266109</v>
      </c>
      <c r="R73" s="22">
        <f t="shared" si="20"/>
        <v>6.3256711413097572E-5</v>
      </c>
      <c r="T73" s="2">
        <v>0.77799636000000005</v>
      </c>
      <c r="U73">
        <v>294.75695200000001</v>
      </c>
      <c r="V73">
        <f t="shared" si="21"/>
        <v>294.49368939072536</v>
      </c>
      <c r="W73">
        <f t="shared" si="22"/>
        <v>6.9307201442095831E-2</v>
      </c>
      <c r="X73" s="22">
        <f t="shared" si="23"/>
        <v>7.9771957444122525E-7</v>
      </c>
    </row>
    <row r="74" spans="2:24" x14ac:dyDescent="0.25">
      <c r="B74" s="2">
        <v>0.76211424000000005</v>
      </c>
      <c r="C74">
        <v>211.862683</v>
      </c>
      <c r="D74">
        <f t="shared" si="12"/>
        <v>210.2850853351521</v>
      </c>
      <c r="E74">
        <f t="shared" si="13"/>
        <v>2.4888143921335475</v>
      </c>
      <c r="F74" s="22">
        <f t="shared" si="14"/>
        <v>5.5447704821705231E-5</v>
      </c>
      <c r="H74" s="2">
        <v>0.73229274</v>
      </c>
      <c r="I74">
        <v>224.334585</v>
      </c>
      <c r="J74">
        <f t="shared" si="15"/>
        <v>224.09065859429612</v>
      </c>
      <c r="K74">
        <f t="shared" si="16"/>
        <v>5.9500091399617934E-2</v>
      </c>
      <c r="L74" s="22">
        <f t="shared" si="17"/>
        <v>1.1822931342406054E-6</v>
      </c>
      <c r="N74" s="2">
        <v>0.70153297999999997</v>
      </c>
      <c r="O74">
        <v>251.242751</v>
      </c>
      <c r="P74">
        <f t="shared" si="18"/>
        <v>249.15617249873924</v>
      </c>
      <c r="Q74">
        <f t="shared" si="19"/>
        <v>4.3538098419236002</v>
      </c>
      <c r="R74" s="22">
        <f t="shared" si="20"/>
        <v>6.8973517808562038E-5</v>
      </c>
      <c r="T74" s="2">
        <v>0.78076738000000001</v>
      </c>
      <c r="U74">
        <v>295.33191299999999</v>
      </c>
      <c r="V74">
        <f t="shared" si="21"/>
        <v>295.53979175650124</v>
      </c>
      <c r="W74">
        <f t="shared" si="22"/>
        <v>4.321357740450972E-2</v>
      </c>
      <c r="X74" s="22">
        <f t="shared" si="23"/>
        <v>4.9544957874902913E-7</v>
      </c>
    </row>
    <row r="75" spans="2:24" x14ac:dyDescent="0.25">
      <c r="B75" s="2">
        <v>0.76361146999999996</v>
      </c>
      <c r="C75">
        <v>212.01825600000001</v>
      </c>
      <c r="D75">
        <f t="shared" si="12"/>
        <v>210.55708869669434</v>
      </c>
      <c r="E75">
        <f t="shared" si="13"/>
        <v>2.1350098882495692</v>
      </c>
      <c r="F75" s="22">
        <f t="shared" si="14"/>
        <v>4.7495599649369661E-5</v>
      </c>
      <c r="H75" s="2">
        <v>0.73640768000000001</v>
      </c>
      <c r="I75">
        <v>224.57685599999999</v>
      </c>
      <c r="J75">
        <f t="shared" si="15"/>
        <v>224.36946236684514</v>
      </c>
      <c r="K75">
        <f t="shared" si="16"/>
        <v>4.3012119073168882E-2</v>
      </c>
      <c r="L75" s="22">
        <f t="shared" si="17"/>
        <v>8.5282680928658202E-7</v>
      </c>
      <c r="N75" s="2">
        <v>0.70539282000000003</v>
      </c>
      <c r="O75">
        <v>251.41218900000001</v>
      </c>
      <c r="P75">
        <f t="shared" si="18"/>
        <v>249.23387915931733</v>
      </c>
      <c r="Q75">
        <f t="shared" si="19"/>
        <v>4.7450337620150318</v>
      </c>
      <c r="R75" s="22">
        <f t="shared" si="20"/>
        <v>7.5070040144667509E-5</v>
      </c>
      <c r="T75" s="2">
        <v>0.78497004000000004</v>
      </c>
      <c r="U75">
        <v>296.661475</v>
      </c>
      <c r="V75">
        <f t="shared" si="21"/>
        <v>297.33246269228238</v>
      </c>
      <c r="W75">
        <f t="shared" si="22"/>
        <v>0.4502244831944352</v>
      </c>
      <c r="X75" s="22">
        <f t="shared" si="23"/>
        <v>5.1157204559840975E-6</v>
      </c>
    </row>
    <row r="76" spans="2:24" x14ac:dyDescent="0.25">
      <c r="B76" s="2">
        <v>0.76539509999999999</v>
      </c>
      <c r="C76">
        <v>212.31525600000001</v>
      </c>
      <c r="D76">
        <f t="shared" si="12"/>
        <v>210.89319895360501</v>
      </c>
      <c r="E76">
        <f t="shared" si="13"/>
        <v>2.0222462432016624</v>
      </c>
      <c r="F76" s="22">
        <f t="shared" si="14"/>
        <v>4.4861277211561367E-5</v>
      </c>
      <c r="H76" s="2">
        <v>0.73887166999999998</v>
      </c>
      <c r="I76">
        <v>224.81890899999999</v>
      </c>
      <c r="J76">
        <f t="shared" si="15"/>
        <v>224.55049051718487</v>
      </c>
      <c r="K76">
        <f t="shared" si="16"/>
        <v>7.2048481916771781E-2</v>
      </c>
      <c r="L76" s="22">
        <f t="shared" si="17"/>
        <v>1.425473547920653E-6</v>
      </c>
      <c r="N76" s="2">
        <v>0.70816011999999995</v>
      </c>
      <c r="O76">
        <v>251.514106</v>
      </c>
      <c r="P76">
        <f t="shared" si="18"/>
        <v>249.29607993411116</v>
      </c>
      <c r="Q76">
        <f t="shared" si="19"/>
        <v>4.9196396289623063</v>
      </c>
      <c r="R76" s="22">
        <f t="shared" si="20"/>
        <v>7.7769372869054446E-5</v>
      </c>
      <c r="T76" s="2">
        <v>0.78710420999999997</v>
      </c>
      <c r="U76">
        <v>297.36526900000001</v>
      </c>
      <c r="V76">
        <f t="shared" si="21"/>
        <v>298.35029684524267</v>
      </c>
      <c r="W76">
        <f t="shared" si="22"/>
        <v>0.97027985590338806</v>
      </c>
      <c r="X76" s="22">
        <f t="shared" si="23"/>
        <v>1.0972776371555912E-5</v>
      </c>
    </row>
    <row r="77" spans="2:24" x14ac:dyDescent="0.25">
      <c r="B77" s="2">
        <v>0.76881140999999997</v>
      </c>
      <c r="C77">
        <v>212.94555299999999</v>
      </c>
      <c r="D77">
        <f t="shared" si="12"/>
        <v>211.57568474170375</v>
      </c>
      <c r="E77">
        <f t="shared" si="13"/>
        <v>1.8765390450875639</v>
      </c>
      <c r="F77" s="22">
        <f t="shared" si="14"/>
        <v>4.1382855558299145E-5</v>
      </c>
      <c r="H77" s="2">
        <v>0.74127193999999996</v>
      </c>
      <c r="I77">
        <v>225.03532000000001</v>
      </c>
      <c r="J77">
        <f t="shared" si="15"/>
        <v>224.73782855459919</v>
      </c>
      <c r="K77">
        <f t="shared" si="16"/>
        <v>8.8501160086670763E-2</v>
      </c>
      <c r="L77" s="22">
        <f t="shared" si="17"/>
        <v>1.7476223446313501E-6</v>
      </c>
      <c r="N77" s="2">
        <v>0.71088328000000001</v>
      </c>
      <c r="O77">
        <v>251.68216000000001</v>
      </c>
      <c r="P77">
        <f t="shared" si="18"/>
        <v>249.36312422146707</v>
      </c>
      <c r="Q77">
        <f t="shared" si="19"/>
        <v>5.3779269421158578</v>
      </c>
      <c r="R77" s="22">
        <f t="shared" si="20"/>
        <v>8.4900458004402677E-5</v>
      </c>
      <c r="T77" s="2">
        <v>0.78918695999999999</v>
      </c>
      <c r="U77">
        <v>298.06509699999998</v>
      </c>
      <c r="V77">
        <f t="shared" si="21"/>
        <v>299.42198595462867</v>
      </c>
      <c r="W77">
        <f t="shared" si="22"/>
        <v>1.8411476351933307</v>
      </c>
      <c r="X77" s="22">
        <f t="shared" si="23"/>
        <v>2.0723655633520376E-5</v>
      </c>
    </row>
    <row r="78" spans="2:24" x14ac:dyDescent="0.25">
      <c r="B78" s="2">
        <v>0.77027599000000002</v>
      </c>
      <c r="C78">
        <v>213.08316400000001</v>
      </c>
      <c r="D78">
        <f t="shared" si="12"/>
        <v>211.8847160961009</v>
      </c>
      <c r="E78">
        <f t="shared" si="13"/>
        <v>1.4362773783601663</v>
      </c>
      <c r="F78" s="22">
        <f t="shared" si="14"/>
        <v>3.1632975618163383E-5</v>
      </c>
      <c r="H78" s="2">
        <v>0.74470831999999998</v>
      </c>
      <c r="I78">
        <v>225.50685100000001</v>
      </c>
      <c r="J78">
        <f t="shared" si="15"/>
        <v>225.02639147837957</v>
      </c>
      <c r="K78">
        <f t="shared" si="16"/>
        <v>0.23084135191574795</v>
      </c>
      <c r="L78" s="22">
        <f t="shared" si="17"/>
        <v>4.539354791760374E-6</v>
      </c>
      <c r="N78" s="2">
        <v>0.71457937999999999</v>
      </c>
      <c r="O78">
        <v>251.99184299999999</v>
      </c>
      <c r="P78">
        <f t="shared" si="18"/>
        <v>249.46432264504747</v>
      </c>
      <c r="Q78">
        <f t="shared" si="19"/>
        <v>6.3883591446992849</v>
      </c>
      <c r="R78" s="22">
        <f t="shared" si="20"/>
        <v>1.0060425697567379E-4</v>
      </c>
      <c r="T78" s="2">
        <v>0.79229201000000005</v>
      </c>
      <c r="U78">
        <v>299.30938800000001</v>
      </c>
      <c r="V78">
        <f t="shared" si="21"/>
        <v>301.17937216963935</v>
      </c>
      <c r="W78">
        <f t="shared" si="22"/>
        <v>3.4968407947017237</v>
      </c>
      <c r="X78" s="22">
        <f t="shared" si="23"/>
        <v>3.9033292154975455E-5</v>
      </c>
    </row>
    <row r="79" spans="2:24" x14ac:dyDescent="0.25">
      <c r="B79" s="2">
        <v>0.77178935000000004</v>
      </c>
      <c r="C79">
        <v>213.34292099999999</v>
      </c>
      <c r="D79">
        <f t="shared" si="12"/>
        <v>212.21496944983681</v>
      </c>
      <c r="E79">
        <f t="shared" si="13"/>
        <v>1.2722746995155094</v>
      </c>
      <c r="F79" s="22">
        <f t="shared" si="14"/>
        <v>2.7952742056818061E-5</v>
      </c>
      <c r="H79" s="2">
        <v>0.74661411</v>
      </c>
      <c r="I79">
        <v>225.70993899999999</v>
      </c>
      <c r="J79">
        <f t="shared" si="15"/>
        <v>225.19751474244333</v>
      </c>
      <c r="K79">
        <f t="shared" si="16"/>
        <v>0.26257861973249397</v>
      </c>
      <c r="L79" s="22">
        <f t="shared" si="17"/>
        <v>5.154161164561614E-6</v>
      </c>
      <c r="N79" s="2">
        <v>0.71686397000000002</v>
      </c>
      <c r="O79">
        <v>252.02839800000001</v>
      </c>
      <c r="P79">
        <f t="shared" si="18"/>
        <v>249.53330866264372</v>
      </c>
      <c r="Q79">
        <f t="shared" si="19"/>
        <v>6.2254708013890534</v>
      </c>
      <c r="R79" s="22">
        <f t="shared" si="20"/>
        <v>9.8010643990766304E-5</v>
      </c>
      <c r="T79" s="2">
        <v>0.79401566999999995</v>
      </c>
      <c r="U79">
        <v>300.08291400000002</v>
      </c>
      <c r="V79">
        <f t="shared" si="21"/>
        <v>302.24621143649597</v>
      </c>
      <c r="W79">
        <f t="shared" si="22"/>
        <v>4.6798557987499585</v>
      </c>
      <c r="X79" s="22">
        <f t="shared" si="23"/>
        <v>5.1969667040984829E-5</v>
      </c>
    </row>
    <row r="80" spans="2:24" x14ac:dyDescent="0.25">
      <c r="B80" s="2">
        <v>0.77692786000000003</v>
      </c>
      <c r="C80">
        <v>214.181299</v>
      </c>
      <c r="D80">
        <f t="shared" si="12"/>
        <v>213.42509878817484</v>
      </c>
      <c r="E80">
        <f t="shared" si="13"/>
        <v>0.57183876036441661</v>
      </c>
      <c r="F80" s="22">
        <f t="shared" si="14"/>
        <v>1.2465522671911426E-5</v>
      </c>
      <c r="H80" s="2">
        <v>0.74859534999999999</v>
      </c>
      <c r="I80">
        <v>225.90846500000001</v>
      </c>
      <c r="J80">
        <f t="shared" si="15"/>
        <v>225.3843818792368</v>
      </c>
      <c r="K80">
        <f t="shared" si="16"/>
        <v>0.27466311746890371</v>
      </c>
      <c r="L80" s="22">
        <f t="shared" si="17"/>
        <v>5.3818964286541909E-6</v>
      </c>
      <c r="N80" s="2">
        <v>0.71932803000000001</v>
      </c>
      <c r="O80">
        <v>252.23569800000001</v>
      </c>
      <c r="P80">
        <f t="shared" si="18"/>
        <v>249.61373189109116</v>
      </c>
      <c r="Q80">
        <f t="shared" si="19"/>
        <v>6.8747062762666173</v>
      </c>
      <c r="R80" s="22">
        <f t="shared" si="20"/>
        <v>1.0805404918344575E-4</v>
      </c>
      <c r="T80" s="2">
        <v>0.79669299999999998</v>
      </c>
      <c r="U80">
        <v>301.40817800000002</v>
      </c>
      <c r="V80">
        <f t="shared" si="21"/>
        <v>304.06668784553261</v>
      </c>
      <c r="W80">
        <f t="shared" si="22"/>
        <v>7.0676745987937259</v>
      </c>
      <c r="X80" s="22">
        <f t="shared" si="23"/>
        <v>7.779765071819645E-5</v>
      </c>
    </row>
    <row r="81" spans="2:24" x14ac:dyDescent="0.25">
      <c r="B81" s="2">
        <v>0.77906078999999995</v>
      </c>
      <c r="C81">
        <v>214.60446200000001</v>
      </c>
      <c r="D81">
        <f t="shared" si="12"/>
        <v>213.97082431808212</v>
      </c>
      <c r="E81">
        <f t="shared" si="13"/>
        <v>0.40149671194627651</v>
      </c>
      <c r="F81" s="22">
        <f t="shared" si="14"/>
        <v>8.7177517566658201E-6</v>
      </c>
      <c r="H81" s="2">
        <v>0.75259425000000002</v>
      </c>
      <c r="I81">
        <v>226.32855799999999</v>
      </c>
      <c r="J81">
        <f t="shared" si="15"/>
        <v>225.79152728628219</v>
      </c>
      <c r="K81">
        <f t="shared" si="16"/>
        <v>0.2884019874762469</v>
      </c>
      <c r="L81" s="22">
        <f t="shared" si="17"/>
        <v>5.6301444317243813E-6</v>
      </c>
      <c r="N81" s="2">
        <v>0.72295273999999998</v>
      </c>
      <c r="O81">
        <v>252.40588199999999</v>
      </c>
      <c r="P81">
        <f t="shared" si="18"/>
        <v>249.74443103445438</v>
      </c>
      <c r="Q81">
        <f t="shared" si="19"/>
        <v>7.0833212420036693</v>
      </c>
      <c r="R81" s="22">
        <f t="shared" si="20"/>
        <v>1.1118289947653245E-4</v>
      </c>
      <c r="T81" s="2">
        <v>0.79838629000000005</v>
      </c>
      <c r="U81">
        <v>302.36564199999998</v>
      </c>
      <c r="V81">
        <f t="shared" si="21"/>
        <v>305.31800274933084</v>
      </c>
      <c r="W81">
        <f t="shared" si="22"/>
        <v>8.7164339941895044</v>
      </c>
      <c r="X81" s="22">
        <f t="shared" si="23"/>
        <v>9.533974035100609E-5</v>
      </c>
    </row>
    <row r="82" spans="2:24" x14ac:dyDescent="0.25">
      <c r="B82" s="2">
        <v>0.78151174000000001</v>
      </c>
      <c r="C82">
        <v>215.07795300000001</v>
      </c>
      <c r="D82">
        <f t="shared" si="12"/>
        <v>214.63212046645759</v>
      </c>
      <c r="E82">
        <f t="shared" si="13"/>
        <v>0.19876664796484853</v>
      </c>
      <c r="F82" s="22">
        <f t="shared" si="14"/>
        <v>4.2968651560092645E-6</v>
      </c>
      <c r="H82" s="2">
        <v>0.75509711999999996</v>
      </c>
      <c r="I82">
        <v>226.62271799999999</v>
      </c>
      <c r="J82">
        <f t="shared" si="15"/>
        <v>226.06844361949285</v>
      </c>
      <c r="K82">
        <f t="shared" si="16"/>
        <v>0.30722008888657182</v>
      </c>
      <c r="L82" s="22">
        <f t="shared" si="17"/>
        <v>5.981949227202735E-6</v>
      </c>
      <c r="N82" s="2">
        <v>0.72504517999999996</v>
      </c>
      <c r="O82">
        <v>252.33265700000001</v>
      </c>
      <c r="P82">
        <f t="shared" si="18"/>
        <v>249.82719782344682</v>
      </c>
      <c r="Q82">
        <f t="shared" si="19"/>
        <v>6.2773256853745796</v>
      </c>
      <c r="R82" s="22">
        <f t="shared" si="20"/>
        <v>9.8588836248912279E-5</v>
      </c>
      <c r="T82" s="2">
        <v>0.79992728999999996</v>
      </c>
      <c r="U82">
        <v>303.49597699999998</v>
      </c>
      <c r="V82">
        <f t="shared" si="21"/>
        <v>306.53071934486542</v>
      </c>
      <c r="W82">
        <f t="shared" si="22"/>
        <v>9.2096610997193604</v>
      </c>
      <c r="X82" s="22">
        <f t="shared" si="23"/>
        <v>9.9985672472595986E-5</v>
      </c>
    </row>
    <row r="83" spans="2:24" x14ac:dyDescent="0.25">
      <c r="B83" s="2">
        <v>0.78525087000000005</v>
      </c>
      <c r="C83">
        <v>215.87004899999999</v>
      </c>
      <c r="D83">
        <f t="shared" si="12"/>
        <v>215.71688615503763</v>
      </c>
      <c r="E83">
        <f t="shared" si="13"/>
        <v>2.3458857076965996E-2</v>
      </c>
      <c r="F83" s="22">
        <f t="shared" si="14"/>
        <v>5.0341026749354015E-7</v>
      </c>
      <c r="H83" s="2">
        <v>0.75689978000000002</v>
      </c>
      <c r="I83">
        <v>226.83523700000001</v>
      </c>
      <c r="J83">
        <f t="shared" si="15"/>
        <v>226.27928180372828</v>
      </c>
      <c r="K83">
        <f t="shared" si="16"/>
        <v>0.30908618026153234</v>
      </c>
      <c r="L83" s="22">
        <f t="shared" si="17"/>
        <v>6.007012675717972E-6</v>
      </c>
      <c r="N83" s="2">
        <v>0.72739858000000002</v>
      </c>
      <c r="O83">
        <v>252.546018</v>
      </c>
      <c r="P83">
        <f t="shared" si="18"/>
        <v>249.92724989061594</v>
      </c>
      <c r="Q83">
        <f t="shared" si="19"/>
        <v>6.8579464107269841</v>
      </c>
      <c r="R83" s="22">
        <f t="shared" si="20"/>
        <v>1.0752588772460655E-4</v>
      </c>
      <c r="T83" s="2">
        <v>0.80326218999999999</v>
      </c>
      <c r="U83">
        <v>306.09851600000002</v>
      </c>
      <c r="V83">
        <f t="shared" si="21"/>
        <v>309.42423147787406</v>
      </c>
      <c r="W83">
        <f t="shared" si="22"/>
        <v>11.060383439770964</v>
      </c>
      <c r="X83" s="22">
        <f t="shared" si="23"/>
        <v>1.1804503766968448E-4</v>
      </c>
    </row>
    <row r="84" spans="2:24" x14ac:dyDescent="0.25">
      <c r="B84" s="2">
        <v>0.78663346999999995</v>
      </c>
      <c r="C84">
        <v>216.12576100000001</v>
      </c>
      <c r="D84">
        <f t="shared" si="12"/>
        <v>216.14286700474779</v>
      </c>
      <c r="E84">
        <f t="shared" si="13"/>
        <v>2.9261539843085962E-4</v>
      </c>
      <c r="F84" s="22">
        <f t="shared" si="14"/>
        <v>6.2644667072825028E-9</v>
      </c>
      <c r="H84" s="2">
        <v>0.76099061000000001</v>
      </c>
      <c r="I84">
        <v>227.18848500000001</v>
      </c>
      <c r="J84">
        <f t="shared" si="15"/>
        <v>226.79611993361965</v>
      </c>
      <c r="K84">
        <f t="shared" si="16"/>
        <v>0.15395034531566759</v>
      </c>
      <c r="L84" s="22">
        <f t="shared" si="17"/>
        <v>2.9826894386367514E-6</v>
      </c>
      <c r="N84" s="2">
        <v>0.73216329999999996</v>
      </c>
      <c r="O84">
        <v>252.92895300000001</v>
      </c>
      <c r="P84">
        <f t="shared" si="18"/>
        <v>250.15469402652116</v>
      </c>
      <c r="Q84">
        <f t="shared" si="19"/>
        <v>7.6965128519279276</v>
      </c>
      <c r="R84" s="22">
        <f t="shared" si="20"/>
        <v>1.203086646395858E-4</v>
      </c>
      <c r="T84" s="2">
        <v>0.80465971000000003</v>
      </c>
      <c r="U84">
        <v>307.71507300000002</v>
      </c>
      <c r="V84">
        <f t="shared" si="21"/>
        <v>310.75851756667788</v>
      </c>
      <c r="W84">
        <f t="shared" si="22"/>
        <v>9.2625548304410046</v>
      </c>
      <c r="X84" s="22">
        <f t="shared" si="23"/>
        <v>9.7821259809038836E-5</v>
      </c>
    </row>
    <row r="85" spans="2:24" x14ac:dyDescent="0.25">
      <c r="B85" s="2">
        <v>0.78825208000000002</v>
      </c>
      <c r="C85">
        <v>216.578047</v>
      </c>
      <c r="D85">
        <f t="shared" si="12"/>
        <v>216.65972107939285</v>
      </c>
      <c r="E85">
        <f t="shared" si="13"/>
        <v>6.6706552446703059E-3</v>
      </c>
      <c r="F85" s="22">
        <f t="shared" si="14"/>
        <v>1.4221310858118692E-7</v>
      </c>
      <c r="H85" s="2">
        <v>0.76267134000000003</v>
      </c>
      <c r="I85">
        <v>227.38336699999999</v>
      </c>
      <c r="J85">
        <f t="shared" si="15"/>
        <v>227.02508739632805</v>
      </c>
      <c r="K85">
        <f t="shared" si="16"/>
        <v>0.12836427440732653</v>
      </c>
      <c r="L85" s="22">
        <f t="shared" si="17"/>
        <v>2.4827145198058483E-6</v>
      </c>
      <c r="N85" s="2">
        <v>0.73474061000000002</v>
      </c>
      <c r="O85">
        <v>253.09330600000001</v>
      </c>
      <c r="P85">
        <f t="shared" si="18"/>
        <v>250.29309263134766</v>
      </c>
      <c r="Q85">
        <f t="shared" si="19"/>
        <v>7.8411949099793459</v>
      </c>
      <c r="R85" s="22">
        <f t="shared" si="20"/>
        <v>1.2241113698591944E-4</v>
      </c>
      <c r="T85" s="2">
        <v>0.80585019999999996</v>
      </c>
      <c r="U85">
        <v>309.27004899999997</v>
      </c>
      <c r="V85">
        <f t="shared" si="21"/>
        <v>311.95797974415825</v>
      </c>
      <c r="W85">
        <f t="shared" si="22"/>
        <v>7.2249716853912824</v>
      </c>
      <c r="X85" s="22">
        <f t="shared" si="23"/>
        <v>7.5537120112475716E-5</v>
      </c>
    </row>
    <row r="86" spans="2:24" x14ac:dyDescent="0.25">
      <c r="B86" s="2">
        <v>0.79199470999999999</v>
      </c>
      <c r="C86">
        <v>217.499979</v>
      </c>
      <c r="D86">
        <f t="shared" si="12"/>
        <v>217.93482723970763</v>
      </c>
      <c r="E86">
        <f t="shared" si="13"/>
        <v>0.1890929915768278</v>
      </c>
      <c r="F86" s="22">
        <f t="shared" si="14"/>
        <v>3.9972102648453808E-6</v>
      </c>
      <c r="H86" s="2">
        <v>0.76455055000000005</v>
      </c>
      <c r="I86">
        <v>227.67184599999999</v>
      </c>
      <c r="J86">
        <f t="shared" si="15"/>
        <v>227.29345219907199</v>
      </c>
      <c r="K86">
        <f t="shared" si="16"/>
        <v>0.14318186858073512</v>
      </c>
      <c r="L86" s="22">
        <f t="shared" si="17"/>
        <v>2.7622906160606637E-6</v>
      </c>
      <c r="N86" s="2">
        <v>0.73691176999999997</v>
      </c>
      <c r="O86">
        <v>253.267719</v>
      </c>
      <c r="P86">
        <f t="shared" si="18"/>
        <v>250.41893364177884</v>
      </c>
      <c r="Q86">
        <f t="shared" si="19"/>
        <v>8.1155780172152863</v>
      </c>
      <c r="R86" s="22">
        <f t="shared" si="20"/>
        <v>1.2652017358144447E-4</v>
      </c>
      <c r="T86" s="2">
        <v>0.80868682000000003</v>
      </c>
      <c r="U86">
        <v>312.76524999999998</v>
      </c>
      <c r="V86">
        <f t="shared" si="21"/>
        <v>315.07318983756966</v>
      </c>
      <c r="W86">
        <f t="shared" si="22"/>
        <v>5.3265862938411468</v>
      </c>
      <c r="X86" s="22">
        <f t="shared" si="23"/>
        <v>5.4451767098708045E-5</v>
      </c>
    </row>
    <row r="87" spans="2:24" x14ac:dyDescent="0.25">
      <c r="B87" s="2">
        <v>0.79329676000000005</v>
      </c>
      <c r="C87">
        <v>217.79918900000001</v>
      </c>
      <c r="D87">
        <f t="shared" si="12"/>
        <v>218.40638065621357</v>
      </c>
      <c r="E87">
        <f t="shared" si="13"/>
        <v>0.3686817073753641</v>
      </c>
      <c r="F87" s="22">
        <f t="shared" si="14"/>
        <v>7.7721124138294211E-6</v>
      </c>
      <c r="H87" s="2">
        <v>0.76966526000000002</v>
      </c>
      <c r="I87">
        <v>228.461704</v>
      </c>
      <c r="J87">
        <f t="shared" si="15"/>
        <v>228.09603701340302</v>
      </c>
      <c r="K87">
        <f t="shared" si="16"/>
        <v>0.13371234508691413</v>
      </c>
      <c r="L87" s="22">
        <f t="shared" si="17"/>
        <v>2.5617968203397933E-6</v>
      </c>
      <c r="N87" s="2">
        <v>0.74056038000000002</v>
      </c>
      <c r="O87">
        <v>253.42580000000001</v>
      </c>
      <c r="P87">
        <f t="shared" si="18"/>
        <v>250.65124313155729</v>
      </c>
      <c r="Q87">
        <f t="shared" si="19"/>
        <v>7.6981658162226481</v>
      </c>
      <c r="R87" s="22">
        <f t="shared" si="20"/>
        <v>1.1986312859072191E-4</v>
      </c>
      <c r="T87" s="2">
        <v>0.80961890999999997</v>
      </c>
      <c r="U87">
        <v>314.130267</v>
      </c>
      <c r="V87">
        <f t="shared" si="21"/>
        <v>316.1835537347107</v>
      </c>
      <c r="W87">
        <f t="shared" si="22"/>
        <v>4.2159864149389108</v>
      </c>
      <c r="X87" s="22">
        <f t="shared" si="23"/>
        <v>4.272476040169319E-5</v>
      </c>
    </row>
    <row r="88" spans="2:24" x14ac:dyDescent="0.25">
      <c r="B88" s="2">
        <v>0.79513520000000004</v>
      </c>
      <c r="C88">
        <v>218.35077000000001</v>
      </c>
      <c r="D88">
        <f t="shared" si="12"/>
        <v>219.09850137014257</v>
      </c>
      <c r="E88">
        <f t="shared" si="13"/>
        <v>0.55910220189527016</v>
      </c>
      <c r="F88" s="22">
        <f t="shared" si="14"/>
        <v>1.1726860180584766E-5</v>
      </c>
      <c r="H88" s="2">
        <v>0.77175948000000005</v>
      </c>
      <c r="I88">
        <v>228.75253499999999</v>
      </c>
      <c r="J88">
        <f t="shared" si="15"/>
        <v>228.4580889520177</v>
      </c>
      <c r="K88">
        <f t="shared" si="16"/>
        <v>8.6698475172389489E-2</v>
      </c>
      <c r="L88" s="22">
        <f t="shared" si="17"/>
        <v>1.6568364035954544E-6</v>
      </c>
      <c r="N88" s="2">
        <v>0.74325947000000003</v>
      </c>
      <c r="O88">
        <v>253.68462400000001</v>
      </c>
      <c r="P88">
        <f t="shared" si="18"/>
        <v>250.84150604266677</v>
      </c>
      <c r="Q88">
        <f t="shared" si="19"/>
        <v>8.0833197193107846</v>
      </c>
      <c r="R88" s="22">
        <f t="shared" si="20"/>
        <v>1.2560342050262977E-4</v>
      </c>
      <c r="T88" s="2">
        <v>0.81155412000000005</v>
      </c>
      <c r="U88">
        <v>316.83788299999998</v>
      </c>
      <c r="V88">
        <f t="shared" si="21"/>
        <v>318.64167126587779</v>
      </c>
      <c r="W88">
        <f t="shared" si="22"/>
        <v>3.2536521081184882</v>
      </c>
      <c r="X88" s="22">
        <f t="shared" si="23"/>
        <v>3.2411334213781797E-5</v>
      </c>
    </row>
    <row r="89" spans="2:24" x14ac:dyDescent="0.25">
      <c r="B89" s="2">
        <v>0.79782940000000002</v>
      </c>
      <c r="C89">
        <v>219.16325000000001</v>
      </c>
      <c r="D89">
        <f t="shared" si="12"/>
        <v>220.17189712964301</v>
      </c>
      <c r="E89">
        <f t="shared" si="13"/>
        <v>1.0173690321370812</v>
      </c>
      <c r="F89" s="22">
        <f t="shared" si="14"/>
        <v>2.1180833675595311E-5</v>
      </c>
      <c r="H89" s="2">
        <v>0.77336477999999997</v>
      </c>
      <c r="I89">
        <v>228.945065</v>
      </c>
      <c r="J89">
        <f t="shared" si="15"/>
        <v>228.75002492117915</v>
      </c>
      <c r="K89">
        <f t="shared" si="16"/>
        <v>3.8040632346444399E-2</v>
      </c>
      <c r="L89" s="22">
        <f t="shared" si="17"/>
        <v>7.2574684147326449E-7</v>
      </c>
      <c r="N89" s="2">
        <v>0.74695549999999999</v>
      </c>
      <c r="O89">
        <v>254.024563</v>
      </c>
      <c r="P89">
        <f t="shared" si="18"/>
        <v>251.13033075366445</v>
      </c>
      <c r="Q89">
        <f t="shared" si="19"/>
        <v>8.3765802957285125</v>
      </c>
      <c r="R89" s="22">
        <f t="shared" si="20"/>
        <v>1.2981214614868615E-4</v>
      </c>
      <c r="T89" s="2">
        <v>0.81215062999999998</v>
      </c>
      <c r="U89">
        <v>318.088503</v>
      </c>
      <c r="V89">
        <f t="shared" si="21"/>
        <v>319.44387897826726</v>
      </c>
      <c r="W89">
        <f t="shared" si="22"/>
        <v>1.8370440424639358</v>
      </c>
      <c r="X89" s="22">
        <f t="shared" si="23"/>
        <v>1.8156144227630575E-5</v>
      </c>
    </row>
    <row r="90" spans="2:24" x14ac:dyDescent="0.25">
      <c r="B90" s="2">
        <v>0.79905095999999998</v>
      </c>
      <c r="C90">
        <v>219.47261700000001</v>
      </c>
      <c r="D90">
        <f t="shared" si="12"/>
        <v>220.68317949951734</v>
      </c>
      <c r="E90">
        <f t="shared" si="13"/>
        <v>1.4654615652376286</v>
      </c>
      <c r="F90" s="22">
        <f t="shared" si="14"/>
        <v>3.0423820369086824E-5</v>
      </c>
      <c r="H90" s="2">
        <v>0.77717605000000001</v>
      </c>
      <c r="I90">
        <v>229.500732</v>
      </c>
      <c r="J90">
        <f t="shared" si="15"/>
        <v>229.49744035146728</v>
      </c>
      <c r="K90">
        <f t="shared" si="16"/>
        <v>1.0834950062980486E-5</v>
      </c>
      <c r="L90" s="22">
        <f t="shared" si="17"/>
        <v>2.0571159138686627E-10</v>
      </c>
      <c r="N90" s="2">
        <v>0.74928391000000005</v>
      </c>
      <c r="O90">
        <v>254.15821500000001</v>
      </c>
      <c r="P90">
        <f t="shared" si="18"/>
        <v>251.3307269548705</v>
      </c>
      <c r="Q90">
        <f t="shared" si="19"/>
        <v>7.9946886453503163</v>
      </c>
      <c r="R90" s="22">
        <f t="shared" si="20"/>
        <v>1.2376369057239957E-4</v>
      </c>
      <c r="T90" s="2">
        <v>0.81289350000000005</v>
      </c>
      <c r="U90">
        <v>319.56436600000001</v>
      </c>
      <c r="V90">
        <f t="shared" si="21"/>
        <v>320.47423228574826</v>
      </c>
      <c r="W90">
        <f t="shared" si="22"/>
        <v>0.8278566579413178</v>
      </c>
      <c r="X90" s="22">
        <f t="shared" si="23"/>
        <v>8.1065945777199023E-6</v>
      </c>
    </row>
    <row r="91" spans="2:24" x14ac:dyDescent="0.25">
      <c r="B91" s="2">
        <v>0.80051570999999999</v>
      </c>
      <c r="C91">
        <v>219.88031000000001</v>
      </c>
      <c r="D91">
        <f t="shared" si="12"/>
        <v>221.31769884727603</v>
      </c>
      <c r="E91">
        <f t="shared" si="13"/>
        <v>2.066086698273502</v>
      </c>
      <c r="F91" s="22">
        <f t="shared" si="14"/>
        <v>4.2734227775905797E-5</v>
      </c>
      <c r="H91" s="2">
        <v>0.77994275999999996</v>
      </c>
      <c r="I91">
        <v>229.89566099999999</v>
      </c>
      <c r="J91">
        <f t="shared" si="15"/>
        <v>230.09239379064917</v>
      </c>
      <c r="K91">
        <f t="shared" si="16"/>
        <v>3.8703790916613662E-2</v>
      </c>
      <c r="L91" s="22">
        <f t="shared" si="17"/>
        <v>7.323049264195326E-7</v>
      </c>
      <c r="N91" s="2">
        <v>0.75112164000000003</v>
      </c>
      <c r="O91">
        <v>254.441091</v>
      </c>
      <c r="P91">
        <f t="shared" si="18"/>
        <v>251.49985366163537</v>
      </c>
      <c r="Q91">
        <f t="shared" si="19"/>
        <v>8.6508770805902522</v>
      </c>
      <c r="R91" s="22">
        <f t="shared" si="20"/>
        <v>1.3362436150441198E-4</v>
      </c>
      <c r="T91" s="2">
        <v>0.81448823000000004</v>
      </c>
      <c r="U91">
        <v>322.335329</v>
      </c>
      <c r="V91">
        <f t="shared" si="21"/>
        <v>322.81078665249055</v>
      </c>
      <c r="W91">
        <f t="shared" si="22"/>
        <v>0.22605997931182212</v>
      </c>
      <c r="X91" s="22">
        <f t="shared" si="23"/>
        <v>2.1757443634706245E-6</v>
      </c>
    </row>
    <row r="92" spans="2:24" x14ac:dyDescent="0.25">
      <c r="B92" s="2">
        <v>0.80396761999999999</v>
      </c>
      <c r="C92">
        <v>220.57809700000001</v>
      </c>
      <c r="D92">
        <f t="shared" si="12"/>
        <v>222.91222460997085</v>
      </c>
      <c r="E92">
        <f t="shared" si="13"/>
        <v>5.4481516996281636</v>
      </c>
      <c r="F92" s="22">
        <f t="shared" si="14"/>
        <v>1.1197586357381562E-4</v>
      </c>
      <c r="H92" s="2">
        <v>0.78270941999999999</v>
      </c>
      <c r="I92">
        <v>230.31681599999999</v>
      </c>
      <c r="J92">
        <f t="shared" si="15"/>
        <v>230.73626703413873</v>
      </c>
      <c r="K92">
        <f t="shared" si="16"/>
        <v>0.17593917004006315</v>
      </c>
      <c r="L92" s="22">
        <f t="shared" si="17"/>
        <v>3.3167385829812516E-6</v>
      </c>
      <c r="N92" s="2">
        <v>0.75644462999999995</v>
      </c>
      <c r="O92">
        <v>254.83353099999999</v>
      </c>
      <c r="P92">
        <f t="shared" si="18"/>
        <v>252.05035818405628</v>
      </c>
      <c r="Q92">
        <f t="shared" si="19"/>
        <v>7.7460509234080668</v>
      </c>
      <c r="R92" s="22">
        <f t="shared" si="20"/>
        <v>1.1927988286614652E-4</v>
      </c>
      <c r="T92" s="2">
        <v>0.81557133000000004</v>
      </c>
      <c r="U92">
        <v>323.77245499999998</v>
      </c>
      <c r="V92">
        <f t="shared" si="21"/>
        <v>324.50196627972923</v>
      </c>
      <c r="W92">
        <f t="shared" si="22"/>
        <v>0.53218670725221062</v>
      </c>
      <c r="X92" s="22">
        <f t="shared" si="23"/>
        <v>5.0767318648516658E-6</v>
      </c>
    </row>
    <row r="93" spans="2:24" x14ac:dyDescent="0.25">
      <c r="B93" s="2">
        <v>0.80541152000000005</v>
      </c>
      <c r="C93">
        <v>220.99391499999999</v>
      </c>
      <c r="D93">
        <f t="shared" si="12"/>
        <v>223.62368349389433</v>
      </c>
      <c r="E93">
        <f t="shared" si="13"/>
        <v>6.9156823314793376</v>
      </c>
      <c r="F93" s="22">
        <f t="shared" si="14"/>
        <v>1.4160363586181803E-4</v>
      </c>
      <c r="H93" s="2">
        <v>0.78418003999999997</v>
      </c>
      <c r="I93">
        <v>230.578093</v>
      </c>
      <c r="J93">
        <f t="shared" si="15"/>
        <v>231.10010653628152</v>
      </c>
      <c r="K93">
        <f t="shared" si="16"/>
        <v>0.27249813206113771</v>
      </c>
      <c r="L93" s="22">
        <f t="shared" si="17"/>
        <v>5.1253962114941853E-6</v>
      </c>
      <c r="N93" s="2">
        <v>0.75867600999999996</v>
      </c>
      <c r="O93">
        <v>255.07099400000001</v>
      </c>
      <c r="P93">
        <f t="shared" si="18"/>
        <v>252.31089647228407</v>
      </c>
      <c r="Q93">
        <f t="shared" si="19"/>
        <v>7.6181383625036556</v>
      </c>
      <c r="R93" s="22">
        <f t="shared" si="20"/>
        <v>1.1709186058243365E-4</v>
      </c>
      <c r="T93" s="2">
        <v>0.81629483999999997</v>
      </c>
      <c r="U93">
        <v>325.02994000000001</v>
      </c>
      <c r="V93">
        <f t="shared" si="21"/>
        <v>325.68219890294881</v>
      </c>
      <c r="W93">
        <f t="shared" si="22"/>
        <v>0.42544167647597436</v>
      </c>
      <c r="X93" s="22">
        <f t="shared" si="23"/>
        <v>4.0271081781188698E-6</v>
      </c>
    </row>
    <row r="94" spans="2:24" x14ac:dyDescent="0.25">
      <c r="B94" s="2">
        <v>0.80638615000000002</v>
      </c>
      <c r="C94">
        <v>221.540888</v>
      </c>
      <c r="D94">
        <f t="shared" si="12"/>
        <v>224.11982803116896</v>
      </c>
      <c r="E94">
        <f t="shared" si="13"/>
        <v>6.6509316843658031</v>
      </c>
      <c r="F94" s="22">
        <f t="shared" si="14"/>
        <v>1.3551104758084866E-4</v>
      </c>
      <c r="H94" s="2">
        <v>0.78556373999999995</v>
      </c>
      <c r="I94">
        <v>230.97877700000001</v>
      </c>
      <c r="J94">
        <f t="shared" si="15"/>
        <v>231.45705922996171</v>
      </c>
      <c r="K94">
        <f t="shared" si="16"/>
        <v>0.22875389149714284</v>
      </c>
      <c r="L94" s="22">
        <f t="shared" si="17"/>
        <v>4.2876994541054941E-6</v>
      </c>
      <c r="N94" s="2">
        <v>0.76088981</v>
      </c>
      <c r="O94">
        <v>255.29969399999999</v>
      </c>
      <c r="P94">
        <f t="shared" si="18"/>
        <v>252.58876300384108</v>
      </c>
      <c r="Q94">
        <f t="shared" si="19"/>
        <v>7.3491468659351273</v>
      </c>
      <c r="R94" s="22">
        <f t="shared" si="20"/>
        <v>1.1275513724310013E-4</v>
      </c>
      <c r="T94" s="2">
        <v>0.81737183999999996</v>
      </c>
      <c r="U94">
        <v>327.49178899999998</v>
      </c>
      <c r="V94">
        <f t="shared" si="21"/>
        <v>327.51892807441834</v>
      </c>
      <c r="W94">
        <f t="shared" si="22"/>
        <v>7.3652936028515857E-4</v>
      </c>
      <c r="X94" s="22">
        <f t="shared" si="23"/>
        <v>6.8673507962710571E-9</v>
      </c>
    </row>
    <row r="95" spans="2:24" x14ac:dyDescent="0.25">
      <c r="B95" s="2">
        <v>0.80956936000000002</v>
      </c>
      <c r="C95">
        <v>223.03048000000001</v>
      </c>
      <c r="D95">
        <f t="shared" si="12"/>
        <v>225.83617648678998</v>
      </c>
      <c r="E95">
        <f t="shared" si="13"/>
        <v>7.8719327759855773</v>
      </c>
      <c r="F95" s="22">
        <f t="shared" si="14"/>
        <v>1.5825335961174695E-4</v>
      </c>
      <c r="H95" s="2">
        <v>0.78828319999999996</v>
      </c>
      <c r="I95">
        <v>231.59336999999999</v>
      </c>
      <c r="J95">
        <f t="shared" si="15"/>
        <v>232.20278554347618</v>
      </c>
      <c r="K95">
        <f t="shared" si="16"/>
        <v>0.3713873046303785</v>
      </c>
      <c r="L95" s="22">
        <f t="shared" si="17"/>
        <v>6.9242829954770627E-6</v>
      </c>
      <c r="N95" s="2">
        <v>0.76430644000000003</v>
      </c>
      <c r="O95">
        <v>255.76915</v>
      </c>
      <c r="P95">
        <f t="shared" si="18"/>
        <v>253.05906688699619</v>
      </c>
      <c r="Q95">
        <f t="shared" si="19"/>
        <v>7.344550479388392</v>
      </c>
      <c r="R95" s="22">
        <f t="shared" si="20"/>
        <v>1.122713383414447E-4</v>
      </c>
      <c r="T95" s="2">
        <v>0.81796884999999997</v>
      </c>
      <c r="U95">
        <v>328.84660500000001</v>
      </c>
      <c r="V95">
        <f t="shared" si="21"/>
        <v>328.58050455031002</v>
      </c>
      <c r="W95">
        <f t="shared" si="22"/>
        <v>7.0809449325212964E-2</v>
      </c>
      <c r="X95" s="22">
        <f t="shared" si="23"/>
        <v>6.5479369930261319E-7</v>
      </c>
    </row>
    <row r="96" spans="2:24" x14ac:dyDescent="0.25">
      <c r="B96" s="2">
        <v>0.81116356000000001</v>
      </c>
      <c r="C96">
        <v>223.73225199999999</v>
      </c>
      <c r="D96">
        <f t="shared" si="12"/>
        <v>226.75526300315494</v>
      </c>
      <c r="E96">
        <f t="shared" si="13"/>
        <v>9.138595525195889</v>
      </c>
      <c r="F96" s="22">
        <f t="shared" si="14"/>
        <v>1.825669951725333E-4</v>
      </c>
      <c r="H96" s="2">
        <v>0.78993484999999997</v>
      </c>
      <c r="I96">
        <v>231.94726199999999</v>
      </c>
      <c r="J96">
        <f t="shared" si="15"/>
        <v>232.68639598642616</v>
      </c>
      <c r="K96">
        <f t="shared" si="16"/>
        <v>0.54631904989023883</v>
      </c>
      <c r="L96" s="22">
        <f t="shared" si="17"/>
        <v>1.0154717448903277E-5</v>
      </c>
      <c r="N96" s="2">
        <v>0.76653802000000004</v>
      </c>
      <c r="O96">
        <v>255.90897000000001</v>
      </c>
      <c r="P96">
        <f t="shared" si="18"/>
        <v>253.39600569547378</v>
      </c>
      <c r="Q96">
        <f t="shared" si="19"/>
        <v>6.3149895958230262</v>
      </c>
      <c r="R96" s="22">
        <f t="shared" si="20"/>
        <v>9.6427658620884749E-5</v>
      </c>
      <c r="T96" s="2">
        <v>0.81877045999999998</v>
      </c>
      <c r="U96">
        <v>330.65820500000001</v>
      </c>
      <c r="V96">
        <f t="shared" si="21"/>
        <v>330.05743329734003</v>
      </c>
      <c r="W96">
        <f t="shared" si="22"/>
        <v>0.36092663871697561</v>
      </c>
      <c r="X96" s="22">
        <f t="shared" si="23"/>
        <v>3.3011125323443907E-6</v>
      </c>
    </row>
    <row r="97" spans="2:24" x14ac:dyDescent="0.25">
      <c r="B97" s="2">
        <v>0.81256872000000002</v>
      </c>
      <c r="C97">
        <v>224.65339399999999</v>
      </c>
      <c r="D97">
        <f t="shared" si="12"/>
        <v>227.60117592489331</v>
      </c>
      <c r="E97">
        <f t="shared" si="13"/>
        <v>8.6894182767277677</v>
      </c>
      <c r="F97" s="22">
        <f t="shared" si="14"/>
        <v>1.7217287626653831E-4</v>
      </c>
      <c r="H97" s="2">
        <v>0.79161398999999999</v>
      </c>
      <c r="I97">
        <v>232.307186</v>
      </c>
      <c r="J97">
        <f t="shared" si="15"/>
        <v>233.20371959764057</v>
      </c>
      <c r="K97">
        <f t="shared" si="16"/>
        <v>0.80377249169834297</v>
      </c>
      <c r="L97" s="22">
        <f t="shared" si="17"/>
        <v>1.4893880006002438E-5</v>
      </c>
      <c r="N97" s="2">
        <v>0.76953748</v>
      </c>
      <c r="O97">
        <v>256.234893</v>
      </c>
      <c r="P97">
        <f t="shared" si="18"/>
        <v>253.8898921715045</v>
      </c>
      <c r="Q97">
        <f t="shared" si="19"/>
        <v>5.4990288856445835</v>
      </c>
      <c r="R97" s="22">
        <f t="shared" si="20"/>
        <v>8.3754752823792222E-5</v>
      </c>
      <c r="T97" s="2">
        <v>0.81977646000000004</v>
      </c>
      <c r="U97">
        <v>333.18276300000002</v>
      </c>
      <c r="V97">
        <f t="shared" si="21"/>
        <v>331.99935548153019</v>
      </c>
      <c r="W97">
        <f t="shared" si="22"/>
        <v>1.4004533547709328</v>
      </c>
      <c r="X97" s="22">
        <f t="shared" si="23"/>
        <v>1.2615474716240356E-5</v>
      </c>
    </row>
    <row r="98" spans="2:24" x14ac:dyDescent="0.25">
      <c r="B98" s="2">
        <v>0.81500596999999997</v>
      </c>
      <c r="C98">
        <v>226.30457100000001</v>
      </c>
      <c r="D98">
        <f t="shared" si="12"/>
        <v>229.15447006752987</v>
      </c>
      <c r="E98">
        <f t="shared" si="13"/>
        <v>8.1219246951075732</v>
      </c>
      <c r="F98" s="22">
        <f t="shared" si="14"/>
        <v>1.5858872452663723E-4</v>
      </c>
      <c r="H98" s="2">
        <v>0.79494156000000005</v>
      </c>
      <c r="I98">
        <v>233.289287</v>
      </c>
      <c r="J98">
        <f t="shared" si="15"/>
        <v>234.31232428316957</v>
      </c>
      <c r="K98">
        <f t="shared" si="16"/>
        <v>1.0466052827549785</v>
      </c>
      <c r="L98" s="22">
        <f t="shared" si="17"/>
        <v>1.9230621980072132E-5</v>
      </c>
      <c r="N98" s="2">
        <v>0.77109749000000005</v>
      </c>
      <c r="O98">
        <v>256.44016199999999</v>
      </c>
      <c r="P98">
        <f t="shared" si="18"/>
        <v>254.16691984149361</v>
      </c>
      <c r="Q98">
        <f t="shared" si="19"/>
        <v>5.1676299112107342</v>
      </c>
      <c r="R98" s="22">
        <f t="shared" si="20"/>
        <v>7.8581319719045006E-5</v>
      </c>
      <c r="T98" s="2">
        <v>0.82040270999999998</v>
      </c>
      <c r="U98">
        <v>334.81363700000003</v>
      </c>
      <c r="V98">
        <f t="shared" si="21"/>
        <v>333.26087150879027</v>
      </c>
      <c r="W98">
        <f t="shared" si="22"/>
        <v>2.4110806706918706</v>
      </c>
      <c r="X98" s="22">
        <f t="shared" si="23"/>
        <v>2.150826923789843E-5</v>
      </c>
    </row>
    <row r="99" spans="2:24" x14ac:dyDescent="0.25">
      <c r="B99" s="2">
        <v>0.81600528999999999</v>
      </c>
      <c r="C99">
        <v>227.07910799999999</v>
      </c>
      <c r="D99">
        <f t="shared" si="12"/>
        <v>229.82527855904019</v>
      </c>
      <c r="E99">
        <f t="shared" si="13"/>
        <v>7.5414527393391362</v>
      </c>
      <c r="F99" s="22">
        <f t="shared" si="14"/>
        <v>1.4625160963429196E-4</v>
      </c>
      <c r="H99" s="2">
        <v>0.79699841999999999</v>
      </c>
      <c r="I99">
        <v>233.786901</v>
      </c>
      <c r="J99">
        <f t="shared" si="15"/>
        <v>235.05856310400713</v>
      </c>
      <c r="K99">
        <f t="shared" si="16"/>
        <v>1.6171245067678521</v>
      </c>
      <c r="L99" s="22">
        <f t="shared" si="17"/>
        <v>2.9587148427862903E-5</v>
      </c>
      <c r="N99" s="2">
        <v>0.77253939999999999</v>
      </c>
      <c r="O99">
        <v>256.59244999999999</v>
      </c>
      <c r="P99">
        <f t="shared" si="18"/>
        <v>254.4361637476182</v>
      </c>
      <c r="Q99">
        <f t="shared" si="19"/>
        <v>4.6495704022107036</v>
      </c>
      <c r="R99" s="22">
        <f t="shared" si="20"/>
        <v>7.061957198268124E-5</v>
      </c>
      <c r="T99" s="2">
        <v>0.82083203999999999</v>
      </c>
      <c r="U99">
        <v>336.13416100000001</v>
      </c>
      <c r="V99">
        <f t="shared" si="21"/>
        <v>334.1502322618943</v>
      </c>
      <c r="W99">
        <f t="shared" si="22"/>
        <v>3.9359732378816883</v>
      </c>
      <c r="X99" s="22">
        <f t="shared" si="23"/>
        <v>3.4835883824351604E-5</v>
      </c>
    </row>
    <row r="100" spans="2:24" x14ac:dyDescent="0.25">
      <c r="B100" s="2">
        <v>0.81698077000000002</v>
      </c>
      <c r="C100">
        <v>227.82397499999999</v>
      </c>
      <c r="D100">
        <f t="shared" si="12"/>
        <v>230.50046070044701</v>
      </c>
      <c r="E100">
        <f t="shared" si="13"/>
        <v>7.1635757046973607</v>
      </c>
      <c r="F100" s="22">
        <f t="shared" si="14"/>
        <v>1.3801649841814413E-4</v>
      </c>
      <c r="H100" s="2">
        <v>0.79884739000000005</v>
      </c>
      <c r="I100">
        <v>234.345831</v>
      </c>
      <c r="J100">
        <f t="shared" si="15"/>
        <v>235.77331904191095</v>
      </c>
      <c r="K100">
        <f t="shared" si="16"/>
        <v>2.0377221097987523</v>
      </c>
      <c r="L100" s="22">
        <f t="shared" si="17"/>
        <v>3.7104834086061086E-5</v>
      </c>
      <c r="N100" s="2">
        <v>0.77693332999999998</v>
      </c>
      <c r="O100">
        <v>257.22111599999999</v>
      </c>
      <c r="P100">
        <f t="shared" si="18"/>
        <v>255.34229875391935</v>
      </c>
      <c r="Q100">
        <f t="shared" si="19"/>
        <v>3.5299542441700535</v>
      </c>
      <c r="R100" s="22">
        <f t="shared" si="20"/>
        <v>5.3352630861793801E-5</v>
      </c>
      <c r="X100" s="22" t="e">
        <f t="shared" si="23"/>
        <v>#DIV/0!</v>
      </c>
    </row>
    <row r="101" spans="2:24" x14ac:dyDescent="0.25">
      <c r="B101" s="2">
        <v>0.81908404000000001</v>
      </c>
      <c r="C101">
        <v>229.611785</v>
      </c>
      <c r="D101">
        <f t="shared" si="12"/>
        <v>232.02947404877793</v>
      </c>
      <c r="E101">
        <f t="shared" si="13"/>
        <v>5.8452203365807334</v>
      </c>
      <c r="F101" s="22">
        <f t="shared" si="14"/>
        <v>1.1086961438759272E-4</v>
      </c>
      <c r="H101" s="2">
        <v>0.80172827999999996</v>
      </c>
      <c r="I101">
        <v>235.48274499999999</v>
      </c>
      <c r="J101">
        <f t="shared" si="15"/>
        <v>236.97844929412085</v>
      </c>
      <c r="K101">
        <f t="shared" si="16"/>
        <v>2.2371313354515667</v>
      </c>
      <c r="L101" s="22">
        <f t="shared" si="17"/>
        <v>4.0343474814768886E-5</v>
      </c>
      <c r="N101" s="2">
        <v>0.77965361</v>
      </c>
      <c r="O101">
        <v>257.57145700000001</v>
      </c>
      <c r="P101">
        <f t="shared" si="18"/>
        <v>255.97532687727039</v>
      </c>
      <c r="Q101">
        <f t="shared" si="19"/>
        <v>2.5476313686848684</v>
      </c>
      <c r="R101" s="22">
        <f t="shared" si="20"/>
        <v>3.8400874831255748E-5</v>
      </c>
      <c r="X101" s="22" t="e">
        <f t="shared" si="23"/>
        <v>#DIV/0!</v>
      </c>
    </row>
    <row r="102" spans="2:24" x14ac:dyDescent="0.25">
      <c r="B102" s="2">
        <v>0.81993822999999999</v>
      </c>
      <c r="C102">
        <v>230.27383399999999</v>
      </c>
      <c r="D102">
        <f t="shared" si="12"/>
        <v>232.68097617590806</v>
      </c>
      <c r="E102">
        <f t="shared" si="13"/>
        <v>5.7943334550354066</v>
      </c>
      <c r="F102" s="22">
        <f t="shared" si="14"/>
        <v>1.0927336088608106E-4</v>
      </c>
      <c r="H102" s="2">
        <v>0.80391203</v>
      </c>
      <c r="I102">
        <v>236.26825299999999</v>
      </c>
      <c r="J102">
        <f t="shared" si="15"/>
        <v>237.97429752055916</v>
      </c>
      <c r="K102">
        <f t="shared" si="16"/>
        <v>2.9105879061299844</v>
      </c>
      <c r="L102" s="22">
        <f t="shared" si="17"/>
        <v>5.2139874358654466E-5</v>
      </c>
      <c r="N102" s="2">
        <v>0.78256196</v>
      </c>
      <c r="O102">
        <v>258.24243100000001</v>
      </c>
      <c r="P102">
        <f t="shared" si="18"/>
        <v>256.72142290039159</v>
      </c>
      <c r="Q102">
        <f t="shared" si="19"/>
        <v>2.3134656390744262</v>
      </c>
      <c r="R102" s="22">
        <f t="shared" si="20"/>
        <v>3.469028363906589E-5</v>
      </c>
      <c r="X102" s="22" t="e">
        <f t="shared" si="23"/>
        <v>#DIV/0!</v>
      </c>
    </row>
    <row r="103" spans="2:24" x14ac:dyDescent="0.25">
      <c r="B103" s="2">
        <v>0.82071892000000002</v>
      </c>
      <c r="C103">
        <v>230.965046</v>
      </c>
      <c r="D103">
        <f t="shared" si="12"/>
        <v>233.29288361298504</v>
      </c>
      <c r="E103">
        <f t="shared" si="13"/>
        <v>5.4188279524278693</v>
      </c>
      <c r="F103" s="22">
        <f t="shared" si="14"/>
        <v>1.0158108423096887E-4</v>
      </c>
      <c r="H103" s="2">
        <v>0.80697989999999997</v>
      </c>
      <c r="I103">
        <v>237.591903</v>
      </c>
      <c r="J103">
        <f t="shared" si="15"/>
        <v>239.50955988816045</v>
      </c>
      <c r="K103">
        <f t="shared" si="16"/>
        <v>3.6774079407092244</v>
      </c>
      <c r="L103" s="22">
        <f t="shared" si="17"/>
        <v>6.5144617347322986E-5</v>
      </c>
      <c r="N103" s="2">
        <v>0.78514039999999996</v>
      </c>
      <c r="O103">
        <v>258.72305599999999</v>
      </c>
      <c r="P103">
        <f t="shared" si="18"/>
        <v>257.44966087903106</v>
      </c>
      <c r="Q103">
        <f t="shared" si="19"/>
        <v>1.6215351341074709</v>
      </c>
      <c r="R103" s="22">
        <f t="shared" si="20"/>
        <v>2.4224571193747256E-5</v>
      </c>
      <c r="X103" s="22" t="e">
        <f t="shared" si="23"/>
        <v>#DIV/0!</v>
      </c>
    </row>
    <row r="104" spans="2:24" x14ac:dyDescent="0.25">
      <c r="B104" s="2">
        <v>0.82252959999999997</v>
      </c>
      <c r="C104">
        <v>232.81591700000001</v>
      </c>
      <c r="D104">
        <f t="shared" si="12"/>
        <v>234.77659389287771</v>
      </c>
      <c r="E104">
        <f t="shared" si="13"/>
        <v>3.8442538782645523</v>
      </c>
      <c r="F104" s="22">
        <f t="shared" si="14"/>
        <v>7.0922938985218989E-5</v>
      </c>
      <c r="H104" s="2">
        <v>0.80895331000000004</v>
      </c>
      <c r="I104">
        <v>238.55386200000001</v>
      </c>
      <c r="J104">
        <f t="shared" si="15"/>
        <v>240.59179221305433</v>
      </c>
      <c r="K104">
        <f t="shared" si="16"/>
        <v>4.1531595532796413</v>
      </c>
      <c r="L104" s="22">
        <f t="shared" si="17"/>
        <v>7.2980311409904573E-5</v>
      </c>
      <c r="N104" s="2">
        <v>0.78851260000000001</v>
      </c>
      <c r="O104">
        <v>259.40144299999997</v>
      </c>
      <c r="P104">
        <f t="shared" si="18"/>
        <v>258.50898424811635</v>
      </c>
      <c r="Q104">
        <f t="shared" si="19"/>
        <v>0.79648262381367474</v>
      </c>
      <c r="R104" s="22">
        <f t="shared" si="20"/>
        <v>1.1836724248905638E-5</v>
      </c>
      <c r="X104" s="22" t="e">
        <f t="shared" si="23"/>
        <v>#DIV/0!</v>
      </c>
    </row>
    <row r="105" spans="2:24" x14ac:dyDescent="0.25">
      <c r="B105" s="2">
        <v>0.82356783</v>
      </c>
      <c r="C105">
        <v>233.62069</v>
      </c>
      <c r="D105">
        <f t="shared" si="12"/>
        <v>235.67090794824625</v>
      </c>
      <c r="E105">
        <f t="shared" si="13"/>
        <v>4.2033936353110901</v>
      </c>
      <c r="F105" s="22">
        <f t="shared" si="14"/>
        <v>7.7015379133966986E-5</v>
      </c>
      <c r="H105" s="2">
        <v>0.81213904999999997</v>
      </c>
      <c r="I105">
        <v>240.03495000000001</v>
      </c>
      <c r="J105">
        <f t="shared" si="15"/>
        <v>242.51910834193231</v>
      </c>
      <c r="K105">
        <f t="shared" si="16"/>
        <v>6.1710426677918342</v>
      </c>
      <c r="L105" s="22">
        <f t="shared" si="17"/>
        <v>1.0710496083576173E-4</v>
      </c>
      <c r="N105" s="2">
        <v>0.78972290000000001</v>
      </c>
      <c r="O105">
        <v>259.75835999999998</v>
      </c>
      <c r="P105">
        <f t="shared" si="18"/>
        <v>258.92182595593766</v>
      </c>
      <c r="Q105">
        <f t="shared" si="19"/>
        <v>0.69978920687525714</v>
      </c>
      <c r="R105" s="22">
        <f t="shared" si="20"/>
        <v>1.0371180016443361E-5</v>
      </c>
      <c r="X105" s="22" t="e">
        <f t="shared" si="23"/>
        <v>#DIV/0!</v>
      </c>
    </row>
    <row r="106" spans="2:24" x14ac:dyDescent="0.25">
      <c r="B106" s="2">
        <v>0.82417235</v>
      </c>
      <c r="C106">
        <v>234.381339</v>
      </c>
      <c r="D106">
        <f t="shared" si="12"/>
        <v>236.20728341907346</v>
      </c>
      <c r="E106">
        <f t="shared" si="13"/>
        <v>3.3340730215455352</v>
      </c>
      <c r="F106" s="22">
        <f t="shared" si="14"/>
        <v>6.0691664068004205E-5</v>
      </c>
      <c r="H106" s="2">
        <v>0.81294763000000003</v>
      </c>
      <c r="I106">
        <v>240.618661</v>
      </c>
      <c r="J106">
        <f t="shared" si="15"/>
        <v>243.04770159616152</v>
      </c>
      <c r="K106">
        <f t="shared" si="16"/>
        <v>5.9002382178006814</v>
      </c>
      <c r="L106" s="22">
        <f t="shared" si="17"/>
        <v>1.0190862336018341E-4</v>
      </c>
      <c r="N106" s="2">
        <v>0.79322205000000001</v>
      </c>
      <c r="O106">
        <v>260.59090800000001</v>
      </c>
      <c r="P106">
        <f t="shared" si="18"/>
        <v>260.22439838238381</v>
      </c>
      <c r="Q106">
        <f t="shared" si="19"/>
        <v>0.13432929980517488</v>
      </c>
      <c r="R106" s="22">
        <f t="shared" si="20"/>
        <v>1.9781181724495475E-6</v>
      </c>
      <c r="X106" s="22" t="e">
        <f t="shared" si="23"/>
        <v>#DIV/0!</v>
      </c>
    </row>
    <row r="107" spans="2:24" x14ac:dyDescent="0.25">
      <c r="B107" s="2">
        <v>0.82580682000000005</v>
      </c>
      <c r="C107">
        <v>236.541628</v>
      </c>
      <c r="D107">
        <f t="shared" si="12"/>
        <v>237.71923425962893</v>
      </c>
      <c r="E107">
        <f t="shared" si="13"/>
        <v>1.3867565027172406</v>
      </c>
      <c r="F107" s="22">
        <f t="shared" si="14"/>
        <v>2.4784778841938376E-5</v>
      </c>
      <c r="H107" s="2">
        <v>0.81397476999999996</v>
      </c>
      <c r="I107">
        <v>241.311136</v>
      </c>
      <c r="J107">
        <f t="shared" si="15"/>
        <v>243.74442815886749</v>
      </c>
      <c r="K107">
        <f t="shared" si="16"/>
        <v>5.9209107304059998</v>
      </c>
      <c r="L107" s="22">
        <f t="shared" si="17"/>
        <v>1.0167958967818809E-4</v>
      </c>
      <c r="N107" s="2">
        <v>0.79563494999999995</v>
      </c>
      <c r="O107">
        <v>261.26517100000001</v>
      </c>
      <c r="P107">
        <f t="shared" si="18"/>
        <v>261.22754310795005</v>
      </c>
      <c r="Q107">
        <f t="shared" si="19"/>
        <v>1.4158582601230235E-3</v>
      </c>
      <c r="R107" s="22">
        <f t="shared" si="20"/>
        <v>2.0742291934547691E-8</v>
      </c>
      <c r="X107" s="22" t="e">
        <f t="shared" si="23"/>
        <v>#DIV/0!</v>
      </c>
    </row>
    <row r="108" spans="2:24" x14ac:dyDescent="0.25">
      <c r="B108" s="2">
        <v>0.82659013999999997</v>
      </c>
      <c r="C108">
        <v>237.576065</v>
      </c>
      <c r="D108">
        <f t="shared" si="12"/>
        <v>238.47791905356138</v>
      </c>
      <c r="E108">
        <f t="shared" si="13"/>
        <v>0.81334073392509154</v>
      </c>
      <c r="F108" s="22">
        <f t="shared" si="14"/>
        <v>1.4410105278002957E-5</v>
      </c>
      <c r="H108" s="2">
        <v>0.81650719999999999</v>
      </c>
      <c r="I108">
        <v>243.155631</v>
      </c>
      <c r="J108">
        <f t="shared" si="15"/>
        <v>245.59378365600912</v>
      </c>
      <c r="K108">
        <f t="shared" si="16"/>
        <v>5.9445883740043417</v>
      </c>
      <c r="L108" s="22">
        <f t="shared" si="17"/>
        <v>1.0054329758211912E-4</v>
      </c>
      <c r="N108" s="2">
        <v>0.79764776000000004</v>
      </c>
      <c r="O108">
        <v>262.082537</v>
      </c>
      <c r="P108">
        <f t="shared" si="18"/>
        <v>262.13827597635549</v>
      </c>
      <c r="Q108">
        <f t="shared" si="19"/>
        <v>3.1068334851573373E-3</v>
      </c>
      <c r="R108" s="22">
        <f t="shared" si="20"/>
        <v>4.5231585260807342E-8</v>
      </c>
      <c r="X108" s="22" t="e">
        <f t="shared" si="23"/>
        <v>#DIV/0!</v>
      </c>
    </row>
    <row r="109" spans="2:24" x14ac:dyDescent="0.25">
      <c r="B109" s="2">
        <v>0.82761386000000003</v>
      </c>
      <c r="C109">
        <v>238.72050999999999</v>
      </c>
      <c r="D109">
        <f t="shared" si="12"/>
        <v>239.50537202017989</v>
      </c>
      <c r="E109">
        <f t="shared" si="13"/>
        <v>0.61600839072087499</v>
      </c>
      <c r="F109" s="22">
        <f t="shared" si="14"/>
        <v>1.0809538695876243E-5</v>
      </c>
      <c r="H109" s="2">
        <v>0.81778874000000001</v>
      </c>
      <c r="I109">
        <v>244.269777</v>
      </c>
      <c r="J109">
        <f t="shared" si="15"/>
        <v>246.60831073984858</v>
      </c>
      <c r="K109">
        <f t="shared" si="16"/>
        <v>5.4687400524101477</v>
      </c>
      <c r="L109" s="22">
        <f t="shared" si="17"/>
        <v>9.165323712492916E-5</v>
      </c>
      <c r="N109" s="2">
        <v>0.80053163000000005</v>
      </c>
      <c r="O109">
        <v>263.30415199999999</v>
      </c>
      <c r="P109">
        <f t="shared" si="18"/>
        <v>263.5747452224432</v>
      </c>
      <c r="Q109">
        <f t="shared" si="19"/>
        <v>7.3220692032200732E-2</v>
      </c>
      <c r="R109" s="22">
        <f t="shared" si="20"/>
        <v>1.0561325171262346E-6</v>
      </c>
      <c r="X109" s="22" t="e">
        <f t="shared" si="23"/>
        <v>#DIV/0!</v>
      </c>
    </row>
    <row r="110" spans="2:24" x14ac:dyDescent="0.25">
      <c r="B110" s="2">
        <v>0.82914809</v>
      </c>
      <c r="C110">
        <v>240.706748</v>
      </c>
      <c r="D110">
        <f t="shared" si="12"/>
        <v>241.12762508794043</v>
      </c>
      <c r="E110">
        <f t="shared" si="13"/>
        <v>0.17713752315321271</v>
      </c>
      <c r="F110" s="22">
        <f t="shared" si="14"/>
        <v>3.0572717039986534E-6</v>
      </c>
      <c r="H110" s="2">
        <v>0.81878393999999999</v>
      </c>
      <c r="I110">
        <v>245.21487500000001</v>
      </c>
      <c r="J110">
        <f t="shared" si="15"/>
        <v>247.43643822208156</v>
      </c>
      <c r="K110">
        <f t="shared" si="16"/>
        <v>4.9353431497053872</v>
      </c>
      <c r="L110" s="22">
        <f t="shared" si="17"/>
        <v>8.2077426579574229E-5</v>
      </c>
      <c r="N110" s="2">
        <v>0.80295183000000003</v>
      </c>
      <c r="O110">
        <v>264.37095499999998</v>
      </c>
      <c r="P110">
        <f t="shared" si="18"/>
        <v>264.91517917887722</v>
      </c>
      <c r="Q110">
        <f t="shared" si="19"/>
        <v>0.29617995687460991</v>
      </c>
      <c r="R110" s="22">
        <f t="shared" si="20"/>
        <v>4.2376802644797828E-6</v>
      </c>
      <c r="X110" s="22" t="e">
        <f t="shared" si="23"/>
        <v>#DIV/0!</v>
      </c>
    </row>
    <row r="111" spans="2:24" x14ac:dyDescent="0.25">
      <c r="B111" s="2">
        <v>0.82961244999999995</v>
      </c>
      <c r="C111">
        <v>241.53144</v>
      </c>
      <c r="D111">
        <f t="shared" si="12"/>
        <v>241.63959500622403</v>
      </c>
      <c r="E111">
        <f t="shared" si="13"/>
        <v>1.1697505371318662E-2</v>
      </c>
      <c r="F111" s="22">
        <f t="shared" si="14"/>
        <v>2.0051455928509272E-7</v>
      </c>
      <c r="H111" s="2">
        <v>0.82088757000000001</v>
      </c>
      <c r="I111">
        <v>247.24218999999999</v>
      </c>
      <c r="J111">
        <f t="shared" si="15"/>
        <v>249.314456562646</v>
      </c>
      <c r="K111">
        <f t="shared" si="16"/>
        <v>4.2942887066606978</v>
      </c>
      <c r="L111" s="22">
        <f t="shared" si="17"/>
        <v>7.0249959027625201E-5</v>
      </c>
      <c r="N111" s="2">
        <v>0.80471464000000004</v>
      </c>
      <c r="O111">
        <v>265.32612699999999</v>
      </c>
      <c r="P111">
        <f t="shared" si="18"/>
        <v>265.97883814625357</v>
      </c>
      <c r="Q111">
        <f t="shared" si="19"/>
        <v>0.42603184044366227</v>
      </c>
      <c r="R111" s="22">
        <f t="shared" si="20"/>
        <v>6.0517645505419789E-6</v>
      </c>
      <c r="X111" s="22" t="e">
        <f t="shared" si="23"/>
        <v>#DIV/0!</v>
      </c>
    </row>
    <row r="112" spans="2:24" x14ac:dyDescent="0.25">
      <c r="B112" s="2">
        <v>0.83025627000000002</v>
      </c>
      <c r="C112">
        <v>242.44974199999999</v>
      </c>
      <c r="D112">
        <f t="shared" si="12"/>
        <v>242.36664514791647</v>
      </c>
      <c r="E112">
        <f t="shared" si="13"/>
        <v>6.9050868261894462E-3</v>
      </c>
      <c r="F112" s="22">
        <f t="shared" si="14"/>
        <v>1.1746965445977743E-7</v>
      </c>
      <c r="H112" s="2">
        <v>0.82172014000000004</v>
      </c>
      <c r="I112">
        <v>248.22515200000001</v>
      </c>
      <c r="J112">
        <f t="shared" si="15"/>
        <v>250.1099860438172</v>
      </c>
      <c r="K112">
        <f t="shared" si="16"/>
        <v>3.5525993727322724</v>
      </c>
      <c r="L112" s="22">
        <f t="shared" si="17"/>
        <v>5.7657348187490356E-5</v>
      </c>
      <c r="N112" s="2">
        <v>0.80669013999999994</v>
      </c>
      <c r="O112">
        <v>266.50156099999998</v>
      </c>
      <c r="P112">
        <f t="shared" si="18"/>
        <v>267.26825676086628</v>
      </c>
      <c r="Q112">
        <f t="shared" si="19"/>
        <v>0.58782238973035206</v>
      </c>
      <c r="R112" s="22">
        <f t="shared" si="20"/>
        <v>8.2764979081390776E-6</v>
      </c>
      <c r="X112" s="22" t="e">
        <f t="shared" si="23"/>
        <v>#DIV/0!</v>
      </c>
    </row>
    <row r="113" spans="2:24" x14ac:dyDescent="0.25">
      <c r="B113" s="2">
        <v>0.83185014000000002</v>
      </c>
      <c r="C113">
        <v>244.45641499999999</v>
      </c>
      <c r="D113">
        <f t="shared" si="12"/>
        <v>244.25903100765336</v>
      </c>
      <c r="E113">
        <f t="shared" si="13"/>
        <v>3.8960440434694515E-2</v>
      </c>
      <c r="F113" s="22">
        <f t="shared" si="14"/>
        <v>6.5196004471389056E-7</v>
      </c>
      <c r="H113" s="2">
        <v>0.82240477000000001</v>
      </c>
      <c r="I113">
        <v>249.16671600000001</v>
      </c>
      <c r="J113">
        <f t="shared" si="15"/>
        <v>250.7882890033421</v>
      </c>
      <c r="K113">
        <f t="shared" si="16"/>
        <v>2.6294990051678941</v>
      </c>
      <c r="L113" s="22">
        <f t="shared" si="17"/>
        <v>4.2353855863439499E-5</v>
      </c>
      <c r="N113" s="2">
        <v>0.80897574999999999</v>
      </c>
      <c r="O113">
        <v>268.15125399999999</v>
      </c>
      <c r="P113">
        <f t="shared" si="18"/>
        <v>268.91914903732879</v>
      </c>
      <c r="Q113">
        <f t="shared" si="19"/>
        <v>0.5896627883541975</v>
      </c>
      <c r="R113" s="22">
        <f t="shared" si="20"/>
        <v>8.2005703236418857E-6</v>
      </c>
      <c r="X113" s="22" t="e">
        <f t="shared" si="23"/>
        <v>#DIV/0!</v>
      </c>
    </row>
    <row r="114" spans="2:24" x14ac:dyDescent="0.25">
      <c r="B114" s="2">
        <v>0.83263476999999997</v>
      </c>
      <c r="C114">
        <v>245.48681500000001</v>
      </c>
      <c r="D114">
        <f t="shared" si="12"/>
        <v>245.24316117925221</v>
      </c>
      <c r="E114">
        <f t="shared" si="13"/>
        <v>5.9367184364998708E-2</v>
      </c>
      <c r="F114" s="22">
        <f t="shared" si="14"/>
        <v>9.851222072642066E-7</v>
      </c>
      <c r="H114" s="2">
        <v>0.82433018000000002</v>
      </c>
      <c r="I114">
        <v>251.487043</v>
      </c>
      <c r="J114">
        <f t="shared" si="15"/>
        <v>252.82282504841436</v>
      </c>
      <c r="K114">
        <f t="shared" si="16"/>
        <v>1.7843136808660602</v>
      </c>
      <c r="L114" s="22">
        <f t="shared" si="17"/>
        <v>2.8212396346113244E-5</v>
      </c>
      <c r="N114" s="2">
        <v>0.81016288999999997</v>
      </c>
      <c r="O114">
        <v>269.066937</v>
      </c>
      <c r="P114">
        <f t="shared" si="18"/>
        <v>269.84382438297331</v>
      </c>
      <c r="Q114">
        <f t="shared" si="19"/>
        <v>0.60355400582312435</v>
      </c>
      <c r="R114" s="22">
        <f t="shared" si="20"/>
        <v>8.3367248303869151E-6</v>
      </c>
      <c r="X114" s="22" t="e">
        <f t="shared" si="23"/>
        <v>#DIV/0!</v>
      </c>
    </row>
    <row r="115" spans="2:24" x14ac:dyDescent="0.25">
      <c r="B115" s="2">
        <v>0.83332074</v>
      </c>
      <c r="C115">
        <v>246.387979</v>
      </c>
      <c r="D115">
        <f t="shared" si="12"/>
        <v>246.13451636997027</v>
      </c>
      <c r="E115">
        <f t="shared" si="13"/>
        <v>6.4243304821588021E-2</v>
      </c>
      <c r="F115" s="22">
        <f t="shared" si="14"/>
        <v>1.0582513798644941E-6</v>
      </c>
      <c r="H115" s="2">
        <v>0.82504487000000004</v>
      </c>
      <c r="I115">
        <v>252.48478700000001</v>
      </c>
      <c r="J115">
        <f t="shared" si="15"/>
        <v>253.62977351808831</v>
      </c>
      <c r="K115">
        <f t="shared" si="16"/>
        <v>1.3109941266039742</v>
      </c>
      <c r="L115" s="22">
        <f t="shared" si="17"/>
        <v>2.0565075806310756E-5</v>
      </c>
      <c r="N115" s="2">
        <v>0.81133646999999998</v>
      </c>
      <c r="O115">
        <v>270.09255100000001</v>
      </c>
      <c r="P115">
        <f t="shared" si="18"/>
        <v>270.80731888396332</v>
      </c>
      <c r="Q115">
        <f t="shared" si="19"/>
        <v>0.51089312794537989</v>
      </c>
      <c r="R115" s="22">
        <f t="shared" si="20"/>
        <v>7.0033341364207294E-6</v>
      </c>
      <c r="X115" s="22" t="e">
        <f t="shared" si="23"/>
        <v>#DIV/0!</v>
      </c>
    </row>
    <row r="116" spans="2:24" x14ac:dyDescent="0.25">
      <c r="B116" s="2">
        <v>0.83424624000000003</v>
      </c>
      <c r="C116">
        <v>248.22389000000001</v>
      </c>
      <c r="D116">
        <f t="shared" si="12"/>
        <v>247.38628672748459</v>
      </c>
      <c r="E116">
        <f t="shared" si="13"/>
        <v>0.70157924212854628</v>
      </c>
      <c r="F116" s="22">
        <f t="shared" si="14"/>
        <v>1.1386482324331918E-5</v>
      </c>
      <c r="H116" s="2">
        <v>0.82590878000000001</v>
      </c>
      <c r="I116">
        <v>253.68557100000001</v>
      </c>
      <c r="J116">
        <f t="shared" si="15"/>
        <v>254.64609123943725</v>
      </c>
      <c r="K116">
        <f t="shared" si="16"/>
        <v>0.92259913036858066</v>
      </c>
      <c r="L116" s="22">
        <f t="shared" si="17"/>
        <v>1.4335785962699877E-5</v>
      </c>
      <c r="N116" s="2">
        <v>0.81332214999999997</v>
      </c>
      <c r="O116">
        <v>272.20213699999999</v>
      </c>
      <c r="P116">
        <f t="shared" si="18"/>
        <v>272.55950354222654</v>
      </c>
      <c r="Q116">
        <f t="shared" si="19"/>
        <v>0.12771084550295592</v>
      </c>
      <c r="R116" s="22">
        <f t="shared" si="20"/>
        <v>1.7236326782786709E-6</v>
      </c>
      <c r="X116" s="22" t="e">
        <f t="shared" si="23"/>
        <v>#DIV/0!</v>
      </c>
    </row>
    <row r="117" spans="2:24" x14ac:dyDescent="0.25">
      <c r="B117" s="2">
        <v>0.83505101999999998</v>
      </c>
      <c r="C117">
        <v>249.44219100000001</v>
      </c>
      <c r="D117">
        <f t="shared" si="12"/>
        <v>248.52423732264731</v>
      </c>
      <c r="E117">
        <f t="shared" si="13"/>
        <v>0.84263895376534315</v>
      </c>
      <c r="F117" s="22">
        <f t="shared" si="14"/>
        <v>1.3542589265031012E-5</v>
      </c>
      <c r="H117" s="2">
        <v>0.82708897000000003</v>
      </c>
      <c r="I117">
        <v>255.800937</v>
      </c>
      <c r="J117">
        <f t="shared" si="15"/>
        <v>256.11230741787801</v>
      </c>
      <c r="K117">
        <f t="shared" si="16"/>
        <v>9.6951537129526366E-2</v>
      </c>
      <c r="L117" s="22">
        <f t="shared" si="17"/>
        <v>1.4816664159747346E-6</v>
      </c>
      <c r="N117" s="2">
        <v>0.81419832999999997</v>
      </c>
      <c r="O117">
        <v>273.31297699999999</v>
      </c>
      <c r="P117">
        <f t="shared" si="18"/>
        <v>273.3855849477826</v>
      </c>
      <c r="Q117">
        <f t="shared" si="19"/>
        <v>5.2719140812029028E-3</v>
      </c>
      <c r="R117" s="22">
        <f t="shared" si="20"/>
        <v>7.0574501378572983E-8</v>
      </c>
      <c r="X117" s="22" t="e">
        <f t="shared" si="23"/>
        <v>#DIV/0!</v>
      </c>
    </row>
    <row r="118" spans="2:24" x14ac:dyDescent="0.25">
      <c r="B118" s="2">
        <v>0.83568078999999995</v>
      </c>
      <c r="C118">
        <v>250.688176</v>
      </c>
      <c r="D118">
        <f t="shared" si="12"/>
        <v>249.44931886498529</v>
      </c>
      <c r="E118">
        <f t="shared" si="13"/>
        <v>1.5347670009768597</v>
      </c>
      <c r="F118" s="22">
        <f t="shared" si="14"/>
        <v>2.4421635894007218E-5</v>
      </c>
      <c r="H118" s="2">
        <v>0.82776353999999996</v>
      </c>
      <c r="I118">
        <v>256.74442199999999</v>
      </c>
      <c r="J118">
        <f t="shared" si="15"/>
        <v>256.99381351498653</v>
      </c>
      <c r="K118">
        <f t="shared" si="16"/>
        <v>6.2196127747282379E-2</v>
      </c>
      <c r="L118" s="22">
        <f t="shared" si="17"/>
        <v>9.435421657480687E-7</v>
      </c>
      <c r="N118" s="2">
        <v>0.81613917999999996</v>
      </c>
      <c r="O118">
        <v>275.32590199999999</v>
      </c>
      <c r="P118">
        <f t="shared" si="18"/>
        <v>275.34313582699713</v>
      </c>
      <c r="Q118">
        <f t="shared" si="19"/>
        <v>2.9700479296741809E-4</v>
      </c>
      <c r="R118" s="22">
        <f t="shared" si="20"/>
        <v>3.9180440688226362E-9</v>
      </c>
      <c r="X118" s="22" t="e">
        <f t="shared" si="23"/>
        <v>#DIV/0!</v>
      </c>
    </row>
    <row r="119" spans="2:24" x14ac:dyDescent="0.25">
      <c r="B119" s="2">
        <v>0.83688830000000003</v>
      </c>
      <c r="C119">
        <v>253.056568</v>
      </c>
      <c r="D119">
        <f t="shared" si="12"/>
        <v>251.31585107397319</v>
      </c>
      <c r="E119">
        <f t="shared" si="13"/>
        <v>3.0300954165562137</v>
      </c>
      <c r="F119" s="22">
        <f t="shared" si="14"/>
        <v>4.7317422225960169E-5</v>
      </c>
      <c r="H119" s="2">
        <v>0.82836774999999996</v>
      </c>
      <c r="I119">
        <v>257.65720099999999</v>
      </c>
      <c r="J119">
        <f t="shared" si="15"/>
        <v>257.81210314293264</v>
      </c>
      <c r="K119">
        <f t="shared" si="16"/>
        <v>2.399467388512893E-2</v>
      </c>
      <c r="L119" s="22">
        <f t="shared" si="17"/>
        <v>3.6143506392301908E-7</v>
      </c>
      <c r="N119" s="2">
        <v>0.81681541999999996</v>
      </c>
      <c r="O119">
        <v>276.064909</v>
      </c>
      <c r="P119">
        <f t="shared" si="18"/>
        <v>276.06976119791631</v>
      </c>
      <c r="Q119">
        <f t="shared" si="19"/>
        <v>2.354382461901377E-5</v>
      </c>
      <c r="R119" s="22">
        <f t="shared" si="20"/>
        <v>3.0892609965045972E-10</v>
      </c>
      <c r="X119" s="22" t="e">
        <f t="shared" si="23"/>
        <v>#DIV/0!</v>
      </c>
    </row>
    <row r="120" spans="2:24" x14ac:dyDescent="0.25">
      <c r="B120" s="2">
        <v>0.83746573000000002</v>
      </c>
      <c r="C120">
        <v>254.15821500000001</v>
      </c>
      <c r="D120">
        <f t="shared" si="12"/>
        <v>252.2552988016086</v>
      </c>
      <c r="E120">
        <f t="shared" si="13"/>
        <v>3.6210900581004135</v>
      </c>
      <c r="F120" s="22">
        <f t="shared" si="14"/>
        <v>5.6057151111967322E-5</v>
      </c>
      <c r="H120" s="2">
        <v>0.83002039000000005</v>
      </c>
      <c r="I120">
        <v>260.38951200000002</v>
      </c>
      <c r="J120">
        <f t="shared" si="15"/>
        <v>260.20127690948328</v>
      </c>
      <c r="K120">
        <f t="shared" si="16"/>
        <v>3.5432449301845817E-2</v>
      </c>
      <c r="L120" s="22">
        <f t="shared" si="17"/>
        <v>5.2258170202842197E-7</v>
      </c>
      <c r="N120" s="2">
        <v>0.81758746999999998</v>
      </c>
      <c r="O120">
        <v>276.927819</v>
      </c>
      <c r="P120">
        <f t="shared" si="18"/>
        <v>276.92966867720793</v>
      </c>
      <c r="Q120">
        <f t="shared" si="19"/>
        <v>3.4213057735314101E-6</v>
      </c>
      <c r="R120" s="22">
        <f t="shared" si="20"/>
        <v>4.4612721745831052E-11</v>
      </c>
      <c r="X120" s="22" t="e">
        <f t="shared" si="23"/>
        <v>#DIV/0!</v>
      </c>
    </row>
    <row r="121" spans="2:24" x14ac:dyDescent="0.25">
      <c r="B121" s="2">
        <v>0.83802449999999995</v>
      </c>
      <c r="C121">
        <v>255.16252399999999</v>
      </c>
      <c r="D121">
        <f t="shared" si="12"/>
        <v>253.19578623896516</v>
      </c>
      <c r="E121">
        <f t="shared" si="13"/>
        <v>3.8680574206803171</v>
      </c>
      <c r="F121" s="22">
        <f t="shared" si="14"/>
        <v>5.940994271807192E-5</v>
      </c>
      <c r="H121" s="2">
        <v>0.83048158999999999</v>
      </c>
      <c r="I121">
        <v>261.30831599999999</v>
      </c>
      <c r="J121">
        <f t="shared" si="15"/>
        <v>260.91078804535999</v>
      </c>
      <c r="K121">
        <f t="shared" si="16"/>
        <v>0.15802847472025988</v>
      </c>
      <c r="L121" s="22">
        <f t="shared" si="17"/>
        <v>2.3143491898127802E-6</v>
      </c>
      <c r="N121" s="2">
        <v>0.81934958000000002</v>
      </c>
      <c r="O121">
        <v>279.09492499999999</v>
      </c>
      <c r="P121">
        <f t="shared" si="18"/>
        <v>279.02267424629406</v>
      </c>
      <c r="Q121">
        <f t="shared" si="19"/>
        <v>5.2201714110749631E-3</v>
      </c>
      <c r="R121" s="22">
        <f t="shared" si="20"/>
        <v>6.7016367649346049E-8</v>
      </c>
      <c r="X121" s="22" t="e">
        <f t="shared" si="23"/>
        <v>#DIV/0!</v>
      </c>
    </row>
    <row r="122" spans="2:24" x14ac:dyDescent="0.25">
      <c r="B122" s="2">
        <v>0.83887953000000004</v>
      </c>
      <c r="C122">
        <v>257.33712100000002</v>
      </c>
      <c r="D122">
        <f t="shared" si="12"/>
        <v>254.69934996378481</v>
      </c>
      <c r="E122">
        <f t="shared" si="13"/>
        <v>6.957836039495878</v>
      </c>
      <c r="F122" s="22">
        <f t="shared" si="14"/>
        <v>1.0506772159017229E-4</v>
      </c>
      <c r="H122" s="2">
        <v>0.83103163999999996</v>
      </c>
      <c r="I122">
        <v>262.27146900000002</v>
      </c>
      <c r="J122">
        <f t="shared" si="15"/>
        <v>261.78342980696823</v>
      </c>
      <c r="K122">
        <f t="shared" si="16"/>
        <v>0.23818225393512621</v>
      </c>
      <c r="L122" s="22">
        <f t="shared" si="17"/>
        <v>3.4626396932429197E-6</v>
      </c>
      <c r="N122" s="2">
        <v>0.82014107000000003</v>
      </c>
      <c r="O122">
        <v>279.868154</v>
      </c>
      <c r="P122">
        <f t="shared" si="18"/>
        <v>280.02654550537306</v>
      </c>
      <c r="Q122">
        <f t="shared" si="19"/>
        <v>2.5087868974344309E-2</v>
      </c>
      <c r="R122" s="22">
        <f t="shared" si="20"/>
        <v>3.202999024563688E-7</v>
      </c>
      <c r="X122" s="22" t="e">
        <f t="shared" si="23"/>
        <v>#DIV/0!</v>
      </c>
    </row>
    <row r="123" spans="2:24" x14ac:dyDescent="0.25">
      <c r="B123" s="2">
        <v>0.83948080999999997</v>
      </c>
      <c r="C123">
        <v>258.767875</v>
      </c>
      <c r="D123">
        <f t="shared" si="12"/>
        <v>255.80716135513595</v>
      </c>
      <c r="E123">
        <f t="shared" si="13"/>
        <v>8.7658252868842119</v>
      </c>
      <c r="F123" s="22">
        <f t="shared" si="14"/>
        <v>1.3090977956916496E-4</v>
      </c>
      <c r="H123" s="2">
        <v>0.83244830999999997</v>
      </c>
      <c r="I123">
        <v>265.18748299999999</v>
      </c>
      <c r="J123">
        <f t="shared" si="15"/>
        <v>264.17401236768359</v>
      </c>
      <c r="K123">
        <f t="shared" si="16"/>
        <v>1.0271227225678001</v>
      </c>
      <c r="L123" s="22">
        <f t="shared" si="17"/>
        <v>1.4605495474107946E-5</v>
      </c>
      <c r="N123" s="2">
        <v>0.82051837000000005</v>
      </c>
      <c r="O123">
        <v>280.82199100000003</v>
      </c>
      <c r="P123">
        <f t="shared" si="18"/>
        <v>280.51999056610168</v>
      </c>
      <c r="Q123">
        <f t="shared" si="19"/>
        <v>9.1204262074787226E-2</v>
      </c>
      <c r="R123" s="22">
        <f t="shared" si="20"/>
        <v>1.1565193557308942E-6</v>
      </c>
      <c r="X123" s="22" t="e">
        <f t="shared" si="23"/>
        <v>#DIV/0!</v>
      </c>
    </row>
    <row r="124" spans="2:24" x14ac:dyDescent="0.25">
      <c r="B124" s="2">
        <v>0.84018071000000005</v>
      </c>
      <c r="C124">
        <v>260.24340799999999</v>
      </c>
      <c r="D124">
        <f t="shared" si="12"/>
        <v>257.15390251785755</v>
      </c>
      <c r="E124">
        <f t="shared" si="13"/>
        <v>9.5450441241882054</v>
      </c>
      <c r="F124" s="22">
        <f t="shared" si="14"/>
        <v>1.4093487193780042E-4</v>
      </c>
      <c r="H124" s="2">
        <v>0.83289599999999997</v>
      </c>
      <c r="I124">
        <v>266.17647099999999</v>
      </c>
      <c r="J124">
        <f t="shared" si="15"/>
        <v>264.97580718181553</v>
      </c>
      <c r="K124">
        <f t="shared" si="16"/>
        <v>1.4415936042973014</v>
      </c>
      <c r="L124" s="22">
        <f t="shared" si="17"/>
        <v>2.0347146929723918E-5</v>
      </c>
      <c r="N124" s="2">
        <v>0.82239609000000002</v>
      </c>
      <c r="O124">
        <v>283.495361</v>
      </c>
      <c r="P124">
        <f t="shared" si="18"/>
        <v>283.12996959093471</v>
      </c>
      <c r="Q124">
        <f t="shared" si="19"/>
        <v>0.13351088181872256</v>
      </c>
      <c r="R124" s="22">
        <f t="shared" si="20"/>
        <v>1.6612108194978621E-6</v>
      </c>
      <c r="X124" s="22" t="e">
        <f t="shared" si="23"/>
        <v>#DIV/0!</v>
      </c>
    </row>
    <row r="125" spans="2:24" x14ac:dyDescent="0.25">
      <c r="B125" s="2">
        <v>0.84108207999999995</v>
      </c>
      <c r="C125">
        <v>261.57874099999998</v>
      </c>
      <c r="D125">
        <f t="shared" si="12"/>
        <v>258.98781538446951</v>
      </c>
      <c r="E125">
        <f t="shared" si="13"/>
        <v>6.7128955452119241</v>
      </c>
      <c r="F125" s="22">
        <f t="shared" si="14"/>
        <v>9.810813029318232E-5</v>
      </c>
      <c r="H125" s="2">
        <v>0.83319717999999998</v>
      </c>
      <c r="I125">
        <v>267.089249</v>
      </c>
      <c r="J125">
        <f t="shared" si="15"/>
        <v>265.52865059117028</v>
      </c>
      <c r="K125">
        <f t="shared" si="16"/>
        <v>2.4354673936418512</v>
      </c>
      <c r="L125" s="22">
        <f t="shared" si="17"/>
        <v>3.4140470790209946E-5</v>
      </c>
      <c r="N125" s="2">
        <v>0.82285942999999995</v>
      </c>
      <c r="O125">
        <v>284.27991900000001</v>
      </c>
      <c r="P125">
        <f t="shared" si="18"/>
        <v>283.81628427276297</v>
      </c>
      <c r="Q125">
        <f t="shared" si="19"/>
        <v>0.2149571603001606</v>
      </c>
      <c r="R125" s="22">
        <f t="shared" si="20"/>
        <v>2.6598647264476559E-6</v>
      </c>
      <c r="X125" s="22" t="e">
        <f t="shared" si="23"/>
        <v>#DIV/0!</v>
      </c>
    </row>
    <row r="126" spans="2:24" x14ac:dyDescent="0.25">
      <c r="H126" s="2">
        <v>0.83430806999999996</v>
      </c>
      <c r="I126">
        <v>269.43148100000002</v>
      </c>
      <c r="J126">
        <f t="shared" si="15"/>
        <v>267.66743969864353</v>
      </c>
      <c r="K126">
        <f t="shared" si="16"/>
        <v>3.1118417128914824</v>
      </c>
      <c r="L126" s="22">
        <f t="shared" si="17"/>
        <v>4.2866775982546488E-5</v>
      </c>
      <c r="N126" s="2">
        <v>0.82335318999999996</v>
      </c>
      <c r="O126">
        <v>285.00548900000001</v>
      </c>
      <c r="P126">
        <f t="shared" si="18"/>
        <v>284.567446065458</v>
      </c>
      <c r="Q126">
        <f t="shared" si="19"/>
        <v>0.19188161250217667</v>
      </c>
      <c r="R126" s="22">
        <f t="shared" si="20"/>
        <v>2.3622557287859362E-6</v>
      </c>
      <c r="X126" s="22" t="e">
        <f t="shared" si="23"/>
        <v>#DIV/0!</v>
      </c>
    </row>
    <row r="127" spans="2:24" x14ac:dyDescent="0.25">
      <c r="H127" s="2">
        <v>0.83470557999999995</v>
      </c>
      <c r="I127">
        <v>270.436105</v>
      </c>
      <c r="J127">
        <f t="shared" si="15"/>
        <v>268.47333426237594</v>
      </c>
      <c r="K127">
        <f t="shared" si="16"/>
        <v>3.8524689684732771</v>
      </c>
      <c r="L127" s="22">
        <f t="shared" si="17"/>
        <v>5.2675638015071154E-5</v>
      </c>
      <c r="N127" s="2">
        <v>0.82478435999999999</v>
      </c>
      <c r="O127">
        <v>287.66023100000001</v>
      </c>
      <c r="P127">
        <f t="shared" si="18"/>
        <v>286.8675335384462</v>
      </c>
      <c r="Q127">
        <f t="shared" si="19"/>
        <v>0.62836926555386086</v>
      </c>
      <c r="R127" s="22">
        <f t="shared" si="20"/>
        <v>7.5937323382075299E-6</v>
      </c>
      <c r="X127" s="22" t="e">
        <f t="shared" si="23"/>
        <v>#DIV/0!</v>
      </c>
    </row>
    <row r="128" spans="2:24" x14ac:dyDescent="0.25">
      <c r="H128" s="2">
        <v>0.83520002999999998</v>
      </c>
      <c r="I128">
        <v>271.53043000000002</v>
      </c>
      <c r="J128">
        <f t="shared" si="15"/>
        <v>269.50779689662761</v>
      </c>
      <c r="K128">
        <f t="shared" si="16"/>
        <v>4.0910446708579213</v>
      </c>
      <c r="L128" s="22">
        <f t="shared" si="17"/>
        <v>5.5487761776370363E-5</v>
      </c>
      <c r="N128" s="2">
        <v>0.82557685999999997</v>
      </c>
      <c r="O128">
        <v>289.14807300000001</v>
      </c>
      <c r="P128">
        <f t="shared" si="18"/>
        <v>288.22568856635894</v>
      </c>
      <c r="Q128">
        <f t="shared" si="19"/>
        <v>0.85079304342335871</v>
      </c>
      <c r="R128" s="22">
        <f t="shared" si="20"/>
        <v>1.0176145911889595E-5</v>
      </c>
      <c r="X128" s="22" t="e">
        <f t="shared" si="23"/>
        <v>#DIV/0!</v>
      </c>
    </row>
    <row r="129" spans="8:24" x14ac:dyDescent="0.25">
      <c r="H129" s="2">
        <v>0.83645172000000001</v>
      </c>
      <c r="I129">
        <v>273.72962100000001</v>
      </c>
      <c r="J129">
        <f t="shared" si="15"/>
        <v>272.29841267232246</v>
      </c>
      <c r="K129">
        <f t="shared" si="16"/>
        <v>2.0483572772135763</v>
      </c>
      <c r="L129" s="22">
        <f t="shared" si="17"/>
        <v>2.7337709040823582E-5</v>
      </c>
      <c r="N129" s="2">
        <v>0.82625324</v>
      </c>
      <c r="O129">
        <v>290.44275499999998</v>
      </c>
      <c r="P129">
        <f t="shared" si="18"/>
        <v>289.43638433056947</v>
      </c>
      <c r="Q129">
        <f t="shared" si="19"/>
        <v>1.0127819242900122</v>
      </c>
      <c r="R129" s="22">
        <f t="shared" si="20"/>
        <v>1.2005903447751273E-5</v>
      </c>
      <c r="X129" s="22" t="e">
        <f t="shared" si="23"/>
        <v>#DIV/0!</v>
      </c>
    </row>
    <row r="130" spans="8:24" x14ac:dyDescent="0.25">
      <c r="H130" s="2">
        <v>0.83681817999999997</v>
      </c>
      <c r="I130">
        <v>274.69574</v>
      </c>
      <c r="J130">
        <f t="shared" si="15"/>
        <v>273.165928346474</v>
      </c>
      <c r="K130">
        <f t="shared" si="16"/>
        <v>2.3403236952639435</v>
      </c>
      <c r="L130" s="22">
        <f t="shared" si="17"/>
        <v>3.1015021100838078E-5</v>
      </c>
      <c r="N130" s="2">
        <v>0.82712359000000002</v>
      </c>
      <c r="O130">
        <v>291.94139100000001</v>
      </c>
      <c r="P130">
        <f t="shared" si="18"/>
        <v>291.06885020122911</v>
      </c>
      <c r="Q130">
        <f t="shared" si="19"/>
        <v>0.76132744551975862</v>
      </c>
      <c r="R130" s="22">
        <f t="shared" si="20"/>
        <v>8.9326463499533366E-6</v>
      </c>
      <c r="X130" s="22" t="e">
        <f t="shared" si="23"/>
        <v>#DIV/0!</v>
      </c>
    </row>
    <row r="131" spans="8:24" x14ac:dyDescent="0.25">
      <c r="H131" s="2">
        <v>0.83808103</v>
      </c>
      <c r="I131">
        <v>277.424666</v>
      </c>
      <c r="J131">
        <f t="shared" si="15"/>
        <v>276.35157031640358</v>
      </c>
      <c r="K131">
        <f t="shared" si="16"/>
        <v>1.1515343461532694</v>
      </c>
      <c r="L131" s="22">
        <f t="shared" si="17"/>
        <v>1.4961900155152482E-5</v>
      </c>
      <c r="N131" s="2">
        <v>0.82768978000000004</v>
      </c>
      <c r="O131">
        <v>293.25557800000001</v>
      </c>
      <c r="P131">
        <f t="shared" si="18"/>
        <v>292.17867788063199</v>
      </c>
      <c r="Q131">
        <f t="shared" si="19"/>
        <v>1.159713867094855</v>
      </c>
      <c r="R131" s="22">
        <f t="shared" si="20"/>
        <v>1.3485227796410936E-5</v>
      </c>
      <c r="X131" s="22" t="e">
        <f t="shared" si="23"/>
        <v>#DIV/0!</v>
      </c>
    </row>
    <row r="132" spans="8:24" x14ac:dyDescent="0.25">
      <c r="H132" s="2">
        <v>0.83832596000000004</v>
      </c>
      <c r="I132">
        <v>278.346856</v>
      </c>
      <c r="J132">
        <f t="shared" ref="J132:J137" si="24">IF(H132&lt;K$1,$AC$6+I$1^2*$AC$5/((-$AC$7*(H132/J$1-1)^$AC$8+1)),$AC$6+$AC$2*SINH($AC$3*(H132/K$1)-$AC$3)+I$1^2*$AC$5/((-$AC$7*(H132/J$1-1)^$AC$8+1)))</f>
        <v>277.00738874076904</v>
      </c>
      <c r="K132">
        <f t="shared" ref="K132:K137" si="25">(J132-I132)^2</f>
        <v>1.7941725385516933</v>
      </c>
      <c r="L132" s="22">
        <f t="shared" ref="L132:L137" si="26">((J132-I132)/I132)^2</f>
        <v>2.3157494240690572E-5</v>
      </c>
      <c r="N132" s="2">
        <v>0.82817494000000003</v>
      </c>
      <c r="O132">
        <v>294.59482500000001</v>
      </c>
      <c r="P132">
        <f t="shared" ref="P132:P156" si="27">IF(N132&lt;Q$1,$AC$6+O$1^2*$AC$5/((-$AC$7*(N132/P$1-1)^$AC$8+1)),$AC$6+$AC$2*SINH($AC$3*(N132/Q$1)-$AC$3)+O$1^2*$AC$5/((-$AC$7*(N132/P$1-1)^$AC$8+1)))</f>
        <v>293.16140782335538</v>
      </c>
      <c r="Q132">
        <f t="shared" ref="Q132:Q156" si="28">(P132-O132)^2</f>
        <v>2.0546848022998878</v>
      </c>
      <c r="R132" s="22">
        <f t="shared" ref="R132:R156" si="29">((P132-O132)/O132)^2</f>
        <v>2.36752722364772E-5</v>
      </c>
      <c r="X132" s="22" t="e">
        <f t="shared" ref="X132:X156" si="30">((V132-U132)/U132)^2</f>
        <v>#DIV/0!</v>
      </c>
    </row>
    <row r="133" spans="8:24" x14ac:dyDescent="0.25">
      <c r="H133" s="2">
        <v>0.83867296999999996</v>
      </c>
      <c r="I133">
        <v>279.60429399999998</v>
      </c>
      <c r="J133">
        <f t="shared" si="24"/>
        <v>277.95931634328946</v>
      </c>
      <c r="K133">
        <f t="shared" si="25"/>
        <v>2.7059514910768439</v>
      </c>
      <c r="L133" s="22">
        <f t="shared" si="26"/>
        <v>3.4612449356160639E-5</v>
      </c>
      <c r="N133" s="2">
        <v>0.82929112000000005</v>
      </c>
      <c r="O133">
        <v>296.77204899999998</v>
      </c>
      <c r="P133">
        <f t="shared" si="27"/>
        <v>295.54096693015856</v>
      </c>
      <c r="Q133">
        <f t="shared" si="28"/>
        <v>1.515563062685036</v>
      </c>
      <c r="R133" s="22">
        <f t="shared" si="29"/>
        <v>1.7207905868879996E-5</v>
      </c>
      <c r="X133" s="22" t="e">
        <f t="shared" si="30"/>
        <v>#DIV/0!</v>
      </c>
    </row>
    <row r="134" spans="8:24" x14ac:dyDescent="0.25">
      <c r="H134" s="2">
        <v>0.83936730000000004</v>
      </c>
      <c r="I134">
        <v>281.34507600000001</v>
      </c>
      <c r="J134">
        <f t="shared" si="24"/>
        <v>279.9487474467702</v>
      </c>
      <c r="K134">
        <f t="shared" si="25"/>
        <v>1.9497334285648469</v>
      </c>
      <c r="L134" s="22">
        <f t="shared" si="26"/>
        <v>2.4631825568773322E-5</v>
      </c>
      <c r="N134" s="2">
        <v>0.82980116000000004</v>
      </c>
      <c r="O134">
        <v>298.12373200000002</v>
      </c>
      <c r="P134">
        <f t="shared" si="27"/>
        <v>296.68701583392522</v>
      </c>
      <c r="Q134">
        <f t="shared" si="28"/>
        <v>2.0641533418606794</v>
      </c>
      <c r="R134" s="22">
        <f t="shared" si="29"/>
        <v>2.322463292929169E-5</v>
      </c>
      <c r="X134" s="22" t="e">
        <f t="shared" si="30"/>
        <v>#DIV/0!</v>
      </c>
    </row>
    <row r="135" spans="8:24" x14ac:dyDescent="0.25">
      <c r="H135" s="2">
        <v>0.83983249999999998</v>
      </c>
      <c r="I135">
        <v>282.60649100000001</v>
      </c>
      <c r="J135">
        <f t="shared" si="24"/>
        <v>281.3491484844705</v>
      </c>
      <c r="K135">
        <f t="shared" si="25"/>
        <v>1.580910201358054</v>
      </c>
      <c r="L135" s="22">
        <f t="shared" si="26"/>
        <v>1.9794427095282999E-5</v>
      </c>
      <c r="N135" s="2">
        <v>0.83025897000000004</v>
      </c>
      <c r="O135">
        <v>299.30605200000002</v>
      </c>
      <c r="P135">
        <f t="shared" si="27"/>
        <v>297.74914636716147</v>
      </c>
      <c r="Q135">
        <f t="shared" si="28"/>
        <v>2.4239551495644061</v>
      </c>
      <c r="R135" s="22">
        <f t="shared" si="29"/>
        <v>2.7057868574919655E-5</v>
      </c>
      <c r="X135" s="22" t="e">
        <f t="shared" si="30"/>
        <v>#DIV/0!</v>
      </c>
    </row>
    <row r="136" spans="8:24" x14ac:dyDescent="0.25">
      <c r="H136" s="2">
        <v>0.84025000999999999</v>
      </c>
      <c r="I136">
        <v>284.04949199999999</v>
      </c>
      <c r="J136">
        <f t="shared" si="24"/>
        <v>282.65542706338647</v>
      </c>
      <c r="K136">
        <f t="shared" si="25"/>
        <v>1.9434170474952508</v>
      </c>
      <c r="L136" s="22">
        <f t="shared" si="26"/>
        <v>2.4086737195533411E-5</v>
      </c>
      <c r="N136" s="2">
        <v>0.83123206999999999</v>
      </c>
      <c r="O136">
        <v>301.23039999999997</v>
      </c>
      <c r="P136">
        <f t="shared" si="27"/>
        <v>300.11855026620958</v>
      </c>
      <c r="Q136">
        <f t="shared" si="28"/>
        <v>1.2362098305297682</v>
      </c>
      <c r="R136" s="22">
        <f t="shared" si="29"/>
        <v>1.36236850731151E-5</v>
      </c>
      <c r="X136" s="22" t="e">
        <f t="shared" si="30"/>
        <v>#DIV/0!</v>
      </c>
    </row>
    <row r="137" spans="8:24" x14ac:dyDescent="0.25">
      <c r="H137" s="2">
        <v>0.84043303000000003</v>
      </c>
      <c r="I137">
        <v>285.34482800000001</v>
      </c>
      <c r="J137">
        <f t="shared" si="24"/>
        <v>283.24351958976035</v>
      </c>
      <c r="K137">
        <f t="shared" si="25"/>
        <v>4.4154970349438996</v>
      </c>
      <c r="L137" s="22">
        <f t="shared" si="26"/>
        <v>5.4229997836715496E-5</v>
      </c>
      <c r="N137" s="2">
        <v>0.83161072999999996</v>
      </c>
      <c r="O137">
        <v>302.38336700000002</v>
      </c>
      <c r="P137">
        <f t="shared" si="27"/>
        <v>301.08411651089193</v>
      </c>
      <c r="Q137">
        <f t="shared" si="28"/>
        <v>1.6880518334476107</v>
      </c>
      <c r="R137" s="22">
        <f t="shared" si="29"/>
        <v>1.8461627369444902E-5</v>
      </c>
      <c r="X137" s="22" t="e">
        <f t="shared" si="30"/>
        <v>#DIV/0!</v>
      </c>
    </row>
    <row r="138" spans="8:24" x14ac:dyDescent="0.25">
      <c r="N138" s="2">
        <v>0.83206511999999999</v>
      </c>
      <c r="O138">
        <v>303.39272599999998</v>
      </c>
      <c r="P138">
        <f t="shared" si="27"/>
        <v>302.2769730937639</v>
      </c>
      <c r="Q138">
        <f t="shared" si="28"/>
        <v>1.2449045477742637</v>
      </c>
      <c r="R138" s="22">
        <f t="shared" si="29"/>
        <v>1.3524640353417257E-5</v>
      </c>
      <c r="X138" s="22" t="e">
        <f t="shared" si="30"/>
        <v>#DIV/0!</v>
      </c>
    </row>
    <row r="139" spans="8:24" x14ac:dyDescent="0.25">
      <c r="N139" s="2">
        <v>0.83314560000000004</v>
      </c>
      <c r="O139">
        <v>305.90129000000002</v>
      </c>
      <c r="P139">
        <f t="shared" si="27"/>
        <v>305.27322553998783</v>
      </c>
      <c r="Q139">
        <f t="shared" si="28"/>
        <v>0.39446496593039526</v>
      </c>
      <c r="R139" s="22">
        <f t="shared" si="29"/>
        <v>4.2154682332041095E-6</v>
      </c>
      <c r="X139" s="22" t="e">
        <f t="shared" si="30"/>
        <v>#DIV/0!</v>
      </c>
    </row>
    <row r="140" spans="8:24" x14ac:dyDescent="0.25">
      <c r="N140" s="2">
        <v>0.83372179999999996</v>
      </c>
      <c r="O140">
        <v>307.40365100000002</v>
      </c>
      <c r="P140">
        <f t="shared" si="27"/>
        <v>306.96999160016628</v>
      </c>
      <c r="Q140">
        <f t="shared" si="28"/>
        <v>0.18806047506416257</v>
      </c>
      <c r="R140" s="22">
        <f t="shared" si="29"/>
        <v>1.9901210177447085E-6</v>
      </c>
      <c r="X140" s="22" t="e">
        <f t="shared" si="30"/>
        <v>#DIV/0!</v>
      </c>
    </row>
    <row r="141" spans="8:24" x14ac:dyDescent="0.25">
      <c r="N141" s="2">
        <v>0.83417176999999998</v>
      </c>
      <c r="O141">
        <v>308.73604999999998</v>
      </c>
      <c r="P141">
        <f t="shared" si="27"/>
        <v>308.34655288886955</v>
      </c>
      <c r="Q141">
        <f t="shared" si="28"/>
        <v>0.15170799957894618</v>
      </c>
      <c r="R141" s="22">
        <f t="shared" si="29"/>
        <v>1.591599503090091E-6</v>
      </c>
      <c r="X141" s="22" t="e">
        <f t="shared" si="30"/>
        <v>#DIV/0!</v>
      </c>
    </row>
    <row r="142" spans="8:24" x14ac:dyDescent="0.25">
      <c r="N142" s="2">
        <v>0.83498092999999995</v>
      </c>
      <c r="O142">
        <v>310.89948099999998</v>
      </c>
      <c r="P142">
        <f t="shared" si="27"/>
        <v>310.94342489452401</v>
      </c>
      <c r="Q142">
        <f t="shared" si="28"/>
        <v>1.9310658659394272E-3</v>
      </c>
      <c r="R142" s="22">
        <f t="shared" si="29"/>
        <v>1.9978233884669298E-8</v>
      </c>
      <c r="X142" s="22" t="e">
        <f t="shared" si="30"/>
        <v>#DIV/0!</v>
      </c>
    </row>
    <row r="143" spans="8:24" x14ac:dyDescent="0.25">
      <c r="N143" s="2">
        <v>0.83522803999999995</v>
      </c>
      <c r="O143">
        <v>311.81541600000003</v>
      </c>
      <c r="P143">
        <f t="shared" si="27"/>
        <v>311.76937444655073</v>
      </c>
      <c r="Q143">
        <f t="shared" si="28"/>
        <v>2.1198246440247027E-3</v>
      </c>
      <c r="R143" s="22">
        <f t="shared" si="29"/>
        <v>2.1802423502194328E-8</v>
      </c>
      <c r="X143" s="22" t="e">
        <f t="shared" si="30"/>
        <v>#DIV/0!</v>
      </c>
    </row>
    <row r="144" spans="8:24" x14ac:dyDescent="0.25">
      <c r="N144" s="2">
        <v>0.83552892000000001</v>
      </c>
      <c r="O144">
        <v>312.88032500000003</v>
      </c>
      <c r="P144">
        <f t="shared" si="27"/>
        <v>312.79689941702031</v>
      </c>
      <c r="Q144">
        <f t="shared" si="28"/>
        <v>6.9598278955052065E-3</v>
      </c>
      <c r="R144" s="22">
        <f t="shared" si="29"/>
        <v>7.1095480257731833E-8</v>
      </c>
      <c r="X144" s="22" t="e">
        <f t="shared" si="30"/>
        <v>#DIV/0!</v>
      </c>
    </row>
    <row r="145" spans="14:24" x14ac:dyDescent="0.25">
      <c r="N145" s="2">
        <v>0.83604303000000002</v>
      </c>
      <c r="O145">
        <v>314.82813299999998</v>
      </c>
      <c r="P145">
        <f t="shared" si="27"/>
        <v>314.6104495873924</v>
      </c>
      <c r="Q145">
        <f t="shared" si="28"/>
        <v>4.7386068124483927E-2</v>
      </c>
      <c r="R145" s="22">
        <f t="shared" si="29"/>
        <v>4.7808333640172383E-7</v>
      </c>
      <c r="X145" s="22" t="e">
        <f t="shared" si="30"/>
        <v>#DIV/0!</v>
      </c>
    </row>
    <row r="146" spans="14:24" x14ac:dyDescent="0.25">
      <c r="N146" s="2">
        <v>0.83643124999999996</v>
      </c>
      <c r="O146">
        <v>316.22718099999997</v>
      </c>
      <c r="P146">
        <f t="shared" si="27"/>
        <v>316.03056765852864</v>
      </c>
      <c r="Q146">
        <f t="shared" si="28"/>
        <v>3.8656806044523394E-2</v>
      </c>
      <c r="R146" s="22">
        <f t="shared" si="29"/>
        <v>3.8656949073995348E-7</v>
      </c>
      <c r="X146" s="22" t="e">
        <f t="shared" si="30"/>
        <v>#DIV/0!</v>
      </c>
    </row>
    <row r="147" spans="14:24" x14ac:dyDescent="0.25">
      <c r="N147" s="2">
        <v>0.83666636999999999</v>
      </c>
      <c r="O147">
        <v>317.47704399999998</v>
      </c>
      <c r="P147">
        <f t="shared" si="27"/>
        <v>316.91279654058553</v>
      </c>
      <c r="Q147">
        <f t="shared" si="28"/>
        <v>0.31837519545565685</v>
      </c>
      <c r="R147" s="22">
        <f t="shared" si="29"/>
        <v>3.1587450084352967E-6</v>
      </c>
      <c r="X147" s="22" t="e">
        <f t="shared" si="30"/>
        <v>#DIV/0!</v>
      </c>
    </row>
    <row r="148" spans="14:24" x14ac:dyDescent="0.25">
      <c r="N148" s="2">
        <v>0.83730157999999999</v>
      </c>
      <c r="O148">
        <v>319.38679400000001</v>
      </c>
      <c r="P148">
        <f t="shared" si="27"/>
        <v>319.38414145485103</v>
      </c>
      <c r="Q148">
        <f t="shared" si="28"/>
        <v>7.0359957673564277E-6</v>
      </c>
      <c r="R148" s="22">
        <f t="shared" si="29"/>
        <v>6.897499212738294E-11</v>
      </c>
      <c r="X148" s="22" t="e">
        <f t="shared" si="30"/>
        <v>#DIV/0!</v>
      </c>
    </row>
    <row r="149" spans="14:24" x14ac:dyDescent="0.25">
      <c r="N149" s="2">
        <v>0.83763445999999997</v>
      </c>
      <c r="O149">
        <v>320.63894499999998</v>
      </c>
      <c r="P149">
        <f t="shared" si="27"/>
        <v>320.73302856587804</v>
      </c>
      <c r="Q149">
        <f t="shared" si="28"/>
        <v>8.8517173683323198E-3</v>
      </c>
      <c r="R149" s="22">
        <f t="shared" si="29"/>
        <v>8.6098383343913079E-8</v>
      </c>
      <c r="X149" s="22" t="e">
        <f t="shared" si="30"/>
        <v>#DIV/0!</v>
      </c>
    </row>
    <row r="150" spans="14:24" x14ac:dyDescent="0.25">
      <c r="N150" s="2">
        <v>0.83788989000000003</v>
      </c>
      <c r="O150">
        <v>321.79525799999999</v>
      </c>
      <c r="P150">
        <f t="shared" si="27"/>
        <v>321.79444424164404</v>
      </c>
      <c r="Q150">
        <f t="shared" si="28"/>
        <v>6.6220266187192492E-7</v>
      </c>
      <c r="R150" s="22">
        <f t="shared" si="29"/>
        <v>6.3948688502463774E-12</v>
      </c>
      <c r="X150" s="22" t="e">
        <f t="shared" si="30"/>
        <v>#DIV/0!</v>
      </c>
    </row>
    <row r="151" spans="14:24" x14ac:dyDescent="0.25">
      <c r="N151" s="2">
        <v>0.838839</v>
      </c>
      <c r="O151">
        <v>324.07812100000001</v>
      </c>
      <c r="P151">
        <f t="shared" si="27"/>
        <v>325.95248245593928</v>
      </c>
      <c r="Q151">
        <f t="shared" si="28"/>
        <v>3.5132308675107629</v>
      </c>
      <c r="R151" s="22">
        <f t="shared" si="29"/>
        <v>3.3450858294917662E-5</v>
      </c>
      <c r="X151" s="22" t="e">
        <f t="shared" si="30"/>
        <v>#DIV/0!</v>
      </c>
    </row>
    <row r="152" spans="14:24" x14ac:dyDescent="0.25">
      <c r="N152" s="2">
        <v>0.83914069999999996</v>
      </c>
      <c r="O152">
        <v>325.05070999999998</v>
      </c>
      <c r="P152">
        <f t="shared" si="27"/>
        <v>327.34961465099718</v>
      </c>
      <c r="Q152">
        <f t="shared" si="28"/>
        <v>5.2849625943765641</v>
      </c>
      <c r="R152" s="22">
        <f t="shared" si="29"/>
        <v>5.0019538430628503E-5</v>
      </c>
      <c r="X152" s="22" t="e">
        <f t="shared" si="30"/>
        <v>#DIV/0!</v>
      </c>
    </row>
    <row r="153" spans="14:24" x14ac:dyDescent="0.25">
      <c r="N153" s="2">
        <v>0.83944158000000002</v>
      </c>
      <c r="O153">
        <v>326.11561899999998</v>
      </c>
      <c r="P153">
        <f t="shared" si="27"/>
        <v>328.7816934269847</v>
      </c>
      <c r="Q153">
        <f t="shared" si="28"/>
        <v>7.1079528502219107</v>
      </c>
      <c r="R153" s="22">
        <f t="shared" si="29"/>
        <v>6.6834597886656163E-5</v>
      </c>
      <c r="X153" s="22" t="e">
        <f t="shared" si="30"/>
        <v>#DIV/0!</v>
      </c>
    </row>
    <row r="154" spans="14:24" x14ac:dyDescent="0.25">
      <c r="N154" s="2">
        <v>0.83991740999999998</v>
      </c>
      <c r="O154">
        <v>327.90747800000003</v>
      </c>
      <c r="P154">
        <f t="shared" si="27"/>
        <v>331.12935667899922</v>
      </c>
      <c r="Q154">
        <f t="shared" si="28"/>
        <v>10.380502222189563</v>
      </c>
      <c r="R154" s="22">
        <f t="shared" si="29"/>
        <v>9.6541873791215744E-5</v>
      </c>
      <c r="X154" s="22" t="e">
        <f t="shared" si="30"/>
        <v>#DIV/0!</v>
      </c>
    </row>
    <row r="155" spans="14:24" x14ac:dyDescent="0.25">
      <c r="N155" s="2">
        <v>0.84003994999999998</v>
      </c>
      <c r="O155">
        <v>329.91886399999999</v>
      </c>
      <c r="P155">
        <f t="shared" si="27"/>
        <v>331.75107486599723</v>
      </c>
      <c r="Q155">
        <f t="shared" si="28"/>
        <v>3.3569966574783563</v>
      </c>
      <c r="R155" s="22">
        <f t="shared" si="29"/>
        <v>3.0841579555830273E-5</v>
      </c>
      <c r="X155" s="22" t="e">
        <f t="shared" si="30"/>
        <v>#DIV/0!</v>
      </c>
    </row>
    <row r="156" spans="14:24" x14ac:dyDescent="0.25">
      <c r="N156" s="2">
        <v>0.84004179999999995</v>
      </c>
      <c r="O156">
        <v>329.00608499999998</v>
      </c>
      <c r="P156">
        <f t="shared" si="27"/>
        <v>331.7605162549105</v>
      </c>
      <c r="Q156">
        <f t="shared" si="28"/>
        <v>7.5868915380279107</v>
      </c>
      <c r="R156" s="22">
        <f t="shared" si="29"/>
        <v>7.0089992701547442E-5</v>
      </c>
      <c r="X156" s="22" t="e">
        <f t="shared" si="30"/>
        <v>#DIV/0!</v>
      </c>
    </row>
  </sheetData>
  <pageMargins left="0.7" right="0.7" top="0.78740157499999996" bottom="0.78740157499999996" header="0.3" footer="0.3"/>
  <ignoredErrors>
    <ignoredError sqref="Q1" formulaRange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C229F-72E6-BC45-B979-0E855B612617}">
  <dimension ref="A1:BH123"/>
  <sheetViews>
    <sheetView topLeftCell="AF1" workbookViewId="0">
      <selection activeCell="AM28" sqref="AM28:AM30"/>
    </sheetView>
  </sheetViews>
  <sheetFormatPr baseColWidth="10" defaultRowHeight="15.75" x14ac:dyDescent="0.25"/>
  <cols>
    <col min="3" max="3" width="10.875" style="2"/>
    <col min="6" max="7" width="16.5" customWidth="1"/>
    <col min="8" max="8" width="6.375" customWidth="1"/>
    <col min="9" max="9" width="10.875" style="2"/>
    <col min="12" max="13" width="16.5" customWidth="1"/>
    <col min="14" max="14" width="5.625" customWidth="1"/>
    <col min="15" max="15" width="10.875" style="2"/>
    <col min="18" max="19" width="16.5" customWidth="1"/>
    <col min="20" max="20" width="6.375" customWidth="1"/>
    <col min="21" max="21" width="10.875" style="2"/>
    <col min="24" max="25" width="16.5" customWidth="1"/>
    <col min="26" max="26" width="5.625" customWidth="1"/>
    <col min="27" max="27" width="10.875" style="2"/>
    <col min="30" max="31" width="16.5" customWidth="1"/>
    <col min="32" max="32" width="5.625" customWidth="1"/>
    <col min="33" max="33" width="10.875" style="2"/>
    <col min="36" max="37" width="16.5" customWidth="1"/>
    <col min="40" max="40" width="11.125" bestFit="1" customWidth="1"/>
  </cols>
  <sheetData>
    <row r="1" spans="1:60" x14ac:dyDescent="0.25">
      <c r="A1" t="s">
        <v>14</v>
      </c>
      <c r="C1" t="s">
        <v>8</v>
      </c>
      <c r="D1">
        <v>0.2</v>
      </c>
      <c r="E1">
        <v>0.3</v>
      </c>
      <c r="F1">
        <f>_xlfn.XLOOKUP(D3+20,D3:D150,C3:C150,,-1,1)-AP9</f>
        <v>0.77202207119608979</v>
      </c>
      <c r="I1" t="s">
        <v>1</v>
      </c>
      <c r="J1">
        <v>0.3</v>
      </c>
      <c r="K1">
        <v>0.3</v>
      </c>
      <c r="L1">
        <f>_xlfn.XLOOKUP(J3+20,J3:J150,I3:I150,,-1,1)-AP10</f>
        <v>0.77144072348834103</v>
      </c>
      <c r="O1" t="s">
        <v>15</v>
      </c>
      <c r="P1">
        <v>0.35</v>
      </c>
      <c r="Q1">
        <v>0.3</v>
      </c>
      <c r="R1">
        <f>_xlfn.XLOOKUP(P3+20,P3:P150,O3:O150,,-1,1)-AP11</f>
        <v>0.76864879563165434</v>
      </c>
      <c r="U1" t="s">
        <v>2</v>
      </c>
      <c r="V1">
        <v>0.4</v>
      </c>
      <c r="W1">
        <v>0.3</v>
      </c>
      <c r="X1">
        <f>_xlfn.XLOOKUP(V3+20,V3:V150,U3:U150,,-1,1)-AP12</f>
        <v>0.76534451732506614</v>
      </c>
      <c r="AA1" t="s">
        <v>16</v>
      </c>
      <c r="AB1">
        <v>0.45</v>
      </c>
      <c r="AC1">
        <v>0.3</v>
      </c>
      <c r="AD1">
        <f>_xlfn.XLOOKUP(AB3+20,AB3:AB150,AA3:AA150,,-1,1)-AP13</f>
        <v>0.75724558223095129</v>
      </c>
      <c r="AG1" t="s">
        <v>3</v>
      </c>
      <c r="AH1">
        <v>0.5</v>
      </c>
      <c r="AI1">
        <v>0.3</v>
      </c>
      <c r="AJ1">
        <f>_xlfn.XLOOKUP(AH3+20,AH3:AH150,AG3:AG150,,-1,1)-AP14</f>
        <v>0.75137531071089103</v>
      </c>
      <c r="AO1" t="s">
        <v>38</v>
      </c>
    </row>
    <row r="2" spans="1:60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128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128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128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128</v>
      </c>
      <c r="Z2" s="1"/>
      <c r="AA2" s="3" t="s">
        <v>4</v>
      </c>
      <c r="AB2" s="1" t="s">
        <v>5</v>
      </c>
      <c r="AC2" s="1" t="s">
        <v>33</v>
      </c>
      <c r="AD2" s="1" t="s">
        <v>34</v>
      </c>
      <c r="AE2" s="1" t="s">
        <v>128</v>
      </c>
      <c r="AF2" s="1"/>
      <c r="AG2" s="3" t="s">
        <v>4</v>
      </c>
      <c r="AH2" s="1" t="s">
        <v>5</v>
      </c>
      <c r="AI2" s="1" t="s">
        <v>33</v>
      </c>
      <c r="AJ2" s="1" t="s">
        <v>34</v>
      </c>
      <c r="AK2" s="1" t="s">
        <v>128</v>
      </c>
      <c r="AO2" t="s">
        <v>29</v>
      </c>
      <c r="AP2">
        <v>1.5062144251784078</v>
      </c>
      <c r="BA2" t="s">
        <v>62</v>
      </c>
      <c r="BB2" s="11" t="s">
        <v>63</v>
      </c>
      <c r="BC2" s="12">
        <v>6.96</v>
      </c>
    </row>
    <row r="3" spans="1:60" x14ac:dyDescent="0.25">
      <c r="C3" s="2">
        <v>0.50037231999999998</v>
      </c>
      <c r="D3">
        <v>164.58768800000001</v>
      </c>
      <c r="E3">
        <f>IF(C3&lt;F$1,$AP$6+D$1^2*$AP$5/((-$AP$7*(C3/E$1-1)^$AP$8+1)),$AP$6+$AP$2*SINH($AP$3*(C3/F$1)-$AP$3)+D$1^2*$AP$5/((-$AP$7*(C3/E$1-1)^$AP$8+1)))</f>
        <v>162.60068653897989</v>
      </c>
      <c r="F3">
        <f>(E3-D3)^2</f>
        <v>3.9481748060961235</v>
      </c>
      <c r="G3" s="22">
        <f>((E3-D3)/D3)^2</f>
        <v>1.4574769113258161E-4</v>
      </c>
      <c r="I3" s="2">
        <v>0.50004762000000003</v>
      </c>
      <c r="J3">
        <v>184.66527500000001</v>
      </c>
      <c r="K3">
        <f>IF(I3&lt;L$1,$AP$6+J$1^2*$AP$5/((-$AP$7*(I3/K$1-1)^$AP$8+1)),$AP$6+$AP$2*SINH($AP$3*(I3/L$1)-$AP$3)+J$1^2*$AP$5/((-$AP$7*(I3/K$1-1)^$AP$8+1)))</f>
        <v>186.73165924524278</v>
      </c>
      <c r="L3">
        <f>(K3-J3)^2</f>
        <v>4.2699438489875448</v>
      </c>
      <c r="M3" s="22">
        <f>((K3-J3)/J3)^2</f>
        <v>1.2521365410909788E-4</v>
      </c>
      <c r="O3" s="2">
        <v>0.50021201000000004</v>
      </c>
      <c r="P3">
        <v>200.07031000000001</v>
      </c>
      <c r="Q3">
        <f>IF(O3&lt;R$1,$AP$6+P$1^2*$AP$5/((-$AP$7*(O3/Q$1-1)^$AP$8+1)),$AP$6+$AP$2*SINH($AP$3*(O3/R$1)-$AP$3)+P$1^2*$AP$5/((-$AP$7*(O3/Q$1-1)^$AP$8+1)))</f>
        <v>202.41679150538417</v>
      </c>
      <c r="R3">
        <f>(Q3-P3)^2</f>
        <v>5.5059754551099225</v>
      </c>
      <c r="S3" s="22">
        <f>((Q3-P3)/P3)^2</f>
        <v>1.3755265610546484E-4</v>
      </c>
      <c r="U3" s="2">
        <v>0.49985628999999998</v>
      </c>
      <c r="V3">
        <v>218.972746</v>
      </c>
      <c r="W3">
        <f>IF(U3&lt;X$1,$AP$6+V$1^2*$AP$5/((-$AP$7*(U3/W$1-1)^$AP$8+1)),$AP$6+$AP$2*SINH($AP$3*(U3/X$1)-$AP$3)+V$1^2*$AP$5/((-$AP$7*(U3/W$1-1)^$AP$8+1)))</f>
        <v>220.51502103355932</v>
      </c>
      <c r="X3">
        <f>(W3-V3)^2</f>
        <v>2.3786122791404036</v>
      </c>
      <c r="Y3" s="22">
        <f>((W3-V3)/V3)^2</f>
        <v>4.9607064371502379E-5</v>
      </c>
      <c r="AA3" s="2">
        <v>0.50025569999999997</v>
      </c>
      <c r="AB3">
        <v>240.12570299999999</v>
      </c>
      <c r="AC3">
        <f>IF(AA3&lt;AD$1,$AP$6+AB$1^2*$AP$5/((-$AP$7*(AA3/AC$1-1)^$AP$8+1)),$AP$6+$AP$2*SINH($AP$3*(AA3/AD$1)-$AP$3)+AB$1^2*$AP$5/((-$AP$7*(AA3/AC$1-1)^$AP$8+1)))</f>
        <v>241.02634783701023</v>
      </c>
      <c r="AD3">
        <f>(AC3-AB3)^2</f>
        <v>0.81116112243321536</v>
      </c>
      <c r="AE3" s="22">
        <f>((AC3-AB3)/AB3)^2</f>
        <v>1.4067918020540245E-5</v>
      </c>
      <c r="AG3" s="2">
        <v>0.50020125000000004</v>
      </c>
      <c r="AH3">
        <v>266.182728</v>
      </c>
      <c r="AI3">
        <f>IF(AG3&lt;AJ$1,$AP$6+AH$1^2*$AP$5/((-$AP$7*(AG3/AI$1-1)^$AP$8+1)),$AP$6+$AP$2*SINH($AP$3*(AG3/AJ$1)-$AP$3)+AH$1^2*$AP$5/((-$AP$7*(AG3/AI$1-1)^$AP$8+1)))</f>
        <v>263.95077190828181</v>
      </c>
      <c r="AJ3">
        <f>(AI3-AH3)^2</f>
        <v>4.9816279953579325</v>
      </c>
      <c r="AK3" s="22">
        <f>((AI3-AH3)/AH3)^2</f>
        <v>7.0309101826861972E-5</v>
      </c>
      <c r="AO3" t="s">
        <v>30</v>
      </c>
      <c r="AP3">
        <v>26.598930814635896</v>
      </c>
      <c r="BA3" t="s">
        <v>64</v>
      </c>
      <c r="BB3" s="11" t="s">
        <v>65</v>
      </c>
      <c r="BC3" s="12">
        <v>59.64</v>
      </c>
    </row>
    <row r="4" spans="1:60" x14ac:dyDescent="0.25">
      <c r="C4" s="2">
        <v>0.50562470999999998</v>
      </c>
      <c r="D4">
        <v>164.68710799999999</v>
      </c>
      <c r="E4">
        <f t="shared" ref="E4:E67" si="0">IF(C4&lt;F$1,$AP$6+D$1^2*$AP$5/((-$AP$7*(C4/E$1-1)^$AP$8+1)),$AP$6+$AP$2*SINH($AP$3*(C4/F$1)-$AP$3)+D$1^2*$AP$5/((-$AP$7*(C4/E$1-1)^$AP$8+1)))</f>
        <v>162.60068654812122</v>
      </c>
      <c r="F4">
        <f t="shared" ref="F4:F67" si="1">(E4-D4)^2</f>
        <v>4.353154474859946</v>
      </c>
      <c r="G4" s="22">
        <f t="shared" ref="G4:G67" si="2">((E4-D4)/D4)^2</f>
        <v>1.6050363494703109E-4</v>
      </c>
      <c r="I4" s="2">
        <v>0.50518629000000004</v>
      </c>
      <c r="J4">
        <v>184.77782300000001</v>
      </c>
      <c r="K4">
        <f t="shared" ref="K4:K67" si="3">IF(I4&lt;L$1,$AP$6+J$1^2*$AP$5/((-$AP$7*(I4/K$1-1)^$AP$8+1)),$AP$6+$AP$2*SINH($AP$3*(I4/L$1)-$AP$3)+J$1^2*$AP$5/((-$AP$7*(I4/K$1-1)^$AP$8+1)))</f>
        <v>186.73165926497259</v>
      </c>
      <c r="L4">
        <f t="shared" ref="L4:L67" si="4">(K4-J4)^2</f>
        <v>3.8174761503220012</v>
      </c>
      <c r="M4" s="22">
        <f t="shared" ref="M4:M67" si="5">((K4-J4)/J4)^2</f>
        <v>1.1180896836140251E-4</v>
      </c>
      <c r="O4" s="2">
        <v>0.50462883000000003</v>
      </c>
      <c r="P4">
        <v>199.98864900000001</v>
      </c>
      <c r="Q4">
        <f t="shared" ref="Q4:Q67" si="6">IF(O4&lt;R$1,$AP$6+P$1^2*$AP$5/((-$AP$7*(O4/Q$1-1)^$AP$8+1)),$AP$6+$AP$2*SINH($AP$3*(O4/R$1)-$AP$3)+P$1^2*$AP$5/((-$AP$7*(O4/Q$1-1)^$AP$8+1)))</f>
        <v>202.41679152821837</v>
      </c>
      <c r="R4">
        <f t="shared" ref="R4:R67" si="7">(Q4-P4)^2</f>
        <v>5.8958761373426443</v>
      </c>
      <c r="S4" s="22">
        <f t="shared" ref="S4:S67" si="8">((Q4-P4)/P4)^2</f>
        <v>1.4741363588053642E-4</v>
      </c>
      <c r="U4" s="2">
        <v>0.50458921000000001</v>
      </c>
      <c r="V4">
        <v>218.947069</v>
      </c>
      <c r="W4">
        <f t="shared" ref="W4:W67" si="9">IF(U4&lt;X$1,$AP$6+V$1^2*$AP$5/((-$AP$7*(U4/W$1-1)^$AP$8+1)),$AP$6+$AP$2*SINH($AP$3*(U4/X$1)-$AP$3)+V$1^2*$AP$5/((-$AP$7*(U4/W$1-1)^$AP$8+1)))</f>
        <v>220.51502106520348</v>
      </c>
      <c r="X4">
        <f t="shared" ref="X4:X67" si="10">(W4-V4)^2</f>
        <v>2.4584736787758747</v>
      </c>
      <c r="Y4" s="22">
        <f t="shared" ref="Y4:Y67" si="11">((W4-V4)/V4)^2</f>
        <v>5.128463765864906E-5</v>
      </c>
      <c r="AA4" s="2">
        <v>0.50546685000000002</v>
      </c>
      <c r="AB4">
        <v>240.220181</v>
      </c>
      <c r="AC4">
        <f t="shared" ref="AC4:AC67" si="12">IF(AA4&lt;AD$1,$AP$6+AB$1^2*$AP$5/((-$AP$7*(AA4/AC$1-1)^$AP$8+1)),$AP$6+$AP$2*SINH($AP$3*(AA4/AD$1)-$AP$3)+AB$1^2*$AP$5/((-$AP$7*(AA4/AC$1-1)^$AP$8+1)))</f>
        <v>241.02634788260053</v>
      </c>
      <c r="AD4">
        <f t="shared" ref="AD4:AD67" si="13">(AC4-AB4)^2</f>
        <v>0.64990504260186632</v>
      </c>
      <c r="AE4" s="22">
        <f t="shared" ref="AE4:AE67" si="14">((AC4-AB4)/AB4)^2</f>
        <v>1.1262399457369151E-5</v>
      </c>
      <c r="AG4" s="2">
        <v>0.50541248999999999</v>
      </c>
      <c r="AH4">
        <v>266.23289699999998</v>
      </c>
      <c r="AI4">
        <f t="shared" ref="AI4:AI67" si="15">IF(AG4&lt;AJ$1,$AP$6+AH$1^2*$AP$5/((-$AP$7*(AG4/AI$1-1)^$AP$8+1)),$AP$6+$AP$2*SINH($AP$3*(AG4/AJ$1)-$AP$3)+AH$1^2*$AP$5/((-$AP$7*(AG4/AI$1-1)^$AP$8+1)))</f>
        <v>263.95077196441008</v>
      </c>
      <c r="AJ4">
        <f t="shared" ref="AJ4:AJ67" si="16">(AI4-AH4)^2</f>
        <v>5.2080946780662005</v>
      </c>
      <c r="AK4" s="22">
        <f t="shared" ref="AK4:AK67" si="17">((AI4-AH4)/AH4)^2</f>
        <v>7.3477679907777988E-5</v>
      </c>
      <c r="AO4" t="s">
        <v>31</v>
      </c>
      <c r="AP4">
        <v>0</v>
      </c>
      <c r="BA4" t="s">
        <v>66</v>
      </c>
      <c r="BB4" s="11" t="s">
        <v>67</v>
      </c>
      <c r="BC4" s="12">
        <v>0.28399999999999997</v>
      </c>
    </row>
    <row r="5" spans="1:60" x14ac:dyDescent="0.25">
      <c r="C5" s="2">
        <v>0.51087724000000001</v>
      </c>
      <c r="D5">
        <v>164.71716900000001</v>
      </c>
      <c r="E5">
        <f t="shared" si="0"/>
        <v>162.60068656004989</v>
      </c>
      <c r="F5">
        <f t="shared" si="1"/>
        <v>4.4794979186172075</v>
      </c>
      <c r="G5" s="22">
        <f t="shared" si="2"/>
        <v>1.6510172097602838E-4</v>
      </c>
      <c r="I5" s="2">
        <v>0.51043888000000004</v>
      </c>
      <c r="J5">
        <v>184.77782300000001</v>
      </c>
      <c r="K5">
        <f t="shared" si="3"/>
        <v>186.73165929122962</v>
      </c>
      <c r="L5">
        <f t="shared" si="4"/>
        <v>3.8174762529258639</v>
      </c>
      <c r="M5" s="22">
        <f t="shared" si="5"/>
        <v>1.1180897136653774E-4</v>
      </c>
      <c r="O5" s="2">
        <v>0.50946345999999998</v>
      </c>
      <c r="P5">
        <v>199.98864900000001</v>
      </c>
      <c r="Q5">
        <f t="shared" si="6"/>
        <v>202.41679155985844</v>
      </c>
      <c r="R5">
        <f t="shared" si="7"/>
        <v>5.8958762909958455</v>
      </c>
      <c r="S5" s="22">
        <f t="shared" si="8"/>
        <v>1.4741363972230249E-4</v>
      </c>
      <c r="U5" s="2">
        <v>0.50942383999999996</v>
      </c>
      <c r="V5">
        <v>218.947069</v>
      </c>
      <c r="W5">
        <f t="shared" si="9"/>
        <v>220.51502110644702</v>
      </c>
      <c r="X5">
        <f t="shared" si="10"/>
        <v>2.4584738081116586</v>
      </c>
      <c r="Y5" s="22">
        <f t="shared" si="11"/>
        <v>5.1284640356639641E-5</v>
      </c>
      <c r="AA5" s="2">
        <v>0.51071944999999996</v>
      </c>
      <c r="AB5">
        <v>240.220181</v>
      </c>
      <c r="AC5">
        <f t="shared" si="12"/>
        <v>241.02634794251514</v>
      </c>
      <c r="AD5">
        <f t="shared" si="13"/>
        <v>0.64990513920422177</v>
      </c>
      <c r="AE5" s="22">
        <f t="shared" si="14"/>
        <v>1.1262401131420348E-5</v>
      </c>
      <c r="AG5" s="2">
        <v>0.51024712000000005</v>
      </c>
      <c r="AH5">
        <v>266.23289699999998</v>
      </c>
      <c r="AI5">
        <f t="shared" si="15"/>
        <v>263.95077203157371</v>
      </c>
      <c r="AJ5">
        <f t="shared" si="16"/>
        <v>5.2080943715146217</v>
      </c>
      <c r="AK5" s="22">
        <f t="shared" si="17"/>
        <v>7.3477675582837626E-5</v>
      </c>
      <c r="AO5" t="s">
        <v>32</v>
      </c>
      <c r="AP5">
        <v>482.6194534826534</v>
      </c>
      <c r="BA5" t="s">
        <v>68</v>
      </c>
      <c r="BB5" s="11" t="s">
        <v>69</v>
      </c>
      <c r="BC5" s="12">
        <v>6.5</v>
      </c>
    </row>
    <row r="6" spans="1:60" x14ac:dyDescent="0.25">
      <c r="C6" s="2">
        <v>0.51612983999999995</v>
      </c>
      <c r="D6">
        <v>164.71716900000001</v>
      </c>
      <c r="E6">
        <f t="shared" si="0"/>
        <v>162.60068657551292</v>
      </c>
      <c r="F6">
        <f t="shared" si="1"/>
        <v>4.4794978531627443</v>
      </c>
      <c r="G6" s="22">
        <f t="shared" si="2"/>
        <v>1.6510171856356056E-4</v>
      </c>
      <c r="I6" s="2">
        <v>0.51569147999999998</v>
      </c>
      <c r="J6">
        <v>184.77782300000001</v>
      </c>
      <c r="K6">
        <f t="shared" si="3"/>
        <v>186.73165932528445</v>
      </c>
      <c r="L6">
        <f t="shared" si="4"/>
        <v>3.8174763860010117</v>
      </c>
      <c r="M6" s="22">
        <f t="shared" si="5"/>
        <v>1.1180897526413774E-4</v>
      </c>
      <c r="O6" s="2">
        <v>0.51429807999999999</v>
      </c>
      <c r="P6">
        <v>199.98864900000001</v>
      </c>
      <c r="Q6">
        <f t="shared" si="6"/>
        <v>202.41679160009988</v>
      </c>
      <c r="R6">
        <f t="shared" si="7"/>
        <v>5.8958764864197812</v>
      </c>
      <c r="S6" s="22">
        <f t="shared" si="8"/>
        <v>1.4741364460845553E-4</v>
      </c>
      <c r="U6" s="2">
        <v>0.51425845999999997</v>
      </c>
      <c r="V6">
        <v>218.947069</v>
      </c>
      <c r="W6">
        <f t="shared" si="9"/>
        <v>220.51502115890491</v>
      </c>
      <c r="X6">
        <f t="shared" si="10"/>
        <v>2.4584739726145868</v>
      </c>
      <c r="Y6" s="22">
        <f t="shared" si="11"/>
        <v>5.1284643788229384E-5</v>
      </c>
      <c r="AA6" s="2">
        <v>0.51597205000000002</v>
      </c>
      <c r="AB6">
        <v>240.220181</v>
      </c>
      <c r="AC6">
        <f t="shared" si="12"/>
        <v>241.0263480201962</v>
      </c>
      <c r="AD6">
        <f t="shared" si="13"/>
        <v>0.64990526445201835</v>
      </c>
      <c r="AE6" s="22">
        <f t="shared" si="14"/>
        <v>1.1262403301876993E-5</v>
      </c>
      <c r="AG6" s="2">
        <v>0.51549971000000006</v>
      </c>
      <c r="AH6">
        <v>266.23289699999998</v>
      </c>
      <c r="AI6">
        <f t="shared" si="15"/>
        <v>263.95077212528713</v>
      </c>
      <c r="AJ6">
        <f t="shared" si="16"/>
        <v>5.2080939437831377</v>
      </c>
      <c r="AK6" s="22">
        <f t="shared" si="17"/>
        <v>7.347766954824744E-5</v>
      </c>
      <c r="AO6" t="s">
        <v>56</v>
      </c>
      <c r="AP6">
        <v>143.29590837309132</v>
      </c>
      <c r="BA6" t="s">
        <v>70</v>
      </c>
      <c r="BB6" s="11" t="s">
        <v>71</v>
      </c>
      <c r="BC6" s="12">
        <v>37.5</v>
      </c>
    </row>
    <row r="7" spans="1:60" x14ac:dyDescent="0.25">
      <c r="C7" s="2">
        <v>0.52096447000000001</v>
      </c>
      <c r="D7">
        <v>164.71716900000001</v>
      </c>
      <c r="E7">
        <f t="shared" si="0"/>
        <v>162.60068659365822</v>
      </c>
      <c r="F7">
        <f t="shared" si="1"/>
        <v>4.479497776354326</v>
      </c>
      <c r="G7" s="22">
        <f t="shared" si="2"/>
        <v>1.6510171573261783E-4</v>
      </c>
      <c r="I7" s="2">
        <v>0.52094408000000003</v>
      </c>
      <c r="J7">
        <v>184.77782300000001</v>
      </c>
      <c r="K7">
        <f t="shared" si="3"/>
        <v>186.73165936917422</v>
      </c>
      <c r="L7">
        <f t="shared" si="4"/>
        <v>3.8174765575078675</v>
      </c>
      <c r="M7" s="22">
        <f t="shared" si="5"/>
        <v>1.1180898028735305E-4</v>
      </c>
      <c r="O7" s="2">
        <v>0.51913271000000005</v>
      </c>
      <c r="P7">
        <v>199.98864900000001</v>
      </c>
      <c r="Q7">
        <f t="shared" si="6"/>
        <v>202.41679165100442</v>
      </c>
      <c r="R7">
        <f t="shared" si="7"/>
        <v>5.8958767336267099</v>
      </c>
      <c r="S7" s="22">
        <f t="shared" si="8"/>
        <v>1.474136507893303E-4</v>
      </c>
      <c r="U7" s="2">
        <v>0.51909309000000003</v>
      </c>
      <c r="V7">
        <v>218.947069</v>
      </c>
      <c r="W7">
        <f t="shared" si="9"/>
        <v>220.51502122526597</v>
      </c>
      <c r="X7">
        <f t="shared" si="10"/>
        <v>2.4584741807165056</v>
      </c>
      <c r="Y7" s="22">
        <f t="shared" si="11"/>
        <v>5.1284648129309627E-5</v>
      </c>
      <c r="AA7" s="2">
        <v>0.52080667000000003</v>
      </c>
      <c r="AB7">
        <v>240.220181</v>
      </c>
      <c r="AC7">
        <f t="shared" si="12"/>
        <v>241.02634811136795</v>
      </c>
      <c r="AD7">
        <f t="shared" si="13"/>
        <v>0.64990541145135305</v>
      </c>
      <c r="AE7" s="22">
        <f t="shared" si="14"/>
        <v>1.1262405849272561E-5</v>
      </c>
      <c r="AG7" s="2">
        <v>0.52075231</v>
      </c>
      <c r="AH7">
        <v>266.23289699999998</v>
      </c>
      <c r="AI7">
        <f t="shared" si="15"/>
        <v>263.95077224609213</v>
      </c>
      <c r="AJ7">
        <f t="shared" si="16"/>
        <v>5.208093392398971</v>
      </c>
      <c r="AK7" s="22">
        <f t="shared" si="17"/>
        <v>7.3477661769120556E-5</v>
      </c>
      <c r="AO7" t="s">
        <v>37</v>
      </c>
      <c r="AP7">
        <v>1.3839643682026018E-7</v>
      </c>
      <c r="BH7" t="s">
        <v>72</v>
      </c>
    </row>
    <row r="8" spans="1:60" x14ac:dyDescent="0.25">
      <c r="C8" s="2">
        <v>0.52579909000000002</v>
      </c>
      <c r="D8">
        <v>164.71716900000001</v>
      </c>
      <c r="E8">
        <f t="shared" si="0"/>
        <v>162.60068661644948</v>
      </c>
      <c r="F8">
        <f t="shared" si="1"/>
        <v>4.4794976798797457</v>
      </c>
      <c r="G8" s="22">
        <f t="shared" si="2"/>
        <v>1.6510171217683556E-4</v>
      </c>
      <c r="I8" s="2">
        <v>0.52619667999999997</v>
      </c>
      <c r="J8">
        <v>184.77782300000001</v>
      </c>
      <c r="K8">
        <f t="shared" si="3"/>
        <v>186.73165942539941</v>
      </c>
      <c r="L8">
        <f t="shared" si="4"/>
        <v>3.8174767772175122</v>
      </c>
      <c r="M8" s="22">
        <f t="shared" si="5"/>
        <v>1.1180898672236606E-4</v>
      </c>
      <c r="O8" s="2">
        <v>0.52396732999999995</v>
      </c>
      <c r="P8">
        <v>199.98864900000001</v>
      </c>
      <c r="Q8">
        <f t="shared" si="6"/>
        <v>202.41679171506445</v>
      </c>
      <c r="R8">
        <f t="shared" si="7"/>
        <v>5.8958770447205051</v>
      </c>
      <c r="S8" s="22">
        <f t="shared" si="8"/>
        <v>1.4741365856755806E-4</v>
      </c>
      <c r="U8" s="2">
        <v>0.52392771000000005</v>
      </c>
      <c r="V8">
        <v>218.947069</v>
      </c>
      <c r="W8">
        <f t="shared" si="9"/>
        <v>220.51502130878043</v>
      </c>
      <c r="X8">
        <f t="shared" si="10"/>
        <v>2.4584744426098939</v>
      </c>
      <c r="Y8" s="22">
        <f t="shared" si="11"/>
        <v>5.1284653592499091E-5</v>
      </c>
      <c r="AA8" s="2">
        <v>0.52564129999999998</v>
      </c>
      <c r="AB8">
        <v>240.220181</v>
      </c>
      <c r="AC8">
        <f t="shared" si="12"/>
        <v>241.02634822590252</v>
      </c>
      <c r="AD8">
        <f t="shared" si="13"/>
        <v>0.64990559611937637</v>
      </c>
      <c r="AE8" s="22">
        <f t="shared" si="14"/>
        <v>1.126240904944014E-5</v>
      </c>
      <c r="AG8" s="2">
        <v>0.52558693999999995</v>
      </c>
      <c r="AH8">
        <v>266.23289699999998</v>
      </c>
      <c r="AI8">
        <f t="shared" si="15"/>
        <v>263.95077238713446</v>
      </c>
      <c r="AJ8">
        <f t="shared" si="16"/>
        <v>5.2080927486465818</v>
      </c>
      <c r="AK8" s="22">
        <f t="shared" si="17"/>
        <v>7.3477652686829457E-5</v>
      </c>
      <c r="AO8" t="s">
        <v>57</v>
      </c>
      <c r="AP8">
        <v>11.422608372177677</v>
      </c>
    </row>
    <row r="9" spans="1:60" x14ac:dyDescent="0.25">
      <c r="C9" s="2">
        <v>0.53063371999999998</v>
      </c>
      <c r="D9">
        <v>164.71716900000001</v>
      </c>
      <c r="E9">
        <f t="shared" si="0"/>
        <v>162.60068664493701</v>
      </c>
      <c r="F9">
        <f t="shared" si="1"/>
        <v>4.4794975592930184</v>
      </c>
      <c r="G9" s="22">
        <f t="shared" si="2"/>
        <v>1.6510170773234725E-4</v>
      </c>
      <c r="I9" s="2">
        <v>0.53103129999999998</v>
      </c>
      <c r="J9">
        <v>184.77782300000001</v>
      </c>
      <c r="K9">
        <f t="shared" si="3"/>
        <v>186.7316594906693</v>
      </c>
      <c r="L9">
        <f t="shared" si="4"/>
        <v>3.8174770322708831</v>
      </c>
      <c r="M9" s="22">
        <f t="shared" si="5"/>
        <v>1.1180899419255136E-4</v>
      </c>
      <c r="O9" s="2">
        <v>0.52880196000000002</v>
      </c>
      <c r="P9">
        <v>199.98864900000001</v>
      </c>
      <c r="Q9">
        <f t="shared" si="6"/>
        <v>202.41679179528137</v>
      </c>
      <c r="R9">
        <f t="shared" si="7"/>
        <v>5.8958774342767768</v>
      </c>
      <c r="S9" s="22">
        <f t="shared" si="8"/>
        <v>1.4741366830757041E-4</v>
      </c>
      <c r="U9" s="2">
        <v>0.52876234</v>
      </c>
      <c r="V9">
        <v>218.947069</v>
      </c>
      <c r="W9">
        <f t="shared" si="9"/>
        <v>220.51502141336272</v>
      </c>
      <c r="X9">
        <f t="shared" si="10"/>
        <v>2.4584747705699725</v>
      </c>
      <c r="Y9" s="22">
        <f t="shared" si="11"/>
        <v>5.128466043386329E-5</v>
      </c>
      <c r="AA9" s="2">
        <v>0.53047593000000004</v>
      </c>
      <c r="AB9">
        <v>240.220181</v>
      </c>
      <c r="AC9">
        <f t="shared" si="12"/>
        <v>241.02634836908521</v>
      </c>
      <c r="AD9">
        <f t="shared" si="13"/>
        <v>0.64990582697777888</v>
      </c>
      <c r="AE9" s="22">
        <f t="shared" si="14"/>
        <v>1.1262413050054656E-5</v>
      </c>
      <c r="AG9" s="2">
        <v>0.53042155999999996</v>
      </c>
      <c r="AH9">
        <v>266.23289699999998</v>
      </c>
      <c r="AI9">
        <f t="shared" si="15"/>
        <v>263.95077256346428</v>
      </c>
      <c r="AJ9">
        <f t="shared" si="16"/>
        <v>5.2080919438333684</v>
      </c>
      <c r="AK9" s="22">
        <f t="shared" si="17"/>
        <v>7.3477641332234079E-5</v>
      </c>
      <c r="AN9">
        <v>0.2</v>
      </c>
      <c r="AO9" t="s">
        <v>60</v>
      </c>
      <c r="AP9">
        <v>9.1879308803910306E-2</v>
      </c>
    </row>
    <row r="10" spans="1:60" x14ac:dyDescent="0.25">
      <c r="C10" s="2">
        <v>0.53546833999999999</v>
      </c>
      <c r="D10">
        <v>164.71716900000001</v>
      </c>
      <c r="E10">
        <f t="shared" si="0"/>
        <v>162.6006866803784</v>
      </c>
      <c r="F10">
        <f t="shared" si="1"/>
        <v>4.4794974092708726</v>
      </c>
      <c r="G10" s="22">
        <f t="shared" si="2"/>
        <v>1.6510170220295203E-4</v>
      </c>
      <c r="I10" s="2">
        <v>0.53586593000000005</v>
      </c>
      <c r="J10">
        <v>184.77782300000001</v>
      </c>
      <c r="K10">
        <f t="shared" si="3"/>
        <v>186.73165957184148</v>
      </c>
      <c r="L10">
        <f t="shared" si="4"/>
        <v>3.8174773494652037</v>
      </c>
      <c r="M10" s="22">
        <f t="shared" si="5"/>
        <v>1.118090034827652E-4</v>
      </c>
      <c r="O10" s="2">
        <v>0.53363658000000003</v>
      </c>
      <c r="P10">
        <v>199.98864900000001</v>
      </c>
      <c r="Q10">
        <f t="shared" si="6"/>
        <v>202.41679189525388</v>
      </c>
      <c r="R10">
        <f t="shared" si="7"/>
        <v>5.8958779197718485</v>
      </c>
      <c r="S10" s="22">
        <f t="shared" si="8"/>
        <v>1.4741368044632504E-4</v>
      </c>
      <c r="U10" s="2">
        <v>0.53359696000000001</v>
      </c>
      <c r="V10">
        <v>218.947069</v>
      </c>
      <c r="W10">
        <f t="shared" si="9"/>
        <v>220.5150215437061</v>
      </c>
      <c r="X10">
        <f t="shared" si="10"/>
        <v>2.4584751793144259</v>
      </c>
      <c r="Y10" s="22">
        <f t="shared" si="11"/>
        <v>5.1284668960418342E-5</v>
      </c>
      <c r="AA10" s="2">
        <v>0.53531055000000005</v>
      </c>
      <c r="AB10">
        <v>240.220181</v>
      </c>
      <c r="AC10">
        <f t="shared" si="12"/>
        <v>241.02634854724553</v>
      </c>
      <c r="AD10">
        <f t="shared" si="13"/>
        <v>0.64990611423188405</v>
      </c>
      <c r="AE10" s="22">
        <f t="shared" si="14"/>
        <v>1.1262418027967222E-5</v>
      </c>
      <c r="AG10" s="2">
        <v>0.53525619000000002</v>
      </c>
      <c r="AH10">
        <v>266.23289699999998</v>
      </c>
      <c r="AI10">
        <f t="shared" si="15"/>
        <v>263.95077278288142</v>
      </c>
      <c r="AJ10">
        <f t="shared" si="16"/>
        <v>5.2080909423590214</v>
      </c>
      <c r="AK10" s="22">
        <f t="shared" si="17"/>
        <v>7.3477627203072439E-5</v>
      </c>
      <c r="AN10">
        <v>0.3</v>
      </c>
      <c r="AO10" t="s">
        <v>60</v>
      </c>
      <c r="AP10">
        <v>9.2417326511659015E-2</v>
      </c>
      <c r="BA10" t="s">
        <v>73</v>
      </c>
    </row>
    <row r="11" spans="1:60" x14ac:dyDescent="0.25">
      <c r="C11" s="2">
        <v>0.54030297000000005</v>
      </c>
      <c r="D11">
        <v>164.71716900000001</v>
      </c>
      <c r="E11">
        <f t="shared" si="0"/>
        <v>162.60068672427406</v>
      </c>
      <c r="F11">
        <f t="shared" si="1"/>
        <v>4.4794972234621264</v>
      </c>
      <c r="G11" s="22">
        <f t="shared" si="2"/>
        <v>1.6510169535456312E-4</v>
      </c>
      <c r="I11" s="2">
        <v>0.54070054999999995</v>
      </c>
      <c r="J11">
        <v>184.77782300000001</v>
      </c>
      <c r="K11">
        <f t="shared" si="3"/>
        <v>186.73165967233999</v>
      </c>
      <c r="L11">
        <f t="shared" si="4"/>
        <v>3.8174777421805457</v>
      </c>
      <c r="M11" s="22">
        <f t="shared" si="5"/>
        <v>1.1180901498489267E-4</v>
      </c>
      <c r="O11" s="2">
        <v>0.53847120999999998</v>
      </c>
      <c r="P11">
        <v>199.98864900000001</v>
      </c>
      <c r="Q11">
        <f t="shared" si="6"/>
        <v>202.41679201928184</v>
      </c>
      <c r="R11">
        <f t="shared" si="7"/>
        <v>5.8958785220870977</v>
      </c>
      <c r="S11" s="22">
        <f t="shared" si="8"/>
        <v>1.4741369550591563E-4</v>
      </c>
      <c r="U11" s="2">
        <v>0.53843158999999996</v>
      </c>
      <c r="V11">
        <v>218.947069</v>
      </c>
      <c r="W11">
        <f t="shared" si="9"/>
        <v>220.51502170541872</v>
      </c>
      <c r="X11">
        <f t="shared" si="10"/>
        <v>2.45847568642988</v>
      </c>
      <c r="Y11" s="22">
        <f t="shared" si="11"/>
        <v>5.1284679539027573E-5</v>
      </c>
      <c r="AA11" s="2">
        <v>0.54014518</v>
      </c>
      <c r="AB11">
        <v>240.220181</v>
      </c>
      <c r="AC11">
        <f t="shared" si="12"/>
        <v>241.0263487679363</v>
      </c>
      <c r="AD11">
        <f t="shared" si="13"/>
        <v>0.6499064700593985</v>
      </c>
      <c r="AE11" s="22">
        <f t="shared" si="14"/>
        <v>1.1262424194208969E-5</v>
      </c>
      <c r="AG11" s="2">
        <v>0.54009081000000003</v>
      </c>
      <c r="AH11">
        <v>266.23289699999998</v>
      </c>
      <c r="AI11">
        <f t="shared" si="15"/>
        <v>263.9507730546901</v>
      </c>
      <c r="AJ11">
        <f t="shared" si="16"/>
        <v>5.2080897017567178</v>
      </c>
      <c r="AK11" s="22">
        <f t="shared" si="17"/>
        <v>7.3477609700207288E-5</v>
      </c>
      <c r="AN11">
        <v>0.35</v>
      </c>
      <c r="AO11" t="s">
        <v>60</v>
      </c>
      <c r="AP11">
        <v>9.5677614368345709E-2</v>
      </c>
      <c r="BA11" t="s">
        <v>74</v>
      </c>
      <c r="BB11">
        <f>1-2*(BC5/BC3)^2</f>
        <v>0.97624355567790833</v>
      </c>
      <c r="BD11" t="s">
        <v>75</v>
      </c>
      <c r="BE11">
        <f>-0.357+0.45*EXP(-0.0375*BC6)</f>
        <v>-0.24672275733951332</v>
      </c>
    </row>
    <row r="12" spans="1:60" x14ac:dyDescent="0.25">
      <c r="C12" s="2">
        <v>0.54513758999999995</v>
      </c>
      <c r="D12">
        <v>164.71716900000001</v>
      </c>
      <c r="E12">
        <f t="shared" si="0"/>
        <v>162.60068677840712</v>
      </c>
      <c r="F12">
        <f t="shared" si="1"/>
        <v>4.4794969943187724</v>
      </c>
      <c r="G12" s="22">
        <f t="shared" si="2"/>
        <v>1.6510168690898224E-4</v>
      </c>
      <c r="I12" s="2">
        <v>0.54553518000000001</v>
      </c>
      <c r="J12">
        <v>184.77782300000001</v>
      </c>
      <c r="K12">
        <f t="shared" si="3"/>
        <v>186.73165979623451</v>
      </c>
      <c r="L12">
        <f t="shared" si="4"/>
        <v>3.8174782263198863</v>
      </c>
      <c r="M12" s="22">
        <f t="shared" si="5"/>
        <v>1.1180902916471151E-4</v>
      </c>
      <c r="O12" s="2">
        <v>0.54330582999999999</v>
      </c>
      <c r="P12">
        <v>199.98864900000001</v>
      </c>
      <c r="Q12">
        <f t="shared" si="6"/>
        <v>202.41679217248208</v>
      </c>
      <c r="R12">
        <f t="shared" si="7"/>
        <v>5.8958792660712742</v>
      </c>
      <c r="S12" s="22">
        <f t="shared" si="8"/>
        <v>1.4741371410763147E-4</v>
      </c>
      <c r="U12" s="2">
        <v>0.54326620999999997</v>
      </c>
      <c r="V12">
        <v>218.947069</v>
      </c>
      <c r="W12">
        <f t="shared" si="9"/>
        <v>220.51502190517431</v>
      </c>
      <c r="X12">
        <f t="shared" si="10"/>
        <v>2.4584763128445553</v>
      </c>
      <c r="Y12" s="22">
        <f t="shared" si="11"/>
        <v>5.1284692606261079E-5</v>
      </c>
      <c r="AA12" s="2">
        <v>0.54497980000000001</v>
      </c>
      <c r="AB12">
        <v>240.220181</v>
      </c>
      <c r="AC12">
        <f t="shared" si="12"/>
        <v>241.02634904013428</v>
      </c>
      <c r="AD12">
        <f t="shared" si="13"/>
        <v>0.64990690893394809</v>
      </c>
      <c r="AE12" s="22">
        <f t="shared" si="14"/>
        <v>1.1262431799597703E-5</v>
      </c>
      <c r="AG12" s="2">
        <v>0.54492543999999998</v>
      </c>
      <c r="AH12">
        <v>266.23289699999998</v>
      </c>
      <c r="AI12">
        <f t="shared" si="15"/>
        <v>263.95077338995372</v>
      </c>
      <c r="AJ12">
        <f t="shared" si="16"/>
        <v>5.2080881715305543</v>
      </c>
      <c r="AK12" s="22">
        <f t="shared" si="17"/>
        <v>7.3477588111224137E-5</v>
      </c>
      <c r="AN12">
        <v>0.4</v>
      </c>
      <c r="AO12" t="s">
        <v>60</v>
      </c>
      <c r="AP12">
        <v>9.6302822674933786E-2</v>
      </c>
      <c r="BA12" t="s">
        <v>76</v>
      </c>
      <c r="BB12">
        <f>0.0524*BC4^4-0.15*BC4^3+0.1659*BC4^2-0.0706*BC4+0.0119</f>
        <v>2.1353672536064041E-3</v>
      </c>
      <c r="BD12" t="s">
        <v>77</v>
      </c>
      <c r="BE12">
        <f>0.0524*(BC4-BE11)^4-0.15*(BC4-BE11)^3+0.1659*(BC4-BE11)^2-0.0706*(BC4-BE11)+0.0119</f>
        <v>2.8936465655405169E-3</v>
      </c>
    </row>
    <row r="13" spans="1:60" x14ac:dyDescent="0.25">
      <c r="C13" s="2">
        <v>0.54997222000000001</v>
      </c>
      <c r="D13">
        <v>164.71716900000001</v>
      </c>
      <c r="E13">
        <f t="shared" si="0"/>
        <v>162.60068684489016</v>
      </c>
      <c r="F13">
        <f t="shared" si="1"/>
        <v>4.4794967128984347</v>
      </c>
      <c r="G13" s="22">
        <f t="shared" si="2"/>
        <v>1.6510167653661841E-4</v>
      </c>
      <c r="I13" s="2">
        <v>0.55036985000000005</v>
      </c>
      <c r="J13">
        <v>184.75778299999999</v>
      </c>
      <c r="K13">
        <f t="shared" si="3"/>
        <v>186.73165994834497</v>
      </c>
      <c r="L13">
        <f t="shared" si="4"/>
        <v>3.8961902072076913</v>
      </c>
      <c r="M13" s="22">
        <f t="shared" si="5"/>
        <v>1.1413915837085144E-4</v>
      </c>
      <c r="O13" s="2">
        <v>0.54814037999999998</v>
      </c>
      <c r="P13">
        <v>200.02873</v>
      </c>
      <c r="Q13">
        <f t="shared" si="6"/>
        <v>202.41679236092125</v>
      </c>
      <c r="R13">
        <f t="shared" si="7"/>
        <v>5.7028418396487908</v>
      </c>
      <c r="S13" s="22">
        <f t="shared" si="8"/>
        <v>1.4253009415401486E-4</v>
      </c>
      <c r="U13" s="2">
        <v>0.54810080000000005</v>
      </c>
      <c r="V13">
        <v>218.96710999999999</v>
      </c>
      <c r="W13">
        <f t="shared" si="9"/>
        <v>220.51502215088806</v>
      </c>
      <c r="X13">
        <f t="shared" si="10"/>
        <v>2.3960320268669211</v>
      </c>
      <c r="Y13" s="22">
        <f t="shared" si="11"/>
        <v>4.9972933714821683E-5</v>
      </c>
      <c r="AA13" s="2">
        <v>0.54981442999999997</v>
      </c>
      <c r="AB13">
        <v>240.220181</v>
      </c>
      <c r="AC13">
        <f t="shared" si="12"/>
        <v>241.02634937447601</v>
      </c>
      <c r="AD13">
        <f t="shared" si="13"/>
        <v>0.64990744800530187</v>
      </c>
      <c r="AE13" s="22">
        <f t="shared" si="14"/>
        <v>1.1262441141326918E-5</v>
      </c>
      <c r="AG13" s="2">
        <v>0.54976005999999999</v>
      </c>
      <c r="AH13">
        <v>266.23289699999998</v>
      </c>
      <c r="AI13">
        <f t="shared" si="15"/>
        <v>263.95077380177634</v>
      </c>
      <c r="AJ13">
        <f t="shared" si="16"/>
        <v>5.2080862918705142</v>
      </c>
      <c r="AK13" s="22">
        <f t="shared" si="17"/>
        <v>7.3477561592301716E-5</v>
      </c>
      <c r="AN13">
        <v>0.45</v>
      </c>
      <c r="AO13" t="s">
        <v>60</v>
      </c>
      <c r="AP13">
        <v>9.6650327769048722E-2</v>
      </c>
      <c r="BA13" t="s">
        <v>78</v>
      </c>
      <c r="BB13">
        <f>1/(1+BB12*BC2)</f>
        <v>0.98535549286571855</v>
      </c>
      <c r="BD13" t="s">
        <v>79</v>
      </c>
      <c r="BE13">
        <f>1/(1+BE12*BC2)</f>
        <v>0.98025782300709463</v>
      </c>
    </row>
    <row r="14" spans="1:60" x14ac:dyDescent="0.25">
      <c r="C14" s="2">
        <v>0.55480684000000002</v>
      </c>
      <c r="D14">
        <v>164.71716900000001</v>
      </c>
      <c r="E14">
        <f t="shared" si="0"/>
        <v>162.60068692621664</v>
      </c>
      <c r="F14">
        <f t="shared" si="1"/>
        <v>4.4794963686463696</v>
      </c>
      <c r="G14" s="22">
        <f t="shared" si="2"/>
        <v>1.6510166384845347E-4</v>
      </c>
      <c r="I14" s="2">
        <v>0.55520442999999997</v>
      </c>
      <c r="J14">
        <v>184.77782300000001</v>
      </c>
      <c r="K14">
        <f t="shared" si="3"/>
        <v>186.73166013435406</v>
      </c>
      <c r="L14">
        <f t="shared" si="4"/>
        <v>3.817479547580831</v>
      </c>
      <c r="M14" s="22">
        <f t="shared" si="5"/>
        <v>1.1180906786274585E-4</v>
      </c>
      <c r="O14" s="2">
        <v>0.55297507999999995</v>
      </c>
      <c r="P14">
        <v>199.98864900000001</v>
      </c>
      <c r="Q14">
        <f t="shared" si="6"/>
        <v>202.41679259178335</v>
      </c>
      <c r="R14">
        <f t="shared" si="7"/>
        <v>5.8958813023184948</v>
      </c>
      <c r="S14" s="22">
        <f t="shared" si="8"/>
        <v>1.4741376501959085E-4</v>
      </c>
      <c r="U14" s="2">
        <v>0.55293546000000005</v>
      </c>
      <c r="V14">
        <v>218.947069</v>
      </c>
      <c r="W14">
        <f t="shared" si="9"/>
        <v>220.5150224519235</v>
      </c>
      <c r="X14">
        <f t="shared" si="10"/>
        <v>2.4584780273988214</v>
      </c>
      <c r="Y14" s="22">
        <f t="shared" si="11"/>
        <v>5.1284728372474496E-5</v>
      </c>
      <c r="AA14" s="2">
        <v>0.55464904999999998</v>
      </c>
      <c r="AB14">
        <v>240.220181</v>
      </c>
      <c r="AC14">
        <f t="shared" si="12"/>
        <v>241.02634978351722</v>
      </c>
      <c r="AD14">
        <f t="shared" si="13"/>
        <v>0.64990810751763783</v>
      </c>
      <c r="AE14" s="22">
        <f t="shared" si="14"/>
        <v>1.1262452570214043E-5</v>
      </c>
      <c r="AG14" s="2">
        <v>0.55459468999999995</v>
      </c>
      <c r="AH14">
        <v>266.23289699999998</v>
      </c>
      <c r="AI14">
        <f t="shared" si="15"/>
        <v>263.95077430563356</v>
      </c>
      <c r="AJ14">
        <f t="shared" si="16"/>
        <v>5.2080839921422548</v>
      </c>
      <c r="AK14" s="22">
        <f t="shared" si="17"/>
        <v>7.3477529146905195E-5</v>
      </c>
      <c r="AN14">
        <v>0.5</v>
      </c>
      <c r="AO14" t="s">
        <v>60</v>
      </c>
      <c r="AP14">
        <v>9.8267609289108895E-2</v>
      </c>
    </row>
    <row r="15" spans="1:60" x14ac:dyDescent="0.25">
      <c r="C15" s="2">
        <v>0.55964146999999997</v>
      </c>
      <c r="D15">
        <v>164.71716900000001</v>
      </c>
      <c r="E15">
        <f t="shared" si="0"/>
        <v>162.60068702532155</v>
      </c>
      <c r="F15">
        <f t="shared" si="1"/>
        <v>4.479495949138852</v>
      </c>
      <c r="G15" s="22">
        <f t="shared" si="2"/>
        <v>1.6510164838658381E-4</v>
      </c>
      <c r="I15" s="2">
        <v>0.56003906000000003</v>
      </c>
      <c r="J15">
        <v>184.77782300000001</v>
      </c>
      <c r="K15">
        <f t="shared" si="3"/>
        <v>186.73166036095773</v>
      </c>
      <c r="L15">
        <f t="shared" si="4"/>
        <v>3.8174804330742305</v>
      </c>
      <c r="M15" s="22">
        <f t="shared" si="5"/>
        <v>1.1180909379770903E-4</v>
      </c>
      <c r="O15" s="2">
        <v>0.55780971000000001</v>
      </c>
      <c r="P15">
        <v>199.98864900000001</v>
      </c>
      <c r="Q15">
        <f t="shared" si="6"/>
        <v>202.41679287351184</v>
      </c>
      <c r="R15">
        <f t="shared" si="7"/>
        <v>5.8958826704730267</v>
      </c>
      <c r="S15" s="22">
        <f t="shared" si="8"/>
        <v>1.4741379922733695E-4</v>
      </c>
      <c r="U15" s="2">
        <v>0.55777009</v>
      </c>
      <c r="V15">
        <v>218.947069</v>
      </c>
      <c r="W15">
        <f t="shared" si="9"/>
        <v>220.51502281930107</v>
      </c>
      <c r="X15">
        <f t="shared" si="10"/>
        <v>2.4584791794608036</v>
      </c>
      <c r="Y15" s="22">
        <f t="shared" si="11"/>
        <v>5.1284752404898286E-5</v>
      </c>
      <c r="AA15" s="2">
        <v>0.55948368000000004</v>
      </c>
      <c r="AB15">
        <v>240.220181</v>
      </c>
      <c r="AC15">
        <f t="shared" si="12"/>
        <v>241.02635028203827</v>
      </c>
      <c r="AD15">
        <f t="shared" si="13"/>
        <v>0.64990891130209794</v>
      </c>
      <c r="AE15" s="22">
        <f t="shared" si="14"/>
        <v>1.1262466499236089E-5</v>
      </c>
      <c r="AG15" s="2">
        <v>0.55942930999999996</v>
      </c>
      <c r="AH15">
        <v>266.23289699999998</v>
      </c>
      <c r="AI15">
        <f t="shared" si="15"/>
        <v>263.95077491973552</v>
      </c>
      <c r="AJ15">
        <f t="shared" si="16"/>
        <v>5.2080811892305752</v>
      </c>
      <c r="AK15" s="22">
        <f t="shared" si="17"/>
        <v>7.347748960241532E-5</v>
      </c>
      <c r="BA15" t="s">
        <v>80</v>
      </c>
      <c r="BB15">
        <f>1/(AP5*10^-4*PI()*BC2*BB13*BB11)</f>
        <v>0.98511048662725798</v>
      </c>
      <c r="BD15" t="s">
        <v>81</v>
      </c>
      <c r="BE15">
        <f>1/(AP5*10^-4*PI()*BC2*BE13*BB11)</f>
        <v>0.9902333919662728</v>
      </c>
    </row>
    <row r="16" spans="1:60" x14ac:dyDescent="0.25">
      <c r="C16" s="2">
        <v>0.56447608999999999</v>
      </c>
      <c r="D16">
        <v>164.71716900000001</v>
      </c>
      <c r="E16">
        <f t="shared" si="0"/>
        <v>162.60068714564733</v>
      </c>
      <c r="F16">
        <f t="shared" si="1"/>
        <v>4.4794954398041797</v>
      </c>
      <c r="G16" s="22">
        <f t="shared" si="2"/>
        <v>1.6510162961393728E-4</v>
      </c>
      <c r="I16" s="2">
        <v>0.56487368000000004</v>
      </c>
      <c r="J16">
        <v>184.77782300000001</v>
      </c>
      <c r="K16">
        <f t="shared" si="3"/>
        <v>186.73166063600141</v>
      </c>
      <c r="L16">
        <f t="shared" si="4"/>
        <v>3.817481507855522</v>
      </c>
      <c r="M16" s="22">
        <f t="shared" si="5"/>
        <v>1.1180912527667125E-4</v>
      </c>
      <c r="O16" s="2">
        <v>0.56264433999999997</v>
      </c>
      <c r="P16">
        <v>199.98864900000001</v>
      </c>
      <c r="Q16">
        <f t="shared" si="6"/>
        <v>202.41679321603792</v>
      </c>
      <c r="R16">
        <f t="shared" si="7"/>
        <v>5.8958843338783433</v>
      </c>
      <c r="S16" s="22">
        <f t="shared" si="8"/>
        <v>1.4741384081719058E-4</v>
      </c>
      <c r="U16" s="2">
        <v>0.56260471000000001</v>
      </c>
      <c r="V16">
        <v>218.947069</v>
      </c>
      <c r="W16">
        <f t="shared" si="9"/>
        <v>220.51502326597182</v>
      </c>
      <c r="X16">
        <f t="shared" si="10"/>
        <v>2.4584805801792315</v>
      </c>
      <c r="Y16" s="22">
        <f t="shared" si="11"/>
        <v>5.1284781624384213E-5</v>
      </c>
      <c r="AA16" s="2">
        <v>0.56431830000000005</v>
      </c>
      <c r="AB16">
        <v>240.220181</v>
      </c>
      <c r="AC16">
        <f t="shared" si="12"/>
        <v>241.02635088737657</v>
      </c>
      <c r="AD16">
        <f t="shared" si="13"/>
        <v>0.64990988731275035</v>
      </c>
      <c r="AE16" s="22">
        <f t="shared" si="14"/>
        <v>1.1262483412817493E-5</v>
      </c>
      <c r="AG16" s="2">
        <v>0.56426394000000002</v>
      </c>
      <c r="AH16">
        <v>266.23289699999998</v>
      </c>
      <c r="AI16">
        <f t="shared" si="15"/>
        <v>263.95077566545342</v>
      </c>
      <c r="AJ16">
        <f t="shared" si="16"/>
        <v>5.2080777855925691</v>
      </c>
      <c r="AK16" s="22">
        <f t="shared" si="17"/>
        <v>7.3477441582661606E-5</v>
      </c>
    </row>
    <row r="17" spans="3:60" x14ac:dyDescent="0.25">
      <c r="C17" s="2">
        <v>0.56931072000000005</v>
      </c>
      <c r="D17">
        <v>164.71716900000001</v>
      </c>
      <c r="E17">
        <f t="shared" si="0"/>
        <v>162.6006872912215</v>
      </c>
      <c r="F17">
        <f t="shared" si="1"/>
        <v>4.4794948235939938</v>
      </c>
      <c r="G17" s="22">
        <f t="shared" si="2"/>
        <v>1.6510160690215932E-4</v>
      </c>
      <c r="I17" s="2">
        <v>0.56970831</v>
      </c>
      <c r="J17">
        <v>184.77782300000001</v>
      </c>
      <c r="K17">
        <f t="shared" si="3"/>
        <v>186.73166096866339</v>
      </c>
      <c r="L17">
        <f t="shared" si="4"/>
        <v>3.8174828077906389</v>
      </c>
      <c r="M17" s="22">
        <f t="shared" si="5"/>
        <v>1.1180916335009948E-4</v>
      </c>
      <c r="O17" s="2">
        <v>0.56747895999999998</v>
      </c>
      <c r="P17">
        <v>199.98864900000001</v>
      </c>
      <c r="Q17">
        <f t="shared" si="6"/>
        <v>202.41679363098635</v>
      </c>
      <c r="R17">
        <f t="shared" si="7"/>
        <v>5.8958863489877817</v>
      </c>
      <c r="S17" s="22">
        <f t="shared" si="8"/>
        <v>1.4741389120064539E-4</v>
      </c>
      <c r="U17" s="2">
        <v>0.56743933999999996</v>
      </c>
      <c r="V17">
        <v>218.947069</v>
      </c>
      <c r="W17">
        <f t="shared" si="9"/>
        <v>220.51502380710275</v>
      </c>
      <c r="X17">
        <f t="shared" si="10"/>
        <v>2.4584822771166257</v>
      </c>
      <c r="Y17" s="22">
        <f t="shared" si="11"/>
        <v>5.1284817023103393E-5</v>
      </c>
      <c r="AA17" s="2">
        <v>0.56915293</v>
      </c>
      <c r="AB17">
        <v>240.220181</v>
      </c>
      <c r="AC17">
        <f t="shared" si="12"/>
        <v>241.0263516198184</v>
      </c>
      <c r="AD17">
        <f t="shared" si="13"/>
        <v>0.64991106825838751</v>
      </c>
      <c r="AE17" s="22">
        <f t="shared" si="14"/>
        <v>1.1262503877778728E-5</v>
      </c>
      <c r="AG17" s="2">
        <v>0.56909856000000003</v>
      </c>
      <c r="AH17">
        <v>266.23289699999998</v>
      </c>
      <c r="AI17">
        <f t="shared" si="15"/>
        <v>263.95077656778221</v>
      </c>
      <c r="AJ17">
        <f t="shared" si="16"/>
        <v>5.208073667145805</v>
      </c>
      <c r="AK17" s="22">
        <f t="shared" si="17"/>
        <v>7.3477383478127821E-5</v>
      </c>
      <c r="AM17">
        <v>0.2</v>
      </c>
      <c r="AN17" t="s">
        <v>35</v>
      </c>
      <c r="AP17">
        <f>SUM(F3:F150)</f>
        <v>616.1787330971332</v>
      </c>
    </row>
    <row r="18" spans="3:60" x14ac:dyDescent="0.25">
      <c r="C18" s="2">
        <v>0.57414533999999995</v>
      </c>
      <c r="D18">
        <v>164.71716900000001</v>
      </c>
      <c r="E18">
        <f t="shared" si="0"/>
        <v>162.60068746674034</v>
      </c>
      <c r="F18">
        <f t="shared" si="1"/>
        <v>4.4794940806292169</v>
      </c>
      <c r="G18" s="22">
        <f t="shared" si="2"/>
        <v>1.6510157951856287E-4</v>
      </c>
      <c r="I18" s="2">
        <v>0.57454293000000001</v>
      </c>
      <c r="J18">
        <v>184.77782300000001</v>
      </c>
      <c r="K18">
        <f t="shared" si="3"/>
        <v>186.73166136964355</v>
      </c>
      <c r="L18">
        <f t="shared" si="4"/>
        <v>3.8174843746913054</v>
      </c>
      <c r="M18" s="22">
        <f t="shared" si="5"/>
        <v>1.1180920924260549E-4</v>
      </c>
      <c r="O18" s="2">
        <v>0.57231359000000004</v>
      </c>
      <c r="P18">
        <v>199.98864900000001</v>
      </c>
      <c r="Q18">
        <f t="shared" si="6"/>
        <v>202.41679413193299</v>
      </c>
      <c r="R18">
        <f t="shared" si="7"/>
        <v>5.8958887817298242</v>
      </c>
      <c r="S18" s="22">
        <f t="shared" si="8"/>
        <v>1.4741395202610055E-4</v>
      </c>
      <c r="U18" s="2">
        <v>0.57227397000000002</v>
      </c>
      <c r="V18">
        <v>218.947069</v>
      </c>
      <c r="W18">
        <f t="shared" si="9"/>
        <v>220.5150244604003</v>
      </c>
      <c r="X18">
        <f t="shared" si="10"/>
        <v>2.4584843257991129</v>
      </c>
      <c r="Y18" s="22">
        <f t="shared" si="11"/>
        <v>5.1284859759350667E-5</v>
      </c>
      <c r="AA18" s="2">
        <v>0.57398755000000001</v>
      </c>
      <c r="AB18">
        <v>240.220181</v>
      </c>
      <c r="AC18">
        <f t="shared" si="12"/>
        <v>241.02635250302069</v>
      </c>
      <c r="AD18">
        <f t="shared" si="13"/>
        <v>0.64991249228264258</v>
      </c>
      <c r="AE18" s="22">
        <f t="shared" si="14"/>
        <v>1.1262528555122259E-5</v>
      </c>
      <c r="AG18" s="2">
        <v>0.57393318999999998</v>
      </c>
      <c r="AH18">
        <v>266.23289699999998</v>
      </c>
      <c r="AI18">
        <f t="shared" si="15"/>
        <v>263.9507776558853</v>
      </c>
      <c r="AJ18">
        <f t="shared" si="16"/>
        <v>5.2080687007823991</v>
      </c>
      <c r="AK18" s="22">
        <f t="shared" si="17"/>
        <v>7.3477313410879973E-5</v>
      </c>
      <c r="AM18">
        <v>0.3</v>
      </c>
      <c r="AN18" t="s">
        <v>35</v>
      </c>
      <c r="AP18">
        <f>SUM(L3:L150)</f>
        <v>276.6123178014472</v>
      </c>
    </row>
    <row r="19" spans="3:60" x14ac:dyDescent="0.25">
      <c r="C19" s="2">
        <v>0.57897997000000001</v>
      </c>
      <c r="D19">
        <v>164.71716900000001</v>
      </c>
      <c r="E19">
        <f t="shared" si="0"/>
        <v>162.60068767766771</v>
      </c>
      <c r="F19">
        <f t="shared" si="1"/>
        <v>4.479493187781503</v>
      </c>
      <c r="G19" s="22">
        <f t="shared" si="2"/>
        <v>1.6510154661070203E-4</v>
      </c>
      <c r="I19" s="2">
        <v>0.57937755999999996</v>
      </c>
      <c r="J19">
        <v>184.77782300000001</v>
      </c>
      <c r="K19">
        <f t="shared" si="3"/>
        <v>186.73166185138783</v>
      </c>
      <c r="L19">
        <f t="shared" si="4"/>
        <v>3.817486257192455</v>
      </c>
      <c r="M19" s="22">
        <f t="shared" si="5"/>
        <v>1.1180926437864384E-4</v>
      </c>
      <c r="O19" s="2">
        <v>0.57714821000000005</v>
      </c>
      <c r="P19">
        <v>199.98864900000001</v>
      </c>
      <c r="Q19">
        <f t="shared" si="6"/>
        <v>202.41679473468054</v>
      </c>
      <c r="R19">
        <f t="shared" si="7"/>
        <v>5.8958917088472358</v>
      </c>
      <c r="S19" s="22">
        <f t="shared" si="8"/>
        <v>1.4741402521234302E-4</v>
      </c>
      <c r="U19" s="2">
        <v>0.57710859000000003</v>
      </c>
      <c r="V19">
        <v>218.947069</v>
      </c>
      <c r="W19">
        <f t="shared" si="9"/>
        <v>220.51502524648015</v>
      </c>
      <c r="X19">
        <f t="shared" si="10"/>
        <v>2.458486790876123</v>
      </c>
      <c r="Y19" s="22">
        <f t="shared" si="11"/>
        <v>5.1284911181736168E-5</v>
      </c>
      <c r="AA19" s="2">
        <v>0.57882217999999996</v>
      </c>
      <c r="AB19">
        <v>240.220181</v>
      </c>
      <c r="AC19">
        <f t="shared" si="12"/>
        <v>241.02635356450924</v>
      </c>
      <c r="AD19">
        <f t="shared" si="13"/>
        <v>0.64991420376740383</v>
      </c>
      <c r="AE19" s="22">
        <f t="shared" si="14"/>
        <v>1.1262558213955138E-5</v>
      </c>
      <c r="AG19" s="2">
        <v>0.57876780999999999</v>
      </c>
      <c r="AH19">
        <v>266.23289699999998</v>
      </c>
      <c r="AI19">
        <f t="shared" si="15"/>
        <v>263.950778963679</v>
      </c>
      <c r="AJ19">
        <f t="shared" si="16"/>
        <v>5.2080627317015287</v>
      </c>
      <c r="AK19" s="22">
        <f t="shared" si="17"/>
        <v>7.3477229196932132E-5</v>
      </c>
      <c r="AM19">
        <v>0.35</v>
      </c>
      <c r="AN19" t="s">
        <v>35</v>
      </c>
      <c r="AP19">
        <f>SUM(R3:R150)</f>
        <v>702.5317286536507</v>
      </c>
      <c r="BA19" t="s">
        <v>82</v>
      </c>
    </row>
    <row r="20" spans="3:60" x14ac:dyDescent="0.25">
      <c r="C20" s="2">
        <v>0.58381459000000002</v>
      </c>
      <c r="D20">
        <v>164.71716900000001</v>
      </c>
      <c r="E20">
        <f t="shared" si="0"/>
        <v>162.60068793034014</v>
      </c>
      <c r="F20">
        <f t="shared" si="1"/>
        <v>4.4794921182285847</v>
      </c>
      <c r="G20" s="22">
        <f t="shared" si="2"/>
        <v>1.6510150718998328E-4</v>
      </c>
      <c r="I20" s="2">
        <v>0.58421217999999997</v>
      </c>
      <c r="J20">
        <v>184.77782300000001</v>
      </c>
      <c r="K20">
        <f t="shared" si="3"/>
        <v>186.73166242832684</v>
      </c>
      <c r="L20">
        <f t="shared" si="4"/>
        <v>3.8174885116845152</v>
      </c>
      <c r="M20" s="22">
        <f t="shared" si="5"/>
        <v>1.1180933040981771E-4</v>
      </c>
      <c r="O20" s="2">
        <v>0.58198284</v>
      </c>
      <c r="P20">
        <v>199.98864900000001</v>
      </c>
      <c r="Q20">
        <f t="shared" si="6"/>
        <v>202.41679545758399</v>
      </c>
      <c r="R20">
        <f t="shared" si="7"/>
        <v>5.8958952194776195</v>
      </c>
      <c r="S20" s="22">
        <f t="shared" si="8"/>
        <v>1.4741411298806572E-4</v>
      </c>
      <c r="U20" s="2">
        <v>0.58194321999999998</v>
      </c>
      <c r="V20">
        <v>218.947069</v>
      </c>
      <c r="W20">
        <f t="shared" si="9"/>
        <v>220.51502618928717</v>
      </c>
      <c r="X20">
        <f t="shared" si="10"/>
        <v>2.4584897474373242</v>
      </c>
      <c r="Y20" s="22">
        <f t="shared" si="11"/>
        <v>5.1284972856657164E-5</v>
      </c>
      <c r="AA20" s="2">
        <v>0.58365679999999998</v>
      </c>
      <c r="AB20">
        <v>240.220181</v>
      </c>
      <c r="AC20">
        <f t="shared" si="12"/>
        <v>241.02635483620901</v>
      </c>
      <c r="AD20">
        <f t="shared" si="13"/>
        <v>0.64991625418795573</v>
      </c>
      <c r="AE20" s="22">
        <f t="shared" si="14"/>
        <v>1.1262593746308015E-5</v>
      </c>
      <c r="AG20" s="2">
        <v>0.58360243999999994</v>
      </c>
      <c r="AH20">
        <v>266.23289699999998</v>
      </c>
      <c r="AI20">
        <f t="shared" si="15"/>
        <v>263.95078053052242</v>
      </c>
      <c r="AJ20">
        <f t="shared" si="16"/>
        <v>5.2080555802607114</v>
      </c>
      <c r="AK20" s="22">
        <f t="shared" si="17"/>
        <v>7.3477128301823309E-5</v>
      </c>
      <c r="AM20">
        <v>0.4</v>
      </c>
      <c r="AN20" t="s">
        <v>35</v>
      </c>
      <c r="AP20">
        <f>SUM(X3:X150)</f>
        <v>715.47124812445395</v>
      </c>
      <c r="BA20" t="s">
        <v>83</v>
      </c>
      <c r="BB20">
        <f>1/(BB13*BB11)</f>
        <v>1.0395583665393573</v>
      </c>
      <c r="BD20" t="s">
        <v>84</v>
      </c>
      <c r="BE20">
        <f>1/(BE13*BB11)</f>
        <v>1.0449644191379803</v>
      </c>
    </row>
    <row r="21" spans="3:60" x14ac:dyDescent="0.25">
      <c r="C21" s="2">
        <v>0.58864921999999997</v>
      </c>
      <c r="D21">
        <v>164.71716900000001</v>
      </c>
      <c r="E21">
        <f t="shared" si="0"/>
        <v>162.60068823209147</v>
      </c>
      <c r="F21">
        <f t="shared" si="1"/>
        <v>4.4794908409267284</v>
      </c>
      <c r="G21" s="22">
        <f t="shared" si="2"/>
        <v>1.651014601122218E-4</v>
      </c>
      <c r="I21" s="2">
        <v>0.58904681000000003</v>
      </c>
      <c r="J21">
        <v>184.77782300000001</v>
      </c>
      <c r="K21">
        <f t="shared" si="3"/>
        <v>186.73166311715903</v>
      </c>
      <c r="L21">
        <f t="shared" si="4"/>
        <v>3.8174912034199653</v>
      </c>
      <c r="M21" s="22">
        <f t="shared" si="5"/>
        <v>1.1180940924728832E-4</v>
      </c>
      <c r="O21" s="2">
        <v>0.58681746000000001</v>
      </c>
      <c r="P21">
        <v>199.98864900000001</v>
      </c>
      <c r="Q21">
        <f t="shared" si="6"/>
        <v>202.41679632189573</v>
      </c>
      <c r="R21">
        <f t="shared" si="7"/>
        <v>5.8958994168293657</v>
      </c>
      <c r="S21" s="22">
        <f t="shared" si="8"/>
        <v>1.4741421793377141E-4</v>
      </c>
      <c r="U21" s="2">
        <v>0.58677783999999999</v>
      </c>
      <c r="V21">
        <v>218.947069</v>
      </c>
      <c r="W21">
        <f t="shared" si="9"/>
        <v>220.51502731654642</v>
      </c>
      <c r="X21">
        <f t="shared" si="10"/>
        <v>2.4584932824270949</v>
      </c>
      <c r="Y21" s="22">
        <f t="shared" si="11"/>
        <v>5.1285046597804399E-5</v>
      </c>
      <c r="AA21" s="2">
        <v>0.58849143000000004</v>
      </c>
      <c r="AB21">
        <v>240.220181</v>
      </c>
      <c r="AC21">
        <f t="shared" si="12"/>
        <v>241.02635635507269</v>
      </c>
      <c r="AD21">
        <f t="shared" si="13"/>
        <v>0.64991870312658784</v>
      </c>
      <c r="AE21" s="22">
        <f t="shared" si="14"/>
        <v>1.1262636184700264E-5</v>
      </c>
      <c r="AG21" s="2">
        <v>0.58843707000000001</v>
      </c>
      <c r="AH21">
        <v>266.23289699999998</v>
      </c>
      <c r="AI21">
        <f t="shared" si="15"/>
        <v>263.95078240195318</v>
      </c>
      <c r="AJ21">
        <f t="shared" si="16"/>
        <v>5.2080470386183224</v>
      </c>
      <c r="AK21" s="22">
        <f t="shared" si="17"/>
        <v>7.3477007793248849E-5</v>
      </c>
      <c r="AM21">
        <v>0.45</v>
      </c>
      <c r="AN21" t="s">
        <v>35</v>
      </c>
      <c r="AP21">
        <f>SUM(AD3:AD150)</f>
        <v>621.86300509181763</v>
      </c>
      <c r="BA21" t="s">
        <v>85</v>
      </c>
      <c r="BB21">
        <f>(AP5*10^-4*PI()*BC2-BB20)/(AP6*10^-4*PI()*BC2)</f>
        <v>5.0147759891830151E-2</v>
      </c>
      <c r="BD21" t="s">
        <v>86</v>
      </c>
      <c r="BE21">
        <f>(AP5*10^-4*PI()*BC2-BE20)/(AP6*10^-4*PI()*BC2)</f>
        <v>3.289385639221689E-2</v>
      </c>
      <c r="BH21" t="s">
        <v>87</v>
      </c>
    </row>
    <row r="22" spans="3:60" x14ac:dyDescent="0.25">
      <c r="C22" s="2">
        <v>0.59348383999999998</v>
      </c>
      <c r="D22">
        <v>164.71716900000001</v>
      </c>
      <c r="E22">
        <f t="shared" si="0"/>
        <v>162.60068859138386</v>
      </c>
      <c r="F22">
        <f t="shared" si="1"/>
        <v>4.4794893200560075</v>
      </c>
      <c r="G22" s="22">
        <f t="shared" si="2"/>
        <v>1.6510140405719557E-4</v>
      </c>
      <c r="I22" s="2">
        <v>0.59388143000000004</v>
      </c>
      <c r="J22">
        <v>184.77782300000001</v>
      </c>
      <c r="K22">
        <f t="shared" si="3"/>
        <v>186.73166393714808</v>
      </c>
      <c r="L22">
        <f t="shared" si="4"/>
        <v>3.8174944076756581</v>
      </c>
      <c r="M22" s="22">
        <f t="shared" si="5"/>
        <v>1.1180950309581788E-4</v>
      </c>
      <c r="O22" s="2">
        <v>0.59165208999999996</v>
      </c>
      <c r="P22">
        <v>199.98864900000001</v>
      </c>
      <c r="Q22">
        <f t="shared" si="6"/>
        <v>202.41679735217497</v>
      </c>
      <c r="R22">
        <f t="shared" si="7"/>
        <v>5.8959044201699626</v>
      </c>
      <c r="S22" s="22">
        <f t="shared" si="8"/>
        <v>1.4741434303148579E-4</v>
      </c>
      <c r="U22" s="2">
        <v>0.59161246999999995</v>
      </c>
      <c r="V22">
        <v>218.947069</v>
      </c>
      <c r="W22">
        <f t="shared" si="9"/>
        <v>220.51502866029767</v>
      </c>
      <c r="X22">
        <f t="shared" si="10"/>
        <v>2.4584974963207986</v>
      </c>
      <c r="Y22" s="22">
        <f t="shared" si="11"/>
        <v>5.1285134501129785E-5</v>
      </c>
      <c r="AA22" s="2">
        <v>0.59332605000000005</v>
      </c>
      <c r="AB22">
        <v>240.220181</v>
      </c>
      <c r="AC22">
        <f t="shared" si="12"/>
        <v>241.02635816374163</v>
      </c>
      <c r="AD22">
        <f t="shared" si="13"/>
        <v>0.64992161933851034</v>
      </c>
      <c r="AE22" s="22">
        <f t="shared" si="14"/>
        <v>1.1262686720611542E-5</v>
      </c>
      <c r="AG22" s="2">
        <v>0.59327169000000002</v>
      </c>
      <c r="AH22">
        <v>266.23289699999998</v>
      </c>
      <c r="AI22">
        <f t="shared" si="15"/>
        <v>263.95078463053375</v>
      </c>
      <c r="AJ22">
        <f t="shared" si="16"/>
        <v>5.2080368668707857</v>
      </c>
      <c r="AK22" s="22">
        <f t="shared" si="17"/>
        <v>7.3476864286562484E-5</v>
      </c>
      <c r="AM22">
        <v>0.5</v>
      </c>
      <c r="AN22" t="s">
        <v>35</v>
      </c>
      <c r="AP22">
        <f>SUM(AJ3:AJ150)</f>
        <v>700.49479904753639</v>
      </c>
    </row>
    <row r="23" spans="3:60" x14ac:dyDescent="0.25">
      <c r="C23" s="2">
        <v>0.59872879999999995</v>
      </c>
      <c r="D23">
        <v>164.66227699999999</v>
      </c>
      <c r="E23">
        <f t="shared" si="0"/>
        <v>162.60068905761355</v>
      </c>
      <c r="F23">
        <f t="shared" si="1"/>
        <v>4.2501448441931489</v>
      </c>
      <c r="G23" s="22">
        <f t="shared" si="2"/>
        <v>1.5675286874780798E-4</v>
      </c>
      <c r="I23" s="2">
        <v>0.59900913</v>
      </c>
      <c r="J23">
        <v>184.74453700000001</v>
      </c>
      <c r="K23">
        <f t="shared" si="3"/>
        <v>186.73166497495276</v>
      </c>
      <c r="L23">
        <f t="shared" si="4"/>
        <v>3.9486775888398409</v>
      </c>
      <c r="M23" s="22">
        <f t="shared" si="5"/>
        <v>1.1569336821789227E-4</v>
      </c>
      <c r="O23" s="2">
        <v>0.59648668999999999</v>
      </c>
      <c r="P23">
        <v>199.99866900000001</v>
      </c>
      <c r="Q23">
        <f t="shared" si="6"/>
        <v>202.41679857671136</v>
      </c>
      <c r="R23">
        <f t="shared" si="7"/>
        <v>5.8473506497662182</v>
      </c>
      <c r="S23" s="22">
        <f t="shared" si="8"/>
        <v>1.4618571196950731E-4</v>
      </c>
      <c r="U23" s="2">
        <v>0.59644708999999996</v>
      </c>
      <c r="V23">
        <v>218.947069</v>
      </c>
      <c r="W23">
        <f t="shared" si="9"/>
        <v>220.51503025745535</v>
      </c>
      <c r="X23">
        <f t="shared" si="10"/>
        <v>2.4585025048809674</v>
      </c>
      <c r="Y23" s="22">
        <f t="shared" si="11"/>
        <v>5.1285238981481009E-5</v>
      </c>
      <c r="AA23" s="2">
        <v>0.59815315000000002</v>
      </c>
      <c r="AB23">
        <v>240.10650200000001</v>
      </c>
      <c r="AC23">
        <f t="shared" si="12"/>
        <v>241.02636030769631</v>
      </c>
      <c r="AD23">
        <f t="shared" si="13"/>
        <v>0.84613930623790434</v>
      </c>
      <c r="AE23" s="22">
        <f t="shared" si="14"/>
        <v>1.4676889636712805E-5</v>
      </c>
      <c r="AG23" s="2">
        <v>0.59810640000000004</v>
      </c>
      <c r="AH23">
        <v>266.19281599999999</v>
      </c>
      <c r="AI23">
        <f t="shared" si="15"/>
        <v>263.95078727685473</v>
      </c>
      <c r="AJ23">
        <f t="shared" si="16"/>
        <v>5.0266927954083993</v>
      </c>
      <c r="AK23" s="22">
        <f t="shared" si="17"/>
        <v>7.0939754817888714E-5</v>
      </c>
    </row>
    <row r="24" spans="3:60" x14ac:dyDescent="0.25">
      <c r="C24" s="2">
        <v>0.6031531</v>
      </c>
      <c r="D24">
        <v>164.71716900000001</v>
      </c>
      <c r="E24">
        <f t="shared" si="0"/>
        <v>162.60068952302549</v>
      </c>
      <c r="F24">
        <f t="shared" si="1"/>
        <v>4.4794853764543312</v>
      </c>
      <c r="G24" s="22">
        <f t="shared" si="2"/>
        <v>1.6510125870710602E-4</v>
      </c>
      <c r="I24" s="2">
        <v>0.60355068000000001</v>
      </c>
      <c r="J24">
        <v>184.77782300000001</v>
      </c>
      <c r="K24">
        <f t="shared" si="3"/>
        <v>186.7316660626166</v>
      </c>
      <c r="L24">
        <f t="shared" si="4"/>
        <v>3.8175027133349557</v>
      </c>
      <c r="M24" s="22">
        <f t="shared" si="5"/>
        <v>1.1180974635790022E-4</v>
      </c>
      <c r="O24" s="2">
        <v>0.60132907999999996</v>
      </c>
      <c r="P24">
        <v>199.99988999999999</v>
      </c>
      <c r="Q24">
        <f t="shared" si="6"/>
        <v>202.41680003058877</v>
      </c>
      <c r="R24">
        <f t="shared" si="7"/>
        <v>5.8414540959606622</v>
      </c>
      <c r="S24" s="22">
        <f t="shared" si="8"/>
        <v>1.4603651303913672E-4</v>
      </c>
      <c r="U24" s="2">
        <v>0.60128961000000003</v>
      </c>
      <c r="V24">
        <v>218.88439</v>
      </c>
      <c r="W24">
        <f t="shared" si="9"/>
        <v>220.51503215383269</v>
      </c>
      <c r="X24">
        <f t="shared" si="10"/>
        <v>2.6589938338561332</v>
      </c>
      <c r="Y24" s="22">
        <f t="shared" si="11"/>
        <v>5.5499331158483412E-5</v>
      </c>
      <c r="AA24" s="2">
        <v>0.60299530000000001</v>
      </c>
      <c r="AB24">
        <v>240.220181</v>
      </c>
      <c r="AC24">
        <f t="shared" si="12"/>
        <v>241.02636285425675</v>
      </c>
      <c r="AD24">
        <f t="shared" si="13"/>
        <v>0.64992918213285067</v>
      </c>
      <c r="AE24" s="22">
        <f t="shared" si="14"/>
        <v>1.1262817778543535E-5</v>
      </c>
      <c r="AG24" s="2">
        <v>0.60294093999999998</v>
      </c>
      <c r="AH24">
        <v>266.23289699999998</v>
      </c>
      <c r="AI24">
        <f t="shared" si="15"/>
        <v>263.95079041030789</v>
      </c>
      <c r="AJ24">
        <f t="shared" si="16"/>
        <v>5.2080104867160673</v>
      </c>
      <c r="AK24" s="22">
        <f t="shared" si="17"/>
        <v>7.3476492105816125E-5</v>
      </c>
      <c r="AM24" t="s">
        <v>36</v>
      </c>
      <c r="AN24" t="s">
        <v>35</v>
      </c>
      <c r="AP24">
        <f>SUM(AP17:AP22)</f>
        <v>3633.1518318160388</v>
      </c>
    </row>
    <row r="25" spans="3:60" x14ac:dyDescent="0.25">
      <c r="C25" s="2">
        <v>0.60798759000000002</v>
      </c>
      <c r="D25">
        <v>164.77729099999999</v>
      </c>
      <c r="E25">
        <f t="shared" si="0"/>
        <v>162.60069011938123</v>
      </c>
      <c r="F25">
        <f t="shared" si="1"/>
        <v>4.7375913935103799</v>
      </c>
      <c r="G25" s="22">
        <f t="shared" si="2"/>
        <v>1.7448692289285053E-4</v>
      </c>
      <c r="I25" s="2">
        <v>0.60838530999999996</v>
      </c>
      <c r="J25">
        <v>184.77782300000001</v>
      </c>
      <c r="K25">
        <f t="shared" si="3"/>
        <v>186.73166742276408</v>
      </c>
      <c r="L25">
        <f t="shared" si="4"/>
        <v>3.8175080283662379</v>
      </c>
      <c r="M25" s="22">
        <f t="shared" si="5"/>
        <v>1.1180990202833304E-4</v>
      </c>
      <c r="O25" s="2">
        <v>0.60615596000000005</v>
      </c>
      <c r="P25">
        <v>199.98864900000001</v>
      </c>
      <c r="Q25">
        <f t="shared" si="6"/>
        <v>202.41680174353598</v>
      </c>
      <c r="R25">
        <f t="shared" si="7"/>
        <v>5.8959257459412822</v>
      </c>
      <c r="S25" s="22">
        <f t="shared" si="8"/>
        <v>1.4741487623629113E-4</v>
      </c>
      <c r="U25" s="2">
        <v>0.60611634000000003</v>
      </c>
      <c r="V25">
        <v>218.947069</v>
      </c>
      <c r="W25">
        <f t="shared" si="9"/>
        <v>220.51503438804843</v>
      </c>
      <c r="X25">
        <f t="shared" si="10"/>
        <v>2.4585154581178799</v>
      </c>
      <c r="Y25" s="22">
        <f t="shared" si="11"/>
        <v>5.1285509190622285E-5</v>
      </c>
      <c r="AA25" s="2">
        <v>0.60782992999999996</v>
      </c>
      <c r="AB25">
        <v>240.220181</v>
      </c>
      <c r="AC25">
        <f t="shared" si="12"/>
        <v>241.02636585719489</v>
      </c>
      <c r="AD25">
        <f t="shared" si="13"/>
        <v>0.64993402397034983</v>
      </c>
      <c r="AE25" s="22">
        <f t="shared" si="14"/>
        <v>1.1262901684198127E-5</v>
      </c>
      <c r="AG25" s="2">
        <v>0.60777557000000004</v>
      </c>
      <c r="AH25">
        <v>266.23289699999998</v>
      </c>
      <c r="AI25">
        <f t="shared" si="15"/>
        <v>263.95079411076853</v>
      </c>
      <c r="AJ25">
        <f t="shared" si="16"/>
        <v>5.2079935970385458</v>
      </c>
      <c r="AK25" s="22">
        <f t="shared" si="17"/>
        <v>7.3476253820148262E-5</v>
      </c>
      <c r="AN25" s="9" t="s">
        <v>47</v>
      </c>
      <c r="AP25">
        <f>AP24/6</f>
        <v>605.52530530267313</v>
      </c>
    </row>
    <row r="26" spans="3:60" x14ac:dyDescent="0.25">
      <c r="C26" s="2">
        <v>0.61282212000000003</v>
      </c>
      <c r="D26">
        <v>164.827392</v>
      </c>
      <c r="E26">
        <f t="shared" si="0"/>
        <v>162.60069082172433</v>
      </c>
      <c r="F26">
        <f t="shared" si="1"/>
        <v>4.9581981373342812</v>
      </c>
      <c r="G26" s="22">
        <f t="shared" si="2"/>
        <v>1.8250093922083432E-4</v>
      </c>
      <c r="I26" s="2">
        <v>0.61321992999999997</v>
      </c>
      <c r="J26">
        <v>184.77782300000001</v>
      </c>
      <c r="K26">
        <f t="shared" si="3"/>
        <v>186.7316690242958</v>
      </c>
      <c r="L26">
        <f t="shared" si="4"/>
        <v>3.8175142866564467</v>
      </c>
      <c r="M26" s="22">
        <f t="shared" si="5"/>
        <v>1.1181008532560701E-4</v>
      </c>
      <c r="O26" s="2">
        <v>0.61099059</v>
      </c>
      <c r="P26">
        <v>199.98864900000001</v>
      </c>
      <c r="Q26">
        <f t="shared" si="6"/>
        <v>202.41680376586311</v>
      </c>
      <c r="R26">
        <f t="shared" si="7"/>
        <v>5.8959355669836784</v>
      </c>
      <c r="S26" s="22">
        <f t="shared" si="8"/>
        <v>1.4741512179022309E-4</v>
      </c>
      <c r="U26" s="2">
        <v>0.61095096999999998</v>
      </c>
      <c r="V26">
        <v>218.947069</v>
      </c>
      <c r="W26">
        <f t="shared" si="9"/>
        <v>220.51503702592328</v>
      </c>
      <c r="X26">
        <f t="shared" si="10"/>
        <v>2.4585237303177423</v>
      </c>
      <c r="Y26" s="22">
        <f t="shared" si="11"/>
        <v>5.1285681751661358E-5</v>
      </c>
      <c r="AA26" s="2">
        <v>0.61266454999999997</v>
      </c>
      <c r="AB26">
        <v>240.220181</v>
      </c>
      <c r="AC26">
        <f t="shared" si="12"/>
        <v>241.02636939410399</v>
      </c>
      <c r="AD26">
        <f t="shared" si="13"/>
        <v>0.64993972678798317</v>
      </c>
      <c r="AE26" s="22">
        <f t="shared" si="14"/>
        <v>1.1263000510035765E-5</v>
      </c>
      <c r="AG26" s="2">
        <v>0.61261019000000005</v>
      </c>
      <c r="AH26">
        <v>266.23289699999998</v>
      </c>
      <c r="AI26">
        <f t="shared" si="15"/>
        <v>263.95079846935687</v>
      </c>
      <c r="AJ26">
        <f t="shared" si="16"/>
        <v>5.2079737035634475</v>
      </c>
      <c r="AK26" s="22">
        <f t="shared" si="17"/>
        <v>7.347597315581976E-5</v>
      </c>
    </row>
    <row r="27" spans="3:60" x14ac:dyDescent="0.25">
      <c r="C27" s="2">
        <v>0.61765674000000004</v>
      </c>
      <c r="D27">
        <v>164.827392</v>
      </c>
      <c r="E27">
        <f t="shared" si="0"/>
        <v>162.60069164681408</v>
      </c>
      <c r="F27">
        <f t="shared" si="1"/>
        <v>4.9581944628782955</v>
      </c>
      <c r="G27" s="22">
        <f t="shared" si="2"/>
        <v>1.8250080397176806E-4</v>
      </c>
      <c r="I27" s="2">
        <v>0.61805456000000003</v>
      </c>
      <c r="J27">
        <v>184.77782300000001</v>
      </c>
      <c r="K27">
        <f t="shared" si="3"/>
        <v>186.73167090531027</v>
      </c>
      <c r="L27">
        <f t="shared" si="4"/>
        <v>3.8175216370852705</v>
      </c>
      <c r="M27" s="22">
        <f t="shared" si="5"/>
        <v>1.1181030061021694E-4</v>
      </c>
      <c r="O27" s="2">
        <v>0.61582521000000001</v>
      </c>
      <c r="P27">
        <v>199.98864900000001</v>
      </c>
      <c r="Q27">
        <f t="shared" si="6"/>
        <v>202.41680614383534</v>
      </c>
      <c r="R27">
        <f t="shared" si="7"/>
        <v>5.8959471151585729</v>
      </c>
      <c r="S27" s="22">
        <f t="shared" si="8"/>
        <v>1.4741541052736907E-4</v>
      </c>
      <c r="U27" s="2">
        <v>0.61578558999999999</v>
      </c>
      <c r="V27">
        <v>218.947069</v>
      </c>
      <c r="W27">
        <f t="shared" si="9"/>
        <v>220.51504012775709</v>
      </c>
      <c r="X27">
        <f t="shared" si="10"/>
        <v>2.4585334574798412</v>
      </c>
      <c r="Y27" s="22">
        <f t="shared" si="11"/>
        <v>5.1285884663731568E-5</v>
      </c>
      <c r="AA27" s="2">
        <v>0.61749918000000004</v>
      </c>
      <c r="AB27">
        <v>240.220181</v>
      </c>
      <c r="AC27">
        <f t="shared" si="12"/>
        <v>241.02637354942448</v>
      </c>
      <c r="AD27">
        <f t="shared" si="13"/>
        <v>0.64994642674754322</v>
      </c>
      <c r="AE27" s="22">
        <f t="shared" si="14"/>
        <v>1.1263116615644996E-5</v>
      </c>
      <c r="AG27" s="2">
        <v>0.61744482000000001</v>
      </c>
      <c r="AH27">
        <v>266.23289699999998</v>
      </c>
      <c r="AI27">
        <f t="shared" si="15"/>
        <v>263.95080359016669</v>
      </c>
      <c r="AJ27">
        <f t="shared" si="16"/>
        <v>5.2079503312045512</v>
      </c>
      <c r="AK27" s="22">
        <f t="shared" si="17"/>
        <v>7.3475643410142748E-5</v>
      </c>
    </row>
    <row r="28" spans="3:60" x14ac:dyDescent="0.25">
      <c r="C28" s="2">
        <v>0.62249136999999999</v>
      </c>
      <c r="D28">
        <v>164.827392</v>
      </c>
      <c r="E28">
        <f t="shared" si="0"/>
        <v>162.60069261371598</v>
      </c>
      <c r="F28">
        <f t="shared" si="1"/>
        <v>4.9581901568776541</v>
      </c>
      <c r="G28" s="22">
        <f t="shared" si="2"/>
        <v>1.8250064547685932E-4</v>
      </c>
      <c r="I28" s="2">
        <v>0.62288918000000004</v>
      </c>
      <c r="J28">
        <v>184.77782300000001</v>
      </c>
      <c r="K28">
        <f t="shared" si="3"/>
        <v>186.73167310917745</v>
      </c>
      <c r="L28">
        <f t="shared" si="4"/>
        <v>3.8175302491326857</v>
      </c>
      <c r="M28" s="22">
        <f t="shared" si="5"/>
        <v>1.1181055284601333E-4</v>
      </c>
      <c r="O28" s="2">
        <v>0.62065983999999996</v>
      </c>
      <c r="P28">
        <v>199.98864900000001</v>
      </c>
      <c r="Q28">
        <f t="shared" si="6"/>
        <v>202.41680893308452</v>
      </c>
      <c r="R28">
        <f t="shared" si="7"/>
        <v>5.8959606606369981</v>
      </c>
      <c r="S28" s="22">
        <f t="shared" si="8"/>
        <v>1.4741574920277165E-4</v>
      </c>
      <c r="U28" s="2">
        <v>0.62062021999999994</v>
      </c>
      <c r="V28">
        <v>218.947069</v>
      </c>
      <c r="W28">
        <f t="shared" si="9"/>
        <v>220.51504376613445</v>
      </c>
      <c r="X28">
        <f t="shared" si="10"/>
        <v>2.4585448672343988</v>
      </c>
      <c r="Y28" s="22">
        <f t="shared" si="11"/>
        <v>5.1286122675280487E-5</v>
      </c>
      <c r="AA28" s="2">
        <v>0.62233380999999999</v>
      </c>
      <c r="AB28">
        <v>240.220181</v>
      </c>
      <c r="AC28">
        <f t="shared" si="12"/>
        <v>241.02637841931374</v>
      </c>
      <c r="AD28">
        <f t="shared" si="13"/>
        <v>0.64995427890814617</v>
      </c>
      <c r="AE28" s="22">
        <f t="shared" si="14"/>
        <v>1.1263252688091765E-5</v>
      </c>
      <c r="AG28" s="2">
        <v>0.62227944000000002</v>
      </c>
      <c r="AH28">
        <v>266.23289699999998</v>
      </c>
      <c r="AI28">
        <f t="shared" si="15"/>
        <v>263.95080959172498</v>
      </c>
      <c r="AJ28">
        <f t="shared" si="16"/>
        <v>5.2079229390073234</v>
      </c>
      <c r="AK28" s="22">
        <f t="shared" si="17"/>
        <v>7.3475256951135306E-5</v>
      </c>
      <c r="AM28" t="s">
        <v>122</v>
      </c>
      <c r="AN28" t="s">
        <v>58</v>
      </c>
      <c r="AP28">
        <f>AP24/COUNT(E3:E117,K3:K116,Q3:Q121,W3:W123,AC3:AC114,AI3:AI105)</f>
        <v>5.3116254851111675</v>
      </c>
    </row>
    <row r="29" spans="3:60" x14ac:dyDescent="0.25">
      <c r="C29" s="2">
        <v>0.62732599</v>
      </c>
      <c r="D29">
        <v>164.827392</v>
      </c>
      <c r="E29">
        <f t="shared" si="0"/>
        <v>162.60069374410918</v>
      </c>
      <c r="F29">
        <f t="shared" si="1"/>
        <v>4.9581851227872376</v>
      </c>
      <c r="G29" s="22">
        <f t="shared" si="2"/>
        <v>1.8250046018248342E-4</v>
      </c>
      <c r="I29" s="2">
        <v>0.62772380999999999</v>
      </c>
      <c r="J29">
        <v>184.77782300000001</v>
      </c>
      <c r="K29">
        <f t="shared" si="3"/>
        <v>186.73167568520671</v>
      </c>
      <c r="L29">
        <f t="shared" si="4"/>
        <v>3.8175403154894241</v>
      </c>
      <c r="M29" s="22">
        <f t="shared" si="5"/>
        <v>1.1181084767666E-4</v>
      </c>
      <c r="O29" s="2">
        <v>0.62549445999999997</v>
      </c>
      <c r="P29">
        <v>199.98864900000001</v>
      </c>
      <c r="Q29">
        <f t="shared" si="6"/>
        <v>202.41681219687183</v>
      </c>
      <c r="R29">
        <f t="shared" si="7"/>
        <v>5.8959765106427842</v>
      </c>
      <c r="S29" s="22">
        <f t="shared" si="8"/>
        <v>1.4741614549789849E-4</v>
      </c>
      <c r="U29" s="2">
        <v>0.62545483999999996</v>
      </c>
      <c r="V29">
        <v>218.947069</v>
      </c>
      <c r="W29">
        <f t="shared" si="9"/>
        <v>220.5150480235958</v>
      </c>
      <c r="X29">
        <f t="shared" si="10"/>
        <v>2.4585582184364281</v>
      </c>
      <c r="Y29" s="22">
        <f t="shared" si="11"/>
        <v>5.1286401186116002E-5</v>
      </c>
      <c r="AA29" s="2">
        <v>0.62716843</v>
      </c>
      <c r="AB29">
        <v>240.220181</v>
      </c>
      <c r="AC29">
        <f t="shared" si="12"/>
        <v>241.02638411307652</v>
      </c>
      <c r="AD29">
        <f t="shared" si="13"/>
        <v>0.64996345953427304</v>
      </c>
      <c r="AE29" s="22">
        <f t="shared" si="14"/>
        <v>1.1263411781916141E-5</v>
      </c>
      <c r="AG29" s="2">
        <v>0.62711406999999997</v>
      </c>
      <c r="AH29">
        <v>266.23289699999998</v>
      </c>
      <c r="AI29">
        <f t="shared" si="15"/>
        <v>263.95081660882329</v>
      </c>
      <c r="AJ29">
        <f t="shared" si="16"/>
        <v>5.2078909117931618</v>
      </c>
      <c r="AK29" s="22">
        <f t="shared" si="17"/>
        <v>7.347480509963569E-5</v>
      </c>
      <c r="AM29" t="s">
        <v>123</v>
      </c>
      <c r="AO29" t="s">
        <v>59</v>
      </c>
      <c r="AP29">
        <f>SQRT(AP28)</f>
        <v>2.3046963976001629</v>
      </c>
    </row>
    <row r="30" spans="3:60" x14ac:dyDescent="0.25">
      <c r="C30" s="2">
        <v>0.63216061999999995</v>
      </c>
      <c r="D30">
        <v>164.827392</v>
      </c>
      <c r="E30">
        <f t="shared" si="0"/>
        <v>162.60069506259867</v>
      </c>
      <c r="F30">
        <f t="shared" si="1"/>
        <v>4.9581792510324565</v>
      </c>
      <c r="G30" s="22">
        <f t="shared" si="2"/>
        <v>1.8250024405542826E-4</v>
      </c>
      <c r="I30" s="2">
        <v>0.63255843</v>
      </c>
      <c r="J30">
        <v>184.77782300000001</v>
      </c>
      <c r="K30">
        <f t="shared" si="3"/>
        <v>186.731678689311</v>
      </c>
      <c r="L30">
        <f t="shared" si="4"/>
        <v>3.8175520546529014</v>
      </c>
      <c r="M30" s="22">
        <f t="shared" si="5"/>
        <v>1.1181119150166532E-4</v>
      </c>
      <c r="O30" s="2">
        <v>0.63032909000000004</v>
      </c>
      <c r="P30">
        <v>199.98864900000001</v>
      </c>
      <c r="Q30">
        <f t="shared" si="6"/>
        <v>202.41681600704749</v>
      </c>
      <c r="R30">
        <f t="shared" si="7"/>
        <v>5.8959950141139048</v>
      </c>
      <c r="S30" s="22">
        <f t="shared" si="8"/>
        <v>1.4741660813718917E-4</v>
      </c>
      <c r="U30" s="2">
        <v>0.63028947000000002</v>
      </c>
      <c r="V30">
        <v>218.947069</v>
      </c>
      <c r="W30">
        <f t="shared" si="9"/>
        <v>220.51505299388933</v>
      </c>
      <c r="X30">
        <f t="shared" si="10"/>
        <v>2.4585738050931285</v>
      </c>
      <c r="Y30" s="22">
        <f t="shared" si="11"/>
        <v>5.1286726329333148E-5</v>
      </c>
      <c r="AA30" s="2">
        <v>0.63200305999999995</v>
      </c>
      <c r="AB30">
        <v>240.220181</v>
      </c>
      <c r="AC30">
        <f t="shared" si="12"/>
        <v>241.0263907547677</v>
      </c>
      <c r="AD30">
        <f t="shared" si="13"/>
        <v>0.64997416868260616</v>
      </c>
      <c r="AE30" s="22">
        <f t="shared" si="14"/>
        <v>1.1263597363960395E-5</v>
      </c>
      <c r="AG30" s="2">
        <v>0.63194868999999998</v>
      </c>
      <c r="AH30">
        <v>266.23289699999998</v>
      </c>
      <c r="AI30">
        <f t="shared" si="15"/>
        <v>263.9508247943416</v>
      </c>
      <c r="AJ30">
        <f t="shared" si="16"/>
        <v>5.2078535518385056</v>
      </c>
      <c r="AK30" s="22">
        <f t="shared" si="17"/>
        <v>7.3474278011907964E-5</v>
      </c>
      <c r="AM30" t="s">
        <v>124</v>
      </c>
      <c r="AP30">
        <f>SQRT(SUM(G3:G117,M3:M116,S3:S121,Y3:Y123,AE3:AE114,AK3:AK105)/COUNT(G3:G117,M3:M116,S3:S121,Y3:Y123,AE3:AE114,AK3:AK105))</f>
        <v>1.0049535907561285E-2</v>
      </c>
    </row>
    <row r="31" spans="3:60" x14ac:dyDescent="0.25">
      <c r="C31" s="2">
        <v>0.63699523999999996</v>
      </c>
      <c r="D31">
        <v>164.827392</v>
      </c>
      <c r="E31">
        <f t="shared" si="0"/>
        <v>162.60069659703666</v>
      </c>
      <c r="F31">
        <f t="shared" si="1"/>
        <v>4.9581724175780888</v>
      </c>
      <c r="G31" s="22">
        <f t="shared" si="2"/>
        <v>1.8249999253021576E-4</v>
      </c>
      <c r="I31" s="2">
        <v>0.63739305999999996</v>
      </c>
      <c r="J31">
        <v>184.77782300000001</v>
      </c>
      <c r="K31">
        <f t="shared" si="3"/>
        <v>186.73168218482226</v>
      </c>
      <c r="L31">
        <f t="shared" si="4"/>
        <v>3.8175657141142656</v>
      </c>
      <c r="M31" s="22">
        <f t="shared" si="5"/>
        <v>1.118115915697269E-4</v>
      </c>
      <c r="O31" s="2">
        <v>0.63516371000000005</v>
      </c>
      <c r="P31">
        <v>199.98864900000001</v>
      </c>
      <c r="Q31">
        <f t="shared" si="6"/>
        <v>202.41682044500158</v>
      </c>
      <c r="R31">
        <f t="shared" si="7"/>
        <v>5.8960165663209976</v>
      </c>
      <c r="S31" s="22">
        <f t="shared" si="8"/>
        <v>1.4741714700353153E-4</v>
      </c>
      <c r="U31" s="2">
        <v>0.63512409000000003</v>
      </c>
      <c r="V31">
        <v>218.947069</v>
      </c>
      <c r="W31">
        <f t="shared" si="9"/>
        <v>220.51505878321242</v>
      </c>
      <c r="X31">
        <f t="shared" si="10"/>
        <v>2.4585919602585489</v>
      </c>
      <c r="Y31" s="22">
        <f t="shared" si="11"/>
        <v>5.1287105052558163E-5</v>
      </c>
      <c r="AA31" s="2">
        <v>0.63683767999999996</v>
      </c>
      <c r="AB31">
        <v>240.220181</v>
      </c>
      <c r="AC31">
        <f t="shared" si="12"/>
        <v>241.0263984848232</v>
      </c>
      <c r="AD31">
        <f t="shared" si="13"/>
        <v>0.64998663283465885</v>
      </c>
      <c r="AE31" s="22">
        <f t="shared" si="14"/>
        <v>1.1263813358990611E-5</v>
      </c>
      <c r="AG31" s="2">
        <v>0.63678332000000004</v>
      </c>
      <c r="AH31">
        <v>266.23289699999998</v>
      </c>
      <c r="AI31">
        <f t="shared" si="15"/>
        <v>263.9508343214851</v>
      </c>
      <c r="AJ31">
        <f t="shared" si="16"/>
        <v>5.2078100686704909</v>
      </c>
      <c r="AK31" s="22">
        <f t="shared" si="17"/>
        <v>7.3473664535675639E-5</v>
      </c>
    </row>
    <row r="32" spans="3:60" x14ac:dyDescent="0.25">
      <c r="C32" s="2">
        <v>0.64182987000000002</v>
      </c>
      <c r="D32">
        <v>164.827392</v>
      </c>
      <c r="E32">
        <f t="shared" si="0"/>
        <v>162.60069837891922</v>
      </c>
      <c r="F32">
        <f t="shared" si="1"/>
        <v>4.9581644821618545</v>
      </c>
      <c r="G32" s="22">
        <f t="shared" si="2"/>
        <v>1.824997004440837E-4</v>
      </c>
      <c r="I32" s="2">
        <v>0.64222767999999997</v>
      </c>
      <c r="J32">
        <v>184.77782300000001</v>
      </c>
      <c r="K32">
        <f t="shared" si="3"/>
        <v>186.73168624328997</v>
      </c>
      <c r="L32">
        <f t="shared" si="4"/>
        <v>3.8175815734795573</v>
      </c>
      <c r="M32" s="22">
        <f t="shared" si="5"/>
        <v>1.1181205607014609E-4</v>
      </c>
      <c r="O32" s="2">
        <v>0.63999834</v>
      </c>
      <c r="P32">
        <v>199.98864900000001</v>
      </c>
      <c r="Q32">
        <f t="shared" si="6"/>
        <v>202.41682560283402</v>
      </c>
      <c r="R32">
        <f t="shared" si="7"/>
        <v>5.8960416145505352</v>
      </c>
      <c r="S32" s="22">
        <f t="shared" si="8"/>
        <v>1.4741777328035661E-4</v>
      </c>
      <c r="U32" s="2">
        <v>0.63995871999999998</v>
      </c>
      <c r="V32">
        <v>218.947069</v>
      </c>
      <c r="W32">
        <f t="shared" si="9"/>
        <v>220.51506551173833</v>
      </c>
      <c r="X32">
        <f t="shared" si="10"/>
        <v>2.4586130608235677</v>
      </c>
      <c r="Y32" s="22">
        <f t="shared" si="11"/>
        <v>5.1287545217869149E-5</v>
      </c>
      <c r="AA32" s="2">
        <v>0.64167231000000002</v>
      </c>
      <c r="AB32">
        <v>240.220181</v>
      </c>
      <c r="AC32">
        <f t="shared" si="12"/>
        <v>241.02640746206035</v>
      </c>
      <c r="AD32">
        <f t="shared" si="13"/>
        <v>0.65000110812635126</v>
      </c>
      <c r="AE32" s="22">
        <f t="shared" si="14"/>
        <v>1.1264064205662994E-5</v>
      </c>
      <c r="AG32" s="2">
        <v>0.64161794000000005</v>
      </c>
      <c r="AH32">
        <v>266.23289699999998</v>
      </c>
      <c r="AI32">
        <f t="shared" si="15"/>
        <v>263.950845385977</v>
      </c>
      <c r="AJ32">
        <f t="shared" si="16"/>
        <v>5.2077595690648684</v>
      </c>
      <c r="AK32" s="22">
        <f t="shared" si="17"/>
        <v>7.3472952069008501E-5</v>
      </c>
    </row>
    <row r="33" spans="3:37" x14ac:dyDescent="0.25">
      <c r="C33" s="2">
        <v>0.64666449000000004</v>
      </c>
      <c r="D33">
        <v>164.827392</v>
      </c>
      <c r="E33">
        <f t="shared" si="0"/>
        <v>162.60070044377136</v>
      </c>
      <c r="F33">
        <f t="shared" si="1"/>
        <v>4.9581552865799416</v>
      </c>
      <c r="G33" s="22">
        <f t="shared" si="2"/>
        <v>1.8249936197387956E-4</v>
      </c>
      <c r="I33" s="2">
        <v>0.64706231000000003</v>
      </c>
      <c r="J33">
        <v>184.77782300000001</v>
      </c>
      <c r="K33">
        <f t="shared" si="3"/>
        <v>186.73169094547154</v>
      </c>
      <c r="L33">
        <f t="shared" si="4"/>
        <v>3.8175999483411349</v>
      </c>
      <c r="M33" s="22">
        <f t="shared" si="5"/>
        <v>1.118125942462174E-4</v>
      </c>
      <c r="O33" s="2">
        <v>0.64483296000000001</v>
      </c>
      <c r="P33">
        <v>199.98864900000001</v>
      </c>
      <c r="Q33">
        <f t="shared" si="6"/>
        <v>202.4168315844955</v>
      </c>
      <c r="R33">
        <f t="shared" si="7"/>
        <v>5.8960706636471878</v>
      </c>
      <c r="S33" s="22">
        <f t="shared" si="8"/>
        <v>1.4741849959021402E-4</v>
      </c>
      <c r="U33" s="2">
        <v>0.64479333999999999</v>
      </c>
      <c r="V33">
        <v>218.947069</v>
      </c>
      <c r="W33">
        <f t="shared" si="9"/>
        <v>220.51507331510527</v>
      </c>
      <c r="X33">
        <f t="shared" si="10"/>
        <v>2.4586375321887468</v>
      </c>
      <c r="Y33" s="22">
        <f t="shared" si="11"/>
        <v>5.128805569927355E-5</v>
      </c>
      <c r="AA33" s="2">
        <v>0.64650693000000004</v>
      </c>
      <c r="AB33">
        <v>240.220181</v>
      </c>
      <c r="AC33">
        <f t="shared" si="12"/>
        <v>241.02641786562313</v>
      </c>
      <c r="AD33">
        <f t="shared" si="13"/>
        <v>0.65001788348981582</v>
      </c>
      <c r="AE33" s="22">
        <f t="shared" si="14"/>
        <v>1.1264354910969147E-5</v>
      </c>
      <c r="AG33" s="2">
        <v>0.64645257</v>
      </c>
      <c r="AH33">
        <v>266.23289699999998</v>
      </c>
      <c r="AI33">
        <f t="shared" si="15"/>
        <v>263.95085820877671</v>
      </c>
      <c r="AJ33">
        <f t="shared" si="16"/>
        <v>5.2077010446477718</v>
      </c>
      <c r="AK33" s="22">
        <f t="shared" si="17"/>
        <v>7.3472126385404018E-5</v>
      </c>
    </row>
    <row r="34" spans="3:37" x14ac:dyDescent="0.25">
      <c r="C34" s="2">
        <v>0.65149911999999999</v>
      </c>
      <c r="D34">
        <v>164.827392</v>
      </c>
      <c r="E34">
        <f t="shared" si="0"/>
        <v>162.60070283162773</v>
      </c>
      <c r="F34">
        <f t="shared" si="1"/>
        <v>4.9581446525464123</v>
      </c>
      <c r="G34" s="22">
        <f t="shared" si="2"/>
        <v>1.8249897055726952E-4</v>
      </c>
      <c r="I34" s="2">
        <v>0.65189697999999996</v>
      </c>
      <c r="J34">
        <v>184.75778299999999</v>
      </c>
      <c r="K34">
        <f t="shared" si="3"/>
        <v>186.73169638234637</v>
      </c>
      <c r="L34">
        <f t="shared" si="4"/>
        <v>3.8963340410061327</v>
      </c>
      <c r="M34" s="22">
        <f t="shared" si="5"/>
        <v>1.1414337199180582E-4</v>
      </c>
      <c r="O34" s="2">
        <v>0.64966751</v>
      </c>
      <c r="P34">
        <v>200.02873</v>
      </c>
      <c r="Q34">
        <f t="shared" si="6"/>
        <v>202.41683850708372</v>
      </c>
      <c r="R34">
        <f t="shared" si="7"/>
        <v>5.7030622416056751</v>
      </c>
      <c r="S34" s="22">
        <f t="shared" si="8"/>
        <v>1.4253560262024096E-4</v>
      </c>
      <c r="U34" s="2">
        <v>0.64962792999999996</v>
      </c>
      <c r="V34">
        <v>218.96710999999999</v>
      </c>
      <c r="W34">
        <f t="shared" si="9"/>
        <v>220.51508234618854</v>
      </c>
      <c r="X34">
        <f t="shared" si="10"/>
        <v>2.3962183845644662</v>
      </c>
      <c r="Y34" s="22">
        <f t="shared" si="11"/>
        <v>4.9976820491276359E-5</v>
      </c>
      <c r="AA34" s="2">
        <v>0.65134155999999999</v>
      </c>
      <c r="AB34">
        <v>240.220181</v>
      </c>
      <c r="AC34">
        <f t="shared" si="12"/>
        <v>241.02642989740716</v>
      </c>
      <c r="AD34">
        <f t="shared" si="13"/>
        <v>0.65003728457025867</v>
      </c>
      <c r="AE34" s="22">
        <f t="shared" si="14"/>
        <v>1.1264691118112544E-5</v>
      </c>
      <c r="AG34" s="2">
        <v>0.65128719000000002</v>
      </c>
      <c r="AH34">
        <v>266.23289699999998</v>
      </c>
      <c r="AI34">
        <f t="shared" si="15"/>
        <v>263.9508730386998</v>
      </c>
      <c r="AJ34">
        <f t="shared" si="16"/>
        <v>5.2076333599481801</v>
      </c>
      <c r="AK34" s="22">
        <f t="shared" si="17"/>
        <v>7.3471171465227123E-5</v>
      </c>
    </row>
    <row r="35" spans="3:37" x14ac:dyDescent="0.25">
      <c r="C35" s="2">
        <v>0.65633374</v>
      </c>
      <c r="D35">
        <v>164.827392</v>
      </c>
      <c r="E35">
        <f t="shared" si="0"/>
        <v>162.60070558749149</v>
      </c>
      <c r="F35">
        <f t="shared" si="1"/>
        <v>4.9581323796500341</v>
      </c>
      <c r="G35" s="22">
        <f t="shared" si="2"/>
        <v>1.8249851881753382E-4</v>
      </c>
      <c r="I35" s="2">
        <v>0.65673155999999999</v>
      </c>
      <c r="J35">
        <v>184.77782300000001</v>
      </c>
      <c r="K35">
        <f t="shared" si="3"/>
        <v>186.73170265601135</v>
      </c>
      <c r="L35">
        <f t="shared" si="4"/>
        <v>3.8176457101749857</v>
      </c>
      <c r="M35" s="22">
        <f t="shared" si="5"/>
        <v>1.1181393455149544E-4</v>
      </c>
      <c r="O35" s="2">
        <v>0.65450220999999997</v>
      </c>
      <c r="P35">
        <v>199.98864900000001</v>
      </c>
      <c r="Q35">
        <f t="shared" si="6"/>
        <v>202.41684650281911</v>
      </c>
      <c r="R35">
        <f t="shared" si="7"/>
        <v>5.8961431126969268</v>
      </c>
      <c r="S35" s="22">
        <f t="shared" si="8"/>
        <v>1.4742031102206728E-4</v>
      </c>
      <c r="U35" s="2">
        <v>0.65446258999999996</v>
      </c>
      <c r="V35">
        <v>218.947069</v>
      </c>
      <c r="W35">
        <f t="shared" si="9"/>
        <v>220.51509277727746</v>
      </c>
      <c r="X35">
        <f t="shared" si="10"/>
        <v>2.4586985661074747</v>
      </c>
      <c r="Y35" s="22">
        <f t="shared" si="11"/>
        <v>5.1289328888583593E-5</v>
      </c>
      <c r="AA35" s="2">
        <v>0.65617618</v>
      </c>
      <c r="AB35">
        <v>240.220181</v>
      </c>
      <c r="AC35">
        <f t="shared" si="12"/>
        <v>241.02644378437657</v>
      </c>
      <c r="AD35">
        <f t="shared" si="13"/>
        <v>0.65005967747066107</v>
      </c>
      <c r="AE35" s="22">
        <f t="shared" si="14"/>
        <v>1.1265079171401578E-5</v>
      </c>
      <c r="AG35" s="2">
        <v>0.65612181999999997</v>
      </c>
      <c r="AH35">
        <v>266.23289699999998</v>
      </c>
      <c r="AI35">
        <f t="shared" si="15"/>
        <v>263.95089015570511</v>
      </c>
      <c r="AJ35">
        <f t="shared" si="16"/>
        <v>5.2075552374086289</v>
      </c>
      <c r="AK35" s="22">
        <f t="shared" si="17"/>
        <v>7.3470069284235887E-5</v>
      </c>
    </row>
    <row r="36" spans="3:37" x14ac:dyDescent="0.25">
      <c r="C36" s="2">
        <v>0.66116836999999995</v>
      </c>
      <c r="D36">
        <v>164.827392</v>
      </c>
      <c r="E36">
        <f t="shared" si="0"/>
        <v>162.60070876191401</v>
      </c>
      <c r="F36">
        <f t="shared" si="1"/>
        <v>4.9581182427731392</v>
      </c>
      <c r="G36" s="22">
        <f t="shared" si="2"/>
        <v>1.8249799846856041E-4</v>
      </c>
      <c r="I36" s="2">
        <v>0.66156619000000005</v>
      </c>
      <c r="J36">
        <v>184.77782300000001</v>
      </c>
      <c r="K36">
        <f t="shared" si="3"/>
        <v>186.73170988143292</v>
      </c>
      <c r="L36">
        <f t="shared" si="4"/>
        <v>3.8176739454356139</v>
      </c>
      <c r="M36" s="22">
        <f t="shared" si="5"/>
        <v>1.1181476152597753E-4</v>
      </c>
      <c r="O36" s="2">
        <v>0.65933684000000004</v>
      </c>
      <c r="P36">
        <v>199.98864900000001</v>
      </c>
      <c r="Q36">
        <f t="shared" si="6"/>
        <v>202.41685571952823</v>
      </c>
      <c r="R36">
        <f t="shared" si="7"/>
        <v>5.8961878727619972</v>
      </c>
      <c r="S36" s="22">
        <f t="shared" si="8"/>
        <v>1.4742143015072272E-4</v>
      </c>
      <c r="U36" s="2">
        <v>0.65929722000000002</v>
      </c>
      <c r="V36">
        <v>218.947069</v>
      </c>
      <c r="W36">
        <f t="shared" si="9"/>
        <v>220.51510480150966</v>
      </c>
      <c r="X36">
        <f t="shared" si="10"/>
        <v>2.4587362748160602</v>
      </c>
      <c r="Y36" s="22">
        <f t="shared" si="11"/>
        <v>5.1290115505692032E-5</v>
      </c>
      <c r="AA36" s="2">
        <v>0.66101080999999995</v>
      </c>
      <c r="AB36">
        <v>240.220181</v>
      </c>
      <c r="AC36">
        <f t="shared" si="12"/>
        <v>241.02645978148993</v>
      </c>
      <c r="AD36">
        <f t="shared" si="13"/>
        <v>0.65008547348089696</v>
      </c>
      <c r="AE36" s="22">
        <f t="shared" si="14"/>
        <v>1.1265526198201861E-5</v>
      </c>
      <c r="AG36" s="2">
        <v>0.66095643999999998</v>
      </c>
      <c r="AH36">
        <v>266.23289699999998</v>
      </c>
      <c r="AI36">
        <f t="shared" si="15"/>
        <v>263.95090987400675</v>
      </c>
      <c r="AJ36">
        <f t="shared" si="16"/>
        <v>5.207465243198822</v>
      </c>
      <c r="AK36" s="22">
        <f t="shared" si="17"/>
        <v>7.3468799613434868E-5</v>
      </c>
    </row>
    <row r="37" spans="3:37" x14ac:dyDescent="0.25">
      <c r="C37" s="2">
        <v>0.66600298999999996</v>
      </c>
      <c r="D37">
        <v>164.827392</v>
      </c>
      <c r="E37">
        <f t="shared" si="0"/>
        <v>162.60071241153832</v>
      </c>
      <c r="F37">
        <f t="shared" si="1"/>
        <v>4.958101989671869</v>
      </c>
      <c r="G37" s="22">
        <f t="shared" si="2"/>
        <v>1.8249740022577846E-4</v>
      </c>
      <c r="I37" s="2">
        <v>0.66640080999999995</v>
      </c>
      <c r="J37">
        <v>184.77782300000001</v>
      </c>
      <c r="K37">
        <f t="shared" si="3"/>
        <v>186.73171818720454</v>
      </c>
      <c r="L37">
        <f t="shared" si="4"/>
        <v>3.8177064025809986</v>
      </c>
      <c r="M37" s="22">
        <f t="shared" si="5"/>
        <v>1.118157121540361E-4</v>
      </c>
      <c r="O37" s="2">
        <v>0.66417146999999999</v>
      </c>
      <c r="P37">
        <v>199.98864900000001</v>
      </c>
      <c r="Q37">
        <f t="shared" si="6"/>
        <v>202.41686632351031</v>
      </c>
      <c r="R37">
        <f t="shared" si="7"/>
        <v>5.8962393701955049</v>
      </c>
      <c r="S37" s="22">
        <f t="shared" si="8"/>
        <v>1.4742271773270972E-4</v>
      </c>
      <c r="U37" s="2">
        <v>0.66413184000000003</v>
      </c>
      <c r="V37">
        <v>218.947069</v>
      </c>
      <c r="W37">
        <f t="shared" si="9"/>
        <v>220.51511863577844</v>
      </c>
      <c r="X37">
        <f t="shared" si="10"/>
        <v>2.458779660264887</v>
      </c>
      <c r="Y37" s="22">
        <f t="shared" si="11"/>
        <v>5.1291020541626303E-5</v>
      </c>
      <c r="AA37" s="2">
        <v>0.66584542999999996</v>
      </c>
      <c r="AB37">
        <v>240.220181</v>
      </c>
      <c r="AC37">
        <f t="shared" si="12"/>
        <v>241.02647817444409</v>
      </c>
      <c r="AD37">
        <f t="shared" si="13"/>
        <v>0.65011513351653494</v>
      </c>
      <c r="AE37" s="22">
        <f t="shared" si="14"/>
        <v>1.1266040185857561E-5</v>
      </c>
      <c r="AG37" s="2">
        <v>0.66579107000000004</v>
      </c>
      <c r="AH37">
        <v>266.23289699999998</v>
      </c>
      <c r="AI37">
        <f t="shared" si="15"/>
        <v>263.95093254603091</v>
      </c>
      <c r="AJ37">
        <f t="shared" si="16"/>
        <v>5.2073617691783429</v>
      </c>
      <c r="AK37" s="22">
        <f t="shared" si="17"/>
        <v>7.3467339764598488E-5</v>
      </c>
    </row>
    <row r="38" spans="3:37" x14ac:dyDescent="0.25">
      <c r="C38" s="2">
        <v>0.67083742999999996</v>
      </c>
      <c r="D38">
        <v>164.917575</v>
      </c>
      <c r="E38">
        <f t="shared" si="0"/>
        <v>162.6007165996194</v>
      </c>
      <c r="F38">
        <f t="shared" si="1"/>
        <v>5.3678328474141344</v>
      </c>
      <c r="G38" s="22">
        <f t="shared" si="2"/>
        <v>1.9736271153902559E-4</v>
      </c>
      <c r="I38" s="2">
        <v>0.67123544000000002</v>
      </c>
      <c r="J38">
        <v>184.77782300000001</v>
      </c>
      <c r="K38">
        <f t="shared" si="3"/>
        <v>186.73172771736623</v>
      </c>
      <c r="L38">
        <f t="shared" si="4"/>
        <v>3.8177436445459447</v>
      </c>
      <c r="M38" s="22">
        <f t="shared" si="5"/>
        <v>1.1181680292330784E-4</v>
      </c>
      <c r="O38" s="2">
        <v>0.66900609</v>
      </c>
      <c r="P38">
        <v>199.98864900000001</v>
      </c>
      <c r="Q38">
        <f t="shared" si="6"/>
        <v>202.41687850086493</v>
      </c>
      <c r="R38">
        <f t="shared" si="7"/>
        <v>5.8962985088706779</v>
      </c>
      <c r="S38" s="22">
        <f t="shared" si="8"/>
        <v>1.4742419636742409E-4</v>
      </c>
      <c r="U38" s="2">
        <v>0.66896646999999998</v>
      </c>
      <c r="V38">
        <v>218.947069</v>
      </c>
      <c r="W38">
        <f t="shared" si="9"/>
        <v>220.51513452302052</v>
      </c>
      <c r="X38">
        <f t="shared" si="10"/>
        <v>2.4588294844856224</v>
      </c>
      <c r="Y38" s="22">
        <f t="shared" si="11"/>
        <v>5.1292059892638723E-5</v>
      </c>
      <c r="AA38" s="2">
        <v>0.67068006000000002</v>
      </c>
      <c r="AB38">
        <v>240.220181</v>
      </c>
      <c r="AC38">
        <f t="shared" si="12"/>
        <v>241.0264992831888</v>
      </c>
      <c r="AD38">
        <f t="shared" si="13"/>
        <v>0.65014917380453607</v>
      </c>
      <c r="AE38" s="22">
        <f t="shared" si="14"/>
        <v>1.1266630080220556E-5</v>
      </c>
      <c r="AG38" s="2">
        <v>0.67062569000000005</v>
      </c>
      <c r="AH38">
        <v>266.23289699999998</v>
      </c>
      <c r="AI38">
        <f t="shared" si="15"/>
        <v>263.95095856609151</v>
      </c>
      <c r="AJ38">
        <f t="shared" si="16"/>
        <v>5.2072430161486176</v>
      </c>
      <c r="AK38" s="22">
        <f t="shared" si="17"/>
        <v>7.3465664353983734E-5</v>
      </c>
    </row>
    <row r="39" spans="3:37" x14ac:dyDescent="0.25">
      <c r="C39" s="2">
        <v>0.67567200999999999</v>
      </c>
      <c r="D39">
        <v>164.93761599999999</v>
      </c>
      <c r="E39">
        <f t="shared" si="0"/>
        <v>162.60072139730056</v>
      </c>
      <c r="F39">
        <f t="shared" si="1"/>
        <v>5.4610763841257306</v>
      </c>
      <c r="G39" s="22">
        <f t="shared" si="2"/>
        <v>2.007422673180442E-4</v>
      </c>
      <c r="I39" s="2">
        <v>0.67607006000000003</v>
      </c>
      <c r="J39">
        <v>184.77782300000001</v>
      </c>
      <c r="K39">
        <f t="shared" si="3"/>
        <v>186.73173863280613</v>
      </c>
      <c r="L39">
        <f t="shared" si="4"/>
        <v>3.8177863001241223</v>
      </c>
      <c r="M39" s="22">
        <f t="shared" si="5"/>
        <v>1.118180522503509E-4</v>
      </c>
      <c r="O39" s="2">
        <v>0.67384071999999995</v>
      </c>
      <c r="P39">
        <v>199.98864900000001</v>
      </c>
      <c r="Q39">
        <f t="shared" si="6"/>
        <v>202.41689245978182</v>
      </c>
      <c r="R39">
        <f t="shared" si="7"/>
        <v>5.8963662999731392</v>
      </c>
      <c r="S39" s="22">
        <f t="shared" si="8"/>
        <v>1.4742589133737621E-4</v>
      </c>
      <c r="U39" s="2">
        <v>0.67380110000000004</v>
      </c>
      <c r="V39">
        <v>218.947069</v>
      </c>
      <c r="W39">
        <f t="shared" si="9"/>
        <v>220.51515273481789</v>
      </c>
      <c r="X39">
        <f t="shared" si="10"/>
        <v>2.4588865994004219</v>
      </c>
      <c r="Y39" s="22">
        <f t="shared" si="11"/>
        <v>5.1293251330129267E-5</v>
      </c>
      <c r="AA39" s="2">
        <v>0.67551468000000003</v>
      </c>
      <c r="AB39">
        <v>240.220181</v>
      </c>
      <c r="AC39">
        <f t="shared" si="12"/>
        <v>241.02652346515811</v>
      </c>
      <c r="AD39">
        <f t="shared" si="13"/>
        <v>0.65018817111725802</v>
      </c>
      <c r="AE39" s="22">
        <f t="shared" si="14"/>
        <v>1.1267305876352068E-5</v>
      </c>
      <c r="AG39" s="2">
        <v>0.67546032</v>
      </c>
      <c r="AH39">
        <v>266.23289699999998</v>
      </c>
      <c r="AI39">
        <f t="shared" si="15"/>
        <v>263.95098837513342</v>
      </c>
      <c r="AJ39">
        <f t="shared" si="16"/>
        <v>5.2071069722403944</v>
      </c>
      <c r="AK39" s="22">
        <f t="shared" si="17"/>
        <v>7.3463744997412906E-5</v>
      </c>
    </row>
    <row r="40" spans="3:37" x14ac:dyDescent="0.25">
      <c r="C40" s="2">
        <v>0.68050664000000005</v>
      </c>
      <c r="D40">
        <v>164.93761599999999</v>
      </c>
      <c r="E40">
        <f t="shared" si="0"/>
        <v>162.60072688362663</v>
      </c>
      <c r="F40">
        <f t="shared" si="1"/>
        <v>5.4610507422242467</v>
      </c>
      <c r="G40" s="22">
        <f t="shared" si="2"/>
        <v>2.007413247541465E-4</v>
      </c>
      <c r="I40" s="2">
        <v>0.68090468999999998</v>
      </c>
      <c r="J40">
        <v>184.77782300000001</v>
      </c>
      <c r="K40">
        <f t="shared" si="3"/>
        <v>186.73175111314811</v>
      </c>
      <c r="L40">
        <f t="shared" si="4"/>
        <v>3.8178350713504741</v>
      </c>
      <c r="M40" s="22">
        <f t="shared" si="5"/>
        <v>1.1181948069686619E-4</v>
      </c>
      <c r="O40" s="2">
        <v>0.67867533999999996</v>
      </c>
      <c r="P40">
        <v>199.98864900000001</v>
      </c>
      <c r="Q40">
        <f t="shared" si="6"/>
        <v>202.41690843261824</v>
      </c>
      <c r="R40">
        <f t="shared" si="7"/>
        <v>5.8964438720994252</v>
      </c>
      <c r="S40" s="22">
        <f t="shared" si="8"/>
        <v>1.4742783086068242E-4</v>
      </c>
      <c r="U40" s="2">
        <v>0.67863572000000005</v>
      </c>
      <c r="V40">
        <v>218.947069</v>
      </c>
      <c r="W40">
        <f t="shared" si="9"/>
        <v>220.51517357441571</v>
      </c>
      <c r="X40">
        <f t="shared" si="10"/>
        <v>2.4589519563034847</v>
      </c>
      <c r="Y40" s="22">
        <f t="shared" si="11"/>
        <v>5.1294614698434163E-5</v>
      </c>
      <c r="AA40" s="2">
        <v>0.68034930999999998</v>
      </c>
      <c r="AB40">
        <v>240.220181</v>
      </c>
      <c r="AC40">
        <f t="shared" si="12"/>
        <v>241.0265511194753</v>
      </c>
      <c r="AD40">
        <f t="shared" si="13"/>
        <v>0.65023276958261556</v>
      </c>
      <c r="AE40" s="22">
        <f t="shared" si="14"/>
        <v>1.1268078736537963E-5</v>
      </c>
      <c r="AG40" s="2">
        <v>0.68029494999999995</v>
      </c>
      <c r="AH40">
        <v>266.23289699999998</v>
      </c>
      <c r="AI40">
        <f t="shared" si="15"/>
        <v>263.95102246512442</v>
      </c>
      <c r="AJ40">
        <f t="shared" si="16"/>
        <v>5.2069513929135329</v>
      </c>
      <c r="AK40" s="22">
        <f t="shared" si="17"/>
        <v>7.3461550028103406E-5</v>
      </c>
    </row>
    <row r="41" spans="3:37" x14ac:dyDescent="0.25">
      <c r="C41" s="2">
        <v>0.68534125999999995</v>
      </c>
      <c r="D41">
        <v>164.93761599999999</v>
      </c>
      <c r="E41">
        <f t="shared" si="0"/>
        <v>162.60073314669046</v>
      </c>
      <c r="F41">
        <f t="shared" si="1"/>
        <v>5.4610214700921018</v>
      </c>
      <c r="G41" s="22">
        <f t="shared" si="2"/>
        <v>2.0074024874755682E-4</v>
      </c>
      <c r="I41" s="2">
        <v>0.68573930999999999</v>
      </c>
      <c r="J41">
        <v>184.77782300000001</v>
      </c>
      <c r="K41">
        <f t="shared" si="3"/>
        <v>186.73176535844917</v>
      </c>
      <c r="L41">
        <f t="shared" si="4"/>
        <v>3.817890740141844</v>
      </c>
      <c r="M41" s="22">
        <f t="shared" si="5"/>
        <v>1.1182111116419276E-4</v>
      </c>
      <c r="O41" s="2">
        <v>0.68350997000000002</v>
      </c>
      <c r="P41">
        <v>199.98864900000001</v>
      </c>
      <c r="Q41">
        <f t="shared" si="6"/>
        <v>202.41692667859391</v>
      </c>
      <c r="R41">
        <f t="shared" si="7"/>
        <v>5.8965324843573832</v>
      </c>
      <c r="S41" s="22">
        <f t="shared" si="8"/>
        <v>1.4743004641861219E-4</v>
      </c>
      <c r="U41" s="2">
        <v>0.68347035</v>
      </c>
      <c r="V41">
        <v>218.947069</v>
      </c>
      <c r="W41">
        <f t="shared" si="9"/>
        <v>220.5151973800867</v>
      </c>
      <c r="X41">
        <f t="shared" si="10"/>
        <v>2.4590266164333534</v>
      </c>
      <c r="Y41" s="22">
        <f t="shared" si="11"/>
        <v>5.1296172135367868E-5</v>
      </c>
      <c r="AA41" s="2">
        <v>0.68518393</v>
      </c>
      <c r="AB41">
        <v>240.220181</v>
      </c>
      <c r="AC41">
        <f t="shared" si="12"/>
        <v>241.02658269073743</v>
      </c>
      <c r="AD41">
        <f t="shared" si="13"/>
        <v>0.65028368682418725</v>
      </c>
      <c r="AE41" s="22">
        <f t="shared" si="14"/>
        <v>1.1268961096692538E-5</v>
      </c>
      <c r="AG41" s="2">
        <v>0.68512956999999997</v>
      </c>
      <c r="AH41">
        <v>266.23289699999998</v>
      </c>
      <c r="AI41">
        <f t="shared" si="15"/>
        <v>263.95106138434301</v>
      </c>
      <c r="AJ41">
        <f t="shared" si="16"/>
        <v>5.206773776880639</v>
      </c>
      <c r="AK41" s="22">
        <f t="shared" si="17"/>
        <v>7.3459044156989632E-5</v>
      </c>
    </row>
    <row r="42" spans="3:37" x14ac:dyDescent="0.25">
      <c r="C42" s="2">
        <v>0.69017589000000001</v>
      </c>
      <c r="D42">
        <v>164.93761599999999</v>
      </c>
      <c r="E42">
        <f t="shared" si="0"/>
        <v>162.60074028462515</v>
      </c>
      <c r="F42">
        <f t="shared" si="1"/>
        <v>5.4609881091086923</v>
      </c>
      <c r="G42" s="22">
        <f t="shared" si="2"/>
        <v>2.0073902243996128E-4</v>
      </c>
      <c r="I42" s="2">
        <v>0.69057394000000005</v>
      </c>
      <c r="J42">
        <v>184.77782300000001</v>
      </c>
      <c r="K42">
        <f t="shared" si="3"/>
        <v>186.73178159144896</v>
      </c>
      <c r="L42">
        <f t="shared" si="4"/>
        <v>3.8179541770971728</v>
      </c>
      <c r="M42" s="22">
        <f t="shared" si="5"/>
        <v>1.1182296915105424E-4</v>
      </c>
      <c r="O42" s="2">
        <v>0.68834459000000003</v>
      </c>
      <c r="P42">
        <v>199.98864900000001</v>
      </c>
      <c r="Q42">
        <f t="shared" si="6"/>
        <v>202.41694748619921</v>
      </c>
      <c r="R42">
        <f t="shared" si="7"/>
        <v>5.8966335380773085</v>
      </c>
      <c r="S42" s="22">
        <f t="shared" si="8"/>
        <v>1.4743257304839993E-4</v>
      </c>
      <c r="U42" s="2">
        <v>0.68830497000000002</v>
      </c>
      <c r="V42">
        <v>218.947069</v>
      </c>
      <c r="W42">
        <f t="shared" si="9"/>
        <v>220.51522452830474</v>
      </c>
      <c r="X42">
        <f t="shared" si="10"/>
        <v>2.4591117609527275</v>
      </c>
      <c r="Y42" s="22">
        <f t="shared" si="11"/>
        <v>5.1297948280405507E-5</v>
      </c>
      <c r="AA42" s="2">
        <v>0.69001855999999995</v>
      </c>
      <c r="AB42">
        <v>240.220181</v>
      </c>
      <c r="AC42">
        <f t="shared" si="12"/>
        <v>241.02661867402691</v>
      </c>
      <c r="AD42">
        <f t="shared" si="13"/>
        <v>0.65034172208993224</v>
      </c>
      <c r="AE42" s="22">
        <f t="shared" si="14"/>
        <v>1.1269966807223445E-5</v>
      </c>
      <c r="AG42" s="2">
        <v>0.68996420000000003</v>
      </c>
      <c r="AH42">
        <v>266.23289699999998</v>
      </c>
      <c r="AI42">
        <f t="shared" si="15"/>
        <v>263.95110574327151</v>
      </c>
      <c r="AJ42">
        <f t="shared" si="16"/>
        <v>5.2065713392824815</v>
      </c>
      <c r="AK42" s="22">
        <f t="shared" si="17"/>
        <v>7.345618809427225E-5</v>
      </c>
    </row>
    <row r="43" spans="3:37" x14ac:dyDescent="0.25">
      <c r="C43" s="2">
        <v>0.69501051000000003</v>
      </c>
      <c r="D43">
        <v>164.93761599999999</v>
      </c>
      <c r="E43">
        <f t="shared" si="0"/>
        <v>162.60074840644003</v>
      </c>
      <c r="F43">
        <f t="shared" si="1"/>
        <v>5.4609501498307109</v>
      </c>
      <c r="G43" s="22">
        <f t="shared" si="2"/>
        <v>2.0073762710486767E-4</v>
      </c>
      <c r="I43" s="2">
        <v>0.69540855999999995</v>
      </c>
      <c r="J43">
        <v>184.77782300000001</v>
      </c>
      <c r="K43">
        <f t="shared" si="3"/>
        <v>186.73180005954654</v>
      </c>
      <c r="L43">
        <f t="shared" si="4"/>
        <v>3.8180263492341089</v>
      </c>
      <c r="M43" s="22">
        <f t="shared" si="5"/>
        <v>1.1182508298015426E-4</v>
      </c>
      <c r="O43" s="2">
        <v>0.69317921999999998</v>
      </c>
      <c r="P43">
        <v>199.98864900000001</v>
      </c>
      <c r="Q43">
        <f t="shared" si="6"/>
        <v>202.41697117640319</v>
      </c>
      <c r="R43">
        <f t="shared" si="7"/>
        <v>5.8967485924115017</v>
      </c>
      <c r="S43" s="22">
        <f t="shared" si="8"/>
        <v>1.47435449733278E-4</v>
      </c>
      <c r="U43" s="2">
        <v>0.69313959999999997</v>
      </c>
      <c r="V43">
        <v>218.947069</v>
      </c>
      <c r="W43">
        <f t="shared" si="9"/>
        <v>220.51525543793258</v>
      </c>
      <c r="X43">
        <f t="shared" si="10"/>
        <v>2.4592087041156785</v>
      </c>
      <c r="Y43" s="22">
        <f t="shared" si="11"/>
        <v>5.1299970549355678E-5</v>
      </c>
      <c r="AA43" s="2">
        <v>0.69485317999999996</v>
      </c>
      <c r="AB43">
        <v>240.220181</v>
      </c>
      <c r="AC43">
        <f t="shared" si="12"/>
        <v>241.02665961932109</v>
      </c>
      <c r="AD43">
        <f t="shared" si="13"/>
        <v>0.65040776342206408</v>
      </c>
      <c r="AE43" s="22">
        <f t="shared" si="14"/>
        <v>1.1271111257280623E-5</v>
      </c>
      <c r="AG43" s="2">
        <v>0.69479882000000004</v>
      </c>
      <c r="AH43">
        <v>266.23289699999998</v>
      </c>
      <c r="AI43">
        <f t="shared" si="15"/>
        <v>263.95115622009286</v>
      </c>
      <c r="AJ43">
        <f t="shared" si="16"/>
        <v>5.2063409866911741</v>
      </c>
      <c r="AK43" s="22">
        <f t="shared" si="17"/>
        <v>7.3452938196753807E-5</v>
      </c>
    </row>
    <row r="44" spans="3:37" x14ac:dyDescent="0.25">
      <c r="C44" s="2">
        <v>0.69984535999999997</v>
      </c>
      <c r="D44">
        <v>164.832335</v>
      </c>
      <c r="E44">
        <f t="shared" si="0"/>
        <v>162.60075763364659</v>
      </c>
      <c r="F44">
        <f t="shared" si="1"/>
        <v>4.9799375420208039</v>
      </c>
      <c r="G44" s="22">
        <f t="shared" si="2"/>
        <v>1.8329012787572435E-4</v>
      </c>
      <c r="I44" s="2">
        <v>0.70014913999999995</v>
      </c>
      <c r="J44">
        <v>184.71483799999999</v>
      </c>
      <c r="K44">
        <f t="shared" si="3"/>
        <v>186.73182060357604</v>
      </c>
      <c r="L44">
        <f t="shared" si="4"/>
        <v>4.0682188231284355</v>
      </c>
      <c r="M44" s="22">
        <f t="shared" si="5"/>
        <v>1.1923417144176534E-4</v>
      </c>
      <c r="O44" s="2">
        <v>0.69839065</v>
      </c>
      <c r="P44">
        <v>199.94928300000001</v>
      </c>
      <c r="Q44">
        <f t="shared" si="6"/>
        <v>202.41700035158439</v>
      </c>
      <c r="R44">
        <f t="shared" si="7"/>
        <v>6.0896289273106428</v>
      </c>
      <c r="S44" s="22">
        <f t="shared" si="8"/>
        <v>1.5231796448995607E-4</v>
      </c>
      <c r="U44" s="2">
        <v>0.69835082999999998</v>
      </c>
      <c r="V44">
        <v>219.00218100000001</v>
      </c>
      <c r="W44">
        <f t="shared" si="9"/>
        <v>220.51529350299393</v>
      </c>
      <c r="X44">
        <f t="shared" si="10"/>
        <v>2.2895094467165253</v>
      </c>
      <c r="Y44" s="22">
        <f t="shared" si="11"/>
        <v>4.7735948904060785E-5</v>
      </c>
      <c r="AA44" s="2">
        <v>0.69968775999999999</v>
      </c>
      <c r="AB44">
        <v>240.24379999999999</v>
      </c>
      <c r="AC44">
        <f t="shared" si="12"/>
        <v>241.02670613693158</v>
      </c>
      <c r="AD44">
        <f t="shared" si="13"/>
        <v>0.61294201924514025</v>
      </c>
      <c r="AE44" s="22">
        <f t="shared" si="14"/>
        <v>1.0619767713988756E-5</v>
      </c>
      <c r="AG44" s="2">
        <v>0.69963321000000001</v>
      </c>
      <c r="AH44">
        <v>266.34806300000002</v>
      </c>
      <c r="AI44">
        <f t="shared" si="15"/>
        <v>263.95121356500044</v>
      </c>
      <c r="AJ44">
        <f t="shared" si="16"/>
        <v>5.74488721405781</v>
      </c>
      <c r="AK44" s="22">
        <f t="shared" si="17"/>
        <v>8.0980866859039385E-5</v>
      </c>
    </row>
    <row r="45" spans="3:37" x14ac:dyDescent="0.25">
      <c r="C45" s="2">
        <v>0.70467975999999999</v>
      </c>
      <c r="D45">
        <v>164.93761599999999</v>
      </c>
      <c r="E45">
        <f t="shared" si="0"/>
        <v>162.60076809903555</v>
      </c>
      <c r="F45">
        <f t="shared" si="1"/>
        <v>5.4608581122419242</v>
      </c>
      <c r="G45" s="22">
        <f t="shared" si="2"/>
        <v>2.0073424391940168E-4</v>
      </c>
      <c r="I45" s="2">
        <v>0.70507781000000003</v>
      </c>
      <c r="J45">
        <v>184.77782300000001</v>
      </c>
      <c r="K45">
        <f t="shared" si="3"/>
        <v>186.73184482957498</v>
      </c>
      <c r="L45">
        <f t="shared" si="4"/>
        <v>3.8182013104555117</v>
      </c>
      <c r="M45" s="22">
        <f t="shared" si="5"/>
        <v>1.118302073693837E-4</v>
      </c>
      <c r="O45" s="2">
        <v>0.70284844999999996</v>
      </c>
      <c r="P45">
        <v>199.99866900000001</v>
      </c>
      <c r="Q45">
        <f t="shared" si="6"/>
        <v>202.41702866855346</v>
      </c>
      <c r="R45">
        <f t="shared" si="7"/>
        <v>5.8484634864859508</v>
      </c>
      <c r="S45" s="22">
        <f t="shared" si="8"/>
        <v>1.4621353325780078E-4</v>
      </c>
      <c r="U45" s="2">
        <v>0.70280883000000005</v>
      </c>
      <c r="V45">
        <v>218.95708999999999</v>
      </c>
      <c r="W45">
        <f t="shared" si="9"/>
        <v>220.51533045188404</v>
      </c>
      <c r="X45">
        <f t="shared" si="10"/>
        <v>2.4281133058877966</v>
      </c>
      <c r="Y45" s="22">
        <f t="shared" si="11"/>
        <v>5.0646673246716334E-5</v>
      </c>
      <c r="AA45" s="2">
        <v>0.70452221000000004</v>
      </c>
      <c r="AB45">
        <v>240.329621</v>
      </c>
      <c r="AC45">
        <f t="shared" si="12"/>
        <v>241.02675890262185</v>
      </c>
      <c r="AD45">
        <f t="shared" si="13"/>
        <v>0.48600125527198806</v>
      </c>
      <c r="AE45" s="22">
        <f t="shared" si="14"/>
        <v>8.4143929159139868E-6</v>
      </c>
      <c r="AG45" s="2">
        <v>0.70446776</v>
      </c>
      <c r="AH45">
        <v>266.38320199999998</v>
      </c>
      <c r="AI45">
        <f t="shared" si="15"/>
        <v>263.95127861721971</v>
      </c>
      <c r="AJ45">
        <f t="shared" si="16"/>
        <v>5.9142513397134273</v>
      </c>
      <c r="AK45" s="22">
        <f t="shared" si="17"/>
        <v>8.3346258182062207E-5</v>
      </c>
    </row>
    <row r="46" spans="3:37" x14ac:dyDescent="0.25">
      <c r="C46" s="2">
        <v>0.70951439000000005</v>
      </c>
      <c r="D46">
        <v>164.93761599999999</v>
      </c>
      <c r="E46">
        <f t="shared" si="0"/>
        <v>162.60077995254198</v>
      </c>
      <c r="F46">
        <f t="shared" si="1"/>
        <v>5.4608027126991621</v>
      </c>
      <c r="G46" s="22">
        <f t="shared" si="2"/>
        <v>2.0073220750221202E-4</v>
      </c>
      <c r="I46" s="2">
        <v>0.7099124</v>
      </c>
      <c r="J46">
        <v>184.797864</v>
      </c>
      <c r="K46">
        <f t="shared" si="3"/>
        <v>186.73187177275287</v>
      </c>
      <c r="L46">
        <f t="shared" si="4"/>
        <v>3.7403860650684928</v>
      </c>
      <c r="M46" s="22">
        <f t="shared" si="5"/>
        <v>1.0952733892247831E-4</v>
      </c>
      <c r="O46" s="2">
        <v>0.70768308999999996</v>
      </c>
      <c r="P46">
        <v>199.98864900000001</v>
      </c>
      <c r="Q46">
        <f t="shared" si="6"/>
        <v>202.41706330376388</v>
      </c>
      <c r="R46">
        <f t="shared" si="7"/>
        <v>5.8971960307249747</v>
      </c>
      <c r="S46" s="22">
        <f t="shared" si="8"/>
        <v>1.4744663696094099E-4</v>
      </c>
      <c r="U46" s="2">
        <v>0.70764327999999999</v>
      </c>
      <c r="V46">
        <v>219.037252</v>
      </c>
      <c r="W46">
        <f t="shared" si="9"/>
        <v>220.51537564175248</v>
      </c>
      <c r="X46">
        <f t="shared" si="10"/>
        <v>2.1848495003076418</v>
      </c>
      <c r="Y46" s="22">
        <f t="shared" si="11"/>
        <v>4.5539217324904131E-5</v>
      </c>
      <c r="AA46" s="2">
        <v>0.70935685000000004</v>
      </c>
      <c r="AB46">
        <v>240.31960100000001</v>
      </c>
      <c r="AC46">
        <f t="shared" si="12"/>
        <v>241.02681866954271</v>
      </c>
      <c r="AD46">
        <f t="shared" si="13"/>
        <v>0.50015683211340811</v>
      </c>
      <c r="AE46" s="22">
        <f t="shared" si="14"/>
        <v>8.6601979118242921E-6</v>
      </c>
      <c r="AG46" s="2">
        <v>0.70930205000000002</v>
      </c>
      <c r="AH46">
        <v>266.54352599999999</v>
      </c>
      <c r="AI46">
        <f t="shared" si="15"/>
        <v>263.95135229504513</v>
      </c>
      <c r="AJ46">
        <f t="shared" si="16"/>
        <v>6.7193645166594038</v>
      </c>
      <c r="AK46" s="22">
        <f t="shared" si="17"/>
        <v>9.4578391694313569E-5</v>
      </c>
    </row>
    <row r="47" spans="3:37" x14ac:dyDescent="0.25">
      <c r="C47" s="2">
        <v>0.71434902</v>
      </c>
      <c r="D47">
        <v>164.93761599999999</v>
      </c>
      <c r="E47">
        <f t="shared" si="0"/>
        <v>162.60079335797195</v>
      </c>
      <c r="F47">
        <f t="shared" si="1"/>
        <v>5.4607400602949063</v>
      </c>
      <c r="G47" s="22">
        <f t="shared" si="2"/>
        <v>2.0072990447899856E-4</v>
      </c>
      <c r="I47" s="2">
        <v>0.71474680999999995</v>
      </c>
      <c r="J47">
        <v>184.898067</v>
      </c>
      <c r="K47">
        <f t="shared" si="3"/>
        <v>186.73190223859899</v>
      </c>
      <c r="L47">
        <f t="shared" si="4"/>
        <v>3.3629516823274277</v>
      </c>
      <c r="M47" s="22">
        <f t="shared" si="5"/>
        <v>9.836846303833061E-5</v>
      </c>
      <c r="O47" s="2">
        <v>0.71251757000000004</v>
      </c>
      <c r="P47">
        <v>200.05879100000001</v>
      </c>
      <c r="Q47">
        <f t="shared" si="6"/>
        <v>202.41710249387788</v>
      </c>
      <c r="R47">
        <f t="shared" si="7"/>
        <v>5.5616331021564402</v>
      </c>
      <c r="S47" s="22">
        <f t="shared" si="8"/>
        <v>1.3895912009022482E-4</v>
      </c>
      <c r="U47" s="2">
        <v>0.71247780000000005</v>
      </c>
      <c r="V47">
        <v>219.087354</v>
      </c>
      <c r="W47">
        <f t="shared" si="9"/>
        <v>220.51542677752931</v>
      </c>
      <c r="X47">
        <f t="shared" si="10"/>
        <v>2.0393918579202746</v>
      </c>
      <c r="Y47" s="22">
        <f t="shared" si="11"/>
        <v>4.2487977710677306E-5</v>
      </c>
      <c r="AA47" s="2">
        <v>0.71419138999999998</v>
      </c>
      <c r="AB47">
        <v>240.35968199999999</v>
      </c>
      <c r="AC47">
        <f t="shared" si="12"/>
        <v>241.02688626319548</v>
      </c>
      <c r="AD47">
        <f t="shared" si="13"/>
        <v>0.44516152882623222</v>
      </c>
      <c r="AE47" s="22">
        <f t="shared" si="14"/>
        <v>7.7053857199541169E-6</v>
      </c>
      <c r="AG47" s="2">
        <v>0.71413627999999996</v>
      </c>
      <c r="AH47">
        <v>266.73391199999998</v>
      </c>
      <c r="AI47">
        <f t="shared" si="15"/>
        <v>263.95143562265707</v>
      </c>
      <c r="AJ47">
        <f t="shared" si="16"/>
        <v>7.7421747904712834</v>
      </c>
      <c r="AK47" s="22">
        <f t="shared" si="17"/>
        <v>1.0881944407278201E-4</v>
      </c>
    </row>
    <row r="48" spans="3:37" x14ac:dyDescent="0.25">
      <c r="C48" s="2">
        <v>0.71918349000000004</v>
      </c>
      <c r="D48">
        <v>165.007758</v>
      </c>
      <c r="E48">
        <f t="shared" si="0"/>
        <v>162.60080849623802</v>
      </c>
      <c r="F48">
        <f t="shared" si="1"/>
        <v>5.7934059136600364</v>
      </c>
      <c r="G48" s="22">
        <f t="shared" si="2"/>
        <v>2.1277726946758671E-4</v>
      </c>
      <c r="I48" s="2">
        <v>0.71958122999999996</v>
      </c>
      <c r="J48">
        <v>184.99826999999999</v>
      </c>
      <c r="K48">
        <f t="shared" si="3"/>
        <v>186.73193663965745</v>
      </c>
      <c r="L48">
        <f t="shared" si="4"/>
        <v>3.0056000174611794</v>
      </c>
      <c r="M48" s="22">
        <f t="shared" si="5"/>
        <v>8.7820488855902369E-5</v>
      </c>
      <c r="O48" s="2">
        <v>0.71735210999999999</v>
      </c>
      <c r="P48">
        <v>200.098872</v>
      </c>
      <c r="Q48">
        <f t="shared" si="6"/>
        <v>202.41714677571528</v>
      </c>
      <c r="R48">
        <f t="shared" si="7"/>
        <v>5.3743979357177372</v>
      </c>
      <c r="S48" s="22">
        <f t="shared" si="8"/>
        <v>1.3422720246928908E-4</v>
      </c>
      <c r="U48" s="2">
        <v>0.71731226000000003</v>
      </c>
      <c r="V48">
        <v>219.16751600000001</v>
      </c>
      <c r="W48">
        <f t="shared" si="9"/>
        <v>220.5154845562696</v>
      </c>
      <c r="X48">
        <f t="shared" si="10"/>
        <v>1.8170192286915283</v>
      </c>
      <c r="Y48" s="22">
        <f t="shared" si="11"/>
        <v>3.782745753165126E-5</v>
      </c>
      <c r="AA48" s="2">
        <v>0.71902628999999996</v>
      </c>
      <c r="AB48">
        <v>240.23020099999999</v>
      </c>
      <c r="AC48">
        <f t="shared" si="12"/>
        <v>241.02696260633161</v>
      </c>
      <c r="AD48">
        <f t="shared" si="13"/>
        <v>0.6348290573241343</v>
      </c>
      <c r="AE48" s="22">
        <f t="shared" si="14"/>
        <v>1.1000225489563846E-5</v>
      </c>
      <c r="AG48" s="2">
        <v>0.71897051999999995</v>
      </c>
      <c r="AH48">
        <v>266.91427800000002</v>
      </c>
      <c r="AI48">
        <f t="shared" si="15"/>
        <v>263.95152972994993</v>
      </c>
      <c r="AJ48">
        <f t="shared" si="16"/>
        <v>8.7778773116848559</v>
      </c>
      <c r="AK48" s="22">
        <f t="shared" si="17"/>
        <v>1.2320998205548364E-4</v>
      </c>
    </row>
    <row r="49" spans="3:37" x14ac:dyDescent="0.25">
      <c r="C49" s="2">
        <v>0.72401795000000002</v>
      </c>
      <c r="D49">
        <v>165.08792</v>
      </c>
      <c r="E49">
        <f t="shared" si="0"/>
        <v>162.60082556787754</v>
      </c>
      <c r="F49">
        <f t="shared" si="1"/>
        <v>6.1856387142945479</v>
      </c>
      <c r="G49" s="22">
        <f t="shared" si="2"/>
        <v>2.2696242288114673E-4</v>
      </c>
      <c r="I49" s="2">
        <v>0.72441568999999995</v>
      </c>
      <c r="J49">
        <v>185.07843199999999</v>
      </c>
      <c r="K49">
        <f t="shared" si="3"/>
        <v>186.7319754301829</v>
      </c>
      <c r="L49">
        <f t="shared" si="4"/>
        <v>2.7342058755010545</v>
      </c>
      <c r="M49" s="22">
        <f t="shared" si="5"/>
        <v>7.9821445694391109E-5</v>
      </c>
      <c r="O49" s="2">
        <v>0.72218654999999998</v>
      </c>
      <c r="P49">
        <v>200.189055</v>
      </c>
      <c r="Q49">
        <f t="shared" si="6"/>
        <v>202.41719673841422</v>
      </c>
      <c r="R49">
        <f t="shared" si="7"/>
        <v>4.964615606463556</v>
      </c>
      <c r="S49" s="22">
        <f t="shared" si="8"/>
        <v>1.2388107609987375E-4</v>
      </c>
      <c r="U49" s="2">
        <v>0.72214677999999999</v>
      </c>
      <c r="V49">
        <v>219.21761799999999</v>
      </c>
      <c r="W49">
        <f t="shared" si="9"/>
        <v>220.51554975028276</v>
      </c>
      <c r="X49">
        <f t="shared" si="10"/>
        <v>1.684626828392098</v>
      </c>
      <c r="Y49" s="22">
        <f t="shared" si="11"/>
        <v>3.5055228625578364E-5</v>
      </c>
      <c r="AA49" s="2">
        <v>0.72386070999999996</v>
      </c>
      <c r="AB49">
        <v>240.33040399999999</v>
      </c>
      <c r="AC49">
        <f t="shared" si="12"/>
        <v>241.02704869550257</v>
      </c>
      <c r="AD49">
        <f t="shared" si="13"/>
        <v>0.48531383177188864</v>
      </c>
      <c r="AE49" s="22">
        <f t="shared" si="14"/>
        <v>8.4024364439507957E-6</v>
      </c>
      <c r="AG49" s="2">
        <v>0.72380473000000001</v>
      </c>
      <c r="AH49">
        <v>267.11468400000001</v>
      </c>
      <c r="AI49">
        <f t="shared" si="15"/>
        <v>263.95163586150147</v>
      </c>
      <c r="AJ49">
        <f t="shared" si="16"/>
        <v>10.004873526459072</v>
      </c>
      <c r="AK49" s="22">
        <f t="shared" si="17"/>
        <v>1.402219741108368E-4</v>
      </c>
    </row>
    <row r="50" spans="3:37" x14ac:dyDescent="0.25">
      <c r="C50" s="2">
        <v>0.72885243</v>
      </c>
      <c r="D50">
        <v>165.158063</v>
      </c>
      <c r="E50">
        <f t="shared" si="0"/>
        <v>162.60084479357607</v>
      </c>
      <c r="F50">
        <f t="shared" si="1"/>
        <v>6.5393649552659996</v>
      </c>
      <c r="G50" s="22">
        <f t="shared" si="2"/>
        <v>2.3973752312528805E-4</v>
      </c>
      <c r="I50" s="2">
        <v>0.72925002000000005</v>
      </c>
      <c r="J50">
        <v>185.218717</v>
      </c>
      <c r="K50">
        <f t="shared" si="3"/>
        <v>186.73201910890572</v>
      </c>
      <c r="L50">
        <f t="shared" si="4"/>
        <v>2.2900832728184981</v>
      </c>
      <c r="M50" s="22">
        <f t="shared" si="5"/>
        <v>6.6754651276972692E-5</v>
      </c>
      <c r="O50" s="2">
        <v>0.72702107000000005</v>
      </c>
      <c r="P50">
        <v>200.23915700000001</v>
      </c>
      <c r="Q50">
        <f t="shared" si="6"/>
        <v>202.41725303500107</v>
      </c>
      <c r="R50">
        <f t="shared" si="7"/>
        <v>4.7441023376873463</v>
      </c>
      <c r="S50" s="22">
        <f t="shared" si="8"/>
        <v>1.1831942008155144E-4</v>
      </c>
      <c r="U50" s="2">
        <v>0.72698114000000003</v>
      </c>
      <c r="V50">
        <v>219.347882</v>
      </c>
      <c r="W50">
        <f t="shared" si="9"/>
        <v>220.51562320619675</v>
      </c>
      <c r="X50">
        <f t="shared" si="10"/>
        <v>1.3636195246498444</v>
      </c>
      <c r="Y50" s="22">
        <f t="shared" si="11"/>
        <v>2.8341727653686947E-5</v>
      </c>
      <c r="AA50" s="2">
        <v>0.72869514000000002</v>
      </c>
      <c r="AB50">
        <v>240.42058700000001</v>
      </c>
      <c r="AC50">
        <f t="shared" si="12"/>
        <v>241.02714565116543</v>
      </c>
      <c r="AD50">
        <f t="shared" si="13"/>
        <v>0.36791339730360717</v>
      </c>
      <c r="AE50" s="22">
        <f t="shared" si="14"/>
        <v>6.3650569871495312E-6</v>
      </c>
      <c r="AG50" s="2">
        <v>0.72863893999999996</v>
      </c>
      <c r="AH50">
        <v>267.31509</v>
      </c>
      <c r="AI50">
        <f t="shared" si="15"/>
        <v>263.95175539036467</v>
      </c>
      <c r="AJ50">
        <f t="shared" si="16"/>
        <v>11.312019696370843</v>
      </c>
      <c r="AK50" s="22">
        <f t="shared" si="17"/>
        <v>1.583044786036086E-4</v>
      </c>
    </row>
    <row r="51" spans="3:37" x14ac:dyDescent="0.25">
      <c r="C51" s="2">
        <v>0.73368688999999998</v>
      </c>
      <c r="D51">
        <v>165.238225</v>
      </c>
      <c r="E51">
        <f t="shared" si="0"/>
        <v>162.6008664159761</v>
      </c>
      <c r="F51">
        <f t="shared" si="1"/>
        <v>6.9556603007245519</v>
      </c>
      <c r="G51" s="22">
        <f t="shared" si="2"/>
        <v>2.5475183540086714E-4</v>
      </c>
      <c r="I51" s="2">
        <v>0.73408430999999996</v>
      </c>
      <c r="J51">
        <v>185.379042</v>
      </c>
      <c r="K51">
        <f t="shared" si="3"/>
        <v>186.7320682269395</v>
      </c>
      <c r="L51">
        <f t="shared" si="4"/>
        <v>1.8306799707861536</v>
      </c>
      <c r="M51" s="22">
        <f t="shared" si="5"/>
        <v>5.3271038469783212E-5</v>
      </c>
      <c r="O51" s="2">
        <v>0.73185553000000003</v>
      </c>
      <c r="P51">
        <v>200.31931900000001</v>
      </c>
      <c r="Q51">
        <f t="shared" si="6"/>
        <v>202.41731638100038</v>
      </c>
      <c r="R51">
        <f t="shared" si="7"/>
        <v>4.4015930106844054</v>
      </c>
      <c r="S51" s="22">
        <f t="shared" si="8"/>
        <v>1.0968928692233082E-4</v>
      </c>
      <c r="U51" s="2">
        <v>0.73181558999999996</v>
      </c>
      <c r="V51">
        <v>219.428044</v>
      </c>
      <c r="W51">
        <f t="shared" si="9"/>
        <v>220.5157058635067</v>
      </c>
      <c r="X51">
        <f t="shared" si="10"/>
        <v>1.183008329326859</v>
      </c>
      <c r="Y51" s="22">
        <f t="shared" si="11"/>
        <v>2.4569908482979195E-5</v>
      </c>
      <c r="AA51" s="2">
        <v>0.73352945000000003</v>
      </c>
      <c r="AB51">
        <v>240.57089099999999</v>
      </c>
      <c r="AC51">
        <f t="shared" si="12"/>
        <v>241.02725469562827</v>
      </c>
      <c r="AD51">
        <f t="shared" si="13"/>
        <v>0.20826782268750457</v>
      </c>
      <c r="AE51" s="22">
        <f t="shared" si="14"/>
        <v>3.5986202824730614E-6</v>
      </c>
      <c r="AG51" s="2">
        <v>0.73347309999999999</v>
      </c>
      <c r="AH51">
        <v>267.53553699999998</v>
      </c>
      <c r="AI51">
        <f t="shared" si="15"/>
        <v>263.95188982595414</v>
      </c>
      <c r="AJ51">
        <f t="shared" si="16"/>
        <v>12.84252706804671</v>
      </c>
      <c r="AK51" s="22">
        <f t="shared" si="17"/>
        <v>1.7942689177332578E-4</v>
      </c>
    </row>
    <row r="52" spans="3:37" x14ac:dyDescent="0.25">
      <c r="C52" s="2">
        <v>0.73852121999999998</v>
      </c>
      <c r="D52">
        <v>165.37850900000001</v>
      </c>
      <c r="E52">
        <f t="shared" si="0"/>
        <v>162.60089070144213</v>
      </c>
      <c r="F52">
        <f t="shared" si="1"/>
        <v>7.7151634124835873</v>
      </c>
      <c r="G52" s="22">
        <f t="shared" si="2"/>
        <v>2.8208954144350192E-4</v>
      </c>
      <c r="I52" s="2">
        <v>0.73891865999999995</v>
      </c>
      <c r="J52">
        <v>185.50930600000001</v>
      </c>
      <c r="K52">
        <f t="shared" si="3"/>
        <v>186.7321233906718</v>
      </c>
      <c r="L52">
        <f t="shared" si="4"/>
        <v>1.4952823709293719</v>
      </c>
      <c r="M52" s="22">
        <f t="shared" si="5"/>
        <v>4.3450203186849994E-5</v>
      </c>
      <c r="O52" s="2">
        <v>0.73710759999999997</v>
      </c>
      <c r="P52">
        <v>200.56904399999999</v>
      </c>
      <c r="Q52">
        <f t="shared" si="6"/>
        <v>202.4173941104992</v>
      </c>
      <c r="R52">
        <f t="shared" si="7"/>
        <v>3.4163981309824472</v>
      </c>
      <c r="S52" s="22">
        <f t="shared" si="8"/>
        <v>8.4925999470656036E-5</v>
      </c>
      <c r="U52" s="2">
        <v>0.73664989999999997</v>
      </c>
      <c r="V52">
        <v>219.578349</v>
      </c>
      <c r="W52">
        <f t="shared" si="9"/>
        <v>220.51579874759304</v>
      </c>
      <c r="X52">
        <f t="shared" si="10"/>
        <v>0.87881202926224589</v>
      </c>
      <c r="Y52" s="22">
        <f t="shared" si="11"/>
        <v>1.8227074232906589E-5</v>
      </c>
      <c r="AA52" s="2">
        <v>0.73836374000000005</v>
      </c>
      <c r="AB52">
        <v>240.73121599999999</v>
      </c>
      <c r="AC52">
        <f t="shared" si="12"/>
        <v>241.02737717793985</v>
      </c>
      <c r="AD52">
        <f t="shared" si="13"/>
        <v>8.7711443318728488E-2</v>
      </c>
      <c r="AE52" s="22">
        <f t="shared" si="14"/>
        <v>1.5135314104911275E-6</v>
      </c>
      <c r="AG52" s="2">
        <v>0.73830724000000003</v>
      </c>
      <c r="AH52">
        <v>267.76600400000001</v>
      </c>
      <c r="AI52">
        <f t="shared" si="15"/>
        <v>263.95204083014659</v>
      </c>
      <c r="AJ52">
        <f t="shared" si="16"/>
        <v>14.546315060998371</v>
      </c>
      <c r="AK52" s="22">
        <f t="shared" si="17"/>
        <v>2.0288134477635433E-4</v>
      </c>
    </row>
    <row r="53" spans="3:37" x14ac:dyDescent="0.25">
      <c r="C53" s="2">
        <v>0.74335561999999999</v>
      </c>
      <c r="D53">
        <v>165.488733</v>
      </c>
      <c r="E53">
        <f t="shared" si="0"/>
        <v>162.60091794417511</v>
      </c>
      <c r="F53">
        <f t="shared" si="1"/>
        <v>8.3394757966488982</v>
      </c>
      <c r="G53" s="22">
        <f t="shared" si="2"/>
        <v>3.0451023234360862E-4</v>
      </c>
      <c r="I53" s="2">
        <v>0.74375290999999999</v>
      </c>
      <c r="J53">
        <v>185.689671</v>
      </c>
      <c r="K53">
        <f t="shared" si="3"/>
        <v>186.73218526304279</v>
      </c>
      <c r="L53">
        <f t="shared" si="4"/>
        <v>1.0868359886476513</v>
      </c>
      <c r="M53" s="22">
        <f t="shared" si="5"/>
        <v>3.1520167549390564E-5</v>
      </c>
      <c r="O53" s="2">
        <v>0.74194207999999995</v>
      </c>
      <c r="P53">
        <v>200.639186</v>
      </c>
      <c r="Q53">
        <f t="shared" si="6"/>
        <v>202.41747479692586</v>
      </c>
      <c r="R53">
        <f t="shared" si="7"/>
        <v>3.1623110452720362</v>
      </c>
      <c r="S53" s="22">
        <f t="shared" si="8"/>
        <v>7.8554862094084169E-5</v>
      </c>
      <c r="U53" s="2">
        <v>0.74148426000000001</v>
      </c>
      <c r="V53">
        <v>219.70861300000001</v>
      </c>
      <c r="W53">
        <f t="shared" si="9"/>
        <v>220.51590299306218</v>
      </c>
      <c r="X53">
        <f t="shared" si="10"/>
        <v>0.65171713289831879</v>
      </c>
      <c r="Y53" s="22">
        <f t="shared" si="11"/>
        <v>1.3500970035709206E-5</v>
      </c>
      <c r="AA53" s="2">
        <v>0.74319796999999999</v>
      </c>
      <c r="AB53">
        <v>240.92160200000001</v>
      </c>
      <c r="AC53">
        <f t="shared" si="12"/>
        <v>241.02751457668072</v>
      </c>
      <c r="AD53">
        <f t="shared" si="13"/>
        <v>1.1217473899146964E-2</v>
      </c>
      <c r="AE53" s="22">
        <f t="shared" si="14"/>
        <v>1.9326071547563954E-7</v>
      </c>
      <c r="AG53" s="2">
        <v>0.74314137000000002</v>
      </c>
      <c r="AH53">
        <v>268.00649099999998</v>
      </c>
      <c r="AI53">
        <f t="shared" si="15"/>
        <v>263.95221022804549</v>
      </c>
      <c r="AJ53">
        <f t="shared" si="16"/>
        <v>16.437192577839937</v>
      </c>
      <c r="AK53" s="22">
        <f t="shared" si="17"/>
        <v>2.2884267632338571E-4</v>
      </c>
    </row>
    <row r="54" spans="3:37" x14ac:dyDescent="0.25">
      <c r="C54" s="2">
        <v>0.74818994999999999</v>
      </c>
      <c r="D54">
        <v>165.629017</v>
      </c>
      <c r="E54">
        <f t="shared" si="0"/>
        <v>162.60094846515486</v>
      </c>
      <c r="F54">
        <f t="shared" si="1"/>
        <v>9.1691990517192359</v>
      </c>
      <c r="G54" s="22">
        <f t="shared" si="2"/>
        <v>3.3424009964785857E-4</v>
      </c>
      <c r="I54" s="2">
        <v>0.74858712000000005</v>
      </c>
      <c r="J54">
        <v>185.89007699999999</v>
      </c>
      <c r="K54">
        <f t="shared" si="3"/>
        <v>186.73225457397027</v>
      </c>
      <c r="L54">
        <f t="shared" si="4"/>
        <v>0.70926306609845846</v>
      </c>
      <c r="M54" s="22">
        <f t="shared" si="5"/>
        <v>2.0525556015288791E-5</v>
      </c>
      <c r="O54" s="2">
        <v>0.74677652000000005</v>
      </c>
      <c r="P54">
        <v>200.72936899999999</v>
      </c>
      <c r="Q54">
        <f t="shared" si="6"/>
        <v>202.41756522634358</v>
      </c>
      <c r="R54">
        <f t="shared" si="7"/>
        <v>2.8500064986407456</v>
      </c>
      <c r="S54" s="22">
        <f t="shared" si="8"/>
        <v>7.0733314878425812E-5</v>
      </c>
      <c r="U54" s="2">
        <v>0.74631857000000001</v>
      </c>
      <c r="V54">
        <v>219.85891699999999</v>
      </c>
      <c r="W54">
        <f t="shared" si="9"/>
        <v>220.51601983952801</v>
      </c>
      <c r="X54">
        <f t="shared" si="10"/>
        <v>0.43178414171578983</v>
      </c>
      <c r="Y54" s="22">
        <f t="shared" si="11"/>
        <v>8.9326130051081884E-6</v>
      </c>
      <c r="AA54" s="2">
        <v>0.74803215999999995</v>
      </c>
      <c r="AB54">
        <v>241.13202899999999</v>
      </c>
      <c r="AC54">
        <f t="shared" si="12"/>
        <v>241.027668515876</v>
      </c>
      <c r="AD54">
        <f t="shared" si="13"/>
        <v>1.0891110646592924E-2</v>
      </c>
      <c r="AE54" s="22">
        <f t="shared" si="14"/>
        <v>1.8731060610575217E-7</v>
      </c>
      <c r="AG54" s="2">
        <v>0.74797541000000001</v>
      </c>
      <c r="AH54">
        <v>268.28706</v>
      </c>
      <c r="AI54">
        <f t="shared" si="15"/>
        <v>263.95240001878142</v>
      </c>
      <c r="AJ54">
        <f t="shared" si="16"/>
        <v>18.789277152777849</v>
      </c>
      <c r="AK54" s="22">
        <f t="shared" si="17"/>
        <v>2.6104213929215654E-4</v>
      </c>
    </row>
    <row r="55" spans="3:37" x14ac:dyDescent="0.25">
      <c r="C55" s="2">
        <v>0.75302426</v>
      </c>
      <c r="D55">
        <v>165.77932200000001</v>
      </c>
      <c r="E55">
        <f t="shared" si="0"/>
        <v>162.60098261731795</v>
      </c>
      <c r="F55">
        <f t="shared" si="1"/>
        <v>10.101841231507741</v>
      </c>
      <c r="G55" s="22">
        <f t="shared" si="2"/>
        <v>3.6756979851509703E-4</v>
      </c>
      <c r="I55" s="2">
        <v>0.75342134000000005</v>
      </c>
      <c r="J55">
        <v>186.08046300000001</v>
      </c>
      <c r="K55">
        <f t="shared" si="3"/>
        <v>186.73233212362862</v>
      </c>
      <c r="L55">
        <f t="shared" si="4"/>
        <v>0.42493335434033785</v>
      </c>
      <c r="M55" s="22">
        <f t="shared" si="5"/>
        <v>1.2272110740322086E-5</v>
      </c>
      <c r="O55" s="2">
        <v>0.75077501000000002</v>
      </c>
      <c r="P55">
        <v>200.81955099999999</v>
      </c>
      <c r="Q55">
        <f t="shared" si="6"/>
        <v>202.41764812699893</v>
      </c>
      <c r="R55">
        <f t="shared" si="7"/>
        <v>2.553914427322256</v>
      </c>
      <c r="S55" s="22">
        <f t="shared" si="8"/>
        <v>6.3327793741439897E-5</v>
      </c>
      <c r="U55" s="2">
        <v>0.75115284000000004</v>
      </c>
      <c r="V55">
        <v>220.02926199999999</v>
      </c>
      <c r="W55">
        <f t="shared" si="9"/>
        <v>220.51615064858865</v>
      </c>
      <c r="X55">
        <f t="shared" si="10"/>
        <v>0.23706055612449217</v>
      </c>
      <c r="Y55" s="22">
        <f t="shared" si="11"/>
        <v>4.8966426918585236E-6</v>
      </c>
      <c r="AA55" s="2">
        <v>0.75286628</v>
      </c>
      <c r="AB55">
        <v>241.37251599999999</v>
      </c>
      <c r="AC55">
        <f t="shared" si="12"/>
        <v>241.0278407741061</v>
      </c>
      <c r="AD55">
        <f t="shared" si="13"/>
        <v>0.11880101134500708</v>
      </c>
      <c r="AE55" s="22">
        <f t="shared" si="14"/>
        <v>2.0391280694881982E-6</v>
      </c>
      <c r="AG55" s="2">
        <v>0.75280944000000005</v>
      </c>
      <c r="AH55">
        <v>268.56762800000001</v>
      </c>
      <c r="AI55">
        <f t="shared" si="15"/>
        <v>264.02911371735865</v>
      </c>
      <c r="AJ55">
        <f t="shared" si="16"/>
        <v>20.598111893739606</v>
      </c>
      <c r="AK55" s="22">
        <f t="shared" si="17"/>
        <v>2.8557493462789355E-4</v>
      </c>
    </row>
    <row r="56" spans="3:37" x14ac:dyDescent="0.25">
      <c r="C56" s="2">
        <v>0.75785857000000001</v>
      </c>
      <c r="D56">
        <v>165.92962600000001</v>
      </c>
      <c r="E56">
        <f t="shared" si="0"/>
        <v>162.60102078703545</v>
      </c>
      <c r="F56">
        <f t="shared" si="1"/>
        <v>11.079612663774851</v>
      </c>
      <c r="G56" s="22">
        <f t="shared" si="2"/>
        <v>4.0241736165069812E-4</v>
      </c>
      <c r="I56" s="2">
        <v>0.75825549000000003</v>
      </c>
      <c r="J56">
        <v>186.31093000000001</v>
      </c>
      <c r="K56">
        <f t="shared" si="3"/>
        <v>186.73241878604665</v>
      </c>
      <c r="L56">
        <f t="shared" si="4"/>
        <v>0.17765279676306828</v>
      </c>
      <c r="M56" s="22">
        <f t="shared" si="5"/>
        <v>5.1179422554395163E-6</v>
      </c>
      <c r="O56" s="2">
        <v>0.75560901000000003</v>
      </c>
      <c r="P56">
        <v>201.11937800000001</v>
      </c>
      <c r="Q56">
        <f t="shared" si="6"/>
        <v>202.41775913566863</v>
      </c>
      <c r="R56">
        <f t="shared" si="7"/>
        <v>1.6857935734601364</v>
      </c>
      <c r="S56" s="22">
        <f t="shared" si="8"/>
        <v>4.1677010510037286E-5</v>
      </c>
      <c r="U56" s="2">
        <v>0.75598704000000005</v>
      </c>
      <c r="V56">
        <v>220.229669</v>
      </c>
      <c r="W56">
        <f t="shared" si="9"/>
        <v>220.51629691067347</v>
      </c>
      <c r="X56">
        <f t="shared" si="10"/>
        <v>8.2155559177040829E-2</v>
      </c>
      <c r="Y56" s="22">
        <f t="shared" si="11"/>
        <v>1.6938903888184552E-6</v>
      </c>
      <c r="AA56" s="2">
        <v>0.75770035999999996</v>
      </c>
      <c r="AB56">
        <v>241.63304400000001</v>
      </c>
      <c r="AC56">
        <f t="shared" si="12"/>
        <v>241.05209531278854</v>
      </c>
      <c r="AD56">
        <f t="shared" si="13"/>
        <v>0.33750137717273582</v>
      </c>
      <c r="AE56" s="22">
        <f t="shared" si="14"/>
        <v>5.7804666419986048E-6</v>
      </c>
      <c r="AG56" s="2">
        <v>0.75764346000000005</v>
      </c>
      <c r="AH56">
        <v>268.85821700000002</v>
      </c>
      <c r="AI56">
        <f t="shared" si="15"/>
        <v>264.28981995442598</v>
      </c>
      <c r="AJ56">
        <f t="shared" si="16"/>
        <v>20.870251566009664</v>
      </c>
      <c r="AK56" s="22">
        <f t="shared" si="17"/>
        <v>2.8872278327419788E-4</v>
      </c>
    </row>
    <row r="57" spans="3:37" x14ac:dyDescent="0.25">
      <c r="C57" s="2">
        <v>0.76269282000000005</v>
      </c>
      <c r="D57">
        <v>166.10999200000001</v>
      </c>
      <c r="E57">
        <f t="shared" si="0"/>
        <v>162.60106339632455</v>
      </c>
      <c r="F57">
        <f t="shared" si="1"/>
        <v>12.312579945691795</v>
      </c>
      <c r="G57" s="22">
        <f t="shared" si="2"/>
        <v>4.46228750845983E-4</v>
      </c>
      <c r="I57" s="2">
        <v>0.76308960999999997</v>
      </c>
      <c r="J57">
        <v>186.55141699999999</v>
      </c>
      <c r="K57">
        <f t="shared" si="3"/>
        <v>186.73251551935485</v>
      </c>
      <c r="L57">
        <f t="shared" si="4"/>
        <v>3.279667371252324E-2</v>
      </c>
      <c r="M57" s="22">
        <f t="shared" si="5"/>
        <v>9.423943957492888E-7</v>
      </c>
      <c r="O57" s="2">
        <v>0.76086111999999995</v>
      </c>
      <c r="P57">
        <v>201.35251700000001</v>
      </c>
      <c r="Q57">
        <f t="shared" si="6"/>
        <v>202.41789450147201</v>
      </c>
      <c r="R57">
        <f t="shared" si="7"/>
        <v>1.1350292206427208</v>
      </c>
      <c r="S57" s="22">
        <f t="shared" si="8"/>
        <v>2.7995802212271528E-5</v>
      </c>
      <c r="U57" s="2">
        <v>0.76082125</v>
      </c>
      <c r="V57">
        <v>220.43007499999999</v>
      </c>
      <c r="W57">
        <f t="shared" si="9"/>
        <v>220.51646026050327</v>
      </c>
      <c r="X57">
        <f t="shared" si="10"/>
        <v>7.4624132322191243E-3</v>
      </c>
      <c r="Y57" s="22">
        <f t="shared" si="11"/>
        <v>1.5358103769982154E-7</v>
      </c>
      <c r="AA57" s="2">
        <v>0.76253435999999997</v>
      </c>
      <c r="AB57">
        <v>241.93365299999999</v>
      </c>
      <c r="AC57">
        <f t="shared" si="12"/>
        <v>241.30967455315374</v>
      </c>
      <c r="AD57">
        <f t="shared" si="13"/>
        <v>0.38934910212866058</v>
      </c>
      <c r="AE57" s="22">
        <f t="shared" si="14"/>
        <v>6.6519137824759631E-6</v>
      </c>
      <c r="AG57" s="2">
        <v>0.76247743999999995</v>
      </c>
      <c r="AH57">
        <v>269.16884700000003</v>
      </c>
      <c r="AI57">
        <f t="shared" si="15"/>
        <v>264.56044347641597</v>
      </c>
      <c r="AJ57">
        <f t="shared" si="16"/>
        <v>21.237383036181967</v>
      </c>
      <c r="AK57" s="22">
        <f t="shared" si="17"/>
        <v>2.9312402240522055E-4</v>
      </c>
    </row>
    <row r="58" spans="3:37" x14ac:dyDescent="0.25">
      <c r="C58" s="2">
        <v>0.76752701999999995</v>
      </c>
      <c r="D58">
        <v>166.31039799999999</v>
      </c>
      <c r="E58">
        <f t="shared" si="0"/>
        <v>162.60111090697509</v>
      </c>
      <c r="F58">
        <f t="shared" si="1"/>
        <v>13.758810738481097</v>
      </c>
      <c r="G58" s="22">
        <f t="shared" si="2"/>
        <v>4.9744158779791055E-4</v>
      </c>
      <c r="I58" s="2">
        <v>0.76792369000000005</v>
      </c>
      <c r="J58">
        <v>186.81194500000001</v>
      </c>
      <c r="K58">
        <f t="shared" si="3"/>
        <v>186.73262336979258</v>
      </c>
      <c r="L58">
        <f t="shared" si="4"/>
        <v>6.291921018764482E-3</v>
      </c>
      <c r="M58" s="22">
        <f t="shared" si="5"/>
        <v>1.8029097115102755E-7</v>
      </c>
      <c r="O58" s="2">
        <v>0.76569520000000002</v>
      </c>
      <c r="P58">
        <v>201.61193900000001</v>
      </c>
      <c r="Q58">
        <f t="shared" si="6"/>
        <v>202.41803413670104</v>
      </c>
      <c r="R58">
        <f t="shared" si="7"/>
        <v>0.64978936941305521</v>
      </c>
      <c r="S58" s="22">
        <f t="shared" si="8"/>
        <v>1.5986011058300667E-5</v>
      </c>
      <c r="U58" s="2">
        <v>0.76565541999999998</v>
      </c>
      <c r="V58">
        <v>220.650521</v>
      </c>
      <c r="W58">
        <f t="shared" si="9"/>
        <v>220.5329177030911</v>
      </c>
      <c r="X58">
        <f t="shared" si="10"/>
        <v>1.383053544384206E-2</v>
      </c>
      <c r="Y58" s="22">
        <f t="shared" si="11"/>
        <v>2.8407242554327887E-7</v>
      </c>
      <c r="AA58" s="2">
        <v>0.76736835000000003</v>
      </c>
      <c r="AB58">
        <v>242.234262</v>
      </c>
      <c r="AC58">
        <f t="shared" si="12"/>
        <v>241.57541143720937</v>
      </c>
      <c r="AD58">
        <f t="shared" si="13"/>
        <v>0.43408406408953376</v>
      </c>
      <c r="AE58" s="22">
        <f t="shared" si="14"/>
        <v>7.397801969598242E-6</v>
      </c>
      <c r="AG58" s="2">
        <v>0.76731134999999995</v>
      </c>
      <c r="AH58">
        <v>269.50953700000002</v>
      </c>
      <c r="AI58">
        <f t="shared" si="15"/>
        <v>264.84892135394961</v>
      </c>
      <c r="AJ58">
        <f t="shared" si="16"/>
        <v>21.721338200209942</v>
      </c>
      <c r="AK58" s="22">
        <f t="shared" si="17"/>
        <v>2.9904620930007962E-4</v>
      </c>
    </row>
    <row r="59" spans="3:37" x14ac:dyDescent="0.25">
      <c r="C59" s="2">
        <v>0.77236121000000002</v>
      </c>
      <c r="D59">
        <v>166.520824</v>
      </c>
      <c r="E59">
        <f t="shared" si="0"/>
        <v>162.61876366008102</v>
      </c>
      <c r="F59">
        <f t="shared" si="1"/>
        <v>15.226074896368699</v>
      </c>
      <c r="G59" s="22">
        <f t="shared" si="2"/>
        <v>5.4909926101723544E-4</v>
      </c>
      <c r="I59" s="2">
        <v>0.77275775000000002</v>
      </c>
      <c r="J59">
        <v>187.082494</v>
      </c>
      <c r="K59">
        <f t="shared" si="3"/>
        <v>186.80116491712627</v>
      </c>
      <c r="L59">
        <f t="shared" si="4"/>
        <v>7.9146052870571318E-2</v>
      </c>
      <c r="M59" s="22">
        <f t="shared" si="5"/>
        <v>2.2613248699481913E-6</v>
      </c>
      <c r="O59" s="2">
        <v>0.77052927999999998</v>
      </c>
      <c r="P59">
        <v>201.872467</v>
      </c>
      <c r="Q59">
        <f t="shared" si="6"/>
        <v>202.51627396493143</v>
      </c>
      <c r="R59">
        <f t="shared" si="7"/>
        <v>0.4144874080942178</v>
      </c>
      <c r="S59" s="22">
        <f t="shared" si="8"/>
        <v>1.0170847922826725E-5</v>
      </c>
      <c r="U59" s="2">
        <v>0.77048952000000004</v>
      </c>
      <c r="V59">
        <v>220.90102899999999</v>
      </c>
      <c r="W59">
        <f t="shared" si="9"/>
        <v>220.78760984770153</v>
      </c>
      <c r="X59">
        <f t="shared" si="10"/>
        <v>1.2863904108101768E-2</v>
      </c>
      <c r="Y59" s="22">
        <f t="shared" si="11"/>
        <v>2.6361936903747026E-7</v>
      </c>
      <c r="AA59" s="2">
        <v>0.77220224999999998</v>
      </c>
      <c r="AB59">
        <v>242.58497299999999</v>
      </c>
      <c r="AC59">
        <f t="shared" si="12"/>
        <v>241.85697667745831</v>
      </c>
      <c r="AD59">
        <f t="shared" si="13"/>
        <v>0.52997864563421704</v>
      </c>
      <c r="AE59" s="22">
        <f t="shared" si="14"/>
        <v>9.005971769232277E-6</v>
      </c>
      <c r="AG59" s="2">
        <v>0.77214523999999995</v>
      </c>
      <c r="AH59">
        <v>269.86024800000001</v>
      </c>
      <c r="AI59">
        <f t="shared" si="15"/>
        <v>265.16371856632873</v>
      </c>
      <c r="AJ59">
        <f t="shared" si="16"/>
        <v>22.057388721340743</v>
      </c>
      <c r="AK59" s="22">
        <f t="shared" si="17"/>
        <v>3.0288395432862762E-4</v>
      </c>
    </row>
    <row r="60" spans="3:37" x14ac:dyDescent="0.25">
      <c r="C60" s="2">
        <v>0.77719532999999996</v>
      </c>
      <c r="D60">
        <v>166.761312</v>
      </c>
      <c r="E60">
        <f t="shared" si="0"/>
        <v>162.87111004338047</v>
      </c>
      <c r="F60">
        <f t="shared" si="1"/>
        <v>15.133671263286457</v>
      </c>
      <c r="G60" s="22">
        <f t="shared" si="2"/>
        <v>5.4419392500225513E-4</v>
      </c>
      <c r="I60" s="2">
        <v>0.77759175000000003</v>
      </c>
      <c r="J60">
        <v>187.38310300000001</v>
      </c>
      <c r="K60">
        <f t="shared" si="3"/>
        <v>187.05472220005277</v>
      </c>
      <c r="L60">
        <f t="shared" si="4"/>
        <v>0.10783394977398934</v>
      </c>
      <c r="M60" s="22">
        <f t="shared" si="5"/>
        <v>3.0711049647365463E-6</v>
      </c>
      <c r="O60" s="2">
        <v>0.77536331999999997</v>
      </c>
      <c r="P60">
        <v>202.15303499999999</v>
      </c>
      <c r="Q60">
        <f t="shared" si="6"/>
        <v>202.77149655436622</v>
      </c>
      <c r="R60">
        <f t="shared" si="7"/>
        <v>0.38249469422909899</v>
      </c>
      <c r="S60" s="22">
        <f t="shared" si="8"/>
        <v>9.3597636743172578E-6</v>
      </c>
      <c r="U60" s="2">
        <v>0.7753236</v>
      </c>
      <c r="V60">
        <v>221.16155699999999</v>
      </c>
      <c r="W60">
        <f t="shared" si="9"/>
        <v>221.04998435296153</v>
      </c>
      <c r="X60">
        <f t="shared" si="10"/>
        <v>1.2448455567168165E-2</v>
      </c>
      <c r="Y60" s="22">
        <f t="shared" si="11"/>
        <v>2.545049279734201E-7</v>
      </c>
      <c r="AA60" s="2">
        <v>0.77703610000000001</v>
      </c>
      <c r="AB60">
        <v>242.955724</v>
      </c>
      <c r="AC60">
        <f t="shared" si="12"/>
        <v>242.16250402217241</v>
      </c>
      <c r="AD60">
        <f t="shared" si="13"/>
        <v>0.62919793322480255</v>
      </c>
      <c r="AE60" s="22">
        <f t="shared" si="14"/>
        <v>1.065940630464575E-5</v>
      </c>
      <c r="AG60" s="2">
        <v>0.77697906999999999</v>
      </c>
      <c r="AH60">
        <v>270.24101999999999</v>
      </c>
      <c r="AI60">
        <f t="shared" si="15"/>
        <v>265.51406598068166</v>
      </c>
      <c r="AJ60">
        <f t="shared" si="16"/>
        <v>22.344094300749692</v>
      </c>
      <c r="AK60" s="22">
        <f t="shared" si="17"/>
        <v>3.0595687237056947E-4</v>
      </c>
    </row>
    <row r="61" spans="3:37" x14ac:dyDescent="0.25">
      <c r="C61" s="2">
        <v>0.78202943000000003</v>
      </c>
      <c r="D61">
        <v>167.011819</v>
      </c>
      <c r="E61">
        <f t="shared" si="0"/>
        <v>163.13096583346282</v>
      </c>
      <c r="F61">
        <f t="shared" si="1"/>
        <v>15.061021300221649</v>
      </c>
      <c r="G61" s="22">
        <f t="shared" si="2"/>
        <v>5.3995803777845668E-4</v>
      </c>
      <c r="I61" s="2">
        <v>0.78242571999999999</v>
      </c>
      <c r="J61">
        <v>187.69373200000001</v>
      </c>
      <c r="K61">
        <f t="shared" si="3"/>
        <v>187.31725433968205</v>
      </c>
      <c r="L61">
        <f t="shared" si="4"/>
        <v>0.14173542871848513</v>
      </c>
      <c r="M61" s="22">
        <f t="shared" si="5"/>
        <v>4.023267252979765E-6</v>
      </c>
      <c r="O61" s="2">
        <v>0.78019727999999999</v>
      </c>
      <c r="P61">
        <v>202.47368499999999</v>
      </c>
      <c r="Q61">
        <f t="shared" si="6"/>
        <v>203.0366387687736</v>
      </c>
      <c r="R61">
        <f t="shared" si="7"/>
        <v>0.31691694577641155</v>
      </c>
      <c r="S61" s="22">
        <f t="shared" si="8"/>
        <v>7.730512517973259E-6</v>
      </c>
      <c r="U61" s="2">
        <v>0.78015758999999996</v>
      </c>
      <c r="V61">
        <v>221.462166</v>
      </c>
      <c r="W61">
        <f t="shared" si="9"/>
        <v>221.32745593337762</v>
      </c>
      <c r="X61">
        <f t="shared" si="10"/>
        <v>1.8146802049404786E-2</v>
      </c>
      <c r="Y61" s="22">
        <f t="shared" si="11"/>
        <v>3.6999939628950785E-7</v>
      </c>
      <c r="AA61" s="2">
        <v>0.78186988000000002</v>
      </c>
      <c r="AB61">
        <v>243.356537</v>
      </c>
      <c r="AC61">
        <f t="shared" si="12"/>
        <v>242.50081501604899</v>
      </c>
      <c r="AD61">
        <f t="shared" si="13"/>
        <v>0.73226011381705935</v>
      </c>
      <c r="AE61" s="22">
        <f t="shared" si="14"/>
        <v>1.2364579333401974E-5</v>
      </c>
      <c r="AG61" s="2">
        <v>0.78181286000000005</v>
      </c>
      <c r="AH61">
        <v>270.64183200000002</v>
      </c>
      <c r="AI61">
        <f t="shared" si="15"/>
        <v>265.91024065677186</v>
      </c>
      <c r="AJ61">
        <f t="shared" si="16"/>
        <v>22.387956639311668</v>
      </c>
      <c r="AK61" s="22">
        <f t="shared" si="17"/>
        <v>3.0565014627051797E-4</v>
      </c>
    </row>
    <row r="62" spans="3:37" x14ac:dyDescent="0.25">
      <c r="C62" s="2">
        <v>0.78686352000000004</v>
      </c>
      <c r="D62">
        <v>167.272347</v>
      </c>
      <c r="E62">
        <f t="shared" si="0"/>
        <v>163.4055552880049</v>
      </c>
      <c r="F62">
        <f t="shared" si="1"/>
        <v>14.95207814395393</v>
      </c>
      <c r="G62" s="22">
        <f t="shared" si="2"/>
        <v>5.3438376695815479E-4</v>
      </c>
      <c r="I62" s="2">
        <v>0.78725964000000004</v>
      </c>
      <c r="J62">
        <v>188.034423</v>
      </c>
      <c r="K62">
        <f t="shared" si="3"/>
        <v>187.5960672709231</v>
      </c>
      <c r="L62">
        <f t="shared" si="4"/>
        <v>0.19215574521454348</v>
      </c>
      <c r="M62" s="22">
        <f t="shared" si="5"/>
        <v>5.4347384759429312E-6</v>
      </c>
      <c r="O62" s="2">
        <v>0.78503120999999998</v>
      </c>
      <c r="P62">
        <v>202.80435499999999</v>
      </c>
      <c r="Q62">
        <f t="shared" si="6"/>
        <v>203.3191360257095</v>
      </c>
      <c r="R62">
        <f t="shared" si="7"/>
        <v>0.26499950443053544</v>
      </c>
      <c r="S62" s="22">
        <f t="shared" si="8"/>
        <v>6.4430352629305286E-6</v>
      </c>
      <c r="U62" s="2">
        <v>0.78499158999999996</v>
      </c>
      <c r="V62">
        <v>221.762775</v>
      </c>
      <c r="W62">
        <f t="shared" si="9"/>
        <v>221.62787537781529</v>
      </c>
      <c r="X62">
        <f t="shared" si="10"/>
        <v>1.819790806557986E-2</v>
      </c>
      <c r="Y62" s="22">
        <f t="shared" si="11"/>
        <v>3.700361653631432E-7</v>
      </c>
      <c r="AA62" s="2">
        <v>0.78670361</v>
      </c>
      <c r="AB62">
        <v>243.78740999999999</v>
      </c>
      <c r="AC62">
        <f t="shared" si="12"/>
        <v>242.88168005150223</v>
      </c>
      <c r="AD62">
        <f t="shared" si="13"/>
        <v>0.82034673960576365</v>
      </c>
      <c r="AE62" s="22">
        <f t="shared" si="14"/>
        <v>1.3803045179366619E-5</v>
      </c>
      <c r="AG62" s="2">
        <v>0.78664654000000001</v>
      </c>
      <c r="AH62">
        <v>271.09274599999998</v>
      </c>
      <c r="AI62">
        <f t="shared" si="15"/>
        <v>266.36385521558952</v>
      </c>
      <c r="AJ62">
        <f t="shared" si="16"/>
        <v>22.362408050882109</v>
      </c>
      <c r="AK62" s="22">
        <f t="shared" si="17"/>
        <v>3.0428656275791261E-4</v>
      </c>
    </row>
    <row r="63" spans="3:37" x14ac:dyDescent="0.25">
      <c r="C63" s="2">
        <v>0.79169750999999999</v>
      </c>
      <c r="D63">
        <v>167.572956</v>
      </c>
      <c r="E63">
        <f t="shared" si="0"/>
        <v>163.70250578942512</v>
      </c>
      <c r="F63">
        <f t="shared" si="1"/>
        <v>14.980384832539189</v>
      </c>
      <c r="G63" s="22">
        <f t="shared" si="2"/>
        <v>5.3347627335248232E-4</v>
      </c>
      <c r="I63" s="2">
        <v>0.79209348999999996</v>
      </c>
      <c r="J63">
        <v>188.40517399999999</v>
      </c>
      <c r="K63">
        <f t="shared" si="3"/>
        <v>187.8989192615353</v>
      </c>
      <c r="L63">
        <f t="shared" si="4"/>
        <v>0.2562938602179522</v>
      </c>
      <c r="M63" s="22">
        <f t="shared" si="5"/>
        <v>7.2202552639251423E-6</v>
      </c>
      <c r="O63" s="2">
        <v>0.78986504000000002</v>
      </c>
      <c r="P63">
        <v>203.18512699999999</v>
      </c>
      <c r="Q63">
        <f t="shared" si="6"/>
        <v>203.62690254293548</v>
      </c>
      <c r="R63">
        <f t="shared" si="7"/>
        <v>0.19516563033594553</v>
      </c>
      <c r="S63" s="22">
        <f t="shared" si="8"/>
        <v>4.7273690668618036E-6</v>
      </c>
      <c r="U63" s="2">
        <v>0.78982554999999999</v>
      </c>
      <c r="V63">
        <v>222.08342500000001</v>
      </c>
      <c r="W63">
        <f t="shared" si="9"/>
        <v>221.95973326524134</v>
      </c>
      <c r="X63">
        <f t="shared" si="10"/>
        <v>1.5299645247608049E-2</v>
      </c>
      <c r="Y63" s="22">
        <f t="shared" si="11"/>
        <v>3.1020519582555045E-7</v>
      </c>
      <c r="AA63" s="2">
        <v>0.79153724999999997</v>
      </c>
      <c r="AB63">
        <v>244.258364</v>
      </c>
      <c r="AC63">
        <f t="shared" si="12"/>
        <v>243.31609288783858</v>
      </c>
      <c r="AD63">
        <f t="shared" si="13"/>
        <v>0.88787484881392187</v>
      </c>
      <c r="AE63" s="22">
        <f t="shared" si="14"/>
        <v>1.4881710981977926E-5</v>
      </c>
      <c r="AG63" s="2">
        <v>0.79148019000000003</v>
      </c>
      <c r="AH63">
        <v>271.56369999999998</v>
      </c>
      <c r="AI63">
        <f t="shared" si="15"/>
        <v>266.8882200179238</v>
      </c>
      <c r="AJ63">
        <f t="shared" si="16"/>
        <v>21.860113062795108</v>
      </c>
      <c r="AK63" s="22">
        <f t="shared" si="17"/>
        <v>2.9642100091054041E-4</v>
      </c>
    </row>
    <row r="64" spans="3:37" x14ac:dyDescent="0.25">
      <c r="C64" s="2">
        <v>0.79653147000000002</v>
      </c>
      <c r="D64">
        <v>167.89360600000001</v>
      </c>
      <c r="E64">
        <f t="shared" si="0"/>
        <v>164.03007519752873</v>
      </c>
      <c r="F64">
        <f t="shared" si="1"/>
        <v>14.926870261644329</v>
      </c>
      <c r="G64" s="22">
        <f t="shared" si="2"/>
        <v>5.2954204009316775E-4</v>
      </c>
      <c r="I64" s="2">
        <v>0.79692726999999997</v>
      </c>
      <c r="J64">
        <v>188.80598699999999</v>
      </c>
      <c r="K64">
        <f t="shared" si="3"/>
        <v>188.23423802137842</v>
      </c>
      <c r="L64">
        <f t="shared" si="4"/>
        <v>0.32689689455480941</v>
      </c>
      <c r="M64" s="22">
        <f t="shared" si="5"/>
        <v>9.1702098000056648E-6</v>
      </c>
      <c r="O64" s="2">
        <v>0.79469882999999997</v>
      </c>
      <c r="P64">
        <v>203.585939</v>
      </c>
      <c r="Q64">
        <f t="shared" si="6"/>
        <v>203.96856815852263</v>
      </c>
      <c r="R64">
        <f t="shared" si="7"/>
        <v>0.14640507295173813</v>
      </c>
      <c r="S64" s="22">
        <f t="shared" si="8"/>
        <v>3.532324279562145E-6</v>
      </c>
      <c r="U64" s="2">
        <v>0.79465940000000002</v>
      </c>
      <c r="V64">
        <v>222.45417699999999</v>
      </c>
      <c r="W64">
        <f t="shared" si="9"/>
        <v>222.33240563643244</v>
      </c>
      <c r="X64">
        <f t="shared" si="10"/>
        <v>1.4828264985099612E-2</v>
      </c>
      <c r="Y64" s="22">
        <f t="shared" si="11"/>
        <v>2.9964649954514486E-7</v>
      </c>
      <c r="AA64" s="2">
        <v>0.79637086999999995</v>
      </c>
      <c r="AB64">
        <v>244.739339</v>
      </c>
      <c r="AC64">
        <f t="shared" si="12"/>
        <v>243.81660316535547</v>
      </c>
      <c r="AD64">
        <f t="shared" si="13"/>
        <v>0.85144142053713212</v>
      </c>
      <c r="AE64" s="22">
        <f t="shared" si="14"/>
        <v>1.4215011266063664E-5</v>
      </c>
      <c r="AG64" s="2">
        <v>0.79631372</v>
      </c>
      <c r="AH64">
        <v>272.08475600000003</v>
      </c>
      <c r="AI64">
        <f t="shared" si="15"/>
        <v>267.49870210431772</v>
      </c>
      <c r="AJ64">
        <f t="shared" si="16"/>
        <v>21.031890334102911</v>
      </c>
      <c r="AK64" s="22">
        <f t="shared" si="17"/>
        <v>2.8409911954135252E-4</v>
      </c>
    </row>
    <row r="65" spans="3:37" x14ac:dyDescent="0.25">
      <c r="C65" s="2">
        <v>0.80191860999999998</v>
      </c>
      <c r="D65">
        <v>168.31718799999999</v>
      </c>
      <c r="E65">
        <f t="shared" si="0"/>
        <v>164.44238204042347</v>
      </c>
      <c r="F65">
        <f t="shared" si="1"/>
        <v>15.014121224369715</v>
      </c>
      <c r="G65" s="22">
        <f t="shared" si="2"/>
        <v>5.299598690465502E-4</v>
      </c>
      <c r="I65" s="2">
        <v>0.80134329999999998</v>
      </c>
      <c r="J65">
        <v>189.10737900000001</v>
      </c>
      <c r="K65">
        <f t="shared" si="3"/>
        <v>188.57686247051836</v>
      </c>
      <c r="L65">
        <f t="shared" si="4"/>
        <v>0.28144778805324883</v>
      </c>
      <c r="M65" s="22">
        <f t="shared" si="5"/>
        <v>7.87011156710426E-6</v>
      </c>
      <c r="O65" s="2">
        <v>0.7992089</v>
      </c>
      <c r="P65">
        <v>203.95174700000001</v>
      </c>
      <c r="Q65">
        <f t="shared" si="6"/>
        <v>204.32635106826257</v>
      </c>
      <c r="R65">
        <f t="shared" si="7"/>
        <v>0.14032820795885786</v>
      </c>
      <c r="S65" s="22">
        <f t="shared" si="8"/>
        <v>3.3735730582581346E-6</v>
      </c>
      <c r="U65" s="2">
        <v>0.80003296000000002</v>
      </c>
      <c r="V65">
        <v>222.988812</v>
      </c>
      <c r="W65">
        <f t="shared" si="9"/>
        <v>222.80747459353472</v>
      </c>
      <c r="X65">
        <f t="shared" si="10"/>
        <v>3.2883254983552303E-2</v>
      </c>
      <c r="Y65" s="22">
        <f t="shared" si="11"/>
        <v>6.6131542488738588E-7</v>
      </c>
      <c r="AA65" s="2">
        <v>0.80175763</v>
      </c>
      <c r="AB65">
        <v>245.34556799999999</v>
      </c>
      <c r="AC65">
        <f t="shared" si="12"/>
        <v>244.47002598842323</v>
      </c>
      <c r="AD65">
        <f t="shared" si="13"/>
        <v>0.76657381403587044</v>
      </c>
      <c r="AE65" s="22">
        <f t="shared" si="14"/>
        <v>1.273495883510843E-5</v>
      </c>
      <c r="AG65" s="2">
        <v>0.80086473999999996</v>
      </c>
      <c r="AH65">
        <v>272.59435999999999</v>
      </c>
      <c r="AI65">
        <f t="shared" si="15"/>
        <v>268.16823793069204</v>
      </c>
      <c r="AJ65">
        <f t="shared" si="16"/>
        <v>19.590556572414897</v>
      </c>
      <c r="AK65" s="22">
        <f t="shared" si="17"/>
        <v>2.6364105603675342E-4</v>
      </c>
    </row>
    <row r="66" spans="3:37" x14ac:dyDescent="0.25">
      <c r="C66" s="2">
        <v>0.80619921000000005</v>
      </c>
      <c r="D66">
        <v>168.61506800000001</v>
      </c>
      <c r="E66">
        <f t="shared" si="0"/>
        <v>164.81458569737822</v>
      </c>
      <c r="F66">
        <f t="shared" si="1"/>
        <v>14.443665732541406</v>
      </c>
      <c r="G66" s="22">
        <f t="shared" si="2"/>
        <v>5.0802450930172052E-4</v>
      </c>
      <c r="I66" s="2">
        <v>0.80659471999999999</v>
      </c>
      <c r="J66">
        <v>189.667733</v>
      </c>
      <c r="K66">
        <f t="shared" si="3"/>
        <v>189.04077039707926</v>
      </c>
      <c r="L66">
        <f t="shared" si="4"/>
        <v>0.39308210546115147</v>
      </c>
      <c r="M66" s="22">
        <f t="shared" si="5"/>
        <v>1.0926884862999002E-5</v>
      </c>
      <c r="O66" s="2">
        <v>0.80436615</v>
      </c>
      <c r="P66">
        <v>204.50780700000001</v>
      </c>
      <c r="Q66">
        <f t="shared" si="6"/>
        <v>204.79310642500278</v>
      </c>
      <c r="R66">
        <f t="shared" si="7"/>
        <v>8.1395761906906658E-2</v>
      </c>
      <c r="S66" s="22">
        <f t="shared" si="8"/>
        <v>1.9461755376208423E-6</v>
      </c>
      <c r="U66" s="2">
        <v>0.80432691000000001</v>
      </c>
      <c r="V66">
        <v>223.28586200000001</v>
      </c>
      <c r="W66">
        <f t="shared" si="9"/>
        <v>223.24379156416313</v>
      </c>
      <c r="X66">
        <f t="shared" si="10"/>
        <v>1.7699215715047544E-3</v>
      </c>
      <c r="Y66" s="22">
        <f t="shared" si="11"/>
        <v>3.5500263104755967E-8</v>
      </c>
      <c r="AA66" s="2">
        <v>0.80603787999999998</v>
      </c>
      <c r="AB66">
        <v>245.81151199999999</v>
      </c>
      <c r="AC66">
        <f t="shared" si="12"/>
        <v>245.07602942811695</v>
      </c>
      <c r="AD66">
        <f t="shared" si="13"/>
        <v>0.54093461354369077</v>
      </c>
      <c r="AE66" s="22">
        <f t="shared" si="14"/>
        <v>8.9524176705197436E-6</v>
      </c>
      <c r="AG66" s="2">
        <v>0.80598048</v>
      </c>
      <c r="AH66">
        <v>273.277173</v>
      </c>
      <c r="AI66">
        <f t="shared" si="15"/>
        <v>269.05267544546518</v>
      </c>
      <c r="AJ66">
        <f t="shared" si="16"/>
        <v>17.846379588270683</v>
      </c>
      <c r="AK66" s="22">
        <f t="shared" si="17"/>
        <v>2.3897001641746106E-4</v>
      </c>
    </row>
    <row r="67" spans="3:37" x14ac:dyDescent="0.25">
      <c r="C67" s="2">
        <v>0.811033</v>
      </c>
      <c r="D67">
        <v>169.01588100000001</v>
      </c>
      <c r="E67">
        <f t="shared" si="0"/>
        <v>165.29333046880834</v>
      </c>
      <c r="F67">
        <f t="shared" si="1"/>
        <v>13.857382457275399</v>
      </c>
      <c r="G67" s="22">
        <f t="shared" si="2"/>
        <v>4.8509430539516119E-4</v>
      </c>
      <c r="I67" s="2">
        <v>0.81142837000000001</v>
      </c>
      <c r="J67">
        <v>190.138687</v>
      </c>
      <c r="K67">
        <f t="shared" si="3"/>
        <v>189.53442561272698</v>
      </c>
      <c r="L67">
        <f t="shared" si="4"/>
        <v>0.36513182414912326</v>
      </c>
      <c r="M67" s="22">
        <f t="shared" si="5"/>
        <v>1.0099705393645675E-5</v>
      </c>
      <c r="O67" s="2">
        <v>0.80919967000000004</v>
      </c>
      <c r="P67">
        <v>205.038883</v>
      </c>
      <c r="Q67">
        <f t="shared" si="6"/>
        <v>205.29908365572635</v>
      </c>
      <c r="R67">
        <f t="shared" si="7"/>
        <v>6.7704381240422912E-2</v>
      </c>
      <c r="S67" s="22">
        <f t="shared" si="8"/>
        <v>1.6104391466134755E-6</v>
      </c>
      <c r="U67" s="2">
        <v>0.80916054999999998</v>
      </c>
      <c r="V67">
        <v>223.75681700000001</v>
      </c>
      <c r="W67">
        <f t="shared" si="9"/>
        <v>223.80826370690033</v>
      </c>
      <c r="X67">
        <f t="shared" si="10"/>
        <v>2.6467636508876098E-3</v>
      </c>
      <c r="Y67" s="22">
        <f t="shared" si="11"/>
        <v>5.286431519924091E-8</v>
      </c>
      <c r="AA67" s="2">
        <v>0.81087123000000005</v>
      </c>
      <c r="AB67">
        <v>246.42275000000001</v>
      </c>
      <c r="AC67">
        <f t="shared" si="12"/>
        <v>245.87129921356438</v>
      </c>
      <c r="AD67">
        <f t="shared" si="13"/>
        <v>0.30409796986046739</v>
      </c>
      <c r="AE67" s="22">
        <f t="shared" si="14"/>
        <v>5.0078570239685436E-6</v>
      </c>
      <c r="AG67" s="2">
        <v>0.81081367999999998</v>
      </c>
      <c r="AH67">
        <v>273.95855399999999</v>
      </c>
      <c r="AI67">
        <f t="shared" si="15"/>
        <v>270.04172382076831</v>
      </c>
      <c r="AJ67">
        <f t="shared" si="16"/>
        <v>15.341558652940083</v>
      </c>
      <c r="AK67" s="22">
        <f t="shared" si="17"/>
        <v>2.0440887793232032E-4</v>
      </c>
    </row>
    <row r="68" spans="3:37" x14ac:dyDescent="0.25">
      <c r="C68" s="2">
        <v>0.81586669999999994</v>
      </c>
      <c r="D68">
        <v>169.456774</v>
      </c>
      <c r="E68">
        <f t="shared" ref="E68:E117" si="18">IF(C68&lt;F$1,$AP$6+D$1^2*$AP$5/((-$AP$7*(C68/E$1-1)^$AP$8+1)),$AP$6+$AP$2*SINH($AP$3*(C68/F$1)-$AP$3)+D$1^2*$AP$5/((-$AP$7*(C68/E$1-1)^$AP$8+1)))</f>
        <v>165.84690010808737</v>
      </c>
      <c r="F68">
        <f t="shared" ref="F68:F117" si="19">(E68-D68)^2</f>
        <v>13.031189515512422</v>
      </c>
      <c r="G68" s="22">
        <f t="shared" ref="G68:G117" si="20">((E68-D68)/D68)^2</f>
        <v>4.538017770002817E-4</v>
      </c>
      <c r="I68" s="2">
        <v>0.81626191999999997</v>
      </c>
      <c r="J68">
        <v>190.64972299999999</v>
      </c>
      <c r="K68">
        <f t="shared" ref="K68:K116" si="21">IF(I68&lt;L$1,$AP$6+J$1^2*$AP$5/((-$AP$7*(I68/K$1-1)^$AP$8+1)),$AP$6+$AP$2*SINH($AP$3*(I68/L$1)-$AP$3)+J$1^2*$AP$5/((-$AP$7*(I68/K$1-1)^$AP$8+1)))</f>
        <v>190.10605302239196</v>
      </c>
      <c r="L68">
        <f t="shared" ref="L68:L116" si="22">(K68-J68)^2</f>
        <v>0.29557704455231926</v>
      </c>
      <c r="M68" s="22">
        <f t="shared" ref="M68:M116" si="23">((K68-J68)/J68)^2</f>
        <v>8.1320182595141952E-6</v>
      </c>
      <c r="O68" s="2">
        <v>0.81403316000000003</v>
      </c>
      <c r="P68">
        <v>205.57998000000001</v>
      </c>
      <c r="Q68">
        <f t="shared" ref="Q68:Q121" si="24">IF(O68&lt;R$1,$AP$6+P$1^2*$AP$5/((-$AP$7*(O68/Q$1-1)^$AP$8+1)),$AP$6+$AP$2*SINH($AP$3*(O68/R$1)-$AP$3)+P$1^2*$AP$5/((-$AP$7*(O68/Q$1-1)^$AP$8+1)))</f>
        <v>205.88582306668408</v>
      </c>
      <c r="R68">
        <f t="shared" ref="R68:R121" si="25">(Q68-P68)^2</f>
        <v>9.3539981438720374E-2</v>
      </c>
      <c r="S68" s="22">
        <f t="shared" ref="S68:S121" si="26">((Q68-P68)/P68)^2</f>
        <v>2.2132763350458163E-6</v>
      </c>
      <c r="U68" s="2">
        <v>0.81399407000000001</v>
      </c>
      <c r="V68">
        <v>224.287893</v>
      </c>
      <c r="W68">
        <f t="shared" ref="W68:W123" si="27">IF(U68&lt;X$1,$AP$6+V$1^2*$AP$5/((-$AP$7*(U68/W$1-1)^$AP$8+1)),$AP$6+$AP$2*SINH($AP$3*(U68/X$1)-$AP$3)+V$1^2*$AP$5/((-$AP$7*(U68/W$1-1)^$AP$8+1)))</f>
        <v>224.4657946457026</v>
      </c>
      <c r="X68">
        <f t="shared" ref="X68:X123" si="28">(W68-V68)^2</f>
        <v>3.1648995543695047E-2</v>
      </c>
      <c r="Y68" s="22">
        <f t="shared" ref="Y68:Y123" si="29">((W68-V68)/V68)^2</f>
        <v>6.2914140658159167E-7</v>
      </c>
      <c r="AA68" s="2">
        <v>0.81570458000000001</v>
      </c>
      <c r="AB68">
        <v>247.03398899999999</v>
      </c>
      <c r="AC68">
        <f t="shared" ref="AC68:AC114" si="30">IF(AA68&lt;AD$1,$AP$6+AB$1^2*$AP$5/((-$AP$7*(AA68/AC$1-1)^$AP$8+1)),$AP$6+$AP$2*SINH($AP$3*(AA68/AD$1)-$AP$3)+AB$1^2*$AP$5/((-$AP$7*(AA68/AC$1-1)^$AP$8+1)))</f>
        <v>246.80644688434498</v>
      </c>
      <c r="AD68">
        <f t="shared" ref="AD68:AD114" si="31">(AC68-AB68)^2</f>
        <v>5.1775414396759027E-2</v>
      </c>
      <c r="AE68" s="22">
        <f t="shared" ref="AE68:AE114" si="32">((AC68-AB68)/AB68)^2</f>
        <v>8.4841856101193892E-7</v>
      </c>
      <c r="AG68" s="2">
        <v>0.81564676000000003</v>
      </c>
      <c r="AH68">
        <v>274.70005600000002</v>
      </c>
      <c r="AI68">
        <f t="shared" ref="AI68:AI105" si="33">IF(AG68&lt;AJ$1,$AP$6+AH$1^2*$AP$5/((-$AP$7*(AG68/AI$1-1)^$AP$8+1)),$AP$6+$AP$2*SINH($AP$3*(AG68/AJ$1)-$AP$3)+AH$1^2*$AP$5/((-$AP$7*(AG68/AI$1-1)^$AP$8+1)))</f>
        <v>271.20934723561595</v>
      </c>
      <c r="AJ68">
        <f t="shared" ref="AJ68:AJ105" si="34">(AI68-AH68)^2</f>
        <v>12.185047677747738</v>
      </c>
      <c r="AK68" s="22">
        <f t="shared" ref="AK68:AK105" si="35">((AI68-AH68)/AH68)^2</f>
        <v>1.6147665222360531E-4</v>
      </c>
    </row>
    <row r="69" spans="3:37" x14ac:dyDescent="0.25">
      <c r="C69" s="2">
        <v>0.82070030000000005</v>
      </c>
      <c r="D69">
        <v>169.94776899999999</v>
      </c>
      <c r="E69">
        <f t="shared" si="18"/>
        <v>166.49067478266983</v>
      </c>
      <c r="F69">
        <f t="shared" si="19"/>
        <v>11.951500427497672</v>
      </c>
      <c r="G69" s="22">
        <f t="shared" si="20"/>
        <v>4.1380096192217898E-4</v>
      </c>
      <c r="I69" s="2">
        <v>0.82109544000000001</v>
      </c>
      <c r="J69">
        <v>191.18079900000001</v>
      </c>
      <c r="K69">
        <f t="shared" si="21"/>
        <v>190.77156568361093</v>
      </c>
      <c r="L69">
        <f t="shared" si="22"/>
        <v>0.1674719072428025</v>
      </c>
      <c r="M69" s="22">
        <f t="shared" si="23"/>
        <v>4.5819824524747702E-6</v>
      </c>
      <c r="O69" s="2">
        <v>0.81886650999999999</v>
      </c>
      <c r="P69">
        <v>206.19121899999999</v>
      </c>
      <c r="Q69">
        <f t="shared" si="24"/>
        <v>206.56975186058838</v>
      </c>
      <c r="R69">
        <f t="shared" si="25"/>
        <v>0.14328712654523201</v>
      </c>
      <c r="S69" s="22">
        <f t="shared" si="26"/>
        <v>3.3702866580208741E-6</v>
      </c>
      <c r="U69" s="2">
        <v>0.81882758</v>
      </c>
      <c r="V69">
        <v>224.81896900000001</v>
      </c>
      <c r="W69">
        <f t="shared" si="27"/>
        <v>225.2349841843785</v>
      </c>
      <c r="X69">
        <f t="shared" si="28"/>
        <v>0.17306863363347277</v>
      </c>
      <c r="Y69" s="22">
        <f t="shared" si="29"/>
        <v>3.4241474764516047E-6</v>
      </c>
      <c r="AA69" s="2">
        <v>0.82053768999999999</v>
      </c>
      <c r="AB69">
        <v>247.75545099999999</v>
      </c>
      <c r="AC69">
        <f t="shared" si="30"/>
        <v>247.90841883939879</v>
      </c>
      <c r="AD69">
        <f t="shared" si="31"/>
        <v>2.3399159890336422E-2</v>
      </c>
      <c r="AE69" s="22">
        <f t="shared" si="32"/>
        <v>3.8120082179511318E-7</v>
      </c>
      <c r="AG69" s="2">
        <v>0.82047974999999995</v>
      </c>
      <c r="AH69">
        <v>275.48164000000003</v>
      </c>
      <c r="AI69">
        <f t="shared" si="33"/>
        <v>272.58978618805588</v>
      </c>
      <c r="AJ69">
        <f t="shared" si="34"/>
        <v>8.3628184696558829</v>
      </c>
      <c r="AK69" s="22">
        <f t="shared" si="35"/>
        <v>1.1019638563532544E-4</v>
      </c>
    </row>
    <row r="70" spans="3:37" x14ac:dyDescent="0.25">
      <c r="C70" s="2">
        <v>0.82553370999999998</v>
      </c>
      <c r="D70">
        <v>170.52894699999999</v>
      </c>
      <c r="E70">
        <f t="shared" si="18"/>
        <v>167.24252601314123</v>
      </c>
      <c r="F70">
        <f t="shared" si="19"/>
        <v>10.800562902865693</v>
      </c>
      <c r="G70" s="22">
        <f t="shared" si="20"/>
        <v>3.7140707285109726E-4</v>
      </c>
      <c r="I70" s="2">
        <v>0.82592887000000004</v>
      </c>
      <c r="J70">
        <v>191.751957</v>
      </c>
      <c r="K70">
        <f t="shared" si="21"/>
        <v>191.5494720758808</v>
      </c>
      <c r="L70">
        <f t="shared" si="22"/>
        <v>4.1000144495559956E-2</v>
      </c>
      <c r="M70" s="22">
        <f t="shared" si="23"/>
        <v>1.1150793603453044E-6</v>
      </c>
      <c r="O70" s="2">
        <v>0.82369983999999996</v>
      </c>
      <c r="P70">
        <v>206.812478</v>
      </c>
      <c r="Q70">
        <f t="shared" si="24"/>
        <v>207.37005129071446</v>
      </c>
      <c r="R70">
        <f t="shared" si="25"/>
        <v>0.31088797451814992</v>
      </c>
      <c r="S70" s="22">
        <f t="shared" si="26"/>
        <v>7.2685945944924919E-6</v>
      </c>
      <c r="U70" s="2">
        <v>0.82366090999999997</v>
      </c>
      <c r="V70">
        <v>225.44022799999999</v>
      </c>
      <c r="W70">
        <f t="shared" si="27"/>
        <v>226.13754280747628</v>
      </c>
      <c r="X70">
        <f t="shared" si="28"/>
        <v>0.48624794072569388</v>
      </c>
      <c r="Y70" s="22">
        <f t="shared" si="29"/>
        <v>9.5674223271962621E-6</v>
      </c>
      <c r="AA70" s="2">
        <v>0.82529722999999999</v>
      </c>
      <c r="AB70">
        <v>248.63321999999999</v>
      </c>
      <c r="AC70">
        <f t="shared" si="30"/>
        <v>249.1876127782408</v>
      </c>
      <c r="AD70">
        <f t="shared" si="31"/>
        <v>0.30735135256556445</v>
      </c>
      <c r="AE70" s="22">
        <f t="shared" si="32"/>
        <v>4.9718362870433135E-6</v>
      </c>
      <c r="AG70" s="2">
        <v>0.82531242999999999</v>
      </c>
      <c r="AH70">
        <v>276.41352899999998</v>
      </c>
      <c r="AI70">
        <f t="shared" si="33"/>
        <v>274.22343408109015</v>
      </c>
      <c r="AJ70">
        <f t="shared" si="34"/>
        <v>4.7965157538346794</v>
      </c>
      <c r="AK70" s="22">
        <f t="shared" si="35"/>
        <v>6.2777972271232924E-5</v>
      </c>
    </row>
    <row r="71" spans="3:37" x14ac:dyDescent="0.25">
      <c r="C71" s="2">
        <v>0.83036701999999996</v>
      </c>
      <c r="D71">
        <v>171.16022599999999</v>
      </c>
      <c r="E71">
        <f t="shared" si="18"/>
        <v>168.12335269258963</v>
      </c>
      <c r="F71">
        <f t="shared" si="19"/>
        <v>9.2225994852615401</v>
      </c>
      <c r="G71" s="22">
        <f t="shared" si="20"/>
        <v>3.1480936707181293E-4</v>
      </c>
      <c r="I71" s="2">
        <v>0.83076214999999998</v>
      </c>
      <c r="J71">
        <v>192.39325600000001</v>
      </c>
      <c r="K71">
        <f t="shared" si="21"/>
        <v>192.4614013025656</v>
      </c>
      <c r="L71">
        <f t="shared" si="22"/>
        <v>4.6437822617567508E-3</v>
      </c>
      <c r="M71" s="22">
        <f t="shared" si="23"/>
        <v>1.2545620875909684E-7</v>
      </c>
      <c r="O71" s="2">
        <v>0.82853304000000005</v>
      </c>
      <c r="P71">
        <v>207.49385899999999</v>
      </c>
      <c r="Q71">
        <f t="shared" si="24"/>
        <v>208.30912764214085</v>
      </c>
      <c r="R71">
        <f t="shared" si="25"/>
        <v>0.66466295885820914</v>
      </c>
      <c r="S71" s="22">
        <f t="shared" si="26"/>
        <v>1.5437998019928278E-5</v>
      </c>
      <c r="U71" s="2">
        <v>0.82849402999999999</v>
      </c>
      <c r="V71">
        <v>226.16168999999999</v>
      </c>
      <c r="W71">
        <f t="shared" si="27"/>
        <v>227.19896184115242</v>
      </c>
      <c r="X71">
        <f t="shared" si="28"/>
        <v>1.0759328724477557</v>
      </c>
      <c r="Y71" s="22">
        <f t="shared" si="29"/>
        <v>2.1035221765347325E-5</v>
      </c>
      <c r="AA71" s="2">
        <v>0.83020278000000003</v>
      </c>
      <c r="AB71">
        <v>249.749492</v>
      </c>
      <c r="AC71">
        <f t="shared" si="30"/>
        <v>250.74559675368442</v>
      </c>
      <c r="AD71">
        <f t="shared" si="31"/>
        <v>0.99222468031270006</v>
      </c>
      <c r="AE71" s="22">
        <f t="shared" si="32"/>
        <v>1.5907458477697775E-5</v>
      </c>
      <c r="AG71" s="2">
        <v>0.83014476999999998</v>
      </c>
      <c r="AH71">
        <v>277.505742</v>
      </c>
      <c r="AI71">
        <f t="shared" si="33"/>
        <v>276.15813324022565</v>
      </c>
      <c r="AJ71">
        <f t="shared" si="34"/>
        <v>1.8160493694205504</v>
      </c>
      <c r="AK71" s="22">
        <f t="shared" si="35"/>
        <v>2.3582166600226469E-5</v>
      </c>
    </row>
    <row r="72" spans="3:37" x14ac:dyDescent="0.25">
      <c r="C72" s="2">
        <v>0.83520004999999997</v>
      </c>
      <c r="D72">
        <v>171.92177000000001</v>
      </c>
      <c r="E72">
        <f t="shared" si="18"/>
        <v>169.15758310689824</v>
      </c>
      <c r="F72">
        <f t="shared" si="19"/>
        <v>7.6407291799955912</v>
      </c>
      <c r="G72" s="22">
        <f t="shared" si="20"/>
        <v>2.5850744736629011E-4</v>
      </c>
      <c r="I72" s="2">
        <v>0.83559528999999999</v>
      </c>
      <c r="J72">
        <v>193.10469800000001</v>
      </c>
      <c r="K72">
        <f t="shared" si="21"/>
        <v>193.53271889144315</v>
      </c>
      <c r="L72">
        <f t="shared" si="22"/>
        <v>0.18320188351178007</v>
      </c>
      <c r="M72" s="22">
        <f t="shared" si="23"/>
        <v>4.9129716135421261E-6</v>
      </c>
      <c r="O72" s="2">
        <v>0.83336613999999998</v>
      </c>
      <c r="P72">
        <v>208.22534099999999</v>
      </c>
      <c r="Q72">
        <f t="shared" si="24"/>
        <v>209.41329590020334</v>
      </c>
      <c r="R72">
        <f t="shared" si="25"/>
        <v>1.4112368449171546</v>
      </c>
      <c r="S72" s="22">
        <f t="shared" si="26"/>
        <v>3.2548632187333022E-5</v>
      </c>
      <c r="U72" s="2">
        <v>0.83332693000000002</v>
      </c>
      <c r="V72">
        <v>226.98335499999999</v>
      </c>
      <c r="W72">
        <f t="shared" si="27"/>
        <v>228.44921968949828</v>
      </c>
      <c r="X72">
        <f t="shared" si="28"/>
        <v>2.1487592879179163</v>
      </c>
      <c r="Y72" s="22">
        <f t="shared" si="29"/>
        <v>4.1706115825850345E-5</v>
      </c>
      <c r="AA72" s="2">
        <v>0.83503506000000005</v>
      </c>
      <c r="AB72">
        <v>250.86764400000001</v>
      </c>
      <c r="AC72">
        <f t="shared" si="30"/>
        <v>252.56272522104359</v>
      </c>
      <c r="AD72">
        <f t="shared" si="31"/>
        <v>2.8733003459345938</v>
      </c>
      <c r="AE72" s="22">
        <f t="shared" si="32"/>
        <v>4.5655354863152354E-5</v>
      </c>
      <c r="AG72" s="2">
        <v>0.83414116000000005</v>
      </c>
      <c r="AH72">
        <v>278.59873800000003</v>
      </c>
      <c r="AI72">
        <f t="shared" si="33"/>
        <v>278.02574233893051</v>
      </c>
      <c r="AJ72">
        <f t="shared" si="34"/>
        <v>0.32832402760448776</v>
      </c>
      <c r="AK72" s="22">
        <f t="shared" si="35"/>
        <v>4.2300390541529959E-6</v>
      </c>
    </row>
    <row r="73" spans="3:37" x14ac:dyDescent="0.25">
      <c r="C73" s="2">
        <v>0.84003278999999997</v>
      </c>
      <c r="D73">
        <v>172.82359700000001</v>
      </c>
      <c r="E73">
        <f t="shared" si="18"/>
        <v>170.37392413035354</v>
      </c>
      <c r="F73">
        <f t="shared" si="19"/>
        <v>6.0008971682819361</v>
      </c>
      <c r="G73" s="22">
        <f t="shared" si="20"/>
        <v>2.0091395594705127E-4</v>
      </c>
      <c r="I73" s="2">
        <v>0.84042815999999998</v>
      </c>
      <c r="J73">
        <v>193.946404</v>
      </c>
      <c r="K73">
        <f t="shared" si="21"/>
        <v>194.79318392682131</v>
      </c>
      <c r="L73">
        <f t="shared" si="22"/>
        <v>0.7170362444675078</v>
      </c>
      <c r="M73" s="22">
        <f t="shared" si="23"/>
        <v>1.9062402941513578E-5</v>
      </c>
      <c r="O73" s="2">
        <v>0.83819893999999995</v>
      </c>
      <c r="P73">
        <v>209.09710799999999</v>
      </c>
      <c r="Q73">
        <f t="shared" si="24"/>
        <v>210.7134328519931</v>
      </c>
      <c r="R73">
        <f t="shared" si="25"/>
        <v>2.6125060271705589</v>
      </c>
      <c r="S73" s="22">
        <f t="shared" si="26"/>
        <v>5.9753211064425522E-5</v>
      </c>
      <c r="U73" s="2">
        <v>0.83815956999999996</v>
      </c>
      <c r="V73">
        <v>227.935284</v>
      </c>
      <c r="W73">
        <f t="shared" si="27"/>
        <v>229.92361454353386</v>
      </c>
      <c r="X73">
        <f t="shared" si="28"/>
        <v>3.9534583503496661</v>
      </c>
      <c r="Y73" s="22">
        <f t="shared" si="29"/>
        <v>7.6094637237244384E-5</v>
      </c>
      <c r="AA73" s="2">
        <v>0.83906130999999995</v>
      </c>
      <c r="AB73">
        <v>252.11528300000001</v>
      </c>
      <c r="AC73">
        <f t="shared" si="30"/>
        <v>254.32855096184272</v>
      </c>
      <c r="AD73">
        <f t="shared" si="31"/>
        <v>4.898555070919417</v>
      </c>
      <c r="AE73" s="22">
        <f t="shared" si="32"/>
        <v>7.7067212125498644E-5</v>
      </c>
      <c r="AG73" s="2">
        <v>0.83813733000000001</v>
      </c>
      <c r="AH73">
        <v>279.80274100000003</v>
      </c>
      <c r="AI73">
        <f t="shared" si="33"/>
        <v>280.17523929834135</v>
      </c>
      <c r="AJ73">
        <f t="shared" si="34"/>
        <v>0.13875498226718425</v>
      </c>
      <c r="AK73" s="22">
        <f t="shared" si="35"/>
        <v>1.7723302785580927E-6</v>
      </c>
    </row>
    <row r="74" spans="3:37" x14ac:dyDescent="0.25">
      <c r="C74" s="2">
        <v>0.84486508999999999</v>
      </c>
      <c r="D74">
        <v>173.93585100000001</v>
      </c>
      <c r="E74">
        <f t="shared" si="18"/>
        <v>171.80608710460382</v>
      </c>
      <c r="F74">
        <f t="shared" si="19"/>
        <v>4.5358942501331745</v>
      </c>
      <c r="G74" s="22">
        <f t="shared" si="20"/>
        <v>1.4992867679858478E-4</v>
      </c>
      <c r="I74" s="2">
        <v>0.84526062999999996</v>
      </c>
      <c r="J74">
        <v>194.97849500000001</v>
      </c>
      <c r="K74">
        <f t="shared" si="21"/>
        <v>196.27778934744515</v>
      </c>
      <c r="L74">
        <f t="shared" si="22"/>
        <v>1.6881658013028944</v>
      </c>
      <c r="M74" s="22">
        <f t="shared" si="23"/>
        <v>4.4406001622142702E-5</v>
      </c>
      <c r="O74" s="2">
        <v>0.84303148999999999</v>
      </c>
      <c r="P74">
        <v>210.08911800000001</v>
      </c>
      <c r="Q74">
        <f t="shared" si="24"/>
        <v>212.24595067171936</v>
      </c>
      <c r="R74">
        <f t="shared" si="25"/>
        <v>4.6519271737959986</v>
      </c>
      <c r="S74" s="22">
        <f t="shared" si="26"/>
        <v>1.0539640353120447E-4</v>
      </c>
      <c r="U74" s="2">
        <v>0.84299186999999998</v>
      </c>
      <c r="V74">
        <v>229.047539</v>
      </c>
      <c r="W74">
        <f t="shared" si="27"/>
        <v>231.66374723011037</v>
      </c>
      <c r="X74">
        <f t="shared" si="28"/>
        <v>6.8445455032972546</v>
      </c>
      <c r="Y74" s="22">
        <f t="shared" si="29"/>
        <v>1.3046480075417703E-4</v>
      </c>
      <c r="AA74" s="2">
        <v>0.84344474999999997</v>
      </c>
      <c r="AB74">
        <v>253.56957800000001</v>
      </c>
      <c r="AC74">
        <f t="shared" si="30"/>
        <v>256.55520724390817</v>
      </c>
      <c r="AD74">
        <f t="shared" si="31"/>
        <v>8.9139819820796369</v>
      </c>
      <c r="AE74" s="22">
        <f t="shared" si="32"/>
        <v>1.3863645864927468E-4</v>
      </c>
      <c r="AG74" s="2">
        <v>0.84255040000000003</v>
      </c>
      <c r="AH74">
        <v>281.51777900000002</v>
      </c>
      <c r="AI74">
        <f t="shared" si="33"/>
        <v>282.92861438252777</v>
      </c>
      <c r="AJ74">
        <f t="shared" si="34"/>
        <v>1.9904564765922239</v>
      </c>
      <c r="AK74" s="22">
        <f t="shared" si="35"/>
        <v>2.5115453859325213E-5</v>
      </c>
    </row>
    <row r="75" spans="3:37" x14ac:dyDescent="0.25">
      <c r="C75" s="2">
        <v>0.84886139999999999</v>
      </c>
      <c r="D75">
        <v>175.068929</v>
      </c>
      <c r="E75">
        <f t="shared" si="18"/>
        <v>173.18172109262875</v>
      </c>
      <c r="F75">
        <f t="shared" si="19"/>
        <v>3.5615536856445664</v>
      </c>
      <c r="G75" s="22">
        <f t="shared" si="20"/>
        <v>1.1620407160414376E-4</v>
      </c>
      <c r="I75" s="2">
        <v>0.85009263999999995</v>
      </c>
      <c r="J75">
        <v>196.23103399999999</v>
      </c>
      <c r="K75">
        <f t="shared" si="21"/>
        <v>198.02775185909667</v>
      </c>
      <c r="L75">
        <f t="shared" si="22"/>
        <v>3.2281950651969353</v>
      </c>
      <c r="M75" s="22">
        <f t="shared" si="23"/>
        <v>8.3834810060903756E-5</v>
      </c>
      <c r="O75" s="2">
        <v>0.84786357999999995</v>
      </c>
      <c r="P75">
        <v>211.30157500000001</v>
      </c>
      <c r="Q75">
        <f t="shared" si="24"/>
        <v>214.05366829838121</v>
      </c>
      <c r="R75">
        <f t="shared" si="25"/>
        <v>7.5740175229946987</v>
      </c>
      <c r="S75" s="22">
        <f t="shared" si="26"/>
        <v>1.6963709909670395E-4</v>
      </c>
      <c r="U75" s="2">
        <v>0.84698810000000002</v>
      </c>
      <c r="V75">
        <v>230.220697</v>
      </c>
      <c r="W75">
        <f t="shared" si="27"/>
        <v>233.33837368338448</v>
      </c>
      <c r="X75">
        <f t="shared" si="28"/>
        <v>9.7199079021192123</v>
      </c>
      <c r="Y75" s="22">
        <f t="shared" si="29"/>
        <v>1.8338905857901268E-4</v>
      </c>
      <c r="AA75" s="2">
        <v>0.84669839000000002</v>
      </c>
      <c r="AB75">
        <v>255.03144700000001</v>
      </c>
      <c r="AC75">
        <f t="shared" si="30"/>
        <v>258.44309425443339</v>
      </c>
      <c r="AD75">
        <f t="shared" si="31"/>
        <v>11.639336988682793</v>
      </c>
      <c r="AE75" s="22">
        <f t="shared" si="32"/>
        <v>1.789537371325713E-4</v>
      </c>
      <c r="AG75" s="2">
        <v>0.84622127000000003</v>
      </c>
      <c r="AH75">
        <v>283.33333299999998</v>
      </c>
      <c r="AI75">
        <f t="shared" si="33"/>
        <v>285.569127579785</v>
      </c>
      <c r="AJ75">
        <f t="shared" si="34"/>
        <v>4.9987774029960832</v>
      </c>
      <c r="AK75" s="22">
        <f t="shared" si="35"/>
        <v>6.226850758867989E-5</v>
      </c>
    </row>
    <row r="76" spans="3:37" x14ac:dyDescent="0.25">
      <c r="C76" s="2">
        <v>0.85285721000000003</v>
      </c>
      <c r="D76">
        <v>176.443276</v>
      </c>
      <c r="E76">
        <f t="shared" si="18"/>
        <v>174.75802039608882</v>
      </c>
      <c r="F76">
        <f t="shared" si="19"/>
        <v>2.8400864505140131</v>
      </c>
      <c r="G76" s="22">
        <f t="shared" si="20"/>
        <v>9.1226567542498495E-5</v>
      </c>
      <c r="I76" s="2">
        <v>0.85384740999999997</v>
      </c>
      <c r="J76">
        <v>197.481067</v>
      </c>
      <c r="K76">
        <f t="shared" si="21"/>
        <v>199.6016962120226</v>
      </c>
      <c r="L76">
        <f t="shared" si="22"/>
        <v>4.4970682548836214</v>
      </c>
      <c r="M76" s="22">
        <f t="shared" si="23"/>
        <v>1.1531307383835488E-4</v>
      </c>
      <c r="O76" s="2">
        <v>0.85144198000000004</v>
      </c>
      <c r="P76">
        <v>212.40537499999999</v>
      </c>
      <c r="Q76">
        <f t="shared" si="24"/>
        <v>215.59930379631322</v>
      </c>
      <c r="R76">
        <f t="shared" si="25"/>
        <v>10.20118115591888</v>
      </c>
      <c r="S76" s="22">
        <f t="shared" si="26"/>
        <v>2.2610983595244545E-4</v>
      </c>
      <c r="U76" s="2">
        <v>0.85098406999999998</v>
      </c>
      <c r="V76">
        <v>231.514883</v>
      </c>
      <c r="W76">
        <f t="shared" si="27"/>
        <v>235.26048477828635</v>
      </c>
      <c r="X76">
        <f t="shared" si="28"/>
        <v>14.029532681501919</v>
      </c>
      <c r="Y76" s="22">
        <f t="shared" si="29"/>
        <v>2.6174920729200906E-4</v>
      </c>
      <c r="AA76" s="2">
        <v>0.85014292000000002</v>
      </c>
      <c r="AB76">
        <v>256.710036</v>
      </c>
      <c r="AC76">
        <f t="shared" si="30"/>
        <v>260.69036329917435</v>
      </c>
      <c r="AD76">
        <f t="shared" si="31"/>
        <v>15.843005408552562</v>
      </c>
      <c r="AE76" s="22">
        <f t="shared" si="32"/>
        <v>2.4040963840910121E-4</v>
      </c>
      <c r="AG76" s="2">
        <v>0.84964291999999997</v>
      </c>
      <c r="AH76">
        <v>285.65491300000002</v>
      </c>
      <c r="AI76">
        <f t="shared" si="33"/>
        <v>288.35840675756731</v>
      </c>
      <c r="AJ76">
        <f t="shared" si="34"/>
        <v>7.3088784972052894</v>
      </c>
      <c r="AK76" s="22">
        <f t="shared" si="35"/>
        <v>8.9570984230031783E-5</v>
      </c>
    </row>
    <row r="77" spans="3:37" x14ac:dyDescent="0.25">
      <c r="C77" s="2">
        <v>0.85683120999999995</v>
      </c>
      <c r="D77">
        <v>177.94755799999999</v>
      </c>
      <c r="E77">
        <f t="shared" si="18"/>
        <v>176.55451610793313</v>
      </c>
      <c r="F77">
        <f t="shared" si="19"/>
        <v>1.9405657130532212</v>
      </c>
      <c r="G77" s="22">
        <f t="shared" si="20"/>
        <v>6.1283602754227677E-5</v>
      </c>
      <c r="I77" s="2">
        <v>0.85724814999999999</v>
      </c>
      <c r="J77">
        <v>198.924871</v>
      </c>
      <c r="K77">
        <f t="shared" si="21"/>
        <v>201.21280659769837</v>
      </c>
      <c r="L77">
        <f t="shared" si="22"/>
        <v>5.2346492992154383</v>
      </c>
      <c r="M77" s="22">
        <f t="shared" si="23"/>
        <v>1.3228464030765925E-4</v>
      </c>
      <c r="O77" s="2">
        <v>0.85563553000000003</v>
      </c>
      <c r="P77">
        <v>214.008185</v>
      </c>
      <c r="Q77">
        <f t="shared" si="24"/>
        <v>217.67001431126403</v>
      </c>
      <c r="R77">
        <f t="shared" si="25"/>
        <v>13.408993904832391</v>
      </c>
      <c r="S77" s="22">
        <f t="shared" si="26"/>
        <v>2.9277596816975108E-4</v>
      </c>
      <c r="U77" s="2">
        <v>0.85475992000000001</v>
      </c>
      <c r="V77">
        <v>232.988212</v>
      </c>
      <c r="W77">
        <f t="shared" si="27"/>
        <v>237.33763486921526</v>
      </c>
      <c r="X77">
        <f t="shared" si="28"/>
        <v>18.917479295252708</v>
      </c>
      <c r="Y77" s="22">
        <f t="shared" si="29"/>
        <v>3.4849405214946414E-4</v>
      </c>
      <c r="AA77" s="2">
        <v>0.85389590999999998</v>
      </c>
      <c r="AB77">
        <v>258.812634</v>
      </c>
      <c r="AC77">
        <f t="shared" si="30"/>
        <v>263.46803282963435</v>
      </c>
      <c r="AD77">
        <f t="shared" si="31"/>
        <v>21.67273826296088</v>
      </c>
      <c r="AE77" s="22">
        <f t="shared" si="32"/>
        <v>3.2355107025450988E-4</v>
      </c>
      <c r="AG77" s="2">
        <v>0.85242843000000001</v>
      </c>
      <c r="AH77">
        <v>287.81209699999999</v>
      </c>
      <c r="AI77">
        <f t="shared" si="33"/>
        <v>290.89170142473415</v>
      </c>
      <c r="AJ77">
        <f t="shared" si="34"/>
        <v>9.483963412842197</v>
      </c>
      <c r="AK77" s="22">
        <f t="shared" si="35"/>
        <v>1.144911143347854E-4</v>
      </c>
    </row>
    <row r="78" spans="3:37" x14ac:dyDescent="0.25">
      <c r="C78" s="2">
        <v>0.86064790000000002</v>
      </c>
      <c r="D78">
        <v>180.18867900000001</v>
      </c>
      <c r="E78">
        <f t="shared" si="18"/>
        <v>178.52604332983674</v>
      </c>
      <c r="F78">
        <f t="shared" si="19"/>
        <v>2.764357371699262</v>
      </c>
      <c r="G78" s="22">
        <f t="shared" si="20"/>
        <v>8.5141085806241686E-5</v>
      </c>
      <c r="I78" s="2">
        <v>0.86047501999999998</v>
      </c>
      <c r="J78">
        <v>200.59446800000001</v>
      </c>
      <c r="K78">
        <f t="shared" si="21"/>
        <v>202.92540685850514</v>
      </c>
      <c r="L78">
        <f t="shared" si="22"/>
        <v>5.4332759620892226</v>
      </c>
      <c r="M78" s="22">
        <f t="shared" si="23"/>
        <v>1.3502800780864193E-4</v>
      </c>
      <c r="O78" s="2">
        <v>0.85865133000000005</v>
      </c>
      <c r="P78">
        <v>215.590632</v>
      </c>
      <c r="Q78">
        <f t="shared" si="24"/>
        <v>219.35521703938531</v>
      </c>
      <c r="R78">
        <f t="shared" si="25"/>
        <v>14.172100518763692</v>
      </c>
      <c r="S78" s="22">
        <f t="shared" si="26"/>
        <v>3.0491195512194317E-4</v>
      </c>
      <c r="U78" s="2">
        <v>0.85829389</v>
      </c>
      <c r="V78">
        <v>234.73735099999999</v>
      </c>
      <c r="W78">
        <f t="shared" si="27"/>
        <v>239.54366161126015</v>
      </c>
      <c r="X78">
        <f t="shared" si="28"/>
        <v>23.100621691912</v>
      </c>
      <c r="Y78" s="22">
        <f t="shared" si="29"/>
        <v>4.1923667641789372E-4</v>
      </c>
      <c r="AA78" s="2">
        <v>0.85698971000000002</v>
      </c>
      <c r="AB78">
        <v>260.87918999999999</v>
      </c>
      <c r="AC78">
        <f t="shared" si="30"/>
        <v>266.04904518927231</v>
      </c>
      <c r="AD78">
        <f t="shared" si="31"/>
        <v>26.727402678045848</v>
      </c>
      <c r="AE78" s="22">
        <f t="shared" si="32"/>
        <v>3.927153547962298E-4</v>
      </c>
      <c r="AG78" s="2">
        <v>0.85453341000000005</v>
      </c>
      <c r="AH78">
        <v>289.84274399999998</v>
      </c>
      <c r="AI78">
        <f t="shared" si="33"/>
        <v>292.97850162603027</v>
      </c>
      <c r="AJ78">
        <f t="shared" si="34"/>
        <v>9.8329758892070789</v>
      </c>
      <c r="AK78" s="22">
        <f t="shared" si="35"/>
        <v>1.1704695207238454E-4</v>
      </c>
    </row>
    <row r="79" spans="3:37" x14ac:dyDescent="0.25">
      <c r="C79" s="2">
        <v>0.86390138000000005</v>
      </c>
      <c r="D79">
        <v>182.475031</v>
      </c>
      <c r="E79">
        <f t="shared" si="18"/>
        <v>180.4228934707329</v>
      </c>
      <c r="F79">
        <f t="shared" si="19"/>
        <v>4.2112684390264761</v>
      </c>
      <c r="G79" s="22">
        <f t="shared" si="20"/>
        <v>1.2647539176749385E-4</v>
      </c>
      <c r="I79" s="2">
        <v>0.86385805000000004</v>
      </c>
      <c r="J79">
        <v>202.789199</v>
      </c>
      <c r="K79">
        <f t="shared" si="21"/>
        <v>204.93668824919425</v>
      </c>
      <c r="L79">
        <f t="shared" si="22"/>
        <v>4.611710075404889</v>
      </c>
      <c r="M79" s="22">
        <f t="shared" si="23"/>
        <v>1.1214304831441674E-4</v>
      </c>
      <c r="O79" s="2">
        <v>0.86182340000000002</v>
      </c>
      <c r="P79">
        <v>217.71488500000001</v>
      </c>
      <c r="Q79">
        <f t="shared" si="24"/>
        <v>221.3272805702382</v>
      </c>
      <c r="R79">
        <f t="shared" si="25"/>
        <v>13.049401755876513</v>
      </c>
      <c r="S79" s="22">
        <f t="shared" si="26"/>
        <v>2.753051636984845E-4</v>
      </c>
      <c r="U79" s="2">
        <v>0.86164733999999998</v>
      </c>
      <c r="V79">
        <v>236.831908</v>
      </c>
      <c r="W79">
        <f t="shared" si="27"/>
        <v>241.90206302471688</v>
      </c>
      <c r="X79">
        <f t="shared" si="28"/>
        <v>25.706471974661852</v>
      </c>
      <c r="Y79" s="22">
        <f t="shared" si="29"/>
        <v>4.5831286619552806E-4</v>
      </c>
      <c r="AA79" s="2">
        <v>0.85997310000000005</v>
      </c>
      <c r="AB79">
        <v>263.198779</v>
      </c>
      <c r="AC79">
        <f t="shared" si="30"/>
        <v>268.81760853439562</v>
      </c>
      <c r="AD79">
        <f t="shared" si="31"/>
        <v>31.571245336596451</v>
      </c>
      <c r="AE79" s="22">
        <f t="shared" si="32"/>
        <v>4.557471617197899E-4</v>
      </c>
      <c r="AG79" s="2">
        <v>0.85650671</v>
      </c>
      <c r="AH79">
        <v>291.99463600000001</v>
      </c>
      <c r="AI79">
        <f t="shared" si="33"/>
        <v>295.08090543479284</v>
      </c>
      <c r="AJ79">
        <f t="shared" si="34"/>
        <v>9.5250590241364268</v>
      </c>
      <c r="AK79" s="22">
        <f t="shared" si="35"/>
        <v>1.1171665628915312E-4</v>
      </c>
    </row>
    <row r="80" spans="3:37" x14ac:dyDescent="0.25">
      <c r="C80" s="2">
        <v>0.86655495000000005</v>
      </c>
      <c r="D80">
        <v>184.881575</v>
      </c>
      <c r="E80">
        <f t="shared" si="18"/>
        <v>182.13476656500848</v>
      </c>
      <c r="F80">
        <f t="shared" si="19"/>
        <v>7.5449565785405719</v>
      </c>
      <c r="G80" s="22">
        <f t="shared" si="20"/>
        <v>2.2073412549947839E-4</v>
      </c>
      <c r="I80" s="2">
        <v>0.86688511999999995</v>
      </c>
      <c r="J80">
        <v>205.23803699999999</v>
      </c>
      <c r="K80">
        <f t="shared" si="21"/>
        <v>206.94560996833852</v>
      </c>
      <c r="L80">
        <f t="shared" si="22"/>
        <v>2.9158054422004405</v>
      </c>
      <c r="M80" s="22">
        <f t="shared" si="23"/>
        <v>6.9221791967335428E-5</v>
      </c>
      <c r="O80" s="2">
        <v>0.86432640999999999</v>
      </c>
      <c r="P80">
        <v>220.02096399999999</v>
      </c>
      <c r="Q80">
        <f t="shared" si="24"/>
        <v>223.04305385938312</v>
      </c>
      <c r="R80">
        <f t="shared" si="25"/>
        <v>9.1330271181863427</v>
      </c>
      <c r="S80" s="22">
        <f t="shared" si="26"/>
        <v>1.8866294995939048E-4</v>
      </c>
      <c r="U80" s="2">
        <v>0.86468473000000001</v>
      </c>
      <c r="V80">
        <v>239.22453400000001</v>
      </c>
      <c r="W80">
        <f t="shared" si="27"/>
        <v>244.28813709209146</v>
      </c>
      <c r="X80">
        <f t="shared" si="28"/>
        <v>25.640076274238144</v>
      </c>
      <c r="Y80" s="22">
        <f t="shared" si="29"/>
        <v>4.4803080777862863E-4</v>
      </c>
      <c r="AA80" s="2">
        <v>0.86251701000000003</v>
      </c>
      <c r="AB80">
        <v>265.50520399999999</v>
      </c>
      <c r="AC80">
        <f t="shared" si="30"/>
        <v>271.41825908260682</v>
      </c>
      <c r="AD80">
        <f t="shared" si="31"/>
        <v>34.964220409942484</v>
      </c>
      <c r="AE80" s="22">
        <f t="shared" si="32"/>
        <v>4.9599554264771707E-4</v>
      </c>
      <c r="AG80" s="2">
        <v>0.85825989000000003</v>
      </c>
      <c r="AH80">
        <v>294.323105</v>
      </c>
      <c r="AI80">
        <f t="shared" si="33"/>
        <v>297.0758836685107</v>
      </c>
      <c r="AJ80">
        <f t="shared" si="34"/>
        <v>7.5777903978075436</v>
      </c>
      <c r="AK80" s="22">
        <f t="shared" si="35"/>
        <v>8.7476998971523491E-5</v>
      </c>
    </row>
    <row r="81" spans="3:37" x14ac:dyDescent="0.25">
      <c r="C81" s="2">
        <v>0.86982415999999996</v>
      </c>
      <c r="D81">
        <v>187.55812299999999</v>
      </c>
      <c r="E81">
        <f t="shared" si="18"/>
        <v>184.47005788139813</v>
      </c>
      <c r="F81">
        <f t="shared" si="19"/>
        <v>9.5361461767255253</v>
      </c>
      <c r="G81" s="22">
        <f t="shared" si="20"/>
        <v>2.7108228885275543E-4</v>
      </c>
      <c r="I81" s="2">
        <v>0.86986775000000005</v>
      </c>
      <c r="J81">
        <v>207.92473200000001</v>
      </c>
      <c r="K81">
        <f t="shared" si="21"/>
        <v>209.14043366201645</v>
      </c>
      <c r="L81">
        <f t="shared" si="22"/>
        <v>1.477930531029541</v>
      </c>
      <c r="M81" s="22">
        <f t="shared" si="23"/>
        <v>3.4185482981222913E-5</v>
      </c>
      <c r="O81" s="2">
        <v>0.86691121999999998</v>
      </c>
      <c r="P81">
        <v>222.47484399999999</v>
      </c>
      <c r="Q81">
        <f t="shared" si="24"/>
        <v>224.9775119567999</v>
      </c>
      <c r="R81">
        <f t="shared" si="25"/>
        <v>6.2633469019930414</v>
      </c>
      <c r="S81" s="22">
        <f t="shared" si="26"/>
        <v>1.265448992533963E-4</v>
      </c>
      <c r="U81" s="2">
        <v>0.86720666000000002</v>
      </c>
      <c r="V81">
        <v>241.82389900000001</v>
      </c>
      <c r="W81">
        <f t="shared" si="27"/>
        <v>246.46944388237296</v>
      </c>
      <c r="X81">
        <f t="shared" si="28"/>
        <v>21.581087254141465</v>
      </c>
      <c r="Y81" s="22">
        <f t="shared" si="29"/>
        <v>3.6904122425816186E-4</v>
      </c>
      <c r="AA81" s="2">
        <v>0.86512685</v>
      </c>
      <c r="AB81">
        <v>268.22793999999999</v>
      </c>
      <c r="AC81">
        <f t="shared" si="30"/>
        <v>274.33876037554239</v>
      </c>
      <c r="AD81">
        <f t="shared" si="31"/>
        <v>37.342125662144191</v>
      </c>
      <c r="AE81" s="22">
        <f t="shared" si="32"/>
        <v>5.1902826327034004E-4</v>
      </c>
      <c r="AG81" s="2">
        <v>0.86001265000000005</v>
      </c>
      <c r="AH81">
        <v>296.85430600000001</v>
      </c>
      <c r="AI81">
        <f t="shared" si="33"/>
        <v>299.19791699491282</v>
      </c>
      <c r="AJ81">
        <f t="shared" si="34"/>
        <v>5.4925124954762019</v>
      </c>
      <c r="AK81" s="22">
        <f t="shared" si="35"/>
        <v>6.2328165961527917E-5</v>
      </c>
    </row>
    <row r="82" spans="3:37" x14ac:dyDescent="0.25">
      <c r="C82" s="2">
        <v>0.87289527</v>
      </c>
      <c r="D82">
        <v>190.17199099999999</v>
      </c>
      <c r="E82">
        <f t="shared" si="18"/>
        <v>186.91622776884205</v>
      </c>
      <c r="F82">
        <f t="shared" si="19"/>
        <v>10.599994217360006</v>
      </c>
      <c r="G82" s="22">
        <f t="shared" si="20"/>
        <v>2.9309777504377745E-4</v>
      </c>
      <c r="I82" s="2">
        <v>0.87249929000000004</v>
      </c>
      <c r="J82">
        <v>210.57009300000001</v>
      </c>
      <c r="K82">
        <f t="shared" si="21"/>
        <v>211.27299644093213</v>
      </c>
      <c r="L82">
        <f t="shared" si="22"/>
        <v>0.49407324727421209</v>
      </c>
      <c r="M82" s="22">
        <f t="shared" si="23"/>
        <v>1.1142893014461282E-5</v>
      </c>
      <c r="O82" s="2">
        <v>0.86900496000000005</v>
      </c>
      <c r="P82">
        <v>225.10016400000001</v>
      </c>
      <c r="Q82">
        <f t="shared" si="24"/>
        <v>226.6760527523216</v>
      </c>
      <c r="R82">
        <f t="shared" si="25"/>
        <v>2.4834253596936944</v>
      </c>
      <c r="S82" s="22">
        <f t="shared" si="26"/>
        <v>4.9011668658120391E-5</v>
      </c>
      <c r="U82" s="2">
        <v>0.86946182000000005</v>
      </c>
      <c r="V82">
        <v>244.64057600000001</v>
      </c>
      <c r="W82">
        <f t="shared" si="27"/>
        <v>248.5883809778062</v>
      </c>
      <c r="X82">
        <f t="shared" si="28"/>
        <v>15.585164142791299</v>
      </c>
      <c r="Y82" s="22">
        <f t="shared" si="29"/>
        <v>2.6040804637454353E-4</v>
      </c>
      <c r="AA82" s="2">
        <v>0.86751694000000001</v>
      </c>
      <c r="AB82">
        <v>270.94792100000001</v>
      </c>
      <c r="AC82">
        <f t="shared" si="30"/>
        <v>277.25837251982489</v>
      </c>
      <c r="AD82">
        <f t="shared" si="31"/>
        <v>39.821798384060145</v>
      </c>
      <c r="AE82" s="22">
        <f t="shared" si="32"/>
        <v>5.4243689737925043E-4</v>
      </c>
      <c r="AG82" s="2">
        <v>0.86157766000000002</v>
      </c>
      <c r="AH82">
        <v>299.088864</v>
      </c>
      <c r="AI82">
        <f t="shared" si="33"/>
        <v>301.20705250248346</v>
      </c>
      <c r="AJ82">
        <f t="shared" si="34"/>
        <v>4.4867225320531343</v>
      </c>
      <c r="AK82" s="22">
        <f t="shared" si="35"/>
        <v>5.0156673601357112E-5</v>
      </c>
    </row>
    <row r="83" spans="3:37" x14ac:dyDescent="0.25">
      <c r="C83" s="2">
        <v>0.87596662000000003</v>
      </c>
      <c r="D83">
        <v>192.67563699999999</v>
      </c>
      <c r="E83">
        <f t="shared" si="18"/>
        <v>189.63507673253838</v>
      </c>
      <c r="F83">
        <f t="shared" si="19"/>
        <v>9.2450067400662466</v>
      </c>
      <c r="G83" s="22">
        <f t="shared" si="20"/>
        <v>2.4903112193995329E-4</v>
      </c>
      <c r="I83" s="2">
        <v>0.87513083000000003</v>
      </c>
      <c r="J83">
        <v>213.21545399999999</v>
      </c>
      <c r="K83">
        <f t="shared" si="21"/>
        <v>213.60768450740292</v>
      </c>
      <c r="L83">
        <f t="shared" si="22"/>
        <v>0.15384477093755852</v>
      </c>
      <c r="M83" s="22">
        <f t="shared" si="23"/>
        <v>3.3841170856695998E-6</v>
      </c>
      <c r="O83" s="2">
        <v>0.87084015000000004</v>
      </c>
      <c r="P83">
        <v>227.171706</v>
      </c>
      <c r="Q83">
        <f t="shared" si="24"/>
        <v>228.26926783084215</v>
      </c>
      <c r="R83">
        <f t="shared" si="25"/>
        <v>1.2046419725215791</v>
      </c>
      <c r="S83" s="22">
        <f t="shared" si="26"/>
        <v>2.3342615262293527E-5</v>
      </c>
      <c r="U83" s="2">
        <v>0.87086397999999998</v>
      </c>
      <c r="V83">
        <v>246.68661900000001</v>
      </c>
      <c r="W83">
        <f t="shared" si="27"/>
        <v>249.99192633910309</v>
      </c>
      <c r="X83">
        <f t="shared" si="28"/>
        <v>10.925056605928688</v>
      </c>
      <c r="Y83" s="22">
        <f t="shared" si="29"/>
        <v>1.7952813131374542E-4</v>
      </c>
      <c r="AA83" s="2">
        <v>0.86926968999999998</v>
      </c>
      <c r="AB83">
        <v>273.48305900000003</v>
      </c>
      <c r="AC83">
        <f t="shared" si="30"/>
        <v>279.56055163920689</v>
      </c>
      <c r="AD83">
        <f t="shared" si="31"/>
        <v>36.935916779613642</v>
      </c>
      <c r="AE83" s="22">
        <f t="shared" si="32"/>
        <v>4.9384200257213118E-4</v>
      </c>
      <c r="AG83" s="2">
        <v>0.86294583000000002</v>
      </c>
      <c r="AH83">
        <v>301.53897799999999</v>
      </c>
      <c r="AI83">
        <f t="shared" si="33"/>
        <v>303.05693708262726</v>
      </c>
      <c r="AJ83">
        <f t="shared" si="34"/>
        <v>2.3041997765306279</v>
      </c>
      <c r="AK83" s="22">
        <f t="shared" si="35"/>
        <v>2.5341552237999077E-5</v>
      </c>
    </row>
    <row r="84" spans="3:37" x14ac:dyDescent="0.25">
      <c r="C84" s="2">
        <v>0.87868568000000002</v>
      </c>
      <c r="D84">
        <v>195.084585</v>
      </c>
      <c r="E84">
        <f t="shared" si="18"/>
        <v>192.29385480984524</v>
      </c>
      <c r="F84">
        <f t="shared" si="19"/>
        <v>7.7881749942412295</v>
      </c>
      <c r="G84" s="22">
        <f t="shared" si="20"/>
        <v>2.0463965408328637E-4</v>
      </c>
      <c r="I84" s="2">
        <v>0.87760273</v>
      </c>
      <c r="J84">
        <v>215.77063200000001</v>
      </c>
      <c r="K84">
        <f t="shared" si="21"/>
        <v>216.001983285515</v>
      </c>
      <c r="L84">
        <f t="shared" si="22"/>
        <v>5.3523417309438194E-2</v>
      </c>
      <c r="M84" s="22">
        <f t="shared" si="23"/>
        <v>1.1496328547391245E-6</v>
      </c>
      <c r="O84" s="2">
        <v>0.87303222000000003</v>
      </c>
      <c r="P84">
        <v>229.79502199999999</v>
      </c>
      <c r="Q84">
        <f t="shared" si="24"/>
        <v>230.30953039907479</v>
      </c>
      <c r="R84">
        <f t="shared" si="25"/>
        <v>0.26471889271851279</v>
      </c>
      <c r="S84" s="22">
        <f t="shared" si="26"/>
        <v>5.0130692587586531E-6</v>
      </c>
      <c r="U84" s="2">
        <v>0.87247207000000004</v>
      </c>
      <c r="V84">
        <v>249.383657</v>
      </c>
      <c r="W84">
        <f t="shared" si="27"/>
        <v>251.68797160029862</v>
      </c>
      <c r="X84">
        <f t="shared" si="28"/>
        <v>5.3098657771494109</v>
      </c>
      <c r="Y84" s="22">
        <f t="shared" si="29"/>
        <v>8.5378312100081532E-5</v>
      </c>
      <c r="AA84" s="2">
        <v>0.87083418999999995</v>
      </c>
      <c r="AB84">
        <v>275.964046</v>
      </c>
      <c r="AC84">
        <f t="shared" si="30"/>
        <v>281.73856232993592</v>
      </c>
      <c r="AD84">
        <f t="shared" si="31"/>
        <v>33.34503884469661</v>
      </c>
      <c r="AE84" s="22">
        <f t="shared" si="32"/>
        <v>4.3785087341601377E-4</v>
      </c>
      <c r="AG84" s="2">
        <v>0.86460106000000003</v>
      </c>
      <c r="AH84">
        <v>303.92343099999999</v>
      </c>
      <c r="AI84">
        <f t="shared" si="33"/>
        <v>305.41797507929937</v>
      </c>
      <c r="AJ84">
        <f t="shared" si="34"/>
        <v>2.2336620049688123</v>
      </c>
      <c r="AK84" s="22">
        <f t="shared" si="35"/>
        <v>2.4181825904147913E-5</v>
      </c>
    </row>
    <row r="85" spans="3:37" x14ac:dyDescent="0.25">
      <c r="C85" s="2">
        <v>0.88103003000000002</v>
      </c>
      <c r="D85">
        <v>197.286384</v>
      </c>
      <c r="E85">
        <f t="shared" si="18"/>
        <v>194.79463884450945</v>
      </c>
      <c r="F85">
        <f t="shared" si="19"/>
        <v>6.208793919910617</v>
      </c>
      <c r="G85" s="22">
        <f t="shared" si="20"/>
        <v>1.5951922075609093E-4</v>
      </c>
      <c r="I85" s="2">
        <v>0.88011455000000005</v>
      </c>
      <c r="J85">
        <v>218.34585100000001</v>
      </c>
      <c r="K85">
        <f t="shared" si="21"/>
        <v>218.65292983274259</v>
      </c>
      <c r="L85">
        <f t="shared" si="22"/>
        <v>9.4297409518542943E-2</v>
      </c>
      <c r="M85" s="22">
        <f t="shared" si="23"/>
        <v>1.9779252490469127E-6</v>
      </c>
      <c r="O85" s="2">
        <v>0.87547001000000002</v>
      </c>
      <c r="P85">
        <v>233.06074100000001</v>
      </c>
      <c r="Q85">
        <f t="shared" si="24"/>
        <v>232.76756444213061</v>
      </c>
      <c r="R85">
        <f t="shared" si="25"/>
        <v>8.5952494084150358E-2</v>
      </c>
      <c r="S85" s="22">
        <f t="shared" si="26"/>
        <v>1.5824144397749926E-6</v>
      </c>
      <c r="U85" s="2">
        <v>0.87406086000000005</v>
      </c>
      <c r="V85">
        <v>252.00437400000001</v>
      </c>
      <c r="W85">
        <f t="shared" si="27"/>
        <v>253.45924904040328</v>
      </c>
      <c r="X85">
        <f t="shared" si="28"/>
        <v>2.1166613831884047</v>
      </c>
      <c r="Y85" s="22">
        <f t="shared" si="29"/>
        <v>3.3329993491959665E-5</v>
      </c>
      <c r="AA85" s="2">
        <v>0.87271900999999996</v>
      </c>
      <c r="AB85">
        <v>279.14578499999999</v>
      </c>
      <c r="AC85">
        <f t="shared" si="30"/>
        <v>284.52639706016095</v>
      </c>
      <c r="AD85">
        <f t="shared" si="31"/>
        <v>28.950986141949532</v>
      </c>
      <c r="AE85" s="22">
        <f t="shared" si="32"/>
        <v>3.7153626626400255E-4</v>
      </c>
      <c r="AG85" s="2">
        <v>0.86590462999999995</v>
      </c>
      <c r="AH85">
        <v>306.36798299999998</v>
      </c>
      <c r="AI85">
        <f t="shared" si="33"/>
        <v>307.37718693516479</v>
      </c>
      <c r="AJ85">
        <f t="shared" si="34"/>
        <v>1.0184925827521287</v>
      </c>
      <c r="AK85" s="22">
        <f t="shared" si="35"/>
        <v>1.0851033788989583E-5</v>
      </c>
    </row>
    <row r="86" spans="3:37" x14ac:dyDescent="0.25">
      <c r="C86" s="2">
        <v>0.88383177000000002</v>
      </c>
      <c r="D86">
        <v>200.27696800000001</v>
      </c>
      <c r="E86">
        <f t="shared" si="18"/>
        <v>198.06043550352388</v>
      </c>
      <c r="F86">
        <f t="shared" si="19"/>
        <v>4.9130163079347229</v>
      </c>
      <c r="G86" s="22">
        <f t="shared" si="20"/>
        <v>1.224859259776236E-4</v>
      </c>
      <c r="I86" s="2">
        <v>0.88236680000000001</v>
      </c>
      <c r="J86">
        <v>220.853714</v>
      </c>
      <c r="K86">
        <f t="shared" si="21"/>
        <v>221.2329814764972</v>
      </c>
      <c r="L86">
        <f t="shared" si="22"/>
        <v>0.14384381872855781</v>
      </c>
      <c r="M86" s="22">
        <f t="shared" si="23"/>
        <v>2.9490476517313175E-6</v>
      </c>
      <c r="O86" s="2">
        <v>0.87714685999999997</v>
      </c>
      <c r="P86">
        <v>235.48421099999999</v>
      </c>
      <c r="Q86">
        <f t="shared" si="24"/>
        <v>234.5826383742384</v>
      </c>
      <c r="R86">
        <f t="shared" si="25"/>
        <v>0.81283319952264466</v>
      </c>
      <c r="S86" s="22">
        <f t="shared" si="26"/>
        <v>1.4658105627279007E-5</v>
      </c>
      <c r="U86" s="2">
        <v>0.87568166000000003</v>
      </c>
      <c r="V86">
        <v>254.797222</v>
      </c>
      <c r="W86">
        <f t="shared" si="27"/>
        <v>255.36973995079035</v>
      </c>
      <c r="X86">
        <f t="shared" si="28"/>
        <v>0.3277768039771724</v>
      </c>
      <c r="Y86" s="22">
        <f t="shared" si="29"/>
        <v>5.048807809645122E-6</v>
      </c>
      <c r="AA86" s="2">
        <v>0.87414133999999999</v>
      </c>
      <c r="AB86">
        <v>282.05590100000001</v>
      </c>
      <c r="AC86">
        <f t="shared" si="30"/>
        <v>286.75570424159929</v>
      </c>
      <c r="AD86">
        <f t="shared" si="31"/>
        <v>22.088150509747138</v>
      </c>
      <c r="AE86" s="22">
        <f t="shared" si="32"/>
        <v>2.7764443467204821E-4</v>
      </c>
      <c r="AG86" s="2">
        <v>0.86762501999999997</v>
      </c>
      <c r="AH86">
        <v>309.36172900000003</v>
      </c>
      <c r="AI86">
        <f t="shared" si="33"/>
        <v>310.10510073112312</v>
      </c>
      <c r="AJ86">
        <f t="shared" si="34"/>
        <v>0.55260153063294071</v>
      </c>
      <c r="AK86" s="22">
        <f t="shared" si="35"/>
        <v>5.7740283366637066E-6</v>
      </c>
    </row>
    <row r="87" spans="3:37" x14ac:dyDescent="0.25">
      <c r="C87" s="2">
        <v>0.88595743000000005</v>
      </c>
      <c r="D87">
        <v>202.712873</v>
      </c>
      <c r="E87">
        <f t="shared" si="18"/>
        <v>200.75701196767577</v>
      </c>
      <c r="F87">
        <f t="shared" si="19"/>
        <v>3.8253923777644272</v>
      </c>
      <c r="G87" s="22">
        <f t="shared" si="20"/>
        <v>9.3092207850912353E-5</v>
      </c>
      <c r="I87" s="2">
        <v>0.88480539000000002</v>
      </c>
      <c r="J87">
        <v>223.73566299999999</v>
      </c>
      <c r="K87">
        <f t="shared" si="21"/>
        <v>224.26166389414988</v>
      </c>
      <c r="L87">
        <f t="shared" si="22"/>
        <v>0.27667694064648185</v>
      </c>
      <c r="M87" s="22">
        <f t="shared" si="23"/>
        <v>5.5271663330475541E-6</v>
      </c>
      <c r="O87" s="2">
        <v>0.87894855999999999</v>
      </c>
      <c r="P87">
        <v>237.962793</v>
      </c>
      <c r="Q87">
        <f t="shared" si="24"/>
        <v>236.65372945479814</v>
      </c>
      <c r="R87">
        <f t="shared" si="25"/>
        <v>1.7136473653764779</v>
      </c>
      <c r="S87" s="22">
        <f t="shared" si="26"/>
        <v>3.0262398253214091E-5</v>
      </c>
      <c r="U87" s="2">
        <v>0.87743325000000005</v>
      </c>
      <c r="V87">
        <v>257.88347599999997</v>
      </c>
      <c r="W87">
        <f t="shared" si="27"/>
        <v>257.55891738415562</v>
      </c>
      <c r="X87">
        <f t="shared" si="28"/>
        <v>0.10533829511880229</v>
      </c>
      <c r="Y87" s="22">
        <f t="shared" si="29"/>
        <v>1.583941925255691E-6</v>
      </c>
      <c r="AA87" s="2">
        <v>0.87523488000000005</v>
      </c>
      <c r="AB87">
        <v>284.56050800000003</v>
      </c>
      <c r="AC87">
        <f t="shared" si="30"/>
        <v>288.54698012941344</v>
      </c>
      <c r="AD87">
        <f t="shared" si="31"/>
        <v>15.891960038589922</v>
      </c>
      <c r="AE87" s="22">
        <f t="shared" si="32"/>
        <v>1.9625837985526011E-4</v>
      </c>
      <c r="AG87" s="2">
        <v>0.86896936999999996</v>
      </c>
      <c r="AH87">
        <v>312.030709</v>
      </c>
      <c r="AI87">
        <f t="shared" si="33"/>
        <v>312.3553614181543</v>
      </c>
      <c r="AJ87">
        <f t="shared" si="34"/>
        <v>0.10539919261343504</v>
      </c>
      <c r="AK87" s="22">
        <f t="shared" si="35"/>
        <v>1.0825366491509545E-6</v>
      </c>
    </row>
    <row r="88" spans="3:37" x14ac:dyDescent="0.25">
      <c r="C88" s="2">
        <v>0.88828353999999998</v>
      </c>
      <c r="D88">
        <v>205.46163300000001</v>
      </c>
      <c r="E88">
        <f t="shared" si="18"/>
        <v>203.94302158423108</v>
      </c>
      <c r="F88">
        <f t="shared" si="19"/>
        <v>2.306180632103715</v>
      </c>
      <c r="G88" s="22">
        <f t="shared" si="20"/>
        <v>5.4630081624883017E-5</v>
      </c>
      <c r="I88" s="2">
        <v>0.88689925999999997</v>
      </c>
      <c r="J88">
        <v>226.615161</v>
      </c>
      <c r="K88">
        <f t="shared" si="21"/>
        <v>227.0731482526059</v>
      </c>
      <c r="L88">
        <f t="shared" si="22"/>
        <v>0.20975232354950363</v>
      </c>
      <c r="M88" s="22">
        <f t="shared" si="23"/>
        <v>4.0844055453134347E-6</v>
      </c>
      <c r="O88" s="2">
        <v>0.88070106999999997</v>
      </c>
      <c r="P88">
        <v>240.60815400000001</v>
      </c>
      <c r="Q88">
        <f t="shared" si="24"/>
        <v>238.79588949646791</v>
      </c>
      <c r="R88">
        <f t="shared" si="25"/>
        <v>3.2843026307624696</v>
      </c>
      <c r="S88" s="22">
        <f t="shared" si="26"/>
        <v>5.6731267395454753E-5</v>
      </c>
      <c r="U88" s="2">
        <v>0.87918487999999995</v>
      </c>
      <c r="V88">
        <v>260.95595300000002</v>
      </c>
      <c r="W88">
        <f t="shared" si="27"/>
        <v>259.8854189711866</v>
      </c>
      <c r="X88">
        <f t="shared" si="28"/>
        <v>1.1460431068475065</v>
      </c>
      <c r="Y88" s="22">
        <f t="shared" si="29"/>
        <v>1.6829318754568538E-5</v>
      </c>
      <c r="AA88" s="2">
        <v>0.87660172999999997</v>
      </c>
      <c r="AB88">
        <v>287.73240500000003</v>
      </c>
      <c r="AC88">
        <f t="shared" si="30"/>
        <v>290.88483968592408</v>
      </c>
      <c r="AD88">
        <f t="shared" si="31"/>
        <v>9.9378444490170601</v>
      </c>
      <c r="AE88" s="22">
        <f t="shared" si="32"/>
        <v>1.2003686465628231E-4</v>
      </c>
      <c r="AG88" s="2">
        <v>0.87028269000000003</v>
      </c>
      <c r="AH88">
        <v>314.52910600000001</v>
      </c>
      <c r="AI88">
        <f t="shared" si="33"/>
        <v>314.65948683244051</v>
      </c>
      <c r="AJ88">
        <f t="shared" si="34"/>
        <v>1.6999161467876181E-2</v>
      </c>
      <c r="AK88" s="22">
        <f t="shared" si="35"/>
        <v>1.7183270151702785E-7</v>
      </c>
    </row>
    <row r="89" spans="3:37" x14ac:dyDescent="0.25">
      <c r="C89" s="2">
        <v>0.89050220000000002</v>
      </c>
      <c r="D89">
        <v>208.42371199999999</v>
      </c>
      <c r="E89">
        <f t="shared" si="18"/>
        <v>207.22907692793095</v>
      </c>
      <c r="F89">
        <f t="shared" si="19"/>
        <v>1.4271529554174183</v>
      </c>
      <c r="G89" s="22">
        <f t="shared" si="20"/>
        <v>3.2853093409669253E-5</v>
      </c>
      <c r="I89" s="2">
        <v>0.8887005</v>
      </c>
      <c r="J89">
        <v>229.31104099999999</v>
      </c>
      <c r="K89">
        <f t="shared" si="21"/>
        <v>229.65941481686559</v>
      </c>
      <c r="L89">
        <f t="shared" si="22"/>
        <v>0.12136431627750884</v>
      </c>
      <c r="M89" s="22">
        <f t="shared" si="23"/>
        <v>2.3080280457073646E-6</v>
      </c>
      <c r="O89" s="2">
        <v>0.88203644000000003</v>
      </c>
      <c r="P89">
        <v>242.861784</v>
      </c>
      <c r="Q89">
        <f t="shared" si="24"/>
        <v>240.51754301963922</v>
      </c>
      <c r="R89">
        <f t="shared" si="25"/>
        <v>5.4954657740028718</v>
      </c>
      <c r="S89" s="22">
        <f t="shared" si="26"/>
        <v>9.3172156092033242E-5</v>
      </c>
      <c r="U89" s="2">
        <v>0.88093675999999999</v>
      </c>
      <c r="V89">
        <v>263.904428</v>
      </c>
      <c r="W89">
        <f t="shared" si="27"/>
        <v>262.358182621053</v>
      </c>
      <c r="X89">
        <f t="shared" si="28"/>
        <v>2.3908747719149264</v>
      </c>
      <c r="Y89" s="22">
        <f t="shared" si="29"/>
        <v>3.4329183570973123E-5</v>
      </c>
      <c r="AA89" s="2">
        <v>0.87778307</v>
      </c>
      <c r="AB89">
        <v>290.49717399999997</v>
      </c>
      <c r="AC89">
        <f t="shared" si="30"/>
        <v>292.99777790899918</v>
      </c>
      <c r="AD89">
        <f t="shared" si="31"/>
        <v>6.2530199097021297</v>
      </c>
      <c r="AE89" s="22">
        <f t="shared" si="32"/>
        <v>7.4097914995175187E-5</v>
      </c>
      <c r="AG89" s="2">
        <v>0.87154399000000005</v>
      </c>
      <c r="AH89">
        <v>317.16834299999999</v>
      </c>
      <c r="AI89">
        <f t="shared" si="33"/>
        <v>316.97544521272641</v>
      </c>
      <c r="AJ89">
        <f t="shared" si="34"/>
        <v>3.7209556335043317E-2</v>
      </c>
      <c r="AK89" s="22">
        <f t="shared" si="35"/>
        <v>3.6989190347883816E-7</v>
      </c>
    </row>
    <row r="90" spans="3:37" x14ac:dyDescent="0.25">
      <c r="C90" s="2">
        <v>0.89225542000000002</v>
      </c>
      <c r="D90">
        <v>210.73542800000001</v>
      </c>
      <c r="E90">
        <f t="shared" si="18"/>
        <v>210.00929127773233</v>
      </c>
      <c r="F90">
        <f t="shared" si="19"/>
        <v>0.52727453942565339</v>
      </c>
      <c r="G90" s="22">
        <f t="shared" si="20"/>
        <v>1.1873033517022653E-5</v>
      </c>
      <c r="I90" s="2">
        <v>0.89045319999999994</v>
      </c>
      <c r="J90">
        <v>231.87075999999999</v>
      </c>
      <c r="K90">
        <f t="shared" si="21"/>
        <v>232.33485826684588</v>
      </c>
      <c r="L90">
        <f t="shared" si="22"/>
        <v>0.2153872012893632</v>
      </c>
      <c r="M90" s="22">
        <f t="shared" si="23"/>
        <v>4.006156603185546E-6</v>
      </c>
      <c r="O90" s="2">
        <v>0.88378867000000005</v>
      </c>
      <c r="P90">
        <v>245.644924</v>
      </c>
      <c r="Q90">
        <f t="shared" si="24"/>
        <v>242.9006512151588</v>
      </c>
      <c r="R90">
        <f t="shared" si="25"/>
        <v>7.531033117620078</v>
      </c>
      <c r="S90" s="22">
        <f t="shared" si="26"/>
        <v>1.2480700708445176E-4</v>
      </c>
      <c r="U90" s="2">
        <v>0.88265689000000003</v>
      </c>
      <c r="V90">
        <v>267.02515</v>
      </c>
      <c r="W90">
        <f t="shared" si="27"/>
        <v>264.93699136283624</v>
      </c>
      <c r="X90">
        <f t="shared" si="28"/>
        <v>4.3604064939616034</v>
      </c>
      <c r="Y90" s="22">
        <f t="shared" si="29"/>
        <v>6.1153686475554246E-5</v>
      </c>
      <c r="AA90" s="2">
        <v>0.87870229</v>
      </c>
      <c r="AB90">
        <v>293.25131499999998</v>
      </c>
      <c r="AC90">
        <f t="shared" si="30"/>
        <v>294.70359424608768</v>
      </c>
      <c r="AD90">
        <f t="shared" si="31"/>
        <v>2.1091150086170543</v>
      </c>
      <c r="AE90" s="22">
        <f t="shared" si="32"/>
        <v>2.4525638671613232E-5</v>
      </c>
      <c r="AG90" s="2">
        <v>0.87276593000000002</v>
      </c>
      <c r="AH90">
        <v>319.578035</v>
      </c>
      <c r="AI90">
        <f t="shared" si="33"/>
        <v>319.31988233734404</v>
      </c>
      <c r="AJ90">
        <f t="shared" si="34"/>
        <v>6.6642797236361559E-2</v>
      </c>
      <c r="AK90" s="22">
        <f t="shared" si="35"/>
        <v>6.5252833287391361E-7</v>
      </c>
    </row>
    <row r="91" spans="3:37" x14ac:dyDescent="0.25">
      <c r="C91" s="2">
        <v>0.89400776000000004</v>
      </c>
      <c r="D91">
        <v>213.46345600000001</v>
      </c>
      <c r="E91">
        <f t="shared" si="18"/>
        <v>212.96099546314804</v>
      </c>
      <c r="F91">
        <f t="shared" si="19"/>
        <v>0.25246659109357</v>
      </c>
      <c r="G91" s="22">
        <f t="shared" si="20"/>
        <v>5.5406005807403669E-6</v>
      </c>
      <c r="I91" s="2">
        <v>0.89201730999999995</v>
      </c>
      <c r="J91">
        <v>234.53580400000001</v>
      </c>
      <c r="K91">
        <f t="shared" si="21"/>
        <v>234.86275778368559</v>
      </c>
      <c r="L91">
        <f t="shared" si="22"/>
        <v>0.10689877666631822</v>
      </c>
      <c r="M91" s="22">
        <f t="shared" si="23"/>
        <v>1.9433652518048725E-6</v>
      </c>
      <c r="O91" s="2">
        <v>0.88535311999999999</v>
      </c>
      <c r="P91">
        <v>248.14856900000001</v>
      </c>
      <c r="Q91">
        <f t="shared" si="24"/>
        <v>245.15387025639188</v>
      </c>
      <c r="R91">
        <f t="shared" si="25"/>
        <v>8.9682205649680871</v>
      </c>
      <c r="S91" s="22">
        <f t="shared" si="26"/>
        <v>1.4564069093293914E-4</v>
      </c>
      <c r="U91" s="2">
        <v>0.88400168000000001</v>
      </c>
      <c r="V91">
        <v>269.484487</v>
      </c>
      <c r="W91">
        <f t="shared" si="27"/>
        <v>267.06317652997251</v>
      </c>
      <c r="X91">
        <f t="shared" si="28"/>
        <v>5.8627443922647569</v>
      </c>
      <c r="Y91" s="22">
        <f t="shared" si="29"/>
        <v>8.0729715165724498E-5</v>
      </c>
      <c r="AA91" s="2">
        <v>0.87955114000000001</v>
      </c>
      <c r="AB91">
        <v>296.00401099999999</v>
      </c>
      <c r="AC91">
        <f t="shared" si="30"/>
        <v>296.32846907918145</v>
      </c>
      <c r="AD91">
        <f t="shared" si="31"/>
        <v>0.10527304514611881</v>
      </c>
      <c r="AE91" s="22">
        <f t="shared" si="32"/>
        <v>1.2014950712463981E-6</v>
      </c>
      <c r="AG91" s="2">
        <v>0.87402385999999999</v>
      </c>
      <c r="AH91">
        <v>322.28616299999999</v>
      </c>
      <c r="AI91">
        <f t="shared" si="33"/>
        <v>321.84162392343478</v>
      </c>
      <c r="AJ91">
        <f t="shared" si="34"/>
        <v>0.19761499059344645</v>
      </c>
      <c r="AK91" s="22">
        <f t="shared" si="35"/>
        <v>1.9025521335787741E-6</v>
      </c>
    </row>
    <row r="92" spans="3:37" x14ac:dyDescent="0.25">
      <c r="C92" s="2">
        <v>0.89557180999999997</v>
      </c>
      <c r="D92">
        <v>216.15999299999999</v>
      </c>
      <c r="E92">
        <f t="shared" si="18"/>
        <v>215.75026984512996</v>
      </c>
      <c r="F92">
        <f t="shared" si="19"/>
        <v>0.1678730636366442</v>
      </c>
      <c r="G92" s="22">
        <f t="shared" si="20"/>
        <v>3.5927779861054621E-6</v>
      </c>
      <c r="I92" s="2">
        <v>0.89373798999999998</v>
      </c>
      <c r="J92">
        <v>237.39570699999999</v>
      </c>
      <c r="K92">
        <f t="shared" si="21"/>
        <v>237.80571112374253</v>
      </c>
      <c r="L92">
        <f t="shared" si="22"/>
        <v>0.16810338148588699</v>
      </c>
      <c r="M92" s="22">
        <f t="shared" si="23"/>
        <v>2.9828452828517215E-6</v>
      </c>
      <c r="O92" s="2">
        <v>0.88630945000000005</v>
      </c>
      <c r="P92">
        <v>249.75483600000001</v>
      </c>
      <c r="Q92">
        <f t="shared" si="24"/>
        <v>246.59248442271323</v>
      </c>
      <c r="R92">
        <f t="shared" si="25"/>
        <v>10.000467498368215</v>
      </c>
      <c r="S92" s="22">
        <f t="shared" si="26"/>
        <v>1.6032176679974783E-4</v>
      </c>
      <c r="U92" s="2">
        <v>0.88531495000000004</v>
      </c>
      <c r="V92">
        <v>272.00125400000002</v>
      </c>
      <c r="W92">
        <f t="shared" si="27"/>
        <v>269.23760707862516</v>
      </c>
      <c r="X92">
        <f t="shared" si="28"/>
        <v>7.6377443060247243</v>
      </c>
      <c r="Y92" s="22">
        <f t="shared" si="29"/>
        <v>1.0323413010943509E-4</v>
      </c>
      <c r="AA92" s="2">
        <v>0.88039144999999996</v>
      </c>
      <c r="AB92">
        <v>298.54491899999999</v>
      </c>
      <c r="AC92">
        <f t="shared" si="30"/>
        <v>297.9854055175943</v>
      </c>
      <c r="AD92">
        <f t="shared" si="31"/>
        <v>0.31305533699374383</v>
      </c>
      <c r="AE92" s="22">
        <f t="shared" si="32"/>
        <v>3.5123820062053705E-6</v>
      </c>
      <c r="AG92" s="2">
        <v>0.87533640999999995</v>
      </c>
      <c r="AH92">
        <v>325.15197000000001</v>
      </c>
      <c r="AI92">
        <f t="shared" si="33"/>
        <v>324.59530329276197</v>
      </c>
      <c r="AJ92">
        <f t="shared" si="34"/>
        <v>0.30987782294723831</v>
      </c>
      <c r="AK92" s="22">
        <f t="shared" si="35"/>
        <v>2.9310128127308733E-6</v>
      </c>
    </row>
    <row r="93" spans="3:37" x14ac:dyDescent="0.25">
      <c r="C93" s="2">
        <v>0.89713794000000002</v>
      </c>
      <c r="D93">
        <v>218.73510099999999</v>
      </c>
      <c r="E93">
        <f t="shared" si="18"/>
        <v>218.69792574609474</v>
      </c>
      <c r="F93">
        <f t="shared" si="19"/>
        <v>1.3819995029195498E-3</v>
      </c>
      <c r="G93" s="22">
        <f t="shared" si="20"/>
        <v>2.888490375495848E-8</v>
      </c>
      <c r="I93" s="2">
        <v>0.89545843999999997</v>
      </c>
      <c r="J93">
        <v>240.361896</v>
      </c>
      <c r="K93">
        <f t="shared" si="21"/>
        <v>240.9280231090153</v>
      </c>
      <c r="L93">
        <f t="shared" si="22"/>
        <v>0.32049990356201907</v>
      </c>
      <c r="M93" s="22">
        <f t="shared" si="23"/>
        <v>5.5474916977005916E-6</v>
      </c>
      <c r="O93" s="2">
        <v>0.88775219999999999</v>
      </c>
      <c r="P93">
        <v>252.15567100000001</v>
      </c>
      <c r="Q93">
        <f t="shared" si="24"/>
        <v>248.85487766296595</v>
      </c>
      <c r="R93">
        <f t="shared" si="25"/>
        <v>10.89523665380848</v>
      </c>
      <c r="S93" s="22">
        <f t="shared" si="26"/>
        <v>1.713559496194908E-4</v>
      </c>
      <c r="U93" s="2">
        <v>0.88657627000000006</v>
      </c>
      <c r="V93">
        <v>274.63436799999999</v>
      </c>
      <c r="W93">
        <f t="shared" si="27"/>
        <v>271.42150344231391</v>
      </c>
      <c r="X93">
        <f t="shared" si="28"/>
        <v>10.322498666035429</v>
      </c>
      <c r="Y93" s="22">
        <f t="shared" si="29"/>
        <v>1.3685953711309713E-4</v>
      </c>
      <c r="AA93" s="2">
        <v>0.88129374000000005</v>
      </c>
      <c r="AB93">
        <v>301.15303999999998</v>
      </c>
      <c r="AC93">
        <f t="shared" si="30"/>
        <v>299.81983183878208</v>
      </c>
      <c r="AD93">
        <f t="shared" si="31"/>
        <v>1.7774440011380055</v>
      </c>
      <c r="AE93" s="22">
        <f t="shared" si="32"/>
        <v>1.959843640362194E-5</v>
      </c>
      <c r="AG93" s="2">
        <v>0.87648446999999996</v>
      </c>
      <c r="AH93">
        <v>327.855592</v>
      </c>
      <c r="AI93">
        <f t="shared" si="33"/>
        <v>327.11100739892197</v>
      </c>
      <c r="AJ93">
        <f t="shared" si="34"/>
        <v>0.55440622816253127</v>
      </c>
      <c r="AK93" s="22">
        <f t="shared" si="35"/>
        <v>5.1577811357718451E-6</v>
      </c>
    </row>
    <row r="94" spans="3:37" x14ac:dyDescent="0.25">
      <c r="C94" s="2">
        <v>0.89840812999999997</v>
      </c>
      <c r="D94">
        <v>221.25681700000001</v>
      </c>
      <c r="E94">
        <f t="shared" si="18"/>
        <v>221.20814213433624</v>
      </c>
      <c r="F94">
        <f t="shared" si="19"/>
        <v>2.3692425473860659E-3</v>
      </c>
      <c r="G94" s="22">
        <f t="shared" si="20"/>
        <v>4.8396750466346979E-8</v>
      </c>
      <c r="I94" s="2">
        <v>0.89697654999999998</v>
      </c>
      <c r="J94">
        <v>243.38424900000001</v>
      </c>
      <c r="K94">
        <f t="shared" si="21"/>
        <v>243.84115188315607</v>
      </c>
      <c r="L94">
        <f t="shared" si="22"/>
        <v>0.20876024463632162</v>
      </c>
      <c r="M94" s="22">
        <f t="shared" si="23"/>
        <v>3.5242187676649972E-6</v>
      </c>
      <c r="O94" s="2">
        <v>0.88884640999999998</v>
      </c>
      <c r="P94">
        <v>254.34067200000001</v>
      </c>
      <c r="Q94">
        <f t="shared" si="24"/>
        <v>250.64758755756367</v>
      </c>
      <c r="R94">
        <f t="shared" si="25"/>
        <v>13.638872698965363</v>
      </c>
      <c r="S94" s="22">
        <f t="shared" si="26"/>
        <v>2.1083700922004559E-4</v>
      </c>
      <c r="U94" s="2">
        <v>0.88779825999999995</v>
      </c>
      <c r="V94">
        <v>277.018035</v>
      </c>
      <c r="W94">
        <f t="shared" si="27"/>
        <v>273.63053923574125</v>
      </c>
      <c r="X94">
        <f t="shared" si="28"/>
        <v>11.475127552870937</v>
      </c>
      <c r="Y94" s="22">
        <f t="shared" si="29"/>
        <v>1.4953451037575798E-4</v>
      </c>
      <c r="AA94" s="2">
        <v>0.88217203</v>
      </c>
      <c r="AB94">
        <v>303.74558500000001</v>
      </c>
      <c r="AC94">
        <f t="shared" si="30"/>
        <v>301.66215739595475</v>
      </c>
      <c r="AD94">
        <f t="shared" si="31"/>
        <v>4.3406705812977524</v>
      </c>
      <c r="AE94" s="22">
        <f t="shared" si="32"/>
        <v>4.7047535622703355E-5</v>
      </c>
      <c r="AG94" s="2">
        <v>0.87781511999999995</v>
      </c>
      <c r="AH94">
        <v>330.82090699999998</v>
      </c>
      <c r="AI94">
        <f t="shared" si="33"/>
        <v>330.15760658618507</v>
      </c>
      <c r="AJ94">
        <f t="shared" si="34"/>
        <v>0.43996743896702956</v>
      </c>
      <c r="AK94" s="22">
        <f t="shared" si="35"/>
        <v>4.0200794891001043E-6</v>
      </c>
    </row>
    <row r="95" spans="3:37" x14ac:dyDescent="0.25">
      <c r="C95" s="2">
        <v>0.89977609999999997</v>
      </c>
      <c r="D95">
        <v>223.890368</v>
      </c>
      <c r="E95">
        <f t="shared" si="18"/>
        <v>224.03728461868366</v>
      </c>
      <c r="F95">
        <f t="shared" si="19"/>
        <v>2.1584492845440447E-2</v>
      </c>
      <c r="G95" s="22">
        <f t="shared" si="20"/>
        <v>4.3059702849240336E-7</v>
      </c>
      <c r="I95" s="2">
        <v>0.89855386000000004</v>
      </c>
      <c r="J95">
        <v>246.37130199999999</v>
      </c>
      <c r="K95">
        <f t="shared" si="21"/>
        <v>247.03374443701031</v>
      </c>
      <c r="L95">
        <f t="shared" si="22"/>
        <v>0.43882998235218107</v>
      </c>
      <c r="M95" s="22">
        <f t="shared" si="23"/>
        <v>7.2296297286186166E-6</v>
      </c>
      <c r="O95" s="2">
        <v>0.89015991999999999</v>
      </c>
      <c r="P95">
        <v>256.74721499999998</v>
      </c>
      <c r="Q95">
        <f t="shared" si="24"/>
        <v>252.89113844097932</v>
      </c>
      <c r="R95">
        <f t="shared" si="25"/>
        <v>14.869326429028646</v>
      </c>
      <c r="S95" s="22">
        <f t="shared" si="26"/>
        <v>2.2556920707765806E-4</v>
      </c>
      <c r="U95" s="2">
        <v>0.88905624000000005</v>
      </c>
      <c r="V95">
        <v>279.70319899999998</v>
      </c>
      <c r="W95">
        <f t="shared" si="27"/>
        <v>276.00473654251641</v>
      </c>
      <c r="X95">
        <f t="shared" si="28"/>
        <v>13.678624549415423</v>
      </c>
      <c r="Y95" s="22">
        <f t="shared" si="29"/>
        <v>1.7484272327341756E-4</v>
      </c>
      <c r="AA95" s="2">
        <v>0.88304576000000001</v>
      </c>
      <c r="AB95">
        <v>306.28072300000002</v>
      </c>
      <c r="AC95">
        <f t="shared" si="30"/>
        <v>303.55216396689798</v>
      </c>
      <c r="AD95">
        <f t="shared" si="31"/>
        <v>7.4450343971227637</v>
      </c>
      <c r="AE95" s="22">
        <f t="shared" si="32"/>
        <v>7.9364700443338226E-5</v>
      </c>
      <c r="AG95" s="2">
        <v>0.87912762</v>
      </c>
      <c r="AH95">
        <v>333.70832100000001</v>
      </c>
      <c r="AI95">
        <f t="shared" si="33"/>
        <v>333.30651517596175</v>
      </c>
      <c r="AJ95">
        <f t="shared" si="34"/>
        <v>0.16144792023106752</v>
      </c>
      <c r="AK95" s="22">
        <f t="shared" si="35"/>
        <v>1.4497675775714733E-6</v>
      </c>
    </row>
    <row r="96" spans="3:37" x14ac:dyDescent="0.25">
      <c r="C96" s="2">
        <v>0.90123233000000003</v>
      </c>
      <c r="D96">
        <v>226.55843200000001</v>
      </c>
      <c r="E96">
        <f t="shared" si="18"/>
        <v>227.19909486961512</v>
      </c>
      <c r="F96">
        <f t="shared" si="19"/>
        <v>0.41044891250347137</v>
      </c>
      <c r="G96" s="22">
        <f t="shared" si="20"/>
        <v>7.9964761956277596E-6</v>
      </c>
      <c r="I96" s="2">
        <v>0.90001529999999996</v>
      </c>
      <c r="J96">
        <v>249.386413</v>
      </c>
      <c r="K96">
        <f t="shared" si="21"/>
        <v>250.15078625161993</v>
      </c>
      <c r="L96">
        <f t="shared" si="22"/>
        <v>0.58426646779202374</v>
      </c>
      <c r="M96" s="22">
        <f t="shared" si="23"/>
        <v>9.3943207596722566E-6</v>
      </c>
      <c r="O96" s="2">
        <v>0.89147330999999996</v>
      </c>
      <c r="P96">
        <v>259.20887099999999</v>
      </c>
      <c r="Q96">
        <f t="shared" si="24"/>
        <v>255.23874256331786</v>
      </c>
      <c r="R96">
        <f t="shared" si="25"/>
        <v>15.761919803752104</v>
      </c>
      <c r="S96" s="22">
        <f t="shared" si="26"/>
        <v>2.3458994452184434E-4</v>
      </c>
      <c r="U96" s="2">
        <v>0.89036870999999995</v>
      </c>
      <c r="V96">
        <v>282.60574800000001</v>
      </c>
      <c r="W96">
        <f t="shared" si="27"/>
        <v>278.59488533374906</v>
      </c>
      <c r="X96">
        <f t="shared" si="28"/>
        <v>16.087019327525628</v>
      </c>
      <c r="Y96" s="22">
        <f t="shared" si="29"/>
        <v>2.0142510648402359E-4</v>
      </c>
      <c r="AA96" s="2">
        <v>0.88391956000000005</v>
      </c>
      <c r="AB96">
        <v>308.77911999999998</v>
      </c>
      <c r="AC96">
        <f t="shared" si="30"/>
        <v>305.50120933817902</v>
      </c>
      <c r="AD96">
        <f t="shared" si="31"/>
        <v>10.744698306879485</v>
      </c>
      <c r="AE96" s="22">
        <f t="shared" si="32"/>
        <v>1.1269337236590124E-4</v>
      </c>
      <c r="AG96" s="2">
        <v>0.87996753000000005</v>
      </c>
      <c r="AH96">
        <v>335.744235</v>
      </c>
      <c r="AI96">
        <f t="shared" si="33"/>
        <v>335.39971286581931</v>
      </c>
      <c r="AJ96">
        <f t="shared" si="34"/>
        <v>0.11869550094041928</v>
      </c>
      <c r="AK96" s="22">
        <f t="shared" si="35"/>
        <v>1.0529727428862117E-6</v>
      </c>
    </row>
    <row r="97" spans="3:37" x14ac:dyDescent="0.25">
      <c r="C97" s="2">
        <v>0.90247801000000005</v>
      </c>
      <c r="D97">
        <v>229.122569</v>
      </c>
      <c r="E97">
        <f t="shared" si="18"/>
        <v>230.03249746235343</v>
      </c>
      <c r="F97">
        <f t="shared" si="19"/>
        <v>0.8279698066008857</v>
      </c>
      <c r="G97" s="22">
        <f t="shared" si="20"/>
        <v>1.5771709149341224E-5</v>
      </c>
      <c r="I97" s="2">
        <v>0.90137634</v>
      </c>
      <c r="J97">
        <v>252.496396</v>
      </c>
      <c r="K97">
        <f t="shared" si="21"/>
        <v>253.19833916324862</v>
      </c>
      <c r="L97">
        <f t="shared" si="22"/>
        <v>0.49272420443147125</v>
      </c>
      <c r="M97" s="22">
        <f t="shared" si="23"/>
        <v>7.7284700762857881E-6</v>
      </c>
      <c r="O97" s="2">
        <v>0.89278690000000005</v>
      </c>
      <c r="P97">
        <v>261.57110599999999</v>
      </c>
      <c r="Q97">
        <f t="shared" si="24"/>
        <v>257.69583237864714</v>
      </c>
      <c r="R97">
        <f t="shared" si="25"/>
        <v>15.017745640353205</v>
      </c>
      <c r="S97" s="22">
        <f t="shared" si="26"/>
        <v>2.1949529071595413E-4</v>
      </c>
      <c r="U97" s="2">
        <v>0.89168097000000002</v>
      </c>
      <c r="V97">
        <v>285.60627299999999</v>
      </c>
      <c r="W97">
        <f t="shared" si="27"/>
        <v>281.30541719930312</v>
      </c>
      <c r="X97">
        <f t="shared" si="28"/>
        <v>18.497360618387876</v>
      </c>
      <c r="Y97" s="22">
        <f t="shared" si="29"/>
        <v>2.2676408899995005E-4</v>
      </c>
      <c r="AA97" s="2">
        <v>0.88479355000000004</v>
      </c>
      <c r="AB97">
        <v>311.18566299999998</v>
      </c>
      <c r="AC97">
        <f t="shared" si="30"/>
        <v>307.51142407706476</v>
      </c>
      <c r="AD97">
        <f t="shared" si="31"/>
        <v>13.500031662812145</v>
      </c>
      <c r="AE97" s="22">
        <f t="shared" si="32"/>
        <v>1.3941054574260212E-4</v>
      </c>
      <c r="AG97" s="2">
        <v>0.88081370999999997</v>
      </c>
      <c r="AH97">
        <v>337.804303</v>
      </c>
      <c r="AI97">
        <f t="shared" si="33"/>
        <v>337.5723999292764</v>
      </c>
      <c r="AJ97">
        <f t="shared" si="34"/>
        <v>5.3779034211036802E-2</v>
      </c>
      <c r="AK97" s="22">
        <f t="shared" si="35"/>
        <v>4.7128394372910148E-7</v>
      </c>
    </row>
    <row r="98" spans="3:37" x14ac:dyDescent="0.25">
      <c r="C98" s="2">
        <v>0.90370866999999999</v>
      </c>
      <c r="D98">
        <v>231.98872499999999</v>
      </c>
      <c r="E98">
        <f t="shared" si="18"/>
        <v>232.95369295146253</v>
      </c>
      <c r="F98">
        <f t="shared" si="19"/>
        <v>0.93116314734981176</v>
      </c>
      <c r="G98" s="22">
        <f t="shared" si="20"/>
        <v>1.7301829321503129E-5</v>
      </c>
      <c r="I98" s="2">
        <v>0.90237526999999995</v>
      </c>
      <c r="J98">
        <v>254.916631</v>
      </c>
      <c r="K98">
        <f t="shared" si="21"/>
        <v>255.52782816016642</v>
      </c>
      <c r="L98">
        <f t="shared" si="22"/>
        <v>0.3735619685955045</v>
      </c>
      <c r="M98" s="22">
        <f t="shared" si="23"/>
        <v>5.7486559182572863E-6</v>
      </c>
      <c r="O98" s="2">
        <v>0.89401195</v>
      </c>
      <c r="P98">
        <v>264.034379</v>
      </c>
      <c r="Q98">
        <f t="shared" si="24"/>
        <v>260.09012590269776</v>
      </c>
      <c r="R98">
        <f t="shared" si="25"/>
        <v>15.557132495578291</v>
      </c>
      <c r="S98" s="22">
        <f t="shared" si="26"/>
        <v>2.2315601295463274E-4</v>
      </c>
      <c r="U98" s="2">
        <v>0.89299311000000003</v>
      </c>
      <c r="V98">
        <v>288.66803299999998</v>
      </c>
      <c r="W98">
        <f t="shared" si="27"/>
        <v>284.14210957918658</v>
      </c>
      <c r="X98">
        <f t="shared" si="28"/>
        <v>20.483982811067261</v>
      </c>
      <c r="Y98" s="22">
        <f t="shared" si="29"/>
        <v>2.4581988824016988E-4</v>
      </c>
      <c r="AA98" s="2">
        <v>0.88576138999999998</v>
      </c>
      <c r="AB98">
        <v>313.75491799999998</v>
      </c>
      <c r="AC98">
        <f t="shared" si="30"/>
        <v>309.81067704406473</v>
      </c>
      <c r="AD98">
        <f t="shared" si="31"/>
        <v>15.557036718476958</v>
      </c>
      <c r="AE98" s="22">
        <f t="shared" si="32"/>
        <v>1.5803227524583359E-4</v>
      </c>
      <c r="AG98" s="2">
        <v>0.88165631</v>
      </c>
      <c r="AH98">
        <v>340.21115200000003</v>
      </c>
      <c r="AI98">
        <f t="shared" si="33"/>
        <v>339.80151909810866</v>
      </c>
      <c r="AJ98">
        <f t="shared" si="34"/>
        <v>0.16779911431194533</v>
      </c>
      <c r="AK98" s="22">
        <f t="shared" si="35"/>
        <v>1.4497481830398407E-6</v>
      </c>
    </row>
    <row r="99" spans="3:37" x14ac:dyDescent="0.25">
      <c r="C99" s="2">
        <v>0.90522457000000001</v>
      </c>
      <c r="D99">
        <v>235.31523999999999</v>
      </c>
      <c r="E99">
        <f t="shared" si="18"/>
        <v>236.72639921946416</v>
      </c>
      <c r="F99">
        <f t="shared" si="19"/>
        <v>1.9913703426787179</v>
      </c>
      <c r="G99" s="22">
        <f t="shared" si="20"/>
        <v>3.5962669787090102E-5</v>
      </c>
      <c r="I99" s="2">
        <v>0.90375196000000002</v>
      </c>
      <c r="J99">
        <v>258.00721700000003</v>
      </c>
      <c r="K99">
        <f t="shared" si="21"/>
        <v>258.87256697357486</v>
      </c>
      <c r="L99">
        <f t="shared" si="22"/>
        <v>0.74883057676597087</v>
      </c>
      <c r="M99" s="22">
        <f t="shared" si="23"/>
        <v>1.1249153966793786E-5</v>
      </c>
      <c r="O99" s="2">
        <v>0.89536143000000001</v>
      </c>
      <c r="P99">
        <v>266.75160399999999</v>
      </c>
      <c r="Q99">
        <f t="shared" si="24"/>
        <v>262.84774593520626</v>
      </c>
      <c r="R99">
        <f t="shared" si="25"/>
        <v>15.240107790054997</v>
      </c>
      <c r="S99" s="22">
        <f t="shared" si="26"/>
        <v>2.1417755654010593E-4</v>
      </c>
      <c r="U99" s="2">
        <v>0.89430566</v>
      </c>
      <c r="V99">
        <v>291.532397</v>
      </c>
      <c r="W99">
        <f t="shared" si="27"/>
        <v>287.11205287180667</v>
      </c>
      <c r="X99">
        <f t="shared" si="28"/>
        <v>19.539442211653295</v>
      </c>
      <c r="Y99" s="22">
        <f t="shared" si="29"/>
        <v>2.298997584497972E-4</v>
      </c>
      <c r="AA99" s="2">
        <v>0.88663497999999996</v>
      </c>
      <c r="AB99">
        <v>316.35304000000002</v>
      </c>
      <c r="AC99">
        <f t="shared" si="30"/>
        <v>311.95419688150258</v>
      </c>
      <c r="AD99">
        <f t="shared" si="31"/>
        <v>19.349820781152271</v>
      </c>
      <c r="AE99" s="22">
        <f t="shared" si="32"/>
        <v>1.9334498980091427E-4</v>
      </c>
      <c r="AG99" s="2">
        <v>0.88253042000000004</v>
      </c>
      <c r="AH99">
        <v>342.56258400000002</v>
      </c>
      <c r="AI99">
        <f t="shared" si="33"/>
        <v>342.18532837548275</v>
      </c>
      <c r="AJ99">
        <f t="shared" si="34"/>
        <v>0.14232180622990856</v>
      </c>
      <c r="AK99" s="22">
        <f t="shared" si="35"/>
        <v>1.2128067209291982E-6</v>
      </c>
    </row>
    <row r="100" spans="3:37" x14ac:dyDescent="0.25">
      <c r="C100" s="2">
        <v>0.90655474999999996</v>
      </c>
      <c r="D100">
        <v>238.505595</v>
      </c>
      <c r="E100">
        <f t="shared" si="18"/>
        <v>240.20311673152895</v>
      </c>
      <c r="F100">
        <f t="shared" si="19"/>
        <v>2.8815800290130489</v>
      </c>
      <c r="G100" s="22">
        <f t="shared" si="20"/>
        <v>5.0656309043856062E-5</v>
      </c>
      <c r="I100" s="2">
        <v>0.90509572000000005</v>
      </c>
      <c r="J100">
        <v>261.121758</v>
      </c>
      <c r="K100">
        <f t="shared" si="21"/>
        <v>262.2940028823611</v>
      </c>
      <c r="L100">
        <f t="shared" si="22"/>
        <v>1.3741580642217865</v>
      </c>
      <c r="M100" s="22">
        <f t="shared" si="23"/>
        <v>2.0153504140565233E-5</v>
      </c>
      <c r="O100" s="2">
        <v>0.89633255000000001</v>
      </c>
      <c r="P100">
        <v>268.788858</v>
      </c>
      <c r="Q100">
        <f t="shared" si="24"/>
        <v>264.91337594026891</v>
      </c>
      <c r="R100">
        <f t="shared" si="25"/>
        <v>15.019361195297595</v>
      </c>
      <c r="S100" s="22">
        <f t="shared" si="26"/>
        <v>2.0788776845203486E-4</v>
      </c>
      <c r="U100" s="2">
        <v>0.89536550999999998</v>
      </c>
      <c r="V100">
        <v>294.176401</v>
      </c>
      <c r="W100">
        <f t="shared" si="27"/>
        <v>289.61102284288205</v>
      </c>
      <c r="X100">
        <f t="shared" si="28"/>
        <v>20.842677717489671</v>
      </c>
      <c r="Y100" s="22">
        <f t="shared" si="29"/>
        <v>2.4084512072277786E-4</v>
      </c>
      <c r="AA100" s="2">
        <v>0.88750934999999997</v>
      </c>
      <c r="AB100">
        <v>318.867794</v>
      </c>
      <c r="AC100">
        <f t="shared" si="30"/>
        <v>314.16649269267134</v>
      </c>
      <c r="AD100">
        <f t="shared" si="31"/>
        <v>22.102233982290194</v>
      </c>
      <c r="AE100" s="22">
        <f t="shared" si="32"/>
        <v>2.1737763413503429E-4</v>
      </c>
      <c r="AG100" s="2">
        <v>0.88362288</v>
      </c>
      <c r="AH100">
        <v>345.58786700000002</v>
      </c>
      <c r="AI100">
        <f t="shared" si="33"/>
        <v>345.27017347783976</v>
      </c>
      <c r="AJ100">
        <f t="shared" si="34"/>
        <v>0.10092917402258832</v>
      </c>
      <c r="AK100" s="22">
        <f t="shared" si="35"/>
        <v>8.4508373997455127E-7</v>
      </c>
    </row>
    <row r="101" spans="3:37" x14ac:dyDescent="0.25">
      <c r="C101" s="2">
        <v>0.90759608999999997</v>
      </c>
      <c r="D101">
        <v>241.24459999999999</v>
      </c>
      <c r="E101">
        <f t="shared" si="18"/>
        <v>243.0382630724707</v>
      </c>
      <c r="F101">
        <f t="shared" si="19"/>
        <v>3.2172272175450574</v>
      </c>
      <c r="G101" s="22">
        <f t="shared" si="20"/>
        <v>5.5279808810544463E-5</v>
      </c>
      <c r="I101" s="2">
        <v>0.90604154000000003</v>
      </c>
      <c r="J101">
        <v>264.05003599999998</v>
      </c>
      <c r="K101">
        <f t="shared" si="21"/>
        <v>264.79903580976952</v>
      </c>
      <c r="L101">
        <f t="shared" si="22"/>
        <v>0.56100071503481219</v>
      </c>
      <c r="M101" s="22">
        <f t="shared" si="23"/>
        <v>8.0462023961899539E-6</v>
      </c>
      <c r="O101" s="2">
        <v>0.89760594000000005</v>
      </c>
      <c r="P101">
        <v>271.27311099999997</v>
      </c>
      <c r="Q101">
        <f t="shared" si="24"/>
        <v>267.72926375588145</v>
      </c>
      <c r="R101">
        <f t="shared" si="25"/>
        <v>12.558853289646457</v>
      </c>
      <c r="S101" s="22">
        <f t="shared" si="26"/>
        <v>1.7066186651792012E-4</v>
      </c>
      <c r="U101" s="2">
        <v>0.89660006000000003</v>
      </c>
      <c r="V101">
        <v>297.13953099999998</v>
      </c>
      <c r="W101">
        <f t="shared" si="27"/>
        <v>292.6403310140434</v>
      </c>
      <c r="X101">
        <f t="shared" si="28"/>
        <v>20.242800513631686</v>
      </c>
      <c r="Y101" s="22">
        <f t="shared" si="29"/>
        <v>2.2927131833393606E-4</v>
      </c>
      <c r="AA101" s="2">
        <v>0.88882185000000002</v>
      </c>
      <c r="AB101">
        <v>321.75520799999998</v>
      </c>
      <c r="AC101">
        <f t="shared" si="30"/>
        <v>317.61748228147974</v>
      </c>
      <c r="AD101">
        <f t="shared" si="31"/>
        <v>17.120774121703867</v>
      </c>
      <c r="AE101" s="22">
        <f t="shared" si="32"/>
        <v>1.6537590244703609E-4</v>
      </c>
      <c r="AG101" s="2">
        <v>0.88442368999999998</v>
      </c>
      <c r="AH101">
        <v>347.96029299999998</v>
      </c>
      <c r="AI101">
        <f t="shared" si="33"/>
        <v>347.60844186932354</v>
      </c>
      <c r="AJ101">
        <f t="shared" si="34"/>
        <v>0.12379921815828693</v>
      </c>
      <c r="AK101" s="22">
        <f t="shared" si="35"/>
        <v>1.0224887214138965E-6</v>
      </c>
    </row>
    <row r="102" spans="3:37" x14ac:dyDescent="0.25">
      <c r="C102" s="2">
        <v>0.90857885000000005</v>
      </c>
      <c r="D102">
        <v>244.18227300000001</v>
      </c>
      <c r="E102">
        <f t="shared" si="18"/>
        <v>245.80882631251887</v>
      </c>
      <c r="F102">
        <f t="shared" si="19"/>
        <v>2.6456756784660937</v>
      </c>
      <c r="G102" s="22">
        <f t="shared" si="20"/>
        <v>4.4371932198017711E-5</v>
      </c>
      <c r="I102" s="2">
        <v>0.90730069999999996</v>
      </c>
      <c r="J102">
        <v>267.13305500000001</v>
      </c>
      <c r="K102">
        <f t="shared" si="21"/>
        <v>268.26325682223364</v>
      </c>
      <c r="L102">
        <f t="shared" si="22"/>
        <v>1.277356158980218</v>
      </c>
      <c r="M102" s="22">
        <f t="shared" si="23"/>
        <v>1.7900153062662752E-5</v>
      </c>
      <c r="O102" s="2">
        <v>0.89868334999999999</v>
      </c>
      <c r="P102">
        <v>273.58138300000002</v>
      </c>
      <c r="Q102">
        <f t="shared" si="24"/>
        <v>270.21058690199197</v>
      </c>
      <c r="R102">
        <f t="shared" si="25"/>
        <v>11.362266334346248</v>
      </c>
      <c r="S102" s="22">
        <f t="shared" si="26"/>
        <v>1.5180703001708466E-4</v>
      </c>
      <c r="U102" s="2">
        <v>0.89791136000000005</v>
      </c>
      <c r="V102">
        <v>300.18169599999999</v>
      </c>
      <c r="W102">
        <f t="shared" si="27"/>
        <v>296.00349368662057</v>
      </c>
      <c r="X102">
        <f t="shared" si="28"/>
        <v>17.457374571529101</v>
      </c>
      <c r="Y102" s="22">
        <f t="shared" si="29"/>
        <v>1.9373608369730157E-4</v>
      </c>
      <c r="AA102" s="2">
        <v>0.89002166999999999</v>
      </c>
      <c r="AB102">
        <v>324.84276699999998</v>
      </c>
      <c r="AC102">
        <f t="shared" si="30"/>
        <v>320.9144223009967</v>
      </c>
      <c r="AD102">
        <f t="shared" si="31"/>
        <v>15.431892074187138</v>
      </c>
      <c r="AE102" s="22">
        <f t="shared" si="32"/>
        <v>1.4624222130957989E-4</v>
      </c>
      <c r="AG102" s="2">
        <v>0.88537200000000005</v>
      </c>
      <c r="AH102">
        <v>350.73101300000002</v>
      </c>
      <c r="AI102">
        <f t="shared" si="33"/>
        <v>350.46447350328515</v>
      </c>
      <c r="AJ102">
        <f t="shared" si="34"/>
        <v>7.104330330901619E-2</v>
      </c>
      <c r="AK102" s="22">
        <f t="shared" si="35"/>
        <v>5.7753034412841362E-7</v>
      </c>
    </row>
    <row r="103" spans="3:37" x14ac:dyDescent="0.25">
      <c r="C103" s="2">
        <v>0.90946799</v>
      </c>
      <c r="D103">
        <v>246.855189</v>
      </c>
      <c r="E103">
        <f t="shared" si="18"/>
        <v>248.39756913150845</v>
      </c>
      <c r="F103">
        <f t="shared" si="19"/>
        <v>2.3789364700720288</v>
      </c>
      <c r="G103" s="22">
        <f t="shared" si="20"/>
        <v>3.9038967492424264E-5</v>
      </c>
      <c r="I103" s="2">
        <v>0.90817433999999997</v>
      </c>
      <c r="J103">
        <v>269.70493299999998</v>
      </c>
      <c r="K103">
        <f t="shared" si="21"/>
        <v>270.75672773242593</v>
      </c>
      <c r="L103">
        <f t="shared" si="22"/>
        <v>1.1062721591589688</v>
      </c>
      <c r="M103" s="22">
        <f t="shared" si="23"/>
        <v>1.5208423692450154E-5</v>
      </c>
      <c r="O103" s="2">
        <v>0.89959016999999997</v>
      </c>
      <c r="P103">
        <v>276.26322399999998</v>
      </c>
      <c r="Q103">
        <f t="shared" si="24"/>
        <v>272.37191767568191</v>
      </c>
      <c r="R103">
        <f t="shared" si="25"/>
        <v>15.142264909677776</v>
      </c>
      <c r="S103" s="22">
        <f t="shared" si="26"/>
        <v>1.9840137986254977E-4</v>
      </c>
      <c r="U103" s="2">
        <v>0.89880289000000002</v>
      </c>
      <c r="V103">
        <v>302.754186</v>
      </c>
      <c r="W103">
        <f t="shared" si="27"/>
        <v>298.37913460047105</v>
      </c>
      <c r="X103">
        <f t="shared" si="28"/>
        <v>19.141074748520282</v>
      </c>
      <c r="Y103" s="22">
        <f t="shared" si="29"/>
        <v>2.0882669062826121E-4</v>
      </c>
      <c r="AA103" s="2">
        <v>0.89096503999999999</v>
      </c>
      <c r="AB103">
        <v>327.158345</v>
      </c>
      <c r="AC103">
        <f t="shared" si="30"/>
        <v>323.60600213060025</v>
      </c>
      <c r="AD103">
        <f t="shared" si="31"/>
        <v>12.619139861775261</v>
      </c>
      <c r="AE103" s="22">
        <f t="shared" si="32"/>
        <v>1.178999846876083E-4</v>
      </c>
      <c r="AG103" s="2">
        <v>0.88616351000000004</v>
      </c>
      <c r="AH103">
        <v>353.49405999999999</v>
      </c>
      <c r="AI103">
        <f t="shared" si="33"/>
        <v>352.92276594646353</v>
      </c>
      <c r="AJ103">
        <f t="shared" si="34"/>
        <v>0.32637689560612232</v>
      </c>
      <c r="AK103" s="22">
        <f t="shared" si="35"/>
        <v>2.6118917061923651E-6</v>
      </c>
    </row>
    <row r="104" spans="3:37" x14ac:dyDescent="0.25">
      <c r="C104" s="2">
        <v>0.91019464000000005</v>
      </c>
      <c r="D104">
        <v>249.36872099999999</v>
      </c>
      <c r="E104">
        <f t="shared" si="18"/>
        <v>250.5728970120816</v>
      </c>
      <c r="F104">
        <f t="shared" si="19"/>
        <v>1.4500398680727544</v>
      </c>
      <c r="G104" s="22">
        <f t="shared" si="20"/>
        <v>2.3318251788440909E-5</v>
      </c>
      <c r="I104" s="2">
        <v>0.90895950000000003</v>
      </c>
      <c r="J104">
        <v>272.34731900000003</v>
      </c>
      <c r="K104">
        <f t="shared" si="21"/>
        <v>273.06264485008103</v>
      </c>
      <c r="L104">
        <f t="shared" si="22"/>
        <v>0.51169107179410689</v>
      </c>
      <c r="M104" s="22">
        <f t="shared" si="23"/>
        <v>6.8986105851417121E-6</v>
      </c>
      <c r="O104" s="2">
        <v>0.90093677999999999</v>
      </c>
      <c r="P104">
        <v>278.81026100000003</v>
      </c>
      <c r="Q104">
        <f t="shared" si="24"/>
        <v>275.70918587285195</v>
      </c>
      <c r="R104">
        <f t="shared" si="25"/>
        <v>9.6166669442164707</v>
      </c>
      <c r="S104" s="22">
        <f t="shared" si="26"/>
        <v>1.2371064446858491E-4</v>
      </c>
      <c r="U104" s="2">
        <v>0.89994689000000005</v>
      </c>
      <c r="V104">
        <v>305.57183900000001</v>
      </c>
      <c r="W104">
        <f t="shared" si="27"/>
        <v>301.53733271056984</v>
      </c>
      <c r="X104">
        <f t="shared" si="28"/>
        <v>16.277240999451593</v>
      </c>
      <c r="Y104" s="22">
        <f t="shared" si="29"/>
        <v>1.7432277788241934E-4</v>
      </c>
      <c r="AA104" s="2">
        <v>0.89185988000000005</v>
      </c>
      <c r="AB104">
        <v>329.89735100000001</v>
      </c>
      <c r="AC104">
        <f t="shared" si="30"/>
        <v>326.24285407529578</v>
      </c>
      <c r="AD104">
        <f t="shared" si="31"/>
        <v>13.355347772672697</v>
      </c>
      <c r="AE104" s="22">
        <f t="shared" si="32"/>
        <v>1.2271496983606091E-4</v>
      </c>
      <c r="AG104" s="2">
        <v>0.88689671999999997</v>
      </c>
      <c r="AH104">
        <v>356.348073</v>
      </c>
      <c r="AI104">
        <f t="shared" si="33"/>
        <v>355.26225600337716</v>
      </c>
      <c r="AJ104">
        <f t="shared" si="34"/>
        <v>1.178998550155042</v>
      </c>
      <c r="AK104" s="22">
        <f t="shared" si="35"/>
        <v>9.2846265864710898E-6</v>
      </c>
    </row>
    <row r="105" spans="3:37" x14ac:dyDescent="0.25">
      <c r="C105" s="2">
        <v>0.91108387999999996</v>
      </c>
      <c r="D105">
        <v>251.95017999999999</v>
      </c>
      <c r="E105">
        <f t="shared" si="18"/>
        <v>253.31012683836917</v>
      </c>
      <c r="F105">
        <f t="shared" si="19"/>
        <v>1.8494554031903363</v>
      </c>
      <c r="G105" s="22">
        <f t="shared" si="20"/>
        <v>2.9134966126522231E-5</v>
      </c>
      <c r="I105" s="2">
        <v>0.90992114000000002</v>
      </c>
      <c r="J105">
        <v>275.08750800000001</v>
      </c>
      <c r="K105">
        <f t="shared" si="21"/>
        <v>275.97323072790738</v>
      </c>
      <c r="L105">
        <f t="shared" si="22"/>
        <v>0.78450475073166248</v>
      </c>
      <c r="M105" s="22">
        <f t="shared" si="23"/>
        <v>1.0367017692606072E-5</v>
      </c>
      <c r="O105" s="2">
        <v>0.90203038999999996</v>
      </c>
      <c r="P105">
        <v>281.281362</v>
      </c>
      <c r="Q105">
        <f t="shared" si="24"/>
        <v>278.53621017830449</v>
      </c>
      <c r="R105">
        <f t="shared" si="25"/>
        <v>7.535858524158205</v>
      </c>
      <c r="S105" s="22">
        <f t="shared" si="26"/>
        <v>9.5246894372108738E-5</v>
      </c>
      <c r="U105" s="2">
        <v>0.90087523999999997</v>
      </c>
      <c r="V105">
        <v>308.25665500000002</v>
      </c>
      <c r="W105">
        <f t="shared" si="27"/>
        <v>304.19408228022724</v>
      </c>
      <c r="X105">
        <f t="shared" si="28"/>
        <v>16.50449710344207</v>
      </c>
      <c r="Y105" s="22">
        <f t="shared" si="29"/>
        <v>1.7369102295595424E-4</v>
      </c>
      <c r="AA105" s="2">
        <v>0.89313058000000001</v>
      </c>
      <c r="AB105">
        <v>332.75471700000003</v>
      </c>
      <c r="AC105">
        <f t="shared" si="30"/>
        <v>330.13254367234219</v>
      </c>
      <c r="AD105">
        <f t="shared" si="31"/>
        <v>6.8757929602801555</v>
      </c>
      <c r="AE105" s="22">
        <f t="shared" si="32"/>
        <v>6.2097533414548126E-5</v>
      </c>
      <c r="AG105" s="2">
        <v>0.88777028000000002</v>
      </c>
      <c r="AH105">
        <v>358.96426000000002</v>
      </c>
      <c r="AI105">
        <f t="shared" si="33"/>
        <v>358.12999125554677</v>
      </c>
      <c r="AJ105">
        <f t="shared" si="34"/>
        <v>0.69600433797160943</v>
      </c>
      <c r="AK105" s="22">
        <f t="shared" si="35"/>
        <v>5.4014396159444679E-6</v>
      </c>
    </row>
    <row r="106" spans="3:37" x14ac:dyDescent="0.25">
      <c r="C106" s="2">
        <v>0.91190996000000002</v>
      </c>
      <c r="D106">
        <v>254.379784</v>
      </c>
      <c r="E106">
        <f t="shared" si="18"/>
        <v>255.92917269291729</v>
      </c>
      <c r="F106">
        <f t="shared" si="19"/>
        <v>2.400605321739949</v>
      </c>
      <c r="G106" s="22">
        <f t="shared" si="20"/>
        <v>3.7098433874948504E-5</v>
      </c>
      <c r="I106" s="2">
        <v>0.91090455999999997</v>
      </c>
      <c r="J106">
        <v>277.70990599999999</v>
      </c>
      <c r="K106">
        <f t="shared" si="21"/>
        <v>279.05122507534418</v>
      </c>
      <c r="L106">
        <f t="shared" si="22"/>
        <v>1.7991368618821879</v>
      </c>
      <c r="M106" s="22">
        <f t="shared" si="23"/>
        <v>2.3328212293402893E-5</v>
      </c>
      <c r="O106" s="2">
        <v>0.90340308000000002</v>
      </c>
      <c r="P106">
        <v>284.45124600000003</v>
      </c>
      <c r="Q106">
        <f t="shared" si="24"/>
        <v>282.23945043141316</v>
      </c>
      <c r="R106">
        <f t="shared" si="25"/>
        <v>4.8920396372204937</v>
      </c>
      <c r="S106" s="22">
        <f t="shared" si="26"/>
        <v>6.0460855256384316E-5</v>
      </c>
      <c r="U106" s="2">
        <v>0.90209052999999995</v>
      </c>
      <c r="V106">
        <v>310.75811299999998</v>
      </c>
      <c r="W106">
        <f t="shared" si="27"/>
        <v>307.80406920820474</v>
      </c>
      <c r="X106">
        <f t="shared" si="28"/>
        <v>8.7263747238440175</v>
      </c>
      <c r="Y106" s="22">
        <f t="shared" si="29"/>
        <v>9.0362639255903759E-5</v>
      </c>
      <c r="AA106" s="2">
        <v>0.89406704000000004</v>
      </c>
      <c r="AB106">
        <v>335.31640299999998</v>
      </c>
      <c r="AC106">
        <f t="shared" si="30"/>
        <v>333.11226511281524</v>
      </c>
      <c r="AD106">
        <f t="shared" si="31"/>
        <v>4.858223825723222</v>
      </c>
      <c r="AE106" s="22">
        <f t="shared" si="32"/>
        <v>4.3208373860450563E-5</v>
      </c>
    </row>
    <row r="107" spans="3:37" x14ac:dyDescent="0.25">
      <c r="C107" s="2">
        <v>0.91266806</v>
      </c>
      <c r="D107">
        <v>257.281363</v>
      </c>
      <c r="E107">
        <f t="shared" si="18"/>
        <v>258.39916362284555</v>
      </c>
      <c r="F107">
        <f t="shared" si="19"/>
        <v>1.2494782324338998</v>
      </c>
      <c r="G107" s="22">
        <f t="shared" si="20"/>
        <v>1.8876089978456411E-5</v>
      </c>
      <c r="I107" s="2">
        <v>0.91177713000000005</v>
      </c>
      <c r="J107">
        <v>280.79615999999999</v>
      </c>
      <c r="K107">
        <f t="shared" si="21"/>
        <v>281.87102308774848</v>
      </c>
      <c r="L107">
        <f t="shared" si="22"/>
        <v>1.1553306574042332</v>
      </c>
      <c r="M107" s="22">
        <f t="shared" si="23"/>
        <v>1.4652912933433431E-5</v>
      </c>
      <c r="O107" s="2">
        <v>0.90469443000000005</v>
      </c>
      <c r="P107">
        <v>287.444773</v>
      </c>
      <c r="Q107">
        <f t="shared" si="24"/>
        <v>285.88751034211202</v>
      </c>
      <c r="R107">
        <f t="shared" si="25"/>
        <v>2.4250669856523199</v>
      </c>
      <c r="S107" s="22">
        <f t="shared" si="26"/>
        <v>2.9350459709820648E-5</v>
      </c>
      <c r="U107" s="2">
        <v>0.90309947000000002</v>
      </c>
      <c r="V107">
        <v>313.29978299999999</v>
      </c>
      <c r="W107">
        <f t="shared" si="27"/>
        <v>310.91910229891937</v>
      </c>
      <c r="X107">
        <f t="shared" si="28"/>
        <v>5.6676406004977169</v>
      </c>
      <c r="Y107" s="22">
        <f t="shared" si="29"/>
        <v>5.7740709303506588E-5</v>
      </c>
      <c r="AA107" s="2">
        <v>0.89494077999999999</v>
      </c>
      <c r="AB107">
        <v>337.84659799999997</v>
      </c>
      <c r="AC107">
        <f t="shared" si="30"/>
        <v>335.98218776317805</v>
      </c>
      <c r="AD107">
        <f t="shared" si="31"/>
        <v>3.4760255311663868</v>
      </c>
      <c r="AE107" s="22">
        <f t="shared" si="32"/>
        <v>3.0453965925845573E-5</v>
      </c>
    </row>
    <row r="108" spans="3:37" x14ac:dyDescent="0.25">
      <c r="C108" s="2">
        <v>0.91344687999999996</v>
      </c>
      <c r="D108">
        <v>260.16387900000001</v>
      </c>
      <c r="E108">
        <f t="shared" si="18"/>
        <v>261.00473745628113</v>
      </c>
      <c r="F108">
        <f t="shared" si="19"/>
        <v>0.70704294349947772</v>
      </c>
      <c r="G108" s="22">
        <f t="shared" si="20"/>
        <v>1.0446042628798271E-5</v>
      </c>
      <c r="I108" s="2">
        <v>0.9126341</v>
      </c>
      <c r="J108">
        <v>283.83714500000002</v>
      </c>
      <c r="K108">
        <f t="shared" si="21"/>
        <v>284.72420641019249</v>
      </c>
      <c r="L108">
        <f t="shared" si="22"/>
        <v>0.78687794545265877</v>
      </c>
      <c r="M108" s="22">
        <f t="shared" si="23"/>
        <v>9.7671737502500917E-6</v>
      </c>
      <c r="O108" s="2">
        <v>0.90600575000000005</v>
      </c>
      <c r="P108">
        <v>290.898439</v>
      </c>
      <c r="Q108">
        <f t="shared" si="24"/>
        <v>289.76258772727874</v>
      </c>
      <c r="R108">
        <f t="shared" si="25"/>
        <v>1.2901581137424929</v>
      </c>
      <c r="S108" s="22">
        <f t="shared" si="26"/>
        <v>1.5246148882343267E-5</v>
      </c>
      <c r="U108" s="2">
        <v>0.90412044999999996</v>
      </c>
      <c r="V108">
        <v>316.73790500000001</v>
      </c>
      <c r="W108">
        <f t="shared" si="27"/>
        <v>314.18446084920276</v>
      </c>
      <c r="X108">
        <f t="shared" si="28"/>
        <v>6.5200770312406755</v>
      </c>
      <c r="Y108" s="22">
        <f t="shared" si="29"/>
        <v>6.4990914348554539E-5</v>
      </c>
      <c r="AA108" s="2">
        <v>0.89618966</v>
      </c>
      <c r="AB108">
        <v>341.13169299999998</v>
      </c>
      <c r="AC108">
        <f t="shared" si="30"/>
        <v>340.24026102670035</v>
      </c>
      <c r="AD108">
        <f t="shared" si="31"/>
        <v>0.79465096302087557</v>
      </c>
      <c r="AE108" s="22">
        <f t="shared" si="32"/>
        <v>6.8286094511401855E-6</v>
      </c>
    </row>
    <row r="109" spans="3:37" x14ac:dyDescent="0.25">
      <c r="C109" s="2">
        <v>0.91431963999999999</v>
      </c>
      <c r="D109">
        <v>263.16151600000001</v>
      </c>
      <c r="E109">
        <f t="shared" si="18"/>
        <v>264.00886926100105</v>
      </c>
      <c r="F109">
        <f t="shared" si="19"/>
        <v>0.71800754892910779</v>
      </c>
      <c r="G109" s="22">
        <f t="shared" si="20"/>
        <v>1.036774366767896E-5</v>
      </c>
      <c r="I109" s="2">
        <v>0.91346757000000001</v>
      </c>
      <c r="J109">
        <v>286.85844600000001</v>
      </c>
      <c r="K109">
        <f t="shared" si="21"/>
        <v>287.58118837861537</v>
      </c>
      <c r="L109">
        <f t="shared" si="22"/>
        <v>0.5223565458465752</v>
      </c>
      <c r="M109" s="22">
        <f t="shared" si="23"/>
        <v>6.3479245856190256E-6</v>
      </c>
      <c r="O109" s="2">
        <v>0.90727552</v>
      </c>
      <c r="P109">
        <v>294.20308499999999</v>
      </c>
      <c r="Q109">
        <f t="shared" si="24"/>
        <v>293.68619191523294</v>
      </c>
      <c r="R109">
        <f t="shared" si="25"/>
        <v>0.26717846107999477</v>
      </c>
      <c r="S109" s="22">
        <f t="shared" si="26"/>
        <v>3.0867893928816405E-6</v>
      </c>
      <c r="U109" s="2">
        <v>0.90499437000000005</v>
      </c>
      <c r="V109">
        <v>319.17685799999998</v>
      </c>
      <c r="W109">
        <f t="shared" si="27"/>
        <v>317.0729878764148</v>
      </c>
      <c r="X109">
        <f t="shared" si="28"/>
        <v>4.4262694969143279</v>
      </c>
      <c r="Y109" s="22">
        <f t="shared" si="29"/>
        <v>4.3448527488391896E-5</v>
      </c>
      <c r="AA109" s="2">
        <v>0.89694300999999999</v>
      </c>
      <c r="AB109">
        <v>343.76401900000002</v>
      </c>
      <c r="AC109">
        <f t="shared" si="30"/>
        <v>342.90059292034687</v>
      </c>
      <c r="AD109">
        <f t="shared" si="31"/>
        <v>0.74550459502521138</v>
      </c>
      <c r="AE109" s="22">
        <f t="shared" si="32"/>
        <v>6.3085491123390259E-6</v>
      </c>
    </row>
    <row r="110" spans="3:37" x14ac:dyDescent="0.25">
      <c r="C110" s="2">
        <v>0.91477478000000001</v>
      </c>
      <c r="D110">
        <v>265.99084399999998</v>
      </c>
      <c r="E110">
        <f t="shared" si="18"/>
        <v>265.61171072042788</v>
      </c>
      <c r="F110">
        <f t="shared" si="19"/>
        <v>0.14374204367909754</v>
      </c>
      <c r="G110" s="22">
        <f t="shared" si="20"/>
        <v>2.0316572403039072E-6</v>
      </c>
      <c r="I110" s="2">
        <v>0.91426004999999999</v>
      </c>
      <c r="J110">
        <v>290.29833400000001</v>
      </c>
      <c r="K110">
        <f t="shared" si="21"/>
        <v>290.37486450482186</v>
      </c>
      <c r="L110">
        <f t="shared" si="22"/>
        <v>5.8569181682866754E-3</v>
      </c>
      <c r="M110" s="22">
        <f t="shared" si="23"/>
        <v>6.9499242214220109E-8</v>
      </c>
      <c r="O110" s="2">
        <v>0.90811779000000004</v>
      </c>
      <c r="P110">
        <v>296.76477199999999</v>
      </c>
      <c r="Q110">
        <f t="shared" si="24"/>
        <v>296.38554108110839</v>
      </c>
      <c r="R110">
        <f t="shared" si="25"/>
        <v>0.14381608984337327</v>
      </c>
      <c r="S110" s="22">
        <f t="shared" si="26"/>
        <v>1.632987215939145E-6</v>
      </c>
      <c r="U110" s="2">
        <v>0.90586809999999995</v>
      </c>
      <c r="V110">
        <v>321.711996</v>
      </c>
      <c r="W110">
        <f t="shared" si="27"/>
        <v>320.04991573450445</v>
      </c>
      <c r="X110">
        <f t="shared" si="28"/>
        <v>2.7625108089497474</v>
      </c>
      <c r="Y110" s="22">
        <f t="shared" si="29"/>
        <v>2.6691284573275208E-5</v>
      </c>
      <c r="AA110" s="2">
        <v>0.89800031000000002</v>
      </c>
      <c r="AB110">
        <v>346.293252</v>
      </c>
      <c r="AC110">
        <f t="shared" si="30"/>
        <v>346.75499895589996</v>
      </c>
      <c r="AD110">
        <f t="shared" si="31"/>
        <v>0.21321025128288768</v>
      </c>
      <c r="AE110" s="22">
        <f t="shared" si="32"/>
        <v>1.7779519689017312E-6</v>
      </c>
    </row>
    <row r="111" spans="3:37" x14ac:dyDescent="0.25">
      <c r="C111" s="2">
        <v>0.91564736000000002</v>
      </c>
      <c r="D111">
        <v>269.07114899999999</v>
      </c>
      <c r="E111">
        <f t="shared" si="18"/>
        <v>268.75579914277898</v>
      </c>
      <c r="F111">
        <f t="shared" si="19"/>
        <v>9.94455324493103E-2</v>
      </c>
      <c r="G111" s="22">
        <f t="shared" si="20"/>
        <v>1.3735706766789799E-6</v>
      </c>
      <c r="I111" s="2">
        <v>0.91518032999999999</v>
      </c>
      <c r="J111">
        <v>293.92345799999998</v>
      </c>
      <c r="K111">
        <f t="shared" si="21"/>
        <v>293.71630728809333</v>
      </c>
      <c r="L111">
        <f t="shared" si="22"/>
        <v>4.2911417443431729E-2</v>
      </c>
      <c r="M111" s="22">
        <f t="shared" si="23"/>
        <v>4.967116697264699E-7</v>
      </c>
      <c r="O111" s="2">
        <v>0.90923145999999999</v>
      </c>
      <c r="P111">
        <v>299.94707799999998</v>
      </c>
      <c r="Q111">
        <f t="shared" si="24"/>
        <v>300.07761461623681</v>
      </c>
      <c r="R111">
        <f t="shared" si="25"/>
        <v>1.7039808178563688E-2</v>
      </c>
      <c r="S111" s="22">
        <f t="shared" si="26"/>
        <v>1.8939801823624567E-7</v>
      </c>
      <c r="U111" s="2">
        <v>0.90696063000000005</v>
      </c>
      <c r="V111">
        <v>324.70346699999999</v>
      </c>
      <c r="W111">
        <f t="shared" si="27"/>
        <v>323.90176896024911</v>
      </c>
      <c r="X111">
        <f t="shared" si="28"/>
        <v>0.64271974694039491</v>
      </c>
      <c r="Y111" s="22">
        <f t="shared" si="29"/>
        <v>6.096039772115091E-6</v>
      </c>
      <c r="AA111" s="2">
        <v>0.89904136999999995</v>
      </c>
      <c r="AB111">
        <v>349.16627899999997</v>
      </c>
      <c r="AC111">
        <f t="shared" si="30"/>
        <v>350.69264201761962</v>
      </c>
      <c r="AD111">
        <f t="shared" si="31"/>
        <v>2.3297840615569467</v>
      </c>
      <c r="AE111" s="22">
        <f t="shared" si="32"/>
        <v>1.9109577288062923E-5</v>
      </c>
    </row>
    <row r="112" spans="3:37" x14ac:dyDescent="0.25">
      <c r="C112" s="2">
        <v>0.91651917999999999</v>
      </c>
      <c r="D112">
        <v>272.51838500000002</v>
      </c>
      <c r="E112">
        <f t="shared" si="18"/>
        <v>271.99296821448831</v>
      </c>
      <c r="F112">
        <f t="shared" si="19"/>
        <v>0.27606279849745713</v>
      </c>
      <c r="G112" s="22">
        <f t="shared" si="20"/>
        <v>3.7172029494886768E-6</v>
      </c>
      <c r="I112" s="2">
        <v>0.91602760000000005</v>
      </c>
      <c r="J112">
        <v>297.43367899999998</v>
      </c>
      <c r="K112">
        <f t="shared" si="21"/>
        <v>296.88780888670874</v>
      </c>
      <c r="L112">
        <f t="shared" si="22"/>
        <v>0.29797418058459535</v>
      </c>
      <c r="M112" s="22">
        <f t="shared" si="23"/>
        <v>3.3682036967883446E-6</v>
      </c>
      <c r="O112" s="2">
        <v>0.91014762999999999</v>
      </c>
      <c r="P112">
        <v>302.784628</v>
      </c>
      <c r="Q112">
        <f t="shared" si="24"/>
        <v>303.22341480229198</v>
      </c>
      <c r="R112">
        <f t="shared" si="25"/>
        <v>0.19253385786562649</v>
      </c>
      <c r="S112" s="22">
        <f t="shared" si="26"/>
        <v>2.1000975458924452E-6</v>
      </c>
      <c r="U112" s="2">
        <v>0.90752692000000001</v>
      </c>
      <c r="V112">
        <v>326.92166800000001</v>
      </c>
      <c r="W112">
        <f t="shared" si="27"/>
        <v>325.95658272167015</v>
      </c>
      <c r="X112">
        <f t="shared" si="28"/>
        <v>0.93138959444903491</v>
      </c>
      <c r="Y112" s="22">
        <f t="shared" si="29"/>
        <v>8.7145300035588391E-6</v>
      </c>
      <c r="AA112" s="2">
        <v>0.90011759999999996</v>
      </c>
      <c r="AB112">
        <v>352.61780499999998</v>
      </c>
      <c r="AC112">
        <f t="shared" si="30"/>
        <v>354.91751795152817</v>
      </c>
      <c r="AD112">
        <f t="shared" si="31"/>
        <v>5.2886796594265117</v>
      </c>
      <c r="AE112" s="22">
        <f t="shared" si="32"/>
        <v>4.2534250729547546E-5</v>
      </c>
    </row>
    <row r="113" spans="3:31" x14ac:dyDescent="0.25">
      <c r="C113" s="2">
        <v>0.91739117999999997</v>
      </c>
      <c r="D113">
        <v>275.87744199999997</v>
      </c>
      <c r="E113">
        <f t="shared" si="18"/>
        <v>275.3295354067231</v>
      </c>
      <c r="F113">
        <f t="shared" si="19"/>
        <v>0.30020163495627383</v>
      </c>
      <c r="G113" s="22">
        <f t="shared" si="20"/>
        <v>3.9443974762493399E-6</v>
      </c>
      <c r="I113" s="2">
        <v>0.91624192999999998</v>
      </c>
      <c r="J113">
        <v>300.02825999999999</v>
      </c>
      <c r="K113">
        <f t="shared" si="21"/>
        <v>297.70487795542209</v>
      </c>
      <c r="L113">
        <f t="shared" si="22"/>
        <v>5.398104125066971</v>
      </c>
      <c r="M113" s="22">
        <f t="shared" si="23"/>
        <v>5.996763628815845E-5</v>
      </c>
      <c r="O113" s="2">
        <v>0.91108756000000002</v>
      </c>
      <c r="P113">
        <v>305.60424799999998</v>
      </c>
      <c r="Q113">
        <f t="shared" si="24"/>
        <v>306.55611542872629</v>
      </c>
      <c r="R113">
        <f t="shared" si="25"/>
        <v>0.90605160187002254</v>
      </c>
      <c r="S113" s="22">
        <f t="shared" si="26"/>
        <v>9.7013943603771269E-6</v>
      </c>
      <c r="U113" s="2">
        <v>0.90864442000000001</v>
      </c>
      <c r="V113">
        <v>330.188087</v>
      </c>
      <c r="W113">
        <f t="shared" si="27"/>
        <v>330.13206049668929</v>
      </c>
      <c r="X113">
        <f t="shared" si="28"/>
        <v>3.1389690732243664E-3</v>
      </c>
      <c r="Y113" s="22">
        <f t="shared" si="29"/>
        <v>2.8791496350787401E-8</v>
      </c>
      <c r="AA113" s="2">
        <v>0.90104086000000005</v>
      </c>
      <c r="AB113">
        <v>355.66867500000001</v>
      </c>
      <c r="AC113">
        <f t="shared" si="30"/>
        <v>358.67134663287652</v>
      </c>
      <c r="AD113">
        <f t="shared" si="31"/>
        <v>9.0160369348813063</v>
      </c>
      <c r="AE113" s="22">
        <f t="shared" si="32"/>
        <v>7.1272902971118292E-5</v>
      </c>
    </row>
    <row r="114" spans="3:31" x14ac:dyDescent="0.25">
      <c r="C114" s="2">
        <v>0.91826308999999995</v>
      </c>
      <c r="D114">
        <v>279.28058900000002</v>
      </c>
      <c r="E114">
        <f t="shared" si="18"/>
        <v>278.76749386092303</v>
      </c>
      <c r="F114">
        <f t="shared" si="19"/>
        <v>0.26326662174444093</v>
      </c>
      <c r="G114" s="22">
        <f t="shared" si="20"/>
        <v>3.3753149043161076E-6</v>
      </c>
      <c r="I114" s="2">
        <v>0.91676270999999998</v>
      </c>
      <c r="J114">
        <v>302.368315</v>
      </c>
      <c r="K114">
        <f t="shared" si="21"/>
        <v>299.71553505766974</v>
      </c>
      <c r="L114">
        <f t="shared" si="22"/>
        <v>7.0372414224297133</v>
      </c>
      <c r="M114" s="22">
        <f t="shared" si="23"/>
        <v>7.6971489510087594E-5</v>
      </c>
      <c r="O114" s="2">
        <v>0.91204890000000005</v>
      </c>
      <c r="P114">
        <v>308.48519099999999</v>
      </c>
      <c r="Q114">
        <f t="shared" si="24"/>
        <v>310.07871219119517</v>
      </c>
      <c r="R114">
        <f t="shared" si="25"/>
        <v>2.5393097867881043</v>
      </c>
      <c r="S114" s="22">
        <f t="shared" si="26"/>
        <v>2.6683761228143076E-5</v>
      </c>
      <c r="U114" s="2">
        <v>0.90930977000000002</v>
      </c>
      <c r="V114">
        <v>332.57512100000002</v>
      </c>
      <c r="W114">
        <f t="shared" si="27"/>
        <v>332.69621102280888</v>
      </c>
      <c r="X114">
        <f t="shared" si="28"/>
        <v>1.4662793623849656E-2</v>
      </c>
      <c r="Y114" s="22">
        <f t="shared" si="29"/>
        <v>1.3256754278935144E-7</v>
      </c>
      <c r="AA114" s="2">
        <v>0.90148972999999999</v>
      </c>
      <c r="AB114">
        <v>358.76651600000002</v>
      </c>
      <c r="AC114">
        <f t="shared" si="30"/>
        <v>360.5408256617207</v>
      </c>
      <c r="AD114">
        <f t="shared" si="31"/>
        <v>3.1481747756753498</v>
      </c>
      <c r="AE114" s="22">
        <f t="shared" si="32"/>
        <v>2.4458793394029544E-5</v>
      </c>
    </row>
    <row r="115" spans="3:31" x14ac:dyDescent="0.25">
      <c r="C115" s="2">
        <v>0.91913564000000003</v>
      </c>
      <c r="D115">
        <v>282.38062100000002</v>
      </c>
      <c r="E115">
        <f t="shared" si="18"/>
        <v>282.31292518850995</v>
      </c>
      <c r="F115">
        <f t="shared" si="19"/>
        <v>4.5827228932988949E-3</v>
      </c>
      <c r="G115" s="22">
        <f t="shared" si="20"/>
        <v>5.7471670310278837E-8</v>
      </c>
      <c r="I115" s="2">
        <v>0.91733023000000002</v>
      </c>
      <c r="J115">
        <v>305.04342400000002</v>
      </c>
      <c r="K115">
        <f t="shared" si="21"/>
        <v>301.94814607943113</v>
      </c>
      <c r="L115">
        <f t="shared" si="22"/>
        <v>9.5807454055612702</v>
      </c>
      <c r="M115" s="22">
        <f t="shared" si="23"/>
        <v>1.0296176183143396E-4</v>
      </c>
      <c r="O115" s="2">
        <v>0.9130315</v>
      </c>
      <c r="P115">
        <v>311.49932000000001</v>
      </c>
      <c r="Q115">
        <f t="shared" si="24"/>
        <v>313.80235927288004</v>
      </c>
      <c r="R115">
        <f t="shared" si="25"/>
        <v>5.3039898924277677</v>
      </c>
      <c r="S115" s="22">
        <f t="shared" si="26"/>
        <v>5.4662373072563191E-5</v>
      </c>
      <c r="U115" s="2">
        <v>0.91023480000000001</v>
      </c>
      <c r="V115">
        <v>335.30621200000002</v>
      </c>
      <c r="W115">
        <f t="shared" si="27"/>
        <v>336.36107904993708</v>
      </c>
      <c r="X115">
        <f t="shared" si="28"/>
        <v>1.1127444930429131</v>
      </c>
      <c r="Y115" s="22">
        <f t="shared" si="29"/>
        <v>9.8971979123222697E-6</v>
      </c>
    </row>
    <row r="116" spans="3:31" x14ac:dyDescent="0.25">
      <c r="C116" s="2">
        <v>0.91969047000000004</v>
      </c>
      <c r="D116">
        <v>285.30467199999998</v>
      </c>
      <c r="E116">
        <f t="shared" si="18"/>
        <v>284.62342952889048</v>
      </c>
      <c r="F116">
        <f t="shared" si="19"/>
        <v>0.46409130444337671</v>
      </c>
      <c r="G116" s="22">
        <f t="shared" si="20"/>
        <v>5.7014545187019294E-6</v>
      </c>
      <c r="I116" s="2">
        <v>0.91776312999999998</v>
      </c>
      <c r="J116">
        <v>308.20639599999998</v>
      </c>
      <c r="K116">
        <f t="shared" si="21"/>
        <v>303.68077603126795</v>
      </c>
      <c r="L116">
        <f t="shared" si="22"/>
        <v>20.481236101386106</v>
      </c>
      <c r="M116" s="22">
        <f t="shared" si="23"/>
        <v>2.1561197107713767E-4</v>
      </c>
      <c r="O116" s="2">
        <v>0.91390497999999998</v>
      </c>
      <c r="P116">
        <v>314.15250900000001</v>
      </c>
      <c r="Q116">
        <f t="shared" si="24"/>
        <v>317.22046328283432</v>
      </c>
      <c r="R116">
        <f t="shared" si="25"/>
        <v>9.4123434815613685</v>
      </c>
      <c r="S116" s="22">
        <f t="shared" si="26"/>
        <v>9.5371080327047889E-5</v>
      </c>
      <c r="U116" s="2">
        <v>0.91121730999999995</v>
      </c>
      <c r="V116">
        <v>338.36626699999999</v>
      </c>
      <c r="W116">
        <f t="shared" si="27"/>
        <v>340.38486852033719</v>
      </c>
      <c r="X116">
        <f t="shared" si="28"/>
        <v>4.0747520979076528</v>
      </c>
      <c r="Y116" s="22">
        <f t="shared" si="29"/>
        <v>3.5589924923005286E-5</v>
      </c>
    </row>
    <row r="117" spans="3:31" x14ac:dyDescent="0.25">
      <c r="C117" s="2">
        <v>0.92028739999999998</v>
      </c>
      <c r="D117">
        <v>287.94690200000002</v>
      </c>
      <c r="E117">
        <f t="shared" si="18"/>
        <v>287.15906800846381</v>
      </c>
      <c r="F117">
        <f t="shared" si="19"/>
        <v>0.62068239821988891</v>
      </c>
      <c r="G117" s="22">
        <f t="shared" si="20"/>
        <v>7.4859101266291992E-6</v>
      </c>
      <c r="O117" s="2">
        <v>0.91476183</v>
      </c>
      <c r="P117">
        <v>317.25057299999997</v>
      </c>
      <c r="Q117">
        <f t="shared" si="24"/>
        <v>320.67537329479819</v>
      </c>
      <c r="R117">
        <f t="shared" si="25"/>
        <v>11.729257059249957</v>
      </c>
      <c r="S117" s="22">
        <f t="shared" si="26"/>
        <v>1.165374937902732E-4</v>
      </c>
      <c r="U117" s="2">
        <v>0.91207526999999999</v>
      </c>
      <c r="V117">
        <v>340.93285300000002</v>
      </c>
      <c r="W117">
        <f t="shared" si="27"/>
        <v>344.01270470230929</v>
      </c>
      <c r="X117">
        <f t="shared" si="28"/>
        <v>9.4854865082173081</v>
      </c>
      <c r="Y117" s="22">
        <f t="shared" si="29"/>
        <v>8.1605965072293214E-5</v>
      </c>
    </row>
    <row r="118" spans="3:31" x14ac:dyDescent="0.25">
      <c r="O118" s="2">
        <v>0.91553987000000003</v>
      </c>
      <c r="P118">
        <v>320.50413099999997</v>
      </c>
      <c r="Q118">
        <f t="shared" si="24"/>
        <v>323.90248754782601</v>
      </c>
      <c r="R118">
        <f t="shared" si="25"/>
        <v>11.548827226152122</v>
      </c>
      <c r="S118" s="22">
        <f t="shared" si="26"/>
        <v>1.1242699974735838E-4</v>
      </c>
      <c r="U118" s="2">
        <v>0.91285362999999997</v>
      </c>
      <c r="V118">
        <v>344.03682099999997</v>
      </c>
      <c r="W118">
        <f t="shared" si="27"/>
        <v>347.39884776842996</v>
      </c>
      <c r="X118">
        <f t="shared" si="28"/>
        <v>11.303223991639767</v>
      </c>
      <c r="Y118" s="22">
        <f t="shared" si="29"/>
        <v>9.5497605427281588E-5</v>
      </c>
    </row>
    <row r="119" spans="3:31" x14ac:dyDescent="0.25">
      <c r="O119" s="2">
        <v>0.91653382999999999</v>
      </c>
      <c r="P119">
        <v>323.92871000000002</v>
      </c>
      <c r="Q119">
        <f t="shared" si="24"/>
        <v>328.15360489119416</v>
      </c>
      <c r="R119">
        <f t="shared" si="25"/>
        <v>17.849736841638343</v>
      </c>
      <c r="S119" s="22">
        <f t="shared" si="26"/>
        <v>1.7011121038098333E-4</v>
      </c>
      <c r="U119" s="2">
        <v>0.91350706000000004</v>
      </c>
      <c r="V119">
        <v>346.82822800000002</v>
      </c>
      <c r="W119">
        <f t="shared" si="27"/>
        <v>350.31307706039689</v>
      </c>
      <c r="X119">
        <f t="shared" si="28"/>
        <v>12.144172973748937</v>
      </c>
      <c r="Y119" s="22">
        <f t="shared" si="29"/>
        <v>1.0095761220889843E-4</v>
      </c>
    </row>
    <row r="120" spans="3:31" x14ac:dyDescent="0.25">
      <c r="O120" s="2">
        <v>0.91728392999999997</v>
      </c>
      <c r="P120">
        <v>327.20020099999999</v>
      </c>
      <c r="Q120">
        <f t="shared" si="24"/>
        <v>331.45994683724132</v>
      </c>
      <c r="R120">
        <f t="shared" si="25"/>
        <v>18.145434597894802</v>
      </c>
      <c r="S120" s="22">
        <f t="shared" si="26"/>
        <v>1.6948850572090385E-4</v>
      </c>
      <c r="U120" s="2">
        <v>0.91430869000000003</v>
      </c>
      <c r="V120">
        <v>349.22875199999999</v>
      </c>
      <c r="W120">
        <f t="shared" si="27"/>
        <v>353.97983907312096</v>
      </c>
      <c r="X120">
        <f t="shared" si="28"/>
        <v>22.572828376377192</v>
      </c>
      <c r="Y120" s="22">
        <f t="shared" si="29"/>
        <v>1.8508277214116634E-4</v>
      </c>
    </row>
    <row r="121" spans="3:31" x14ac:dyDescent="0.25">
      <c r="O121" s="2">
        <v>0.91793672000000004</v>
      </c>
      <c r="P121">
        <v>330.29516100000001</v>
      </c>
      <c r="Q121">
        <f t="shared" si="24"/>
        <v>334.40802848251258</v>
      </c>
      <c r="R121">
        <f t="shared" si="25"/>
        <v>16.915678928709283</v>
      </c>
      <c r="S121" s="22">
        <f t="shared" si="26"/>
        <v>1.5505472717028122E-4</v>
      </c>
      <c r="U121" s="2">
        <v>0.91474641999999995</v>
      </c>
      <c r="V121">
        <v>351.70185500000002</v>
      </c>
      <c r="W121">
        <f t="shared" si="27"/>
        <v>356.02561024132609</v>
      </c>
      <c r="X121">
        <f t="shared" si="28"/>
        <v>18.694859386894649</v>
      </c>
      <c r="Y121" s="22">
        <f t="shared" si="29"/>
        <v>1.5113772651614057E-4</v>
      </c>
    </row>
    <row r="122" spans="3:31" x14ac:dyDescent="0.25">
      <c r="U122" s="2">
        <v>0.91549259999999999</v>
      </c>
      <c r="V122">
        <v>354.80927800000001</v>
      </c>
      <c r="W122">
        <f t="shared" si="27"/>
        <v>359.58549372867719</v>
      </c>
      <c r="X122">
        <f t="shared" si="28"/>
        <v>22.812236686863351</v>
      </c>
      <c r="Y122" s="22">
        <f t="shared" si="29"/>
        <v>1.8120823628229183E-4</v>
      </c>
    </row>
    <row r="123" spans="3:31" x14ac:dyDescent="0.25">
      <c r="U123" s="2">
        <v>0.91634099999999996</v>
      </c>
      <c r="V123">
        <v>357.77774099999999</v>
      </c>
      <c r="W123">
        <f t="shared" si="27"/>
        <v>363.74679066683819</v>
      </c>
      <c r="X123">
        <f t="shared" si="28"/>
        <v>35.629553925181256</v>
      </c>
      <c r="Y123" s="22">
        <f t="shared" si="29"/>
        <v>2.7834520864081555E-4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Summary</vt:lpstr>
      <vt:lpstr>24.26-DC</vt:lpstr>
      <vt:lpstr>24.26-MD</vt:lpstr>
      <vt:lpstr>24.49-B707</vt:lpstr>
      <vt:lpstr>24.53-B727</vt:lpstr>
      <vt:lpstr>24.72-B737-200</vt:lpstr>
      <vt:lpstr>24.72-B737-300</vt:lpstr>
      <vt:lpstr>24.72-B737-800</vt:lpstr>
      <vt:lpstr>24.78-B747</vt:lpstr>
      <vt:lpstr>24.90-B757</vt:lpstr>
      <vt:lpstr>24.96-B767</vt:lpstr>
      <vt:lpstr>24.99-B777</vt:lpstr>
      <vt:lpstr>24.107-A300</vt:lpstr>
      <vt:lpstr>24.123-A320B737</vt:lpstr>
      <vt:lpstr>24.131-A340</vt:lpstr>
      <vt:lpstr>24.142-F28</vt:lpstr>
      <vt:lpstr>24.142-F100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Scholz, Dieter</cp:lastModifiedBy>
  <dcterms:created xsi:type="dcterms:W3CDTF">2024-09-17T09:27:31Z</dcterms:created>
  <dcterms:modified xsi:type="dcterms:W3CDTF">2025-03-22T15:41:48Z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2024-09-17T09:27:31Z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94075e0b-0013-42eb-87ec-7b3af69dc84b</vt:lpwstr>
  </property>
  <property fmtid="{D5CDD505-2E9C-101B-9397-08002B2CF9AE}" pid="8" name="MSIP_Label_defa4170-0d19-0005-0004-bc88714345d2_ContentBits">
    <vt:lpwstr>0</vt:lpwstr>
  </property>
</Properties>
</file>